
<file path=[Content_Types].xml><?xml version="1.0" encoding="utf-8"?>
<Types xmlns="http://schemas.openxmlformats.org/package/2006/content-types">
  <Default Extension="bin" ContentType="application/vnd.openxmlformats-officedocument.spreadsheetml.printerSettings"/>
  <Default Extension="gif" ContentType="image/gi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xml" ContentType="application/vnd.openxmlformats-officedocument.drawingml.chartshapes+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5.xml" ContentType="application/vnd.openxmlformats-officedocument.drawingml.chartshapes+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leont\Documents\Human Performance in Aerospace Environments\DICE\"/>
    </mc:Choice>
  </mc:AlternateContent>
  <xr:revisionPtr revIDLastSave="0" documentId="13_ncr:1_{34ACD635-955D-441F-A945-33F335C8FBD9}" xr6:coauthVersionLast="47" xr6:coauthVersionMax="47" xr10:uidLastSave="{00000000-0000-0000-0000-000000000000}"/>
  <bookViews>
    <workbookView xWindow="6400" yWindow="4120" windowWidth="28800" windowHeight="15460" tabRatio="673" activeTab="5" xr2:uid="{05037C3B-90B3-46E8-9078-92A3E667239B}"/>
  </bookViews>
  <sheets>
    <sheet name="CONTENTS" sheetId="18" r:id="rId1"/>
    <sheet name="Sandbox" sheetId="7" r:id="rId2"/>
    <sheet name="Consol-Matched-Wk-BL-6-12" sheetId="9" state="hidden" r:id="rId3"/>
    <sheet name="Consol-Matched-WkBL-2-6" sheetId="1" state="hidden" r:id="rId4"/>
    <sheet name="User and Question Over Time - S" sheetId="6" r:id="rId5"/>
    <sheet name="User and Question Over Time - A" sheetId="25" r:id="rId6"/>
    <sheet name="Subject Demographics" sheetId="17" r:id="rId7"/>
    <sheet name="Raw Initial" sheetId="2" r:id="rId8"/>
    <sheet name="Raw Week1" sheetId="3" r:id="rId9"/>
    <sheet name="Raw Week2" sheetId="4" r:id="rId10"/>
    <sheet name="Raw Week6" sheetId="8" r:id="rId11"/>
    <sheet name="Raw Week12" sheetId="10" r:id="rId12"/>
    <sheet name="Raw Week18" sheetId="13" r:id="rId13"/>
    <sheet name="Raw Week24" sheetId="14" r:id="rId14"/>
    <sheet name="Raw Week30" sheetId="15" r:id="rId15"/>
    <sheet name="Raw Week36" sheetId="16" r:id="rId16"/>
    <sheet name="Raw Week42" sheetId="19" r:id="rId17"/>
    <sheet name="Raw Week48" sheetId="20" r:id="rId18"/>
  </sheets>
  <externalReferences>
    <externalReference r:id="rId19"/>
    <externalReference r:id="rId20"/>
    <externalReference r:id="rId21"/>
  </externalReferences>
  <definedNames>
    <definedName name="_xlchart.v1.0" hidden="1">Sandbox!$A$113:$A$208</definedName>
    <definedName name="_xlchart.v1.1" hidden="1">Sandbox!$T$112</definedName>
    <definedName name="_xlchart.v1.2" hidden="1">Sandbox!$T$113:$T$208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25" l="1"/>
  <c r="C2" i="25"/>
  <c r="B2" i="25"/>
  <c r="AH2" i="25" s="1"/>
  <c r="L84" i="25"/>
  <c r="AR84" i="25" s="1"/>
  <c r="AH914" i="25" s="1"/>
  <c r="K84" i="25"/>
  <c r="AQ84" i="25" s="1"/>
  <c r="AH831" i="25" s="1"/>
  <c r="J84" i="25"/>
  <c r="AP84" i="25" s="1"/>
  <c r="AH748" i="25" s="1"/>
  <c r="I84" i="25"/>
  <c r="AO84" i="25" s="1"/>
  <c r="AH665" i="25" s="1"/>
  <c r="H84" i="25"/>
  <c r="AN84" i="25" s="1"/>
  <c r="AH582" i="25" s="1"/>
  <c r="G84" i="25"/>
  <c r="AM84" i="25" s="1"/>
  <c r="AH499" i="25" s="1"/>
  <c r="F84" i="25"/>
  <c r="AL84" i="25" s="1"/>
  <c r="AH416" i="25" s="1"/>
  <c r="E84" i="25"/>
  <c r="AK84" i="25" s="1"/>
  <c r="AH333" i="25" s="1"/>
  <c r="D84" i="25"/>
  <c r="AJ84" i="25" s="1"/>
  <c r="AH250" i="25" s="1"/>
  <c r="C84" i="25"/>
  <c r="AI84" i="25" s="1"/>
  <c r="AH167" i="25" s="1"/>
  <c r="B84" i="25"/>
  <c r="AH84" i="25" s="1"/>
  <c r="L83" i="25"/>
  <c r="AR83" i="25" s="1"/>
  <c r="AH913" i="25" s="1"/>
  <c r="K83" i="25"/>
  <c r="AQ83" i="25" s="1"/>
  <c r="AH830" i="25" s="1"/>
  <c r="J83" i="25"/>
  <c r="AP83" i="25" s="1"/>
  <c r="AH747" i="25" s="1"/>
  <c r="I83" i="25"/>
  <c r="AO83" i="25" s="1"/>
  <c r="AH664" i="25" s="1"/>
  <c r="H83" i="25"/>
  <c r="AN83" i="25" s="1"/>
  <c r="AH581" i="25" s="1"/>
  <c r="G83" i="25"/>
  <c r="AM83" i="25" s="1"/>
  <c r="AH498" i="25" s="1"/>
  <c r="F83" i="25"/>
  <c r="AL83" i="25" s="1"/>
  <c r="AH415" i="25" s="1"/>
  <c r="E83" i="25"/>
  <c r="AK83" i="25" s="1"/>
  <c r="AH332" i="25" s="1"/>
  <c r="D83" i="25"/>
  <c r="AJ83" i="25" s="1"/>
  <c r="AH249" i="25" s="1"/>
  <c r="C83" i="25"/>
  <c r="AI83" i="25" s="1"/>
  <c r="AH166" i="25" s="1"/>
  <c r="B83" i="25"/>
  <c r="AH83" i="25" s="1"/>
  <c r="L82" i="25"/>
  <c r="AR82" i="25" s="1"/>
  <c r="AH912" i="25" s="1"/>
  <c r="K82" i="25"/>
  <c r="AQ82" i="25" s="1"/>
  <c r="AH829" i="25" s="1"/>
  <c r="J82" i="25"/>
  <c r="AP82" i="25" s="1"/>
  <c r="AH746" i="25" s="1"/>
  <c r="I82" i="25"/>
  <c r="AO82" i="25" s="1"/>
  <c r="AH663" i="25" s="1"/>
  <c r="H82" i="25"/>
  <c r="AN82" i="25" s="1"/>
  <c r="AH580" i="25" s="1"/>
  <c r="G82" i="25"/>
  <c r="AM82" i="25" s="1"/>
  <c r="AH497" i="25" s="1"/>
  <c r="F82" i="25"/>
  <c r="AL82" i="25" s="1"/>
  <c r="AH414" i="25" s="1"/>
  <c r="E82" i="25"/>
  <c r="AK82" i="25" s="1"/>
  <c r="AH331" i="25" s="1"/>
  <c r="D82" i="25"/>
  <c r="AJ82" i="25" s="1"/>
  <c r="AH248" i="25" s="1"/>
  <c r="C82" i="25"/>
  <c r="AI82" i="25" s="1"/>
  <c r="AH165" i="25" s="1"/>
  <c r="B82" i="25"/>
  <c r="AH82" i="25" s="1"/>
  <c r="L81" i="25"/>
  <c r="AR81" i="25" s="1"/>
  <c r="AH911" i="25" s="1"/>
  <c r="K81" i="25"/>
  <c r="AQ81" i="25" s="1"/>
  <c r="AH828" i="25" s="1"/>
  <c r="J81" i="25"/>
  <c r="AP81" i="25" s="1"/>
  <c r="AH745" i="25" s="1"/>
  <c r="I81" i="25"/>
  <c r="AO81" i="25" s="1"/>
  <c r="AH662" i="25" s="1"/>
  <c r="H81" i="25"/>
  <c r="AN81" i="25" s="1"/>
  <c r="AH579" i="25" s="1"/>
  <c r="G81" i="25"/>
  <c r="AM81" i="25" s="1"/>
  <c r="AH496" i="25" s="1"/>
  <c r="F81" i="25"/>
  <c r="AL81" i="25" s="1"/>
  <c r="AH413" i="25" s="1"/>
  <c r="E81" i="25"/>
  <c r="AK81" i="25" s="1"/>
  <c r="AH330" i="25" s="1"/>
  <c r="D81" i="25"/>
  <c r="AJ81" i="25" s="1"/>
  <c r="AH247" i="25" s="1"/>
  <c r="C81" i="25"/>
  <c r="AI81" i="25" s="1"/>
  <c r="AH164" i="25" s="1"/>
  <c r="B81" i="25"/>
  <c r="AH81" i="25" s="1"/>
  <c r="L80" i="25"/>
  <c r="AR80" i="25" s="1"/>
  <c r="AH910" i="25" s="1"/>
  <c r="K80" i="25"/>
  <c r="AQ80" i="25" s="1"/>
  <c r="AH827" i="25" s="1"/>
  <c r="J80" i="25"/>
  <c r="AP80" i="25" s="1"/>
  <c r="AH744" i="25" s="1"/>
  <c r="I80" i="25"/>
  <c r="AO80" i="25" s="1"/>
  <c r="AH661" i="25" s="1"/>
  <c r="H80" i="25"/>
  <c r="AN80" i="25" s="1"/>
  <c r="AH578" i="25" s="1"/>
  <c r="G80" i="25"/>
  <c r="AM80" i="25" s="1"/>
  <c r="AH495" i="25" s="1"/>
  <c r="F80" i="25"/>
  <c r="AL80" i="25" s="1"/>
  <c r="AH412" i="25" s="1"/>
  <c r="E80" i="25"/>
  <c r="AK80" i="25" s="1"/>
  <c r="AH329" i="25" s="1"/>
  <c r="D80" i="25"/>
  <c r="AJ80" i="25" s="1"/>
  <c r="AH246" i="25" s="1"/>
  <c r="C80" i="25"/>
  <c r="AI80" i="25" s="1"/>
  <c r="AH163" i="25" s="1"/>
  <c r="B80" i="25"/>
  <c r="AH80" i="25" s="1"/>
  <c r="L79" i="25"/>
  <c r="AR79" i="25" s="1"/>
  <c r="AH909" i="25" s="1"/>
  <c r="K79" i="25"/>
  <c r="AQ79" i="25" s="1"/>
  <c r="AH826" i="25" s="1"/>
  <c r="J79" i="25"/>
  <c r="AP79" i="25" s="1"/>
  <c r="AH743" i="25" s="1"/>
  <c r="I79" i="25"/>
  <c r="AO79" i="25" s="1"/>
  <c r="AH660" i="25" s="1"/>
  <c r="H79" i="25"/>
  <c r="AN79" i="25" s="1"/>
  <c r="AH577" i="25" s="1"/>
  <c r="G79" i="25"/>
  <c r="AM79" i="25" s="1"/>
  <c r="AH494" i="25" s="1"/>
  <c r="F79" i="25"/>
  <c r="AL79" i="25" s="1"/>
  <c r="AH411" i="25" s="1"/>
  <c r="E79" i="25"/>
  <c r="AK79" i="25" s="1"/>
  <c r="AH328" i="25" s="1"/>
  <c r="D79" i="25"/>
  <c r="AJ79" i="25" s="1"/>
  <c r="AH245" i="25" s="1"/>
  <c r="C79" i="25"/>
  <c r="AI79" i="25" s="1"/>
  <c r="AH162" i="25" s="1"/>
  <c r="B79" i="25"/>
  <c r="AH79" i="25" s="1"/>
  <c r="L78" i="25"/>
  <c r="AR78" i="25" s="1"/>
  <c r="AH908" i="25" s="1"/>
  <c r="K78" i="25"/>
  <c r="AQ78" i="25" s="1"/>
  <c r="AH825" i="25" s="1"/>
  <c r="J78" i="25"/>
  <c r="AP78" i="25" s="1"/>
  <c r="AH742" i="25" s="1"/>
  <c r="I78" i="25"/>
  <c r="AO78" i="25" s="1"/>
  <c r="AH659" i="25" s="1"/>
  <c r="H78" i="25"/>
  <c r="AN78" i="25" s="1"/>
  <c r="AH576" i="25" s="1"/>
  <c r="G78" i="25"/>
  <c r="AM78" i="25" s="1"/>
  <c r="AH493" i="25" s="1"/>
  <c r="F78" i="25"/>
  <c r="AL78" i="25" s="1"/>
  <c r="AH410" i="25" s="1"/>
  <c r="E78" i="25"/>
  <c r="AK78" i="25" s="1"/>
  <c r="AH327" i="25" s="1"/>
  <c r="D78" i="25"/>
  <c r="AJ78" i="25" s="1"/>
  <c r="AH244" i="25" s="1"/>
  <c r="C78" i="25"/>
  <c r="AI78" i="25" s="1"/>
  <c r="AH161" i="25" s="1"/>
  <c r="B78" i="25"/>
  <c r="AH78" i="25" s="1"/>
  <c r="L77" i="25"/>
  <c r="AR77" i="25" s="1"/>
  <c r="AH907" i="25" s="1"/>
  <c r="K77" i="25"/>
  <c r="AQ77" i="25" s="1"/>
  <c r="AH824" i="25" s="1"/>
  <c r="J77" i="25"/>
  <c r="AP77" i="25" s="1"/>
  <c r="AH741" i="25" s="1"/>
  <c r="I77" i="25"/>
  <c r="AO77" i="25" s="1"/>
  <c r="AH658" i="25" s="1"/>
  <c r="H77" i="25"/>
  <c r="AN77" i="25" s="1"/>
  <c r="AH575" i="25" s="1"/>
  <c r="G77" i="25"/>
  <c r="AM77" i="25" s="1"/>
  <c r="AH492" i="25" s="1"/>
  <c r="F77" i="25"/>
  <c r="AL77" i="25" s="1"/>
  <c r="AH409" i="25" s="1"/>
  <c r="E77" i="25"/>
  <c r="AK77" i="25" s="1"/>
  <c r="AH326" i="25" s="1"/>
  <c r="D77" i="25"/>
  <c r="AJ77" i="25" s="1"/>
  <c r="AH243" i="25" s="1"/>
  <c r="C77" i="25"/>
  <c r="AI77" i="25" s="1"/>
  <c r="AH160" i="25" s="1"/>
  <c r="B77" i="25"/>
  <c r="AH77" i="25" s="1"/>
  <c r="L76" i="25"/>
  <c r="AR76" i="25" s="1"/>
  <c r="AH906" i="25" s="1"/>
  <c r="K76" i="25"/>
  <c r="AQ76" i="25" s="1"/>
  <c r="AH823" i="25" s="1"/>
  <c r="J76" i="25"/>
  <c r="AP76" i="25" s="1"/>
  <c r="AH740" i="25" s="1"/>
  <c r="I76" i="25"/>
  <c r="AO76" i="25" s="1"/>
  <c r="AH657" i="25" s="1"/>
  <c r="H76" i="25"/>
  <c r="AN76" i="25" s="1"/>
  <c r="AH574" i="25" s="1"/>
  <c r="G76" i="25"/>
  <c r="AM76" i="25" s="1"/>
  <c r="AH491" i="25" s="1"/>
  <c r="F76" i="25"/>
  <c r="AL76" i="25" s="1"/>
  <c r="AH408" i="25" s="1"/>
  <c r="E76" i="25"/>
  <c r="AK76" i="25" s="1"/>
  <c r="AH325" i="25" s="1"/>
  <c r="D76" i="25"/>
  <c r="AJ76" i="25" s="1"/>
  <c r="AH242" i="25" s="1"/>
  <c r="C76" i="25"/>
  <c r="AI76" i="25" s="1"/>
  <c r="AH159" i="25" s="1"/>
  <c r="B76" i="25"/>
  <c r="AH76" i="25" s="1"/>
  <c r="L75" i="25"/>
  <c r="AR75" i="25" s="1"/>
  <c r="AH905" i="25" s="1"/>
  <c r="K75" i="25"/>
  <c r="AQ75" i="25" s="1"/>
  <c r="AH822" i="25" s="1"/>
  <c r="J75" i="25"/>
  <c r="AP75" i="25" s="1"/>
  <c r="AH739" i="25" s="1"/>
  <c r="I75" i="25"/>
  <c r="AO75" i="25" s="1"/>
  <c r="AH656" i="25" s="1"/>
  <c r="H75" i="25"/>
  <c r="AN75" i="25" s="1"/>
  <c r="AH573" i="25" s="1"/>
  <c r="G75" i="25"/>
  <c r="AM75" i="25" s="1"/>
  <c r="AH490" i="25" s="1"/>
  <c r="F75" i="25"/>
  <c r="AL75" i="25" s="1"/>
  <c r="AH407" i="25" s="1"/>
  <c r="E75" i="25"/>
  <c r="AK75" i="25" s="1"/>
  <c r="AH324" i="25" s="1"/>
  <c r="D75" i="25"/>
  <c r="AJ75" i="25" s="1"/>
  <c r="AH241" i="25" s="1"/>
  <c r="C75" i="25"/>
  <c r="AI75" i="25" s="1"/>
  <c r="AH158" i="25" s="1"/>
  <c r="B75" i="25"/>
  <c r="AH75" i="25" s="1"/>
  <c r="L74" i="25"/>
  <c r="AR74" i="25" s="1"/>
  <c r="AH904" i="25" s="1"/>
  <c r="K74" i="25"/>
  <c r="AQ74" i="25" s="1"/>
  <c r="AH821" i="25" s="1"/>
  <c r="J74" i="25"/>
  <c r="AP74" i="25" s="1"/>
  <c r="AH738" i="25" s="1"/>
  <c r="I74" i="25"/>
  <c r="AO74" i="25" s="1"/>
  <c r="AH655" i="25" s="1"/>
  <c r="H74" i="25"/>
  <c r="AN74" i="25" s="1"/>
  <c r="AH572" i="25" s="1"/>
  <c r="G74" i="25"/>
  <c r="AM74" i="25" s="1"/>
  <c r="AH489" i="25" s="1"/>
  <c r="F74" i="25"/>
  <c r="AL74" i="25" s="1"/>
  <c r="AH406" i="25" s="1"/>
  <c r="E74" i="25"/>
  <c r="AK74" i="25" s="1"/>
  <c r="AH323" i="25" s="1"/>
  <c r="D74" i="25"/>
  <c r="AJ74" i="25" s="1"/>
  <c r="AH240" i="25" s="1"/>
  <c r="C74" i="25"/>
  <c r="AI74" i="25" s="1"/>
  <c r="AH157" i="25" s="1"/>
  <c r="B74" i="25"/>
  <c r="AH74" i="25" s="1"/>
  <c r="L73" i="25"/>
  <c r="AR73" i="25" s="1"/>
  <c r="AH903" i="25" s="1"/>
  <c r="K73" i="25"/>
  <c r="AQ73" i="25" s="1"/>
  <c r="AH820" i="25" s="1"/>
  <c r="J73" i="25"/>
  <c r="AP73" i="25" s="1"/>
  <c r="AH737" i="25" s="1"/>
  <c r="I73" i="25"/>
  <c r="AO73" i="25" s="1"/>
  <c r="AH654" i="25" s="1"/>
  <c r="H73" i="25"/>
  <c r="AN73" i="25" s="1"/>
  <c r="AH571" i="25" s="1"/>
  <c r="G73" i="25"/>
  <c r="AM73" i="25" s="1"/>
  <c r="AH488" i="25" s="1"/>
  <c r="F73" i="25"/>
  <c r="AL73" i="25" s="1"/>
  <c r="AH405" i="25" s="1"/>
  <c r="E73" i="25"/>
  <c r="AK73" i="25" s="1"/>
  <c r="AH322" i="25" s="1"/>
  <c r="D73" i="25"/>
  <c r="AJ73" i="25" s="1"/>
  <c r="AH239" i="25" s="1"/>
  <c r="C73" i="25"/>
  <c r="AI73" i="25" s="1"/>
  <c r="AH156" i="25" s="1"/>
  <c r="B73" i="25"/>
  <c r="AH73" i="25" s="1"/>
  <c r="L72" i="25"/>
  <c r="AR72" i="25" s="1"/>
  <c r="AH902" i="25" s="1"/>
  <c r="K72" i="25"/>
  <c r="AQ72" i="25" s="1"/>
  <c r="AH819" i="25" s="1"/>
  <c r="J72" i="25"/>
  <c r="AP72" i="25" s="1"/>
  <c r="AH736" i="25" s="1"/>
  <c r="I72" i="25"/>
  <c r="AO72" i="25" s="1"/>
  <c r="AH653" i="25" s="1"/>
  <c r="H72" i="25"/>
  <c r="AN72" i="25" s="1"/>
  <c r="AH570" i="25" s="1"/>
  <c r="G72" i="25"/>
  <c r="AM72" i="25" s="1"/>
  <c r="AH487" i="25" s="1"/>
  <c r="F72" i="25"/>
  <c r="AL72" i="25" s="1"/>
  <c r="AH404" i="25" s="1"/>
  <c r="E72" i="25"/>
  <c r="AK72" i="25" s="1"/>
  <c r="AH321" i="25" s="1"/>
  <c r="D72" i="25"/>
  <c r="AJ72" i="25" s="1"/>
  <c r="AH238" i="25" s="1"/>
  <c r="C72" i="25"/>
  <c r="AI72" i="25" s="1"/>
  <c r="AH155" i="25" s="1"/>
  <c r="B72" i="25"/>
  <c r="AH72" i="25" s="1"/>
  <c r="L71" i="25"/>
  <c r="AR71" i="25" s="1"/>
  <c r="AH901" i="25" s="1"/>
  <c r="K71" i="25"/>
  <c r="AQ71" i="25" s="1"/>
  <c r="AH818" i="25" s="1"/>
  <c r="J71" i="25"/>
  <c r="AP71" i="25" s="1"/>
  <c r="AH735" i="25" s="1"/>
  <c r="I71" i="25"/>
  <c r="AO71" i="25" s="1"/>
  <c r="AH652" i="25" s="1"/>
  <c r="H71" i="25"/>
  <c r="AN71" i="25" s="1"/>
  <c r="AH569" i="25" s="1"/>
  <c r="G71" i="25"/>
  <c r="AM71" i="25" s="1"/>
  <c r="AH486" i="25" s="1"/>
  <c r="F71" i="25"/>
  <c r="AL71" i="25" s="1"/>
  <c r="AH403" i="25" s="1"/>
  <c r="E71" i="25"/>
  <c r="AK71" i="25" s="1"/>
  <c r="AH320" i="25" s="1"/>
  <c r="D71" i="25"/>
  <c r="AJ71" i="25" s="1"/>
  <c r="AH237" i="25" s="1"/>
  <c r="C71" i="25"/>
  <c r="AI71" i="25" s="1"/>
  <c r="AH154" i="25" s="1"/>
  <c r="B71" i="25"/>
  <c r="AH71" i="25" s="1"/>
  <c r="L70" i="25"/>
  <c r="AR70" i="25" s="1"/>
  <c r="AH900" i="25" s="1"/>
  <c r="K70" i="25"/>
  <c r="AQ70" i="25" s="1"/>
  <c r="AH817" i="25" s="1"/>
  <c r="J70" i="25"/>
  <c r="AP70" i="25" s="1"/>
  <c r="AH734" i="25" s="1"/>
  <c r="I70" i="25"/>
  <c r="AO70" i="25" s="1"/>
  <c r="AH651" i="25" s="1"/>
  <c r="H70" i="25"/>
  <c r="AN70" i="25" s="1"/>
  <c r="AH568" i="25" s="1"/>
  <c r="G70" i="25"/>
  <c r="AM70" i="25" s="1"/>
  <c r="AH485" i="25" s="1"/>
  <c r="F70" i="25"/>
  <c r="AL70" i="25" s="1"/>
  <c r="AH402" i="25" s="1"/>
  <c r="E70" i="25"/>
  <c r="AK70" i="25" s="1"/>
  <c r="AH319" i="25" s="1"/>
  <c r="D70" i="25"/>
  <c r="AJ70" i="25" s="1"/>
  <c r="AH236" i="25" s="1"/>
  <c r="C70" i="25"/>
  <c r="AI70" i="25" s="1"/>
  <c r="AH153" i="25" s="1"/>
  <c r="B70" i="25"/>
  <c r="AH70" i="25" s="1"/>
  <c r="L69" i="25"/>
  <c r="AR69" i="25" s="1"/>
  <c r="AH899" i="25" s="1"/>
  <c r="K69" i="25"/>
  <c r="AQ69" i="25" s="1"/>
  <c r="AH816" i="25" s="1"/>
  <c r="J69" i="25"/>
  <c r="AP69" i="25" s="1"/>
  <c r="AH733" i="25" s="1"/>
  <c r="I69" i="25"/>
  <c r="AO69" i="25" s="1"/>
  <c r="AH650" i="25" s="1"/>
  <c r="H69" i="25"/>
  <c r="AN69" i="25" s="1"/>
  <c r="AH567" i="25" s="1"/>
  <c r="G69" i="25"/>
  <c r="AM69" i="25" s="1"/>
  <c r="AH484" i="25" s="1"/>
  <c r="F69" i="25"/>
  <c r="AL69" i="25" s="1"/>
  <c r="AH401" i="25" s="1"/>
  <c r="E69" i="25"/>
  <c r="AK69" i="25" s="1"/>
  <c r="AH318" i="25" s="1"/>
  <c r="D69" i="25"/>
  <c r="AJ69" i="25" s="1"/>
  <c r="AH235" i="25" s="1"/>
  <c r="C69" i="25"/>
  <c r="AI69" i="25" s="1"/>
  <c r="AH152" i="25" s="1"/>
  <c r="B69" i="25"/>
  <c r="AH69" i="25" s="1"/>
  <c r="L68" i="25"/>
  <c r="AR68" i="25" s="1"/>
  <c r="AH898" i="25" s="1"/>
  <c r="K68" i="25"/>
  <c r="AQ68" i="25" s="1"/>
  <c r="AH815" i="25" s="1"/>
  <c r="J68" i="25"/>
  <c r="AP68" i="25" s="1"/>
  <c r="AH732" i="25" s="1"/>
  <c r="I68" i="25"/>
  <c r="AO68" i="25" s="1"/>
  <c r="AH649" i="25" s="1"/>
  <c r="H68" i="25"/>
  <c r="AN68" i="25" s="1"/>
  <c r="AH566" i="25" s="1"/>
  <c r="G68" i="25"/>
  <c r="AM68" i="25" s="1"/>
  <c r="AH483" i="25" s="1"/>
  <c r="F68" i="25"/>
  <c r="AL68" i="25" s="1"/>
  <c r="AH400" i="25" s="1"/>
  <c r="E68" i="25"/>
  <c r="AK68" i="25" s="1"/>
  <c r="AH317" i="25" s="1"/>
  <c r="D68" i="25"/>
  <c r="AJ68" i="25" s="1"/>
  <c r="AH234" i="25" s="1"/>
  <c r="C68" i="25"/>
  <c r="AI68" i="25" s="1"/>
  <c r="AH151" i="25" s="1"/>
  <c r="B68" i="25"/>
  <c r="AH68" i="25" s="1"/>
  <c r="L67" i="25"/>
  <c r="AR67" i="25" s="1"/>
  <c r="AH897" i="25" s="1"/>
  <c r="K67" i="25"/>
  <c r="AQ67" i="25" s="1"/>
  <c r="AH814" i="25" s="1"/>
  <c r="J67" i="25"/>
  <c r="AP67" i="25" s="1"/>
  <c r="AH731" i="25" s="1"/>
  <c r="I67" i="25"/>
  <c r="AO67" i="25" s="1"/>
  <c r="AH648" i="25" s="1"/>
  <c r="H67" i="25"/>
  <c r="AN67" i="25" s="1"/>
  <c r="AH565" i="25" s="1"/>
  <c r="G67" i="25"/>
  <c r="AM67" i="25" s="1"/>
  <c r="AH482" i="25" s="1"/>
  <c r="F67" i="25"/>
  <c r="AL67" i="25" s="1"/>
  <c r="AH399" i="25" s="1"/>
  <c r="E67" i="25"/>
  <c r="AK67" i="25" s="1"/>
  <c r="AH316" i="25" s="1"/>
  <c r="D67" i="25"/>
  <c r="AJ67" i="25" s="1"/>
  <c r="AH233" i="25" s="1"/>
  <c r="C67" i="25"/>
  <c r="AI67" i="25" s="1"/>
  <c r="AH150" i="25" s="1"/>
  <c r="B67" i="25"/>
  <c r="AH67" i="25" s="1"/>
  <c r="L66" i="25"/>
  <c r="AR66" i="25" s="1"/>
  <c r="AH896" i="25" s="1"/>
  <c r="K66" i="25"/>
  <c r="AQ66" i="25" s="1"/>
  <c r="AH813" i="25" s="1"/>
  <c r="J66" i="25"/>
  <c r="AP66" i="25" s="1"/>
  <c r="AH730" i="25" s="1"/>
  <c r="I66" i="25"/>
  <c r="AO66" i="25" s="1"/>
  <c r="AH647" i="25" s="1"/>
  <c r="H66" i="25"/>
  <c r="AN66" i="25" s="1"/>
  <c r="AH564" i="25" s="1"/>
  <c r="G66" i="25"/>
  <c r="AM66" i="25" s="1"/>
  <c r="AH481" i="25" s="1"/>
  <c r="F66" i="25"/>
  <c r="AL66" i="25" s="1"/>
  <c r="AH398" i="25" s="1"/>
  <c r="E66" i="25"/>
  <c r="AK66" i="25" s="1"/>
  <c r="AH315" i="25" s="1"/>
  <c r="D66" i="25"/>
  <c r="AJ66" i="25" s="1"/>
  <c r="AH232" i="25" s="1"/>
  <c r="C66" i="25"/>
  <c r="AI66" i="25" s="1"/>
  <c r="AH149" i="25" s="1"/>
  <c r="B66" i="25"/>
  <c r="AH66" i="25" s="1"/>
  <c r="L65" i="25"/>
  <c r="AR65" i="25" s="1"/>
  <c r="AH895" i="25" s="1"/>
  <c r="K65" i="25"/>
  <c r="AQ65" i="25" s="1"/>
  <c r="AH812" i="25" s="1"/>
  <c r="J65" i="25"/>
  <c r="AP65" i="25" s="1"/>
  <c r="AH729" i="25" s="1"/>
  <c r="I65" i="25"/>
  <c r="AO65" i="25" s="1"/>
  <c r="AH646" i="25" s="1"/>
  <c r="H65" i="25"/>
  <c r="AN65" i="25" s="1"/>
  <c r="AH563" i="25" s="1"/>
  <c r="G65" i="25"/>
  <c r="AM65" i="25" s="1"/>
  <c r="AH480" i="25" s="1"/>
  <c r="F65" i="25"/>
  <c r="AL65" i="25" s="1"/>
  <c r="AH397" i="25" s="1"/>
  <c r="E65" i="25"/>
  <c r="AK65" i="25" s="1"/>
  <c r="AH314" i="25" s="1"/>
  <c r="D65" i="25"/>
  <c r="AJ65" i="25" s="1"/>
  <c r="AH231" i="25" s="1"/>
  <c r="C65" i="25"/>
  <c r="AI65" i="25" s="1"/>
  <c r="AH148" i="25" s="1"/>
  <c r="B65" i="25"/>
  <c r="AH65" i="25" s="1"/>
  <c r="L64" i="25"/>
  <c r="AR64" i="25" s="1"/>
  <c r="AH894" i="25" s="1"/>
  <c r="K64" i="25"/>
  <c r="AQ64" i="25" s="1"/>
  <c r="AH811" i="25" s="1"/>
  <c r="J64" i="25"/>
  <c r="AP64" i="25" s="1"/>
  <c r="AH728" i="25" s="1"/>
  <c r="I64" i="25"/>
  <c r="AO64" i="25" s="1"/>
  <c r="AH645" i="25" s="1"/>
  <c r="H64" i="25"/>
  <c r="AN64" i="25" s="1"/>
  <c r="AH562" i="25" s="1"/>
  <c r="G64" i="25"/>
  <c r="AM64" i="25" s="1"/>
  <c r="AH479" i="25" s="1"/>
  <c r="F64" i="25"/>
  <c r="AL64" i="25" s="1"/>
  <c r="AH396" i="25" s="1"/>
  <c r="E64" i="25"/>
  <c r="AK64" i="25" s="1"/>
  <c r="AH313" i="25" s="1"/>
  <c r="D64" i="25"/>
  <c r="AJ64" i="25" s="1"/>
  <c r="AH230" i="25" s="1"/>
  <c r="C64" i="25"/>
  <c r="AI64" i="25" s="1"/>
  <c r="AH147" i="25" s="1"/>
  <c r="B64" i="25"/>
  <c r="AH64" i="25" s="1"/>
  <c r="L63" i="25"/>
  <c r="AR63" i="25" s="1"/>
  <c r="AH893" i="25" s="1"/>
  <c r="K63" i="25"/>
  <c r="AQ63" i="25" s="1"/>
  <c r="AH810" i="25" s="1"/>
  <c r="J63" i="25"/>
  <c r="AP63" i="25" s="1"/>
  <c r="AH727" i="25" s="1"/>
  <c r="I63" i="25"/>
  <c r="AO63" i="25" s="1"/>
  <c r="AH644" i="25" s="1"/>
  <c r="H63" i="25"/>
  <c r="AN63" i="25" s="1"/>
  <c r="AH561" i="25" s="1"/>
  <c r="G63" i="25"/>
  <c r="AM63" i="25" s="1"/>
  <c r="AH478" i="25" s="1"/>
  <c r="F63" i="25"/>
  <c r="AL63" i="25" s="1"/>
  <c r="AH395" i="25" s="1"/>
  <c r="E63" i="25"/>
  <c r="AK63" i="25" s="1"/>
  <c r="AH312" i="25" s="1"/>
  <c r="D63" i="25"/>
  <c r="AJ63" i="25" s="1"/>
  <c r="AH229" i="25" s="1"/>
  <c r="C63" i="25"/>
  <c r="AI63" i="25" s="1"/>
  <c r="AH146" i="25" s="1"/>
  <c r="B63" i="25"/>
  <c r="AH63" i="25" s="1"/>
  <c r="L62" i="25"/>
  <c r="AR62" i="25" s="1"/>
  <c r="AH892" i="25" s="1"/>
  <c r="K62" i="25"/>
  <c r="AQ62" i="25" s="1"/>
  <c r="AH809" i="25" s="1"/>
  <c r="J62" i="25"/>
  <c r="AP62" i="25" s="1"/>
  <c r="AH726" i="25" s="1"/>
  <c r="I62" i="25"/>
  <c r="AO62" i="25" s="1"/>
  <c r="AH643" i="25" s="1"/>
  <c r="H62" i="25"/>
  <c r="AN62" i="25" s="1"/>
  <c r="AH560" i="25" s="1"/>
  <c r="G62" i="25"/>
  <c r="AM62" i="25" s="1"/>
  <c r="AH477" i="25" s="1"/>
  <c r="F62" i="25"/>
  <c r="AL62" i="25" s="1"/>
  <c r="AH394" i="25" s="1"/>
  <c r="E62" i="25"/>
  <c r="AK62" i="25" s="1"/>
  <c r="AH311" i="25" s="1"/>
  <c r="D62" i="25"/>
  <c r="AJ62" i="25" s="1"/>
  <c r="AH228" i="25" s="1"/>
  <c r="C62" i="25"/>
  <c r="AI62" i="25" s="1"/>
  <c r="AH145" i="25" s="1"/>
  <c r="B62" i="25"/>
  <c r="AH62" i="25" s="1"/>
  <c r="L61" i="25"/>
  <c r="AR61" i="25" s="1"/>
  <c r="AH891" i="25" s="1"/>
  <c r="K61" i="25"/>
  <c r="AQ61" i="25" s="1"/>
  <c r="AH808" i="25" s="1"/>
  <c r="J61" i="25"/>
  <c r="AP61" i="25" s="1"/>
  <c r="AH725" i="25" s="1"/>
  <c r="I61" i="25"/>
  <c r="AO61" i="25" s="1"/>
  <c r="AH642" i="25" s="1"/>
  <c r="H61" i="25"/>
  <c r="AN61" i="25" s="1"/>
  <c r="AH559" i="25" s="1"/>
  <c r="G61" i="25"/>
  <c r="AM61" i="25" s="1"/>
  <c r="AH476" i="25" s="1"/>
  <c r="F61" i="25"/>
  <c r="AL61" i="25" s="1"/>
  <c r="AH393" i="25" s="1"/>
  <c r="E61" i="25"/>
  <c r="AK61" i="25" s="1"/>
  <c r="AH310" i="25" s="1"/>
  <c r="D61" i="25"/>
  <c r="AJ61" i="25" s="1"/>
  <c r="AH227" i="25" s="1"/>
  <c r="C61" i="25"/>
  <c r="AI61" i="25" s="1"/>
  <c r="AH144" i="25" s="1"/>
  <c r="B61" i="25"/>
  <c r="AH61" i="25" s="1"/>
  <c r="L60" i="25"/>
  <c r="AR60" i="25" s="1"/>
  <c r="AH890" i="25" s="1"/>
  <c r="K60" i="25"/>
  <c r="AQ60" i="25" s="1"/>
  <c r="AH807" i="25" s="1"/>
  <c r="J60" i="25"/>
  <c r="AP60" i="25" s="1"/>
  <c r="AH724" i="25" s="1"/>
  <c r="I60" i="25"/>
  <c r="AO60" i="25" s="1"/>
  <c r="AH641" i="25" s="1"/>
  <c r="H60" i="25"/>
  <c r="AN60" i="25" s="1"/>
  <c r="AH558" i="25" s="1"/>
  <c r="G60" i="25"/>
  <c r="AM60" i="25" s="1"/>
  <c r="AH475" i="25" s="1"/>
  <c r="F60" i="25"/>
  <c r="AL60" i="25" s="1"/>
  <c r="AH392" i="25" s="1"/>
  <c r="E60" i="25"/>
  <c r="AK60" i="25" s="1"/>
  <c r="AH309" i="25" s="1"/>
  <c r="D60" i="25"/>
  <c r="AJ60" i="25" s="1"/>
  <c r="AH226" i="25" s="1"/>
  <c r="C60" i="25"/>
  <c r="AI60" i="25" s="1"/>
  <c r="AH143" i="25" s="1"/>
  <c r="B60" i="25"/>
  <c r="AH60" i="25" s="1"/>
  <c r="L59" i="25"/>
  <c r="AR59" i="25" s="1"/>
  <c r="AH889" i="25" s="1"/>
  <c r="K59" i="25"/>
  <c r="AQ59" i="25" s="1"/>
  <c r="AH806" i="25" s="1"/>
  <c r="J59" i="25"/>
  <c r="AP59" i="25" s="1"/>
  <c r="AH723" i="25" s="1"/>
  <c r="I59" i="25"/>
  <c r="AO59" i="25" s="1"/>
  <c r="AH640" i="25" s="1"/>
  <c r="H59" i="25"/>
  <c r="AN59" i="25" s="1"/>
  <c r="AH557" i="25" s="1"/>
  <c r="G59" i="25"/>
  <c r="AM59" i="25" s="1"/>
  <c r="AH474" i="25" s="1"/>
  <c r="F59" i="25"/>
  <c r="AL59" i="25" s="1"/>
  <c r="AH391" i="25" s="1"/>
  <c r="E59" i="25"/>
  <c r="AK59" i="25" s="1"/>
  <c r="AH308" i="25" s="1"/>
  <c r="D59" i="25"/>
  <c r="AJ59" i="25" s="1"/>
  <c r="AH225" i="25" s="1"/>
  <c r="C59" i="25"/>
  <c r="AI59" i="25" s="1"/>
  <c r="AH142" i="25" s="1"/>
  <c r="B59" i="25"/>
  <c r="AH59" i="25" s="1"/>
  <c r="L58" i="25"/>
  <c r="AR58" i="25" s="1"/>
  <c r="AH888" i="25" s="1"/>
  <c r="K58" i="25"/>
  <c r="AQ58" i="25" s="1"/>
  <c r="AH805" i="25" s="1"/>
  <c r="J58" i="25"/>
  <c r="AP58" i="25" s="1"/>
  <c r="AH722" i="25" s="1"/>
  <c r="I58" i="25"/>
  <c r="AO58" i="25" s="1"/>
  <c r="AH639" i="25" s="1"/>
  <c r="H58" i="25"/>
  <c r="AN58" i="25" s="1"/>
  <c r="AH556" i="25" s="1"/>
  <c r="G58" i="25"/>
  <c r="AM58" i="25" s="1"/>
  <c r="AH473" i="25" s="1"/>
  <c r="F58" i="25"/>
  <c r="AL58" i="25" s="1"/>
  <c r="AH390" i="25" s="1"/>
  <c r="E58" i="25"/>
  <c r="AK58" i="25" s="1"/>
  <c r="AH307" i="25" s="1"/>
  <c r="D58" i="25"/>
  <c r="AJ58" i="25" s="1"/>
  <c r="AH224" i="25" s="1"/>
  <c r="C58" i="25"/>
  <c r="AI58" i="25" s="1"/>
  <c r="AH141" i="25" s="1"/>
  <c r="B58" i="25"/>
  <c r="AH58" i="25" s="1"/>
  <c r="L57" i="25"/>
  <c r="AR57" i="25" s="1"/>
  <c r="AH887" i="25" s="1"/>
  <c r="K57" i="25"/>
  <c r="AQ57" i="25" s="1"/>
  <c r="AH804" i="25" s="1"/>
  <c r="J57" i="25"/>
  <c r="AP57" i="25" s="1"/>
  <c r="AH721" i="25" s="1"/>
  <c r="I57" i="25"/>
  <c r="AO57" i="25" s="1"/>
  <c r="AH638" i="25" s="1"/>
  <c r="H57" i="25"/>
  <c r="AN57" i="25" s="1"/>
  <c r="AH555" i="25" s="1"/>
  <c r="G57" i="25"/>
  <c r="AM57" i="25" s="1"/>
  <c r="AH472" i="25" s="1"/>
  <c r="F57" i="25"/>
  <c r="AL57" i="25" s="1"/>
  <c r="AH389" i="25" s="1"/>
  <c r="E57" i="25"/>
  <c r="AK57" i="25" s="1"/>
  <c r="AH306" i="25" s="1"/>
  <c r="D57" i="25"/>
  <c r="AJ57" i="25" s="1"/>
  <c r="AH223" i="25" s="1"/>
  <c r="C57" i="25"/>
  <c r="AI57" i="25" s="1"/>
  <c r="AH140" i="25" s="1"/>
  <c r="B57" i="25"/>
  <c r="AH57" i="25" s="1"/>
  <c r="L56" i="25"/>
  <c r="AR56" i="25" s="1"/>
  <c r="AH886" i="25" s="1"/>
  <c r="K56" i="25"/>
  <c r="AQ56" i="25" s="1"/>
  <c r="AH803" i="25" s="1"/>
  <c r="J56" i="25"/>
  <c r="AP56" i="25" s="1"/>
  <c r="AH720" i="25" s="1"/>
  <c r="I56" i="25"/>
  <c r="AO56" i="25" s="1"/>
  <c r="AH637" i="25" s="1"/>
  <c r="H56" i="25"/>
  <c r="AN56" i="25" s="1"/>
  <c r="AH554" i="25" s="1"/>
  <c r="G56" i="25"/>
  <c r="AM56" i="25" s="1"/>
  <c r="AH471" i="25" s="1"/>
  <c r="F56" i="25"/>
  <c r="AL56" i="25" s="1"/>
  <c r="AH388" i="25" s="1"/>
  <c r="E56" i="25"/>
  <c r="AK56" i="25" s="1"/>
  <c r="AH305" i="25" s="1"/>
  <c r="D56" i="25"/>
  <c r="AJ56" i="25" s="1"/>
  <c r="AH222" i="25" s="1"/>
  <c r="C56" i="25"/>
  <c r="AI56" i="25" s="1"/>
  <c r="AH139" i="25" s="1"/>
  <c r="B56" i="25"/>
  <c r="AH56" i="25" s="1"/>
  <c r="L55" i="25"/>
  <c r="AR55" i="25" s="1"/>
  <c r="AH885" i="25" s="1"/>
  <c r="K55" i="25"/>
  <c r="AQ55" i="25" s="1"/>
  <c r="AH802" i="25" s="1"/>
  <c r="J55" i="25"/>
  <c r="AP55" i="25" s="1"/>
  <c r="AH719" i="25" s="1"/>
  <c r="I55" i="25"/>
  <c r="AO55" i="25" s="1"/>
  <c r="AH636" i="25" s="1"/>
  <c r="H55" i="25"/>
  <c r="AN55" i="25" s="1"/>
  <c r="AH553" i="25" s="1"/>
  <c r="G55" i="25"/>
  <c r="AM55" i="25" s="1"/>
  <c r="AH470" i="25" s="1"/>
  <c r="F55" i="25"/>
  <c r="AL55" i="25" s="1"/>
  <c r="AH387" i="25" s="1"/>
  <c r="E55" i="25"/>
  <c r="AK55" i="25" s="1"/>
  <c r="AH304" i="25" s="1"/>
  <c r="D55" i="25"/>
  <c r="AJ55" i="25" s="1"/>
  <c r="AH221" i="25" s="1"/>
  <c r="C55" i="25"/>
  <c r="AI55" i="25" s="1"/>
  <c r="AH138" i="25" s="1"/>
  <c r="B55" i="25"/>
  <c r="AH55" i="25" s="1"/>
  <c r="L54" i="25"/>
  <c r="AR54" i="25" s="1"/>
  <c r="AH884" i="25" s="1"/>
  <c r="K54" i="25"/>
  <c r="AQ54" i="25" s="1"/>
  <c r="AH801" i="25" s="1"/>
  <c r="J54" i="25"/>
  <c r="AP54" i="25" s="1"/>
  <c r="AH718" i="25" s="1"/>
  <c r="I54" i="25"/>
  <c r="AO54" i="25" s="1"/>
  <c r="AH635" i="25" s="1"/>
  <c r="H54" i="25"/>
  <c r="AN54" i="25" s="1"/>
  <c r="AH552" i="25" s="1"/>
  <c r="G54" i="25"/>
  <c r="AM54" i="25" s="1"/>
  <c r="AH469" i="25" s="1"/>
  <c r="F54" i="25"/>
  <c r="AL54" i="25" s="1"/>
  <c r="AH386" i="25" s="1"/>
  <c r="E54" i="25"/>
  <c r="AK54" i="25" s="1"/>
  <c r="AH303" i="25" s="1"/>
  <c r="D54" i="25"/>
  <c r="AJ54" i="25" s="1"/>
  <c r="AH220" i="25" s="1"/>
  <c r="C54" i="25"/>
  <c r="AI54" i="25" s="1"/>
  <c r="AH137" i="25" s="1"/>
  <c r="B54" i="25"/>
  <c r="AH54" i="25" s="1"/>
  <c r="L53" i="25"/>
  <c r="AR53" i="25" s="1"/>
  <c r="AH883" i="25" s="1"/>
  <c r="K53" i="25"/>
  <c r="AQ53" i="25" s="1"/>
  <c r="AH800" i="25" s="1"/>
  <c r="J53" i="25"/>
  <c r="AP53" i="25" s="1"/>
  <c r="AH717" i="25" s="1"/>
  <c r="I53" i="25"/>
  <c r="AO53" i="25" s="1"/>
  <c r="AH634" i="25" s="1"/>
  <c r="H53" i="25"/>
  <c r="AN53" i="25" s="1"/>
  <c r="AH551" i="25" s="1"/>
  <c r="G53" i="25"/>
  <c r="AM53" i="25" s="1"/>
  <c r="AH468" i="25" s="1"/>
  <c r="F53" i="25"/>
  <c r="AL53" i="25" s="1"/>
  <c r="AH385" i="25" s="1"/>
  <c r="E53" i="25"/>
  <c r="AK53" i="25" s="1"/>
  <c r="AH302" i="25" s="1"/>
  <c r="D53" i="25"/>
  <c r="AJ53" i="25" s="1"/>
  <c r="AH219" i="25" s="1"/>
  <c r="C53" i="25"/>
  <c r="AI53" i="25" s="1"/>
  <c r="AH136" i="25" s="1"/>
  <c r="B53" i="25"/>
  <c r="AH53" i="25" s="1"/>
  <c r="L52" i="25"/>
  <c r="AR52" i="25" s="1"/>
  <c r="AH882" i="25" s="1"/>
  <c r="K52" i="25"/>
  <c r="AQ52" i="25" s="1"/>
  <c r="AH799" i="25" s="1"/>
  <c r="J52" i="25"/>
  <c r="AP52" i="25" s="1"/>
  <c r="AH716" i="25" s="1"/>
  <c r="I52" i="25"/>
  <c r="AO52" i="25" s="1"/>
  <c r="AH633" i="25" s="1"/>
  <c r="H52" i="25"/>
  <c r="AN52" i="25" s="1"/>
  <c r="AH550" i="25" s="1"/>
  <c r="G52" i="25"/>
  <c r="AM52" i="25" s="1"/>
  <c r="AH467" i="25" s="1"/>
  <c r="F52" i="25"/>
  <c r="AL52" i="25" s="1"/>
  <c r="AH384" i="25" s="1"/>
  <c r="E52" i="25"/>
  <c r="AK52" i="25" s="1"/>
  <c r="AH301" i="25" s="1"/>
  <c r="D52" i="25"/>
  <c r="AJ52" i="25" s="1"/>
  <c r="AH218" i="25" s="1"/>
  <c r="C52" i="25"/>
  <c r="AI52" i="25" s="1"/>
  <c r="AH135" i="25" s="1"/>
  <c r="B52" i="25"/>
  <c r="AH52" i="25" s="1"/>
  <c r="L51" i="25"/>
  <c r="AR51" i="25" s="1"/>
  <c r="AH881" i="25" s="1"/>
  <c r="K51" i="25"/>
  <c r="AQ51" i="25" s="1"/>
  <c r="AH798" i="25" s="1"/>
  <c r="J51" i="25"/>
  <c r="AP51" i="25" s="1"/>
  <c r="AH715" i="25" s="1"/>
  <c r="I51" i="25"/>
  <c r="AO51" i="25" s="1"/>
  <c r="AH632" i="25" s="1"/>
  <c r="H51" i="25"/>
  <c r="AN51" i="25" s="1"/>
  <c r="AH549" i="25" s="1"/>
  <c r="G51" i="25"/>
  <c r="AM51" i="25" s="1"/>
  <c r="AH466" i="25" s="1"/>
  <c r="F51" i="25"/>
  <c r="AL51" i="25" s="1"/>
  <c r="AH383" i="25" s="1"/>
  <c r="E51" i="25"/>
  <c r="AK51" i="25" s="1"/>
  <c r="AH300" i="25" s="1"/>
  <c r="D51" i="25"/>
  <c r="AJ51" i="25" s="1"/>
  <c r="AH217" i="25" s="1"/>
  <c r="C51" i="25"/>
  <c r="AI51" i="25" s="1"/>
  <c r="AH134" i="25" s="1"/>
  <c r="B51" i="25"/>
  <c r="AH51" i="25" s="1"/>
  <c r="L50" i="25"/>
  <c r="AR50" i="25" s="1"/>
  <c r="AH880" i="25" s="1"/>
  <c r="K50" i="25"/>
  <c r="AQ50" i="25" s="1"/>
  <c r="AH797" i="25" s="1"/>
  <c r="J50" i="25"/>
  <c r="AP50" i="25" s="1"/>
  <c r="AH714" i="25" s="1"/>
  <c r="I50" i="25"/>
  <c r="AO50" i="25" s="1"/>
  <c r="AH631" i="25" s="1"/>
  <c r="H50" i="25"/>
  <c r="AN50" i="25" s="1"/>
  <c r="AH548" i="25" s="1"/>
  <c r="G50" i="25"/>
  <c r="AM50" i="25" s="1"/>
  <c r="AH465" i="25" s="1"/>
  <c r="F50" i="25"/>
  <c r="AL50" i="25" s="1"/>
  <c r="AH382" i="25" s="1"/>
  <c r="E50" i="25"/>
  <c r="AK50" i="25" s="1"/>
  <c r="AH299" i="25" s="1"/>
  <c r="D50" i="25"/>
  <c r="AJ50" i="25" s="1"/>
  <c r="AH216" i="25" s="1"/>
  <c r="C50" i="25"/>
  <c r="AI50" i="25" s="1"/>
  <c r="AH133" i="25" s="1"/>
  <c r="B50" i="25"/>
  <c r="AH50" i="25" s="1"/>
  <c r="L49" i="25"/>
  <c r="AR49" i="25" s="1"/>
  <c r="AH879" i="25" s="1"/>
  <c r="K49" i="25"/>
  <c r="AQ49" i="25" s="1"/>
  <c r="AH796" i="25" s="1"/>
  <c r="J49" i="25"/>
  <c r="AP49" i="25" s="1"/>
  <c r="AH713" i="25" s="1"/>
  <c r="I49" i="25"/>
  <c r="AO49" i="25" s="1"/>
  <c r="AH630" i="25" s="1"/>
  <c r="H49" i="25"/>
  <c r="AN49" i="25" s="1"/>
  <c r="AH547" i="25" s="1"/>
  <c r="G49" i="25"/>
  <c r="AM49" i="25" s="1"/>
  <c r="AH464" i="25" s="1"/>
  <c r="F49" i="25"/>
  <c r="AL49" i="25" s="1"/>
  <c r="AH381" i="25" s="1"/>
  <c r="E49" i="25"/>
  <c r="AK49" i="25" s="1"/>
  <c r="AH298" i="25" s="1"/>
  <c r="D49" i="25"/>
  <c r="AJ49" i="25" s="1"/>
  <c r="AH215" i="25" s="1"/>
  <c r="C49" i="25"/>
  <c r="AI49" i="25" s="1"/>
  <c r="AH132" i="25" s="1"/>
  <c r="B49" i="25"/>
  <c r="AH49" i="25" s="1"/>
  <c r="L48" i="25"/>
  <c r="AR48" i="25" s="1"/>
  <c r="AH878" i="25" s="1"/>
  <c r="K48" i="25"/>
  <c r="AQ48" i="25" s="1"/>
  <c r="AH795" i="25" s="1"/>
  <c r="J48" i="25"/>
  <c r="AP48" i="25" s="1"/>
  <c r="AH712" i="25" s="1"/>
  <c r="I48" i="25"/>
  <c r="AO48" i="25" s="1"/>
  <c r="AH629" i="25" s="1"/>
  <c r="H48" i="25"/>
  <c r="AN48" i="25" s="1"/>
  <c r="AH546" i="25" s="1"/>
  <c r="G48" i="25"/>
  <c r="AM48" i="25" s="1"/>
  <c r="AH463" i="25" s="1"/>
  <c r="F48" i="25"/>
  <c r="AL48" i="25" s="1"/>
  <c r="AH380" i="25" s="1"/>
  <c r="E48" i="25"/>
  <c r="AK48" i="25" s="1"/>
  <c r="AH297" i="25" s="1"/>
  <c r="D48" i="25"/>
  <c r="AJ48" i="25" s="1"/>
  <c r="AH214" i="25" s="1"/>
  <c r="C48" i="25"/>
  <c r="AI48" i="25" s="1"/>
  <c r="AH131" i="25" s="1"/>
  <c r="B48" i="25"/>
  <c r="AH48" i="25" s="1"/>
  <c r="L47" i="25"/>
  <c r="AR47" i="25" s="1"/>
  <c r="AH877" i="25" s="1"/>
  <c r="K47" i="25"/>
  <c r="AQ47" i="25" s="1"/>
  <c r="AH794" i="25" s="1"/>
  <c r="J47" i="25"/>
  <c r="AP47" i="25" s="1"/>
  <c r="AH711" i="25" s="1"/>
  <c r="I47" i="25"/>
  <c r="AO47" i="25" s="1"/>
  <c r="AH628" i="25" s="1"/>
  <c r="H47" i="25"/>
  <c r="AN47" i="25" s="1"/>
  <c r="AH545" i="25" s="1"/>
  <c r="G47" i="25"/>
  <c r="AM47" i="25" s="1"/>
  <c r="AH462" i="25" s="1"/>
  <c r="F47" i="25"/>
  <c r="AL47" i="25" s="1"/>
  <c r="AH379" i="25" s="1"/>
  <c r="E47" i="25"/>
  <c r="AK47" i="25" s="1"/>
  <c r="AH296" i="25" s="1"/>
  <c r="D47" i="25"/>
  <c r="AJ47" i="25" s="1"/>
  <c r="AH213" i="25" s="1"/>
  <c r="C47" i="25"/>
  <c r="AI47" i="25" s="1"/>
  <c r="AH130" i="25" s="1"/>
  <c r="B47" i="25"/>
  <c r="AH47" i="25" s="1"/>
  <c r="L46" i="25"/>
  <c r="AR46" i="25" s="1"/>
  <c r="AH876" i="25" s="1"/>
  <c r="K46" i="25"/>
  <c r="AQ46" i="25" s="1"/>
  <c r="AH793" i="25" s="1"/>
  <c r="J46" i="25"/>
  <c r="AP46" i="25" s="1"/>
  <c r="AH710" i="25" s="1"/>
  <c r="I46" i="25"/>
  <c r="AO46" i="25" s="1"/>
  <c r="AH627" i="25" s="1"/>
  <c r="H46" i="25"/>
  <c r="AN46" i="25" s="1"/>
  <c r="AH544" i="25" s="1"/>
  <c r="G46" i="25"/>
  <c r="AM46" i="25" s="1"/>
  <c r="AH461" i="25" s="1"/>
  <c r="F46" i="25"/>
  <c r="AL46" i="25" s="1"/>
  <c r="AH378" i="25" s="1"/>
  <c r="E46" i="25"/>
  <c r="AK46" i="25" s="1"/>
  <c r="AH295" i="25" s="1"/>
  <c r="D46" i="25"/>
  <c r="AJ46" i="25" s="1"/>
  <c r="AH212" i="25" s="1"/>
  <c r="C46" i="25"/>
  <c r="AI46" i="25" s="1"/>
  <c r="AH129" i="25" s="1"/>
  <c r="B46" i="25"/>
  <c r="AH46" i="25" s="1"/>
  <c r="L45" i="25"/>
  <c r="AR45" i="25" s="1"/>
  <c r="AH875" i="25" s="1"/>
  <c r="K45" i="25"/>
  <c r="AQ45" i="25" s="1"/>
  <c r="AH792" i="25" s="1"/>
  <c r="J45" i="25"/>
  <c r="AP45" i="25" s="1"/>
  <c r="AH709" i="25" s="1"/>
  <c r="I45" i="25"/>
  <c r="AO45" i="25" s="1"/>
  <c r="AH626" i="25" s="1"/>
  <c r="H45" i="25"/>
  <c r="AN45" i="25" s="1"/>
  <c r="AH543" i="25" s="1"/>
  <c r="G45" i="25"/>
  <c r="AM45" i="25" s="1"/>
  <c r="AH460" i="25" s="1"/>
  <c r="F45" i="25"/>
  <c r="AL45" i="25" s="1"/>
  <c r="AH377" i="25" s="1"/>
  <c r="E45" i="25"/>
  <c r="AK45" i="25" s="1"/>
  <c r="AH294" i="25" s="1"/>
  <c r="D45" i="25"/>
  <c r="AJ45" i="25" s="1"/>
  <c r="AH211" i="25" s="1"/>
  <c r="C45" i="25"/>
  <c r="AI45" i="25" s="1"/>
  <c r="AH128" i="25" s="1"/>
  <c r="B45" i="25"/>
  <c r="AH45" i="25" s="1"/>
  <c r="L44" i="25"/>
  <c r="AR44" i="25" s="1"/>
  <c r="AH874" i="25" s="1"/>
  <c r="K44" i="25"/>
  <c r="AQ44" i="25" s="1"/>
  <c r="AH791" i="25" s="1"/>
  <c r="J44" i="25"/>
  <c r="AP44" i="25" s="1"/>
  <c r="AH708" i="25" s="1"/>
  <c r="I44" i="25"/>
  <c r="AO44" i="25" s="1"/>
  <c r="AH625" i="25" s="1"/>
  <c r="H44" i="25"/>
  <c r="AN44" i="25" s="1"/>
  <c r="AH542" i="25" s="1"/>
  <c r="G44" i="25"/>
  <c r="AM44" i="25" s="1"/>
  <c r="AH459" i="25" s="1"/>
  <c r="F44" i="25"/>
  <c r="AL44" i="25" s="1"/>
  <c r="AH376" i="25" s="1"/>
  <c r="E44" i="25"/>
  <c r="AK44" i="25" s="1"/>
  <c r="AH293" i="25" s="1"/>
  <c r="D44" i="25"/>
  <c r="AJ44" i="25" s="1"/>
  <c r="AH210" i="25" s="1"/>
  <c r="C44" i="25"/>
  <c r="AI44" i="25" s="1"/>
  <c r="AH127" i="25" s="1"/>
  <c r="B44" i="25"/>
  <c r="AH44" i="25" s="1"/>
  <c r="L43" i="25"/>
  <c r="AR43" i="25" s="1"/>
  <c r="AH873" i="25" s="1"/>
  <c r="K43" i="25"/>
  <c r="AQ43" i="25" s="1"/>
  <c r="AH790" i="25" s="1"/>
  <c r="J43" i="25"/>
  <c r="AP43" i="25" s="1"/>
  <c r="AH707" i="25" s="1"/>
  <c r="I43" i="25"/>
  <c r="AO43" i="25" s="1"/>
  <c r="AH624" i="25" s="1"/>
  <c r="H43" i="25"/>
  <c r="AN43" i="25" s="1"/>
  <c r="AH541" i="25" s="1"/>
  <c r="G43" i="25"/>
  <c r="AM43" i="25" s="1"/>
  <c r="AH458" i="25" s="1"/>
  <c r="F43" i="25"/>
  <c r="AL43" i="25" s="1"/>
  <c r="AH375" i="25" s="1"/>
  <c r="E43" i="25"/>
  <c r="AK43" i="25" s="1"/>
  <c r="AH292" i="25" s="1"/>
  <c r="D43" i="25"/>
  <c r="AJ43" i="25" s="1"/>
  <c r="AH209" i="25" s="1"/>
  <c r="C43" i="25"/>
  <c r="AI43" i="25" s="1"/>
  <c r="AH126" i="25" s="1"/>
  <c r="B43" i="25"/>
  <c r="AH43" i="25" s="1"/>
  <c r="L42" i="25"/>
  <c r="AR42" i="25" s="1"/>
  <c r="AH872" i="25" s="1"/>
  <c r="K42" i="25"/>
  <c r="AQ42" i="25" s="1"/>
  <c r="AH789" i="25" s="1"/>
  <c r="J42" i="25"/>
  <c r="AP42" i="25" s="1"/>
  <c r="AH706" i="25" s="1"/>
  <c r="I42" i="25"/>
  <c r="AO42" i="25" s="1"/>
  <c r="AH623" i="25" s="1"/>
  <c r="H42" i="25"/>
  <c r="AN42" i="25" s="1"/>
  <c r="AH540" i="25" s="1"/>
  <c r="G42" i="25"/>
  <c r="AM42" i="25" s="1"/>
  <c r="AH457" i="25" s="1"/>
  <c r="F42" i="25"/>
  <c r="AL42" i="25" s="1"/>
  <c r="AH374" i="25" s="1"/>
  <c r="E42" i="25"/>
  <c r="AK42" i="25" s="1"/>
  <c r="AH291" i="25" s="1"/>
  <c r="D42" i="25"/>
  <c r="AJ42" i="25" s="1"/>
  <c r="AH208" i="25" s="1"/>
  <c r="C42" i="25"/>
  <c r="AI42" i="25" s="1"/>
  <c r="AH125" i="25" s="1"/>
  <c r="B42" i="25"/>
  <c r="AH42" i="25" s="1"/>
  <c r="L41" i="25"/>
  <c r="AR41" i="25" s="1"/>
  <c r="AH871" i="25" s="1"/>
  <c r="K41" i="25"/>
  <c r="AQ41" i="25" s="1"/>
  <c r="AH788" i="25" s="1"/>
  <c r="J41" i="25"/>
  <c r="AP41" i="25" s="1"/>
  <c r="AH705" i="25" s="1"/>
  <c r="I41" i="25"/>
  <c r="AO41" i="25" s="1"/>
  <c r="AH622" i="25" s="1"/>
  <c r="H41" i="25"/>
  <c r="AN41" i="25" s="1"/>
  <c r="AH539" i="25" s="1"/>
  <c r="G41" i="25"/>
  <c r="AM41" i="25" s="1"/>
  <c r="AH456" i="25" s="1"/>
  <c r="F41" i="25"/>
  <c r="AL41" i="25" s="1"/>
  <c r="AH373" i="25" s="1"/>
  <c r="E41" i="25"/>
  <c r="AK41" i="25" s="1"/>
  <c r="AH290" i="25" s="1"/>
  <c r="D41" i="25"/>
  <c r="AJ41" i="25" s="1"/>
  <c r="AH207" i="25" s="1"/>
  <c r="C41" i="25"/>
  <c r="AI41" i="25" s="1"/>
  <c r="AH124" i="25" s="1"/>
  <c r="B41" i="25"/>
  <c r="AH41" i="25" s="1"/>
  <c r="L40" i="25"/>
  <c r="AR40" i="25" s="1"/>
  <c r="AH870" i="25" s="1"/>
  <c r="K40" i="25"/>
  <c r="AQ40" i="25" s="1"/>
  <c r="AH787" i="25" s="1"/>
  <c r="J40" i="25"/>
  <c r="AP40" i="25" s="1"/>
  <c r="AH704" i="25" s="1"/>
  <c r="I40" i="25"/>
  <c r="AO40" i="25" s="1"/>
  <c r="AH621" i="25" s="1"/>
  <c r="H40" i="25"/>
  <c r="AN40" i="25" s="1"/>
  <c r="AH538" i="25" s="1"/>
  <c r="G40" i="25"/>
  <c r="AM40" i="25" s="1"/>
  <c r="AH455" i="25" s="1"/>
  <c r="F40" i="25"/>
  <c r="AL40" i="25" s="1"/>
  <c r="AH372" i="25" s="1"/>
  <c r="E40" i="25"/>
  <c r="AK40" i="25" s="1"/>
  <c r="AH289" i="25" s="1"/>
  <c r="D40" i="25"/>
  <c r="AJ40" i="25" s="1"/>
  <c r="AH206" i="25" s="1"/>
  <c r="C40" i="25"/>
  <c r="AI40" i="25" s="1"/>
  <c r="AH123" i="25" s="1"/>
  <c r="B40" i="25"/>
  <c r="AH40" i="25" s="1"/>
  <c r="L39" i="25"/>
  <c r="AR39" i="25" s="1"/>
  <c r="AH869" i="25" s="1"/>
  <c r="K39" i="25"/>
  <c r="AQ39" i="25" s="1"/>
  <c r="AH786" i="25" s="1"/>
  <c r="J39" i="25"/>
  <c r="AP39" i="25" s="1"/>
  <c r="AH703" i="25" s="1"/>
  <c r="I39" i="25"/>
  <c r="AO39" i="25" s="1"/>
  <c r="AH620" i="25" s="1"/>
  <c r="H39" i="25"/>
  <c r="AN39" i="25" s="1"/>
  <c r="AH537" i="25" s="1"/>
  <c r="G39" i="25"/>
  <c r="AM39" i="25" s="1"/>
  <c r="AH454" i="25" s="1"/>
  <c r="F39" i="25"/>
  <c r="AL39" i="25" s="1"/>
  <c r="AH371" i="25" s="1"/>
  <c r="E39" i="25"/>
  <c r="AK39" i="25" s="1"/>
  <c r="AH288" i="25" s="1"/>
  <c r="D39" i="25"/>
  <c r="AJ39" i="25" s="1"/>
  <c r="AH205" i="25" s="1"/>
  <c r="C39" i="25"/>
  <c r="AI39" i="25" s="1"/>
  <c r="AH122" i="25" s="1"/>
  <c r="B39" i="25"/>
  <c r="AH39" i="25" s="1"/>
  <c r="L38" i="25"/>
  <c r="AR38" i="25" s="1"/>
  <c r="AH868" i="25" s="1"/>
  <c r="K38" i="25"/>
  <c r="AQ38" i="25" s="1"/>
  <c r="AH785" i="25" s="1"/>
  <c r="J38" i="25"/>
  <c r="AP38" i="25" s="1"/>
  <c r="AH702" i="25" s="1"/>
  <c r="I38" i="25"/>
  <c r="AO38" i="25" s="1"/>
  <c r="AH619" i="25" s="1"/>
  <c r="H38" i="25"/>
  <c r="AN38" i="25" s="1"/>
  <c r="AH536" i="25" s="1"/>
  <c r="G38" i="25"/>
  <c r="AM38" i="25" s="1"/>
  <c r="AH453" i="25" s="1"/>
  <c r="F38" i="25"/>
  <c r="AL38" i="25" s="1"/>
  <c r="AH370" i="25" s="1"/>
  <c r="E38" i="25"/>
  <c r="AK38" i="25" s="1"/>
  <c r="AH287" i="25" s="1"/>
  <c r="D38" i="25"/>
  <c r="AJ38" i="25" s="1"/>
  <c r="AH204" i="25" s="1"/>
  <c r="C38" i="25"/>
  <c r="AI38" i="25" s="1"/>
  <c r="AH121" i="25" s="1"/>
  <c r="B38" i="25"/>
  <c r="AH38" i="25" s="1"/>
  <c r="L37" i="25"/>
  <c r="AR37" i="25" s="1"/>
  <c r="AH867" i="25" s="1"/>
  <c r="K37" i="25"/>
  <c r="AQ37" i="25" s="1"/>
  <c r="AH784" i="25" s="1"/>
  <c r="J37" i="25"/>
  <c r="AP37" i="25" s="1"/>
  <c r="AH701" i="25" s="1"/>
  <c r="I37" i="25"/>
  <c r="AO37" i="25" s="1"/>
  <c r="AH618" i="25" s="1"/>
  <c r="H37" i="25"/>
  <c r="AN37" i="25" s="1"/>
  <c r="AH535" i="25" s="1"/>
  <c r="G37" i="25"/>
  <c r="AM37" i="25" s="1"/>
  <c r="AH452" i="25" s="1"/>
  <c r="F37" i="25"/>
  <c r="AL37" i="25" s="1"/>
  <c r="AH369" i="25" s="1"/>
  <c r="E37" i="25"/>
  <c r="AK37" i="25" s="1"/>
  <c r="AH286" i="25" s="1"/>
  <c r="D37" i="25"/>
  <c r="AJ37" i="25" s="1"/>
  <c r="AH203" i="25" s="1"/>
  <c r="C37" i="25"/>
  <c r="AI37" i="25" s="1"/>
  <c r="AH120" i="25" s="1"/>
  <c r="B37" i="25"/>
  <c r="AH37" i="25" s="1"/>
  <c r="L36" i="25"/>
  <c r="AR36" i="25" s="1"/>
  <c r="AH866" i="25" s="1"/>
  <c r="K36" i="25"/>
  <c r="AQ36" i="25" s="1"/>
  <c r="AH783" i="25" s="1"/>
  <c r="J36" i="25"/>
  <c r="AP36" i="25" s="1"/>
  <c r="AH700" i="25" s="1"/>
  <c r="I36" i="25"/>
  <c r="AO36" i="25" s="1"/>
  <c r="AH617" i="25" s="1"/>
  <c r="H36" i="25"/>
  <c r="AN36" i="25" s="1"/>
  <c r="AH534" i="25" s="1"/>
  <c r="G36" i="25"/>
  <c r="AM36" i="25" s="1"/>
  <c r="AH451" i="25" s="1"/>
  <c r="F36" i="25"/>
  <c r="AL36" i="25" s="1"/>
  <c r="AH368" i="25" s="1"/>
  <c r="E36" i="25"/>
  <c r="AK36" i="25" s="1"/>
  <c r="AH285" i="25" s="1"/>
  <c r="D36" i="25"/>
  <c r="AJ36" i="25" s="1"/>
  <c r="AH202" i="25" s="1"/>
  <c r="C36" i="25"/>
  <c r="AI36" i="25" s="1"/>
  <c r="AH119" i="25" s="1"/>
  <c r="B36" i="25"/>
  <c r="AH36" i="25" s="1"/>
  <c r="L35" i="25"/>
  <c r="AR35" i="25" s="1"/>
  <c r="AH865" i="25" s="1"/>
  <c r="K35" i="25"/>
  <c r="AQ35" i="25" s="1"/>
  <c r="AH782" i="25" s="1"/>
  <c r="J35" i="25"/>
  <c r="AP35" i="25" s="1"/>
  <c r="AH699" i="25" s="1"/>
  <c r="I35" i="25"/>
  <c r="AO35" i="25" s="1"/>
  <c r="AH616" i="25" s="1"/>
  <c r="H35" i="25"/>
  <c r="AN35" i="25" s="1"/>
  <c r="AH533" i="25" s="1"/>
  <c r="G35" i="25"/>
  <c r="AM35" i="25" s="1"/>
  <c r="AH450" i="25" s="1"/>
  <c r="F35" i="25"/>
  <c r="AL35" i="25" s="1"/>
  <c r="AH367" i="25" s="1"/>
  <c r="E35" i="25"/>
  <c r="AK35" i="25" s="1"/>
  <c r="AH284" i="25" s="1"/>
  <c r="D35" i="25"/>
  <c r="AJ35" i="25" s="1"/>
  <c r="AH201" i="25" s="1"/>
  <c r="C35" i="25"/>
  <c r="AI35" i="25" s="1"/>
  <c r="AH118" i="25" s="1"/>
  <c r="B35" i="25"/>
  <c r="AH35" i="25" s="1"/>
  <c r="L34" i="25"/>
  <c r="AR34" i="25" s="1"/>
  <c r="AH864" i="25" s="1"/>
  <c r="K34" i="25"/>
  <c r="AQ34" i="25" s="1"/>
  <c r="AH781" i="25" s="1"/>
  <c r="J34" i="25"/>
  <c r="AP34" i="25" s="1"/>
  <c r="AH698" i="25" s="1"/>
  <c r="I34" i="25"/>
  <c r="AO34" i="25" s="1"/>
  <c r="AH615" i="25" s="1"/>
  <c r="H34" i="25"/>
  <c r="AN34" i="25" s="1"/>
  <c r="AH532" i="25" s="1"/>
  <c r="G34" i="25"/>
  <c r="AM34" i="25" s="1"/>
  <c r="AH449" i="25" s="1"/>
  <c r="F34" i="25"/>
  <c r="AL34" i="25" s="1"/>
  <c r="AH366" i="25" s="1"/>
  <c r="E34" i="25"/>
  <c r="AK34" i="25" s="1"/>
  <c r="AH283" i="25" s="1"/>
  <c r="D34" i="25"/>
  <c r="AJ34" i="25" s="1"/>
  <c r="AH200" i="25" s="1"/>
  <c r="C34" i="25"/>
  <c r="AI34" i="25" s="1"/>
  <c r="AH117" i="25" s="1"/>
  <c r="B34" i="25"/>
  <c r="AH34" i="25" s="1"/>
  <c r="L33" i="25"/>
  <c r="AR33" i="25" s="1"/>
  <c r="AH863" i="25" s="1"/>
  <c r="K33" i="25"/>
  <c r="AQ33" i="25" s="1"/>
  <c r="AH780" i="25" s="1"/>
  <c r="J33" i="25"/>
  <c r="AP33" i="25" s="1"/>
  <c r="AH697" i="25" s="1"/>
  <c r="I33" i="25"/>
  <c r="AO33" i="25" s="1"/>
  <c r="AH614" i="25" s="1"/>
  <c r="H33" i="25"/>
  <c r="AN33" i="25" s="1"/>
  <c r="AH531" i="25" s="1"/>
  <c r="G33" i="25"/>
  <c r="AM33" i="25" s="1"/>
  <c r="AH448" i="25" s="1"/>
  <c r="F33" i="25"/>
  <c r="AL33" i="25" s="1"/>
  <c r="AH365" i="25" s="1"/>
  <c r="E33" i="25"/>
  <c r="AK33" i="25" s="1"/>
  <c r="AH282" i="25" s="1"/>
  <c r="D33" i="25"/>
  <c r="AJ33" i="25" s="1"/>
  <c r="AH199" i="25" s="1"/>
  <c r="C33" i="25"/>
  <c r="AI33" i="25" s="1"/>
  <c r="AH116" i="25" s="1"/>
  <c r="B33" i="25"/>
  <c r="AH33" i="25" s="1"/>
  <c r="L32" i="25"/>
  <c r="AR32" i="25" s="1"/>
  <c r="AH862" i="25" s="1"/>
  <c r="K32" i="25"/>
  <c r="AQ32" i="25" s="1"/>
  <c r="AH779" i="25" s="1"/>
  <c r="J32" i="25"/>
  <c r="AP32" i="25" s="1"/>
  <c r="AH696" i="25" s="1"/>
  <c r="I32" i="25"/>
  <c r="AO32" i="25" s="1"/>
  <c r="AH613" i="25" s="1"/>
  <c r="H32" i="25"/>
  <c r="AN32" i="25" s="1"/>
  <c r="AH530" i="25" s="1"/>
  <c r="G32" i="25"/>
  <c r="AM32" i="25" s="1"/>
  <c r="AH447" i="25" s="1"/>
  <c r="F32" i="25"/>
  <c r="AL32" i="25" s="1"/>
  <c r="AH364" i="25" s="1"/>
  <c r="E32" i="25"/>
  <c r="AK32" i="25" s="1"/>
  <c r="AH281" i="25" s="1"/>
  <c r="D32" i="25"/>
  <c r="AJ32" i="25" s="1"/>
  <c r="AH198" i="25" s="1"/>
  <c r="C32" i="25"/>
  <c r="AI32" i="25" s="1"/>
  <c r="AH115" i="25" s="1"/>
  <c r="B32" i="25"/>
  <c r="AH32" i="25" s="1"/>
  <c r="L31" i="25"/>
  <c r="AR31" i="25" s="1"/>
  <c r="AH861" i="25" s="1"/>
  <c r="K31" i="25"/>
  <c r="AQ31" i="25" s="1"/>
  <c r="AH778" i="25" s="1"/>
  <c r="J31" i="25"/>
  <c r="AP31" i="25" s="1"/>
  <c r="AH695" i="25" s="1"/>
  <c r="I31" i="25"/>
  <c r="AO31" i="25" s="1"/>
  <c r="AH612" i="25" s="1"/>
  <c r="H31" i="25"/>
  <c r="AN31" i="25" s="1"/>
  <c r="AH529" i="25" s="1"/>
  <c r="G31" i="25"/>
  <c r="AM31" i="25" s="1"/>
  <c r="AH446" i="25" s="1"/>
  <c r="F31" i="25"/>
  <c r="AL31" i="25" s="1"/>
  <c r="AH363" i="25" s="1"/>
  <c r="E31" i="25"/>
  <c r="AK31" i="25" s="1"/>
  <c r="AH280" i="25" s="1"/>
  <c r="D31" i="25"/>
  <c r="AJ31" i="25" s="1"/>
  <c r="AH197" i="25" s="1"/>
  <c r="C31" i="25"/>
  <c r="AI31" i="25" s="1"/>
  <c r="AH114" i="25" s="1"/>
  <c r="B31" i="25"/>
  <c r="AH31" i="25" s="1"/>
  <c r="L30" i="25"/>
  <c r="AR30" i="25" s="1"/>
  <c r="AH860" i="25" s="1"/>
  <c r="K30" i="25"/>
  <c r="AQ30" i="25" s="1"/>
  <c r="AH777" i="25" s="1"/>
  <c r="J30" i="25"/>
  <c r="AP30" i="25" s="1"/>
  <c r="AH694" i="25" s="1"/>
  <c r="I30" i="25"/>
  <c r="AO30" i="25" s="1"/>
  <c r="AH611" i="25" s="1"/>
  <c r="H30" i="25"/>
  <c r="AN30" i="25" s="1"/>
  <c r="AH528" i="25" s="1"/>
  <c r="G30" i="25"/>
  <c r="AM30" i="25" s="1"/>
  <c r="AH445" i="25" s="1"/>
  <c r="F30" i="25"/>
  <c r="AL30" i="25" s="1"/>
  <c r="AH362" i="25" s="1"/>
  <c r="E30" i="25"/>
  <c r="AK30" i="25" s="1"/>
  <c r="AH279" i="25" s="1"/>
  <c r="D30" i="25"/>
  <c r="AJ30" i="25" s="1"/>
  <c r="AH196" i="25" s="1"/>
  <c r="C30" i="25"/>
  <c r="AI30" i="25" s="1"/>
  <c r="AH113" i="25" s="1"/>
  <c r="B30" i="25"/>
  <c r="AH30" i="25" s="1"/>
  <c r="L29" i="25"/>
  <c r="AR29" i="25" s="1"/>
  <c r="AH859" i="25" s="1"/>
  <c r="K29" i="25"/>
  <c r="AQ29" i="25" s="1"/>
  <c r="AH776" i="25" s="1"/>
  <c r="J29" i="25"/>
  <c r="AP29" i="25" s="1"/>
  <c r="AH693" i="25" s="1"/>
  <c r="I29" i="25"/>
  <c r="AO29" i="25" s="1"/>
  <c r="AH610" i="25" s="1"/>
  <c r="H29" i="25"/>
  <c r="AN29" i="25" s="1"/>
  <c r="AH527" i="25" s="1"/>
  <c r="G29" i="25"/>
  <c r="AM29" i="25" s="1"/>
  <c r="AH444" i="25" s="1"/>
  <c r="F29" i="25"/>
  <c r="AL29" i="25" s="1"/>
  <c r="AH361" i="25" s="1"/>
  <c r="E29" i="25"/>
  <c r="AK29" i="25" s="1"/>
  <c r="AH278" i="25" s="1"/>
  <c r="D29" i="25"/>
  <c r="AJ29" i="25" s="1"/>
  <c r="AH195" i="25" s="1"/>
  <c r="C29" i="25"/>
  <c r="AI29" i="25" s="1"/>
  <c r="AH112" i="25" s="1"/>
  <c r="B29" i="25"/>
  <c r="AH29" i="25" s="1"/>
  <c r="L28" i="25"/>
  <c r="AR28" i="25" s="1"/>
  <c r="AH858" i="25" s="1"/>
  <c r="K28" i="25"/>
  <c r="AQ28" i="25" s="1"/>
  <c r="AH775" i="25" s="1"/>
  <c r="J28" i="25"/>
  <c r="AP28" i="25" s="1"/>
  <c r="AH692" i="25" s="1"/>
  <c r="I28" i="25"/>
  <c r="AO28" i="25" s="1"/>
  <c r="AH609" i="25" s="1"/>
  <c r="H28" i="25"/>
  <c r="AN28" i="25" s="1"/>
  <c r="AH526" i="25" s="1"/>
  <c r="G28" i="25"/>
  <c r="AM28" i="25" s="1"/>
  <c r="AH443" i="25" s="1"/>
  <c r="F28" i="25"/>
  <c r="AL28" i="25" s="1"/>
  <c r="AH360" i="25" s="1"/>
  <c r="E28" i="25"/>
  <c r="AK28" i="25" s="1"/>
  <c r="AH277" i="25" s="1"/>
  <c r="D28" i="25"/>
  <c r="AJ28" i="25" s="1"/>
  <c r="AH194" i="25" s="1"/>
  <c r="C28" i="25"/>
  <c r="AI28" i="25" s="1"/>
  <c r="AH111" i="25" s="1"/>
  <c r="B28" i="25"/>
  <c r="AH28" i="25" s="1"/>
  <c r="L27" i="25"/>
  <c r="AR27" i="25" s="1"/>
  <c r="AH857" i="25" s="1"/>
  <c r="K27" i="25"/>
  <c r="AQ27" i="25" s="1"/>
  <c r="AH774" i="25" s="1"/>
  <c r="J27" i="25"/>
  <c r="AP27" i="25" s="1"/>
  <c r="AH691" i="25" s="1"/>
  <c r="I27" i="25"/>
  <c r="AO27" i="25" s="1"/>
  <c r="AH608" i="25" s="1"/>
  <c r="H27" i="25"/>
  <c r="AN27" i="25" s="1"/>
  <c r="AH525" i="25" s="1"/>
  <c r="G27" i="25"/>
  <c r="AM27" i="25" s="1"/>
  <c r="AH442" i="25" s="1"/>
  <c r="F27" i="25"/>
  <c r="AL27" i="25" s="1"/>
  <c r="AH359" i="25" s="1"/>
  <c r="E27" i="25"/>
  <c r="AK27" i="25" s="1"/>
  <c r="AH276" i="25" s="1"/>
  <c r="D27" i="25"/>
  <c r="AJ27" i="25" s="1"/>
  <c r="AH193" i="25" s="1"/>
  <c r="C27" i="25"/>
  <c r="AI27" i="25" s="1"/>
  <c r="AH110" i="25" s="1"/>
  <c r="B27" i="25"/>
  <c r="AH27" i="25" s="1"/>
  <c r="L26" i="25"/>
  <c r="AR26" i="25" s="1"/>
  <c r="AH856" i="25" s="1"/>
  <c r="K26" i="25"/>
  <c r="AQ26" i="25" s="1"/>
  <c r="AH773" i="25" s="1"/>
  <c r="J26" i="25"/>
  <c r="AP26" i="25" s="1"/>
  <c r="AH690" i="25" s="1"/>
  <c r="I26" i="25"/>
  <c r="AO26" i="25" s="1"/>
  <c r="AH607" i="25" s="1"/>
  <c r="H26" i="25"/>
  <c r="AN26" i="25" s="1"/>
  <c r="AH524" i="25" s="1"/>
  <c r="G26" i="25"/>
  <c r="AM26" i="25" s="1"/>
  <c r="AH441" i="25" s="1"/>
  <c r="F26" i="25"/>
  <c r="AL26" i="25" s="1"/>
  <c r="AH358" i="25" s="1"/>
  <c r="E26" i="25"/>
  <c r="AK26" i="25" s="1"/>
  <c r="AH275" i="25" s="1"/>
  <c r="D26" i="25"/>
  <c r="AJ26" i="25" s="1"/>
  <c r="AH192" i="25" s="1"/>
  <c r="C26" i="25"/>
  <c r="AI26" i="25" s="1"/>
  <c r="AH109" i="25" s="1"/>
  <c r="B26" i="25"/>
  <c r="AH26" i="25" s="1"/>
  <c r="L25" i="25"/>
  <c r="AR25" i="25" s="1"/>
  <c r="AH855" i="25" s="1"/>
  <c r="K25" i="25"/>
  <c r="AQ25" i="25" s="1"/>
  <c r="AH772" i="25" s="1"/>
  <c r="J25" i="25"/>
  <c r="AP25" i="25" s="1"/>
  <c r="AH689" i="25" s="1"/>
  <c r="I25" i="25"/>
  <c r="AO25" i="25" s="1"/>
  <c r="AH606" i="25" s="1"/>
  <c r="H25" i="25"/>
  <c r="AN25" i="25" s="1"/>
  <c r="AH523" i="25" s="1"/>
  <c r="G25" i="25"/>
  <c r="AM25" i="25" s="1"/>
  <c r="AH440" i="25" s="1"/>
  <c r="F25" i="25"/>
  <c r="AL25" i="25" s="1"/>
  <c r="AH357" i="25" s="1"/>
  <c r="E25" i="25"/>
  <c r="AK25" i="25" s="1"/>
  <c r="AH274" i="25" s="1"/>
  <c r="D25" i="25"/>
  <c r="AJ25" i="25" s="1"/>
  <c r="AH191" i="25" s="1"/>
  <c r="C25" i="25"/>
  <c r="AI25" i="25" s="1"/>
  <c r="AH108" i="25" s="1"/>
  <c r="B25" i="25"/>
  <c r="AH25" i="25" s="1"/>
  <c r="L24" i="25"/>
  <c r="AR24" i="25" s="1"/>
  <c r="AH854" i="25" s="1"/>
  <c r="K24" i="25"/>
  <c r="AQ24" i="25" s="1"/>
  <c r="AH771" i="25" s="1"/>
  <c r="J24" i="25"/>
  <c r="AP24" i="25" s="1"/>
  <c r="AH688" i="25" s="1"/>
  <c r="I24" i="25"/>
  <c r="AO24" i="25" s="1"/>
  <c r="AH605" i="25" s="1"/>
  <c r="H24" i="25"/>
  <c r="AN24" i="25" s="1"/>
  <c r="AH522" i="25" s="1"/>
  <c r="G24" i="25"/>
  <c r="AM24" i="25" s="1"/>
  <c r="AH439" i="25" s="1"/>
  <c r="F24" i="25"/>
  <c r="AL24" i="25" s="1"/>
  <c r="AH356" i="25" s="1"/>
  <c r="E24" i="25"/>
  <c r="AK24" i="25" s="1"/>
  <c r="AH273" i="25" s="1"/>
  <c r="D24" i="25"/>
  <c r="AJ24" i="25" s="1"/>
  <c r="AH190" i="25" s="1"/>
  <c r="C24" i="25"/>
  <c r="AI24" i="25" s="1"/>
  <c r="AH107" i="25" s="1"/>
  <c r="B24" i="25"/>
  <c r="AH24" i="25" s="1"/>
  <c r="L23" i="25"/>
  <c r="AR23" i="25" s="1"/>
  <c r="AH853" i="25" s="1"/>
  <c r="K23" i="25"/>
  <c r="AQ23" i="25" s="1"/>
  <c r="AH770" i="25" s="1"/>
  <c r="J23" i="25"/>
  <c r="AP23" i="25" s="1"/>
  <c r="AH687" i="25" s="1"/>
  <c r="I23" i="25"/>
  <c r="AO23" i="25" s="1"/>
  <c r="AH604" i="25" s="1"/>
  <c r="H23" i="25"/>
  <c r="AN23" i="25" s="1"/>
  <c r="AH521" i="25" s="1"/>
  <c r="G23" i="25"/>
  <c r="AM23" i="25" s="1"/>
  <c r="AH438" i="25" s="1"/>
  <c r="F23" i="25"/>
  <c r="AL23" i="25" s="1"/>
  <c r="AH355" i="25" s="1"/>
  <c r="E23" i="25"/>
  <c r="AK23" i="25" s="1"/>
  <c r="AH272" i="25" s="1"/>
  <c r="D23" i="25"/>
  <c r="AJ23" i="25" s="1"/>
  <c r="AH189" i="25" s="1"/>
  <c r="C23" i="25"/>
  <c r="AI23" i="25" s="1"/>
  <c r="AH106" i="25" s="1"/>
  <c r="B23" i="25"/>
  <c r="AH23" i="25" s="1"/>
  <c r="L22" i="25"/>
  <c r="AR22" i="25" s="1"/>
  <c r="AH852" i="25" s="1"/>
  <c r="K22" i="25"/>
  <c r="AQ22" i="25" s="1"/>
  <c r="AH769" i="25" s="1"/>
  <c r="J22" i="25"/>
  <c r="AP22" i="25" s="1"/>
  <c r="AH686" i="25" s="1"/>
  <c r="I22" i="25"/>
  <c r="AO22" i="25" s="1"/>
  <c r="AH603" i="25" s="1"/>
  <c r="H22" i="25"/>
  <c r="AN22" i="25" s="1"/>
  <c r="AH520" i="25" s="1"/>
  <c r="G22" i="25"/>
  <c r="AM22" i="25" s="1"/>
  <c r="AH437" i="25" s="1"/>
  <c r="F22" i="25"/>
  <c r="AL22" i="25" s="1"/>
  <c r="AH354" i="25" s="1"/>
  <c r="E22" i="25"/>
  <c r="AK22" i="25" s="1"/>
  <c r="AH271" i="25" s="1"/>
  <c r="D22" i="25"/>
  <c r="AJ22" i="25" s="1"/>
  <c r="AH188" i="25" s="1"/>
  <c r="C22" i="25"/>
  <c r="AI22" i="25" s="1"/>
  <c r="AH105" i="25" s="1"/>
  <c r="B22" i="25"/>
  <c r="AH22" i="25" s="1"/>
  <c r="L21" i="25"/>
  <c r="AR21" i="25" s="1"/>
  <c r="AH851" i="25" s="1"/>
  <c r="K21" i="25"/>
  <c r="AQ21" i="25" s="1"/>
  <c r="AH768" i="25" s="1"/>
  <c r="J21" i="25"/>
  <c r="AP21" i="25" s="1"/>
  <c r="AH685" i="25" s="1"/>
  <c r="I21" i="25"/>
  <c r="AO21" i="25" s="1"/>
  <c r="AH602" i="25" s="1"/>
  <c r="H21" i="25"/>
  <c r="AN21" i="25" s="1"/>
  <c r="AH519" i="25" s="1"/>
  <c r="G21" i="25"/>
  <c r="AM21" i="25" s="1"/>
  <c r="AH436" i="25" s="1"/>
  <c r="F21" i="25"/>
  <c r="AL21" i="25" s="1"/>
  <c r="AH353" i="25" s="1"/>
  <c r="E21" i="25"/>
  <c r="AK21" i="25" s="1"/>
  <c r="AH270" i="25" s="1"/>
  <c r="D21" i="25"/>
  <c r="AJ21" i="25" s="1"/>
  <c r="AH187" i="25" s="1"/>
  <c r="C21" i="25"/>
  <c r="AI21" i="25" s="1"/>
  <c r="AH104" i="25" s="1"/>
  <c r="B21" i="25"/>
  <c r="AH21" i="25" s="1"/>
  <c r="L20" i="25"/>
  <c r="AR20" i="25" s="1"/>
  <c r="AH850" i="25" s="1"/>
  <c r="K20" i="25"/>
  <c r="AQ20" i="25" s="1"/>
  <c r="AH767" i="25" s="1"/>
  <c r="J20" i="25"/>
  <c r="AP20" i="25" s="1"/>
  <c r="AH684" i="25" s="1"/>
  <c r="I20" i="25"/>
  <c r="AO20" i="25" s="1"/>
  <c r="AH601" i="25" s="1"/>
  <c r="H20" i="25"/>
  <c r="AN20" i="25" s="1"/>
  <c r="AH518" i="25" s="1"/>
  <c r="G20" i="25"/>
  <c r="AM20" i="25" s="1"/>
  <c r="AH435" i="25" s="1"/>
  <c r="F20" i="25"/>
  <c r="AL20" i="25" s="1"/>
  <c r="AH352" i="25" s="1"/>
  <c r="E20" i="25"/>
  <c r="AK20" i="25" s="1"/>
  <c r="AH269" i="25" s="1"/>
  <c r="D20" i="25"/>
  <c r="AJ20" i="25" s="1"/>
  <c r="AH186" i="25" s="1"/>
  <c r="C20" i="25"/>
  <c r="AI20" i="25" s="1"/>
  <c r="AH103" i="25" s="1"/>
  <c r="B20" i="25"/>
  <c r="AH20" i="25" s="1"/>
  <c r="L19" i="25"/>
  <c r="AR19" i="25" s="1"/>
  <c r="AH849" i="25" s="1"/>
  <c r="K19" i="25"/>
  <c r="AQ19" i="25" s="1"/>
  <c r="AH766" i="25" s="1"/>
  <c r="J19" i="25"/>
  <c r="AP19" i="25" s="1"/>
  <c r="AH683" i="25" s="1"/>
  <c r="I19" i="25"/>
  <c r="AO19" i="25" s="1"/>
  <c r="AH600" i="25" s="1"/>
  <c r="H19" i="25"/>
  <c r="AN19" i="25" s="1"/>
  <c r="AH517" i="25" s="1"/>
  <c r="G19" i="25"/>
  <c r="AM19" i="25" s="1"/>
  <c r="AH434" i="25" s="1"/>
  <c r="F19" i="25"/>
  <c r="AL19" i="25" s="1"/>
  <c r="AH351" i="25" s="1"/>
  <c r="E19" i="25"/>
  <c r="AK19" i="25" s="1"/>
  <c r="AH268" i="25" s="1"/>
  <c r="D19" i="25"/>
  <c r="AJ19" i="25" s="1"/>
  <c r="AH185" i="25" s="1"/>
  <c r="C19" i="25"/>
  <c r="AI19" i="25" s="1"/>
  <c r="AH102" i="25" s="1"/>
  <c r="B19" i="25"/>
  <c r="AH19" i="25" s="1"/>
  <c r="L18" i="25"/>
  <c r="AR18" i="25" s="1"/>
  <c r="AH848" i="25" s="1"/>
  <c r="K18" i="25"/>
  <c r="AQ18" i="25" s="1"/>
  <c r="AH765" i="25" s="1"/>
  <c r="J18" i="25"/>
  <c r="AP18" i="25" s="1"/>
  <c r="AH682" i="25" s="1"/>
  <c r="I18" i="25"/>
  <c r="AO18" i="25" s="1"/>
  <c r="AH599" i="25" s="1"/>
  <c r="H18" i="25"/>
  <c r="AN18" i="25" s="1"/>
  <c r="AH516" i="25" s="1"/>
  <c r="G18" i="25"/>
  <c r="AM18" i="25" s="1"/>
  <c r="AH433" i="25" s="1"/>
  <c r="F18" i="25"/>
  <c r="AL18" i="25" s="1"/>
  <c r="AH350" i="25" s="1"/>
  <c r="E18" i="25"/>
  <c r="AK18" i="25" s="1"/>
  <c r="AH267" i="25" s="1"/>
  <c r="D18" i="25"/>
  <c r="AJ18" i="25" s="1"/>
  <c r="AH184" i="25" s="1"/>
  <c r="C18" i="25"/>
  <c r="AI18" i="25" s="1"/>
  <c r="AH101" i="25" s="1"/>
  <c r="B18" i="25"/>
  <c r="AH18" i="25" s="1"/>
  <c r="L17" i="25"/>
  <c r="AR17" i="25" s="1"/>
  <c r="AH847" i="25" s="1"/>
  <c r="K17" i="25"/>
  <c r="AQ17" i="25" s="1"/>
  <c r="AH764" i="25" s="1"/>
  <c r="J17" i="25"/>
  <c r="AP17" i="25" s="1"/>
  <c r="AH681" i="25" s="1"/>
  <c r="I17" i="25"/>
  <c r="AO17" i="25" s="1"/>
  <c r="AH598" i="25" s="1"/>
  <c r="H17" i="25"/>
  <c r="AN17" i="25" s="1"/>
  <c r="AH515" i="25" s="1"/>
  <c r="G17" i="25"/>
  <c r="AM17" i="25" s="1"/>
  <c r="AH432" i="25" s="1"/>
  <c r="F17" i="25"/>
  <c r="AL17" i="25" s="1"/>
  <c r="AH349" i="25" s="1"/>
  <c r="E17" i="25"/>
  <c r="AK17" i="25" s="1"/>
  <c r="AH266" i="25" s="1"/>
  <c r="D17" i="25"/>
  <c r="AJ17" i="25" s="1"/>
  <c r="AH183" i="25" s="1"/>
  <c r="C17" i="25"/>
  <c r="AI17" i="25" s="1"/>
  <c r="AH100" i="25" s="1"/>
  <c r="B17" i="25"/>
  <c r="AH17" i="25" s="1"/>
  <c r="L16" i="25"/>
  <c r="AR16" i="25" s="1"/>
  <c r="AH846" i="25" s="1"/>
  <c r="K16" i="25"/>
  <c r="AQ16" i="25" s="1"/>
  <c r="AH763" i="25" s="1"/>
  <c r="J16" i="25"/>
  <c r="AP16" i="25" s="1"/>
  <c r="AH680" i="25" s="1"/>
  <c r="I16" i="25"/>
  <c r="AO16" i="25" s="1"/>
  <c r="AH597" i="25" s="1"/>
  <c r="H16" i="25"/>
  <c r="AN16" i="25" s="1"/>
  <c r="AH514" i="25" s="1"/>
  <c r="G16" i="25"/>
  <c r="AM16" i="25" s="1"/>
  <c r="AH431" i="25" s="1"/>
  <c r="F16" i="25"/>
  <c r="AL16" i="25" s="1"/>
  <c r="AH348" i="25" s="1"/>
  <c r="E16" i="25"/>
  <c r="AK16" i="25" s="1"/>
  <c r="AH265" i="25" s="1"/>
  <c r="D16" i="25"/>
  <c r="AJ16" i="25" s="1"/>
  <c r="AH182" i="25" s="1"/>
  <c r="C16" i="25"/>
  <c r="AI16" i="25" s="1"/>
  <c r="AH99" i="25" s="1"/>
  <c r="B16" i="25"/>
  <c r="AH16" i="25" s="1"/>
  <c r="L15" i="25"/>
  <c r="AR15" i="25" s="1"/>
  <c r="AH845" i="25" s="1"/>
  <c r="K15" i="25"/>
  <c r="AQ15" i="25" s="1"/>
  <c r="AH762" i="25" s="1"/>
  <c r="J15" i="25"/>
  <c r="AP15" i="25" s="1"/>
  <c r="AH679" i="25" s="1"/>
  <c r="I15" i="25"/>
  <c r="AO15" i="25" s="1"/>
  <c r="AH596" i="25" s="1"/>
  <c r="H15" i="25"/>
  <c r="AN15" i="25" s="1"/>
  <c r="AH513" i="25" s="1"/>
  <c r="G15" i="25"/>
  <c r="AM15" i="25" s="1"/>
  <c r="AH430" i="25" s="1"/>
  <c r="F15" i="25"/>
  <c r="AL15" i="25" s="1"/>
  <c r="AH347" i="25" s="1"/>
  <c r="E15" i="25"/>
  <c r="AK15" i="25" s="1"/>
  <c r="AH264" i="25" s="1"/>
  <c r="D15" i="25"/>
  <c r="AJ15" i="25" s="1"/>
  <c r="AH181" i="25" s="1"/>
  <c r="C15" i="25"/>
  <c r="AI15" i="25" s="1"/>
  <c r="AH98" i="25" s="1"/>
  <c r="B15" i="25"/>
  <c r="AH15" i="25" s="1"/>
  <c r="L14" i="25"/>
  <c r="AR14" i="25" s="1"/>
  <c r="AH844" i="25" s="1"/>
  <c r="K14" i="25"/>
  <c r="AQ14" i="25" s="1"/>
  <c r="AH761" i="25" s="1"/>
  <c r="J14" i="25"/>
  <c r="AP14" i="25" s="1"/>
  <c r="AH678" i="25" s="1"/>
  <c r="I14" i="25"/>
  <c r="AO14" i="25" s="1"/>
  <c r="AH595" i="25" s="1"/>
  <c r="H14" i="25"/>
  <c r="AN14" i="25" s="1"/>
  <c r="AH512" i="25" s="1"/>
  <c r="G14" i="25"/>
  <c r="AM14" i="25" s="1"/>
  <c r="AH429" i="25" s="1"/>
  <c r="F14" i="25"/>
  <c r="AL14" i="25" s="1"/>
  <c r="AH346" i="25" s="1"/>
  <c r="E14" i="25"/>
  <c r="AK14" i="25" s="1"/>
  <c r="AH263" i="25" s="1"/>
  <c r="D14" i="25"/>
  <c r="AJ14" i="25" s="1"/>
  <c r="AH180" i="25" s="1"/>
  <c r="C14" i="25"/>
  <c r="AI14" i="25" s="1"/>
  <c r="AH97" i="25" s="1"/>
  <c r="B14" i="25"/>
  <c r="AH14" i="25" s="1"/>
  <c r="L13" i="25"/>
  <c r="AR13" i="25" s="1"/>
  <c r="AH843" i="25" s="1"/>
  <c r="K13" i="25"/>
  <c r="AQ13" i="25" s="1"/>
  <c r="AH760" i="25" s="1"/>
  <c r="J13" i="25"/>
  <c r="AP13" i="25" s="1"/>
  <c r="AH677" i="25" s="1"/>
  <c r="I13" i="25"/>
  <c r="AO13" i="25" s="1"/>
  <c r="AH594" i="25" s="1"/>
  <c r="H13" i="25"/>
  <c r="AN13" i="25" s="1"/>
  <c r="AH511" i="25" s="1"/>
  <c r="G13" i="25"/>
  <c r="AM13" i="25" s="1"/>
  <c r="AH428" i="25" s="1"/>
  <c r="F13" i="25"/>
  <c r="AL13" i="25" s="1"/>
  <c r="AH345" i="25" s="1"/>
  <c r="E13" i="25"/>
  <c r="AK13" i="25" s="1"/>
  <c r="AH262" i="25" s="1"/>
  <c r="D13" i="25"/>
  <c r="AJ13" i="25" s="1"/>
  <c r="AH179" i="25" s="1"/>
  <c r="C13" i="25"/>
  <c r="AI13" i="25" s="1"/>
  <c r="AH96" i="25" s="1"/>
  <c r="B13" i="25"/>
  <c r="AH13" i="25" s="1"/>
  <c r="L12" i="25"/>
  <c r="AR12" i="25" s="1"/>
  <c r="AH842" i="25" s="1"/>
  <c r="K12" i="25"/>
  <c r="AQ12" i="25" s="1"/>
  <c r="AH759" i="25" s="1"/>
  <c r="J12" i="25"/>
  <c r="AP12" i="25" s="1"/>
  <c r="AH676" i="25" s="1"/>
  <c r="I12" i="25"/>
  <c r="AO12" i="25" s="1"/>
  <c r="AH593" i="25" s="1"/>
  <c r="H12" i="25"/>
  <c r="AN12" i="25" s="1"/>
  <c r="AH510" i="25" s="1"/>
  <c r="G12" i="25"/>
  <c r="AM12" i="25" s="1"/>
  <c r="AH427" i="25" s="1"/>
  <c r="F12" i="25"/>
  <c r="AL12" i="25" s="1"/>
  <c r="AH344" i="25" s="1"/>
  <c r="E12" i="25"/>
  <c r="AK12" i="25" s="1"/>
  <c r="AH261" i="25" s="1"/>
  <c r="D12" i="25"/>
  <c r="AJ12" i="25" s="1"/>
  <c r="AH178" i="25" s="1"/>
  <c r="C12" i="25"/>
  <c r="AI12" i="25" s="1"/>
  <c r="AH95" i="25" s="1"/>
  <c r="B12" i="25"/>
  <c r="AH12" i="25" s="1"/>
  <c r="L11" i="25"/>
  <c r="AR11" i="25" s="1"/>
  <c r="AH841" i="25" s="1"/>
  <c r="K11" i="25"/>
  <c r="AQ11" i="25" s="1"/>
  <c r="AH758" i="25" s="1"/>
  <c r="J11" i="25"/>
  <c r="AP11" i="25" s="1"/>
  <c r="AH675" i="25" s="1"/>
  <c r="I11" i="25"/>
  <c r="AO11" i="25" s="1"/>
  <c r="AH592" i="25" s="1"/>
  <c r="H11" i="25"/>
  <c r="AN11" i="25" s="1"/>
  <c r="AH509" i="25" s="1"/>
  <c r="G11" i="25"/>
  <c r="AM11" i="25" s="1"/>
  <c r="AH426" i="25" s="1"/>
  <c r="F11" i="25"/>
  <c r="AL11" i="25" s="1"/>
  <c r="AH343" i="25" s="1"/>
  <c r="E11" i="25"/>
  <c r="AK11" i="25" s="1"/>
  <c r="AH260" i="25" s="1"/>
  <c r="D11" i="25"/>
  <c r="AJ11" i="25" s="1"/>
  <c r="AH177" i="25" s="1"/>
  <c r="C11" i="25"/>
  <c r="AI11" i="25" s="1"/>
  <c r="AH94" i="25" s="1"/>
  <c r="B11" i="25"/>
  <c r="AH11" i="25" s="1"/>
  <c r="L10" i="25"/>
  <c r="AR10" i="25" s="1"/>
  <c r="AH840" i="25" s="1"/>
  <c r="K10" i="25"/>
  <c r="AQ10" i="25" s="1"/>
  <c r="AH757" i="25" s="1"/>
  <c r="J10" i="25"/>
  <c r="AP10" i="25" s="1"/>
  <c r="AH674" i="25" s="1"/>
  <c r="I10" i="25"/>
  <c r="AO10" i="25" s="1"/>
  <c r="AH591" i="25" s="1"/>
  <c r="H10" i="25"/>
  <c r="AN10" i="25" s="1"/>
  <c r="AH508" i="25" s="1"/>
  <c r="G10" i="25"/>
  <c r="AM10" i="25" s="1"/>
  <c r="AH425" i="25" s="1"/>
  <c r="F10" i="25"/>
  <c r="AL10" i="25" s="1"/>
  <c r="AH342" i="25" s="1"/>
  <c r="E10" i="25"/>
  <c r="AK10" i="25" s="1"/>
  <c r="AH259" i="25" s="1"/>
  <c r="D10" i="25"/>
  <c r="AJ10" i="25" s="1"/>
  <c r="AH176" i="25" s="1"/>
  <c r="C10" i="25"/>
  <c r="AI10" i="25" s="1"/>
  <c r="AH93" i="25" s="1"/>
  <c r="B10" i="25"/>
  <c r="AH10" i="25" s="1"/>
  <c r="L9" i="25"/>
  <c r="AR9" i="25" s="1"/>
  <c r="AH839" i="25" s="1"/>
  <c r="K9" i="25"/>
  <c r="AQ9" i="25" s="1"/>
  <c r="AH756" i="25" s="1"/>
  <c r="J9" i="25"/>
  <c r="AP9" i="25" s="1"/>
  <c r="AH673" i="25" s="1"/>
  <c r="I9" i="25"/>
  <c r="AO9" i="25" s="1"/>
  <c r="AH590" i="25" s="1"/>
  <c r="H9" i="25"/>
  <c r="AN9" i="25" s="1"/>
  <c r="AH507" i="25" s="1"/>
  <c r="G9" i="25"/>
  <c r="AM9" i="25" s="1"/>
  <c r="AH424" i="25" s="1"/>
  <c r="F9" i="25"/>
  <c r="AL9" i="25" s="1"/>
  <c r="AH341" i="25" s="1"/>
  <c r="E9" i="25"/>
  <c r="AK9" i="25" s="1"/>
  <c r="AH258" i="25" s="1"/>
  <c r="D9" i="25"/>
  <c r="AJ9" i="25" s="1"/>
  <c r="AH175" i="25" s="1"/>
  <c r="C9" i="25"/>
  <c r="AI9" i="25" s="1"/>
  <c r="AH92" i="25" s="1"/>
  <c r="B9" i="25"/>
  <c r="AH9" i="25" s="1"/>
  <c r="L8" i="25"/>
  <c r="AR8" i="25" s="1"/>
  <c r="AH838" i="25" s="1"/>
  <c r="K8" i="25"/>
  <c r="AQ8" i="25" s="1"/>
  <c r="AH755" i="25" s="1"/>
  <c r="J8" i="25"/>
  <c r="AP8" i="25" s="1"/>
  <c r="AH672" i="25" s="1"/>
  <c r="I8" i="25"/>
  <c r="AO8" i="25" s="1"/>
  <c r="AH589" i="25" s="1"/>
  <c r="H8" i="25"/>
  <c r="AN8" i="25" s="1"/>
  <c r="AH506" i="25" s="1"/>
  <c r="G8" i="25"/>
  <c r="AM8" i="25" s="1"/>
  <c r="AH423" i="25" s="1"/>
  <c r="F8" i="25"/>
  <c r="AL8" i="25" s="1"/>
  <c r="AH340" i="25" s="1"/>
  <c r="E8" i="25"/>
  <c r="AK8" i="25" s="1"/>
  <c r="AH257" i="25" s="1"/>
  <c r="D8" i="25"/>
  <c r="AJ8" i="25" s="1"/>
  <c r="AH174" i="25" s="1"/>
  <c r="C8" i="25"/>
  <c r="AI8" i="25" s="1"/>
  <c r="AH91" i="25" s="1"/>
  <c r="B8" i="25"/>
  <c r="AH8" i="25" s="1"/>
  <c r="L7" i="25"/>
  <c r="AR7" i="25" s="1"/>
  <c r="AH837" i="25" s="1"/>
  <c r="K7" i="25"/>
  <c r="AQ7" i="25" s="1"/>
  <c r="AH754" i="25" s="1"/>
  <c r="J7" i="25"/>
  <c r="AP7" i="25" s="1"/>
  <c r="AH671" i="25" s="1"/>
  <c r="I7" i="25"/>
  <c r="AO7" i="25" s="1"/>
  <c r="AH588" i="25" s="1"/>
  <c r="H7" i="25"/>
  <c r="AN7" i="25" s="1"/>
  <c r="AH505" i="25" s="1"/>
  <c r="G7" i="25"/>
  <c r="AM7" i="25" s="1"/>
  <c r="AH422" i="25" s="1"/>
  <c r="F7" i="25"/>
  <c r="AL7" i="25" s="1"/>
  <c r="AH339" i="25" s="1"/>
  <c r="E7" i="25"/>
  <c r="AK7" i="25" s="1"/>
  <c r="AH256" i="25" s="1"/>
  <c r="D7" i="25"/>
  <c r="AJ7" i="25" s="1"/>
  <c r="AH173" i="25" s="1"/>
  <c r="C7" i="25"/>
  <c r="AI7" i="25" s="1"/>
  <c r="AH90" i="25" s="1"/>
  <c r="B7" i="25"/>
  <c r="AH7" i="25" s="1"/>
  <c r="L6" i="25"/>
  <c r="AR6" i="25" s="1"/>
  <c r="AH836" i="25" s="1"/>
  <c r="K6" i="25"/>
  <c r="AQ6" i="25" s="1"/>
  <c r="AH753" i="25" s="1"/>
  <c r="J6" i="25"/>
  <c r="AP6" i="25" s="1"/>
  <c r="AH670" i="25" s="1"/>
  <c r="I6" i="25"/>
  <c r="AO6" i="25" s="1"/>
  <c r="AH587" i="25" s="1"/>
  <c r="H6" i="25"/>
  <c r="AN6" i="25" s="1"/>
  <c r="AH504" i="25" s="1"/>
  <c r="G6" i="25"/>
  <c r="AM6" i="25" s="1"/>
  <c r="AH421" i="25" s="1"/>
  <c r="F6" i="25"/>
  <c r="AL6" i="25" s="1"/>
  <c r="AH338" i="25" s="1"/>
  <c r="E6" i="25"/>
  <c r="AK6" i="25" s="1"/>
  <c r="AH255" i="25" s="1"/>
  <c r="D6" i="25"/>
  <c r="AJ6" i="25" s="1"/>
  <c r="AH172" i="25" s="1"/>
  <c r="C6" i="25"/>
  <c r="AI6" i="25" s="1"/>
  <c r="AH89" i="25" s="1"/>
  <c r="B6" i="25"/>
  <c r="AH6" i="25" s="1"/>
  <c r="R5" i="25"/>
  <c r="L5" i="25"/>
  <c r="AR5" i="25" s="1"/>
  <c r="AH835" i="25" s="1"/>
  <c r="K5" i="25"/>
  <c r="AQ5" i="25" s="1"/>
  <c r="AH752" i="25" s="1"/>
  <c r="J5" i="25"/>
  <c r="I5" i="25"/>
  <c r="H5" i="25"/>
  <c r="G5" i="25"/>
  <c r="F5" i="25"/>
  <c r="AL5" i="25" s="1"/>
  <c r="AH337" i="25" s="1"/>
  <c r="E5" i="25"/>
  <c r="AK5" i="25" s="1"/>
  <c r="AH254" i="25" s="1"/>
  <c r="D5" i="25"/>
  <c r="AJ5" i="25" s="1"/>
  <c r="AH171" i="25" s="1"/>
  <c r="C5" i="25"/>
  <c r="AI5" i="25" s="1"/>
  <c r="AH88" i="25" s="1"/>
  <c r="B5" i="25"/>
  <c r="L4" i="25"/>
  <c r="AR4" i="25" s="1"/>
  <c r="AH834" i="25" s="1"/>
  <c r="K4" i="25"/>
  <c r="AQ4" i="25" s="1"/>
  <c r="AH751" i="25" s="1"/>
  <c r="J4" i="25"/>
  <c r="I4" i="25"/>
  <c r="AO4" i="25" s="1"/>
  <c r="AH585" i="25" s="1"/>
  <c r="H4" i="25"/>
  <c r="AN4" i="25" s="1"/>
  <c r="AH502" i="25" s="1"/>
  <c r="G4" i="25"/>
  <c r="AM4" i="25" s="1"/>
  <c r="AH419" i="25" s="1"/>
  <c r="F4" i="25"/>
  <c r="AL4" i="25" s="1"/>
  <c r="AH336" i="25" s="1"/>
  <c r="E4" i="25"/>
  <c r="AK4" i="25" s="1"/>
  <c r="AH253" i="25" s="1"/>
  <c r="D4" i="25"/>
  <c r="AJ4" i="25" s="1"/>
  <c r="AH170" i="25" s="1"/>
  <c r="C4" i="25"/>
  <c r="AI4" i="25" s="1"/>
  <c r="AH87" i="25" s="1"/>
  <c r="B4" i="25"/>
  <c r="AH4" i="25" s="1"/>
  <c r="L3" i="25"/>
  <c r="K3" i="25"/>
  <c r="AQ3" i="25" s="1"/>
  <c r="AH750" i="25" s="1"/>
  <c r="J3" i="25"/>
  <c r="AP3" i="25" s="1"/>
  <c r="AH667" i="25" s="1"/>
  <c r="I3" i="25"/>
  <c r="AO3" i="25" s="1"/>
  <c r="AH584" i="25" s="1"/>
  <c r="H3" i="25"/>
  <c r="AN3" i="25" s="1"/>
  <c r="AH501" i="25" s="1"/>
  <c r="G3" i="25"/>
  <c r="F3" i="25"/>
  <c r="AL3" i="25" s="1"/>
  <c r="AH335" i="25" s="1"/>
  <c r="E3" i="25"/>
  <c r="D3" i="25"/>
  <c r="AJ3" i="25" s="1"/>
  <c r="AH169" i="25" s="1"/>
  <c r="C3" i="25"/>
  <c r="B3" i="25"/>
  <c r="AH3" i="25" s="1"/>
  <c r="L2" i="25"/>
  <c r="K2" i="25"/>
  <c r="J2" i="25"/>
  <c r="AP2" i="25" s="1"/>
  <c r="AH666" i="25" s="1"/>
  <c r="I2" i="25"/>
  <c r="H2" i="25"/>
  <c r="G2" i="25"/>
  <c r="F2" i="25"/>
  <c r="E2" i="25"/>
  <c r="R5" i="6"/>
  <c r="B1559" i="7" a="1"/>
  <c r="B1559" i="7" s="1"/>
  <c r="B1558" i="7" a="1"/>
  <c r="B1558" i="7" s="1"/>
  <c r="B1557" i="7" a="1"/>
  <c r="B1557" i="7" s="1"/>
  <c r="B1556" i="7" a="1"/>
  <c r="B1556" i="7" s="1"/>
  <c r="B1555" i="7" a="1"/>
  <c r="B1555" i="7" s="1"/>
  <c r="B1554" i="7" a="1"/>
  <c r="B1554" i="7" s="1"/>
  <c r="B1553" i="7" a="1"/>
  <c r="B1553" i="7" s="1"/>
  <c r="B1552" i="7" a="1"/>
  <c r="B1552" i="7" s="1"/>
  <c r="B1551" i="7" a="1"/>
  <c r="B1551" i="7" s="1"/>
  <c r="B1550" i="7" a="1"/>
  <c r="B1550" i="7" s="1"/>
  <c r="B1549" i="7" a="1"/>
  <c r="B1549" i="7" s="1"/>
  <c r="B1548" i="7" a="1"/>
  <c r="B1548" i="7" s="1"/>
  <c r="B1547" i="7" a="1"/>
  <c r="B1547" i="7" s="1"/>
  <c r="B1546" i="7" a="1"/>
  <c r="B1546" i="7" s="1"/>
  <c r="B1545" i="7" a="1"/>
  <c r="B1545" i="7" s="1"/>
  <c r="B1544" i="7" a="1"/>
  <c r="B1544" i="7" s="1"/>
  <c r="B1543" i="7" a="1"/>
  <c r="B1543" i="7" s="1"/>
  <c r="B1542" i="7" a="1"/>
  <c r="B1542" i="7" s="1"/>
  <c r="B1541" i="7" a="1"/>
  <c r="B1541" i="7" s="1"/>
  <c r="B1540" i="7" a="1"/>
  <c r="B1540" i="7" s="1"/>
  <c r="B1539" i="7" a="1"/>
  <c r="B1539" i="7" s="1"/>
  <c r="B1538" i="7" a="1"/>
  <c r="B1538" i="7" s="1"/>
  <c r="B1537" i="7" a="1"/>
  <c r="B1537" i="7" s="1"/>
  <c r="B1536" i="7" a="1"/>
  <c r="B1536" i="7" s="1"/>
  <c r="B1535" i="7" a="1"/>
  <c r="B1535" i="7" s="1"/>
  <c r="B1534" i="7" a="1"/>
  <c r="B1534" i="7" s="1"/>
  <c r="B1533" i="7" a="1"/>
  <c r="B1533" i="7" s="1"/>
  <c r="B1532" i="7" a="1"/>
  <c r="B1532" i="7" s="1"/>
  <c r="B1531" i="7" a="1"/>
  <c r="B1531" i="7" s="1"/>
  <c r="B1530" i="7" a="1"/>
  <c r="B1530" i="7" s="1"/>
  <c r="B1529" i="7" a="1"/>
  <c r="B1529" i="7" s="1"/>
  <c r="B1528" i="7" a="1"/>
  <c r="B1528" i="7" s="1"/>
  <c r="B1527" i="7" a="1"/>
  <c r="B1527" i="7" s="1"/>
  <c r="B1526" i="7" a="1"/>
  <c r="B1526" i="7" s="1"/>
  <c r="B1525" i="7" a="1"/>
  <c r="B1525" i="7" s="1"/>
  <c r="B1524" i="7" a="1"/>
  <c r="B1524" i="7" s="1"/>
  <c r="B1523" i="7" a="1"/>
  <c r="B1523" i="7" s="1"/>
  <c r="B1522" i="7" a="1"/>
  <c r="B1522" i="7" s="1"/>
  <c r="B1521" i="7" a="1"/>
  <c r="B1521" i="7" s="1"/>
  <c r="B1520" i="7" a="1"/>
  <c r="B1520" i="7" s="1"/>
  <c r="B1519" i="7" a="1"/>
  <c r="B1519" i="7" s="1"/>
  <c r="B1518" i="7" a="1"/>
  <c r="B1518" i="7" s="1"/>
  <c r="B1517" i="7" a="1"/>
  <c r="B1517" i="7" s="1"/>
  <c r="B1516" i="7" a="1"/>
  <c r="B1516" i="7" s="1"/>
  <c r="B1515" i="7" a="1"/>
  <c r="B1515" i="7" s="1"/>
  <c r="B1514" i="7" a="1"/>
  <c r="B1514" i="7" s="1"/>
  <c r="B1513" i="7" a="1"/>
  <c r="B1513" i="7" s="1"/>
  <c r="B1512" i="7" a="1"/>
  <c r="B1512" i="7" s="1"/>
  <c r="B1511" i="7" a="1"/>
  <c r="B1511" i="7" s="1"/>
  <c r="B1510" i="7" a="1"/>
  <c r="B1510" i="7" s="1"/>
  <c r="B1509" i="7" a="1"/>
  <c r="B1509" i="7" s="1"/>
  <c r="B1508" i="7" a="1"/>
  <c r="B1508" i="7" s="1"/>
  <c r="B1507" i="7" a="1"/>
  <c r="B1507" i="7" s="1"/>
  <c r="B1506" i="7" a="1"/>
  <c r="B1506" i="7" s="1"/>
  <c r="B1505" i="7" a="1"/>
  <c r="B1505" i="7" s="1"/>
  <c r="B1504" i="7" a="1"/>
  <c r="B1504" i="7" s="1"/>
  <c r="B1503" i="7" a="1"/>
  <c r="B1503" i="7" s="1"/>
  <c r="B1502" i="7" a="1"/>
  <c r="B1502" i="7" s="1"/>
  <c r="B1501" i="7" a="1"/>
  <c r="B1501" i="7" s="1"/>
  <c r="B1500" i="7" a="1"/>
  <c r="B1500" i="7" s="1"/>
  <c r="B1499" i="7" a="1"/>
  <c r="B1499" i="7" s="1"/>
  <c r="B1498" i="7" a="1"/>
  <c r="B1498" i="7" s="1"/>
  <c r="B1497" i="7" a="1"/>
  <c r="B1497" i="7" s="1"/>
  <c r="B1496" i="7" a="1"/>
  <c r="B1496" i="7" s="1"/>
  <c r="B1495" i="7" a="1"/>
  <c r="B1495" i="7" s="1"/>
  <c r="B1494" i="7" a="1"/>
  <c r="B1494" i="7" s="1"/>
  <c r="B1493" i="7" a="1"/>
  <c r="B1493" i="7" s="1"/>
  <c r="B1492" i="7" a="1"/>
  <c r="B1492" i="7" s="1"/>
  <c r="B1491" i="7" a="1"/>
  <c r="B1491" i="7" s="1"/>
  <c r="B1490" i="7" a="1"/>
  <c r="B1490" i="7" s="1"/>
  <c r="B1489" i="7" a="1"/>
  <c r="B1489" i="7" s="1"/>
  <c r="B1488" i="7" a="1"/>
  <c r="B1488" i="7" s="1"/>
  <c r="B1487" i="7" a="1"/>
  <c r="B1487" i="7" s="1"/>
  <c r="B1486" i="7" a="1"/>
  <c r="B1486" i="7" s="1"/>
  <c r="B1485" i="7" a="1"/>
  <c r="B1485" i="7" s="1"/>
  <c r="B1484" i="7" a="1"/>
  <c r="B1484" i="7" s="1"/>
  <c r="B1483" i="7" a="1"/>
  <c r="B1483" i="7" s="1"/>
  <c r="B1482" i="7" a="1"/>
  <c r="B1482" i="7" s="1"/>
  <c r="B1481" i="7" a="1"/>
  <c r="B1481" i="7" s="1"/>
  <c r="B1480" i="7" a="1"/>
  <c r="B1480" i="7" s="1"/>
  <c r="B1479" i="7" a="1"/>
  <c r="B1479" i="7" s="1"/>
  <c r="B1478" i="7" a="1"/>
  <c r="B1478" i="7" s="1"/>
  <c r="B1477" i="7" a="1"/>
  <c r="B1477" i="7" s="1"/>
  <c r="B1476" i="7" a="1"/>
  <c r="B1476" i="7" s="1"/>
  <c r="B1475" i="7" a="1"/>
  <c r="B1475" i="7" s="1"/>
  <c r="B1474" i="7" a="1"/>
  <c r="B1474" i="7" s="1"/>
  <c r="B1473" i="7" a="1"/>
  <c r="B1473" i="7" s="1"/>
  <c r="B1472" i="7" a="1"/>
  <c r="B1472" i="7" s="1"/>
  <c r="B1471" i="7" a="1"/>
  <c r="B1471" i="7" s="1"/>
  <c r="B1470" i="7" a="1"/>
  <c r="B1470" i="7" s="1"/>
  <c r="B1469" i="7" a="1"/>
  <c r="B1469" i="7" s="1"/>
  <c r="B1468" i="7" a="1"/>
  <c r="B1468" i="7" s="1"/>
  <c r="B1467" i="7" a="1"/>
  <c r="B1467" i="7" s="1"/>
  <c r="B1466" i="7" a="1"/>
  <c r="B1466" i="7" s="1"/>
  <c r="B1465" i="7" a="1"/>
  <c r="B1465" i="7" s="1"/>
  <c r="B1464" i="7" a="1"/>
  <c r="B1464" i="7" s="1"/>
  <c r="B1463" i="7" a="1"/>
  <c r="B1463" i="7" s="1"/>
  <c r="B1462" i="7" a="1"/>
  <c r="B1462" i="7" s="1"/>
  <c r="B1461" i="7" a="1"/>
  <c r="B1461" i="7" s="1"/>
  <c r="B1460" i="7" a="1"/>
  <c r="B1460" i="7" s="1"/>
  <c r="B1459" i="7" a="1"/>
  <c r="B1459" i="7" s="1"/>
  <c r="B1458" i="7" a="1"/>
  <c r="B1458" i="7" s="1"/>
  <c r="B1457" i="7" a="1"/>
  <c r="B1457" i="7" s="1"/>
  <c r="B1456" i="7" a="1"/>
  <c r="B1456" i="7" s="1"/>
  <c r="B1455" i="7" a="1"/>
  <c r="B1455" i="7" s="1"/>
  <c r="B1454" i="7" a="1"/>
  <c r="B1454" i="7" s="1"/>
  <c r="B1453" i="7" a="1"/>
  <c r="B1453" i="7" s="1"/>
  <c r="B1452" i="7" a="1"/>
  <c r="B1452" i="7" s="1"/>
  <c r="B1451" i="7" a="1"/>
  <c r="B1451" i="7" s="1"/>
  <c r="B1450" i="7" a="1"/>
  <c r="B1450" i="7" s="1"/>
  <c r="B1449" i="7" a="1"/>
  <c r="B1449" i="7" s="1"/>
  <c r="B1448" i="7" a="1"/>
  <c r="B1448" i="7" s="1"/>
  <c r="B1447" i="7" a="1"/>
  <c r="B1447" i="7" s="1"/>
  <c r="B1446" i="7" a="1"/>
  <c r="B1446" i="7" s="1"/>
  <c r="B1445" i="7" a="1"/>
  <c r="B1445" i="7" s="1"/>
  <c r="B1444" i="7" a="1"/>
  <c r="B1444" i="7" s="1"/>
  <c r="B1443" i="7" a="1"/>
  <c r="B1443" i="7" s="1"/>
  <c r="B1442" i="7" a="1"/>
  <c r="B1442" i="7" s="1"/>
  <c r="B1441" i="7" a="1"/>
  <c r="B1441" i="7" s="1"/>
  <c r="B1440" i="7" a="1"/>
  <c r="B1440" i="7" s="1"/>
  <c r="B1439" i="7" a="1"/>
  <c r="B1439" i="7" s="1"/>
  <c r="B1438" i="7" a="1"/>
  <c r="B1438" i="7" s="1"/>
  <c r="B1437" i="7" a="1"/>
  <c r="B1437" i="7" s="1"/>
  <c r="B1436" i="7" a="1"/>
  <c r="B1436" i="7" s="1"/>
  <c r="B1435" i="7" a="1"/>
  <c r="B1435" i="7" s="1"/>
  <c r="B1434" i="7" a="1"/>
  <c r="B1434" i="7" s="1"/>
  <c r="B1433" i="7" a="1"/>
  <c r="B1433" i="7" s="1"/>
  <c r="B1432" i="7" a="1"/>
  <c r="B1432" i="7" s="1"/>
  <c r="B1431" i="7" a="1"/>
  <c r="B1431" i="7" s="1"/>
  <c r="B1430" i="7" a="1"/>
  <c r="B1430" i="7" s="1"/>
  <c r="B1429" i="7" a="1"/>
  <c r="B1429" i="7" s="1"/>
  <c r="B1428" i="7" a="1"/>
  <c r="B1428" i="7" s="1"/>
  <c r="B1427" i="7" a="1"/>
  <c r="B1427" i="7" s="1"/>
  <c r="B1426" i="7" a="1"/>
  <c r="B1426" i="7" s="1"/>
  <c r="B1425" i="7" a="1"/>
  <c r="B1425" i="7" s="1"/>
  <c r="B1424" i="7" a="1"/>
  <c r="B1424" i="7" s="1"/>
  <c r="B1423" i="7" a="1"/>
  <c r="B1423" i="7" s="1"/>
  <c r="B1422" i="7" a="1"/>
  <c r="B1422" i="7" s="1"/>
  <c r="B1421" i="7" a="1"/>
  <c r="B1421" i="7" s="1"/>
  <c r="B1420" i="7" a="1"/>
  <c r="B1420" i="7" s="1"/>
  <c r="B1419" i="7" a="1"/>
  <c r="B1419" i="7" s="1"/>
  <c r="B1418" i="7" a="1"/>
  <c r="B1418" i="7" s="1"/>
  <c r="B1417" i="7" a="1"/>
  <c r="B1417" i="7" s="1"/>
  <c r="B1416" i="7" a="1"/>
  <c r="B1416" i="7" s="1"/>
  <c r="B1415" i="7" a="1"/>
  <c r="B1415" i="7" s="1"/>
  <c r="B1414" i="7" a="1"/>
  <c r="B1414" i="7" s="1"/>
  <c r="B1413" i="7" a="1"/>
  <c r="B1413" i="7" s="1"/>
  <c r="B1412" i="7" a="1"/>
  <c r="B1412" i="7" s="1"/>
  <c r="B1411" i="7" a="1"/>
  <c r="B1411" i="7" s="1"/>
  <c r="B1410" i="7" a="1"/>
  <c r="B1410" i="7" s="1"/>
  <c r="B1409" i="7" a="1"/>
  <c r="B1409" i="7" s="1"/>
  <c r="B1408" i="7" a="1"/>
  <c r="B1408" i="7" s="1"/>
  <c r="B1407" i="7" a="1"/>
  <c r="B1407" i="7" s="1"/>
  <c r="B1406" i="7" a="1"/>
  <c r="B1406" i="7" s="1"/>
  <c r="B1405" i="7" a="1"/>
  <c r="B1405" i="7" s="1"/>
  <c r="B1404" i="7"/>
  <c r="B1404" i="7" a="1"/>
  <c r="B1403" i="7" a="1"/>
  <c r="B1403" i="7" s="1"/>
  <c r="B1402" i="7" a="1"/>
  <c r="B1402" i="7" s="1"/>
  <c r="B1401" i="7" a="1"/>
  <c r="B1401" i="7" s="1"/>
  <c r="B1400" i="7" a="1"/>
  <c r="B1400" i="7" s="1"/>
  <c r="B1399" i="7" a="1"/>
  <c r="B1399" i="7" s="1"/>
  <c r="B1398" i="7" a="1"/>
  <c r="B1398" i="7" s="1"/>
  <c r="B1397" i="7" a="1"/>
  <c r="B1397" i="7" s="1"/>
  <c r="B1396" i="7" a="1"/>
  <c r="B1396" i="7" s="1"/>
  <c r="B1395" i="7" a="1"/>
  <c r="B1395" i="7" s="1"/>
  <c r="B1394" i="7" a="1"/>
  <c r="B1394" i="7" s="1"/>
  <c r="B1393" i="7" a="1"/>
  <c r="B1393" i="7" s="1"/>
  <c r="B1392" i="7" a="1"/>
  <c r="B1392" i="7" s="1"/>
  <c r="B1391" i="7" a="1"/>
  <c r="B1391" i="7" s="1"/>
  <c r="B1390" i="7" a="1"/>
  <c r="B1390" i="7" s="1"/>
  <c r="B1389" i="7" a="1"/>
  <c r="B1389" i="7" s="1"/>
  <c r="B1388" i="7" a="1"/>
  <c r="B1388" i="7" s="1"/>
  <c r="B1387" i="7" a="1"/>
  <c r="B1387" i="7" s="1"/>
  <c r="B1386" i="7" a="1"/>
  <c r="B1386" i="7" s="1"/>
  <c r="B1385" i="7" a="1"/>
  <c r="B1385" i="7" s="1"/>
  <c r="B1384" i="7" a="1"/>
  <c r="B1384" i="7" s="1"/>
  <c r="B1383" i="7" a="1"/>
  <c r="B1383" i="7" s="1"/>
  <c r="B1382" i="7" a="1"/>
  <c r="B1382" i="7" s="1"/>
  <c r="B1381" i="7" a="1"/>
  <c r="B1381" i="7" s="1"/>
  <c r="B1380" i="7" a="1"/>
  <c r="B1380" i="7" s="1"/>
  <c r="B1379" i="7" a="1"/>
  <c r="B1379" i="7" s="1"/>
  <c r="B1378" i="7" a="1"/>
  <c r="B1378" i="7" s="1"/>
  <c r="B1377" i="7" a="1"/>
  <c r="B1377" i="7" s="1"/>
  <c r="B1376" i="7" a="1"/>
  <c r="B1376" i="7" s="1"/>
  <c r="B1375" i="7" a="1"/>
  <c r="B1375" i="7" s="1"/>
  <c r="B1374" i="7" a="1"/>
  <c r="B1374" i="7" s="1"/>
  <c r="B1373" i="7" a="1"/>
  <c r="B1373" i="7" s="1"/>
  <c r="B1372" i="7" a="1"/>
  <c r="B1372" i="7" s="1"/>
  <c r="B1371" i="7" a="1"/>
  <c r="B1371" i="7" s="1"/>
  <c r="B1370" i="7" a="1"/>
  <c r="B1370" i="7" s="1"/>
  <c r="B1369" i="7" a="1"/>
  <c r="B1369" i="7" s="1"/>
  <c r="B1368" i="7" a="1"/>
  <c r="B1368" i="7" s="1"/>
  <c r="B1367" i="7" a="1"/>
  <c r="B1367" i="7" s="1"/>
  <c r="B1366" i="7" a="1"/>
  <c r="B1366" i="7" s="1"/>
  <c r="B1365" i="7" a="1"/>
  <c r="B1365" i="7" s="1"/>
  <c r="B1364" i="7" a="1"/>
  <c r="B1364" i="7" s="1"/>
  <c r="B1363" i="7" a="1"/>
  <c r="B1363" i="7" s="1"/>
  <c r="B1362" i="7" a="1"/>
  <c r="B1362" i="7" s="1"/>
  <c r="B1361" i="7" a="1"/>
  <c r="B1361" i="7" s="1"/>
  <c r="B1360" i="7" a="1"/>
  <c r="B1360" i="7" s="1"/>
  <c r="B1359" i="7" a="1"/>
  <c r="B1359" i="7" s="1"/>
  <c r="B1358" i="7" a="1"/>
  <c r="B1358" i="7" s="1"/>
  <c r="B1357" i="7" a="1"/>
  <c r="B1357" i="7" s="1"/>
  <c r="B1356" i="7" a="1"/>
  <c r="B1356" i="7" s="1"/>
  <c r="B1355" i="7" a="1"/>
  <c r="B1355" i="7" s="1"/>
  <c r="B1354" i="7" a="1"/>
  <c r="B1354" i="7" s="1"/>
  <c r="B1353" i="7" a="1"/>
  <c r="B1353" i="7" s="1"/>
  <c r="B1352" i="7" a="1"/>
  <c r="B1352" i="7" s="1"/>
  <c r="B1351" i="7" a="1"/>
  <c r="B1351" i="7" s="1"/>
  <c r="B1350" i="7" a="1"/>
  <c r="B1350" i="7" s="1"/>
  <c r="B1349" i="7" a="1"/>
  <c r="B1349" i="7" s="1"/>
  <c r="B1348" i="7" a="1"/>
  <c r="B1348" i="7" s="1"/>
  <c r="B1347" i="7" a="1"/>
  <c r="B1347" i="7" s="1"/>
  <c r="B1346" i="7" a="1"/>
  <c r="B1346" i="7" s="1"/>
  <c r="B1345" i="7" a="1"/>
  <c r="B1345" i="7" s="1"/>
  <c r="B1344" i="7" a="1"/>
  <c r="B1344" i="7" s="1"/>
  <c r="B1343" i="7" a="1"/>
  <c r="B1343" i="7" s="1"/>
  <c r="B1342" i="7" a="1"/>
  <c r="B1342" i="7" s="1"/>
  <c r="B1341" i="7" a="1"/>
  <c r="B1341" i="7" s="1"/>
  <c r="B1340" i="7" a="1"/>
  <c r="B1340" i="7" s="1"/>
  <c r="B1339" i="7" a="1"/>
  <c r="B1339" i="7" s="1"/>
  <c r="B1338" i="7" a="1"/>
  <c r="B1338" i="7" s="1"/>
  <c r="B1337" i="7" a="1"/>
  <c r="B1337" i="7" s="1"/>
  <c r="B1336" i="7" a="1"/>
  <c r="B1336" i="7" s="1"/>
  <c r="B1335" i="7" a="1"/>
  <c r="B1335" i="7" s="1"/>
  <c r="B1334" i="7" a="1"/>
  <c r="B1334" i="7" s="1"/>
  <c r="B1333" i="7" a="1"/>
  <c r="B1333" i="7" s="1"/>
  <c r="B1332" i="7" a="1"/>
  <c r="B1332" i="7" s="1"/>
  <c r="B1331" i="7" a="1"/>
  <c r="B1331" i="7" s="1"/>
  <c r="B1330" i="7" a="1"/>
  <c r="B1330" i="7" s="1"/>
  <c r="B1329" i="7" a="1"/>
  <c r="B1329" i="7" s="1"/>
  <c r="B1328" i="7" a="1"/>
  <c r="B1328" i="7" s="1"/>
  <c r="B1327" i="7" a="1"/>
  <c r="B1327" i="7" s="1"/>
  <c r="B1326" i="7" a="1"/>
  <c r="B1326" i="7" s="1"/>
  <c r="B1325" i="7" a="1"/>
  <c r="B1325" i="7" s="1"/>
  <c r="B1324" i="7" a="1"/>
  <c r="B1324" i="7" s="1"/>
  <c r="B1323" i="7" a="1"/>
  <c r="B1323" i="7" s="1"/>
  <c r="B1322" i="7" a="1"/>
  <c r="B1322" i="7" s="1"/>
  <c r="B1321" i="7" a="1"/>
  <c r="B1321" i="7" s="1"/>
  <c r="B1320" i="7" a="1"/>
  <c r="B1320" i="7" s="1"/>
  <c r="B1319" i="7" a="1"/>
  <c r="B1319" i="7" s="1"/>
  <c r="B1318" i="7" a="1"/>
  <c r="B1318" i="7" s="1"/>
  <c r="B1317" i="7" a="1"/>
  <c r="B1317" i="7" s="1"/>
  <c r="B1316" i="7" a="1"/>
  <c r="B1316" i="7" s="1"/>
  <c r="B1315" i="7" a="1"/>
  <c r="B1315" i="7" s="1"/>
  <c r="B1314" i="7" a="1"/>
  <c r="B1314" i="7" s="1"/>
  <c r="B1313" i="7" a="1"/>
  <c r="B1313" i="7" s="1"/>
  <c r="B1312" i="7" a="1"/>
  <c r="B1312" i="7" s="1"/>
  <c r="B1311" i="7" a="1"/>
  <c r="B1311" i="7" s="1"/>
  <c r="B1310" i="7" a="1"/>
  <c r="B1310" i="7" s="1"/>
  <c r="B1309" i="7" a="1"/>
  <c r="B1309" i="7" s="1"/>
  <c r="B1308" i="7" a="1"/>
  <c r="B1308" i="7" s="1"/>
  <c r="B1307" i="7" a="1"/>
  <c r="B1307" i="7" s="1"/>
  <c r="B1306" i="7" a="1"/>
  <c r="B1306" i="7" s="1"/>
  <c r="B1305" i="7" a="1"/>
  <c r="B1305" i="7" s="1"/>
  <c r="B1304" i="7" a="1"/>
  <c r="B1304" i="7" s="1"/>
  <c r="B1303" i="7" a="1"/>
  <c r="B1303" i="7" s="1"/>
  <c r="B1302" i="7" a="1"/>
  <c r="B1302" i="7" s="1"/>
  <c r="B1301" i="7" a="1"/>
  <c r="B1301" i="7" s="1"/>
  <c r="B1300" i="7" a="1"/>
  <c r="B1300" i="7" s="1"/>
  <c r="B1299" i="7" a="1"/>
  <c r="B1299" i="7" s="1"/>
  <c r="B1298" i="7" a="1"/>
  <c r="B1298" i="7" s="1"/>
  <c r="B1297" i="7" a="1"/>
  <c r="B1297" i="7" s="1"/>
  <c r="B1296" i="7" a="1"/>
  <c r="B1296" i="7" s="1"/>
  <c r="B1295" i="7" a="1"/>
  <c r="B1295" i="7" s="1"/>
  <c r="B1294" i="7" a="1"/>
  <c r="B1294" i="7" s="1"/>
  <c r="B1293" i="7" a="1"/>
  <c r="B1293" i="7" s="1"/>
  <c r="B1292" i="7" a="1"/>
  <c r="B1292" i="7" s="1"/>
  <c r="B1291" i="7" a="1"/>
  <c r="B1291" i="7" s="1"/>
  <c r="B1290" i="7" a="1"/>
  <c r="B1290" i="7" s="1"/>
  <c r="B1289" i="7" a="1"/>
  <c r="B1289" i="7" s="1"/>
  <c r="B1288" i="7" a="1"/>
  <c r="B1288" i="7" s="1"/>
  <c r="B1287" i="7" a="1"/>
  <c r="B1287" i="7" s="1"/>
  <c r="B1286" i="7" a="1"/>
  <c r="B1286" i="7" s="1"/>
  <c r="B1285" i="7" a="1"/>
  <c r="B1285" i="7" s="1"/>
  <c r="B1284" i="7" a="1"/>
  <c r="B1284" i="7" s="1"/>
  <c r="B1283" i="7" a="1"/>
  <c r="B1283" i="7" s="1"/>
  <c r="B1282" i="7" a="1"/>
  <c r="B1282" i="7" s="1"/>
  <c r="B1281" i="7" a="1"/>
  <c r="B1281" i="7" s="1"/>
  <c r="B1280" i="7" a="1"/>
  <c r="B1280" i="7" s="1"/>
  <c r="B1279" i="7" a="1"/>
  <c r="B1279" i="7" s="1"/>
  <c r="B1278" i="7" a="1"/>
  <c r="B1278" i="7" s="1"/>
  <c r="B1277" i="7" a="1"/>
  <c r="B1277" i="7" s="1"/>
  <c r="B1276" i="7" a="1"/>
  <c r="B1276" i="7" s="1"/>
  <c r="B1275" i="7" a="1"/>
  <c r="B1275" i="7" s="1"/>
  <c r="B1274" i="7" a="1"/>
  <c r="B1274" i="7" s="1"/>
  <c r="B1273" i="7" a="1"/>
  <c r="B1273" i="7" s="1"/>
  <c r="B1272" i="7" a="1"/>
  <c r="B1272" i="7" s="1"/>
  <c r="B1271" i="7" a="1"/>
  <c r="B1271" i="7" s="1"/>
  <c r="B1270" i="7" a="1"/>
  <c r="B1270" i="7" s="1"/>
  <c r="B1269" i="7" a="1"/>
  <c r="B1269" i="7" s="1"/>
  <c r="B1268" i="7" a="1"/>
  <c r="B1268" i="7" s="1"/>
  <c r="B1267" i="7" a="1"/>
  <c r="B1267" i="7" s="1"/>
  <c r="B1266" i="7" a="1"/>
  <c r="B1266" i="7" s="1"/>
  <c r="B1265" i="7" a="1"/>
  <c r="B1265" i="7" s="1"/>
  <c r="B1264" i="7" a="1"/>
  <c r="B1264" i="7" s="1"/>
  <c r="B1263" i="7" a="1"/>
  <c r="B1263" i="7" s="1"/>
  <c r="B1262" i="7" a="1"/>
  <c r="B1262" i="7" s="1"/>
  <c r="B1261" i="7" a="1"/>
  <c r="B1261" i="7" s="1"/>
  <c r="B1260" i="7" a="1"/>
  <c r="B1260" i="7" s="1"/>
  <c r="B1259" i="7" a="1"/>
  <c r="B1259" i="7" s="1"/>
  <c r="B1258" i="7" a="1"/>
  <c r="B1258" i="7" s="1"/>
  <c r="B1257" i="7" a="1"/>
  <c r="B1257" i="7" s="1"/>
  <c r="B1256" i="7" a="1"/>
  <c r="B1256" i="7" s="1"/>
  <c r="B1255" i="7" a="1"/>
  <c r="B1255" i="7" s="1"/>
  <c r="B1254" i="7" a="1"/>
  <c r="B1254" i="7" s="1"/>
  <c r="B1253" i="7" a="1"/>
  <c r="B1253" i="7" s="1"/>
  <c r="B1252" i="7" a="1"/>
  <c r="B1252" i="7" s="1"/>
  <c r="B1251" i="7" a="1"/>
  <c r="B1251" i="7" s="1"/>
  <c r="B1250" i="7" a="1"/>
  <c r="B1250" i="7" s="1"/>
  <c r="B1249" i="7" a="1"/>
  <c r="B1249" i="7" s="1"/>
  <c r="B1248" i="7" a="1"/>
  <c r="B1248" i="7" s="1"/>
  <c r="B1247" i="7" a="1"/>
  <c r="B1247" i="7" s="1"/>
  <c r="B1246" i="7" a="1"/>
  <c r="B1246" i="7" s="1"/>
  <c r="B1245" i="7" a="1"/>
  <c r="B1245" i="7" s="1"/>
  <c r="B1244" i="7" a="1"/>
  <c r="B1244" i="7" s="1"/>
  <c r="B1243" i="7" a="1"/>
  <c r="B1243" i="7" s="1"/>
  <c r="B1242" i="7" a="1"/>
  <c r="B1242" i="7" s="1"/>
  <c r="B1241" i="7" a="1"/>
  <c r="B1241" i="7" s="1"/>
  <c r="B1240" i="7" a="1"/>
  <c r="B1240" i="7" s="1"/>
  <c r="B1239" i="7" a="1"/>
  <c r="B1239" i="7" s="1"/>
  <c r="B1238" i="7" a="1"/>
  <c r="B1238" i="7" s="1"/>
  <c r="B1237" i="7" a="1"/>
  <c r="B1237" i="7" s="1"/>
  <c r="B1236" i="7" a="1"/>
  <c r="B1236" i="7" s="1"/>
  <c r="B1235" i="7" a="1"/>
  <c r="B1235" i="7" s="1"/>
  <c r="B1234" i="7" a="1"/>
  <c r="B1234" i="7" s="1"/>
  <c r="B1233" i="7" a="1"/>
  <c r="B1233" i="7" s="1"/>
  <c r="B1232" i="7" a="1"/>
  <c r="B1232" i="7" s="1"/>
  <c r="B1231" i="7" a="1"/>
  <c r="B1231" i="7" s="1"/>
  <c r="B1230" i="7" a="1"/>
  <c r="B1230" i="7" s="1"/>
  <c r="B1229" i="7" a="1"/>
  <c r="B1229" i="7" s="1"/>
  <c r="B1228" i="7" a="1"/>
  <c r="B1228" i="7" s="1"/>
  <c r="B1227" i="7" a="1"/>
  <c r="B1227" i="7" s="1"/>
  <c r="B1226" i="7" a="1"/>
  <c r="B1226" i="7" s="1"/>
  <c r="B1225" i="7" a="1"/>
  <c r="B1225" i="7" s="1"/>
  <c r="B1224" i="7" a="1"/>
  <c r="B1224" i="7" s="1"/>
  <c r="B1223" i="7" a="1"/>
  <c r="B1223" i="7" s="1"/>
  <c r="B1222" i="7" a="1"/>
  <c r="B1222" i="7" s="1"/>
  <c r="B1221" i="7" a="1"/>
  <c r="B1221" i="7" s="1"/>
  <c r="B1220" i="7" a="1"/>
  <c r="B1220" i="7" s="1"/>
  <c r="B1219" i="7" a="1"/>
  <c r="B1219" i="7" s="1"/>
  <c r="B1218" i="7" a="1"/>
  <c r="B1218" i="7" s="1"/>
  <c r="B1217" i="7" a="1"/>
  <c r="B1217" i="7" s="1"/>
  <c r="B1216" i="7" a="1"/>
  <c r="B1216" i="7" s="1"/>
  <c r="B1215" i="7" a="1"/>
  <c r="B1215" i="7" s="1"/>
  <c r="B1214" i="7" a="1"/>
  <c r="B1214" i="7" s="1"/>
  <c r="B1213" i="7" a="1"/>
  <c r="B1213" i="7" s="1"/>
  <c r="B1212" i="7" a="1"/>
  <c r="B1212" i="7" s="1"/>
  <c r="B1211" i="7" a="1"/>
  <c r="B1211" i="7" s="1"/>
  <c r="B1210" i="7" a="1"/>
  <c r="B1210" i="7" s="1"/>
  <c r="B1209" i="7" a="1"/>
  <c r="B1209" i="7" s="1"/>
  <c r="B1208" i="7" a="1"/>
  <c r="B1208" i="7" s="1"/>
  <c r="B1207" i="7" a="1"/>
  <c r="B1207" i="7" s="1"/>
  <c r="B1206" i="7" a="1"/>
  <c r="B1206" i="7" s="1"/>
  <c r="B1205" i="7" a="1"/>
  <c r="B1205" i="7" s="1"/>
  <c r="B1204" i="7" a="1"/>
  <c r="B1204" i="7" s="1"/>
  <c r="B1203" i="7" a="1"/>
  <c r="B1203" i="7" s="1"/>
  <c r="B1202" i="7" a="1"/>
  <c r="B1202" i="7" s="1"/>
  <c r="B1201" i="7" a="1"/>
  <c r="B1201" i="7" s="1"/>
  <c r="B1200" i="7" a="1"/>
  <c r="B1200" i="7" s="1"/>
  <c r="B1199" i="7" a="1"/>
  <c r="B1199" i="7" s="1"/>
  <c r="B1198" i="7" a="1"/>
  <c r="B1198" i="7" s="1"/>
  <c r="B1197" i="7" a="1"/>
  <c r="B1197" i="7" s="1"/>
  <c r="B1196" i="7" a="1"/>
  <c r="B1196" i="7" s="1"/>
  <c r="B1195" i="7" a="1"/>
  <c r="B1195" i="7" s="1"/>
  <c r="B1194" i="7" a="1"/>
  <c r="B1194" i="7" s="1"/>
  <c r="B1193" i="7" a="1"/>
  <c r="B1193" i="7" s="1"/>
  <c r="B1192" i="7" a="1"/>
  <c r="B1192" i="7" s="1"/>
  <c r="B1191" i="7" a="1"/>
  <c r="B1191" i="7" s="1"/>
  <c r="B1190" i="7" a="1"/>
  <c r="B1190" i="7" s="1"/>
  <c r="B1189" i="7" a="1"/>
  <c r="B1189" i="7" s="1"/>
  <c r="B1188" i="7" a="1"/>
  <c r="B1188" i="7" s="1"/>
  <c r="B1187" i="7" a="1"/>
  <c r="B1187" i="7" s="1"/>
  <c r="B1186" i="7" a="1"/>
  <c r="B1186" i="7" s="1"/>
  <c r="B1185" i="7" a="1"/>
  <c r="B1185" i="7" s="1"/>
  <c r="B1184" i="7" a="1"/>
  <c r="B1184" i="7" s="1"/>
  <c r="B1183" i="7" a="1"/>
  <c r="B1183" i="7" s="1"/>
  <c r="B1182" i="7" a="1"/>
  <c r="B1182" i="7" s="1"/>
  <c r="B1181" i="7" a="1"/>
  <c r="B1181" i="7" s="1"/>
  <c r="B1180" i="7" a="1"/>
  <c r="B1180" i="7" s="1"/>
  <c r="B1179" i="7" a="1"/>
  <c r="B1179" i="7" s="1"/>
  <c r="B1178" i="7" a="1"/>
  <c r="B1178" i="7" s="1"/>
  <c r="B1177" i="7" a="1"/>
  <c r="B1177" i="7" s="1"/>
  <c r="B1176" i="7" a="1"/>
  <c r="B1176" i="7" s="1"/>
  <c r="B1175" i="7" a="1"/>
  <c r="B1175" i="7" s="1"/>
  <c r="B1174" i="7" a="1"/>
  <c r="B1174" i="7" s="1"/>
  <c r="B1173" i="7" a="1"/>
  <c r="B1173" i="7" s="1"/>
  <c r="B1172" i="7" a="1"/>
  <c r="B1172" i="7" s="1"/>
  <c r="B1171" i="7" a="1"/>
  <c r="B1171" i="7" s="1"/>
  <c r="B1170" i="7" a="1"/>
  <c r="B1170" i="7" s="1"/>
  <c r="B1169" i="7" a="1"/>
  <c r="B1169" i="7" s="1"/>
  <c r="B1168" i="7" a="1"/>
  <c r="B1168" i="7" s="1"/>
  <c r="B1167" i="7" a="1"/>
  <c r="B1167" i="7" s="1"/>
  <c r="B1166" i="7" a="1"/>
  <c r="B1166" i="7" s="1"/>
  <c r="B1165" i="7" a="1"/>
  <c r="B1165" i="7" s="1"/>
  <c r="B1164" i="7" a="1"/>
  <c r="B1164" i="7" s="1"/>
  <c r="B1163" i="7" a="1"/>
  <c r="B1163" i="7" s="1"/>
  <c r="B1162" i="7" a="1"/>
  <c r="B1162" i="7" s="1"/>
  <c r="B1161" i="7" a="1"/>
  <c r="B1161" i="7" s="1"/>
  <c r="B1160" i="7" a="1"/>
  <c r="B1160" i="7" s="1"/>
  <c r="B1159" i="7" a="1"/>
  <c r="B1159" i="7" s="1"/>
  <c r="B1158" i="7" a="1"/>
  <c r="B1158" i="7" s="1"/>
  <c r="B1157" i="7" a="1"/>
  <c r="B1157" i="7" s="1"/>
  <c r="B1156" i="7" a="1"/>
  <c r="B1156" i="7" s="1"/>
  <c r="B1155" i="7" a="1"/>
  <c r="B1155" i="7" s="1"/>
  <c r="B1154" i="7" a="1"/>
  <c r="B1154" i="7" s="1"/>
  <c r="B1153" i="7" a="1"/>
  <c r="B1153" i="7" s="1"/>
  <c r="B1152" i="7" a="1"/>
  <c r="B1152" i="7" s="1"/>
  <c r="B1151" i="7" a="1"/>
  <c r="B1151" i="7" s="1"/>
  <c r="B1150" i="7" a="1"/>
  <c r="B1150" i="7" s="1"/>
  <c r="B1149" i="7" a="1"/>
  <c r="B1149" i="7" s="1"/>
  <c r="B1148" i="7" a="1"/>
  <c r="B1148" i="7" s="1"/>
  <c r="B1147" i="7" a="1"/>
  <c r="B1147" i="7" s="1"/>
  <c r="B1146" i="7" a="1"/>
  <c r="B1146" i="7" s="1"/>
  <c r="B1145" i="7" a="1"/>
  <c r="B1145" i="7" s="1"/>
  <c r="B1144" i="7" a="1"/>
  <c r="B1144" i="7" s="1"/>
  <c r="B1143" i="7" a="1"/>
  <c r="B1143" i="7" s="1"/>
  <c r="B1142" i="7" a="1"/>
  <c r="B1142" i="7" s="1"/>
  <c r="B1141" i="7" a="1"/>
  <c r="B1141" i="7" s="1"/>
  <c r="B1140" i="7" a="1"/>
  <c r="B1140" i="7" s="1"/>
  <c r="B1139" i="7" a="1"/>
  <c r="B1139" i="7" s="1"/>
  <c r="B1138" i="7" a="1"/>
  <c r="B1138" i="7" s="1"/>
  <c r="B1137" i="7" a="1"/>
  <c r="B1137" i="7" s="1"/>
  <c r="B1136" i="7" a="1"/>
  <c r="B1136" i="7" s="1"/>
  <c r="B1135" i="7" a="1"/>
  <c r="B1135" i="7" s="1"/>
  <c r="B1134" i="7" a="1"/>
  <c r="B1134" i="7" s="1"/>
  <c r="B1133" i="7" a="1"/>
  <c r="B1133" i="7" s="1"/>
  <c r="B1132" i="7" a="1"/>
  <c r="B1132" i="7" s="1"/>
  <c r="B1131" i="7" a="1"/>
  <c r="B1131" i="7" s="1"/>
  <c r="B1130" i="7" a="1"/>
  <c r="B1130" i="7" s="1"/>
  <c r="B1129" i="7" a="1"/>
  <c r="B1129" i="7" s="1"/>
  <c r="B1128" i="7" a="1"/>
  <c r="B1128" i="7" s="1"/>
  <c r="B1127" i="7" a="1"/>
  <c r="B1127" i="7" s="1"/>
  <c r="B1126" i="7" a="1"/>
  <c r="B1126" i="7" s="1"/>
  <c r="B1125" i="7" a="1"/>
  <c r="B1125" i="7" s="1"/>
  <c r="B1124" i="7" a="1"/>
  <c r="B1124" i="7" s="1"/>
  <c r="B1123" i="7" a="1"/>
  <c r="B1123" i="7" s="1"/>
  <c r="B1122" i="7" a="1"/>
  <c r="B1122" i="7" s="1"/>
  <c r="B1121" i="7" a="1"/>
  <c r="B1121" i="7" s="1"/>
  <c r="B1120" i="7" a="1"/>
  <c r="B1120" i="7" s="1"/>
  <c r="B1119" i="7" a="1"/>
  <c r="B1119" i="7" s="1"/>
  <c r="B1118" i="7" a="1"/>
  <c r="B1118" i="7" s="1"/>
  <c r="B1117" i="7" a="1"/>
  <c r="B1117" i="7" s="1"/>
  <c r="B1116" i="7" a="1"/>
  <c r="B1116" i="7" s="1"/>
  <c r="B1115" i="7" a="1"/>
  <c r="B1115" i="7" s="1"/>
  <c r="B1114" i="7" a="1"/>
  <c r="B1114" i="7" s="1"/>
  <c r="B1113" i="7" a="1"/>
  <c r="B1113" i="7" s="1"/>
  <c r="B1112" i="7" a="1"/>
  <c r="B1112" i="7" s="1"/>
  <c r="B1111" i="7" a="1"/>
  <c r="B1111" i="7" s="1"/>
  <c r="B1110" i="7" a="1"/>
  <c r="B1110" i="7" s="1"/>
  <c r="B1109" i="7" a="1"/>
  <c r="B1109" i="7" s="1"/>
  <c r="B1108" i="7" a="1"/>
  <c r="B1108" i="7" s="1"/>
  <c r="B1107" i="7" a="1"/>
  <c r="B1107" i="7" s="1"/>
  <c r="B1106" i="7" a="1"/>
  <c r="B1106" i="7" s="1"/>
  <c r="B1105" i="7" a="1"/>
  <c r="B1105" i="7" s="1"/>
  <c r="B1104" i="7" a="1"/>
  <c r="B1104" i="7" s="1"/>
  <c r="B1103" i="7" a="1"/>
  <c r="B1103" i="7" s="1"/>
  <c r="B1102" i="7" a="1"/>
  <c r="B1102" i="7" s="1"/>
  <c r="B1101" i="7" a="1"/>
  <c r="B1101" i="7" s="1"/>
  <c r="B1100" i="7" a="1"/>
  <c r="B1100" i="7" s="1"/>
  <c r="B1099" i="7" a="1"/>
  <c r="B1099" i="7" s="1"/>
  <c r="B1098" i="7" a="1"/>
  <c r="B1098" i="7" s="1"/>
  <c r="B1097" i="7" a="1"/>
  <c r="B1097" i="7" s="1"/>
  <c r="B1096" i="7" a="1"/>
  <c r="B1096" i="7" s="1"/>
  <c r="B1095" i="7" a="1"/>
  <c r="B1095" i="7" s="1"/>
  <c r="B1094" i="7" a="1"/>
  <c r="B1094" i="7" s="1"/>
  <c r="B1093" i="7" a="1"/>
  <c r="B1093" i="7" s="1"/>
  <c r="B1092" i="7" a="1"/>
  <c r="B1092" i="7" s="1"/>
  <c r="B1091" i="7" a="1"/>
  <c r="B1091" i="7" s="1"/>
  <c r="B1090" i="7" a="1"/>
  <c r="B1090" i="7" s="1"/>
  <c r="B1089" i="7" a="1"/>
  <c r="B1089" i="7" s="1"/>
  <c r="B1088" i="7" a="1"/>
  <c r="B1088" i="7" s="1"/>
  <c r="B1087" i="7" a="1"/>
  <c r="B1087" i="7" s="1"/>
  <c r="B1086" i="7" a="1"/>
  <c r="B1086" i="7" s="1"/>
  <c r="B1085" i="7" a="1"/>
  <c r="B1085" i="7" s="1"/>
  <c r="B1084" i="7" a="1"/>
  <c r="B1084" i="7" s="1"/>
  <c r="B1083" i="7" a="1"/>
  <c r="B1083" i="7" s="1"/>
  <c r="B1082" i="7" a="1"/>
  <c r="B1082" i="7" s="1"/>
  <c r="B1081" i="7" a="1"/>
  <c r="B1081" i="7" s="1"/>
  <c r="B1080" i="7" a="1"/>
  <c r="B1080" i="7" s="1"/>
  <c r="B1079" i="7" a="1"/>
  <c r="B1079" i="7" s="1"/>
  <c r="B1078" i="7" a="1"/>
  <c r="B1078" i="7" s="1"/>
  <c r="B1077" i="7" a="1"/>
  <c r="B1077" i="7" s="1"/>
  <c r="B1076" i="7" a="1"/>
  <c r="B1076" i="7" s="1"/>
  <c r="B1075" i="7" a="1"/>
  <c r="B1075" i="7" s="1"/>
  <c r="B1074" i="7" a="1"/>
  <c r="B1074" i="7" s="1"/>
  <c r="B1073" i="7" a="1"/>
  <c r="B1073" i="7" s="1"/>
  <c r="B1072" i="7" a="1"/>
  <c r="B1072" i="7" s="1"/>
  <c r="B1071" i="7" a="1"/>
  <c r="B1071" i="7" s="1"/>
  <c r="B1070" i="7" a="1"/>
  <c r="B1070" i="7" s="1"/>
  <c r="B1069" i="7" a="1"/>
  <c r="B1069" i="7" s="1"/>
  <c r="B1068" i="7" a="1"/>
  <c r="B1068" i="7" s="1"/>
  <c r="B1067" i="7" a="1"/>
  <c r="B1067" i="7" s="1"/>
  <c r="B1066" i="7" a="1"/>
  <c r="B1066" i="7" s="1"/>
  <c r="B1065" i="7" a="1"/>
  <c r="B1065" i="7" s="1"/>
  <c r="B1064" i="7" a="1"/>
  <c r="B1064" i="7" s="1"/>
  <c r="B1063" i="7" a="1"/>
  <c r="B1063" i="7" s="1"/>
  <c r="B1062" i="7" a="1"/>
  <c r="B1062" i="7" s="1"/>
  <c r="B1061" i="7" a="1"/>
  <c r="B1061" i="7" s="1"/>
  <c r="B1060" i="7" a="1"/>
  <c r="B1060" i="7" s="1"/>
  <c r="B1059" i="7" a="1"/>
  <c r="B1059" i="7" s="1"/>
  <c r="B1058" i="7" a="1"/>
  <c r="B1058" i="7" s="1"/>
  <c r="B1057" i="7" a="1"/>
  <c r="B1057" i="7" s="1"/>
  <c r="B1056" i="7" a="1"/>
  <c r="B1056" i="7" s="1"/>
  <c r="B1055" i="7" a="1"/>
  <c r="B1055" i="7" s="1"/>
  <c r="B1054" i="7" a="1"/>
  <c r="B1054" i="7" s="1"/>
  <c r="B1053" i="7" a="1"/>
  <c r="B1053" i="7" s="1"/>
  <c r="B1052" i="7" a="1"/>
  <c r="B1052" i="7" s="1"/>
  <c r="B1051" i="7" a="1"/>
  <c r="B1051" i="7" s="1"/>
  <c r="B1050" i="7" a="1"/>
  <c r="B1050" i="7" s="1"/>
  <c r="B1049" i="7" a="1"/>
  <c r="B1049" i="7" s="1"/>
  <c r="B1048" i="7" a="1"/>
  <c r="B1048" i="7" s="1"/>
  <c r="B1047" i="7" a="1"/>
  <c r="B1047" i="7" s="1"/>
  <c r="B1046" i="7" a="1"/>
  <c r="B1046" i="7" s="1"/>
  <c r="B1045" i="7" a="1"/>
  <c r="B1045" i="7" s="1"/>
  <c r="B1044" i="7" a="1"/>
  <c r="B1044" i="7" s="1"/>
  <c r="B1043" i="7" a="1"/>
  <c r="B1043" i="7" s="1"/>
  <c r="B1042" i="7" a="1"/>
  <c r="B1042" i="7" s="1"/>
  <c r="B1041" i="7" a="1"/>
  <c r="B1041" i="7" s="1"/>
  <c r="B1040" i="7" a="1"/>
  <c r="B1040" i="7" s="1"/>
  <c r="B1039" i="7" a="1"/>
  <c r="B1039" i="7" s="1"/>
  <c r="B1038" i="7" a="1"/>
  <c r="B1038" i="7" s="1"/>
  <c r="B1037" i="7" a="1"/>
  <c r="B1037" i="7" s="1"/>
  <c r="B1036" i="7" a="1"/>
  <c r="B1036" i="7" s="1"/>
  <c r="B1035" i="7" a="1"/>
  <c r="B1035" i="7" s="1"/>
  <c r="B1034" i="7" a="1"/>
  <c r="B1034" i="7" s="1"/>
  <c r="B1033" i="7" a="1"/>
  <c r="B1033" i="7" s="1"/>
  <c r="B1032" i="7" a="1"/>
  <c r="B1032" i="7" s="1"/>
  <c r="B1031" i="7" a="1"/>
  <c r="B1031" i="7" s="1"/>
  <c r="B1030" i="7" a="1"/>
  <c r="B1030" i="7" s="1"/>
  <c r="B1029" i="7" a="1"/>
  <c r="B1029" i="7" s="1"/>
  <c r="B1028" i="7" a="1"/>
  <c r="B1028" i="7" s="1"/>
  <c r="B1027" i="7" a="1"/>
  <c r="B1027" i="7" s="1"/>
  <c r="B1026" i="7" a="1"/>
  <c r="B1026" i="7" s="1"/>
  <c r="B1025" i="7" a="1"/>
  <c r="B1025" i="7" s="1"/>
  <c r="B1024" i="7" a="1"/>
  <c r="B1024" i="7" s="1"/>
  <c r="B1023" i="7" a="1"/>
  <c r="B1023" i="7" s="1"/>
  <c r="B1022" i="7" a="1"/>
  <c r="B1022" i="7" s="1"/>
  <c r="B1021" i="7" a="1"/>
  <c r="B1021" i="7" s="1"/>
  <c r="B1020" i="7" a="1"/>
  <c r="B1020" i="7" s="1"/>
  <c r="B1019" i="7" a="1"/>
  <c r="B1019" i="7" s="1"/>
  <c r="B1018" i="7" a="1"/>
  <c r="B1018" i="7" s="1"/>
  <c r="B1017" i="7" a="1"/>
  <c r="B1017" i="7" s="1"/>
  <c r="B1016" i="7" a="1"/>
  <c r="B1016" i="7" s="1"/>
  <c r="B1015" i="7" a="1"/>
  <c r="B1015" i="7" s="1"/>
  <c r="B1014" i="7" a="1"/>
  <c r="B1014" i="7" s="1"/>
  <c r="B1013" i="7" a="1"/>
  <c r="B1013" i="7" s="1"/>
  <c r="B1012" i="7" a="1"/>
  <c r="B1012" i="7" s="1"/>
  <c r="B1011" i="7" a="1"/>
  <c r="B1011" i="7" s="1"/>
  <c r="B1010" i="7" a="1"/>
  <c r="B1010" i="7" s="1"/>
  <c r="B1009" i="7" a="1"/>
  <c r="B1009" i="7" s="1"/>
  <c r="B1008" i="7" a="1"/>
  <c r="B1008" i="7" s="1"/>
  <c r="B1007" i="7" a="1"/>
  <c r="B1007" i="7" s="1"/>
  <c r="B1006" i="7" a="1"/>
  <c r="B1006" i="7" s="1"/>
  <c r="B1005" i="7" a="1"/>
  <c r="B1005" i="7" s="1"/>
  <c r="B1004" i="7" a="1"/>
  <c r="B1004" i="7" s="1"/>
  <c r="B1003" i="7" a="1"/>
  <c r="B1003" i="7" s="1"/>
  <c r="B1002" i="7" a="1"/>
  <c r="B1002" i="7" s="1"/>
  <c r="B1001" i="7" a="1"/>
  <c r="B1001" i="7" s="1"/>
  <c r="B1000" i="7" a="1"/>
  <c r="B1000" i="7" s="1"/>
  <c r="B999" i="7" a="1"/>
  <c r="B999" i="7" s="1"/>
  <c r="B998" i="7" a="1"/>
  <c r="B998" i="7" s="1"/>
  <c r="B997" i="7" a="1"/>
  <c r="B997" i="7" s="1"/>
  <c r="B996" i="7" a="1"/>
  <c r="B996" i="7" s="1"/>
  <c r="B995" i="7" a="1"/>
  <c r="B995" i="7" s="1"/>
  <c r="B994" i="7" a="1"/>
  <c r="B994" i="7" s="1"/>
  <c r="B993" i="7" a="1"/>
  <c r="B993" i="7" s="1"/>
  <c r="B992" i="7" a="1"/>
  <c r="B992" i="7" s="1"/>
  <c r="B991" i="7" a="1"/>
  <c r="B991" i="7" s="1"/>
  <c r="B990" i="7" a="1"/>
  <c r="B990" i="7" s="1"/>
  <c r="B989" i="7" a="1"/>
  <c r="B989" i="7" s="1"/>
  <c r="B988" i="7" a="1"/>
  <c r="B988" i="7" s="1"/>
  <c r="B987" i="7" a="1"/>
  <c r="B987" i="7" s="1"/>
  <c r="B986" i="7" a="1"/>
  <c r="B986" i="7" s="1"/>
  <c r="B985" i="7" a="1"/>
  <c r="B985" i="7" s="1"/>
  <c r="B984" i="7" a="1"/>
  <c r="B984" i="7" s="1"/>
  <c r="B983" i="7" a="1"/>
  <c r="B983" i="7" s="1"/>
  <c r="B982" i="7" a="1"/>
  <c r="B982" i="7" s="1"/>
  <c r="B981" i="7" a="1"/>
  <c r="B981" i="7" s="1"/>
  <c r="B980" i="7" a="1"/>
  <c r="B980" i="7" s="1"/>
  <c r="B979" i="7" a="1"/>
  <c r="B979" i="7" s="1"/>
  <c r="B978" i="7" a="1"/>
  <c r="B978" i="7" s="1"/>
  <c r="B977" i="7" a="1"/>
  <c r="B977" i="7" s="1"/>
  <c r="B976" i="7" a="1"/>
  <c r="B976" i="7" s="1"/>
  <c r="B975" i="7" a="1"/>
  <c r="B975" i="7" s="1"/>
  <c r="B974" i="7" a="1"/>
  <c r="B974" i="7" s="1"/>
  <c r="B973" i="7" a="1"/>
  <c r="B973" i="7" s="1"/>
  <c r="B972" i="7" a="1"/>
  <c r="B972" i="7" s="1"/>
  <c r="B971" i="7" a="1"/>
  <c r="B971" i="7" s="1"/>
  <c r="B970" i="7" a="1"/>
  <c r="B970" i="7" s="1"/>
  <c r="B969" i="7" a="1"/>
  <c r="B969" i="7" s="1"/>
  <c r="B968" i="7" a="1"/>
  <c r="B968" i="7" s="1"/>
  <c r="B967" i="7" a="1"/>
  <c r="B967" i="7" s="1"/>
  <c r="B966" i="7" a="1"/>
  <c r="B966" i="7" s="1"/>
  <c r="B965" i="7" a="1"/>
  <c r="B965" i="7" s="1"/>
  <c r="B964" i="7" a="1"/>
  <c r="B964" i="7" s="1"/>
  <c r="B963" i="7" a="1"/>
  <c r="B963" i="7" s="1"/>
  <c r="B962" i="7" a="1"/>
  <c r="B962" i="7" s="1"/>
  <c r="B961" i="7" a="1"/>
  <c r="B961" i="7" s="1"/>
  <c r="B960" i="7" a="1"/>
  <c r="B960" i="7" s="1"/>
  <c r="B959" i="7" a="1"/>
  <c r="B959" i="7" s="1"/>
  <c r="B958" i="7" a="1"/>
  <c r="B958" i="7" s="1"/>
  <c r="B957" i="7" a="1"/>
  <c r="B957" i="7" s="1"/>
  <c r="B956" i="7" a="1"/>
  <c r="B956" i="7" s="1"/>
  <c r="B955" i="7" a="1"/>
  <c r="B955" i="7" s="1"/>
  <c r="B954" i="7" a="1"/>
  <c r="B954" i="7" s="1"/>
  <c r="B953" i="7" a="1"/>
  <c r="B953" i="7" s="1"/>
  <c r="B952" i="7" a="1"/>
  <c r="B952" i="7" s="1"/>
  <c r="B951" i="7" a="1"/>
  <c r="B951" i="7" s="1"/>
  <c r="B950" i="7" a="1"/>
  <c r="B950" i="7" s="1"/>
  <c r="B949" i="7" a="1"/>
  <c r="B949" i="7" s="1"/>
  <c r="B948" i="7" a="1"/>
  <c r="B948" i="7" s="1"/>
  <c r="B947" i="7" a="1"/>
  <c r="B947" i="7" s="1"/>
  <c r="B946" i="7" a="1"/>
  <c r="B946" i="7" s="1"/>
  <c r="B945" i="7" a="1"/>
  <c r="B945" i="7" s="1"/>
  <c r="B944" i="7" a="1"/>
  <c r="B944" i="7" s="1"/>
  <c r="B943" i="7" a="1"/>
  <c r="B943" i="7" s="1"/>
  <c r="B942" i="7" a="1"/>
  <c r="B942" i="7" s="1"/>
  <c r="B941" i="7" a="1"/>
  <c r="B941" i="7" s="1"/>
  <c r="B940" i="7" a="1"/>
  <c r="B940" i="7" s="1"/>
  <c r="B939" i="7" a="1"/>
  <c r="B939" i="7" s="1"/>
  <c r="B938" i="7" a="1"/>
  <c r="B938" i="7" s="1"/>
  <c r="B937" i="7" a="1"/>
  <c r="B937" i="7" s="1"/>
  <c r="B936" i="7" a="1"/>
  <c r="B936" i="7" s="1"/>
  <c r="B935" i="7" a="1"/>
  <c r="B935" i="7" s="1"/>
  <c r="B934" i="7" a="1"/>
  <c r="B934" i="7" s="1"/>
  <c r="B933" i="7" a="1"/>
  <c r="B933" i="7" s="1"/>
  <c r="B932" i="7" a="1"/>
  <c r="B932" i="7" s="1"/>
  <c r="B931" i="7" a="1"/>
  <c r="B931" i="7" s="1"/>
  <c r="B930" i="7" a="1"/>
  <c r="B930" i="7" s="1"/>
  <c r="B929" i="7" a="1"/>
  <c r="B929" i="7" s="1"/>
  <c r="B928" i="7" a="1"/>
  <c r="B928" i="7" s="1"/>
  <c r="B927" i="7" a="1"/>
  <c r="B927" i="7" s="1"/>
  <c r="B926" i="7" a="1"/>
  <c r="B926" i="7" s="1"/>
  <c r="B925" i="7" a="1"/>
  <c r="B925" i="7" s="1"/>
  <c r="B924" i="7" a="1"/>
  <c r="B924" i="7" s="1"/>
  <c r="B923" i="7" a="1"/>
  <c r="B923" i="7" s="1"/>
  <c r="B922" i="7" a="1"/>
  <c r="B922" i="7" s="1"/>
  <c r="B921" i="7" a="1"/>
  <c r="B921" i="7" s="1"/>
  <c r="B920" i="7" a="1"/>
  <c r="B920" i="7" s="1"/>
  <c r="B919" i="7" a="1"/>
  <c r="B919" i="7" s="1"/>
  <c r="B918" i="7" a="1"/>
  <c r="B918" i="7" s="1"/>
  <c r="B917" i="7" a="1"/>
  <c r="B917" i="7" s="1"/>
  <c r="B916" i="7" a="1"/>
  <c r="B916" i="7" s="1"/>
  <c r="B915" i="7" a="1"/>
  <c r="B915" i="7" s="1"/>
  <c r="B914" i="7" a="1"/>
  <c r="B914" i="7" s="1"/>
  <c r="B913" i="7" a="1"/>
  <c r="B913" i="7" s="1"/>
  <c r="B912" i="7" a="1"/>
  <c r="B912" i="7" s="1"/>
  <c r="B911" i="7" a="1"/>
  <c r="B911" i="7" s="1"/>
  <c r="B910" i="7" a="1"/>
  <c r="B910" i="7" s="1"/>
  <c r="B909" i="7" a="1"/>
  <c r="B909" i="7" s="1"/>
  <c r="B908" i="7" a="1"/>
  <c r="B908" i="7" s="1"/>
  <c r="B907" i="7" a="1"/>
  <c r="B907" i="7" s="1"/>
  <c r="B906" i="7" a="1"/>
  <c r="B906" i="7" s="1"/>
  <c r="B905" i="7" a="1"/>
  <c r="B905" i="7" s="1"/>
  <c r="B904" i="7" a="1"/>
  <c r="B904" i="7" s="1"/>
  <c r="B903" i="7" a="1"/>
  <c r="B903" i="7" s="1"/>
  <c r="B902" i="7" a="1"/>
  <c r="B902" i="7" s="1"/>
  <c r="B901" i="7" a="1"/>
  <c r="B901" i="7" s="1"/>
  <c r="B900" i="7" a="1"/>
  <c r="B900" i="7" s="1"/>
  <c r="B899" i="7" a="1"/>
  <c r="B899" i="7" s="1"/>
  <c r="B898" i="7" a="1"/>
  <c r="B898" i="7" s="1"/>
  <c r="B897" i="7" a="1"/>
  <c r="B897" i="7" s="1"/>
  <c r="B896" i="7" a="1"/>
  <c r="B896" i="7" s="1"/>
  <c r="B895" i="7" a="1"/>
  <c r="B895" i="7" s="1"/>
  <c r="B894" i="7" a="1"/>
  <c r="B894" i="7" s="1"/>
  <c r="B893" i="7" a="1"/>
  <c r="B893" i="7" s="1"/>
  <c r="B892" i="7" a="1"/>
  <c r="B892" i="7" s="1"/>
  <c r="B891" i="7" a="1"/>
  <c r="B891" i="7" s="1"/>
  <c r="B890" i="7" a="1"/>
  <c r="B890" i="7" s="1"/>
  <c r="B889" i="7" a="1"/>
  <c r="B889" i="7" s="1"/>
  <c r="B888" i="7" a="1"/>
  <c r="B888" i="7" s="1"/>
  <c r="B887" i="7" a="1"/>
  <c r="B887" i="7" s="1"/>
  <c r="B886" i="7" a="1"/>
  <c r="B886" i="7" s="1"/>
  <c r="B885" i="7" a="1"/>
  <c r="B885" i="7" s="1"/>
  <c r="B884" i="7" a="1"/>
  <c r="B884" i="7" s="1"/>
  <c r="B883" i="7" a="1"/>
  <c r="B883" i="7" s="1"/>
  <c r="B882" i="7" a="1"/>
  <c r="B882" i="7" s="1"/>
  <c r="B881" i="7" a="1"/>
  <c r="B881" i="7" s="1"/>
  <c r="B880" i="7" a="1"/>
  <c r="B880" i="7" s="1"/>
  <c r="B879" i="7" a="1"/>
  <c r="B879" i="7" s="1"/>
  <c r="B878" i="7" a="1"/>
  <c r="B878" i="7" s="1"/>
  <c r="B877" i="7" a="1"/>
  <c r="B877" i="7" s="1"/>
  <c r="B876" i="7" a="1"/>
  <c r="B876" i="7" s="1"/>
  <c r="B875" i="7" a="1"/>
  <c r="B875" i="7" s="1"/>
  <c r="B874" i="7" a="1"/>
  <c r="B874" i="7" s="1"/>
  <c r="B873" i="7" a="1"/>
  <c r="B873" i="7" s="1"/>
  <c r="B872" i="7" a="1"/>
  <c r="B872" i="7" s="1"/>
  <c r="B871" i="7" a="1"/>
  <c r="B871" i="7" s="1"/>
  <c r="B870" i="7" a="1"/>
  <c r="B870" i="7" s="1"/>
  <c r="B869" i="7" a="1"/>
  <c r="B869" i="7" s="1"/>
  <c r="B868" i="7" a="1"/>
  <c r="B868" i="7" s="1"/>
  <c r="B867" i="7" a="1"/>
  <c r="B867" i="7" s="1"/>
  <c r="B866" i="7" a="1"/>
  <c r="B866" i="7" s="1"/>
  <c r="B865" i="7" a="1"/>
  <c r="B865" i="7" s="1"/>
  <c r="B864" i="7" a="1"/>
  <c r="B864" i="7" s="1"/>
  <c r="B863" i="7" a="1"/>
  <c r="B863" i="7" s="1"/>
  <c r="B862" i="7" a="1"/>
  <c r="B862" i="7" s="1"/>
  <c r="B861" i="7" a="1"/>
  <c r="B861" i="7" s="1"/>
  <c r="B860" i="7" a="1"/>
  <c r="B860" i="7" s="1"/>
  <c r="B859" i="7" a="1"/>
  <c r="B859" i="7" s="1"/>
  <c r="B858" i="7" a="1"/>
  <c r="B858" i="7" s="1"/>
  <c r="B857" i="7" a="1"/>
  <c r="B857" i="7" s="1"/>
  <c r="B856" i="7" a="1"/>
  <c r="B856" i="7" s="1"/>
  <c r="B855" i="7" a="1"/>
  <c r="B855" i="7" s="1"/>
  <c r="B854" i="7" a="1"/>
  <c r="B854" i="7" s="1"/>
  <c r="B853" i="7" a="1"/>
  <c r="B853" i="7" s="1"/>
  <c r="B852" i="7" a="1"/>
  <c r="B852" i="7" s="1"/>
  <c r="B851" i="7" a="1"/>
  <c r="B851" i="7" s="1"/>
  <c r="B850" i="7" a="1"/>
  <c r="B850" i="7" s="1"/>
  <c r="B849" i="7" a="1"/>
  <c r="B849" i="7" s="1"/>
  <c r="B848" i="7" a="1"/>
  <c r="B848" i="7" s="1"/>
  <c r="B847" i="7" a="1"/>
  <c r="B847" i="7" s="1"/>
  <c r="B846" i="7" a="1"/>
  <c r="B846" i="7" s="1"/>
  <c r="B845" i="7" a="1"/>
  <c r="B845" i="7" s="1"/>
  <c r="B844" i="7" a="1"/>
  <c r="B844" i="7" s="1"/>
  <c r="B843" i="7" a="1"/>
  <c r="B843" i="7" s="1"/>
  <c r="B842" i="7" a="1"/>
  <c r="B842" i="7" s="1"/>
  <c r="B841" i="7" a="1"/>
  <c r="B841" i="7" s="1"/>
  <c r="B840" i="7" a="1"/>
  <c r="B840" i="7" s="1"/>
  <c r="B839" i="7" a="1"/>
  <c r="B839" i="7" s="1"/>
  <c r="B838" i="7" a="1"/>
  <c r="B838" i="7" s="1"/>
  <c r="B837" i="7" a="1"/>
  <c r="B837" i="7" s="1"/>
  <c r="B836" i="7" a="1"/>
  <c r="B836" i="7" s="1"/>
  <c r="B835" i="7" a="1"/>
  <c r="B835" i="7" s="1"/>
  <c r="B834" i="7" a="1"/>
  <c r="B834" i="7" s="1"/>
  <c r="B833" i="7" a="1"/>
  <c r="B833" i="7" s="1"/>
  <c r="B832" i="7" a="1"/>
  <c r="B832" i="7" s="1"/>
  <c r="B831" i="7" a="1"/>
  <c r="B831" i="7" s="1"/>
  <c r="B830" i="7" a="1"/>
  <c r="B830" i="7" s="1"/>
  <c r="B829" i="7" a="1"/>
  <c r="B829" i="7" s="1"/>
  <c r="B828" i="7" a="1"/>
  <c r="B828" i="7" s="1"/>
  <c r="B827" i="7" a="1"/>
  <c r="B827" i="7" s="1"/>
  <c r="B826" i="7" a="1"/>
  <c r="B826" i="7" s="1"/>
  <c r="B825" i="7" a="1"/>
  <c r="B825" i="7" s="1"/>
  <c r="B824" i="7" a="1"/>
  <c r="B824" i="7" s="1"/>
  <c r="B823" i="7" a="1"/>
  <c r="B823" i="7" s="1"/>
  <c r="B822" i="7" a="1"/>
  <c r="B822" i="7" s="1"/>
  <c r="B821" i="7" a="1"/>
  <c r="B821" i="7" s="1"/>
  <c r="B820" i="7" a="1"/>
  <c r="B820" i="7" s="1"/>
  <c r="B819" i="7" a="1"/>
  <c r="B819" i="7" s="1"/>
  <c r="B818" i="7" a="1"/>
  <c r="B818" i="7" s="1"/>
  <c r="B817" i="7" a="1"/>
  <c r="B817" i="7" s="1"/>
  <c r="B816" i="7" a="1"/>
  <c r="B816" i="7" s="1"/>
  <c r="B815" i="7" a="1"/>
  <c r="B815" i="7" s="1"/>
  <c r="B814" i="7" a="1"/>
  <c r="B814" i="7" s="1"/>
  <c r="B813" i="7" a="1"/>
  <c r="B813" i="7" s="1"/>
  <c r="B812" i="7" a="1"/>
  <c r="B812" i="7" s="1"/>
  <c r="B811" i="7" a="1"/>
  <c r="B811" i="7" s="1"/>
  <c r="B810" i="7" a="1"/>
  <c r="B810" i="7" s="1"/>
  <c r="B809" i="7" a="1"/>
  <c r="B809" i="7" s="1"/>
  <c r="B808" i="7" a="1"/>
  <c r="B808" i="7" s="1"/>
  <c r="B807" i="7" a="1"/>
  <c r="B807" i="7" s="1"/>
  <c r="B806" i="7" a="1"/>
  <c r="B806" i="7" s="1"/>
  <c r="B805" i="7" a="1"/>
  <c r="B805" i="7" s="1"/>
  <c r="B804" i="7" a="1"/>
  <c r="B804" i="7" s="1"/>
  <c r="B803" i="7" a="1"/>
  <c r="B803" i="7" s="1"/>
  <c r="B802" i="7" a="1"/>
  <c r="B802" i="7" s="1"/>
  <c r="B801" i="7" a="1"/>
  <c r="B801" i="7" s="1"/>
  <c r="B800" i="7" a="1"/>
  <c r="B800" i="7" s="1"/>
  <c r="B799" i="7" a="1"/>
  <c r="B799" i="7" s="1"/>
  <c r="B798" i="7" a="1"/>
  <c r="B798" i="7" s="1"/>
  <c r="B797" i="7" a="1"/>
  <c r="B797" i="7" s="1"/>
  <c r="B796" i="7" a="1"/>
  <c r="B796" i="7" s="1"/>
  <c r="B795" i="7" a="1"/>
  <c r="B795" i="7" s="1"/>
  <c r="B794" i="7" a="1"/>
  <c r="B794" i="7" s="1"/>
  <c r="B793" i="7" a="1"/>
  <c r="B793" i="7" s="1"/>
  <c r="B792" i="7" a="1"/>
  <c r="B792" i="7" s="1"/>
  <c r="B791" i="7" a="1"/>
  <c r="B791" i="7" s="1"/>
  <c r="B790" i="7" a="1"/>
  <c r="B790" i="7" s="1"/>
  <c r="B789" i="7" a="1"/>
  <c r="B789" i="7" s="1"/>
  <c r="B788" i="7" a="1"/>
  <c r="B788" i="7" s="1"/>
  <c r="B787" i="7" a="1"/>
  <c r="B787" i="7" s="1"/>
  <c r="B786" i="7" a="1"/>
  <c r="B786" i="7" s="1"/>
  <c r="B785" i="7" a="1"/>
  <c r="B785" i="7" s="1"/>
  <c r="B784" i="7" a="1"/>
  <c r="B784" i="7" s="1"/>
  <c r="B783" i="7" a="1"/>
  <c r="B783" i="7" s="1"/>
  <c r="B782" i="7" a="1"/>
  <c r="B782" i="7" s="1"/>
  <c r="B781" i="7" a="1"/>
  <c r="B781" i="7" s="1"/>
  <c r="B780" i="7" a="1"/>
  <c r="B780" i="7" s="1"/>
  <c r="B779" i="7" a="1"/>
  <c r="B779" i="7" s="1"/>
  <c r="B778" i="7" a="1"/>
  <c r="B778" i="7" s="1"/>
  <c r="B777" i="7" a="1"/>
  <c r="B777" i="7" s="1"/>
  <c r="B776" i="7" a="1"/>
  <c r="B776" i="7" s="1"/>
  <c r="B775" i="7" a="1"/>
  <c r="B775" i="7" s="1"/>
  <c r="B774" i="7" a="1"/>
  <c r="B774" i="7" s="1"/>
  <c r="B773" i="7" a="1"/>
  <c r="B773" i="7" s="1"/>
  <c r="B772" i="7" a="1"/>
  <c r="B772" i="7" s="1"/>
  <c r="B771" i="7" a="1"/>
  <c r="B771" i="7" s="1"/>
  <c r="B770" i="7" a="1"/>
  <c r="B770" i="7" s="1"/>
  <c r="B769" i="7" a="1"/>
  <c r="B769" i="7" s="1"/>
  <c r="B768" i="7" a="1"/>
  <c r="B768" i="7" s="1"/>
  <c r="B767" i="7" a="1"/>
  <c r="B767" i="7" s="1"/>
  <c r="B766" i="7" a="1"/>
  <c r="B766" i="7" s="1"/>
  <c r="B765" i="7" a="1"/>
  <c r="B765" i="7" s="1"/>
  <c r="B764" i="7" a="1"/>
  <c r="B764" i="7" s="1"/>
  <c r="B763" i="7" a="1"/>
  <c r="B763" i="7" s="1"/>
  <c r="B762" i="7" a="1"/>
  <c r="B762" i="7" s="1"/>
  <c r="B761" i="7" a="1"/>
  <c r="B761" i="7" s="1"/>
  <c r="B760" i="7" a="1"/>
  <c r="B760" i="7" s="1"/>
  <c r="B759" i="7" a="1"/>
  <c r="B759" i="7" s="1"/>
  <c r="B758" i="7" a="1"/>
  <c r="B758" i="7" s="1"/>
  <c r="B757" i="7" a="1"/>
  <c r="B757" i="7" s="1"/>
  <c r="B756" i="7" a="1"/>
  <c r="B756" i="7" s="1"/>
  <c r="B755" i="7" a="1"/>
  <c r="B755" i="7" s="1"/>
  <c r="B754" i="7" a="1"/>
  <c r="B754" i="7" s="1"/>
  <c r="B753" i="7" a="1"/>
  <c r="B753" i="7" s="1"/>
  <c r="B752" i="7" a="1"/>
  <c r="B752" i="7" s="1"/>
  <c r="B751" i="7" a="1"/>
  <c r="B751" i="7" s="1"/>
  <c r="B750" i="7" a="1"/>
  <c r="B750" i="7" s="1"/>
  <c r="B749" i="7" a="1"/>
  <c r="B749" i="7" s="1"/>
  <c r="B748" i="7" a="1"/>
  <c r="B748" i="7" s="1"/>
  <c r="B747" i="7" a="1"/>
  <c r="B747" i="7" s="1"/>
  <c r="B746" i="7" a="1"/>
  <c r="B746" i="7" s="1"/>
  <c r="B745" i="7" a="1"/>
  <c r="B745" i="7" s="1"/>
  <c r="B744" i="7" a="1"/>
  <c r="B744" i="7" s="1"/>
  <c r="B743" i="7" a="1"/>
  <c r="B743" i="7" s="1"/>
  <c r="B742" i="7" a="1"/>
  <c r="B742" i="7" s="1"/>
  <c r="B741" i="7" a="1"/>
  <c r="B741" i="7" s="1"/>
  <c r="B740" i="7" a="1"/>
  <c r="B740" i="7" s="1"/>
  <c r="B739" i="7" a="1"/>
  <c r="B739" i="7" s="1"/>
  <c r="B738" i="7" a="1"/>
  <c r="B738" i="7" s="1"/>
  <c r="B737" i="7" a="1"/>
  <c r="B737" i="7" s="1"/>
  <c r="B736" i="7" a="1"/>
  <c r="B736" i="7" s="1"/>
  <c r="B735" i="7" a="1"/>
  <c r="B735" i="7" s="1"/>
  <c r="B734" i="7" a="1"/>
  <c r="B734" i="7" s="1"/>
  <c r="B733" i="7" a="1"/>
  <c r="B733" i="7" s="1"/>
  <c r="B732" i="7" a="1"/>
  <c r="B732" i="7" s="1"/>
  <c r="B731" i="7" a="1"/>
  <c r="B731" i="7" s="1"/>
  <c r="B730" i="7" a="1"/>
  <c r="B730" i="7" s="1"/>
  <c r="B729" i="7" a="1"/>
  <c r="B729" i="7" s="1"/>
  <c r="B728" i="7" a="1"/>
  <c r="B728" i="7" s="1"/>
  <c r="B727" i="7" a="1"/>
  <c r="B727" i="7" s="1"/>
  <c r="B726" i="7" a="1"/>
  <c r="B726" i="7" s="1"/>
  <c r="B725" i="7" a="1"/>
  <c r="B725" i="7" s="1"/>
  <c r="B724" i="7" a="1"/>
  <c r="B724" i="7" s="1"/>
  <c r="B723" i="7" a="1"/>
  <c r="B723" i="7" s="1"/>
  <c r="B722" i="7" a="1"/>
  <c r="B722" i="7" s="1"/>
  <c r="B721" i="7" a="1"/>
  <c r="B721" i="7" s="1"/>
  <c r="B720" i="7" a="1"/>
  <c r="B720" i="7" s="1"/>
  <c r="B719" i="7" a="1"/>
  <c r="B719" i="7" s="1"/>
  <c r="B718" i="7" a="1"/>
  <c r="B718" i="7" s="1"/>
  <c r="B717" i="7" a="1"/>
  <c r="B717" i="7" s="1"/>
  <c r="B716" i="7" a="1"/>
  <c r="B716" i="7" s="1"/>
  <c r="B715" i="7" a="1"/>
  <c r="B715" i="7" s="1"/>
  <c r="B714" i="7" a="1"/>
  <c r="B714" i="7" s="1"/>
  <c r="B713" i="7" a="1"/>
  <c r="B713" i="7" s="1"/>
  <c r="B712" i="7" a="1"/>
  <c r="B712" i="7" s="1"/>
  <c r="B711" i="7" a="1"/>
  <c r="B711" i="7" s="1"/>
  <c r="B710" i="7" a="1"/>
  <c r="B710" i="7" s="1"/>
  <c r="B709" i="7" a="1"/>
  <c r="B709" i="7" s="1"/>
  <c r="B708" i="7" a="1"/>
  <c r="B708" i="7" s="1"/>
  <c r="B707" i="7" a="1"/>
  <c r="B707" i="7" s="1"/>
  <c r="B706" i="7" a="1"/>
  <c r="B706" i="7" s="1"/>
  <c r="B705" i="7" a="1"/>
  <c r="B705" i="7" s="1"/>
  <c r="B704" i="7" a="1"/>
  <c r="B704" i="7" s="1"/>
  <c r="B703" i="7" a="1"/>
  <c r="B703" i="7" s="1"/>
  <c r="B702" i="7" a="1"/>
  <c r="B702" i="7" s="1"/>
  <c r="B701" i="7" a="1"/>
  <c r="B701" i="7" s="1"/>
  <c r="B700" i="7" a="1"/>
  <c r="B700" i="7" s="1"/>
  <c r="B699" i="7" a="1"/>
  <c r="B699" i="7" s="1"/>
  <c r="B698" i="7" a="1"/>
  <c r="B698" i="7" s="1"/>
  <c r="B697" i="7" a="1"/>
  <c r="B697" i="7" s="1"/>
  <c r="B696" i="7" a="1"/>
  <c r="B696" i="7" s="1"/>
  <c r="B695" i="7" a="1"/>
  <c r="B695" i="7" s="1"/>
  <c r="B694" i="7" a="1"/>
  <c r="B694" i="7" s="1"/>
  <c r="B693" i="7" a="1"/>
  <c r="B693" i="7" s="1"/>
  <c r="B692" i="7" a="1"/>
  <c r="B692" i="7" s="1"/>
  <c r="B691" i="7" a="1"/>
  <c r="B691" i="7" s="1"/>
  <c r="B690" i="7" a="1"/>
  <c r="B690" i="7" s="1"/>
  <c r="B689" i="7" a="1"/>
  <c r="B689" i="7" s="1"/>
  <c r="B688" i="7" a="1"/>
  <c r="B688" i="7" s="1"/>
  <c r="B687" i="7" a="1"/>
  <c r="B687" i="7" s="1"/>
  <c r="B686" i="7" a="1"/>
  <c r="B686" i="7" s="1"/>
  <c r="B685" i="7" a="1"/>
  <c r="B685" i="7" s="1"/>
  <c r="B684" i="7" a="1"/>
  <c r="B684" i="7" s="1"/>
  <c r="B683" i="7" a="1"/>
  <c r="B683" i="7" s="1"/>
  <c r="B682" i="7" a="1"/>
  <c r="B682" i="7" s="1"/>
  <c r="B681" i="7" a="1"/>
  <c r="B681" i="7" s="1"/>
  <c r="B680" i="7" a="1"/>
  <c r="B680" i="7" s="1"/>
  <c r="B679" i="7" a="1"/>
  <c r="B679" i="7" s="1"/>
  <c r="B678" i="7" a="1"/>
  <c r="B678" i="7" s="1"/>
  <c r="B677" i="7" a="1"/>
  <c r="B677" i="7" s="1"/>
  <c r="B676" i="7" a="1"/>
  <c r="B676" i="7" s="1"/>
  <c r="B675" i="7" a="1"/>
  <c r="B675" i="7" s="1"/>
  <c r="B674" i="7" a="1"/>
  <c r="B674" i="7" s="1"/>
  <c r="B673" i="7" a="1"/>
  <c r="B673" i="7" s="1"/>
  <c r="B672" i="7" a="1"/>
  <c r="B672" i="7" s="1"/>
  <c r="B671" i="7" a="1"/>
  <c r="B671" i="7" s="1"/>
  <c r="B670" i="7" a="1"/>
  <c r="B670" i="7" s="1"/>
  <c r="B669" i="7" a="1"/>
  <c r="B669" i="7" s="1"/>
  <c r="B668" i="7" a="1"/>
  <c r="B668" i="7" s="1"/>
  <c r="B667" i="7" a="1"/>
  <c r="B667" i="7" s="1"/>
  <c r="B666" i="7" a="1"/>
  <c r="B666" i="7" s="1"/>
  <c r="B665" i="7" a="1"/>
  <c r="B665" i="7" s="1"/>
  <c r="B664" i="7" a="1"/>
  <c r="B664" i="7" s="1"/>
  <c r="B663" i="7" a="1"/>
  <c r="B663" i="7" s="1"/>
  <c r="B662" i="7" a="1"/>
  <c r="B662" i="7" s="1"/>
  <c r="B661" i="7" a="1"/>
  <c r="B661" i="7" s="1"/>
  <c r="B660" i="7" a="1"/>
  <c r="B660" i="7" s="1"/>
  <c r="B659" i="7" a="1"/>
  <c r="B659" i="7" s="1"/>
  <c r="B658" i="7" a="1"/>
  <c r="B658" i="7" s="1"/>
  <c r="B657" i="7" a="1"/>
  <c r="B657" i="7" s="1"/>
  <c r="B656" i="7" a="1"/>
  <c r="B656" i="7" s="1"/>
  <c r="B655" i="7" a="1"/>
  <c r="B655" i="7" s="1"/>
  <c r="B654" i="7" a="1"/>
  <c r="B654" i="7" s="1"/>
  <c r="B653" i="7" a="1"/>
  <c r="B653" i="7" s="1"/>
  <c r="B652" i="7" a="1"/>
  <c r="B652" i="7" s="1"/>
  <c r="B651" i="7" a="1"/>
  <c r="B651" i="7" s="1"/>
  <c r="B650" i="7" a="1"/>
  <c r="B650" i="7" s="1"/>
  <c r="B649" i="7" a="1"/>
  <c r="B649" i="7" s="1"/>
  <c r="B648" i="7" a="1"/>
  <c r="B648" i="7" s="1"/>
  <c r="B647" i="7" a="1"/>
  <c r="B647" i="7" s="1"/>
  <c r="J143" i="25" l="1"/>
  <c r="H145" i="25" a="1"/>
  <c r="H145" i="25" s="1"/>
  <c r="I145" i="25" a="1"/>
  <c r="I145" i="25" s="1"/>
  <c r="G145" i="25" a="1"/>
  <c r="G145" i="25" s="1"/>
  <c r="G144" i="25"/>
  <c r="K145" i="25" a="1"/>
  <c r="K145" i="25" s="1"/>
  <c r="L143" i="25"/>
  <c r="L145" i="25" a="1"/>
  <c r="L145" i="25" s="1"/>
  <c r="C145" i="25" a="1"/>
  <c r="C145" i="25" s="1"/>
  <c r="F145" i="25" a="1"/>
  <c r="F145" i="25" s="1"/>
  <c r="D145" i="25" a="1"/>
  <c r="D145" i="25" s="1"/>
  <c r="C143" i="25"/>
  <c r="K143" i="25"/>
  <c r="I144" i="25"/>
  <c r="AP4" i="25"/>
  <c r="AH668" i="25" s="1"/>
  <c r="B143" i="25"/>
  <c r="D143" i="25"/>
  <c r="J144" i="25"/>
  <c r="E110" i="25"/>
  <c r="E143" i="25"/>
  <c r="C144" i="25"/>
  <c r="K144" i="25"/>
  <c r="F143" i="25"/>
  <c r="D144" i="25"/>
  <c r="L144" i="25"/>
  <c r="J145" i="25" a="1"/>
  <c r="J145" i="25" s="1"/>
  <c r="G143" i="25"/>
  <c r="E144" i="25"/>
  <c r="AR3" i="25"/>
  <c r="AH833" i="25" s="1"/>
  <c r="B145" i="25" a="1"/>
  <c r="B145" i="25" s="1"/>
  <c r="H143" i="25"/>
  <c r="F144" i="25"/>
  <c r="B144" i="25"/>
  <c r="I143" i="25"/>
  <c r="E145" i="25" a="1"/>
  <c r="E145" i="25" s="1"/>
  <c r="B146" i="25" a="1"/>
  <c r="B146" i="25" s="1"/>
  <c r="H144" i="25"/>
  <c r="F119" i="25"/>
  <c r="AL2" i="25"/>
  <c r="AH334" i="25" s="1"/>
  <c r="H121" i="25"/>
  <c r="I114" i="25"/>
  <c r="C120" i="25"/>
  <c r="L113" i="25"/>
  <c r="D113" i="25"/>
  <c r="B120" i="25"/>
  <c r="B113" i="25"/>
  <c r="B122" i="25"/>
  <c r="B110" i="25"/>
  <c r="B119" i="25"/>
  <c r="B112" i="25"/>
  <c r="B121" i="25"/>
  <c r="B109" i="25"/>
  <c r="B114" i="25"/>
  <c r="J120" i="25"/>
  <c r="J113" i="25"/>
  <c r="J122" i="25"/>
  <c r="J110" i="25"/>
  <c r="J119" i="25"/>
  <c r="J112" i="25"/>
  <c r="J121" i="25"/>
  <c r="J109" i="25"/>
  <c r="J114" i="25"/>
  <c r="AR2" i="25"/>
  <c r="AH832" i="25" s="1"/>
  <c r="I111" i="25"/>
  <c r="I120" i="25"/>
  <c r="I113" i="25"/>
  <c r="I122" i="25"/>
  <c r="I110" i="25"/>
  <c r="I119" i="25"/>
  <c r="I112" i="25"/>
  <c r="I121" i="25"/>
  <c r="I109" i="25"/>
  <c r="K113" i="25"/>
  <c r="K122" i="25"/>
  <c r="K110" i="25"/>
  <c r="K119" i="25"/>
  <c r="K112" i="25"/>
  <c r="K121" i="25"/>
  <c r="K109" i="25"/>
  <c r="K114" i="25"/>
  <c r="K111" i="25"/>
  <c r="D122" i="25"/>
  <c r="D110" i="25"/>
  <c r="D119" i="25"/>
  <c r="D112" i="25"/>
  <c r="D121" i="25"/>
  <c r="D109" i="25"/>
  <c r="D114" i="25"/>
  <c r="D111" i="25"/>
  <c r="D120" i="25"/>
  <c r="L122" i="25"/>
  <c r="L110" i="25"/>
  <c r="L119" i="25"/>
  <c r="L112" i="25"/>
  <c r="L121" i="25"/>
  <c r="L109" i="25"/>
  <c r="L114" i="25"/>
  <c r="L111" i="25"/>
  <c r="L120" i="25"/>
  <c r="H109" i="25"/>
  <c r="E119" i="25"/>
  <c r="E112" i="25"/>
  <c r="E121" i="25"/>
  <c r="E109" i="25"/>
  <c r="E114" i="25"/>
  <c r="E111" i="25"/>
  <c r="E120" i="25"/>
  <c r="E113" i="25"/>
  <c r="F112" i="25"/>
  <c r="F121" i="25"/>
  <c r="F109" i="25"/>
  <c r="F114" i="25"/>
  <c r="F111" i="25"/>
  <c r="F120" i="25"/>
  <c r="F113" i="25"/>
  <c r="F122" i="25"/>
  <c r="F110" i="25"/>
  <c r="AJ2" i="25"/>
  <c r="AH168" i="25" s="1"/>
  <c r="B111" i="25"/>
  <c r="K120" i="25"/>
  <c r="G95" i="25"/>
  <c r="G121" i="25"/>
  <c r="G109" i="25"/>
  <c r="G114" i="25"/>
  <c r="G111" i="25"/>
  <c r="G120" i="25"/>
  <c r="G113" i="25"/>
  <c r="G122" i="25"/>
  <c r="G110" i="25"/>
  <c r="G119" i="25"/>
  <c r="J111" i="25"/>
  <c r="C113" i="25"/>
  <c r="C122" i="25"/>
  <c r="C110" i="25"/>
  <c r="C119" i="25"/>
  <c r="C112" i="25"/>
  <c r="C121" i="25"/>
  <c r="C109" i="25"/>
  <c r="C114" i="25"/>
  <c r="C111" i="25"/>
  <c r="H114" i="25"/>
  <c r="H111" i="25"/>
  <c r="H120" i="25"/>
  <c r="H113" i="25"/>
  <c r="H122" i="25"/>
  <c r="H110" i="25"/>
  <c r="H119" i="25"/>
  <c r="H112" i="25"/>
  <c r="AN2" i="25"/>
  <c r="AH500" i="25" s="1"/>
  <c r="G112" i="25"/>
  <c r="E122" i="25"/>
  <c r="I98" i="25"/>
  <c r="I96" i="25"/>
  <c r="I115" i="25"/>
  <c r="I104" i="25"/>
  <c r="I102" i="25"/>
  <c r="I86" i="25"/>
  <c r="I97" i="25"/>
  <c r="I95" i="25"/>
  <c r="I103" i="25"/>
  <c r="I89" i="25"/>
  <c r="I87" i="25"/>
  <c r="I85" i="25"/>
  <c r="I146" i="25" s="1" a="1"/>
  <c r="I146" i="25" s="1"/>
  <c r="B98" i="25"/>
  <c r="B96" i="25"/>
  <c r="B115" i="25"/>
  <c r="B104" i="25"/>
  <c r="B102" i="25"/>
  <c r="B86" i="25"/>
  <c r="B97" i="25"/>
  <c r="B95" i="25"/>
  <c r="B103" i="25"/>
  <c r="B89" i="25"/>
  <c r="B87" i="25"/>
  <c r="B85" i="25"/>
  <c r="J98" i="25"/>
  <c r="J96" i="25"/>
  <c r="J115" i="25"/>
  <c r="J104" i="25"/>
  <c r="J102" i="25"/>
  <c r="J86" i="25"/>
  <c r="J97" i="25"/>
  <c r="J95" i="25"/>
  <c r="J103" i="25"/>
  <c r="J89" i="25"/>
  <c r="J87" i="25"/>
  <c r="J85" i="25"/>
  <c r="J146" i="25" s="1" a="1"/>
  <c r="J146" i="25" s="1"/>
  <c r="AM2" i="25"/>
  <c r="AH417" i="25" s="1"/>
  <c r="C115" i="25"/>
  <c r="C104" i="25"/>
  <c r="C102" i="25"/>
  <c r="C86" i="25"/>
  <c r="C97" i="25"/>
  <c r="C95" i="25"/>
  <c r="C103" i="25"/>
  <c r="C89" i="25"/>
  <c r="C87" i="25"/>
  <c r="C85" i="25"/>
  <c r="C146" i="25" s="1" a="1"/>
  <c r="C146" i="25" s="1"/>
  <c r="C98" i="25"/>
  <c r="C96" i="25"/>
  <c r="H85" i="25"/>
  <c r="H146" i="25" s="1" a="1"/>
  <c r="H146" i="25" s="1"/>
  <c r="K115" i="25"/>
  <c r="K104" i="25"/>
  <c r="K102" i="25"/>
  <c r="K86" i="25"/>
  <c r="K97" i="25"/>
  <c r="K95" i="25"/>
  <c r="K103" i="25"/>
  <c r="K89" i="25"/>
  <c r="K87" i="25"/>
  <c r="K85" i="25"/>
  <c r="K146" i="25" s="1" a="1"/>
  <c r="K146" i="25" s="1"/>
  <c r="K98" i="25"/>
  <c r="K96" i="25"/>
  <c r="D97" i="25"/>
  <c r="D95" i="25"/>
  <c r="D103" i="25"/>
  <c r="D89" i="25"/>
  <c r="D87" i="25"/>
  <c r="D85" i="25"/>
  <c r="D146" i="25" s="1" a="1"/>
  <c r="D146" i="25" s="1"/>
  <c r="D98" i="25"/>
  <c r="D96" i="25"/>
  <c r="D102" i="25"/>
  <c r="D115" i="25"/>
  <c r="D104" i="25"/>
  <c r="D86" i="25"/>
  <c r="L97" i="25"/>
  <c r="L95" i="25"/>
  <c r="L103" i="25"/>
  <c r="L89" i="25"/>
  <c r="L87" i="25"/>
  <c r="L85" i="25"/>
  <c r="L146" i="25" s="1" a="1"/>
  <c r="L146" i="25" s="1"/>
  <c r="L98" i="25"/>
  <c r="L96" i="25"/>
  <c r="L102" i="25"/>
  <c r="L115" i="25"/>
  <c r="L104" i="25"/>
  <c r="L86" i="25"/>
  <c r="AO2" i="25"/>
  <c r="AH583" i="25" s="1"/>
  <c r="AI3" i="25"/>
  <c r="AH86" i="25" s="1"/>
  <c r="E97" i="25"/>
  <c r="E95" i="25"/>
  <c r="E103" i="25"/>
  <c r="E89" i="25"/>
  <c r="E87" i="25"/>
  <c r="E85" i="25"/>
  <c r="E146" i="25" s="1" a="1"/>
  <c r="E146" i="25" s="1"/>
  <c r="E98" i="25"/>
  <c r="E96" i="25"/>
  <c r="E115" i="25"/>
  <c r="E104" i="25"/>
  <c r="E102" i="25"/>
  <c r="E86" i="25"/>
  <c r="AM5" i="25"/>
  <c r="AH420" i="25" s="1"/>
  <c r="H103" i="25"/>
  <c r="F97" i="25"/>
  <c r="F95" i="25"/>
  <c r="F103" i="25"/>
  <c r="F89" i="25"/>
  <c r="F87" i="25"/>
  <c r="F85" i="25"/>
  <c r="F146" i="25" s="1" a="1"/>
  <c r="F146" i="25" s="1"/>
  <c r="F98" i="25"/>
  <c r="F96" i="25"/>
  <c r="F115" i="25"/>
  <c r="F104" i="25"/>
  <c r="F102" i="25"/>
  <c r="F86" i="25"/>
  <c r="AI2" i="25"/>
  <c r="AH85" i="25" s="1"/>
  <c r="AQ2" i="25"/>
  <c r="AH749" i="25" s="1"/>
  <c r="AK3" i="25"/>
  <c r="AH252" i="25" s="1"/>
  <c r="AN5" i="25"/>
  <c r="AH503" i="25" s="1"/>
  <c r="G103" i="25"/>
  <c r="G89" i="25"/>
  <c r="G87" i="25"/>
  <c r="G85" i="25"/>
  <c r="G146" i="25" s="1" a="1"/>
  <c r="G146" i="25" s="1"/>
  <c r="G98" i="25"/>
  <c r="G96" i="25"/>
  <c r="G115" i="25"/>
  <c r="G104" i="25"/>
  <c r="G102" i="25"/>
  <c r="G86" i="25"/>
  <c r="G97" i="25"/>
  <c r="AO5" i="25"/>
  <c r="AH586" i="25" s="1"/>
  <c r="H98" i="25"/>
  <c r="H96" i="25"/>
  <c r="H115" i="25"/>
  <c r="H104" i="25"/>
  <c r="H102" i="25"/>
  <c r="H86" i="25"/>
  <c r="H97" i="25"/>
  <c r="H95" i="25"/>
  <c r="H89" i="25"/>
  <c r="H87" i="25"/>
  <c r="AK2" i="25"/>
  <c r="AH251" i="25" s="1"/>
  <c r="AM3" i="25"/>
  <c r="AH418" i="25" s="1"/>
  <c r="AH5" i="25"/>
  <c r="AP5" i="25"/>
  <c r="AH669" i="25" s="1"/>
  <c r="Y95" i="17"/>
  <c r="Y94" i="17"/>
  <c r="Y93" i="17"/>
  <c r="Y92" i="17"/>
  <c r="Y91" i="17"/>
  <c r="Y90" i="17"/>
  <c r="Y89" i="17"/>
  <c r="Y88" i="17"/>
  <c r="Y87" i="17"/>
  <c r="Y86" i="17"/>
  <c r="Y85" i="17"/>
  <c r="Y84" i="17"/>
  <c r="Y83" i="17"/>
  <c r="Y82" i="17"/>
  <c r="Y81" i="17"/>
  <c r="Y80" i="17"/>
  <c r="Y79" i="17"/>
  <c r="Y78" i="17"/>
  <c r="Y77" i="17"/>
  <c r="Y76" i="17"/>
  <c r="Y75" i="17"/>
  <c r="Y74" i="17"/>
  <c r="Y73" i="17"/>
  <c r="Y72" i="17"/>
  <c r="Y71" i="17"/>
  <c r="Y70" i="17"/>
  <c r="Y69" i="17"/>
  <c r="Y68" i="17"/>
  <c r="Y67" i="17"/>
  <c r="Y66" i="17"/>
  <c r="Y65" i="17"/>
  <c r="Y64" i="17"/>
  <c r="Y63" i="17"/>
  <c r="Y62" i="17"/>
  <c r="Y61" i="17"/>
  <c r="Y60" i="17"/>
  <c r="Y59" i="17"/>
  <c r="Y58" i="17"/>
  <c r="Y57" i="17"/>
  <c r="Y56" i="17"/>
  <c r="Y55" i="17"/>
  <c r="Y54" i="17"/>
  <c r="Y53" i="17"/>
  <c r="Y52" i="17"/>
  <c r="Y51" i="17"/>
  <c r="Y50" i="17"/>
  <c r="Y49" i="17"/>
  <c r="Y48" i="17"/>
  <c r="Y47" i="17"/>
  <c r="Y46" i="17"/>
  <c r="Y45" i="17"/>
  <c r="Y44" i="17"/>
  <c r="Y43" i="17"/>
  <c r="Y42" i="17"/>
  <c r="Y41" i="17"/>
  <c r="Y40" i="17"/>
  <c r="Y39" i="17"/>
  <c r="Y38" i="17"/>
  <c r="Y37" i="17"/>
  <c r="Y36" i="17"/>
  <c r="Y35" i="17"/>
  <c r="Y34" i="17"/>
  <c r="Y33" i="17"/>
  <c r="Y32" i="17"/>
  <c r="Y31" i="17"/>
  <c r="Y30" i="17"/>
  <c r="Y29" i="17"/>
  <c r="Y28" i="17"/>
  <c r="Y27" i="17"/>
  <c r="Y26" i="17"/>
  <c r="Y25" i="17"/>
  <c r="Y24" i="17"/>
  <c r="Y23" i="17"/>
  <c r="Y22" i="17"/>
  <c r="Y21" i="17"/>
  <c r="Y20" i="17"/>
  <c r="Y19" i="17"/>
  <c r="Y18" i="17"/>
  <c r="Y17" i="17"/>
  <c r="Y16" i="17"/>
  <c r="Y15" i="17"/>
  <c r="Y14" i="17"/>
  <c r="Y13" i="17"/>
  <c r="Y12" i="17"/>
  <c r="Y11" i="17"/>
  <c r="Y10" i="17"/>
  <c r="Y9" i="17"/>
  <c r="Y8" i="17"/>
  <c r="Y7" i="17"/>
  <c r="Y6" i="17"/>
  <c r="Y5" i="17"/>
  <c r="Y4" i="17"/>
  <c r="Y3" i="17"/>
  <c r="Y2" i="17"/>
  <c r="Y96" i="17"/>
  <c r="K84" i="17" a="1"/>
  <c r="K84" i="17" s="1"/>
  <c r="K83" i="17" a="1"/>
  <c r="K83" i="17" s="1"/>
  <c r="K82" i="17" a="1"/>
  <c r="K82" i="17" s="1"/>
  <c r="K81" i="17" a="1"/>
  <c r="K81" i="17" s="1"/>
  <c r="K80" i="17" a="1"/>
  <c r="K80" i="17" s="1"/>
  <c r="K79" i="17" a="1"/>
  <c r="K79" i="17" s="1"/>
  <c r="K78" i="17" a="1"/>
  <c r="K78" i="17" s="1"/>
  <c r="K77" i="17" a="1"/>
  <c r="K77" i="17" s="1"/>
  <c r="K76" i="17" a="1"/>
  <c r="K76" i="17" s="1"/>
  <c r="K75" i="17" a="1"/>
  <c r="K75" i="17" s="1"/>
  <c r="K74" i="17" a="1"/>
  <c r="K74" i="17" s="1"/>
  <c r="K73" i="17" a="1"/>
  <c r="K73" i="17" s="1"/>
  <c r="K72" i="17" a="1"/>
  <c r="K72" i="17" s="1"/>
  <c r="K71" i="17" a="1"/>
  <c r="K71" i="17" s="1"/>
  <c r="K70" i="17" a="1"/>
  <c r="K70" i="17" s="1"/>
  <c r="K69" i="17" a="1"/>
  <c r="K69" i="17" s="1"/>
  <c r="K68" i="17" a="1"/>
  <c r="K68" i="17" s="1"/>
  <c r="K67" i="17" a="1"/>
  <c r="K67" i="17" s="1"/>
  <c r="K66" i="17" a="1"/>
  <c r="K66" i="17" s="1"/>
  <c r="K65" i="17" a="1"/>
  <c r="K65" i="17" s="1"/>
  <c r="K64" i="17" a="1"/>
  <c r="K64" i="17" s="1"/>
  <c r="K63" i="17" a="1"/>
  <c r="K63" i="17" s="1"/>
  <c r="K62" i="17" a="1"/>
  <c r="K62" i="17" s="1"/>
  <c r="K61" i="17" a="1"/>
  <c r="K61" i="17" s="1"/>
  <c r="K60" i="17" a="1"/>
  <c r="K60" i="17" s="1"/>
  <c r="K59" i="17" a="1"/>
  <c r="K59" i="17" s="1"/>
  <c r="K58" i="17" a="1"/>
  <c r="K58" i="17" s="1"/>
  <c r="K57" i="17" a="1"/>
  <c r="K57" i="17" s="1"/>
  <c r="K56" i="17" a="1"/>
  <c r="K56" i="17" s="1"/>
  <c r="K55" i="17" a="1"/>
  <c r="K55" i="17" s="1"/>
  <c r="K54" i="17" a="1"/>
  <c r="K54" i="17" s="1"/>
  <c r="K53" i="17" a="1"/>
  <c r="K53" i="17" s="1"/>
  <c r="K52" i="17" a="1"/>
  <c r="K52" i="17" s="1"/>
  <c r="K51" i="17" a="1"/>
  <c r="K51" i="17" s="1"/>
  <c r="K50" i="17" a="1"/>
  <c r="K50" i="17" s="1"/>
  <c r="K49" i="17" a="1"/>
  <c r="K49" i="17" s="1"/>
  <c r="K48" i="17" a="1"/>
  <c r="K48" i="17" s="1"/>
  <c r="K47" i="17" a="1"/>
  <c r="K47" i="17" s="1"/>
  <c r="K46" i="17" a="1"/>
  <c r="K46" i="17" s="1"/>
  <c r="K45" i="17" a="1"/>
  <c r="K45" i="17" s="1"/>
  <c r="K44" i="17" a="1"/>
  <c r="K44" i="17" s="1"/>
  <c r="K43" i="17" a="1"/>
  <c r="K43" i="17" s="1"/>
  <c r="K42" i="17" a="1"/>
  <c r="K42" i="17" s="1"/>
  <c r="K41" i="17" a="1"/>
  <c r="K41" i="17" s="1"/>
  <c r="K40" i="17" a="1"/>
  <c r="K40" i="17" s="1"/>
  <c r="K39" i="17" a="1"/>
  <c r="K39" i="17" s="1"/>
  <c r="K38" i="17" a="1"/>
  <c r="K38" i="17" s="1"/>
  <c r="K37" i="17" a="1"/>
  <c r="K37" i="17" s="1"/>
  <c r="K36" i="17" a="1"/>
  <c r="K36" i="17" s="1"/>
  <c r="K35" i="17" a="1"/>
  <c r="K35" i="17" s="1"/>
  <c r="K34" i="17" a="1"/>
  <c r="K34" i="17" s="1"/>
  <c r="K33" i="17" a="1"/>
  <c r="K33" i="17" s="1"/>
  <c r="K32" i="17" a="1"/>
  <c r="K32" i="17" s="1"/>
  <c r="K31" i="17" a="1"/>
  <c r="K31" i="17" s="1"/>
  <c r="K30" i="17" a="1"/>
  <c r="K30" i="17" s="1"/>
  <c r="K29" i="17" a="1"/>
  <c r="K29" i="17" s="1"/>
  <c r="K28" i="17" a="1"/>
  <c r="K28" i="17" s="1"/>
  <c r="K27" i="17" a="1"/>
  <c r="K27" i="17" s="1"/>
  <c r="K26" i="17" a="1"/>
  <c r="K26" i="17" s="1"/>
  <c r="K25" i="17" a="1"/>
  <c r="K25" i="17" s="1"/>
  <c r="K24" i="17" a="1"/>
  <c r="K24" i="17" s="1"/>
  <c r="K23" i="17" a="1"/>
  <c r="K23" i="17" s="1"/>
  <c r="K22" i="17" a="1"/>
  <c r="K22" i="17" s="1"/>
  <c r="K21" i="17" a="1"/>
  <c r="K21" i="17" s="1"/>
  <c r="K20" i="17" a="1"/>
  <c r="K20" i="17" s="1"/>
  <c r="K19" i="17" a="1"/>
  <c r="K19" i="17" s="1"/>
  <c r="K18" i="17" a="1"/>
  <c r="K18" i="17" s="1"/>
  <c r="K17" i="17" a="1"/>
  <c r="K17" i="17" s="1"/>
  <c r="K16" i="17" a="1"/>
  <c r="K16" i="17" s="1"/>
  <c r="K15" i="17" a="1"/>
  <c r="K15" i="17" s="1"/>
  <c r="K14" i="17" a="1"/>
  <c r="K14" i="17" s="1"/>
  <c r="K13" i="17" a="1"/>
  <c r="K13" i="17" s="1"/>
  <c r="K12" i="17" a="1"/>
  <c r="K12" i="17" s="1"/>
  <c r="K11" i="17" a="1"/>
  <c r="K11" i="17" s="1"/>
  <c r="K10" i="17" a="1"/>
  <c r="K10" i="17" s="1"/>
  <c r="K9" i="17" a="1"/>
  <c r="K9" i="17" s="1"/>
  <c r="K8" i="17" a="1"/>
  <c r="K8" i="17" s="1"/>
  <c r="K7" i="17" a="1"/>
  <c r="K7" i="17" s="1"/>
  <c r="K6" i="17" a="1"/>
  <c r="K6" i="17" s="1"/>
  <c r="K5" i="17" a="1"/>
  <c r="K5" i="17" s="1"/>
  <c r="K4" i="17" a="1"/>
  <c r="K4" i="17" s="1"/>
  <c r="K3" i="17" a="1"/>
  <c r="K3" i="17" s="1"/>
  <c r="K2" i="17" a="1"/>
  <c r="K2" i="17" s="1"/>
  <c r="I84" i="17" a="1"/>
  <c r="I84" i="17" s="1"/>
  <c r="I83" i="17" a="1"/>
  <c r="I83" i="17" s="1"/>
  <c r="I82" i="17" a="1"/>
  <c r="I82" i="17" s="1"/>
  <c r="I81" i="17" a="1"/>
  <c r="I81" i="17" s="1"/>
  <c r="I80" i="17" a="1"/>
  <c r="I80" i="17" s="1"/>
  <c r="I79" i="17" a="1"/>
  <c r="I79" i="17" s="1"/>
  <c r="I78" i="17" a="1"/>
  <c r="I78" i="17" s="1"/>
  <c r="I77" i="17" a="1"/>
  <c r="I77" i="17" s="1"/>
  <c r="I76" i="17" a="1"/>
  <c r="I76" i="17" s="1"/>
  <c r="I75" i="17" a="1"/>
  <c r="I75" i="17" s="1"/>
  <c r="I74" i="17" a="1"/>
  <c r="I74" i="17" s="1"/>
  <c r="I73" i="17" a="1"/>
  <c r="I73" i="17" s="1"/>
  <c r="I72" i="17" a="1"/>
  <c r="I72" i="17" s="1"/>
  <c r="I71" i="17" a="1"/>
  <c r="I71" i="17" s="1"/>
  <c r="I70" i="17" a="1"/>
  <c r="I70" i="17" s="1"/>
  <c r="I69" i="17" a="1"/>
  <c r="I69" i="17" s="1"/>
  <c r="I68" i="17" a="1"/>
  <c r="I68" i="17" s="1"/>
  <c r="I67" i="17" a="1"/>
  <c r="I67" i="17" s="1"/>
  <c r="I66" i="17" a="1"/>
  <c r="I66" i="17" s="1"/>
  <c r="I65" i="17" a="1"/>
  <c r="I65" i="17" s="1"/>
  <c r="I64" i="17" a="1"/>
  <c r="I64" i="17" s="1"/>
  <c r="I63" i="17" a="1"/>
  <c r="I63" i="17" s="1"/>
  <c r="I62" i="17" a="1"/>
  <c r="I62" i="17" s="1"/>
  <c r="I61" i="17" a="1"/>
  <c r="I61" i="17" s="1"/>
  <c r="I60" i="17" a="1"/>
  <c r="I60" i="17" s="1"/>
  <c r="I59" i="17" a="1"/>
  <c r="I59" i="17" s="1"/>
  <c r="I58" i="17" a="1"/>
  <c r="I58" i="17" s="1"/>
  <c r="I57" i="17" a="1"/>
  <c r="I57" i="17" s="1"/>
  <c r="I56" i="17" a="1"/>
  <c r="I56" i="17" s="1"/>
  <c r="I55" i="17" a="1"/>
  <c r="I55" i="17" s="1"/>
  <c r="I54" i="17" a="1"/>
  <c r="I54" i="17" s="1"/>
  <c r="I53" i="17" a="1"/>
  <c r="I53" i="17" s="1"/>
  <c r="I52" i="17" a="1"/>
  <c r="I52" i="17" s="1"/>
  <c r="I51" i="17" a="1"/>
  <c r="I51" i="17" s="1"/>
  <c r="I50" i="17" a="1"/>
  <c r="I50" i="17" s="1"/>
  <c r="I49" i="17" a="1"/>
  <c r="I49" i="17" s="1"/>
  <c r="I48" i="17" a="1"/>
  <c r="I48" i="17" s="1"/>
  <c r="I47" i="17" a="1"/>
  <c r="I47" i="17" s="1"/>
  <c r="I46" i="17" a="1"/>
  <c r="I46" i="17" s="1"/>
  <c r="I45" i="17" a="1"/>
  <c r="I45" i="17" s="1"/>
  <c r="I44" i="17" a="1"/>
  <c r="I44" i="17" s="1"/>
  <c r="I43" i="17" a="1"/>
  <c r="I43" i="17" s="1"/>
  <c r="I42" i="17" a="1"/>
  <c r="I42" i="17" s="1"/>
  <c r="I41" i="17" a="1"/>
  <c r="I41" i="17" s="1"/>
  <c r="I40" i="17" a="1"/>
  <c r="I40" i="17" s="1"/>
  <c r="I39" i="17" a="1"/>
  <c r="I39" i="17" s="1"/>
  <c r="I38" i="17" a="1"/>
  <c r="I38" i="17" s="1"/>
  <c r="I37" i="17" a="1"/>
  <c r="I37" i="17" s="1"/>
  <c r="I36" i="17" a="1"/>
  <c r="I36" i="17" s="1"/>
  <c r="I35" i="17" a="1"/>
  <c r="I35" i="17" s="1"/>
  <c r="I34" i="17" a="1"/>
  <c r="I34" i="17" s="1"/>
  <c r="I33" i="17" a="1"/>
  <c r="I33" i="17" s="1"/>
  <c r="I32" i="17" a="1"/>
  <c r="I32" i="17" s="1"/>
  <c r="I31" i="17" a="1"/>
  <c r="I31" i="17" s="1"/>
  <c r="I30" i="17" a="1"/>
  <c r="I30" i="17" s="1"/>
  <c r="I29" i="17" a="1"/>
  <c r="I29" i="17" s="1"/>
  <c r="I28" i="17" a="1"/>
  <c r="I28" i="17" s="1"/>
  <c r="I27" i="17" a="1"/>
  <c r="I27" i="17" s="1"/>
  <c r="I26" i="17" a="1"/>
  <c r="I26" i="17" s="1"/>
  <c r="I25" i="17" a="1"/>
  <c r="I25" i="17" s="1"/>
  <c r="I24" i="17" a="1"/>
  <c r="I24" i="17" s="1"/>
  <c r="I23" i="17" a="1"/>
  <c r="I23" i="17" s="1"/>
  <c r="I22" i="17" a="1"/>
  <c r="I22" i="17" s="1"/>
  <c r="I21" i="17" a="1"/>
  <c r="I21" i="17" s="1"/>
  <c r="I20" i="17" a="1"/>
  <c r="I20" i="17" s="1"/>
  <c r="I19" i="17" a="1"/>
  <c r="I19" i="17" s="1"/>
  <c r="I18" i="17" a="1"/>
  <c r="I18" i="17" s="1"/>
  <c r="I17" i="17" a="1"/>
  <c r="I17" i="17" s="1"/>
  <c r="I16" i="17" a="1"/>
  <c r="I16" i="17" s="1"/>
  <c r="I15" i="17" a="1"/>
  <c r="I15" i="17" s="1"/>
  <c r="I14" i="17" a="1"/>
  <c r="I14" i="17" s="1"/>
  <c r="I13" i="17" a="1"/>
  <c r="I13" i="17" s="1"/>
  <c r="I12" i="17" a="1"/>
  <c r="I12" i="17" s="1"/>
  <c r="I11" i="17" a="1"/>
  <c r="I11" i="17" s="1"/>
  <c r="I10" i="17" a="1"/>
  <c r="I10" i="17" s="1"/>
  <c r="I9" i="17" a="1"/>
  <c r="I9" i="17" s="1"/>
  <c r="I8" i="17" a="1"/>
  <c r="I8" i="17" s="1"/>
  <c r="I7" i="17" a="1"/>
  <c r="I7" i="17" s="1"/>
  <c r="I6" i="17" a="1"/>
  <c r="I6" i="17" s="1"/>
  <c r="I5" i="17" a="1"/>
  <c r="I5" i="17" s="1"/>
  <c r="I4" i="17" a="1"/>
  <c r="I4" i="17" s="1"/>
  <c r="I3" i="17" a="1"/>
  <c r="I3" i="17" s="1"/>
  <c r="I2" i="17" a="1"/>
  <c r="I2" i="17" s="1"/>
  <c r="F84" i="17" a="1"/>
  <c r="F84" i="17" s="1"/>
  <c r="F83" i="17" a="1"/>
  <c r="F83" i="17" s="1"/>
  <c r="F82" i="17" a="1"/>
  <c r="F82" i="17" s="1"/>
  <c r="F81" i="17" a="1"/>
  <c r="F81" i="17" s="1"/>
  <c r="F80" i="17" a="1"/>
  <c r="F80" i="17" s="1"/>
  <c r="F79" i="17" a="1"/>
  <c r="F79" i="17" s="1"/>
  <c r="F78" i="17" a="1"/>
  <c r="F78" i="17" s="1"/>
  <c r="F77" i="17" a="1"/>
  <c r="F77" i="17" s="1"/>
  <c r="F76" i="17" a="1"/>
  <c r="F76" i="17" s="1"/>
  <c r="F75" i="17" a="1"/>
  <c r="F75" i="17" s="1"/>
  <c r="F74" i="17" a="1"/>
  <c r="F74" i="17" s="1"/>
  <c r="F73" i="17" a="1"/>
  <c r="F73" i="17" s="1"/>
  <c r="F72" i="17" a="1"/>
  <c r="F72" i="17" s="1"/>
  <c r="F71" i="17" a="1"/>
  <c r="F71" i="17" s="1"/>
  <c r="F70" i="17" a="1"/>
  <c r="F70" i="17" s="1"/>
  <c r="F69" i="17" a="1"/>
  <c r="F69" i="17" s="1"/>
  <c r="F68" i="17" a="1"/>
  <c r="F68" i="17" s="1"/>
  <c r="F67" i="17" a="1"/>
  <c r="F67" i="17" s="1"/>
  <c r="F66" i="17" a="1"/>
  <c r="F66" i="17" s="1"/>
  <c r="F65" i="17" a="1"/>
  <c r="F65" i="17" s="1"/>
  <c r="F64" i="17" a="1"/>
  <c r="F64" i="17" s="1"/>
  <c r="F63" i="17" a="1"/>
  <c r="F63" i="17" s="1"/>
  <c r="F62" i="17" a="1"/>
  <c r="F62" i="17" s="1"/>
  <c r="F61" i="17" a="1"/>
  <c r="F61" i="17" s="1"/>
  <c r="F60" i="17" a="1"/>
  <c r="F60" i="17" s="1"/>
  <c r="F59" i="17" a="1"/>
  <c r="F59" i="17" s="1"/>
  <c r="F58" i="17" a="1"/>
  <c r="F58" i="17" s="1"/>
  <c r="F57" i="17" a="1"/>
  <c r="F57" i="17" s="1"/>
  <c r="F56" i="17" a="1"/>
  <c r="F56" i="17" s="1"/>
  <c r="F55" i="17" a="1"/>
  <c r="F55" i="17" s="1"/>
  <c r="F54" i="17" a="1"/>
  <c r="F54" i="17" s="1"/>
  <c r="F53" i="17" a="1"/>
  <c r="F53" i="17" s="1"/>
  <c r="F52" i="17" a="1"/>
  <c r="F52" i="17" s="1"/>
  <c r="F51" i="17" a="1"/>
  <c r="F51" i="17" s="1"/>
  <c r="F50" i="17" a="1"/>
  <c r="F50" i="17" s="1"/>
  <c r="F49" i="17" a="1"/>
  <c r="F49" i="17" s="1"/>
  <c r="F48" i="17" a="1"/>
  <c r="F48" i="17" s="1"/>
  <c r="F47" i="17" a="1"/>
  <c r="F47" i="17" s="1"/>
  <c r="F46" i="17" a="1"/>
  <c r="F46" i="17" s="1"/>
  <c r="F45" i="17" a="1"/>
  <c r="F45" i="17" s="1"/>
  <c r="F44" i="17" a="1"/>
  <c r="F44" i="17" s="1"/>
  <c r="F43" i="17" a="1"/>
  <c r="F43" i="17" s="1"/>
  <c r="F42" i="17" a="1"/>
  <c r="F42" i="17" s="1"/>
  <c r="F41" i="17" a="1"/>
  <c r="F41" i="17" s="1"/>
  <c r="F40" i="17" a="1"/>
  <c r="F40" i="17" s="1"/>
  <c r="F39" i="17" a="1"/>
  <c r="F39" i="17" s="1"/>
  <c r="F38" i="17" a="1"/>
  <c r="F38" i="17" s="1"/>
  <c r="F37" i="17" a="1"/>
  <c r="F37" i="17" s="1"/>
  <c r="F36" i="17" a="1"/>
  <c r="F36" i="17" s="1"/>
  <c r="F35" i="17" a="1"/>
  <c r="F35" i="17" s="1"/>
  <c r="F34" i="17" a="1"/>
  <c r="F34" i="17" s="1"/>
  <c r="F33" i="17" a="1"/>
  <c r="F33" i="17" s="1"/>
  <c r="F32" i="17" a="1"/>
  <c r="F32" i="17" s="1"/>
  <c r="F31" i="17" a="1"/>
  <c r="F31" i="17" s="1"/>
  <c r="F30" i="17" a="1"/>
  <c r="F30" i="17" s="1"/>
  <c r="F29" i="17" a="1"/>
  <c r="F29" i="17" s="1"/>
  <c r="F28" i="17" a="1"/>
  <c r="F28" i="17" s="1"/>
  <c r="F26" i="17" a="1"/>
  <c r="F26" i="17" s="1"/>
  <c r="F25" i="17" a="1"/>
  <c r="F25" i="17" s="1"/>
  <c r="F24" i="17" a="1"/>
  <c r="F24" i="17" s="1"/>
  <c r="F23" i="17" a="1"/>
  <c r="F23" i="17" s="1"/>
  <c r="F22" i="17" a="1"/>
  <c r="F22" i="17" s="1"/>
  <c r="F21" i="17" a="1"/>
  <c r="F21" i="17" s="1"/>
  <c r="F20" i="17" a="1"/>
  <c r="F20" i="17" s="1"/>
  <c r="F19" i="17" a="1"/>
  <c r="F19" i="17" s="1"/>
  <c r="F18" i="17" a="1"/>
  <c r="F18" i="17" s="1"/>
  <c r="F17" i="17" a="1"/>
  <c r="F17" i="17" s="1"/>
  <c r="F16" i="17" a="1"/>
  <c r="F16" i="17" s="1"/>
  <c r="F15" i="17" a="1"/>
  <c r="F15" i="17" s="1"/>
  <c r="F14" i="17" a="1"/>
  <c r="F14" i="17" s="1"/>
  <c r="F13" i="17" a="1"/>
  <c r="F13" i="17" s="1"/>
  <c r="F12" i="17" a="1"/>
  <c r="F12" i="17" s="1"/>
  <c r="F11" i="17" a="1"/>
  <c r="F11" i="17" s="1"/>
  <c r="F10" i="17" a="1"/>
  <c r="F10" i="17" s="1"/>
  <c r="F9" i="17" a="1"/>
  <c r="F9" i="17" s="1"/>
  <c r="F8" i="17" a="1"/>
  <c r="F8" i="17" s="1"/>
  <c r="F7" i="17" a="1"/>
  <c r="F7" i="17" s="1"/>
  <c r="F6" i="17" a="1"/>
  <c r="F6" i="17" s="1"/>
  <c r="F5" i="17" a="1"/>
  <c r="F5" i="17" s="1"/>
  <c r="F4" i="17" a="1"/>
  <c r="F4" i="17" s="1"/>
  <c r="F3" i="17" a="1"/>
  <c r="F3" i="17" s="1"/>
  <c r="F2" i="17" a="1"/>
  <c r="F2" i="17" s="1"/>
  <c r="D84" i="17" a="1"/>
  <c r="D84" i="17" s="1"/>
  <c r="D83" i="17" a="1"/>
  <c r="D83" i="17" s="1"/>
  <c r="D82" i="17" a="1"/>
  <c r="D82" i="17" s="1"/>
  <c r="D81" i="17" a="1"/>
  <c r="D81" i="17" s="1"/>
  <c r="D80" i="17" a="1"/>
  <c r="D80" i="17" s="1"/>
  <c r="D79" i="17" a="1"/>
  <c r="D79" i="17" s="1"/>
  <c r="D78" i="17" a="1"/>
  <c r="D78" i="17" s="1"/>
  <c r="D77" i="17" a="1"/>
  <c r="D77" i="17" s="1"/>
  <c r="D76" i="17" a="1"/>
  <c r="D76" i="17" s="1"/>
  <c r="D75" i="17" a="1"/>
  <c r="D75" i="17" s="1"/>
  <c r="D74" i="17" a="1"/>
  <c r="D74" i="17" s="1"/>
  <c r="D73" i="17" a="1"/>
  <c r="D73" i="17" s="1"/>
  <c r="D72" i="17" a="1"/>
  <c r="D72" i="17" s="1"/>
  <c r="D71" i="17" a="1"/>
  <c r="D71" i="17" s="1"/>
  <c r="D70" i="17" a="1"/>
  <c r="D70" i="17" s="1"/>
  <c r="D69" i="17" a="1"/>
  <c r="D69" i="17" s="1"/>
  <c r="D68" i="17" a="1"/>
  <c r="D68" i="17" s="1"/>
  <c r="D67" i="17" a="1"/>
  <c r="D67" i="17" s="1"/>
  <c r="D66" i="17" a="1"/>
  <c r="D66" i="17" s="1"/>
  <c r="D65" i="17" a="1"/>
  <c r="D65" i="17" s="1"/>
  <c r="D64" i="17" a="1"/>
  <c r="D64" i="17" s="1"/>
  <c r="D63" i="17" a="1"/>
  <c r="D63" i="17" s="1"/>
  <c r="D62" i="17" a="1"/>
  <c r="D62" i="17" s="1"/>
  <c r="D61" i="17" a="1"/>
  <c r="D61" i="17" s="1"/>
  <c r="D60" i="17" a="1"/>
  <c r="D60" i="17" s="1"/>
  <c r="D59" i="17" a="1"/>
  <c r="D59" i="17" s="1"/>
  <c r="D58" i="17" a="1"/>
  <c r="D58" i="17" s="1"/>
  <c r="D57" i="17" a="1"/>
  <c r="D57" i="17" s="1"/>
  <c r="D56" i="17" a="1"/>
  <c r="D56" i="17" s="1"/>
  <c r="D55" i="17" a="1"/>
  <c r="D55" i="17" s="1"/>
  <c r="D54" i="17" a="1"/>
  <c r="D54" i="17" s="1"/>
  <c r="D53" i="17" a="1"/>
  <c r="D53" i="17" s="1"/>
  <c r="D52" i="17" a="1"/>
  <c r="D52" i="17" s="1"/>
  <c r="D51" i="17" a="1"/>
  <c r="D51" i="17" s="1"/>
  <c r="D50" i="17" a="1"/>
  <c r="D50" i="17" s="1"/>
  <c r="D49" i="17" a="1"/>
  <c r="D49" i="17" s="1"/>
  <c r="D48" i="17" a="1"/>
  <c r="D48" i="17" s="1"/>
  <c r="D47" i="17" a="1"/>
  <c r="D47" i="17" s="1"/>
  <c r="D46" i="17" a="1"/>
  <c r="D46" i="17" s="1"/>
  <c r="D45" i="17" a="1"/>
  <c r="D45" i="17" s="1"/>
  <c r="D44" i="17" a="1"/>
  <c r="D44" i="17" s="1"/>
  <c r="D43" i="17" a="1"/>
  <c r="D43" i="17" s="1"/>
  <c r="D42" i="17" a="1"/>
  <c r="D42" i="17" s="1"/>
  <c r="D41" i="17" a="1"/>
  <c r="D41" i="17" s="1"/>
  <c r="D40" i="17" a="1"/>
  <c r="D40" i="17" s="1"/>
  <c r="D39" i="17" a="1"/>
  <c r="D39" i="17" s="1"/>
  <c r="D38" i="17" a="1"/>
  <c r="D38" i="17" s="1"/>
  <c r="D37" i="17" a="1"/>
  <c r="D37" i="17" s="1"/>
  <c r="D36" i="17" a="1"/>
  <c r="D36" i="17" s="1"/>
  <c r="D35" i="17" a="1"/>
  <c r="D35" i="17" s="1"/>
  <c r="D34" i="17" a="1"/>
  <c r="D34" i="17" s="1"/>
  <c r="D33" i="17" a="1"/>
  <c r="D33" i="17" s="1"/>
  <c r="D32" i="17" a="1"/>
  <c r="D32" i="17" s="1"/>
  <c r="D31" i="17" a="1"/>
  <c r="D31" i="17" s="1"/>
  <c r="D30" i="17" a="1"/>
  <c r="D30" i="17" s="1"/>
  <c r="D29" i="17" a="1"/>
  <c r="D29" i="17" s="1"/>
  <c r="D28" i="17" a="1"/>
  <c r="D28" i="17" s="1"/>
  <c r="D27" i="17" a="1"/>
  <c r="D27" i="17" s="1"/>
  <c r="D26" i="17" a="1"/>
  <c r="D26" i="17" s="1"/>
  <c r="D25" i="17" a="1"/>
  <c r="D25" i="17" s="1"/>
  <c r="D24" i="17" a="1"/>
  <c r="D24" i="17" s="1"/>
  <c r="D23" i="17" a="1"/>
  <c r="D23" i="17" s="1"/>
  <c r="D22" i="17" a="1"/>
  <c r="D22" i="17" s="1"/>
  <c r="D21" i="17" a="1"/>
  <c r="D21" i="17" s="1"/>
  <c r="D20" i="17" a="1"/>
  <c r="D20" i="17" s="1"/>
  <c r="D19" i="17" a="1"/>
  <c r="D19" i="17" s="1"/>
  <c r="D18" i="17" a="1"/>
  <c r="D18" i="17" s="1"/>
  <c r="D17" i="17" a="1"/>
  <c r="D17" i="17" s="1"/>
  <c r="D16" i="17" a="1"/>
  <c r="D16" i="17" s="1"/>
  <c r="D15" i="17" a="1"/>
  <c r="D15" i="17" s="1"/>
  <c r="D14" i="17" a="1"/>
  <c r="D14" i="17" s="1"/>
  <c r="D13" i="17" a="1"/>
  <c r="D13" i="17" s="1"/>
  <c r="D12" i="17" a="1"/>
  <c r="D12" i="17" s="1"/>
  <c r="D11" i="17" a="1"/>
  <c r="D11" i="17" s="1"/>
  <c r="D10" i="17" a="1"/>
  <c r="D10" i="17" s="1"/>
  <c r="D9" i="17" a="1"/>
  <c r="D9" i="17" s="1"/>
  <c r="D8" i="17" a="1"/>
  <c r="D8" i="17" s="1"/>
  <c r="D7" i="17" a="1"/>
  <c r="D7" i="17" s="1"/>
  <c r="D6" i="17" a="1"/>
  <c r="D6" i="17" s="1"/>
  <c r="D5" i="17" a="1"/>
  <c r="D5" i="17" s="1"/>
  <c r="D4" i="17" a="1"/>
  <c r="D4" i="17" s="1"/>
  <c r="D3" i="17" a="1"/>
  <c r="D3" i="17" s="1"/>
  <c r="D2" i="17" a="1"/>
  <c r="D2" i="17" s="1"/>
  <c r="J134" i="25" l="1"/>
  <c r="I130" i="25"/>
  <c r="H135" i="25"/>
  <c r="F131" i="25"/>
  <c r="H132" i="25"/>
  <c r="I133" i="25"/>
  <c r="J135" i="25"/>
  <c r="J130" i="25"/>
  <c r="B134" i="25"/>
  <c r="H133" i="25"/>
  <c r="K134" i="25"/>
  <c r="E130" i="25"/>
  <c r="J132" i="25"/>
  <c r="K135" i="25"/>
  <c r="D131" i="25"/>
  <c r="B131" i="25"/>
  <c r="D134" i="25"/>
  <c r="D133" i="25"/>
  <c r="F132" i="25"/>
  <c r="J133" i="25"/>
  <c r="L131" i="25"/>
  <c r="F88" i="25"/>
  <c r="K132" i="25"/>
  <c r="J131" i="25"/>
  <c r="B130" i="25"/>
  <c r="B132" i="25"/>
  <c r="H130" i="25"/>
  <c r="H134" i="25"/>
  <c r="F130" i="25"/>
  <c r="L134" i="25"/>
  <c r="D88" i="25"/>
  <c r="K131" i="25"/>
  <c r="J88" i="25"/>
  <c r="B133" i="25"/>
  <c r="L130" i="25"/>
  <c r="K133" i="25"/>
  <c r="K130" i="25"/>
  <c r="B135" i="25"/>
  <c r="L133" i="25"/>
  <c r="D130" i="25"/>
  <c r="B88" i="25"/>
  <c r="L88" i="25"/>
  <c r="H131" i="25"/>
  <c r="G131" i="25"/>
  <c r="F133" i="25"/>
  <c r="E132" i="25"/>
  <c r="K88" i="25"/>
  <c r="I132" i="25"/>
  <c r="G88" i="25"/>
  <c r="G133" i="25"/>
  <c r="F135" i="25"/>
  <c r="E134" i="25"/>
  <c r="L135" i="25"/>
  <c r="D135" i="25"/>
  <c r="C88" i="25"/>
  <c r="I134" i="25"/>
  <c r="C131" i="25"/>
  <c r="E131" i="25"/>
  <c r="C133" i="25"/>
  <c r="G130" i="25"/>
  <c r="F134" i="25"/>
  <c r="E88" i="25"/>
  <c r="E133" i="25"/>
  <c r="C135" i="25"/>
  <c r="C130" i="25"/>
  <c r="I131" i="25"/>
  <c r="I88" i="25"/>
  <c r="E135" i="25"/>
  <c r="C132" i="25"/>
  <c r="G135" i="25"/>
  <c r="G132" i="25"/>
  <c r="H88" i="25"/>
  <c r="G134" i="25"/>
  <c r="L132" i="25"/>
  <c r="D132" i="25"/>
  <c r="C134" i="25"/>
  <c r="I135" i="25"/>
  <c r="E2" i="6"/>
  <c r="F2" i="6"/>
  <c r="G2" i="6"/>
  <c r="H2" i="6"/>
  <c r="K2" i="6"/>
  <c r="L84" i="6"/>
  <c r="AR84" i="6" s="1"/>
  <c r="AH914" i="6" s="1"/>
  <c r="K84" i="6"/>
  <c r="AQ84" i="6" s="1"/>
  <c r="AH831" i="6" s="1"/>
  <c r="J84" i="6"/>
  <c r="AP84" i="6" s="1"/>
  <c r="AH748" i="6" s="1"/>
  <c r="I84" i="6"/>
  <c r="AO84" i="6" s="1"/>
  <c r="AH665" i="6" s="1"/>
  <c r="H84" i="6"/>
  <c r="AN84" i="6" s="1"/>
  <c r="AH582" i="6" s="1"/>
  <c r="G84" i="6"/>
  <c r="AM84" i="6" s="1"/>
  <c r="AH499" i="6" s="1"/>
  <c r="F84" i="6"/>
  <c r="AL84" i="6" s="1"/>
  <c r="AH416" i="6" s="1"/>
  <c r="E84" i="6"/>
  <c r="AK84" i="6" s="1"/>
  <c r="AH333" i="6" s="1"/>
  <c r="D84" i="6"/>
  <c r="AJ84" i="6" s="1"/>
  <c r="C84" i="6"/>
  <c r="AI84" i="6" s="1"/>
  <c r="AH167" i="6" s="1"/>
  <c r="B84" i="6"/>
  <c r="AH84" i="6" s="1"/>
  <c r="L83" i="6"/>
  <c r="AR83" i="6" s="1"/>
  <c r="AH913" i="6" s="1"/>
  <c r="K83" i="6"/>
  <c r="AQ83" i="6" s="1"/>
  <c r="AH830" i="6" s="1"/>
  <c r="J83" i="6"/>
  <c r="AP83" i="6" s="1"/>
  <c r="AH747" i="6" s="1"/>
  <c r="I83" i="6"/>
  <c r="AO83" i="6" s="1"/>
  <c r="AH664" i="6" s="1"/>
  <c r="H83" i="6"/>
  <c r="AN83" i="6" s="1"/>
  <c r="AH581" i="6" s="1"/>
  <c r="G83" i="6"/>
  <c r="AM83" i="6" s="1"/>
  <c r="AH498" i="6" s="1"/>
  <c r="F83" i="6"/>
  <c r="AL83" i="6" s="1"/>
  <c r="AH415" i="6" s="1"/>
  <c r="E83" i="6"/>
  <c r="AK83" i="6" s="1"/>
  <c r="AH332" i="6" s="1"/>
  <c r="D83" i="6"/>
  <c r="AJ83" i="6" s="1"/>
  <c r="C83" i="6"/>
  <c r="AI83" i="6" s="1"/>
  <c r="AH166" i="6" s="1"/>
  <c r="B83" i="6"/>
  <c r="AH83" i="6" s="1"/>
  <c r="L82" i="6"/>
  <c r="AR82" i="6" s="1"/>
  <c r="AH912" i="6" s="1"/>
  <c r="K82" i="6"/>
  <c r="AQ82" i="6" s="1"/>
  <c r="AH829" i="6" s="1"/>
  <c r="J82" i="6"/>
  <c r="AP82" i="6" s="1"/>
  <c r="AH746" i="6" s="1"/>
  <c r="I82" i="6"/>
  <c r="AO82" i="6" s="1"/>
  <c r="AH663" i="6" s="1"/>
  <c r="H82" i="6"/>
  <c r="AN82" i="6" s="1"/>
  <c r="AH580" i="6" s="1"/>
  <c r="G82" i="6"/>
  <c r="AM82" i="6" s="1"/>
  <c r="AH497" i="6" s="1"/>
  <c r="F82" i="6"/>
  <c r="AL82" i="6" s="1"/>
  <c r="AH414" i="6" s="1"/>
  <c r="E82" i="6"/>
  <c r="AK82" i="6" s="1"/>
  <c r="AH331" i="6" s="1"/>
  <c r="D82" i="6"/>
  <c r="AJ82" i="6" s="1"/>
  <c r="C82" i="6"/>
  <c r="AI82" i="6" s="1"/>
  <c r="AH165" i="6" s="1"/>
  <c r="B82" i="6"/>
  <c r="AH82" i="6" s="1"/>
  <c r="L81" i="6"/>
  <c r="AR81" i="6" s="1"/>
  <c r="AH911" i="6" s="1"/>
  <c r="K81" i="6"/>
  <c r="AQ81" i="6" s="1"/>
  <c r="AH828" i="6" s="1"/>
  <c r="J81" i="6"/>
  <c r="AP81" i="6" s="1"/>
  <c r="AH745" i="6" s="1"/>
  <c r="I81" i="6"/>
  <c r="AO81" i="6" s="1"/>
  <c r="AH662" i="6" s="1"/>
  <c r="H81" i="6"/>
  <c r="AN81" i="6" s="1"/>
  <c r="AH579" i="6" s="1"/>
  <c r="G81" i="6"/>
  <c r="AM81" i="6" s="1"/>
  <c r="AH496" i="6" s="1"/>
  <c r="F81" i="6"/>
  <c r="AL81" i="6" s="1"/>
  <c r="AH413" i="6" s="1"/>
  <c r="E81" i="6"/>
  <c r="AK81" i="6" s="1"/>
  <c r="AH330" i="6" s="1"/>
  <c r="D81" i="6"/>
  <c r="AJ81" i="6" s="1"/>
  <c r="C81" i="6"/>
  <c r="AI81" i="6" s="1"/>
  <c r="AH164" i="6" s="1"/>
  <c r="B81" i="6"/>
  <c r="AH81" i="6" s="1"/>
  <c r="L80" i="6"/>
  <c r="AR80" i="6" s="1"/>
  <c r="AH910" i="6" s="1"/>
  <c r="K80" i="6"/>
  <c r="AQ80" i="6" s="1"/>
  <c r="AH827" i="6" s="1"/>
  <c r="J80" i="6"/>
  <c r="AP80" i="6" s="1"/>
  <c r="AH744" i="6" s="1"/>
  <c r="I80" i="6"/>
  <c r="AO80" i="6" s="1"/>
  <c r="AH661" i="6" s="1"/>
  <c r="H80" i="6"/>
  <c r="AN80" i="6" s="1"/>
  <c r="AH578" i="6" s="1"/>
  <c r="G80" i="6"/>
  <c r="AM80" i="6" s="1"/>
  <c r="AH495" i="6" s="1"/>
  <c r="F80" i="6"/>
  <c r="AL80" i="6" s="1"/>
  <c r="AH412" i="6" s="1"/>
  <c r="E80" i="6"/>
  <c r="AK80" i="6" s="1"/>
  <c r="AH329" i="6" s="1"/>
  <c r="D80" i="6"/>
  <c r="AJ80" i="6" s="1"/>
  <c r="C80" i="6"/>
  <c r="AI80" i="6" s="1"/>
  <c r="AH163" i="6" s="1"/>
  <c r="B80" i="6"/>
  <c r="AH80" i="6" s="1"/>
  <c r="L79" i="6"/>
  <c r="AR79" i="6" s="1"/>
  <c r="AH909" i="6" s="1"/>
  <c r="K79" i="6"/>
  <c r="AQ79" i="6" s="1"/>
  <c r="AH826" i="6" s="1"/>
  <c r="J79" i="6"/>
  <c r="AP79" i="6" s="1"/>
  <c r="AH743" i="6" s="1"/>
  <c r="I79" i="6"/>
  <c r="AO79" i="6" s="1"/>
  <c r="AH660" i="6" s="1"/>
  <c r="H79" i="6"/>
  <c r="AN79" i="6" s="1"/>
  <c r="AH577" i="6" s="1"/>
  <c r="G79" i="6"/>
  <c r="AM79" i="6" s="1"/>
  <c r="AH494" i="6" s="1"/>
  <c r="F79" i="6"/>
  <c r="AL79" i="6" s="1"/>
  <c r="AH411" i="6" s="1"/>
  <c r="E79" i="6"/>
  <c r="AK79" i="6" s="1"/>
  <c r="AH328" i="6" s="1"/>
  <c r="D79" i="6"/>
  <c r="AJ79" i="6" s="1"/>
  <c r="C79" i="6"/>
  <c r="AI79" i="6" s="1"/>
  <c r="AH162" i="6" s="1"/>
  <c r="B79" i="6"/>
  <c r="AH79" i="6" s="1"/>
  <c r="L78" i="6"/>
  <c r="AR78" i="6" s="1"/>
  <c r="AH908" i="6" s="1"/>
  <c r="K78" i="6"/>
  <c r="AQ78" i="6" s="1"/>
  <c r="AH825" i="6" s="1"/>
  <c r="J78" i="6"/>
  <c r="AP78" i="6" s="1"/>
  <c r="AH742" i="6" s="1"/>
  <c r="I78" i="6"/>
  <c r="AO78" i="6" s="1"/>
  <c r="AH659" i="6" s="1"/>
  <c r="H78" i="6"/>
  <c r="AN78" i="6" s="1"/>
  <c r="AH576" i="6" s="1"/>
  <c r="G78" i="6"/>
  <c r="AM78" i="6" s="1"/>
  <c r="AH493" i="6" s="1"/>
  <c r="F78" i="6"/>
  <c r="AL78" i="6" s="1"/>
  <c r="AH410" i="6" s="1"/>
  <c r="E78" i="6"/>
  <c r="AK78" i="6" s="1"/>
  <c r="AH327" i="6" s="1"/>
  <c r="D78" i="6"/>
  <c r="AJ78" i="6" s="1"/>
  <c r="C78" i="6"/>
  <c r="AI78" i="6" s="1"/>
  <c r="AH161" i="6" s="1"/>
  <c r="B78" i="6"/>
  <c r="AH78" i="6" s="1"/>
  <c r="L77" i="6"/>
  <c r="AR77" i="6" s="1"/>
  <c r="AH907" i="6" s="1"/>
  <c r="K77" i="6"/>
  <c r="AQ77" i="6" s="1"/>
  <c r="AH824" i="6" s="1"/>
  <c r="J77" i="6"/>
  <c r="AP77" i="6" s="1"/>
  <c r="AH741" i="6" s="1"/>
  <c r="I77" i="6"/>
  <c r="AO77" i="6" s="1"/>
  <c r="AH658" i="6" s="1"/>
  <c r="H77" i="6"/>
  <c r="AN77" i="6" s="1"/>
  <c r="AH575" i="6" s="1"/>
  <c r="G77" i="6"/>
  <c r="AM77" i="6" s="1"/>
  <c r="AH492" i="6" s="1"/>
  <c r="F77" i="6"/>
  <c r="AL77" i="6" s="1"/>
  <c r="AH409" i="6" s="1"/>
  <c r="E77" i="6"/>
  <c r="AK77" i="6" s="1"/>
  <c r="AH326" i="6" s="1"/>
  <c r="D77" i="6"/>
  <c r="AJ77" i="6" s="1"/>
  <c r="C77" i="6"/>
  <c r="AI77" i="6" s="1"/>
  <c r="AH160" i="6" s="1"/>
  <c r="B77" i="6"/>
  <c r="AH77" i="6" s="1"/>
  <c r="L76" i="6"/>
  <c r="AR76" i="6" s="1"/>
  <c r="AH906" i="6" s="1"/>
  <c r="K76" i="6"/>
  <c r="AQ76" i="6" s="1"/>
  <c r="AH823" i="6" s="1"/>
  <c r="J76" i="6"/>
  <c r="AP76" i="6" s="1"/>
  <c r="AH740" i="6" s="1"/>
  <c r="I76" i="6"/>
  <c r="AO76" i="6" s="1"/>
  <c r="AH657" i="6" s="1"/>
  <c r="H76" i="6"/>
  <c r="AN76" i="6" s="1"/>
  <c r="AH574" i="6" s="1"/>
  <c r="G76" i="6"/>
  <c r="AM76" i="6" s="1"/>
  <c r="AH491" i="6" s="1"/>
  <c r="F76" i="6"/>
  <c r="AL76" i="6" s="1"/>
  <c r="AH408" i="6" s="1"/>
  <c r="E76" i="6"/>
  <c r="AK76" i="6" s="1"/>
  <c r="AH325" i="6" s="1"/>
  <c r="D76" i="6"/>
  <c r="AJ76" i="6" s="1"/>
  <c r="C76" i="6"/>
  <c r="AI76" i="6" s="1"/>
  <c r="AH159" i="6" s="1"/>
  <c r="B76" i="6"/>
  <c r="AH76" i="6" s="1"/>
  <c r="L75" i="6"/>
  <c r="AR75" i="6" s="1"/>
  <c r="AH905" i="6" s="1"/>
  <c r="K75" i="6"/>
  <c r="AQ75" i="6" s="1"/>
  <c r="AH822" i="6" s="1"/>
  <c r="J75" i="6"/>
  <c r="AP75" i="6" s="1"/>
  <c r="AH739" i="6" s="1"/>
  <c r="I75" i="6"/>
  <c r="AO75" i="6" s="1"/>
  <c r="AH656" i="6" s="1"/>
  <c r="H75" i="6"/>
  <c r="AN75" i="6" s="1"/>
  <c r="AH573" i="6" s="1"/>
  <c r="G75" i="6"/>
  <c r="AM75" i="6" s="1"/>
  <c r="AH490" i="6" s="1"/>
  <c r="F75" i="6"/>
  <c r="AL75" i="6" s="1"/>
  <c r="AH407" i="6" s="1"/>
  <c r="E75" i="6"/>
  <c r="AK75" i="6" s="1"/>
  <c r="AH324" i="6" s="1"/>
  <c r="D75" i="6"/>
  <c r="AJ75" i="6" s="1"/>
  <c r="C75" i="6"/>
  <c r="AI75" i="6" s="1"/>
  <c r="AH158" i="6" s="1"/>
  <c r="B75" i="6"/>
  <c r="AH75" i="6" s="1"/>
  <c r="L74" i="6"/>
  <c r="AR74" i="6" s="1"/>
  <c r="AH904" i="6" s="1"/>
  <c r="K74" i="6"/>
  <c r="AQ74" i="6" s="1"/>
  <c r="AH821" i="6" s="1"/>
  <c r="J74" i="6"/>
  <c r="AP74" i="6" s="1"/>
  <c r="AH738" i="6" s="1"/>
  <c r="I74" i="6"/>
  <c r="AO74" i="6" s="1"/>
  <c r="AH655" i="6" s="1"/>
  <c r="H74" i="6"/>
  <c r="AN74" i="6" s="1"/>
  <c r="AH572" i="6" s="1"/>
  <c r="G74" i="6"/>
  <c r="AM74" i="6" s="1"/>
  <c r="AH489" i="6" s="1"/>
  <c r="F74" i="6"/>
  <c r="AL74" i="6" s="1"/>
  <c r="AH406" i="6" s="1"/>
  <c r="E74" i="6"/>
  <c r="AK74" i="6" s="1"/>
  <c r="AH323" i="6" s="1"/>
  <c r="D74" i="6"/>
  <c r="AJ74" i="6" s="1"/>
  <c r="C74" i="6"/>
  <c r="AI74" i="6" s="1"/>
  <c r="AH157" i="6" s="1"/>
  <c r="B74" i="6"/>
  <c r="AH74" i="6" s="1"/>
  <c r="L73" i="6"/>
  <c r="AR73" i="6" s="1"/>
  <c r="AH903" i="6" s="1"/>
  <c r="K73" i="6"/>
  <c r="AQ73" i="6" s="1"/>
  <c r="AH820" i="6" s="1"/>
  <c r="J73" i="6"/>
  <c r="AP73" i="6" s="1"/>
  <c r="AH737" i="6" s="1"/>
  <c r="I73" i="6"/>
  <c r="AO73" i="6" s="1"/>
  <c r="AH654" i="6" s="1"/>
  <c r="H73" i="6"/>
  <c r="AN73" i="6" s="1"/>
  <c r="AH571" i="6" s="1"/>
  <c r="G73" i="6"/>
  <c r="AM73" i="6" s="1"/>
  <c r="AH488" i="6" s="1"/>
  <c r="F73" i="6"/>
  <c r="AL73" i="6" s="1"/>
  <c r="AH405" i="6" s="1"/>
  <c r="E73" i="6"/>
  <c r="AK73" i="6" s="1"/>
  <c r="AH322" i="6" s="1"/>
  <c r="D73" i="6"/>
  <c r="AJ73" i="6" s="1"/>
  <c r="C73" i="6"/>
  <c r="AI73" i="6" s="1"/>
  <c r="AH156" i="6" s="1"/>
  <c r="B73" i="6"/>
  <c r="AH73" i="6" s="1"/>
  <c r="L72" i="6"/>
  <c r="AR72" i="6" s="1"/>
  <c r="AH902" i="6" s="1"/>
  <c r="K72" i="6"/>
  <c r="AQ72" i="6" s="1"/>
  <c r="AH819" i="6" s="1"/>
  <c r="J72" i="6"/>
  <c r="AP72" i="6" s="1"/>
  <c r="AH736" i="6" s="1"/>
  <c r="I72" i="6"/>
  <c r="AO72" i="6" s="1"/>
  <c r="AH653" i="6" s="1"/>
  <c r="H72" i="6"/>
  <c r="AN72" i="6" s="1"/>
  <c r="AH570" i="6" s="1"/>
  <c r="G72" i="6"/>
  <c r="AM72" i="6" s="1"/>
  <c r="AH487" i="6" s="1"/>
  <c r="F72" i="6"/>
  <c r="AL72" i="6" s="1"/>
  <c r="AH404" i="6" s="1"/>
  <c r="E72" i="6"/>
  <c r="AK72" i="6" s="1"/>
  <c r="AH321" i="6" s="1"/>
  <c r="D72" i="6"/>
  <c r="AJ72" i="6" s="1"/>
  <c r="C72" i="6"/>
  <c r="AI72" i="6" s="1"/>
  <c r="AH155" i="6" s="1"/>
  <c r="B72" i="6"/>
  <c r="AH72" i="6" s="1"/>
  <c r="L71" i="6"/>
  <c r="AR71" i="6" s="1"/>
  <c r="AH901" i="6" s="1"/>
  <c r="K71" i="6"/>
  <c r="AQ71" i="6" s="1"/>
  <c r="AH818" i="6" s="1"/>
  <c r="J71" i="6"/>
  <c r="AP71" i="6" s="1"/>
  <c r="AH735" i="6" s="1"/>
  <c r="I71" i="6"/>
  <c r="AO71" i="6" s="1"/>
  <c r="AH652" i="6" s="1"/>
  <c r="H71" i="6"/>
  <c r="AN71" i="6" s="1"/>
  <c r="AH569" i="6" s="1"/>
  <c r="G71" i="6"/>
  <c r="AM71" i="6" s="1"/>
  <c r="AH486" i="6" s="1"/>
  <c r="F71" i="6"/>
  <c r="AL71" i="6" s="1"/>
  <c r="AH403" i="6" s="1"/>
  <c r="E71" i="6"/>
  <c r="AK71" i="6" s="1"/>
  <c r="AH320" i="6" s="1"/>
  <c r="D71" i="6"/>
  <c r="AJ71" i="6" s="1"/>
  <c r="C71" i="6"/>
  <c r="AI71" i="6" s="1"/>
  <c r="AH154" i="6" s="1"/>
  <c r="B71" i="6"/>
  <c r="AH71" i="6" s="1"/>
  <c r="L70" i="6"/>
  <c r="AR70" i="6" s="1"/>
  <c r="AH900" i="6" s="1"/>
  <c r="K70" i="6"/>
  <c r="AQ70" i="6" s="1"/>
  <c r="AH817" i="6" s="1"/>
  <c r="J70" i="6"/>
  <c r="AP70" i="6" s="1"/>
  <c r="AH734" i="6" s="1"/>
  <c r="I70" i="6"/>
  <c r="AO70" i="6" s="1"/>
  <c r="AH651" i="6" s="1"/>
  <c r="H70" i="6"/>
  <c r="AN70" i="6" s="1"/>
  <c r="AH568" i="6" s="1"/>
  <c r="G70" i="6"/>
  <c r="AM70" i="6" s="1"/>
  <c r="AH485" i="6" s="1"/>
  <c r="F70" i="6"/>
  <c r="AL70" i="6" s="1"/>
  <c r="AH402" i="6" s="1"/>
  <c r="E70" i="6"/>
  <c r="AK70" i="6" s="1"/>
  <c r="AH319" i="6" s="1"/>
  <c r="D70" i="6"/>
  <c r="AJ70" i="6" s="1"/>
  <c r="C70" i="6"/>
  <c r="AI70" i="6" s="1"/>
  <c r="AH153" i="6" s="1"/>
  <c r="B70" i="6"/>
  <c r="AH70" i="6" s="1"/>
  <c r="L69" i="6"/>
  <c r="AR69" i="6" s="1"/>
  <c r="AH899" i="6" s="1"/>
  <c r="K69" i="6"/>
  <c r="AQ69" i="6" s="1"/>
  <c r="AH816" i="6" s="1"/>
  <c r="J69" i="6"/>
  <c r="AP69" i="6" s="1"/>
  <c r="AH733" i="6" s="1"/>
  <c r="I69" i="6"/>
  <c r="AO69" i="6" s="1"/>
  <c r="AH650" i="6" s="1"/>
  <c r="H69" i="6"/>
  <c r="AN69" i="6" s="1"/>
  <c r="AH567" i="6" s="1"/>
  <c r="G69" i="6"/>
  <c r="AM69" i="6" s="1"/>
  <c r="AH484" i="6" s="1"/>
  <c r="F69" i="6"/>
  <c r="AL69" i="6" s="1"/>
  <c r="AH401" i="6" s="1"/>
  <c r="E69" i="6"/>
  <c r="AK69" i="6" s="1"/>
  <c r="AH318" i="6" s="1"/>
  <c r="D69" i="6"/>
  <c r="AJ69" i="6" s="1"/>
  <c r="C69" i="6"/>
  <c r="AI69" i="6" s="1"/>
  <c r="AH152" i="6" s="1"/>
  <c r="B69" i="6"/>
  <c r="AH69" i="6" s="1"/>
  <c r="L68" i="6"/>
  <c r="AR68" i="6" s="1"/>
  <c r="AH898" i="6" s="1"/>
  <c r="K68" i="6"/>
  <c r="AQ68" i="6" s="1"/>
  <c r="AH815" i="6" s="1"/>
  <c r="J68" i="6"/>
  <c r="AP68" i="6" s="1"/>
  <c r="AH732" i="6" s="1"/>
  <c r="I68" i="6"/>
  <c r="AO68" i="6" s="1"/>
  <c r="AH649" i="6" s="1"/>
  <c r="H68" i="6"/>
  <c r="AN68" i="6" s="1"/>
  <c r="AH566" i="6" s="1"/>
  <c r="G68" i="6"/>
  <c r="AM68" i="6" s="1"/>
  <c r="AH483" i="6" s="1"/>
  <c r="F68" i="6"/>
  <c r="AL68" i="6" s="1"/>
  <c r="AH400" i="6" s="1"/>
  <c r="E68" i="6"/>
  <c r="AK68" i="6" s="1"/>
  <c r="AH317" i="6" s="1"/>
  <c r="D68" i="6"/>
  <c r="AJ68" i="6" s="1"/>
  <c r="C68" i="6"/>
  <c r="AI68" i="6" s="1"/>
  <c r="AH151" i="6" s="1"/>
  <c r="B68" i="6"/>
  <c r="AH68" i="6" s="1"/>
  <c r="L67" i="6"/>
  <c r="AR67" i="6" s="1"/>
  <c r="AH897" i="6" s="1"/>
  <c r="K67" i="6"/>
  <c r="AQ67" i="6" s="1"/>
  <c r="AH814" i="6" s="1"/>
  <c r="J67" i="6"/>
  <c r="AP67" i="6" s="1"/>
  <c r="AH731" i="6" s="1"/>
  <c r="I67" i="6"/>
  <c r="AO67" i="6" s="1"/>
  <c r="AH648" i="6" s="1"/>
  <c r="H67" i="6"/>
  <c r="AN67" i="6" s="1"/>
  <c r="AH565" i="6" s="1"/>
  <c r="G67" i="6"/>
  <c r="AM67" i="6" s="1"/>
  <c r="AH482" i="6" s="1"/>
  <c r="F67" i="6"/>
  <c r="AL67" i="6" s="1"/>
  <c r="AH399" i="6" s="1"/>
  <c r="E67" i="6"/>
  <c r="AK67" i="6" s="1"/>
  <c r="AH316" i="6" s="1"/>
  <c r="D67" i="6"/>
  <c r="AJ67" i="6" s="1"/>
  <c r="C67" i="6"/>
  <c r="AI67" i="6" s="1"/>
  <c r="AH150" i="6" s="1"/>
  <c r="B67" i="6"/>
  <c r="AH67" i="6" s="1"/>
  <c r="L66" i="6"/>
  <c r="AR66" i="6" s="1"/>
  <c r="AH896" i="6" s="1"/>
  <c r="K66" i="6"/>
  <c r="AQ66" i="6" s="1"/>
  <c r="AH813" i="6" s="1"/>
  <c r="J66" i="6"/>
  <c r="AP66" i="6" s="1"/>
  <c r="AH730" i="6" s="1"/>
  <c r="I66" i="6"/>
  <c r="AO66" i="6" s="1"/>
  <c r="AH647" i="6" s="1"/>
  <c r="H66" i="6"/>
  <c r="AN66" i="6" s="1"/>
  <c r="AH564" i="6" s="1"/>
  <c r="G66" i="6"/>
  <c r="AM66" i="6" s="1"/>
  <c r="AH481" i="6" s="1"/>
  <c r="F66" i="6"/>
  <c r="AL66" i="6" s="1"/>
  <c r="AH398" i="6" s="1"/>
  <c r="E66" i="6"/>
  <c r="AK66" i="6" s="1"/>
  <c r="AH315" i="6" s="1"/>
  <c r="D66" i="6"/>
  <c r="AJ66" i="6" s="1"/>
  <c r="C66" i="6"/>
  <c r="AI66" i="6" s="1"/>
  <c r="AH149" i="6" s="1"/>
  <c r="B66" i="6"/>
  <c r="AH66" i="6" s="1"/>
  <c r="L65" i="6"/>
  <c r="AR65" i="6" s="1"/>
  <c r="AH895" i="6" s="1"/>
  <c r="K65" i="6"/>
  <c r="AQ65" i="6" s="1"/>
  <c r="AH812" i="6" s="1"/>
  <c r="J65" i="6"/>
  <c r="AP65" i="6" s="1"/>
  <c r="AH729" i="6" s="1"/>
  <c r="I65" i="6"/>
  <c r="AO65" i="6" s="1"/>
  <c r="AH646" i="6" s="1"/>
  <c r="H65" i="6"/>
  <c r="AN65" i="6" s="1"/>
  <c r="AH563" i="6" s="1"/>
  <c r="G65" i="6"/>
  <c r="AM65" i="6" s="1"/>
  <c r="AH480" i="6" s="1"/>
  <c r="F65" i="6"/>
  <c r="AL65" i="6" s="1"/>
  <c r="AH397" i="6" s="1"/>
  <c r="E65" i="6"/>
  <c r="AK65" i="6" s="1"/>
  <c r="AH314" i="6" s="1"/>
  <c r="D65" i="6"/>
  <c r="AJ65" i="6" s="1"/>
  <c r="C65" i="6"/>
  <c r="AI65" i="6" s="1"/>
  <c r="AH148" i="6" s="1"/>
  <c r="B65" i="6"/>
  <c r="AH65" i="6" s="1"/>
  <c r="L64" i="6"/>
  <c r="AR64" i="6" s="1"/>
  <c r="AH894" i="6" s="1"/>
  <c r="K64" i="6"/>
  <c r="AQ64" i="6" s="1"/>
  <c r="AH811" i="6" s="1"/>
  <c r="J64" i="6"/>
  <c r="AP64" i="6" s="1"/>
  <c r="AH728" i="6" s="1"/>
  <c r="I64" i="6"/>
  <c r="AO64" i="6" s="1"/>
  <c r="AH645" i="6" s="1"/>
  <c r="H64" i="6"/>
  <c r="AN64" i="6" s="1"/>
  <c r="AH562" i="6" s="1"/>
  <c r="G64" i="6"/>
  <c r="AM64" i="6" s="1"/>
  <c r="AH479" i="6" s="1"/>
  <c r="F64" i="6"/>
  <c r="AL64" i="6" s="1"/>
  <c r="AH396" i="6" s="1"/>
  <c r="E64" i="6"/>
  <c r="AK64" i="6" s="1"/>
  <c r="AH313" i="6" s="1"/>
  <c r="D64" i="6"/>
  <c r="AJ64" i="6" s="1"/>
  <c r="C64" i="6"/>
  <c r="AI64" i="6" s="1"/>
  <c r="AH147" i="6" s="1"/>
  <c r="B64" i="6"/>
  <c r="AH64" i="6" s="1"/>
  <c r="L63" i="6"/>
  <c r="AR63" i="6" s="1"/>
  <c r="AH893" i="6" s="1"/>
  <c r="K63" i="6"/>
  <c r="AQ63" i="6" s="1"/>
  <c r="AH810" i="6" s="1"/>
  <c r="J63" i="6"/>
  <c r="AP63" i="6" s="1"/>
  <c r="AH727" i="6" s="1"/>
  <c r="I63" i="6"/>
  <c r="AO63" i="6" s="1"/>
  <c r="AH644" i="6" s="1"/>
  <c r="H63" i="6"/>
  <c r="AN63" i="6" s="1"/>
  <c r="AH561" i="6" s="1"/>
  <c r="G63" i="6"/>
  <c r="AM63" i="6" s="1"/>
  <c r="AH478" i="6" s="1"/>
  <c r="F63" i="6"/>
  <c r="AL63" i="6" s="1"/>
  <c r="AH395" i="6" s="1"/>
  <c r="E63" i="6"/>
  <c r="AK63" i="6" s="1"/>
  <c r="AH312" i="6" s="1"/>
  <c r="D63" i="6"/>
  <c r="AJ63" i="6" s="1"/>
  <c r="C63" i="6"/>
  <c r="AI63" i="6" s="1"/>
  <c r="AH146" i="6" s="1"/>
  <c r="B63" i="6"/>
  <c r="AH63" i="6" s="1"/>
  <c r="L62" i="6"/>
  <c r="AR62" i="6" s="1"/>
  <c r="AH892" i="6" s="1"/>
  <c r="K62" i="6"/>
  <c r="AQ62" i="6" s="1"/>
  <c r="AH809" i="6" s="1"/>
  <c r="J62" i="6"/>
  <c r="AP62" i="6" s="1"/>
  <c r="AH726" i="6" s="1"/>
  <c r="I62" i="6"/>
  <c r="AO62" i="6" s="1"/>
  <c r="AH643" i="6" s="1"/>
  <c r="H62" i="6"/>
  <c r="AN62" i="6" s="1"/>
  <c r="AH560" i="6" s="1"/>
  <c r="G62" i="6"/>
  <c r="AM62" i="6" s="1"/>
  <c r="AH477" i="6" s="1"/>
  <c r="F62" i="6"/>
  <c r="AL62" i="6" s="1"/>
  <c r="AH394" i="6" s="1"/>
  <c r="E62" i="6"/>
  <c r="AK62" i="6" s="1"/>
  <c r="AH311" i="6" s="1"/>
  <c r="D62" i="6"/>
  <c r="AJ62" i="6" s="1"/>
  <c r="C62" i="6"/>
  <c r="AI62" i="6" s="1"/>
  <c r="AH145" i="6" s="1"/>
  <c r="B62" i="6"/>
  <c r="AH62" i="6" s="1"/>
  <c r="L61" i="6"/>
  <c r="AR61" i="6" s="1"/>
  <c r="AH891" i="6" s="1"/>
  <c r="K61" i="6"/>
  <c r="AQ61" i="6" s="1"/>
  <c r="AH808" i="6" s="1"/>
  <c r="J61" i="6"/>
  <c r="AP61" i="6" s="1"/>
  <c r="AH725" i="6" s="1"/>
  <c r="I61" i="6"/>
  <c r="AO61" i="6" s="1"/>
  <c r="AH642" i="6" s="1"/>
  <c r="H61" i="6"/>
  <c r="AN61" i="6" s="1"/>
  <c r="AH559" i="6" s="1"/>
  <c r="G61" i="6"/>
  <c r="AM61" i="6" s="1"/>
  <c r="AH476" i="6" s="1"/>
  <c r="F61" i="6"/>
  <c r="AL61" i="6" s="1"/>
  <c r="AH393" i="6" s="1"/>
  <c r="E61" i="6"/>
  <c r="AK61" i="6" s="1"/>
  <c r="AH310" i="6" s="1"/>
  <c r="D61" i="6"/>
  <c r="AJ61" i="6" s="1"/>
  <c r="C61" i="6"/>
  <c r="AI61" i="6" s="1"/>
  <c r="AH144" i="6" s="1"/>
  <c r="B61" i="6"/>
  <c r="AH61" i="6" s="1"/>
  <c r="L60" i="6"/>
  <c r="AR60" i="6" s="1"/>
  <c r="AH890" i="6" s="1"/>
  <c r="K60" i="6"/>
  <c r="AQ60" i="6" s="1"/>
  <c r="AH807" i="6" s="1"/>
  <c r="J60" i="6"/>
  <c r="AP60" i="6" s="1"/>
  <c r="AH724" i="6" s="1"/>
  <c r="I60" i="6"/>
  <c r="AO60" i="6" s="1"/>
  <c r="AH641" i="6" s="1"/>
  <c r="H60" i="6"/>
  <c r="AN60" i="6" s="1"/>
  <c r="AH558" i="6" s="1"/>
  <c r="G60" i="6"/>
  <c r="AM60" i="6" s="1"/>
  <c r="AH475" i="6" s="1"/>
  <c r="F60" i="6"/>
  <c r="AL60" i="6" s="1"/>
  <c r="AH392" i="6" s="1"/>
  <c r="E60" i="6"/>
  <c r="AK60" i="6" s="1"/>
  <c r="AH309" i="6" s="1"/>
  <c r="D60" i="6"/>
  <c r="AJ60" i="6" s="1"/>
  <c r="C60" i="6"/>
  <c r="AI60" i="6" s="1"/>
  <c r="AH143" i="6" s="1"/>
  <c r="B60" i="6"/>
  <c r="AH60" i="6" s="1"/>
  <c r="L59" i="6"/>
  <c r="AR59" i="6" s="1"/>
  <c r="AH889" i="6" s="1"/>
  <c r="K59" i="6"/>
  <c r="AQ59" i="6" s="1"/>
  <c r="AH806" i="6" s="1"/>
  <c r="J59" i="6"/>
  <c r="AP59" i="6" s="1"/>
  <c r="AH723" i="6" s="1"/>
  <c r="I59" i="6"/>
  <c r="AO59" i="6" s="1"/>
  <c r="AH640" i="6" s="1"/>
  <c r="H59" i="6"/>
  <c r="AN59" i="6" s="1"/>
  <c r="AH557" i="6" s="1"/>
  <c r="G59" i="6"/>
  <c r="AM59" i="6" s="1"/>
  <c r="AH474" i="6" s="1"/>
  <c r="F59" i="6"/>
  <c r="AL59" i="6" s="1"/>
  <c r="AH391" i="6" s="1"/>
  <c r="E59" i="6"/>
  <c r="AK59" i="6" s="1"/>
  <c r="AH308" i="6" s="1"/>
  <c r="D59" i="6"/>
  <c r="AJ59" i="6" s="1"/>
  <c r="C59" i="6"/>
  <c r="AI59" i="6" s="1"/>
  <c r="AH142" i="6" s="1"/>
  <c r="B59" i="6"/>
  <c r="AH59" i="6" s="1"/>
  <c r="L58" i="6"/>
  <c r="AR58" i="6" s="1"/>
  <c r="AH888" i="6" s="1"/>
  <c r="K58" i="6"/>
  <c r="AQ58" i="6" s="1"/>
  <c r="AH805" i="6" s="1"/>
  <c r="J58" i="6"/>
  <c r="AP58" i="6" s="1"/>
  <c r="AH722" i="6" s="1"/>
  <c r="I58" i="6"/>
  <c r="AO58" i="6" s="1"/>
  <c r="AH639" i="6" s="1"/>
  <c r="H58" i="6"/>
  <c r="AN58" i="6" s="1"/>
  <c r="AH556" i="6" s="1"/>
  <c r="G58" i="6"/>
  <c r="AM58" i="6" s="1"/>
  <c r="AH473" i="6" s="1"/>
  <c r="F58" i="6"/>
  <c r="AL58" i="6" s="1"/>
  <c r="AH390" i="6" s="1"/>
  <c r="E58" i="6"/>
  <c r="AK58" i="6" s="1"/>
  <c r="AH307" i="6" s="1"/>
  <c r="D58" i="6"/>
  <c r="AJ58" i="6" s="1"/>
  <c r="C58" i="6"/>
  <c r="AI58" i="6" s="1"/>
  <c r="AH141" i="6" s="1"/>
  <c r="B58" i="6"/>
  <c r="AH58" i="6" s="1"/>
  <c r="L57" i="6"/>
  <c r="AR57" i="6" s="1"/>
  <c r="AH887" i="6" s="1"/>
  <c r="K57" i="6"/>
  <c r="AQ57" i="6" s="1"/>
  <c r="AH804" i="6" s="1"/>
  <c r="J57" i="6"/>
  <c r="AP57" i="6" s="1"/>
  <c r="AH721" i="6" s="1"/>
  <c r="I57" i="6"/>
  <c r="AO57" i="6" s="1"/>
  <c r="AH638" i="6" s="1"/>
  <c r="H57" i="6"/>
  <c r="AN57" i="6" s="1"/>
  <c r="AH555" i="6" s="1"/>
  <c r="G57" i="6"/>
  <c r="AM57" i="6" s="1"/>
  <c r="AH472" i="6" s="1"/>
  <c r="F57" i="6"/>
  <c r="AL57" i="6" s="1"/>
  <c r="AH389" i="6" s="1"/>
  <c r="E57" i="6"/>
  <c r="AK57" i="6" s="1"/>
  <c r="AH306" i="6" s="1"/>
  <c r="D57" i="6"/>
  <c r="AJ57" i="6" s="1"/>
  <c r="C57" i="6"/>
  <c r="AI57" i="6" s="1"/>
  <c r="AH140" i="6" s="1"/>
  <c r="B57" i="6"/>
  <c r="AH57" i="6" s="1"/>
  <c r="L56" i="6"/>
  <c r="AR56" i="6" s="1"/>
  <c r="AH886" i="6" s="1"/>
  <c r="K56" i="6"/>
  <c r="AQ56" i="6" s="1"/>
  <c r="AH803" i="6" s="1"/>
  <c r="J56" i="6"/>
  <c r="AP56" i="6" s="1"/>
  <c r="AH720" i="6" s="1"/>
  <c r="I56" i="6"/>
  <c r="AO56" i="6" s="1"/>
  <c r="AH637" i="6" s="1"/>
  <c r="H56" i="6"/>
  <c r="AN56" i="6" s="1"/>
  <c r="AH554" i="6" s="1"/>
  <c r="G56" i="6"/>
  <c r="AM56" i="6" s="1"/>
  <c r="AH471" i="6" s="1"/>
  <c r="F56" i="6"/>
  <c r="AL56" i="6" s="1"/>
  <c r="AH388" i="6" s="1"/>
  <c r="E56" i="6"/>
  <c r="AK56" i="6" s="1"/>
  <c r="AH305" i="6" s="1"/>
  <c r="D56" i="6"/>
  <c r="AJ56" i="6" s="1"/>
  <c r="C56" i="6"/>
  <c r="AI56" i="6" s="1"/>
  <c r="AH139" i="6" s="1"/>
  <c r="B56" i="6"/>
  <c r="AH56" i="6" s="1"/>
  <c r="L55" i="6"/>
  <c r="AR55" i="6" s="1"/>
  <c r="AH885" i="6" s="1"/>
  <c r="K55" i="6"/>
  <c r="AQ55" i="6" s="1"/>
  <c r="AH802" i="6" s="1"/>
  <c r="J55" i="6"/>
  <c r="AP55" i="6" s="1"/>
  <c r="AH719" i="6" s="1"/>
  <c r="I55" i="6"/>
  <c r="AO55" i="6" s="1"/>
  <c r="AH636" i="6" s="1"/>
  <c r="H55" i="6"/>
  <c r="AN55" i="6" s="1"/>
  <c r="AH553" i="6" s="1"/>
  <c r="G55" i="6"/>
  <c r="AM55" i="6" s="1"/>
  <c r="AH470" i="6" s="1"/>
  <c r="F55" i="6"/>
  <c r="AL55" i="6" s="1"/>
  <c r="AH387" i="6" s="1"/>
  <c r="E55" i="6"/>
  <c r="AK55" i="6" s="1"/>
  <c r="AH304" i="6" s="1"/>
  <c r="D55" i="6"/>
  <c r="AJ55" i="6" s="1"/>
  <c r="C55" i="6"/>
  <c r="AI55" i="6" s="1"/>
  <c r="AH138" i="6" s="1"/>
  <c r="B55" i="6"/>
  <c r="AH55" i="6" s="1"/>
  <c r="L54" i="6"/>
  <c r="AR54" i="6" s="1"/>
  <c r="AH884" i="6" s="1"/>
  <c r="K54" i="6"/>
  <c r="AQ54" i="6" s="1"/>
  <c r="AH801" i="6" s="1"/>
  <c r="J54" i="6"/>
  <c r="AP54" i="6" s="1"/>
  <c r="AH718" i="6" s="1"/>
  <c r="I54" i="6"/>
  <c r="AO54" i="6" s="1"/>
  <c r="AH635" i="6" s="1"/>
  <c r="H54" i="6"/>
  <c r="AN54" i="6" s="1"/>
  <c r="AH552" i="6" s="1"/>
  <c r="G54" i="6"/>
  <c r="AM54" i="6" s="1"/>
  <c r="AH469" i="6" s="1"/>
  <c r="F54" i="6"/>
  <c r="AL54" i="6" s="1"/>
  <c r="AH386" i="6" s="1"/>
  <c r="E54" i="6"/>
  <c r="AK54" i="6" s="1"/>
  <c r="AH303" i="6" s="1"/>
  <c r="D54" i="6"/>
  <c r="AJ54" i="6" s="1"/>
  <c r="C54" i="6"/>
  <c r="AI54" i="6" s="1"/>
  <c r="AH137" i="6" s="1"/>
  <c r="B54" i="6"/>
  <c r="AH54" i="6" s="1"/>
  <c r="L53" i="6"/>
  <c r="AR53" i="6" s="1"/>
  <c r="AH883" i="6" s="1"/>
  <c r="K53" i="6"/>
  <c r="AQ53" i="6" s="1"/>
  <c r="AH800" i="6" s="1"/>
  <c r="J53" i="6"/>
  <c r="AP53" i="6" s="1"/>
  <c r="AH717" i="6" s="1"/>
  <c r="I53" i="6"/>
  <c r="AO53" i="6" s="1"/>
  <c r="AH634" i="6" s="1"/>
  <c r="H53" i="6"/>
  <c r="AN53" i="6" s="1"/>
  <c r="AH551" i="6" s="1"/>
  <c r="G53" i="6"/>
  <c r="AM53" i="6" s="1"/>
  <c r="AH468" i="6" s="1"/>
  <c r="F53" i="6"/>
  <c r="AL53" i="6" s="1"/>
  <c r="AH385" i="6" s="1"/>
  <c r="E53" i="6"/>
  <c r="AK53" i="6" s="1"/>
  <c r="AH302" i="6" s="1"/>
  <c r="D53" i="6"/>
  <c r="AJ53" i="6" s="1"/>
  <c r="C53" i="6"/>
  <c r="AI53" i="6" s="1"/>
  <c r="AH136" i="6" s="1"/>
  <c r="B53" i="6"/>
  <c r="AH53" i="6" s="1"/>
  <c r="L52" i="6"/>
  <c r="AR52" i="6" s="1"/>
  <c r="AH882" i="6" s="1"/>
  <c r="K52" i="6"/>
  <c r="AQ52" i="6" s="1"/>
  <c r="AH799" i="6" s="1"/>
  <c r="J52" i="6"/>
  <c r="AP52" i="6" s="1"/>
  <c r="AH716" i="6" s="1"/>
  <c r="I52" i="6"/>
  <c r="AO52" i="6" s="1"/>
  <c r="AH633" i="6" s="1"/>
  <c r="H52" i="6"/>
  <c r="AN52" i="6" s="1"/>
  <c r="AH550" i="6" s="1"/>
  <c r="G52" i="6"/>
  <c r="AM52" i="6" s="1"/>
  <c r="AH467" i="6" s="1"/>
  <c r="F52" i="6"/>
  <c r="AL52" i="6" s="1"/>
  <c r="AH384" i="6" s="1"/>
  <c r="E52" i="6"/>
  <c r="AK52" i="6" s="1"/>
  <c r="AH301" i="6" s="1"/>
  <c r="D52" i="6"/>
  <c r="AJ52" i="6" s="1"/>
  <c r="C52" i="6"/>
  <c r="AI52" i="6" s="1"/>
  <c r="AH135" i="6" s="1"/>
  <c r="B52" i="6"/>
  <c r="AH52" i="6" s="1"/>
  <c r="L51" i="6"/>
  <c r="AR51" i="6" s="1"/>
  <c r="AH881" i="6" s="1"/>
  <c r="K51" i="6"/>
  <c r="AQ51" i="6" s="1"/>
  <c r="AH798" i="6" s="1"/>
  <c r="J51" i="6"/>
  <c r="AP51" i="6" s="1"/>
  <c r="AH715" i="6" s="1"/>
  <c r="I51" i="6"/>
  <c r="AO51" i="6" s="1"/>
  <c r="AH632" i="6" s="1"/>
  <c r="H51" i="6"/>
  <c r="AN51" i="6" s="1"/>
  <c r="AH549" i="6" s="1"/>
  <c r="G51" i="6"/>
  <c r="AM51" i="6" s="1"/>
  <c r="AH466" i="6" s="1"/>
  <c r="F51" i="6"/>
  <c r="AL51" i="6" s="1"/>
  <c r="AH383" i="6" s="1"/>
  <c r="E51" i="6"/>
  <c r="AK51" i="6" s="1"/>
  <c r="AH300" i="6" s="1"/>
  <c r="D51" i="6"/>
  <c r="AJ51" i="6" s="1"/>
  <c r="C51" i="6"/>
  <c r="AI51" i="6" s="1"/>
  <c r="AH134" i="6" s="1"/>
  <c r="B51" i="6"/>
  <c r="AH51" i="6" s="1"/>
  <c r="L50" i="6"/>
  <c r="AR50" i="6" s="1"/>
  <c r="AH880" i="6" s="1"/>
  <c r="K50" i="6"/>
  <c r="AQ50" i="6" s="1"/>
  <c r="AH797" i="6" s="1"/>
  <c r="J50" i="6"/>
  <c r="AP50" i="6" s="1"/>
  <c r="AH714" i="6" s="1"/>
  <c r="I50" i="6"/>
  <c r="AO50" i="6" s="1"/>
  <c r="AH631" i="6" s="1"/>
  <c r="H50" i="6"/>
  <c r="AN50" i="6" s="1"/>
  <c r="AH548" i="6" s="1"/>
  <c r="G50" i="6"/>
  <c r="AM50" i="6" s="1"/>
  <c r="AH465" i="6" s="1"/>
  <c r="F50" i="6"/>
  <c r="AL50" i="6" s="1"/>
  <c r="AH382" i="6" s="1"/>
  <c r="E50" i="6"/>
  <c r="AK50" i="6" s="1"/>
  <c r="AH299" i="6" s="1"/>
  <c r="D50" i="6"/>
  <c r="AJ50" i="6" s="1"/>
  <c r="C50" i="6"/>
  <c r="AI50" i="6" s="1"/>
  <c r="AH133" i="6" s="1"/>
  <c r="B50" i="6"/>
  <c r="AH50" i="6" s="1"/>
  <c r="L49" i="6"/>
  <c r="AR49" i="6" s="1"/>
  <c r="AH879" i="6" s="1"/>
  <c r="K49" i="6"/>
  <c r="AQ49" i="6" s="1"/>
  <c r="AH796" i="6" s="1"/>
  <c r="J49" i="6"/>
  <c r="AP49" i="6" s="1"/>
  <c r="AH713" i="6" s="1"/>
  <c r="I49" i="6"/>
  <c r="AO49" i="6" s="1"/>
  <c r="AH630" i="6" s="1"/>
  <c r="H49" i="6"/>
  <c r="AN49" i="6" s="1"/>
  <c r="AH547" i="6" s="1"/>
  <c r="G49" i="6"/>
  <c r="AM49" i="6" s="1"/>
  <c r="AH464" i="6" s="1"/>
  <c r="F49" i="6"/>
  <c r="AL49" i="6" s="1"/>
  <c r="AH381" i="6" s="1"/>
  <c r="E49" i="6"/>
  <c r="AK49" i="6" s="1"/>
  <c r="AH298" i="6" s="1"/>
  <c r="D49" i="6"/>
  <c r="AJ49" i="6" s="1"/>
  <c r="C49" i="6"/>
  <c r="AI49" i="6" s="1"/>
  <c r="AH132" i="6" s="1"/>
  <c r="B49" i="6"/>
  <c r="AH49" i="6" s="1"/>
  <c r="L48" i="6"/>
  <c r="AR48" i="6" s="1"/>
  <c r="AH878" i="6" s="1"/>
  <c r="K48" i="6"/>
  <c r="AQ48" i="6" s="1"/>
  <c r="AH795" i="6" s="1"/>
  <c r="J48" i="6"/>
  <c r="AP48" i="6" s="1"/>
  <c r="AH712" i="6" s="1"/>
  <c r="I48" i="6"/>
  <c r="AO48" i="6" s="1"/>
  <c r="AH629" i="6" s="1"/>
  <c r="H48" i="6"/>
  <c r="AN48" i="6" s="1"/>
  <c r="AH546" i="6" s="1"/>
  <c r="G48" i="6"/>
  <c r="AM48" i="6" s="1"/>
  <c r="AH463" i="6" s="1"/>
  <c r="F48" i="6"/>
  <c r="AL48" i="6" s="1"/>
  <c r="AH380" i="6" s="1"/>
  <c r="E48" i="6"/>
  <c r="AK48" i="6" s="1"/>
  <c r="AH297" i="6" s="1"/>
  <c r="D48" i="6"/>
  <c r="AJ48" i="6" s="1"/>
  <c r="C48" i="6"/>
  <c r="AI48" i="6" s="1"/>
  <c r="AH131" i="6" s="1"/>
  <c r="B48" i="6"/>
  <c r="AH48" i="6" s="1"/>
  <c r="L47" i="6"/>
  <c r="AR47" i="6" s="1"/>
  <c r="AH877" i="6" s="1"/>
  <c r="K47" i="6"/>
  <c r="AQ47" i="6" s="1"/>
  <c r="AH794" i="6" s="1"/>
  <c r="J47" i="6"/>
  <c r="AP47" i="6" s="1"/>
  <c r="AH711" i="6" s="1"/>
  <c r="I47" i="6"/>
  <c r="AO47" i="6" s="1"/>
  <c r="AH628" i="6" s="1"/>
  <c r="H47" i="6"/>
  <c r="AN47" i="6" s="1"/>
  <c r="AH545" i="6" s="1"/>
  <c r="G47" i="6"/>
  <c r="AM47" i="6" s="1"/>
  <c r="AH462" i="6" s="1"/>
  <c r="F47" i="6"/>
  <c r="AL47" i="6" s="1"/>
  <c r="AH379" i="6" s="1"/>
  <c r="E47" i="6"/>
  <c r="AK47" i="6" s="1"/>
  <c r="AH296" i="6" s="1"/>
  <c r="D47" i="6"/>
  <c r="AJ47" i="6" s="1"/>
  <c r="C47" i="6"/>
  <c r="AI47" i="6" s="1"/>
  <c r="AH130" i="6" s="1"/>
  <c r="B47" i="6"/>
  <c r="AH47" i="6" s="1"/>
  <c r="L46" i="6"/>
  <c r="AR46" i="6" s="1"/>
  <c r="AH876" i="6" s="1"/>
  <c r="K46" i="6"/>
  <c r="AQ46" i="6" s="1"/>
  <c r="AH793" i="6" s="1"/>
  <c r="J46" i="6"/>
  <c r="AP46" i="6" s="1"/>
  <c r="AH710" i="6" s="1"/>
  <c r="I46" i="6"/>
  <c r="AO46" i="6" s="1"/>
  <c r="AH627" i="6" s="1"/>
  <c r="H46" i="6"/>
  <c r="AN46" i="6" s="1"/>
  <c r="AH544" i="6" s="1"/>
  <c r="G46" i="6"/>
  <c r="AM46" i="6" s="1"/>
  <c r="AH461" i="6" s="1"/>
  <c r="F46" i="6"/>
  <c r="AL46" i="6" s="1"/>
  <c r="AH378" i="6" s="1"/>
  <c r="E46" i="6"/>
  <c r="AK46" i="6" s="1"/>
  <c r="AH295" i="6" s="1"/>
  <c r="D46" i="6"/>
  <c r="AJ46" i="6" s="1"/>
  <c r="C46" i="6"/>
  <c r="AI46" i="6" s="1"/>
  <c r="AH129" i="6" s="1"/>
  <c r="B46" i="6"/>
  <c r="AH46" i="6" s="1"/>
  <c r="L45" i="6"/>
  <c r="AR45" i="6" s="1"/>
  <c r="AH875" i="6" s="1"/>
  <c r="K45" i="6"/>
  <c r="AQ45" i="6" s="1"/>
  <c r="AH792" i="6" s="1"/>
  <c r="J45" i="6"/>
  <c r="AP45" i="6" s="1"/>
  <c r="AH709" i="6" s="1"/>
  <c r="I45" i="6"/>
  <c r="AO45" i="6" s="1"/>
  <c r="AH626" i="6" s="1"/>
  <c r="H45" i="6"/>
  <c r="AN45" i="6" s="1"/>
  <c r="AH543" i="6" s="1"/>
  <c r="G45" i="6"/>
  <c r="AM45" i="6" s="1"/>
  <c r="AH460" i="6" s="1"/>
  <c r="F45" i="6"/>
  <c r="AL45" i="6" s="1"/>
  <c r="AH377" i="6" s="1"/>
  <c r="E45" i="6"/>
  <c r="AK45" i="6" s="1"/>
  <c r="AH294" i="6" s="1"/>
  <c r="D45" i="6"/>
  <c r="AJ45" i="6" s="1"/>
  <c r="C45" i="6"/>
  <c r="AI45" i="6" s="1"/>
  <c r="AH128" i="6" s="1"/>
  <c r="B45" i="6"/>
  <c r="AH45" i="6" s="1"/>
  <c r="L44" i="6"/>
  <c r="AR44" i="6" s="1"/>
  <c r="AH874" i="6" s="1"/>
  <c r="K44" i="6"/>
  <c r="AQ44" i="6" s="1"/>
  <c r="AH791" i="6" s="1"/>
  <c r="J44" i="6"/>
  <c r="AP44" i="6" s="1"/>
  <c r="AH708" i="6" s="1"/>
  <c r="I44" i="6"/>
  <c r="AO44" i="6" s="1"/>
  <c r="AH625" i="6" s="1"/>
  <c r="H44" i="6"/>
  <c r="AN44" i="6" s="1"/>
  <c r="AH542" i="6" s="1"/>
  <c r="G44" i="6"/>
  <c r="AM44" i="6" s="1"/>
  <c r="AH459" i="6" s="1"/>
  <c r="F44" i="6"/>
  <c r="AL44" i="6" s="1"/>
  <c r="AH376" i="6" s="1"/>
  <c r="E44" i="6"/>
  <c r="AK44" i="6" s="1"/>
  <c r="AH293" i="6" s="1"/>
  <c r="D44" i="6"/>
  <c r="AJ44" i="6" s="1"/>
  <c r="C44" i="6"/>
  <c r="AI44" i="6" s="1"/>
  <c r="AH127" i="6" s="1"/>
  <c r="B44" i="6"/>
  <c r="AH44" i="6" s="1"/>
  <c r="L43" i="6"/>
  <c r="AR43" i="6" s="1"/>
  <c r="AH873" i="6" s="1"/>
  <c r="K43" i="6"/>
  <c r="AQ43" i="6" s="1"/>
  <c r="AH790" i="6" s="1"/>
  <c r="J43" i="6"/>
  <c r="AP43" i="6" s="1"/>
  <c r="AH707" i="6" s="1"/>
  <c r="I43" i="6"/>
  <c r="AO43" i="6" s="1"/>
  <c r="AH624" i="6" s="1"/>
  <c r="H43" i="6"/>
  <c r="AN43" i="6" s="1"/>
  <c r="AH541" i="6" s="1"/>
  <c r="G43" i="6"/>
  <c r="AM43" i="6" s="1"/>
  <c r="AH458" i="6" s="1"/>
  <c r="F43" i="6"/>
  <c r="AL43" i="6" s="1"/>
  <c r="AH375" i="6" s="1"/>
  <c r="E43" i="6"/>
  <c r="AK43" i="6" s="1"/>
  <c r="AH292" i="6" s="1"/>
  <c r="D43" i="6"/>
  <c r="AJ43" i="6" s="1"/>
  <c r="C43" i="6"/>
  <c r="AI43" i="6" s="1"/>
  <c r="AH126" i="6" s="1"/>
  <c r="B43" i="6"/>
  <c r="AH43" i="6" s="1"/>
  <c r="L42" i="6"/>
  <c r="AR42" i="6" s="1"/>
  <c r="AH872" i="6" s="1"/>
  <c r="K42" i="6"/>
  <c r="AQ42" i="6" s="1"/>
  <c r="AH789" i="6" s="1"/>
  <c r="J42" i="6"/>
  <c r="AP42" i="6" s="1"/>
  <c r="AH706" i="6" s="1"/>
  <c r="I42" i="6"/>
  <c r="AO42" i="6" s="1"/>
  <c r="AH623" i="6" s="1"/>
  <c r="H42" i="6"/>
  <c r="AN42" i="6" s="1"/>
  <c r="AH540" i="6" s="1"/>
  <c r="G42" i="6"/>
  <c r="AM42" i="6" s="1"/>
  <c r="AH457" i="6" s="1"/>
  <c r="F42" i="6"/>
  <c r="AL42" i="6" s="1"/>
  <c r="AH374" i="6" s="1"/>
  <c r="E42" i="6"/>
  <c r="AK42" i="6" s="1"/>
  <c r="AH291" i="6" s="1"/>
  <c r="D42" i="6"/>
  <c r="AJ42" i="6" s="1"/>
  <c r="C42" i="6"/>
  <c r="AI42" i="6" s="1"/>
  <c r="AH125" i="6" s="1"/>
  <c r="B42" i="6"/>
  <c r="AH42" i="6" s="1"/>
  <c r="L41" i="6"/>
  <c r="AR41" i="6" s="1"/>
  <c r="AH871" i="6" s="1"/>
  <c r="K41" i="6"/>
  <c r="AQ41" i="6" s="1"/>
  <c r="AH788" i="6" s="1"/>
  <c r="J41" i="6"/>
  <c r="AP41" i="6" s="1"/>
  <c r="AH705" i="6" s="1"/>
  <c r="I41" i="6"/>
  <c r="AO41" i="6" s="1"/>
  <c r="AH622" i="6" s="1"/>
  <c r="H41" i="6"/>
  <c r="AN41" i="6" s="1"/>
  <c r="AH539" i="6" s="1"/>
  <c r="G41" i="6"/>
  <c r="AM41" i="6" s="1"/>
  <c r="AH456" i="6" s="1"/>
  <c r="F41" i="6"/>
  <c r="AL41" i="6" s="1"/>
  <c r="AH373" i="6" s="1"/>
  <c r="E41" i="6"/>
  <c r="AK41" i="6" s="1"/>
  <c r="AH290" i="6" s="1"/>
  <c r="D41" i="6"/>
  <c r="AJ41" i="6" s="1"/>
  <c r="C41" i="6"/>
  <c r="AI41" i="6" s="1"/>
  <c r="AH124" i="6" s="1"/>
  <c r="B41" i="6"/>
  <c r="AH41" i="6" s="1"/>
  <c r="L40" i="6"/>
  <c r="AR40" i="6" s="1"/>
  <c r="AH870" i="6" s="1"/>
  <c r="K40" i="6"/>
  <c r="AQ40" i="6" s="1"/>
  <c r="AH787" i="6" s="1"/>
  <c r="J40" i="6"/>
  <c r="AP40" i="6" s="1"/>
  <c r="AH704" i="6" s="1"/>
  <c r="I40" i="6"/>
  <c r="AO40" i="6" s="1"/>
  <c r="AH621" i="6" s="1"/>
  <c r="H40" i="6"/>
  <c r="AN40" i="6" s="1"/>
  <c r="AH538" i="6" s="1"/>
  <c r="G40" i="6"/>
  <c r="AM40" i="6" s="1"/>
  <c r="AH455" i="6" s="1"/>
  <c r="F40" i="6"/>
  <c r="AL40" i="6" s="1"/>
  <c r="AH372" i="6" s="1"/>
  <c r="E40" i="6"/>
  <c r="AK40" i="6" s="1"/>
  <c r="AH289" i="6" s="1"/>
  <c r="D40" i="6"/>
  <c r="AJ40" i="6" s="1"/>
  <c r="C40" i="6"/>
  <c r="AI40" i="6" s="1"/>
  <c r="AH123" i="6" s="1"/>
  <c r="B40" i="6"/>
  <c r="AH40" i="6" s="1"/>
  <c r="L39" i="6"/>
  <c r="AR39" i="6" s="1"/>
  <c r="AH869" i="6" s="1"/>
  <c r="K39" i="6"/>
  <c r="AQ39" i="6" s="1"/>
  <c r="AH786" i="6" s="1"/>
  <c r="J39" i="6"/>
  <c r="AP39" i="6" s="1"/>
  <c r="AH703" i="6" s="1"/>
  <c r="I39" i="6"/>
  <c r="AO39" i="6" s="1"/>
  <c r="AH620" i="6" s="1"/>
  <c r="H39" i="6"/>
  <c r="AN39" i="6" s="1"/>
  <c r="AH537" i="6" s="1"/>
  <c r="G39" i="6"/>
  <c r="AM39" i="6" s="1"/>
  <c r="AH454" i="6" s="1"/>
  <c r="F39" i="6"/>
  <c r="AL39" i="6" s="1"/>
  <c r="AH371" i="6" s="1"/>
  <c r="E39" i="6"/>
  <c r="AK39" i="6" s="1"/>
  <c r="AH288" i="6" s="1"/>
  <c r="D39" i="6"/>
  <c r="AJ39" i="6" s="1"/>
  <c r="C39" i="6"/>
  <c r="AI39" i="6" s="1"/>
  <c r="AH122" i="6" s="1"/>
  <c r="B39" i="6"/>
  <c r="AH39" i="6" s="1"/>
  <c r="L38" i="6"/>
  <c r="AR38" i="6" s="1"/>
  <c r="AH868" i="6" s="1"/>
  <c r="K38" i="6"/>
  <c r="AQ38" i="6" s="1"/>
  <c r="AH785" i="6" s="1"/>
  <c r="J38" i="6"/>
  <c r="AP38" i="6" s="1"/>
  <c r="AH702" i="6" s="1"/>
  <c r="I38" i="6"/>
  <c r="AO38" i="6" s="1"/>
  <c r="AH619" i="6" s="1"/>
  <c r="H38" i="6"/>
  <c r="AN38" i="6" s="1"/>
  <c r="AH536" i="6" s="1"/>
  <c r="G38" i="6"/>
  <c r="AM38" i="6" s="1"/>
  <c r="AH453" i="6" s="1"/>
  <c r="F38" i="6"/>
  <c r="AL38" i="6" s="1"/>
  <c r="AH370" i="6" s="1"/>
  <c r="E38" i="6"/>
  <c r="AK38" i="6" s="1"/>
  <c r="AH287" i="6" s="1"/>
  <c r="D38" i="6"/>
  <c r="AJ38" i="6" s="1"/>
  <c r="C38" i="6"/>
  <c r="AI38" i="6" s="1"/>
  <c r="AH121" i="6" s="1"/>
  <c r="B38" i="6"/>
  <c r="AH38" i="6" s="1"/>
  <c r="L37" i="6"/>
  <c r="AR37" i="6" s="1"/>
  <c r="AH867" i="6" s="1"/>
  <c r="K37" i="6"/>
  <c r="AQ37" i="6" s="1"/>
  <c r="AH784" i="6" s="1"/>
  <c r="J37" i="6"/>
  <c r="AP37" i="6" s="1"/>
  <c r="AH701" i="6" s="1"/>
  <c r="I37" i="6"/>
  <c r="AO37" i="6" s="1"/>
  <c r="AH618" i="6" s="1"/>
  <c r="H37" i="6"/>
  <c r="AN37" i="6" s="1"/>
  <c r="AH535" i="6" s="1"/>
  <c r="G37" i="6"/>
  <c r="AM37" i="6" s="1"/>
  <c r="AH452" i="6" s="1"/>
  <c r="F37" i="6"/>
  <c r="AL37" i="6" s="1"/>
  <c r="AH369" i="6" s="1"/>
  <c r="E37" i="6"/>
  <c r="AK37" i="6" s="1"/>
  <c r="AH286" i="6" s="1"/>
  <c r="D37" i="6"/>
  <c r="AJ37" i="6" s="1"/>
  <c r="C37" i="6"/>
  <c r="AI37" i="6" s="1"/>
  <c r="AH120" i="6" s="1"/>
  <c r="B37" i="6"/>
  <c r="AH37" i="6" s="1"/>
  <c r="L36" i="6"/>
  <c r="AR36" i="6" s="1"/>
  <c r="AH866" i="6" s="1"/>
  <c r="K36" i="6"/>
  <c r="AQ36" i="6" s="1"/>
  <c r="AH783" i="6" s="1"/>
  <c r="J36" i="6"/>
  <c r="AP36" i="6" s="1"/>
  <c r="AH700" i="6" s="1"/>
  <c r="I36" i="6"/>
  <c r="AO36" i="6" s="1"/>
  <c r="AH617" i="6" s="1"/>
  <c r="H36" i="6"/>
  <c r="AN36" i="6" s="1"/>
  <c r="AH534" i="6" s="1"/>
  <c r="G36" i="6"/>
  <c r="AM36" i="6" s="1"/>
  <c r="AH451" i="6" s="1"/>
  <c r="F36" i="6"/>
  <c r="AL36" i="6" s="1"/>
  <c r="AH368" i="6" s="1"/>
  <c r="E36" i="6"/>
  <c r="AK36" i="6" s="1"/>
  <c r="AH285" i="6" s="1"/>
  <c r="D36" i="6"/>
  <c r="AJ36" i="6" s="1"/>
  <c r="C36" i="6"/>
  <c r="AI36" i="6" s="1"/>
  <c r="AH119" i="6" s="1"/>
  <c r="B36" i="6"/>
  <c r="AH36" i="6" s="1"/>
  <c r="L35" i="6"/>
  <c r="AR35" i="6" s="1"/>
  <c r="AH865" i="6" s="1"/>
  <c r="K35" i="6"/>
  <c r="AQ35" i="6" s="1"/>
  <c r="AH782" i="6" s="1"/>
  <c r="J35" i="6"/>
  <c r="AP35" i="6" s="1"/>
  <c r="AH699" i="6" s="1"/>
  <c r="I35" i="6"/>
  <c r="AO35" i="6" s="1"/>
  <c r="AH616" i="6" s="1"/>
  <c r="H35" i="6"/>
  <c r="AN35" i="6" s="1"/>
  <c r="AH533" i="6" s="1"/>
  <c r="G35" i="6"/>
  <c r="AM35" i="6" s="1"/>
  <c r="AH450" i="6" s="1"/>
  <c r="F35" i="6"/>
  <c r="AL35" i="6" s="1"/>
  <c r="AH367" i="6" s="1"/>
  <c r="E35" i="6"/>
  <c r="AK35" i="6" s="1"/>
  <c r="AH284" i="6" s="1"/>
  <c r="D35" i="6"/>
  <c r="AJ35" i="6" s="1"/>
  <c r="C35" i="6"/>
  <c r="AI35" i="6" s="1"/>
  <c r="AH118" i="6" s="1"/>
  <c r="B35" i="6"/>
  <c r="AH35" i="6" s="1"/>
  <c r="L34" i="6"/>
  <c r="AR34" i="6" s="1"/>
  <c r="AH864" i="6" s="1"/>
  <c r="K34" i="6"/>
  <c r="AQ34" i="6" s="1"/>
  <c r="AH781" i="6" s="1"/>
  <c r="J34" i="6"/>
  <c r="AP34" i="6" s="1"/>
  <c r="AH698" i="6" s="1"/>
  <c r="I34" i="6"/>
  <c r="AO34" i="6" s="1"/>
  <c r="AH615" i="6" s="1"/>
  <c r="H34" i="6"/>
  <c r="AN34" i="6" s="1"/>
  <c r="AH532" i="6" s="1"/>
  <c r="G34" i="6"/>
  <c r="AM34" i="6" s="1"/>
  <c r="AH449" i="6" s="1"/>
  <c r="F34" i="6"/>
  <c r="AL34" i="6" s="1"/>
  <c r="AH366" i="6" s="1"/>
  <c r="E34" i="6"/>
  <c r="AK34" i="6" s="1"/>
  <c r="AH283" i="6" s="1"/>
  <c r="D34" i="6"/>
  <c r="AJ34" i="6" s="1"/>
  <c r="C34" i="6"/>
  <c r="AI34" i="6" s="1"/>
  <c r="AH117" i="6" s="1"/>
  <c r="B34" i="6"/>
  <c r="AH34" i="6" s="1"/>
  <c r="L33" i="6"/>
  <c r="AR33" i="6" s="1"/>
  <c r="AH863" i="6" s="1"/>
  <c r="K33" i="6"/>
  <c r="AQ33" i="6" s="1"/>
  <c r="AH780" i="6" s="1"/>
  <c r="J33" i="6"/>
  <c r="AP33" i="6" s="1"/>
  <c r="AH697" i="6" s="1"/>
  <c r="I33" i="6"/>
  <c r="AO33" i="6" s="1"/>
  <c r="AH614" i="6" s="1"/>
  <c r="H33" i="6"/>
  <c r="AN33" i="6" s="1"/>
  <c r="AH531" i="6" s="1"/>
  <c r="G33" i="6"/>
  <c r="AM33" i="6" s="1"/>
  <c r="AH448" i="6" s="1"/>
  <c r="F33" i="6"/>
  <c r="AL33" i="6" s="1"/>
  <c r="AH365" i="6" s="1"/>
  <c r="E33" i="6"/>
  <c r="AK33" i="6" s="1"/>
  <c r="AH282" i="6" s="1"/>
  <c r="D33" i="6"/>
  <c r="AJ33" i="6" s="1"/>
  <c r="C33" i="6"/>
  <c r="AI33" i="6" s="1"/>
  <c r="AH116" i="6" s="1"/>
  <c r="B33" i="6"/>
  <c r="AH33" i="6" s="1"/>
  <c r="L32" i="6"/>
  <c r="AR32" i="6" s="1"/>
  <c r="AH862" i="6" s="1"/>
  <c r="K32" i="6"/>
  <c r="AQ32" i="6" s="1"/>
  <c r="AH779" i="6" s="1"/>
  <c r="J32" i="6"/>
  <c r="AP32" i="6" s="1"/>
  <c r="AH696" i="6" s="1"/>
  <c r="I32" i="6"/>
  <c r="AO32" i="6" s="1"/>
  <c r="AH613" i="6" s="1"/>
  <c r="H32" i="6"/>
  <c r="AN32" i="6" s="1"/>
  <c r="AH530" i="6" s="1"/>
  <c r="G32" i="6"/>
  <c r="AM32" i="6" s="1"/>
  <c r="AH447" i="6" s="1"/>
  <c r="F32" i="6"/>
  <c r="AL32" i="6" s="1"/>
  <c r="AH364" i="6" s="1"/>
  <c r="E32" i="6"/>
  <c r="AK32" i="6" s="1"/>
  <c r="AH281" i="6" s="1"/>
  <c r="D32" i="6"/>
  <c r="AJ32" i="6" s="1"/>
  <c r="C32" i="6"/>
  <c r="AI32" i="6" s="1"/>
  <c r="AH115" i="6" s="1"/>
  <c r="B32" i="6"/>
  <c r="AH32" i="6" s="1"/>
  <c r="L31" i="6"/>
  <c r="AR31" i="6" s="1"/>
  <c r="AH861" i="6" s="1"/>
  <c r="K31" i="6"/>
  <c r="AQ31" i="6" s="1"/>
  <c r="AH778" i="6" s="1"/>
  <c r="J31" i="6"/>
  <c r="AP31" i="6" s="1"/>
  <c r="AH695" i="6" s="1"/>
  <c r="I31" i="6"/>
  <c r="AO31" i="6" s="1"/>
  <c r="AH612" i="6" s="1"/>
  <c r="H31" i="6"/>
  <c r="AN31" i="6" s="1"/>
  <c r="AH529" i="6" s="1"/>
  <c r="G31" i="6"/>
  <c r="AM31" i="6" s="1"/>
  <c r="AH446" i="6" s="1"/>
  <c r="F31" i="6"/>
  <c r="AL31" i="6" s="1"/>
  <c r="AH363" i="6" s="1"/>
  <c r="E31" i="6"/>
  <c r="AK31" i="6" s="1"/>
  <c r="AH280" i="6" s="1"/>
  <c r="D31" i="6"/>
  <c r="AJ31" i="6" s="1"/>
  <c r="C31" i="6"/>
  <c r="AI31" i="6" s="1"/>
  <c r="AH114" i="6" s="1"/>
  <c r="B31" i="6"/>
  <c r="AH31" i="6" s="1"/>
  <c r="L30" i="6"/>
  <c r="AR30" i="6" s="1"/>
  <c r="AH860" i="6" s="1"/>
  <c r="K30" i="6"/>
  <c r="AQ30" i="6" s="1"/>
  <c r="AH777" i="6" s="1"/>
  <c r="J30" i="6"/>
  <c r="AP30" i="6" s="1"/>
  <c r="AH694" i="6" s="1"/>
  <c r="I30" i="6"/>
  <c r="AO30" i="6" s="1"/>
  <c r="AH611" i="6" s="1"/>
  <c r="H30" i="6"/>
  <c r="AN30" i="6" s="1"/>
  <c r="AH528" i="6" s="1"/>
  <c r="G30" i="6"/>
  <c r="AM30" i="6" s="1"/>
  <c r="AH445" i="6" s="1"/>
  <c r="F30" i="6"/>
  <c r="AL30" i="6" s="1"/>
  <c r="AH362" i="6" s="1"/>
  <c r="E30" i="6"/>
  <c r="AK30" i="6" s="1"/>
  <c r="AH279" i="6" s="1"/>
  <c r="D30" i="6"/>
  <c r="AJ30" i="6" s="1"/>
  <c r="C30" i="6"/>
  <c r="AI30" i="6" s="1"/>
  <c r="AH113" i="6" s="1"/>
  <c r="B30" i="6"/>
  <c r="AH30" i="6" s="1"/>
  <c r="L29" i="6"/>
  <c r="AR29" i="6" s="1"/>
  <c r="AH859" i="6" s="1"/>
  <c r="K29" i="6"/>
  <c r="AQ29" i="6" s="1"/>
  <c r="AH776" i="6" s="1"/>
  <c r="J29" i="6"/>
  <c r="AP29" i="6" s="1"/>
  <c r="AH693" i="6" s="1"/>
  <c r="I29" i="6"/>
  <c r="AO29" i="6" s="1"/>
  <c r="AH610" i="6" s="1"/>
  <c r="H29" i="6"/>
  <c r="AN29" i="6" s="1"/>
  <c r="AH527" i="6" s="1"/>
  <c r="G29" i="6"/>
  <c r="AM29" i="6" s="1"/>
  <c r="AH444" i="6" s="1"/>
  <c r="F29" i="6"/>
  <c r="AL29" i="6" s="1"/>
  <c r="AH361" i="6" s="1"/>
  <c r="E29" i="6"/>
  <c r="AK29" i="6" s="1"/>
  <c r="AH278" i="6" s="1"/>
  <c r="D29" i="6"/>
  <c r="AJ29" i="6" s="1"/>
  <c r="C29" i="6"/>
  <c r="AI29" i="6" s="1"/>
  <c r="AH112" i="6" s="1"/>
  <c r="B29" i="6"/>
  <c r="AH29" i="6" s="1"/>
  <c r="L28" i="6"/>
  <c r="AR28" i="6" s="1"/>
  <c r="AH858" i="6" s="1"/>
  <c r="K28" i="6"/>
  <c r="AQ28" i="6" s="1"/>
  <c r="AH775" i="6" s="1"/>
  <c r="J28" i="6"/>
  <c r="AP28" i="6" s="1"/>
  <c r="AH692" i="6" s="1"/>
  <c r="I28" i="6"/>
  <c r="AO28" i="6" s="1"/>
  <c r="AH609" i="6" s="1"/>
  <c r="H28" i="6"/>
  <c r="AN28" i="6" s="1"/>
  <c r="AH526" i="6" s="1"/>
  <c r="G28" i="6"/>
  <c r="AM28" i="6" s="1"/>
  <c r="AH443" i="6" s="1"/>
  <c r="F28" i="6"/>
  <c r="AL28" i="6" s="1"/>
  <c r="AH360" i="6" s="1"/>
  <c r="E28" i="6"/>
  <c r="AK28" i="6" s="1"/>
  <c r="AH277" i="6" s="1"/>
  <c r="D28" i="6"/>
  <c r="AJ28" i="6" s="1"/>
  <c r="C28" i="6"/>
  <c r="AI28" i="6" s="1"/>
  <c r="AH111" i="6" s="1"/>
  <c r="B28" i="6"/>
  <c r="AH28" i="6" s="1"/>
  <c r="L27" i="6"/>
  <c r="AR27" i="6" s="1"/>
  <c r="AH857" i="6" s="1"/>
  <c r="K27" i="6"/>
  <c r="AQ27" i="6" s="1"/>
  <c r="AH774" i="6" s="1"/>
  <c r="J27" i="6"/>
  <c r="AP27" i="6" s="1"/>
  <c r="AH691" i="6" s="1"/>
  <c r="I27" i="6"/>
  <c r="AO27" i="6" s="1"/>
  <c r="AH608" i="6" s="1"/>
  <c r="H27" i="6"/>
  <c r="AN27" i="6" s="1"/>
  <c r="AH525" i="6" s="1"/>
  <c r="G27" i="6"/>
  <c r="AM27" i="6" s="1"/>
  <c r="AH442" i="6" s="1"/>
  <c r="F27" i="6"/>
  <c r="AL27" i="6" s="1"/>
  <c r="AH359" i="6" s="1"/>
  <c r="E27" i="6"/>
  <c r="AK27" i="6" s="1"/>
  <c r="AH276" i="6" s="1"/>
  <c r="D27" i="6"/>
  <c r="AJ27" i="6" s="1"/>
  <c r="C27" i="6"/>
  <c r="AI27" i="6" s="1"/>
  <c r="AH110" i="6" s="1"/>
  <c r="B27" i="6"/>
  <c r="AH27" i="6" s="1"/>
  <c r="L26" i="6"/>
  <c r="AR26" i="6" s="1"/>
  <c r="AH856" i="6" s="1"/>
  <c r="K26" i="6"/>
  <c r="AQ26" i="6" s="1"/>
  <c r="AH773" i="6" s="1"/>
  <c r="J26" i="6"/>
  <c r="AP26" i="6" s="1"/>
  <c r="AH690" i="6" s="1"/>
  <c r="I26" i="6"/>
  <c r="AO26" i="6" s="1"/>
  <c r="AH607" i="6" s="1"/>
  <c r="H26" i="6"/>
  <c r="AN26" i="6" s="1"/>
  <c r="AH524" i="6" s="1"/>
  <c r="G26" i="6"/>
  <c r="AM26" i="6" s="1"/>
  <c r="AH441" i="6" s="1"/>
  <c r="F26" i="6"/>
  <c r="AL26" i="6" s="1"/>
  <c r="AH358" i="6" s="1"/>
  <c r="E26" i="6"/>
  <c r="AK26" i="6" s="1"/>
  <c r="AH275" i="6" s="1"/>
  <c r="D26" i="6"/>
  <c r="AJ26" i="6" s="1"/>
  <c r="C26" i="6"/>
  <c r="AI26" i="6" s="1"/>
  <c r="AH109" i="6" s="1"/>
  <c r="B26" i="6"/>
  <c r="AH26" i="6" s="1"/>
  <c r="L25" i="6"/>
  <c r="AR25" i="6" s="1"/>
  <c r="AH855" i="6" s="1"/>
  <c r="K25" i="6"/>
  <c r="AQ25" i="6" s="1"/>
  <c r="AH772" i="6" s="1"/>
  <c r="J25" i="6"/>
  <c r="AP25" i="6" s="1"/>
  <c r="AH689" i="6" s="1"/>
  <c r="I25" i="6"/>
  <c r="AO25" i="6" s="1"/>
  <c r="AH606" i="6" s="1"/>
  <c r="H25" i="6"/>
  <c r="AN25" i="6" s="1"/>
  <c r="AH523" i="6" s="1"/>
  <c r="G25" i="6"/>
  <c r="AM25" i="6" s="1"/>
  <c r="AH440" i="6" s="1"/>
  <c r="F25" i="6"/>
  <c r="AL25" i="6" s="1"/>
  <c r="AH357" i="6" s="1"/>
  <c r="E25" i="6"/>
  <c r="AK25" i="6" s="1"/>
  <c r="AH274" i="6" s="1"/>
  <c r="D25" i="6"/>
  <c r="AJ25" i="6" s="1"/>
  <c r="C25" i="6"/>
  <c r="AI25" i="6" s="1"/>
  <c r="AH108" i="6" s="1"/>
  <c r="B25" i="6"/>
  <c r="AH25" i="6" s="1"/>
  <c r="L24" i="6"/>
  <c r="AR24" i="6" s="1"/>
  <c r="AH854" i="6" s="1"/>
  <c r="K24" i="6"/>
  <c r="AQ24" i="6" s="1"/>
  <c r="AH771" i="6" s="1"/>
  <c r="J24" i="6"/>
  <c r="AP24" i="6" s="1"/>
  <c r="AH688" i="6" s="1"/>
  <c r="I24" i="6"/>
  <c r="AO24" i="6" s="1"/>
  <c r="AH605" i="6" s="1"/>
  <c r="H24" i="6"/>
  <c r="AN24" i="6" s="1"/>
  <c r="AH522" i="6" s="1"/>
  <c r="G24" i="6"/>
  <c r="AM24" i="6" s="1"/>
  <c r="AH439" i="6" s="1"/>
  <c r="F24" i="6"/>
  <c r="AL24" i="6" s="1"/>
  <c r="AH356" i="6" s="1"/>
  <c r="E24" i="6"/>
  <c r="AK24" i="6" s="1"/>
  <c r="AH273" i="6" s="1"/>
  <c r="D24" i="6"/>
  <c r="AJ24" i="6" s="1"/>
  <c r="C24" i="6"/>
  <c r="AI24" i="6" s="1"/>
  <c r="AH107" i="6" s="1"/>
  <c r="B24" i="6"/>
  <c r="AH24" i="6" s="1"/>
  <c r="L23" i="6"/>
  <c r="AR23" i="6" s="1"/>
  <c r="AH853" i="6" s="1"/>
  <c r="K23" i="6"/>
  <c r="AQ23" i="6" s="1"/>
  <c r="AH770" i="6" s="1"/>
  <c r="J23" i="6"/>
  <c r="AP23" i="6" s="1"/>
  <c r="AH687" i="6" s="1"/>
  <c r="I23" i="6"/>
  <c r="AO23" i="6" s="1"/>
  <c r="AH604" i="6" s="1"/>
  <c r="H23" i="6"/>
  <c r="AN23" i="6" s="1"/>
  <c r="AH521" i="6" s="1"/>
  <c r="G23" i="6"/>
  <c r="AM23" i="6" s="1"/>
  <c r="AH438" i="6" s="1"/>
  <c r="F23" i="6"/>
  <c r="AL23" i="6" s="1"/>
  <c r="AH355" i="6" s="1"/>
  <c r="E23" i="6"/>
  <c r="AK23" i="6" s="1"/>
  <c r="AH272" i="6" s="1"/>
  <c r="D23" i="6"/>
  <c r="AJ23" i="6" s="1"/>
  <c r="C23" i="6"/>
  <c r="AI23" i="6" s="1"/>
  <c r="AH106" i="6" s="1"/>
  <c r="B23" i="6"/>
  <c r="AH23" i="6" s="1"/>
  <c r="L22" i="6"/>
  <c r="AR22" i="6" s="1"/>
  <c r="AH852" i="6" s="1"/>
  <c r="K22" i="6"/>
  <c r="AQ22" i="6" s="1"/>
  <c r="AH769" i="6" s="1"/>
  <c r="J22" i="6"/>
  <c r="AP22" i="6" s="1"/>
  <c r="AH686" i="6" s="1"/>
  <c r="I22" i="6"/>
  <c r="AO22" i="6" s="1"/>
  <c r="AH603" i="6" s="1"/>
  <c r="H22" i="6"/>
  <c r="AN22" i="6" s="1"/>
  <c r="AH520" i="6" s="1"/>
  <c r="G22" i="6"/>
  <c r="AM22" i="6" s="1"/>
  <c r="AH437" i="6" s="1"/>
  <c r="F22" i="6"/>
  <c r="AL22" i="6" s="1"/>
  <c r="AH354" i="6" s="1"/>
  <c r="E22" i="6"/>
  <c r="AK22" i="6" s="1"/>
  <c r="AH271" i="6" s="1"/>
  <c r="D22" i="6"/>
  <c r="AJ22" i="6" s="1"/>
  <c r="C22" i="6"/>
  <c r="AI22" i="6" s="1"/>
  <c r="AH105" i="6" s="1"/>
  <c r="B22" i="6"/>
  <c r="AH22" i="6" s="1"/>
  <c r="L21" i="6"/>
  <c r="AR21" i="6" s="1"/>
  <c r="AH851" i="6" s="1"/>
  <c r="K21" i="6"/>
  <c r="AQ21" i="6" s="1"/>
  <c r="AH768" i="6" s="1"/>
  <c r="J21" i="6"/>
  <c r="AP21" i="6" s="1"/>
  <c r="AH685" i="6" s="1"/>
  <c r="I21" i="6"/>
  <c r="AO21" i="6" s="1"/>
  <c r="AH602" i="6" s="1"/>
  <c r="H21" i="6"/>
  <c r="AN21" i="6" s="1"/>
  <c r="AH519" i="6" s="1"/>
  <c r="G21" i="6"/>
  <c r="AM21" i="6" s="1"/>
  <c r="AH436" i="6" s="1"/>
  <c r="F21" i="6"/>
  <c r="AL21" i="6" s="1"/>
  <c r="AH353" i="6" s="1"/>
  <c r="E21" i="6"/>
  <c r="AK21" i="6" s="1"/>
  <c r="AH270" i="6" s="1"/>
  <c r="D21" i="6"/>
  <c r="AJ21" i="6" s="1"/>
  <c r="C21" i="6"/>
  <c r="AI21" i="6" s="1"/>
  <c r="AH104" i="6" s="1"/>
  <c r="B21" i="6"/>
  <c r="AH21" i="6" s="1"/>
  <c r="L20" i="6"/>
  <c r="AR20" i="6" s="1"/>
  <c r="AH850" i="6" s="1"/>
  <c r="K20" i="6"/>
  <c r="AQ20" i="6" s="1"/>
  <c r="AH767" i="6" s="1"/>
  <c r="J20" i="6"/>
  <c r="AP20" i="6" s="1"/>
  <c r="AH684" i="6" s="1"/>
  <c r="I20" i="6"/>
  <c r="AO20" i="6" s="1"/>
  <c r="AH601" i="6" s="1"/>
  <c r="H20" i="6"/>
  <c r="AN20" i="6" s="1"/>
  <c r="AH518" i="6" s="1"/>
  <c r="G20" i="6"/>
  <c r="AM20" i="6" s="1"/>
  <c r="AH435" i="6" s="1"/>
  <c r="F20" i="6"/>
  <c r="AL20" i="6" s="1"/>
  <c r="AH352" i="6" s="1"/>
  <c r="E20" i="6"/>
  <c r="AK20" i="6" s="1"/>
  <c r="AH269" i="6" s="1"/>
  <c r="D20" i="6"/>
  <c r="AJ20" i="6" s="1"/>
  <c r="C20" i="6"/>
  <c r="AI20" i="6" s="1"/>
  <c r="AH103" i="6" s="1"/>
  <c r="B20" i="6"/>
  <c r="AH20" i="6" s="1"/>
  <c r="L19" i="6"/>
  <c r="AR19" i="6" s="1"/>
  <c r="AH849" i="6" s="1"/>
  <c r="K19" i="6"/>
  <c r="AQ19" i="6" s="1"/>
  <c r="AH766" i="6" s="1"/>
  <c r="J19" i="6"/>
  <c r="AP19" i="6" s="1"/>
  <c r="AH683" i="6" s="1"/>
  <c r="I19" i="6"/>
  <c r="AO19" i="6" s="1"/>
  <c r="AH600" i="6" s="1"/>
  <c r="H19" i="6"/>
  <c r="AN19" i="6" s="1"/>
  <c r="AH517" i="6" s="1"/>
  <c r="G19" i="6"/>
  <c r="AM19" i="6" s="1"/>
  <c r="AH434" i="6" s="1"/>
  <c r="F19" i="6"/>
  <c r="AL19" i="6" s="1"/>
  <c r="AH351" i="6" s="1"/>
  <c r="E19" i="6"/>
  <c r="AK19" i="6" s="1"/>
  <c r="AH268" i="6" s="1"/>
  <c r="D19" i="6"/>
  <c r="AJ19" i="6" s="1"/>
  <c r="C19" i="6"/>
  <c r="AI19" i="6" s="1"/>
  <c r="AH102" i="6" s="1"/>
  <c r="B19" i="6"/>
  <c r="AH19" i="6" s="1"/>
  <c r="L18" i="6"/>
  <c r="AR18" i="6" s="1"/>
  <c r="AH848" i="6" s="1"/>
  <c r="K18" i="6"/>
  <c r="AQ18" i="6" s="1"/>
  <c r="AH765" i="6" s="1"/>
  <c r="J18" i="6"/>
  <c r="AP18" i="6" s="1"/>
  <c r="AH682" i="6" s="1"/>
  <c r="I18" i="6"/>
  <c r="AO18" i="6" s="1"/>
  <c r="AH599" i="6" s="1"/>
  <c r="H18" i="6"/>
  <c r="AN18" i="6" s="1"/>
  <c r="AH516" i="6" s="1"/>
  <c r="G18" i="6"/>
  <c r="AM18" i="6" s="1"/>
  <c r="AH433" i="6" s="1"/>
  <c r="F18" i="6"/>
  <c r="AL18" i="6" s="1"/>
  <c r="AH350" i="6" s="1"/>
  <c r="E18" i="6"/>
  <c r="AK18" i="6" s="1"/>
  <c r="AH267" i="6" s="1"/>
  <c r="D18" i="6"/>
  <c r="AJ18" i="6" s="1"/>
  <c r="C18" i="6"/>
  <c r="AI18" i="6" s="1"/>
  <c r="AH101" i="6" s="1"/>
  <c r="B18" i="6"/>
  <c r="AH18" i="6" s="1"/>
  <c r="L17" i="6"/>
  <c r="AR17" i="6" s="1"/>
  <c r="AH847" i="6" s="1"/>
  <c r="K17" i="6"/>
  <c r="AQ17" i="6" s="1"/>
  <c r="AH764" i="6" s="1"/>
  <c r="J17" i="6"/>
  <c r="AP17" i="6" s="1"/>
  <c r="AH681" i="6" s="1"/>
  <c r="I17" i="6"/>
  <c r="AO17" i="6" s="1"/>
  <c r="AH598" i="6" s="1"/>
  <c r="H17" i="6"/>
  <c r="AN17" i="6" s="1"/>
  <c r="AH515" i="6" s="1"/>
  <c r="G17" i="6"/>
  <c r="AM17" i="6" s="1"/>
  <c r="AH432" i="6" s="1"/>
  <c r="F17" i="6"/>
  <c r="AL17" i="6" s="1"/>
  <c r="AH349" i="6" s="1"/>
  <c r="E17" i="6"/>
  <c r="AK17" i="6" s="1"/>
  <c r="AH266" i="6" s="1"/>
  <c r="D17" i="6"/>
  <c r="AJ17" i="6" s="1"/>
  <c r="C17" i="6"/>
  <c r="AI17" i="6" s="1"/>
  <c r="AH100" i="6" s="1"/>
  <c r="B17" i="6"/>
  <c r="AH17" i="6" s="1"/>
  <c r="L16" i="6"/>
  <c r="AR16" i="6" s="1"/>
  <c r="AH846" i="6" s="1"/>
  <c r="K16" i="6"/>
  <c r="AQ16" i="6" s="1"/>
  <c r="AH763" i="6" s="1"/>
  <c r="J16" i="6"/>
  <c r="AP16" i="6" s="1"/>
  <c r="AH680" i="6" s="1"/>
  <c r="I16" i="6"/>
  <c r="AO16" i="6" s="1"/>
  <c r="AH597" i="6" s="1"/>
  <c r="H16" i="6"/>
  <c r="AN16" i="6" s="1"/>
  <c r="AH514" i="6" s="1"/>
  <c r="G16" i="6"/>
  <c r="AM16" i="6" s="1"/>
  <c r="AH431" i="6" s="1"/>
  <c r="F16" i="6"/>
  <c r="AL16" i="6" s="1"/>
  <c r="AH348" i="6" s="1"/>
  <c r="E16" i="6"/>
  <c r="AK16" i="6" s="1"/>
  <c r="AH265" i="6" s="1"/>
  <c r="D16" i="6"/>
  <c r="AJ16" i="6" s="1"/>
  <c r="C16" i="6"/>
  <c r="AI16" i="6" s="1"/>
  <c r="AH99" i="6" s="1"/>
  <c r="B16" i="6"/>
  <c r="AH16" i="6" s="1"/>
  <c r="L15" i="6"/>
  <c r="AR15" i="6" s="1"/>
  <c r="AH845" i="6" s="1"/>
  <c r="K15" i="6"/>
  <c r="AQ15" i="6" s="1"/>
  <c r="AH762" i="6" s="1"/>
  <c r="J15" i="6"/>
  <c r="AP15" i="6" s="1"/>
  <c r="AH679" i="6" s="1"/>
  <c r="I15" i="6"/>
  <c r="AO15" i="6" s="1"/>
  <c r="AH596" i="6" s="1"/>
  <c r="H15" i="6"/>
  <c r="AN15" i="6" s="1"/>
  <c r="AH513" i="6" s="1"/>
  <c r="G15" i="6"/>
  <c r="AM15" i="6" s="1"/>
  <c r="AH430" i="6" s="1"/>
  <c r="F15" i="6"/>
  <c r="AL15" i="6" s="1"/>
  <c r="AH347" i="6" s="1"/>
  <c r="E15" i="6"/>
  <c r="AK15" i="6" s="1"/>
  <c r="AH264" i="6" s="1"/>
  <c r="D15" i="6"/>
  <c r="AJ15" i="6" s="1"/>
  <c r="C15" i="6"/>
  <c r="AI15" i="6" s="1"/>
  <c r="AH98" i="6" s="1"/>
  <c r="B15" i="6"/>
  <c r="AH15" i="6" s="1"/>
  <c r="L14" i="6"/>
  <c r="AR14" i="6" s="1"/>
  <c r="AH844" i="6" s="1"/>
  <c r="K14" i="6"/>
  <c r="AQ14" i="6" s="1"/>
  <c r="AH761" i="6" s="1"/>
  <c r="J14" i="6"/>
  <c r="AP14" i="6" s="1"/>
  <c r="AH678" i="6" s="1"/>
  <c r="I14" i="6"/>
  <c r="AO14" i="6" s="1"/>
  <c r="AH595" i="6" s="1"/>
  <c r="H14" i="6"/>
  <c r="AN14" i="6" s="1"/>
  <c r="AH512" i="6" s="1"/>
  <c r="G14" i="6"/>
  <c r="AM14" i="6" s="1"/>
  <c r="AH429" i="6" s="1"/>
  <c r="F14" i="6"/>
  <c r="AL14" i="6" s="1"/>
  <c r="AH346" i="6" s="1"/>
  <c r="E14" i="6"/>
  <c r="AK14" i="6" s="1"/>
  <c r="AH263" i="6" s="1"/>
  <c r="D14" i="6"/>
  <c r="AJ14" i="6" s="1"/>
  <c r="C14" i="6"/>
  <c r="AI14" i="6" s="1"/>
  <c r="AH97" i="6" s="1"/>
  <c r="B14" i="6"/>
  <c r="AH14" i="6" s="1"/>
  <c r="L13" i="6"/>
  <c r="AR13" i="6" s="1"/>
  <c r="AH843" i="6" s="1"/>
  <c r="K13" i="6"/>
  <c r="AQ13" i="6" s="1"/>
  <c r="AH760" i="6" s="1"/>
  <c r="J13" i="6"/>
  <c r="AP13" i="6" s="1"/>
  <c r="AH677" i="6" s="1"/>
  <c r="I13" i="6"/>
  <c r="AO13" i="6" s="1"/>
  <c r="AH594" i="6" s="1"/>
  <c r="H13" i="6"/>
  <c r="AN13" i="6" s="1"/>
  <c r="AH511" i="6" s="1"/>
  <c r="G13" i="6"/>
  <c r="AM13" i="6" s="1"/>
  <c r="AH428" i="6" s="1"/>
  <c r="F13" i="6"/>
  <c r="AL13" i="6" s="1"/>
  <c r="AH345" i="6" s="1"/>
  <c r="E13" i="6"/>
  <c r="AK13" i="6" s="1"/>
  <c r="AH262" i="6" s="1"/>
  <c r="D13" i="6"/>
  <c r="AJ13" i="6" s="1"/>
  <c r="C13" i="6"/>
  <c r="AI13" i="6" s="1"/>
  <c r="AH96" i="6" s="1"/>
  <c r="B13" i="6"/>
  <c r="AH13" i="6" s="1"/>
  <c r="L12" i="6"/>
  <c r="AR12" i="6" s="1"/>
  <c r="AH842" i="6" s="1"/>
  <c r="K12" i="6"/>
  <c r="AQ12" i="6" s="1"/>
  <c r="AH759" i="6" s="1"/>
  <c r="J12" i="6"/>
  <c r="AP12" i="6" s="1"/>
  <c r="AH676" i="6" s="1"/>
  <c r="I12" i="6"/>
  <c r="AO12" i="6" s="1"/>
  <c r="AH593" i="6" s="1"/>
  <c r="H12" i="6"/>
  <c r="AN12" i="6" s="1"/>
  <c r="AH510" i="6" s="1"/>
  <c r="G12" i="6"/>
  <c r="AM12" i="6" s="1"/>
  <c r="AH427" i="6" s="1"/>
  <c r="F12" i="6"/>
  <c r="AL12" i="6" s="1"/>
  <c r="AH344" i="6" s="1"/>
  <c r="E12" i="6"/>
  <c r="AK12" i="6" s="1"/>
  <c r="AH261" i="6" s="1"/>
  <c r="D12" i="6"/>
  <c r="AJ12" i="6" s="1"/>
  <c r="C12" i="6"/>
  <c r="AI12" i="6" s="1"/>
  <c r="AH95" i="6" s="1"/>
  <c r="B12" i="6"/>
  <c r="AH12" i="6" s="1"/>
  <c r="L11" i="6"/>
  <c r="AR11" i="6" s="1"/>
  <c r="AH841" i="6" s="1"/>
  <c r="K11" i="6"/>
  <c r="AQ11" i="6" s="1"/>
  <c r="AH758" i="6" s="1"/>
  <c r="J11" i="6"/>
  <c r="AP11" i="6" s="1"/>
  <c r="AH675" i="6" s="1"/>
  <c r="I11" i="6"/>
  <c r="AO11" i="6" s="1"/>
  <c r="AH592" i="6" s="1"/>
  <c r="H11" i="6"/>
  <c r="AN11" i="6" s="1"/>
  <c r="AH509" i="6" s="1"/>
  <c r="G11" i="6"/>
  <c r="AM11" i="6" s="1"/>
  <c r="AH426" i="6" s="1"/>
  <c r="F11" i="6"/>
  <c r="AL11" i="6" s="1"/>
  <c r="AH343" i="6" s="1"/>
  <c r="E11" i="6"/>
  <c r="AK11" i="6" s="1"/>
  <c r="AH260" i="6" s="1"/>
  <c r="D11" i="6"/>
  <c r="AJ11" i="6" s="1"/>
  <c r="C11" i="6"/>
  <c r="AI11" i="6" s="1"/>
  <c r="AH94" i="6" s="1"/>
  <c r="B11" i="6"/>
  <c r="AH11" i="6" s="1"/>
  <c r="L10" i="6"/>
  <c r="AR10" i="6" s="1"/>
  <c r="AH840" i="6" s="1"/>
  <c r="K10" i="6"/>
  <c r="AQ10" i="6" s="1"/>
  <c r="AH757" i="6" s="1"/>
  <c r="J10" i="6"/>
  <c r="AP10" i="6" s="1"/>
  <c r="AH674" i="6" s="1"/>
  <c r="I10" i="6"/>
  <c r="AO10" i="6" s="1"/>
  <c r="AH591" i="6" s="1"/>
  <c r="H10" i="6"/>
  <c r="AN10" i="6" s="1"/>
  <c r="AH508" i="6" s="1"/>
  <c r="G10" i="6"/>
  <c r="AM10" i="6" s="1"/>
  <c r="AH425" i="6" s="1"/>
  <c r="F10" i="6"/>
  <c r="AL10" i="6" s="1"/>
  <c r="AH342" i="6" s="1"/>
  <c r="E10" i="6"/>
  <c r="AK10" i="6" s="1"/>
  <c r="AH259" i="6" s="1"/>
  <c r="D10" i="6"/>
  <c r="AJ10" i="6" s="1"/>
  <c r="C10" i="6"/>
  <c r="AI10" i="6" s="1"/>
  <c r="AH93" i="6" s="1"/>
  <c r="B10" i="6"/>
  <c r="AH10" i="6" s="1"/>
  <c r="L9" i="6"/>
  <c r="AR9" i="6" s="1"/>
  <c r="AH839" i="6" s="1"/>
  <c r="K9" i="6"/>
  <c r="AQ9" i="6" s="1"/>
  <c r="AH756" i="6" s="1"/>
  <c r="J9" i="6"/>
  <c r="AP9" i="6" s="1"/>
  <c r="AH673" i="6" s="1"/>
  <c r="I9" i="6"/>
  <c r="AO9" i="6" s="1"/>
  <c r="AH590" i="6" s="1"/>
  <c r="H9" i="6"/>
  <c r="AN9" i="6" s="1"/>
  <c r="AH507" i="6" s="1"/>
  <c r="G9" i="6"/>
  <c r="AM9" i="6" s="1"/>
  <c r="AH424" i="6" s="1"/>
  <c r="F9" i="6"/>
  <c r="AL9" i="6" s="1"/>
  <c r="AH341" i="6" s="1"/>
  <c r="E9" i="6"/>
  <c r="AK9" i="6" s="1"/>
  <c r="AH258" i="6" s="1"/>
  <c r="D9" i="6"/>
  <c r="AJ9" i="6" s="1"/>
  <c r="C9" i="6"/>
  <c r="AI9" i="6" s="1"/>
  <c r="AH92" i="6" s="1"/>
  <c r="B9" i="6"/>
  <c r="AH9" i="6" s="1"/>
  <c r="L8" i="6"/>
  <c r="AR8" i="6" s="1"/>
  <c r="AH838" i="6" s="1"/>
  <c r="K8" i="6"/>
  <c r="AQ8" i="6" s="1"/>
  <c r="AH755" i="6" s="1"/>
  <c r="J8" i="6"/>
  <c r="AP8" i="6" s="1"/>
  <c r="AH672" i="6" s="1"/>
  <c r="I8" i="6"/>
  <c r="AO8" i="6" s="1"/>
  <c r="AH589" i="6" s="1"/>
  <c r="H8" i="6"/>
  <c r="AN8" i="6" s="1"/>
  <c r="AH506" i="6" s="1"/>
  <c r="G8" i="6"/>
  <c r="AM8" i="6" s="1"/>
  <c r="AH423" i="6" s="1"/>
  <c r="F8" i="6"/>
  <c r="AL8" i="6" s="1"/>
  <c r="AH340" i="6" s="1"/>
  <c r="E8" i="6"/>
  <c r="AK8" i="6" s="1"/>
  <c r="AH257" i="6" s="1"/>
  <c r="D8" i="6"/>
  <c r="AJ8" i="6" s="1"/>
  <c r="C8" i="6"/>
  <c r="AI8" i="6" s="1"/>
  <c r="AH91" i="6" s="1"/>
  <c r="B8" i="6"/>
  <c r="AH8" i="6" s="1"/>
  <c r="L7" i="6"/>
  <c r="AR7" i="6" s="1"/>
  <c r="AH837" i="6" s="1"/>
  <c r="K7" i="6"/>
  <c r="AQ7" i="6" s="1"/>
  <c r="AH754" i="6" s="1"/>
  <c r="J7" i="6"/>
  <c r="AP7" i="6" s="1"/>
  <c r="AH671" i="6" s="1"/>
  <c r="I7" i="6"/>
  <c r="AO7" i="6" s="1"/>
  <c r="AH588" i="6" s="1"/>
  <c r="H7" i="6"/>
  <c r="AN7" i="6" s="1"/>
  <c r="AH505" i="6" s="1"/>
  <c r="G7" i="6"/>
  <c r="AM7" i="6" s="1"/>
  <c r="AH422" i="6" s="1"/>
  <c r="F7" i="6"/>
  <c r="AL7" i="6" s="1"/>
  <c r="AH339" i="6" s="1"/>
  <c r="E7" i="6"/>
  <c r="AK7" i="6" s="1"/>
  <c r="AH256" i="6" s="1"/>
  <c r="D7" i="6"/>
  <c r="AJ7" i="6" s="1"/>
  <c r="C7" i="6"/>
  <c r="AI7" i="6" s="1"/>
  <c r="AH90" i="6" s="1"/>
  <c r="B7" i="6"/>
  <c r="AH7" i="6" s="1"/>
  <c r="L6" i="6"/>
  <c r="AR6" i="6" s="1"/>
  <c r="AH836" i="6" s="1"/>
  <c r="K6" i="6"/>
  <c r="AQ6" i="6" s="1"/>
  <c r="AH753" i="6" s="1"/>
  <c r="J6" i="6"/>
  <c r="AP6" i="6" s="1"/>
  <c r="AH670" i="6" s="1"/>
  <c r="I6" i="6"/>
  <c r="AO6" i="6" s="1"/>
  <c r="AH587" i="6" s="1"/>
  <c r="H6" i="6"/>
  <c r="AN6" i="6" s="1"/>
  <c r="AH504" i="6" s="1"/>
  <c r="G6" i="6"/>
  <c r="AM6" i="6" s="1"/>
  <c r="AH421" i="6" s="1"/>
  <c r="F6" i="6"/>
  <c r="AL6" i="6" s="1"/>
  <c r="AH338" i="6" s="1"/>
  <c r="E6" i="6"/>
  <c r="AK6" i="6" s="1"/>
  <c r="AH255" i="6" s="1"/>
  <c r="D6" i="6"/>
  <c r="AJ6" i="6" s="1"/>
  <c r="C6" i="6"/>
  <c r="AI6" i="6" s="1"/>
  <c r="AH89" i="6" s="1"/>
  <c r="B6" i="6"/>
  <c r="AH6" i="6" s="1"/>
  <c r="L5" i="6"/>
  <c r="K5" i="6"/>
  <c r="J5" i="6"/>
  <c r="I5" i="6"/>
  <c r="H5" i="6"/>
  <c r="G5" i="6"/>
  <c r="F5" i="6"/>
  <c r="E5" i="6"/>
  <c r="D5" i="6"/>
  <c r="C5" i="6"/>
  <c r="B5" i="6"/>
  <c r="L4" i="6"/>
  <c r="K4" i="6"/>
  <c r="J4" i="6"/>
  <c r="I4" i="6"/>
  <c r="H4" i="6"/>
  <c r="G4" i="6"/>
  <c r="F4" i="6"/>
  <c r="E4" i="6"/>
  <c r="D4" i="6"/>
  <c r="C4" i="6"/>
  <c r="B4" i="6"/>
  <c r="L3" i="6"/>
  <c r="K3" i="6"/>
  <c r="J3" i="6"/>
  <c r="I3" i="6"/>
  <c r="H3" i="6"/>
  <c r="G3" i="6"/>
  <c r="F3" i="6"/>
  <c r="E3" i="6"/>
  <c r="D3" i="6"/>
  <c r="C3" i="6"/>
  <c r="B3" i="6"/>
  <c r="L2" i="6"/>
  <c r="J2" i="6"/>
  <c r="I2" i="6"/>
  <c r="D2" i="6"/>
  <c r="C2" i="6"/>
  <c r="B2" i="6"/>
  <c r="D114" i="6" l="1"/>
  <c r="L114" i="6"/>
  <c r="L113" i="6"/>
  <c r="F114" i="6"/>
  <c r="F113" i="6"/>
  <c r="B114" i="6"/>
  <c r="B113" i="6"/>
  <c r="E113" i="6"/>
  <c r="E114" i="6"/>
  <c r="H114" i="6"/>
  <c r="H113" i="6"/>
  <c r="G114" i="6"/>
  <c r="G113" i="6"/>
  <c r="C113" i="6"/>
  <c r="C114" i="6"/>
  <c r="I114" i="6"/>
  <c r="I113" i="6"/>
  <c r="J113" i="6"/>
  <c r="J114" i="6"/>
  <c r="K113" i="6"/>
  <c r="K114" i="6"/>
  <c r="D109" i="6"/>
  <c r="D113" i="6"/>
  <c r="D110" i="6"/>
  <c r="D111" i="6"/>
  <c r="I110" i="6"/>
  <c r="I111" i="6"/>
  <c r="I109" i="6"/>
  <c r="K110" i="6"/>
  <c r="K109" i="6"/>
  <c r="K111" i="6"/>
  <c r="J110" i="6"/>
  <c r="J111" i="6"/>
  <c r="J109" i="6"/>
  <c r="L109" i="6"/>
  <c r="L110" i="6"/>
  <c r="L111" i="6"/>
  <c r="H110" i="6"/>
  <c r="H111" i="6"/>
  <c r="H109" i="6"/>
  <c r="C110" i="6"/>
  <c r="C111" i="6"/>
  <c r="C109" i="6"/>
  <c r="G110" i="6"/>
  <c r="G111" i="6"/>
  <c r="G109" i="6"/>
  <c r="F110" i="6"/>
  <c r="F111" i="6"/>
  <c r="F109" i="6"/>
  <c r="B111" i="6"/>
  <c r="B110" i="6"/>
  <c r="B112" i="6"/>
  <c r="E111" i="6"/>
  <c r="E109" i="6"/>
  <c r="E110" i="6"/>
  <c r="C145" i="6" a="1"/>
  <c r="C145" i="6" s="1"/>
  <c r="I145" i="6" a="1"/>
  <c r="I145" i="6" s="1"/>
  <c r="J145" i="6" a="1"/>
  <c r="J145" i="6" s="1"/>
  <c r="K145" i="6" a="1"/>
  <c r="K145" i="6" s="1"/>
  <c r="L145" i="6" a="1"/>
  <c r="L145" i="6" s="1"/>
  <c r="H145" i="6" a="1"/>
  <c r="H145" i="6" s="1"/>
  <c r="D145" i="6" a="1"/>
  <c r="D145" i="6" s="1"/>
  <c r="G145" i="6" a="1"/>
  <c r="G145" i="6" s="1"/>
  <c r="F145" i="6" a="1"/>
  <c r="F145" i="6" s="1"/>
  <c r="E145" i="6" a="1"/>
  <c r="E145" i="6" s="1"/>
  <c r="C143" i="6"/>
  <c r="C85" i="6"/>
  <c r="C146" i="6" s="1" a="1"/>
  <c r="C146" i="6" s="1"/>
  <c r="AM5" i="6"/>
  <c r="AH420" i="6" s="1"/>
  <c r="G144" i="6"/>
  <c r="I85" i="6"/>
  <c r="I146" i="6" s="1" a="1"/>
  <c r="I146" i="6" s="1"/>
  <c r="I143" i="6"/>
  <c r="AO5" i="6"/>
  <c r="AH586" i="6" s="1"/>
  <c r="I144" i="6"/>
  <c r="J85" i="6"/>
  <c r="J146" i="6" s="1" a="1"/>
  <c r="J146" i="6" s="1"/>
  <c r="J143" i="6"/>
  <c r="AH5" i="6"/>
  <c r="B144" i="6"/>
  <c r="AP5" i="6"/>
  <c r="AH669" i="6" s="1"/>
  <c r="J144" i="6"/>
  <c r="K143" i="6"/>
  <c r="K85" i="6"/>
  <c r="K146" i="6" s="1" a="1"/>
  <c r="K146" i="6" s="1"/>
  <c r="D143" i="6"/>
  <c r="D85" i="6"/>
  <c r="D146" i="6" s="1" a="1"/>
  <c r="D146" i="6" s="1"/>
  <c r="H85" i="6"/>
  <c r="H146" i="6" s="1" a="1"/>
  <c r="H146" i="6" s="1"/>
  <c r="H143" i="6"/>
  <c r="AN5" i="6"/>
  <c r="AH503" i="6" s="1"/>
  <c r="H144" i="6"/>
  <c r="AJ5" i="6"/>
  <c r="D144" i="6"/>
  <c r="AR5" i="6"/>
  <c r="AH835" i="6" s="1"/>
  <c r="L144" i="6"/>
  <c r="G85" i="6"/>
  <c r="G146" i="6" s="1" a="1"/>
  <c r="G146" i="6" s="1"/>
  <c r="G143" i="6"/>
  <c r="L143" i="6"/>
  <c r="L85" i="6"/>
  <c r="L146" i="6" s="1" a="1"/>
  <c r="L146" i="6" s="1"/>
  <c r="AI5" i="6"/>
  <c r="AH88" i="6" s="1"/>
  <c r="C144" i="6"/>
  <c r="F143" i="6"/>
  <c r="F85" i="6"/>
  <c r="F146" i="6" s="1" a="1"/>
  <c r="F146" i="6" s="1"/>
  <c r="AQ5" i="6"/>
  <c r="AH752" i="6" s="1"/>
  <c r="K144" i="6"/>
  <c r="AK5" i="6"/>
  <c r="AH254" i="6" s="1"/>
  <c r="E144" i="6"/>
  <c r="B85" i="6"/>
  <c r="B146" i="6" a="1"/>
  <c r="B146" i="6" s="1"/>
  <c r="B145" i="6" a="1"/>
  <c r="B145" i="6" s="1"/>
  <c r="B87" i="6"/>
  <c r="B143" i="6"/>
  <c r="AL5" i="6"/>
  <c r="AH337" i="6" s="1"/>
  <c r="F144" i="6"/>
  <c r="E85" i="6"/>
  <c r="E146" i="6" s="1" a="1"/>
  <c r="E146" i="6" s="1"/>
  <c r="E143" i="6"/>
  <c r="C115" i="6"/>
  <c r="D115" i="6"/>
  <c r="I115" i="6"/>
  <c r="J115" i="6"/>
  <c r="K115" i="6"/>
  <c r="L115" i="6"/>
  <c r="H115" i="6"/>
  <c r="G115" i="6"/>
  <c r="G130" i="6" s="1"/>
  <c r="F115" i="6"/>
  <c r="B115" i="6"/>
  <c r="B131" i="6" s="1"/>
  <c r="E115" i="6"/>
  <c r="D112" i="6"/>
  <c r="J112" i="6"/>
  <c r="K112" i="6"/>
  <c r="I112" i="6"/>
  <c r="L112" i="6"/>
  <c r="H112" i="6"/>
  <c r="G112" i="6"/>
  <c r="F112" i="6"/>
  <c r="E112" i="6"/>
  <c r="AN4" i="6"/>
  <c r="AH502" i="6" s="1"/>
  <c r="C112" i="6"/>
  <c r="AK3" i="6"/>
  <c r="AH252" i="6" s="1"/>
  <c r="AH4" i="6"/>
  <c r="AP4" i="6"/>
  <c r="AH668" i="6" s="1"/>
  <c r="AI4" i="6"/>
  <c r="AH87" i="6" s="1"/>
  <c r="AJ4" i="6"/>
  <c r="AH170" i="6" s="1"/>
  <c r="AM3" i="6"/>
  <c r="AH418" i="6" s="1"/>
  <c r="AK4" i="6"/>
  <c r="AH253" i="6" s="1"/>
  <c r="AQ4" i="6"/>
  <c r="AH751" i="6" s="1"/>
  <c r="AR4" i="6"/>
  <c r="AH834" i="6" s="1"/>
  <c r="AN3" i="6"/>
  <c r="AH501" i="6" s="1"/>
  <c r="AO3" i="6"/>
  <c r="AH584" i="6" s="1"/>
  <c r="AL4" i="6"/>
  <c r="AH336" i="6" s="1"/>
  <c r="AH3" i="6"/>
  <c r="AP3" i="6"/>
  <c r="AH667" i="6" s="1"/>
  <c r="AM4" i="6"/>
  <c r="AH419" i="6" s="1"/>
  <c r="AL3" i="6"/>
  <c r="AH335" i="6" s="1"/>
  <c r="AQ3" i="6"/>
  <c r="AH750" i="6" s="1"/>
  <c r="AI3" i="6"/>
  <c r="AH86" i="6" s="1"/>
  <c r="AJ3" i="6"/>
  <c r="AH169" i="6" s="1"/>
  <c r="AR3" i="6"/>
  <c r="AH833" i="6" s="1"/>
  <c r="AO4" i="6"/>
  <c r="AH585" i="6" s="1"/>
  <c r="D98" i="6"/>
  <c r="D97" i="6"/>
  <c r="D96" i="6"/>
  <c r="I97" i="6"/>
  <c r="I96" i="6"/>
  <c r="I98" i="6"/>
  <c r="J98" i="6"/>
  <c r="J97" i="6"/>
  <c r="J96" i="6"/>
  <c r="K98" i="6"/>
  <c r="K97" i="6"/>
  <c r="K96" i="6"/>
  <c r="C98" i="6"/>
  <c r="C97" i="6"/>
  <c r="C96" i="6"/>
  <c r="L95" i="6"/>
  <c r="L98" i="6"/>
  <c r="L97" i="6"/>
  <c r="L96" i="6"/>
  <c r="H97" i="6"/>
  <c r="H96" i="6"/>
  <c r="H98" i="6"/>
  <c r="G96" i="6"/>
  <c r="G98" i="6"/>
  <c r="G97" i="6"/>
  <c r="F96" i="6"/>
  <c r="F98" i="6"/>
  <c r="F97" i="6"/>
  <c r="B96" i="6"/>
  <c r="B97" i="6"/>
  <c r="E98" i="6"/>
  <c r="E96" i="6"/>
  <c r="E97" i="6"/>
  <c r="D121" i="6"/>
  <c r="D120" i="6"/>
  <c r="D119" i="6"/>
  <c r="D122" i="6"/>
  <c r="I121" i="6"/>
  <c r="I120" i="6"/>
  <c r="I119" i="6"/>
  <c r="I122" i="6"/>
  <c r="J122" i="6"/>
  <c r="J119" i="6"/>
  <c r="J121" i="6"/>
  <c r="J120" i="6"/>
  <c r="K122" i="6"/>
  <c r="K121" i="6"/>
  <c r="K120" i="6"/>
  <c r="K119" i="6"/>
  <c r="C122" i="6"/>
  <c r="C120" i="6"/>
  <c r="C121" i="6"/>
  <c r="C119" i="6"/>
  <c r="L122" i="6"/>
  <c r="L121" i="6"/>
  <c r="L120" i="6"/>
  <c r="L119" i="6"/>
  <c r="H120" i="6"/>
  <c r="H119" i="6"/>
  <c r="H122" i="6"/>
  <c r="H121" i="6"/>
  <c r="G122" i="6"/>
  <c r="G119" i="6"/>
  <c r="G121" i="6"/>
  <c r="G120" i="6"/>
  <c r="F120" i="6"/>
  <c r="F122" i="6"/>
  <c r="F121" i="6"/>
  <c r="F119" i="6"/>
  <c r="B121" i="6"/>
  <c r="B119" i="6"/>
  <c r="B109" i="6"/>
  <c r="B120" i="6"/>
  <c r="B122" i="6"/>
  <c r="E122" i="6"/>
  <c r="E119" i="6"/>
  <c r="E121" i="6"/>
  <c r="E120" i="6"/>
  <c r="B95" i="6"/>
  <c r="C104" i="6"/>
  <c r="C102" i="6"/>
  <c r="C103" i="6"/>
  <c r="D103" i="6"/>
  <c r="D104" i="6"/>
  <c r="D102" i="6"/>
  <c r="J102" i="6"/>
  <c r="J103" i="6"/>
  <c r="J104" i="6"/>
  <c r="K104" i="6"/>
  <c r="K102" i="6"/>
  <c r="K103" i="6"/>
  <c r="I102" i="6"/>
  <c r="I103" i="6"/>
  <c r="I104" i="6"/>
  <c r="L103" i="6"/>
  <c r="L104" i="6"/>
  <c r="L102" i="6"/>
  <c r="H103" i="6"/>
  <c r="H104" i="6"/>
  <c r="H102" i="6"/>
  <c r="G103" i="6"/>
  <c r="G104" i="6"/>
  <c r="G102" i="6"/>
  <c r="F103" i="6"/>
  <c r="F104" i="6"/>
  <c r="F102" i="6"/>
  <c r="B103" i="6"/>
  <c r="B104" i="6"/>
  <c r="B102" i="6"/>
  <c r="B98" i="6"/>
  <c r="E103" i="6"/>
  <c r="E104" i="6"/>
  <c r="E102" i="6"/>
  <c r="AO2" i="6"/>
  <c r="AH583" i="6" s="1"/>
  <c r="I95" i="6"/>
  <c r="AP2" i="6"/>
  <c r="AH666" i="6" s="1"/>
  <c r="J95" i="6"/>
  <c r="AQ2" i="6"/>
  <c r="AH749" i="6" s="1"/>
  <c r="K95" i="6"/>
  <c r="AJ2" i="6"/>
  <c r="AH168" i="6" s="1"/>
  <c r="D95" i="6"/>
  <c r="AN2" i="6"/>
  <c r="AH500" i="6" s="1"/>
  <c r="H95" i="6"/>
  <c r="AI2" i="6"/>
  <c r="AH85" i="6" s="1"/>
  <c r="C95" i="6"/>
  <c r="AM2" i="6"/>
  <c r="AH417" i="6" s="1"/>
  <c r="G95" i="6"/>
  <c r="AL2" i="6"/>
  <c r="AH334" i="6" s="1"/>
  <c r="F95" i="6"/>
  <c r="AR2" i="6"/>
  <c r="AH832" i="6" s="1"/>
  <c r="AH2" i="6"/>
  <c r="E95" i="6"/>
  <c r="AK2" i="6"/>
  <c r="AH251" i="6" s="1"/>
  <c r="AH172" i="6"/>
  <c r="AH200" i="6"/>
  <c r="AH212" i="6"/>
  <c r="AH224" i="6"/>
  <c r="AH236" i="6"/>
  <c r="AH244" i="6"/>
  <c r="AH248" i="6"/>
  <c r="AH171" i="6"/>
  <c r="AH175" i="6"/>
  <c r="AH179" i="6"/>
  <c r="AH183" i="6"/>
  <c r="AH187" i="6"/>
  <c r="AH191" i="6"/>
  <c r="AH195" i="6"/>
  <c r="AH199" i="6"/>
  <c r="AH203" i="6"/>
  <c r="AH207" i="6"/>
  <c r="AH211" i="6"/>
  <c r="AH215" i="6"/>
  <c r="AH219" i="6"/>
  <c r="AH223" i="6"/>
  <c r="AH227" i="6"/>
  <c r="AH231" i="6"/>
  <c r="AH235" i="6"/>
  <c r="AH239" i="6"/>
  <c r="AH243" i="6"/>
  <c r="AH247" i="6"/>
  <c r="AH176" i="6"/>
  <c r="AH184" i="6"/>
  <c r="AH196" i="6"/>
  <c r="AH208" i="6"/>
  <c r="AH220" i="6"/>
  <c r="AH232" i="6"/>
  <c r="AH174" i="6"/>
  <c r="AH178" i="6"/>
  <c r="AH182" i="6"/>
  <c r="AH186" i="6"/>
  <c r="AH190" i="6"/>
  <c r="AH194" i="6"/>
  <c r="AH198" i="6"/>
  <c r="AH202" i="6"/>
  <c r="AH206" i="6"/>
  <c r="AH210" i="6"/>
  <c r="AH214" i="6"/>
  <c r="AH218" i="6"/>
  <c r="AH222" i="6"/>
  <c r="AH226" i="6"/>
  <c r="AH230" i="6"/>
  <c r="AH234" i="6"/>
  <c r="AH238" i="6"/>
  <c r="AH242" i="6"/>
  <c r="AH246" i="6"/>
  <c r="AH250" i="6"/>
  <c r="AH180" i="6"/>
  <c r="AH188" i="6"/>
  <c r="AH192" i="6"/>
  <c r="AH204" i="6"/>
  <c r="AH216" i="6"/>
  <c r="AH228" i="6"/>
  <c r="AH240" i="6"/>
  <c r="AH173" i="6"/>
  <c r="AH177" i="6"/>
  <c r="AH181" i="6"/>
  <c r="AH185" i="6"/>
  <c r="AH189" i="6"/>
  <c r="AH193" i="6"/>
  <c r="AH197" i="6"/>
  <c r="AH201" i="6"/>
  <c r="AH205" i="6"/>
  <c r="AH209" i="6"/>
  <c r="AH213" i="6"/>
  <c r="AH217" i="6"/>
  <c r="AH221" i="6"/>
  <c r="AH225" i="6"/>
  <c r="AH229" i="6"/>
  <c r="AH233" i="6"/>
  <c r="AH237" i="6"/>
  <c r="AH241" i="6"/>
  <c r="AH245" i="6"/>
  <c r="AH249" i="6"/>
  <c r="I130" i="6" l="1"/>
  <c r="G133" i="6"/>
  <c r="H130" i="6"/>
  <c r="B130" i="6"/>
  <c r="I132" i="6"/>
  <c r="H132" i="6"/>
  <c r="E131" i="6"/>
  <c r="I131" i="6"/>
  <c r="L130" i="6"/>
  <c r="L131" i="6"/>
  <c r="C130" i="6"/>
  <c r="C131" i="6"/>
  <c r="C132" i="6"/>
  <c r="D133" i="6"/>
  <c r="H131" i="6"/>
  <c r="J130" i="6"/>
  <c r="J131" i="6"/>
  <c r="D130" i="6"/>
  <c r="E132" i="6"/>
  <c r="B133" i="6"/>
  <c r="K130" i="6"/>
  <c r="C133" i="6"/>
  <c r="K131" i="6"/>
  <c r="G132" i="6"/>
  <c r="G131" i="6"/>
  <c r="F130" i="6"/>
  <c r="K132" i="6"/>
  <c r="L132" i="6"/>
  <c r="J133" i="6"/>
  <c r="I133" i="6"/>
  <c r="J132" i="6"/>
  <c r="F131" i="6"/>
  <c r="H133" i="6"/>
  <c r="E133" i="6"/>
  <c r="D132" i="6"/>
  <c r="L133" i="6"/>
  <c r="K133" i="6"/>
  <c r="F132" i="6"/>
  <c r="E130" i="6"/>
  <c r="F133" i="6"/>
  <c r="B132" i="6"/>
  <c r="D131" i="6"/>
  <c r="HV14" i="19"/>
  <c r="HU2" i="20"/>
  <c r="HV2" i="20"/>
  <c r="HM2" i="2" l="1"/>
  <c r="HO6" i="20"/>
  <c r="HV18" i="20"/>
  <c r="HU18" i="20"/>
  <c r="HT18" i="20"/>
  <c r="HS18" i="20"/>
  <c r="HR18" i="20"/>
  <c r="HQ18" i="20"/>
  <c r="HP18" i="20"/>
  <c r="HO18" i="20"/>
  <c r="HN18" i="20"/>
  <c r="HV17" i="20"/>
  <c r="HU17" i="20"/>
  <c r="HT17" i="20"/>
  <c r="HS17" i="20"/>
  <c r="HR17" i="20"/>
  <c r="HQ17" i="20"/>
  <c r="HP17" i="20"/>
  <c r="HO17" i="20"/>
  <c r="HN17" i="20"/>
  <c r="HV19" i="20"/>
  <c r="HU19" i="20"/>
  <c r="HT19" i="20"/>
  <c r="HS19" i="20"/>
  <c r="HR19" i="20"/>
  <c r="HQ19" i="20"/>
  <c r="HP19" i="20"/>
  <c r="HO19" i="20"/>
  <c r="HN19" i="20"/>
  <c r="HV12" i="20"/>
  <c r="HU12" i="20"/>
  <c r="HT12" i="20"/>
  <c r="HS12" i="20"/>
  <c r="HR12" i="20"/>
  <c r="HQ12" i="20"/>
  <c r="HP12" i="20"/>
  <c r="HO12" i="20"/>
  <c r="HN12" i="20"/>
  <c r="HV25" i="20"/>
  <c r="HU25" i="20"/>
  <c r="HT25" i="20"/>
  <c r="HS25" i="20"/>
  <c r="HR25" i="20"/>
  <c r="HQ25" i="20"/>
  <c r="HP25" i="20"/>
  <c r="HO25" i="20"/>
  <c r="HN25" i="20"/>
  <c r="HV10" i="20"/>
  <c r="HU10" i="20"/>
  <c r="HT10" i="20"/>
  <c r="HS10" i="20"/>
  <c r="HR10" i="20"/>
  <c r="HQ10" i="20"/>
  <c r="HP10" i="20"/>
  <c r="HO10" i="20"/>
  <c r="HN10" i="20"/>
  <c r="HV5" i="20"/>
  <c r="HU5" i="20"/>
  <c r="HT5" i="20"/>
  <c r="HS5" i="20"/>
  <c r="HR5" i="20"/>
  <c r="HQ5" i="20"/>
  <c r="HP5" i="20"/>
  <c r="HO5" i="20"/>
  <c r="HN5" i="20"/>
  <c r="HV9" i="20"/>
  <c r="HU9" i="20"/>
  <c r="HT9" i="20"/>
  <c r="HS9" i="20"/>
  <c r="HR9" i="20"/>
  <c r="HQ9" i="20"/>
  <c r="HP9" i="20"/>
  <c r="HO9" i="20"/>
  <c r="HN9" i="20"/>
  <c r="HV3" i="20"/>
  <c r="HU3" i="20"/>
  <c r="HT3" i="20"/>
  <c r="HS3" i="20"/>
  <c r="HR3" i="20"/>
  <c r="HQ3" i="20"/>
  <c r="HP3" i="20"/>
  <c r="HO3" i="20"/>
  <c r="HN3" i="20"/>
  <c r="HV23" i="20"/>
  <c r="HU23" i="20"/>
  <c r="HT23" i="20"/>
  <c r="HS23" i="20"/>
  <c r="HR23" i="20"/>
  <c r="HQ23" i="20"/>
  <c r="HP23" i="20"/>
  <c r="HO23" i="20"/>
  <c r="HN23" i="20"/>
  <c r="HV15" i="20"/>
  <c r="HU15" i="20"/>
  <c r="HT15" i="20"/>
  <c r="HS15" i="20"/>
  <c r="HR15" i="20"/>
  <c r="HQ15" i="20"/>
  <c r="HP15" i="20"/>
  <c r="HO15" i="20"/>
  <c r="HN15" i="20"/>
  <c r="HV20" i="20"/>
  <c r="HU20" i="20"/>
  <c r="HT20" i="20"/>
  <c r="HS20" i="20"/>
  <c r="HR20" i="20"/>
  <c r="HQ20" i="20"/>
  <c r="HP20" i="20"/>
  <c r="HO20" i="20"/>
  <c r="HN20" i="20"/>
  <c r="HV11" i="20"/>
  <c r="HU11" i="20"/>
  <c r="HT11" i="20"/>
  <c r="HS11" i="20"/>
  <c r="HR11" i="20"/>
  <c r="HQ11" i="20"/>
  <c r="HP11" i="20"/>
  <c r="HO11" i="20"/>
  <c r="HN11" i="20"/>
  <c r="HV22" i="20"/>
  <c r="HU22" i="20"/>
  <c r="HT22" i="20"/>
  <c r="HS22" i="20"/>
  <c r="HR22" i="20"/>
  <c r="HQ22" i="20"/>
  <c r="HP22" i="20"/>
  <c r="HO22" i="20"/>
  <c r="HN22" i="20"/>
  <c r="HV7" i="20"/>
  <c r="HU7" i="20"/>
  <c r="HT7" i="20"/>
  <c r="HS7" i="20"/>
  <c r="HR7" i="20"/>
  <c r="HQ7" i="20"/>
  <c r="HP7" i="20"/>
  <c r="HO7" i="20"/>
  <c r="HN7" i="20"/>
  <c r="HV8" i="20"/>
  <c r="HU8" i="20"/>
  <c r="HT8" i="20"/>
  <c r="HS8" i="20"/>
  <c r="HR8" i="20"/>
  <c r="HQ8" i="20"/>
  <c r="HP8" i="20"/>
  <c r="HO8" i="20"/>
  <c r="HN8" i="20"/>
  <c r="HV21" i="20"/>
  <c r="HU21" i="20"/>
  <c r="HT21" i="20"/>
  <c r="HS21" i="20"/>
  <c r="HR21" i="20"/>
  <c r="HQ21" i="20"/>
  <c r="HP21" i="20"/>
  <c r="HO21" i="20"/>
  <c r="HN21" i="20"/>
  <c r="HV24" i="20"/>
  <c r="HU24" i="20"/>
  <c r="HT24" i="20"/>
  <c r="HS24" i="20"/>
  <c r="HR24" i="20"/>
  <c r="HQ24" i="20"/>
  <c r="HP24" i="20"/>
  <c r="HO24" i="20"/>
  <c r="HN24" i="20"/>
  <c r="HV14" i="20"/>
  <c r="HU14" i="20"/>
  <c r="HT14" i="20"/>
  <c r="HS14" i="20"/>
  <c r="HR14" i="20"/>
  <c r="HQ14" i="20"/>
  <c r="HP14" i="20"/>
  <c r="HO14" i="20"/>
  <c r="HN14" i="20"/>
  <c r="HT2" i="20"/>
  <c r="HS2" i="20"/>
  <c r="HR2" i="20"/>
  <c r="HQ2" i="20"/>
  <c r="HP2" i="20"/>
  <c r="HO2" i="20"/>
  <c r="HN2" i="20"/>
  <c r="HV13" i="20"/>
  <c r="HU13" i="20"/>
  <c r="HT13" i="20"/>
  <c r="HS13" i="20"/>
  <c r="HR13" i="20"/>
  <c r="HQ13" i="20"/>
  <c r="HP13" i="20"/>
  <c r="HO13" i="20"/>
  <c r="HN13" i="20"/>
  <c r="HV4" i="20"/>
  <c r="HU4" i="20"/>
  <c r="HT4" i="20"/>
  <c r="HS4" i="20"/>
  <c r="HR4" i="20"/>
  <c r="HQ4" i="20"/>
  <c r="HP4" i="20"/>
  <c r="HO4" i="20"/>
  <c r="HN4" i="20"/>
  <c r="HV16" i="20"/>
  <c r="HU16" i="20"/>
  <c r="HT16" i="20"/>
  <c r="HS16" i="20"/>
  <c r="HR16" i="20"/>
  <c r="HQ16" i="20"/>
  <c r="HP16" i="20"/>
  <c r="HO16" i="20"/>
  <c r="HN16" i="20"/>
  <c r="HV6" i="20"/>
  <c r="HU6" i="20"/>
  <c r="HT6" i="20"/>
  <c r="HS6" i="20"/>
  <c r="HR6" i="20"/>
  <c r="HQ6" i="20"/>
  <c r="HP6" i="20"/>
  <c r="HN6" i="20"/>
  <c r="HN2" i="19"/>
  <c r="HV21" i="19"/>
  <c r="HU21" i="19"/>
  <c r="HT21" i="19"/>
  <c r="HS21" i="19"/>
  <c r="HR21" i="19"/>
  <c r="HQ21" i="19"/>
  <c r="HP21" i="19"/>
  <c r="HO21" i="19"/>
  <c r="HN21" i="19"/>
  <c r="HV20" i="19"/>
  <c r="HU20" i="19"/>
  <c r="HT20" i="19"/>
  <c r="HS20" i="19"/>
  <c r="HR20" i="19"/>
  <c r="HQ20" i="19"/>
  <c r="HP20" i="19"/>
  <c r="HO20" i="19"/>
  <c r="HN20" i="19"/>
  <c r="HV19" i="19"/>
  <c r="HU19" i="19"/>
  <c r="HT19" i="19"/>
  <c r="HS19" i="19"/>
  <c r="HR19" i="19"/>
  <c r="HQ19" i="19"/>
  <c r="HP19" i="19"/>
  <c r="HO19" i="19"/>
  <c r="HN19" i="19"/>
  <c r="HV18" i="19"/>
  <c r="HU18" i="19"/>
  <c r="HT18" i="19"/>
  <c r="HS18" i="19"/>
  <c r="HR18" i="19"/>
  <c r="HQ18" i="19"/>
  <c r="HP18" i="19"/>
  <c r="HO18" i="19"/>
  <c r="HN18" i="19"/>
  <c r="HV17" i="19"/>
  <c r="HU17" i="19"/>
  <c r="HT17" i="19"/>
  <c r="HS17" i="19"/>
  <c r="HR17" i="19"/>
  <c r="HQ17" i="19"/>
  <c r="HP17" i="19"/>
  <c r="HO17" i="19"/>
  <c r="HN17" i="19"/>
  <c r="HV16" i="19"/>
  <c r="HU16" i="19"/>
  <c r="HT16" i="19"/>
  <c r="HS16" i="19"/>
  <c r="HR16" i="19"/>
  <c r="HQ16" i="19"/>
  <c r="HP16" i="19"/>
  <c r="HO16" i="19"/>
  <c r="HN16" i="19"/>
  <c r="HV15" i="19"/>
  <c r="HU15" i="19"/>
  <c r="HT15" i="19"/>
  <c r="HS15" i="19"/>
  <c r="HR15" i="19"/>
  <c r="HQ15" i="19"/>
  <c r="HP15" i="19"/>
  <c r="HO15" i="19"/>
  <c r="HN15" i="19"/>
  <c r="HU14" i="19"/>
  <c r="HT14" i="19"/>
  <c r="HS14" i="19"/>
  <c r="HR14" i="19"/>
  <c r="HQ14" i="19"/>
  <c r="HP14" i="19"/>
  <c r="HO14" i="19"/>
  <c r="HN14" i="19"/>
  <c r="HV13" i="19"/>
  <c r="HU13" i="19"/>
  <c r="HT13" i="19"/>
  <c r="HS13" i="19"/>
  <c r="HR13" i="19"/>
  <c r="HQ13" i="19"/>
  <c r="HP13" i="19"/>
  <c r="HO13" i="19"/>
  <c r="HN13" i="19"/>
  <c r="HV12" i="19"/>
  <c r="HU12" i="19"/>
  <c r="HT12" i="19"/>
  <c r="HS12" i="19"/>
  <c r="HR12" i="19"/>
  <c r="HQ12" i="19"/>
  <c r="HP12" i="19"/>
  <c r="HO12" i="19"/>
  <c r="HN12" i="19"/>
  <c r="HV11" i="19"/>
  <c r="HU11" i="19"/>
  <c r="HT11" i="19"/>
  <c r="HS11" i="19"/>
  <c r="HR11" i="19"/>
  <c r="HQ11" i="19"/>
  <c r="HP11" i="19"/>
  <c r="HO11" i="19"/>
  <c r="HN11" i="19"/>
  <c r="HV10" i="19"/>
  <c r="HU10" i="19"/>
  <c r="HT10" i="19"/>
  <c r="HS10" i="19"/>
  <c r="HR10" i="19"/>
  <c r="HQ10" i="19"/>
  <c r="HP10" i="19"/>
  <c r="HO10" i="19"/>
  <c r="HN10" i="19"/>
  <c r="HV9" i="19"/>
  <c r="HU9" i="19"/>
  <c r="HT9" i="19"/>
  <c r="HS9" i="19"/>
  <c r="HR9" i="19"/>
  <c r="HQ9" i="19"/>
  <c r="HP9" i="19"/>
  <c r="HO9" i="19"/>
  <c r="HN9" i="19"/>
  <c r="HV8" i="19"/>
  <c r="HU8" i="19"/>
  <c r="HT8" i="19"/>
  <c r="HS8" i="19"/>
  <c r="HR8" i="19"/>
  <c r="HQ8" i="19"/>
  <c r="HP8" i="19"/>
  <c r="HO8" i="19"/>
  <c r="HN8" i="19"/>
  <c r="HV7" i="19"/>
  <c r="HU7" i="19"/>
  <c r="HT7" i="19"/>
  <c r="HS7" i="19"/>
  <c r="HR7" i="19"/>
  <c r="HQ7" i="19"/>
  <c r="HP7" i="19"/>
  <c r="HO7" i="19"/>
  <c r="HN7" i="19"/>
  <c r="HV6" i="19"/>
  <c r="HU6" i="19"/>
  <c r="HT6" i="19"/>
  <c r="HS6" i="19"/>
  <c r="HR6" i="19"/>
  <c r="HQ6" i="19"/>
  <c r="HP6" i="19"/>
  <c r="HO6" i="19"/>
  <c r="HN6" i="19"/>
  <c r="HV5" i="19"/>
  <c r="HU5" i="19"/>
  <c r="HT5" i="19"/>
  <c r="HS5" i="19"/>
  <c r="HR5" i="19"/>
  <c r="HQ5" i="19"/>
  <c r="HP5" i="19"/>
  <c r="HO5" i="19"/>
  <c r="HN5" i="19"/>
  <c r="HV4" i="19"/>
  <c r="HU4" i="19"/>
  <c r="HT4" i="19"/>
  <c r="HS4" i="19"/>
  <c r="HR4" i="19"/>
  <c r="HQ4" i="19"/>
  <c r="HP4" i="19"/>
  <c r="HO4" i="19"/>
  <c r="HN4" i="19"/>
  <c r="HV3" i="19"/>
  <c r="HU3" i="19"/>
  <c r="HT3" i="19"/>
  <c r="HS3" i="19"/>
  <c r="HR3" i="19"/>
  <c r="HQ3" i="19"/>
  <c r="HP3" i="19"/>
  <c r="HO3" i="19"/>
  <c r="HN3" i="19"/>
  <c r="HV2" i="19"/>
  <c r="HU2" i="19"/>
  <c r="HT2" i="19"/>
  <c r="HS2" i="19"/>
  <c r="HR2" i="19"/>
  <c r="HQ2" i="19"/>
  <c r="HP2" i="19"/>
  <c r="HO2" i="19"/>
  <c r="HT2" i="16"/>
  <c r="HM2" i="10"/>
  <c r="HU32" i="10"/>
  <c r="HT32" i="10"/>
  <c r="HS32" i="10"/>
  <c r="HR32" i="10"/>
  <c r="HQ32" i="10"/>
  <c r="HP32" i="10"/>
  <c r="HO32" i="10"/>
  <c r="HN32" i="10"/>
  <c r="HM32" i="10"/>
  <c r="HU31" i="10"/>
  <c r="HT31" i="10"/>
  <c r="HS31" i="10"/>
  <c r="HR31" i="10"/>
  <c r="HQ31" i="10"/>
  <c r="HP31" i="10"/>
  <c r="HO31" i="10"/>
  <c r="HN31" i="10"/>
  <c r="HM31" i="10"/>
  <c r="HU30" i="10"/>
  <c r="HT30" i="10"/>
  <c r="HS30" i="10"/>
  <c r="HR30" i="10"/>
  <c r="HQ30" i="10"/>
  <c r="HP30" i="10"/>
  <c r="HO30" i="10"/>
  <c r="HN30" i="10"/>
  <c r="HM30" i="10"/>
  <c r="HU29" i="10"/>
  <c r="HT29" i="10"/>
  <c r="HS29" i="10"/>
  <c r="HR29" i="10"/>
  <c r="HQ29" i="10"/>
  <c r="HP29" i="10"/>
  <c r="HO29" i="10"/>
  <c r="HN29" i="10"/>
  <c r="HM29" i="10"/>
  <c r="HU28" i="10"/>
  <c r="HT28" i="10"/>
  <c r="HS28" i="10"/>
  <c r="HR28" i="10"/>
  <c r="HQ28" i="10"/>
  <c r="HP28" i="10"/>
  <c r="HO28" i="10"/>
  <c r="HN28" i="10"/>
  <c r="HM28" i="10"/>
  <c r="HU27" i="10"/>
  <c r="HT27" i="10"/>
  <c r="HS27" i="10"/>
  <c r="HR27" i="10"/>
  <c r="HQ27" i="10"/>
  <c r="HP27" i="10"/>
  <c r="HO27" i="10"/>
  <c r="HN27" i="10"/>
  <c r="HM27" i="10"/>
  <c r="HU26" i="10"/>
  <c r="HT26" i="10"/>
  <c r="HS26" i="10"/>
  <c r="HR26" i="10"/>
  <c r="HQ26" i="10"/>
  <c r="HP26" i="10"/>
  <c r="HO26" i="10"/>
  <c r="HN26" i="10"/>
  <c r="HM26" i="10"/>
  <c r="HU25" i="10"/>
  <c r="HT25" i="10"/>
  <c r="HS25" i="10"/>
  <c r="HR25" i="10"/>
  <c r="HQ25" i="10"/>
  <c r="HP25" i="10"/>
  <c r="HO25" i="10"/>
  <c r="HN25" i="10"/>
  <c r="HM25" i="10"/>
  <c r="HU24" i="10"/>
  <c r="HT24" i="10"/>
  <c r="HS24" i="10"/>
  <c r="HR24" i="10"/>
  <c r="HQ24" i="10"/>
  <c r="HP24" i="10"/>
  <c r="HO24" i="10"/>
  <c r="HN24" i="10"/>
  <c r="HM24" i="10"/>
  <c r="HU23" i="10"/>
  <c r="HT23" i="10"/>
  <c r="HS23" i="10"/>
  <c r="HR23" i="10"/>
  <c r="HQ23" i="10"/>
  <c r="HP23" i="10"/>
  <c r="HO23" i="10"/>
  <c r="HN23" i="10"/>
  <c r="HM23" i="10"/>
  <c r="HU22" i="10"/>
  <c r="HT22" i="10"/>
  <c r="HS22" i="10"/>
  <c r="HR22" i="10"/>
  <c r="HQ22" i="10"/>
  <c r="HP22" i="10"/>
  <c r="HO22" i="10"/>
  <c r="HN22" i="10"/>
  <c r="HM22" i="10"/>
  <c r="HU21" i="10"/>
  <c r="HT21" i="10"/>
  <c r="HS21" i="10"/>
  <c r="HR21" i="10"/>
  <c r="HQ21" i="10"/>
  <c r="HP21" i="10"/>
  <c r="HO21" i="10"/>
  <c r="HN21" i="10"/>
  <c r="HM21" i="10"/>
  <c r="HU20" i="10"/>
  <c r="HT20" i="10"/>
  <c r="HS20" i="10"/>
  <c r="HR20" i="10"/>
  <c r="HQ20" i="10"/>
  <c r="HP20" i="10"/>
  <c r="HO20" i="10"/>
  <c r="HN20" i="10"/>
  <c r="HM20" i="10"/>
  <c r="HU19" i="10"/>
  <c r="HT19" i="10"/>
  <c r="HS19" i="10"/>
  <c r="HR19" i="10"/>
  <c r="HQ19" i="10"/>
  <c r="HP19" i="10"/>
  <c r="HO19" i="10"/>
  <c r="HN19" i="10"/>
  <c r="HM19" i="10"/>
  <c r="HU18" i="10"/>
  <c r="HT18" i="10"/>
  <c r="HS18" i="10"/>
  <c r="HR18" i="10"/>
  <c r="HQ18" i="10"/>
  <c r="HP18" i="10"/>
  <c r="HO18" i="10"/>
  <c r="HN18" i="10"/>
  <c r="HM18" i="10"/>
  <c r="HU17" i="10"/>
  <c r="HT17" i="10"/>
  <c r="HS17" i="10"/>
  <c r="HR17" i="10"/>
  <c r="HQ17" i="10"/>
  <c r="HP17" i="10"/>
  <c r="HO17" i="10"/>
  <c r="HN17" i="10"/>
  <c r="HM17" i="10"/>
  <c r="HU16" i="10"/>
  <c r="HT16" i="10"/>
  <c r="HS16" i="10"/>
  <c r="HR16" i="10"/>
  <c r="HQ16" i="10"/>
  <c r="HP16" i="10"/>
  <c r="HO16" i="10"/>
  <c r="HN16" i="10"/>
  <c r="HM16" i="10"/>
  <c r="HU15" i="10"/>
  <c r="HT15" i="10"/>
  <c r="HS15" i="10"/>
  <c r="HR15" i="10"/>
  <c r="HQ15" i="10"/>
  <c r="HP15" i="10"/>
  <c r="HO15" i="10"/>
  <c r="HN15" i="10"/>
  <c r="HM15" i="10"/>
  <c r="HU14" i="10"/>
  <c r="HT14" i="10"/>
  <c r="HS14" i="10"/>
  <c r="HR14" i="10"/>
  <c r="HQ14" i="10"/>
  <c r="HP14" i="10"/>
  <c r="HO14" i="10"/>
  <c r="HN14" i="10"/>
  <c r="HM14" i="10"/>
  <c r="HU13" i="10"/>
  <c r="HT13" i="10"/>
  <c r="HS13" i="10"/>
  <c r="HR13" i="10"/>
  <c r="HQ13" i="10"/>
  <c r="HP13" i="10"/>
  <c r="HO13" i="10"/>
  <c r="HN13" i="10"/>
  <c r="HM13" i="10"/>
  <c r="HU12" i="10"/>
  <c r="HT12" i="10"/>
  <c r="HS12" i="10"/>
  <c r="HR12" i="10"/>
  <c r="HQ12" i="10"/>
  <c r="HP12" i="10"/>
  <c r="HO12" i="10"/>
  <c r="HN12" i="10"/>
  <c r="HM12" i="10"/>
  <c r="HU11" i="10"/>
  <c r="HT11" i="10"/>
  <c r="HS11" i="10"/>
  <c r="HR11" i="10"/>
  <c r="HQ11" i="10"/>
  <c r="HP11" i="10"/>
  <c r="HO11" i="10"/>
  <c r="HN11" i="10"/>
  <c r="HM11" i="10"/>
  <c r="HU10" i="10"/>
  <c r="HT10" i="10"/>
  <c r="HS10" i="10"/>
  <c r="HR10" i="10"/>
  <c r="HQ10" i="10"/>
  <c r="HP10" i="10"/>
  <c r="HO10" i="10"/>
  <c r="HN10" i="10"/>
  <c r="HM10" i="10"/>
  <c r="HU9" i="10"/>
  <c r="HT9" i="10"/>
  <c r="HS9" i="10"/>
  <c r="HR9" i="10"/>
  <c r="HQ9" i="10"/>
  <c r="HP9" i="10"/>
  <c r="HO9" i="10"/>
  <c r="HN9" i="10"/>
  <c r="HM9" i="10"/>
  <c r="HU8" i="10"/>
  <c r="HT8" i="10"/>
  <c r="HS8" i="10"/>
  <c r="HR8" i="10"/>
  <c r="HQ8" i="10"/>
  <c r="HP8" i="10"/>
  <c r="HO8" i="10"/>
  <c r="HN8" i="10"/>
  <c r="HM8" i="10"/>
  <c r="HU7" i="10"/>
  <c r="HT7" i="10"/>
  <c r="HS7" i="10"/>
  <c r="HR7" i="10"/>
  <c r="HQ7" i="10"/>
  <c r="HP7" i="10"/>
  <c r="HO7" i="10"/>
  <c r="HN7" i="10"/>
  <c r="HM7" i="10"/>
  <c r="HU6" i="10"/>
  <c r="HT6" i="10"/>
  <c r="HS6" i="10"/>
  <c r="HR6" i="10"/>
  <c r="HQ6" i="10"/>
  <c r="HP6" i="10"/>
  <c r="HO6" i="10"/>
  <c r="HN6" i="10"/>
  <c r="HM6" i="10"/>
  <c r="HU5" i="10"/>
  <c r="HT5" i="10"/>
  <c r="HS5" i="10"/>
  <c r="HR5" i="10"/>
  <c r="HQ5" i="10"/>
  <c r="HP5" i="10"/>
  <c r="HO5" i="10"/>
  <c r="HN5" i="10"/>
  <c r="HM5" i="10"/>
  <c r="HU4" i="10"/>
  <c r="HT4" i="10"/>
  <c r="HS4" i="10"/>
  <c r="HR4" i="10"/>
  <c r="HQ4" i="10"/>
  <c r="HP4" i="10"/>
  <c r="HO4" i="10"/>
  <c r="HN4" i="10"/>
  <c r="HM4" i="10"/>
  <c r="HU3" i="10"/>
  <c r="HT3" i="10"/>
  <c r="HS3" i="10"/>
  <c r="HR3" i="10"/>
  <c r="HQ3" i="10"/>
  <c r="HP3" i="10"/>
  <c r="HO3" i="10"/>
  <c r="HN3" i="10"/>
  <c r="HM3" i="10"/>
  <c r="HU2" i="10"/>
  <c r="HT2" i="10"/>
  <c r="HS2" i="10"/>
  <c r="HR2" i="10"/>
  <c r="HQ2" i="10"/>
  <c r="HP2" i="10"/>
  <c r="HO2" i="10"/>
  <c r="HN2" i="10"/>
  <c r="HM2" i="8"/>
  <c r="HM2" i="13"/>
  <c r="HM2" i="14"/>
  <c r="HM13" i="15"/>
  <c r="HM22" i="15"/>
  <c r="HM17" i="15"/>
  <c r="HM11" i="15"/>
  <c r="HM4" i="15"/>
  <c r="HM23" i="15"/>
  <c r="HM19" i="15"/>
  <c r="HM15" i="15"/>
  <c r="HM16" i="15"/>
  <c r="HM6" i="15"/>
  <c r="HM5" i="15"/>
  <c r="HM14" i="15"/>
  <c r="HM9" i="15"/>
  <c r="HM7" i="15"/>
  <c r="HM10" i="15"/>
  <c r="HM8" i="15"/>
  <c r="HM20" i="15"/>
  <c r="HM12" i="15"/>
  <c r="HM3" i="15"/>
  <c r="HM18" i="15"/>
  <c r="HM21" i="15"/>
  <c r="HM2" i="15"/>
  <c r="HM2" i="4"/>
  <c r="HM2" i="3"/>
  <c r="HM2" i="16"/>
  <c r="HU2" i="16"/>
  <c r="E416" i="7"/>
  <c r="V327" i="7"/>
  <c r="U327" i="7"/>
  <c r="T327" i="7"/>
  <c r="S327" i="7"/>
  <c r="R327" i="7"/>
  <c r="Q327" i="7"/>
  <c r="P327" i="7"/>
  <c r="O327" i="7"/>
  <c r="N327" i="7"/>
  <c r="V326" i="7" a="1"/>
  <c r="V326" i="7" s="1"/>
  <c r="V328" i="7" s="1"/>
  <c r="U326" i="7" a="1"/>
  <c r="U326" i="7" s="1"/>
  <c r="T326" i="7" a="1"/>
  <c r="T326" i="7" s="1"/>
  <c r="S326" i="7" a="1"/>
  <c r="S326" i="7" s="1"/>
  <c r="R326" i="7" a="1"/>
  <c r="R326" i="7" s="1"/>
  <c r="Q326" i="7" a="1"/>
  <c r="Q326" i="7" s="1"/>
  <c r="P326" i="7" a="1"/>
  <c r="P326" i="7" s="1"/>
  <c r="O326" i="7" a="1"/>
  <c r="O326" i="7" s="1"/>
  <c r="N326" i="7"/>
  <c r="V325" i="7"/>
  <c r="U325" i="7"/>
  <c r="T325" i="7"/>
  <c r="S325" i="7"/>
  <c r="R325" i="7"/>
  <c r="Q325" i="7"/>
  <c r="P325" i="7"/>
  <c r="O325" i="7"/>
  <c r="N325" i="7"/>
  <c r="P328" i="7" l="1"/>
  <c r="N328" i="7"/>
  <c r="T328" i="7"/>
  <c r="U328" i="7"/>
  <c r="C86" i="6"/>
  <c r="L86" i="6"/>
  <c r="D86" i="6"/>
  <c r="F86" i="6"/>
  <c r="H86" i="6"/>
  <c r="I86" i="6"/>
  <c r="J86" i="6"/>
  <c r="K86" i="6"/>
  <c r="K87" i="6"/>
  <c r="K89" i="6"/>
  <c r="R328" i="7"/>
  <c r="Q328" i="7"/>
  <c r="O328" i="7"/>
  <c r="S328" i="7"/>
  <c r="V419" i="7"/>
  <c r="U419" i="7"/>
  <c r="T419" i="7"/>
  <c r="S419" i="7"/>
  <c r="R419" i="7"/>
  <c r="Q419" i="7"/>
  <c r="P419" i="7"/>
  <c r="O419" i="7"/>
  <c r="N419" i="7"/>
  <c r="V418" i="7" a="1"/>
  <c r="V418" i="7" s="1"/>
  <c r="U418" i="7" a="1"/>
  <c r="U418" i="7" s="1"/>
  <c r="U420" i="7" s="1"/>
  <c r="T418" i="7" a="1"/>
  <c r="T418" i="7" s="1"/>
  <c r="S418" i="7" a="1"/>
  <c r="S418" i="7" s="1"/>
  <c r="R418" i="7" a="1"/>
  <c r="R418" i="7" s="1"/>
  <c r="R420" i="7" s="1"/>
  <c r="Q418" i="7" a="1"/>
  <c r="Q418" i="7" s="1"/>
  <c r="P418" i="7" a="1"/>
  <c r="P418" i="7" s="1"/>
  <c r="O418" i="7" a="1"/>
  <c r="O418" i="7" s="1"/>
  <c r="N418" i="7"/>
  <c r="V417" i="7"/>
  <c r="U417" i="7"/>
  <c r="T417" i="7"/>
  <c r="S417" i="7"/>
  <c r="R417" i="7"/>
  <c r="Q417" i="7"/>
  <c r="P417" i="7"/>
  <c r="O417" i="7"/>
  <c r="N417" i="7"/>
  <c r="J416" i="7"/>
  <c r="B416" i="7"/>
  <c r="J418" i="7"/>
  <c r="I418" i="7"/>
  <c r="H418" i="7"/>
  <c r="G418" i="7"/>
  <c r="F418" i="7"/>
  <c r="E418" i="7"/>
  <c r="D418" i="7"/>
  <c r="C418" i="7"/>
  <c r="B418" i="7"/>
  <c r="J417" i="7" a="1"/>
  <c r="J417" i="7" s="1"/>
  <c r="I417" i="7" a="1"/>
  <c r="I417" i="7" s="1"/>
  <c r="H417" i="7" a="1"/>
  <c r="H417" i="7" s="1"/>
  <c r="G417" i="7" a="1"/>
  <c r="G417" i="7" s="1"/>
  <c r="G419" i="7" s="1"/>
  <c r="F417" i="7" a="1"/>
  <c r="F417" i="7" s="1"/>
  <c r="F419" i="7" s="1"/>
  <c r="E417" i="7" a="1"/>
  <c r="E417" i="7" s="1"/>
  <c r="D417" i="7" a="1"/>
  <c r="D417" i="7" s="1"/>
  <c r="C417" i="7" a="1"/>
  <c r="C417" i="7" s="1"/>
  <c r="C419" i="7" s="1"/>
  <c r="B417" i="7"/>
  <c r="I416" i="7"/>
  <c r="H416" i="7"/>
  <c r="G416" i="7"/>
  <c r="F416" i="7"/>
  <c r="D416" i="7"/>
  <c r="C416" i="7"/>
  <c r="HU23" i="16"/>
  <c r="HU22" i="16"/>
  <c r="HU21" i="16"/>
  <c r="HU20" i="16"/>
  <c r="HU19" i="16"/>
  <c r="HU18" i="16"/>
  <c r="HU17" i="16"/>
  <c r="HU16" i="16"/>
  <c r="HU15" i="16"/>
  <c r="HU14" i="16"/>
  <c r="HU13" i="16"/>
  <c r="HU12" i="16"/>
  <c r="HU11" i="16"/>
  <c r="HU10" i="16"/>
  <c r="HU9" i="16"/>
  <c r="HU8" i="16"/>
  <c r="HU7" i="16"/>
  <c r="HU6" i="16"/>
  <c r="HU5" i="16"/>
  <c r="HU4" i="16"/>
  <c r="HU3" i="16"/>
  <c r="HU13" i="15"/>
  <c r="HU22" i="15"/>
  <c r="HU17" i="15"/>
  <c r="HU11" i="15"/>
  <c r="HU4" i="15"/>
  <c r="HU23" i="15"/>
  <c r="HU19" i="15"/>
  <c r="HU15" i="15"/>
  <c r="HU16" i="15"/>
  <c r="HU6" i="15"/>
  <c r="HU5" i="15"/>
  <c r="HU14" i="15"/>
  <c r="HU9" i="15"/>
  <c r="HU7" i="15"/>
  <c r="HU10" i="15"/>
  <c r="HU8" i="15"/>
  <c r="HU20" i="15"/>
  <c r="HU12" i="15"/>
  <c r="HU3" i="15"/>
  <c r="HU18" i="15"/>
  <c r="HU21" i="15"/>
  <c r="HU2" i="15"/>
  <c r="HU23" i="14"/>
  <c r="HU22" i="14"/>
  <c r="HU21" i="14"/>
  <c r="HU20" i="14"/>
  <c r="HU19" i="14"/>
  <c r="HU18" i="14"/>
  <c r="HU17" i="14"/>
  <c r="HU16" i="14"/>
  <c r="HU15" i="14"/>
  <c r="HU14" i="14"/>
  <c r="HU13" i="14"/>
  <c r="HU12" i="14"/>
  <c r="HU11" i="14"/>
  <c r="HU10" i="14"/>
  <c r="HU9" i="14"/>
  <c r="HU8" i="14"/>
  <c r="HU7" i="14"/>
  <c r="HU6" i="14"/>
  <c r="HU5" i="14"/>
  <c r="HU4" i="14"/>
  <c r="HU3" i="14"/>
  <c r="HU2" i="14"/>
  <c r="HU29" i="13"/>
  <c r="HU28" i="13"/>
  <c r="HU27" i="13"/>
  <c r="HU26" i="13"/>
  <c r="HU25" i="13"/>
  <c r="HU24" i="13"/>
  <c r="HU23" i="13"/>
  <c r="HU22" i="13"/>
  <c r="HU21" i="13"/>
  <c r="HU20" i="13"/>
  <c r="HU19" i="13"/>
  <c r="HU18" i="13"/>
  <c r="HU17" i="13"/>
  <c r="HU16" i="13"/>
  <c r="HU15" i="13"/>
  <c r="HU14" i="13"/>
  <c r="HU13" i="13"/>
  <c r="HU12" i="13"/>
  <c r="HU11" i="13"/>
  <c r="HU10" i="13"/>
  <c r="HU9" i="13"/>
  <c r="HU8" i="13"/>
  <c r="HU7" i="13"/>
  <c r="HU6" i="13"/>
  <c r="HU5" i="13"/>
  <c r="HU4" i="13"/>
  <c r="HU3" i="13"/>
  <c r="HU2" i="13"/>
  <c r="HU34" i="8"/>
  <c r="HU33" i="8"/>
  <c r="HU32" i="8"/>
  <c r="HU31" i="8"/>
  <c r="HU30" i="8"/>
  <c r="HU29" i="8"/>
  <c r="HU28" i="8"/>
  <c r="HU27" i="8"/>
  <c r="HU26" i="8"/>
  <c r="HU25" i="8"/>
  <c r="HU24" i="8"/>
  <c r="HU23" i="8"/>
  <c r="HU22" i="8"/>
  <c r="HU21" i="8"/>
  <c r="HU20" i="8"/>
  <c r="HU19" i="8"/>
  <c r="HU18" i="8"/>
  <c r="HU17" i="8"/>
  <c r="HU16" i="8"/>
  <c r="HU15" i="8"/>
  <c r="HU14" i="8"/>
  <c r="HU13" i="8"/>
  <c r="HU12" i="8"/>
  <c r="HU11" i="8"/>
  <c r="HU10" i="8"/>
  <c r="HU9" i="8"/>
  <c r="HU8" i="8"/>
  <c r="HU7" i="8"/>
  <c r="HU6" i="8"/>
  <c r="HU5" i="8"/>
  <c r="HU4" i="8"/>
  <c r="HU3" i="8"/>
  <c r="HU2" i="8"/>
  <c r="HU26" i="4"/>
  <c r="HU25" i="4"/>
  <c r="HU24" i="4"/>
  <c r="HU23" i="4"/>
  <c r="HU22" i="4"/>
  <c r="HU21" i="4"/>
  <c r="HU20" i="4"/>
  <c r="HU19" i="4"/>
  <c r="HU18" i="4"/>
  <c r="HU17" i="4"/>
  <c r="HU16" i="4"/>
  <c r="HU15" i="4"/>
  <c r="HU14" i="4"/>
  <c r="HU13" i="4"/>
  <c r="HU12" i="4"/>
  <c r="HU11" i="4"/>
  <c r="HU10" i="4"/>
  <c r="HU9" i="4"/>
  <c r="HU8" i="4"/>
  <c r="HU7" i="4"/>
  <c r="HU6" i="4"/>
  <c r="HU5" i="4"/>
  <c r="HU4" i="4"/>
  <c r="HU3" i="4"/>
  <c r="HU2" i="4"/>
  <c r="HU44" i="3"/>
  <c r="HU43" i="3"/>
  <c r="HU42" i="3"/>
  <c r="HU41" i="3"/>
  <c r="HU40" i="3"/>
  <c r="HU39" i="3"/>
  <c r="HU38" i="3"/>
  <c r="HU37" i="3"/>
  <c r="HU36" i="3"/>
  <c r="HU35" i="3"/>
  <c r="HU34" i="3"/>
  <c r="HU33" i="3"/>
  <c r="HU32" i="3"/>
  <c r="HU31" i="3"/>
  <c r="HU30" i="3"/>
  <c r="HU29" i="3"/>
  <c r="HU28" i="3"/>
  <c r="HU27" i="3"/>
  <c r="HU26" i="3"/>
  <c r="HU25" i="3"/>
  <c r="HU24" i="3"/>
  <c r="HU23" i="3"/>
  <c r="HU22" i="3"/>
  <c r="HU21" i="3"/>
  <c r="HU20" i="3"/>
  <c r="HU19" i="3"/>
  <c r="HU18" i="3"/>
  <c r="HU17" i="3"/>
  <c r="HU16" i="3"/>
  <c r="HU15" i="3"/>
  <c r="HU14" i="3"/>
  <c r="HU13" i="3"/>
  <c r="HU12" i="3"/>
  <c r="HU11" i="3"/>
  <c r="HU10" i="3"/>
  <c r="HU9" i="3"/>
  <c r="HU8" i="3"/>
  <c r="HU7" i="3"/>
  <c r="HU6" i="3"/>
  <c r="HU5" i="3"/>
  <c r="HU4" i="3"/>
  <c r="HU3" i="3"/>
  <c r="HU2" i="3"/>
  <c r="HU96" i="2"/>
  <c r="HU95" i="2"/>
  <c r="HU94" i="2"/>
  <c r="HU93" i="2"/>
  <c r="HU92" i="2"/>
  <c r="HU91" i="2"/>
  <c r="HU90" i="2"/>
  <c r="HU89" i="2"/>
  <c r="HU88" i="2"/>
  <c r="HU87" i="2"/>
  <c r="HU86" i="2"/>
  <c r="HU85" i="2"/>
  <c r="HU84" i="2"/>
  <c r="HU83" i="2"/>
  <c r="HU82" i="2"/>
  <c r="HU81" i="2"/>
  <c r="HU80" i="2"/>
  <c r="HU79" i="2"/>
  <c r="HU78" i="2"/>
  <c r="HU77" i="2"/>
  <c r="HU76" i="2"/>
  <c r="HU75" i="2"/>
  <c r="HU74" i="2"/>
  <c r="HU73" i="2"/>
  <c r="HU72" i="2"/>
  <c r="HU71" i="2"/>
  <c r="HU70" i="2"/>
  <c r="HU69" i="2"/>
  <c r="HU68" i="2"/>
  <c r="HU67" i="2"/>
  <c r="HU66" i="2"/>
  <c r="HU65" i="2"/>
  <c r="HU64" i="2"/>
  <c r="HU63" i="2"/>
  <c r="HU62" i="2"/>
  <c r="HU61" i="2"/>
  <c r="HU60" i="2"/>
  <c r="HU59" i="2"/>
  <c r="HU58" i="2"/>
  <c r="HU57" i="2"/>
  <c r="HU56" i="2"/>
  <c r="HU55" i="2"/>
  <c r="HU54" i="2"/>
  <c r="HU53" i="2"/>
  <c r="HU52" i="2"/>
  <c r="HU51" i="2"/>
  <c r="HU50" i="2"/>
  <c r="HU49" i="2"/>
  <c r="HU48" i="2"/>
  <c r="HU47" i="2"/>
  <c r="HU46" i="2"/>
  <c r="HU45" i="2"/>
  <c r="HU44" i="2"/>
  <c r="HU43" i="2"/>
  <c r="HU42" i="2"/>
  <c r="HU41" i="2"/>
  <c r="HU40" i="2"/>
  <c r="HU39" i="2"/>
  <c r="HU38" i="2"/>
  <c r="HU37" i="2"/>
  <c r="HU36" i="2"/>
  <c r="HU35" i="2"/>
  <c r="HU34" i="2"/>
  <c r="HU33" i="2"/>
  <c r="HU32" i="2"/>
  <c r="HU31" i="2"/>
  <c r="HU30" i="2"/>
  <c r="HU29" i="2"/>
  <c r="HU28" i="2"/>
  <c r="HU27" i="2"/>
  <c r="HU26" i="2"/>
  <c r="HU25" i="2"/>
  <c r="HU24" i="2"/>
  <c r="HU23" i="2"/>
  <c r="HU22" i="2"/>
  <c r="HU21" i="2"/>
  <c r="HU20" i="2"/>
  <c r="HU19" i="2"/>
  <c r="HU18" i="2"/>
  <c r="HU17" i="2"/>
  <c r="HU16" i="2"/>
  <c r="HU15" i="2"/>
  <c r="HU14" i="2"/>
  <c r="HU13" i="2"/>
  <c r="HU12" i="2"/>
  <c r="HU11" i="2"/>
  <c r="HU10" i="2"/>
  <c r="HU9" i="2"/>
  <c r="HU8" i="2"/>
  <c r="HU7" i="2"/>
  <c r="HU6" i="2"/>
  <c r="HU5" i="2"/>
  <c r="HU4" i="2"/>
  <c r="HU3" i="2"/>
  <c r="HU2" i="2"/>
  <c r="E419" i="7" l="1"/>
  <c r="T420" i="7"/>
  <c r="B419" i="7"/>
  <c r="J419" i="7"/>
  <c r="Q420" i="7"/>
  <c r="D419" i="7"/>
  <c r="I419" i="7"/>
  <c r="P420" i="7"/>
  <c r="H419" i="7"/>
  <c r="N420" i="7"/>
  <c r="V420" i="7"/>
  <c r="K135" i="6"/>
  <c r="L87" i="6"/>
  <c r="L89" i="6"/>
  <c r="K88" i="6"/>
  <c r="O420" i="7"/>
  <c r="S420" i="7"/>
  <c r="I326" i="7"/>
  <c r="H326" i="7"/>
  <c r="G326" i="7"/>
  <c r="F326" i="7"/>
  <c r="E326" i="7"/>
  <c r="D326" i="7"/>
  <c r="C326" i="7"/>
  <c r="B326" i="7"/>
  <c r="A326" i="7"/>
  <c r="I325" i="7" a="1"/>
  <c r="I325" i="7" s="1"/>
  <c r="H325" i="7" a="1"/>
  <c r="H325" i="7" s="1"/>
  <c r="H327" i="7" s="1"/>
  <c r="G325" i="7" a="1"/>
  <c r="G325" i="7" s="1"/>
  <c r="G327" i="7" s="1"/>
  <c r="F325" i="7" a="1"/>
  <c r="F325" i="7" s="1"/>
  <c r="E325" i="7" a="1"/>
  <c r="E325" i="7" s="1"/>
  <c r="D325" i="7" a="1"/>
  <c r="D325" i="7" s="1"/>
  <c r="D327" i="7" s="1"/>
  <c r="C325" i="7" a="1"/>
  <c r="C325" i="7" s="1"/>
  <c r="B325" i="7" a="1"/>
  <c r="B325" i="7" s="1"/>
  <c r="B327" i="7" s="1"/>
  <c r="A325" i="7"/>
  <c r="I324" i="7"/>
  <c r="H324" i="7"/>
  <c r="G324" i="7"/>
  <c r="F324" i="7"/>
  <c r="E324" i="7"/>
  <c r="D324" i="7"/>
  <c r="C324" i="7"/>
  <c r="B324" i="7"/>
  <c r="A324" i="7"/>
  <c r="HT23" i="16"/>
  <c r="HT22" i="16"/>
  <c r="HT21" i="16"/>
  <c r="HT20" i="16"/>
  <c r="HT19" i="16"/>
  <c r="HT18" i="16"/>
  <c r="HT17" i="16"/>
  <c r="HT16" i="16"/>
  <c r="HT15" i="16"/>
  <c r="HT14" i="16"/>
  <c r="HT13" i="16"/>
  <c r="HT12" i="16"/>
  <c r="HT11" i="16"/>
  <c r="HT10" i="16"/>
  <c r="HT9" i="16"/>
  <c r="HT8" i="16"/>
  <c r="HT7" i="16"/>
  <c r="HT6" i="16"/>
  <c r="HT5" i="16"/>
  <c r="HT4" i="16"/>
  <c r="HT3" i="16"/>
  <c r="HT13" i="15"/>
  <c r="HT22" i="15"/>
  <c r="HT17" i="15"/>
  <c r="HT11" i="15"/>
  <c r="HT4" i="15"/>
  <c r="HT23" i="15"/>
  <c r="HT19" i="15"/>
  <c r="HT15" i="15"/>
  <c r="HT16" i="15"/>
  <c r="HT6" i="15"/>
  <c r="HT5" i="15"/>
  <c r="HT14" i="15"/>
  <c r="HT9" i="15"/>
  <c r="HT7" i="15"/>
  <c r="HT10" i="15"/>
  <c r="HT8" i="15"/>
  <c r="HT20" i="15"/>
  <c r="HT12" i="15"/>
  <c r="HT3" i="15"/>
  <c r="HT18" i="15"/>
  <c r="HT21" i="15"/>
  <c r="HT2" i="15"/>
  <c r="HT23" i="14"/>
  <c r="HT22" i="14"/>
  <c r="HT21" i="14"/>
  <c r="HT20" i="14"/>
  <c r="HT19" i="14"/>
  <c r="HT18" i="14"/>
  <c r="HT17" i="14"/>
  <c r="HT16" i="14"/>
  <c r="HT15" i="14"/>
  <c r="HT14" i="14"/>
  <c r="HT13" i="14"/>
  <c r="HT12" i="14"/>
  <c r="HT11" i="14"/>
  <c r="HT10" i="14"/>
  <c r="HT9" i="14"/>
  <c r="HT8" i="14"/>
  <c r="HT7" i="14"/>
  <c r="HT6" i="14"/>
  <c r="HT5" i="14"/>
  <c r="HT4" i="14"/>
  <c r="HT3" i="14"/>
  <c r="HT2" i="14"/>
  <c r="HT29" i="13"/>
  <c r="HT28" i="13"/>
  <c r="HT27" i="13"/>
  <c r="HT26" i="13"/>
  <c r="HT25" i="13"/>
  <c r="HT24" i="13"/>
  <c r="HT23" i="13"/>
  <c r="HT22" i="13"/>
  <c r="HT21" i="13"/>
  <c r="HT20" i="13"/>
  <c r="HT19" i="13"/>
  <c r="HT18" i="13"/>
  <c r="HT17" i="13"/>
  <c r="HT16" i="13"/>
  <c r="HT15" i="13"/>
  <c r="HT14" i="13"/>
  <c r="HT13" i="13"/>
  <c r="HT12" i="13"/>
  <c r="HT11" i="13"/>
  <c r="HT10" i="13"/>
  <c r="HT9" i="13"/>
  <c r="HT8" i="13"/>
  <c r="HT7" i="13"/>
  <c r="HT6" i="13"/>
  <c r="HT5" i="13"/>
  <c r="HT4" i="13"/>
  <c r="HT3" i="13"/>
  <c r="HT2" i="13"/>
  <c r="HT34" i="8"/>
  <c r="HT33" i="8"/>
  <c r="HT32" i="8"/>
  <c r="HT31" i="8"/>
  <c r="HT30" i="8"/>
  <c r="HT29" i="8"/>
  <c r="HT28" i="8"/>
  <c r="HT27" i="8"/>
  <c r="HT26" i="8"/>
  <c r="HT25" i="8"/>
  <c r="HT24" i="8"/>
  <c r="HT23" i="8"/>
  <c r="HT22" i="8"/>
  <c r="HT21" i="8"/>
  <c r="HT20" i="8"/>
  <c r="HT19" i="8"/>
  <c r="HT18" i="8"/>
  <c r="HT17" i="8"/>
  <c r="HT16" i="8"/>
  <c r="HT15" i="8"/>
  <c r="HT14" i="8"/>
  <c r="HT13" i="8"/>
  <c r="HT12" i="8"/>
  <c r="HT11" i="8"/>
  <c r="HT10" i="8"/>
  <c r="HT9" i="8"/>
  <c r="HT8" i="8"/>
  <c r="HT7" i="8"/>
  <c r="HT6" i="8"/>
  <c r="HT5" i="8"/>
  <c r="HT4" i="8"/>
  <c r="HT3" i="8"/>
  <c r="HT2" i="8"/>
  <c r="HT26" i="4"/>
  <c r="HT25" i="4"/>
  <c r="HT24" i="4"/>
  <c r="HT23" i="4"/>
  <c r="HT22" i="4"/>
  <c r="HT21" i="4"/>
  <c r="HT20" i="4"/>
  <c r="HT19" i="4"/>
  <c r="HT18" i="4"/>
  <c r="HT17" i="4"/>
  <c r="HT16" i="4"/>
  <c r="HT15" i="4"/>
  <c r="HT14" i="4"/>
  <c r="HT13" i="4"/>
  <c r="HT12" i="4"/>
  <c r="HT11" i="4"/>
  <c r="HT10" i="4"/>
  <c r="HT9" i="4"/>
  <c r="HT8" i="4"/>
  <c r="HT7" i="4"/>
  <c r="HT6" i="4"/>
  <c r="HT5" i="4"/>
  <c r="HT4" i="4"/>
  <c r="HT3" i="4"/>
  <c r="HT2" i="4"/>
  <c r="HT96" i="2"/>
  <c r="HT95" i="2"/>
  <c r="HT94" i="2"/>
  <c r="HT93" i="2"/>
  <c r="HT92" i="2"/>
  <c r="HT91" i="2"/>
  <c r="HT90" i="2"/>
  <c r="HT89" i="2"/>
  <c r="HT88" i="2"/>
  <c r="HT87" i="2"/>
  <c r="HT86" i="2"/>
  <c r="HT85" i="2"/>
  <c r="HT84" i="2"/>
  <c r="HT83" i="2"/>
  <c r="HT82" i="2"/>
  <c r="HT81" i="2"/>
  <c r="HT80" i="2"/>
  <c r="HT79" i="2"/>
  <c r="HT78" i="2"/>
  <c r="HT77" i="2"/>
  <c r="HT76" i="2"/>
  <c r="HT75" i="2"/>
  <c r="HT74" i="2"/>
  <c r="HT73" i="2"/>
  <c r="HT72" i="2"/>
  <c r="HT71" i="2"/>
  <c r="HT70" i="2"/>
  <c r="HT69" i="2"/>
  <c r="HT68" i="2"/>
  <c r="HT67" i="2"/>
  <c r="HT66" i="2"/>
  <c r="HT65" i="2"/>
  <c r="HT64" i="2"/>
  <c r="HT63" i="2"/>
  <c r="HT62" i="2"/>
  <c r="HT61" i="2"/>
  <c r="HT60" i="2"/>
  <c r="HT59" i="2"/>
  <c r="HT58" i="2"/>
  <c r="HT57" i="2"/>
  <c r="HT56" i="2"/>
  <c r="HT55" i="2"/>
  <c r="HT54" i="2"/>
  <c r="HT53" i="2"/>
  <c r="HT52" i="2"/>
  <c r="HT51" i="2"/>
  <c r="HT50" i="2"/>
  <c r="HT49" i="2"/>
  <c r="HT48" i="2"/>
  <c r="HT47" i="2"/>
  <c r="HT46" i="2"/>
  <c r="HT45" i="2"/>
  <c r="HT44" i="2"/>
  <c r="HT43" i="2"/>
  <c r="HT42" i="2"/>
  <c r="HT41" i="2"/>
  <c r="HT40" i="2"/>
  <c r="HT39" i="2"/>
  <c r="HT38" i="2"/>
  <c r="HT37" i="2"/>
  <c r="HT36" i="2"/>
  <c r="HT35" i="2"/>
  <c r="HT34" i="2"/>
  <c r="HT33" i="2"/>
  <c r="HT32" i="2"/>
  <c r="HT31" i="2"/>
  <c r="HT30" i="2"/>
  <c r="HT29" i="2"/>
  <c r="HT28" i="2"/>
  <c r="HT27" i="2"/>
  <c r="HT26" i="2"/>
  <c r="HT25" i="2"/>
  <c r="HT24" i="2"/>
  <c r="HT23" i="2"/>
  <c r="HT22" i="2"/>
  <c r="HT21" i="2"/>
  <c r="HT20" i="2"/>
  <c r="HT19" i="2"/>
  <c r="HT18" i="2"/>
  <c r="HT17" i="2"/>
  <c r="HT16" i="2"/>
  <c r="HT15" i="2"/>
  <c r="HT14" i="2"/>
  <c r="HT13" i="2"/>
  <c r="HT12" i="2"/>
  <c r="HT11" i="2"/>
  <c r="HT10" i="2"/>
  <c r="HT9" i="2"/>
  <c r="HT8" i="2"/>
  <c r="HT7" i="2"/>
  <c r="HT6" i="2"/>
  <c r="HT5" i="2"/>
  <c r="HT4" i="2"/>
  <c r="HT3" i="2"/>
  <c r="HT2" i="2"/>
  <c r="HT44" i="3"/>
  <c r="HT43" i="3"/>
  <c r="HT42" i="3"/>
  <c r="HT41" i="3"/>
  <c r="HT40" i="3"/>
  <c r="HT39" i="3"/>
  <c r="HT38" i="3"/>
  <c r="HT37" i="3"/>
  <c r="HT36" i="3"/>
  <c r="HT35" i="3"/>
  <c r="HT34" i="3"/>
  <c r="HT33" i="3"/>
  <c r="HT32" i="3"/>
  <c r="HT31" i="3"/>
  <c r="HT30" i="3"/>
  <c r="HT29" i="3"/>
  <c r="HT28" i="3"/>
  <c r="HT27" i="3"/>
  <c r="HT26" i="3"/>
  <c r="HT25" i="3"/>
  <c r="HT24" i="3"/>
  <c r="HT23" i="3"/>
  <c r="HT22" i="3"/>
  <c r="HT21" i="3"/>
  <c r="HT20" i="3"/>
  <c r="HT19" i="3"/>
  <c r="HT18" i="3"/>
  <c r="HT17" i="3"/>
  <c r="HT16" i="3"/>
  <c r="HT15" i="3"/>
  <c r="HT14" i="3"/>
  <c r="HT13" i="3"/>
  <c r="HT12" i="3"/>
  <c r="HT11" i="3"/>
  <c r="HT10" i="3"/>
  <c r="HT9" i="3"/>
  <c r="HT8" i="3"/>
  <c r="HT7" i="3"/>
  <c r="HT6" i="3"/>
  <c r="HT5" i="3"/>
  <c r="HT4" i="3"/>
  <c r="HT3" i="3"/>
  <c r="HT2" i="3"/>
  <c r="HS23" i="16"/>
  <c r="HR23" i="16"/>
  <c r="HQ23" i="16"/>
  <c r="HP23" i="16"/>
  <c r="HO23" i="16"/>
  <c r="HN23" i="16"/>
  <c r="HS22" i="16"/>
  <c r="HR22" i="16"/>
  <c r="HQ22" i="16"/>
  <c r="HP22" i="16"/>
  <c r="HO22" i="16"/>
  <c r="HN22" i="16"/>
  <c r="HS21" i="16"/>
  <c r="HR21" i="16"/>
  <c r="HQ21" i="16"/>
  <c r="HP21" i="16"/>
  <c r="HO21" i="16"/>
  <c r="HN21" i="16"/>
  <c r="HS20" i="16"/>
  <c r="HR20" i="16"/>
  <c r="HQ20" i="16"/>
  <c r="HP20" i="16"/>
  <c r="HO20" i="16"/>
  <c r="HN20" i="16"/>
  <c r="HS19" i="16"/>
  <c r="HR19" i="16"/>
  <c r="HQ19" i="16"/>
  <c r="HP19" i="16"/>
  <c r="HO19" i="16"/>
  <c r="HN19" i="16"/>
  <c r="HS18" i="16"/>
  <c r="HR18" i="16"/>
  <c r="HQ18" i="16"/>
  <c r="HP18" i="16"/>
  <c r="HO18" i="16"/>
  <c r="HN18" i="16"/>
  <c r="HS17" i="16"/>
  <c r="HR17" i="16"/>
  <c r="HQ17" i="16"/>
  <c r="HP17" i="16"/>
  <c r="HO17" i="16"/>
  <c r="HN17" i="16"/>
  <c r="HS16" i="16"/>
  <c r="HR16" i="16"/>
  <c r="HQ16" i="16"/>
  <c r="HP16" i="16"/>
  <c r="HO16" i="16"/>
  <c r="HN16" i="16"/>
  <c r="HS15" i="16"/>
  <c r="HR15" i="16"/>
  <c r="HQ15" i="16"/>
  <c r="HP15" i="16"/>
  <c r="HO15" i="16"/>
  <c r="HN15" i="16"/>
  <c r="HS14" i="16"/>
  <c r="HR14" i="16"/>
  <c r="HQ14" i="16"/>
  <c r="HP14" i="16"/>
  <c r="HO14" i="16"/>
  <c r="HN14" i="16"/>
  <c r="HS13" i="16"/>
  <c r="HR13" i="16"/>
  <c r="HQ13" i="16"/>
  <c r="HP13" i="16"/>
  <c r="HO13" i="16"/>
  <c r="HN13" i="16"/>
  <c r="HS12" i="16"/>
  <c r="HR12" i="16"/>
  <c r="HQ12" i="16"/>
  <c r="HP12" i="16"/>
  <c r="HO12" i="16"/>
  <c r="HN12" i="16"/>
  <c r="HS11" i="16"/>
  <c r="HR11" i="16"/>
  <c r="HQ11" i="16"/>
  <c r="HP11" i="16"/>
  <c r="HO11" i="16"/>
  <c r="HN11" i="16"/>
  <c r="HS10" i="16"/>
  <c r="HR10" i="16"/>
  <c r="HQ10" i="16"/>
  <c r="HP10" i="16"/>
  <c r="HO10" i="16"/>
  <c r="HN10" i="16"/>
  <c r="HS9" i="16"/>
  <c r="HR9" i="16"/>
  <c r="HQ9" i="16"/>
  <c r="HP9" i="16"/>
  <c r="HO9" i="16"/>
  <c r="HN9" i="16"/>
  <c r="HS8" i="16"/>
  <c r="HR8" i="16"/>
  <c r="HQ8" i="16"/>
  <c r="HP8" i="16"/>
  <c r="HO8" i="16"/>
  <c r="HN8" i="16"/>
  <c r="HS7" i="16"/>
  <c r="HR7" i="16"/>
  <c r="HQ7" i="16"/>
  <c r="HP7" i="16"/>
  <c r="HO7" i="16"/>
  <c r="HN7" i="16"/>
  <c r="HS6" i="16"/>
  <c r="HR6" i="16"/>
  <c r="HQ6" i="16"/>
  <c r="HP6" i="16"/>
  <c r="HO6" i="16"/>
  <c r="HN6" i="16"/>
  <c r="HS5" i="16"/>
  <c r="HR5" i="16"/>
  <c r="HQ5" i="16"/>
  <c r="HP5" i="16"/>
  <c r="HO5" i="16"/>
  <c r="HN5" i="16"/>
  <c r="HS4" i="16"/>
  <c r="HR4" i="16"/>
  <c r="HQ4" i="16"/>
  <c r="HP4" i="16"/>
  <c r="HO4" i="16"/>
  <c r="HN4" i="16"/>
  <c r="HS3" i="16"/>
  <c r="HR3" i="16"/>
  <c r="HQ3" i="16"/>
  <c r="HP3" i="16"/>
  <c r="HO3" i="16"/>
  <c r="HN3" i="16"/>
  <c r="HS2" i="16"/>
  <c r="HR2" i="16"/>
  <c r="HQ2" i="16"/>
  <c r="HP2" i="16"/>
  <c r="HO2" i="16"/>
  <c r="HN2" i="16"/>
  <c r="HS13" i="15"/>
  <c r="HR13" i="15"/>
  <c r="HQ13" i="15"/>
  <c r="HP13" i="15"/>
  <c r="HO13" i="15"/>
  <c r="HN13" i="15"/>
  <c r="HS22" i="15"/>
  <c r="HR22" i="15"/>
  <c r="HQ22" i="15"/>
  <c r="HP22" i="15"/>
  <c r="HO22" i="15"/>
  <c r="HN22" i="15"/>
  <c r="HS17" i="15"/>
  <c r="HR17" i="15"/>
  <c r="HQ17" i="15"/>
  <c r="HP17" i="15"/>
  <c r="HO17" i="15"/>
  <c r="HN17" i="15"/>
  <c r="HS11" i="15"/>
  <c r="HR11" i="15"/>
  <c r="HQ11" i="15"/>
  <c r="HP11" i="15"/>
  <c r="HO11" i="15"/>
  <c r="HN11" i="15"/>
  <c r="HS4" i="15"/>
  <c r="HR4" i="15"/>
  <c r="HQ4" i="15"/>
  <c r="HP4" i="15"/>
  <c r="HO4" i="15"/>
  <c r="HN4" i="15"/>
  <c r="HS23" i="15"/>
  <c r="HR23" i="15"/>
  <c r="HQ23" i="15"/>
  <c r="HP23" i="15"/>
  <c r="HO23" i="15"/>
  <c r="HN23" i="15"/>
  <c r="HS19" i="15"/>
  <c r="HR19" i="15"/>
  <c r="HQ19" i="15"/>
  <c r="HP19" i="15"/>
  <c r="HO19" i="15"/>
  <c r="HN19" i="15"/>
  <c r="HS15" i="15"/>
  <c r="HR15" i="15"/>
  <c r="HQ15" i="15"/>
  <c r="HP15" i="15"/>
  <c r="HO15" i="15"/>
  <c r="HN15" i="15"/>
  <c r="HS16" i="15"/>
  <c r="HR16" i="15"/>
  <c r="HQ16" i="15"/>
  <c r="HP16" i="15"/>
  <c r="HO16" i="15"/>
  <c r="HN16" i="15"/>
  <c r="HS6" i="15"/>
  <c r="HR6" i="15"/>
  <c r="HQ6" i="15"/>
  <c r="HP6" i="15"/>
  <c r="HO6" i="15"/>
  <c r="HN6" i="15"/>
  <c r="HS5" i="15"/>
  <c r="HR5" i="15"/>
  <c r="HQ5" i="15"/>
  <c r="HP5" i="15"/>
  <c r="HO5" i="15"/>
  <c r="HN5" i="15"/>
  <c r="HS14" i="15"/>
  <c r="HR14" i="15"/>
  <c r="HQ14" i="15"/>
  <c r="HP14" i="15"/>
  <c r="HO14" i="15"/>
  <c r="HN14" i="15"/>
  <c r="HS9" i="15"/>
  <c r="HR9" i="15"/>
  <c r="HQ9" i="15"/>
  <c r="HP9" i="15"/>
  <c r="HO9" i="15"/>
  <c r="HN9" i="15"/>
  <c r="HS7" i="15"/>
  <c r="HR7" i="15"/>
  <c r="HQ7" i="15"/>
  <c r="HP7" i="15"/>
  <c r="HO7" i="15"/>
  <c r="HN7" i="15"/>
  <c r="HS10" i="15"/>
  <c r="HR10" i="15"/>
  <c r="HQ10" i="15"/>
  <c r="HP10" i="15"/>
  <c r="HO10" i="15"/>
  <c r="HN10" i="15"/>
  <c r="HS8" i="15"/>
  <c r="HR8" i="15"/>
  <c r="HQ8" i="15"/>
  <c r="HP8" i="15"/>
  <c r="HO8" i="15"/>
  <c r="HN8" i="15"/>
  <c r="HS20" i="15"/>
  <c r="HR20" i="15"/>
  <c r="HQ20" i="15"/>
  <c r="HP20" i="15"/>
  <c r="HO20" i="15"/>
  <c r="HN20" i="15"/>
  <c r="HS12" i="15"/>
  <c r="HR12" i="15"/>
  <c r="HQ12" i="15"/>
  <c r="HP12" i="15"/>
  <c r="HO12" i="15"/>
  <c r="HN12" i="15"/>
  <c r="HS3" i="15"/>
  <c r="HR3" i="15"/>
  <c r="HQ3" i="15"/>
  <c r="HP3" i="15"/>
  <c r="HO3" i="15"/>
  <c r="HN3" i="15"/>
  <c r="HS18" i="15"/>
  <c r="HR18" i="15"/>
  <c r="HQ18" i="15"/>
  <c r="HP18" i="15"/>
  <c r="HO18" i="15"/>
  <c r="HN18" i="15"/>
  <c r="HS21" i="15"/>
  <c r="HR21" i="15"/>
  <c r="HQ21" i="15"/>
  <c r="HP21" i="15"/>
  <c r="HO21" i="15"/>
  <c r="HN21" i="15"/>
  <c r="HS2" i="15"/>
  <c r="HR2" i="15"/>
  <c r="HQ2" i="15"/>
  <c r="HP2" i="15"/>
  <c r="HO2" i="15"/>
  <c r="HN2" i="15"/>
  <c r="HS23" i="14"/>
  <c r="HR23" i="14"/>
  <c r="HQ23" i="14"/>
  <c r="HP23" i="14"/>
  <c r="HO23" i="14"/>
  <c r="HN23" i="14"/>
  <c r="HS22" i="14"/>
  <c r="HR22" i="14"/>
  <c r="HQ22" i="14"/>
  <c r="HP22" i="14"/>
  <c r="HO22" i="14"/>
  <c r="HN22" i="14"/>
  <c r="HS21" i="14"/>
  <c r="HR21" i="14"/>
  <c r="HQ21" i="14"/>
  <c r="HP21" i="14"/>
  <c r="HO21" i="14"/>
  <c r="HN21" i="14"/>
  <c r="HS20" i="14"/>
  <c r="HR20" i="14"/>
  <c r="HQ20" i="14"/>
  <c r="HP20" i="14"/>
  <c r="HO20" i="14"/>
  <c r="HN20" i="14"/>
  <c r="HS19" i="14"/>
  <c r="HR19" i="14"/>
  <c r="HQ19" i="14"/>
  <c r="HP19" i="14"/>
  <c r="HO19" i="14"/>
  <c r="HN19" i="14"/>
  <c r="HS18" i="14"/>
  <c r="HR18" i="14"/>
  <c r="HQ18" i="14"/>
  <c r="HP18" i="14"/>
  <c r="HO18" i="14"/>
  <c r="HN18" i="14"/>
  <c r="HS17" i="14"/>
  <c r="HR17" i="14"/>
  <c r="HQ17" i="14"/>
  <c r="HP17" i="14"/>
  <c r="HO17" i="14"/>
  <c r="HN17" i="14"/>
  <c r="HS16" i="14"/>
  <c r="HR16" i="14"/>
  <c r="HQ16" i="14"/>
  <c r="HP16" i="14"/>
  <c r="HO16" i="14"/>
  <c r="HN16" i="14"/>
  <c r="HS15" i="14"/>
  <c r="HR15" i="14"/>
  <c r="HQ15" i="14"/>
  <c r="HP15" i="14"/>
  <c r="HO15" i="14"/>
  <c r="HN15" i="14"/>
  <c r="HS14" i="14"/>
  <c r="HR14" i="14"/>
  <c r="HQ14" i="14"/>
  <c r="HP14" i="14"/>
  <c r="HO14" i="14"/>
  <c r="HN14" i="14"/>
  <c r="HS13" i="14"/>
  <c r="HR13" i="14"/>
  <c r="HQ13" i="14"/>
  <c r="HP13" i="14"/>
  <c r="HO13" i="14"/>
  <c r="HN13" i="14"/>
  <c r="HS12" i="14"/>
  <c r="HR12" i="14"/>
  <c r="HQ12" i="14"/>
  <c r="HP12" i="14"/>
  <c r="HO12" i="14"/>
  <c r="HN12" i="14"/>
  <c r="HS11" i="14"/>
  <c r="HR11" i="14"/>
  <c r="HQ11" i="14"/>
  <c r="HP11" i="14"/>
  <c r="HO11" i="14"/>
  <c r="HN11" i="14"/>
  <c r="HS10" i="14"/>
  <c r="HR10" i="14"/>
  <c r="HQ10" i="14"/>
  <c r="HP10" i="14"/>
  <c r="HO10" i="14"/>
  <c r="HN10" i="14"/>
  <c r="HS9" i="14"/>
  <c r="HR9" i="14"/>
  <c r="HQ9" i="14"/>
  <c r="HP9" i="14"/>
  <c r="HO9" i="14"/>
  <c r="HN9" i="14"/>
  <c r="HS8" i="14"/>
  <c r="HR8" i="14"/>
  <c r="HQ8" i="14"/>
  <c r="HP8" i="14"/>
  <c r="HO8" i="14"/>
  <c r="HN8" i="14"/>
  <c r="HS7" i="14"/>
  <c r="HR7" i="14"/>
  <c r="HQ7" i="14"/>
  <c r="HP7" i="14"/>
  <c r="HO7" i="14"/>
  <c r="HN7" i="14"/>
  <c r="HS6" i="14"/>
  <c r="HR6" i="14"/>
  <c r="HQ6" i="14"/>
  <c r="HP6" i="14"/>
  <c r="HO6" i="14"/>
  <c r="HN6" i="14"/>
  <c r="HS5" i="14"/>
  <c r="HR5" i="14"/>
  <c r="HQ5" i="14"/>
  <c r="HP5" i="14"/>
  <c r="HO5" i="14"/>
  <c r="HN5" i="14"/>
  <c r="HS4" i="14"/>
  <c r="HR4" i="14"/>
  <c r="HQ4" i="14"/>
  <c r="HP4" i="14"/>
  <c r="HO4" i="14"/>
  <c r="HN4" i="14"/>
  <c r="HS3" i="14"/>
  <c r="HR3" i="14"/>
  <c r="HQ3" i="14"/>
  <c r="HP3" i="14"/>
  <c r="HO3" i="14"/>
  <c r="HN3" i="14"/>
  <c r="HS2" i="14"/>
  <c r="HR2" i="14"/>
  <c r="HQ2" i="14"/>
  <c r="HP2" i="14"/>
  <c r="HO2" i="14"/>
  <c r="HN2" i="14"/>
  <c r="HS29" i="13"/>
  <c r="HR29" i="13"/>
  <c r="HQ29" i="13"/>
  <c r="HP29" i="13"/>
  <c r="HO29" i="13"/>
  <c r="HN29" i="13"/>
  <c r="HS28" i="13"/>
  <c r="HR28" i="13"/>
  <c r="HQ28" i="13"/>
  <c r="HP28" i="13"/>
  <c r="HO28" i="13"/>
  <c r="HN28" i="13"/>
  <c r="HS27" i="13"/>
  <c r="HR27" i="13"/>
  <c r="HQ27" i="13"/>
  <c r="HP27" i="13"/>
  <c r="HO27" i="13"/>
  <c r="HN27" i="13"/>
  <c r="HS26" i="13"/>
  <c r="HR26" i="13"/>
  <c r="HQ26" i="13"/>
  <c r="HP26" i="13"/>
  <c r="HO26" i="13"/>
  <c r="HN26" i="13"/>
  <c r="HS25" i="13"/>
  <c r="HR25" i="13"/>
  <c r="HQ25" i="13"/>
  <c r="HP25" i="13"/>
  <c r="HO25" i="13"/>
  <c r="HN25" i="13"/>
  <c r="HS24" i="13"/>
  <c r="HR24" i="13"/>
  <c r="HQ24" i="13"/>
  <c r="HP24" i="13"/>
  <c r="HO24" i="13"/>
  <c r="HN24" i="13"/>
  <c r="HS23" i="13"/>
  <c r="HR23" i="13"/>
  <c r="HQ23" i="13"/>
  <c r="HP23" i="13"/>
  <c r="HO23" i="13"/>
  <c r="HN23" i="13"/>
  <c r="HS22" i="13"/>
  <c r="HR22" i="13"/>
  <c r="HQ22" i="13"/>
  <c r="HP22" i="13"/>
  <c r="HO22" i="13"/>
  <c r="HN22" i="13"/>
  <c r="HS21" i="13"/>
  <c r="HR21" i="13"/>
  <c r="HQ21" i="13"/>
  <c r="HP21" i="13"/>
  <c r="HO21" i="13"/>
  <c r="HN21" i="13"/>
  <c r="HS20" i="13"/>
  <c r="HR20" i="13"/>
  <c r="HQ20" i="13"/>
  <c r="HP20" i="13"/>
  <c r="HO20" i="13"/>
  <c r="HN20" i="13"/>
  <c r="HS19" i="13"/>
  <c r="HR19" i="13"/>
  <c r="HQ19" i="13"/>
  <c r="HP19" i="13"/>
  <c r="HO19" i="13"/>
  <c r="HN19" i="13"/>
  <c r="HS18" i="13"/>
  <c r="HR18" i="13"/>
  <c r="HQ18" i="13"/>
  <c r="HP18" i="13"/>
  <c r="HO18" i="13"/>
  <c r="HN18" i="13"/>
  <c r="HS17" i="13"/>
  <c r="HR17" i="13"/>
  <c r="HQ17" i="13"/>
  <c r="HP17" i="13"/>
  <c r="HO17" i="13"/>
  <c r="HN17" i="13"/>
  <c r="HS16" i="13"/>
  <c r="HR16" i="13"/>
  <c r="HQ16" i="13"/>
  <c r="HP16" i="13"/>
  <c r="HO16" i="13"/>
  <c r="HN16" i="13"/>
  <c r="HS15" i="13"/>
  <c r="HR15" i="13"/>
  <c r="HQ15" i="13"/>
  <c r="HP15" i="13"/>
  <c r="HO15" i="13"/>
  <c r="HN15" i="13"/>
  <c r="HS14" i="13"/>
  <c r="HR14" i="13"/>
  <c r="HQ14" i="13"/>
  <c r="HP14" i="13"/>
  <c r="HO14" i="13"/>
  <c r="HN14" i="13"/>
  <c r="HS13" i="13"/>
  <c r="HR13" i="13"/>
  <c r="HQ13" i="13"/>
  <c r="HP13" i="13"/>
  <c r="HO13" i="13"/>
  <c r="HN13" i="13"/>
  <c r="HS12" i="13"/>
  <c r="HR12" i="13"/>
  <c r="HQ12" i="13"/>
  <c r="HP12" i="13"/>
  <c r="HO12" i="13"/>
  <c r="HN12" i="13"/>
  <c r="HS11" i="13"/>
  <c r="HR11" i="13"/>
  <c r="HQ11" i="13"/>
  <c r="HP11" i="13"/>
  <c r="HO11" i="13"/>
  <c r="HN11" i="13"/>
  <c r="HS10" i="13"/>
  <c r="HR10" i="13"/>
  <c r="HQ10" i="13"/>
  <c r="HP10" i="13"/>
  <c r="HO10" i="13"/>
  <c r="HN10" i="13"/>
  <c r="HS9" i="13"/>
  <c r="HR9" i="13"/>
  <c r="HQ9" i="13"/>
  <c r="HP9" i="13"/>
  <c r="HO9" i="13"/>
  <c r="HN9" i="13"/>
  <c r="HS8" i="13"/>
  <c r="HR8" i="13"/>
  <c r="HQ8" i="13"/>
  <c r="HP8" i="13"/>
  <c r="HO8" i="13"/>
  <c r="HN8" i="13"/>
  <c r="HS7" i="13"/>
  <c r="HR7" i="13"/>
  <c r="HQ7" i="13"/>
  <c r="HP7" i="13"/>
  <c r="HO7" i="13"/>
  <c r="HN7" i="13"/>
  <c r="HS6" i="13"/>
  <c r="HR6" i="13"/>
  <c r="HQ6" i="13"/>
  <c r="HP6" i="13"/>
  <c r="HO6" i="13"/>
  <c r="HN6" i="13"/>
  <c r="HS5" i="13"/>
  <c r="HR5" i="13"/>
  <c r="HQ5" i="13"/>
  <c r="HP5" i="13"/>
  <c r="HO5" i="13"/>
  <c r="HN5" i="13"/>
  <c r="HS4" i="13"/>
  <c r="HR4" i="13"/>
  <c r="HQ4" i="13"/>
  <c r="HP4" i="13"/>
  <c r="HO4" i="13"/>
  <c r="HN4" i="13"/>
  <c r="HS3" i="13"/>
  <c r="HR3" i="13"/>
  <c r="HQ3" i="13"/>
  <c r="HP3" i="13"/>
  <c r="HO3" i="13"/>
  <c r="HN3" i="13"/>
  <c r="HS2" i="13"/>
  <c r="HR2" i="13"/>
  <c r="HQ2" i="13"/>
  <c r="HP2" i="13"/>
  <c r="HO2" i="13"/>
  <c r="HN2" i="13"/>
  <c r="HS34" i="8"/>
  <c r="HR34" i="8"/>
  <c r="HQ34" i="8"/>
  <c r="HP34" i="8"/>
  <c r="HO34" i="8"/>
  <c r="HN34" i="8"/>
  <c r="HS33" i="8"/>
  <c r="HR33" i="8"/>
  <c r="HQ33" i="8"/>
  <c r="HP33" i="8"/>
  <c r="HO33" i="8"/>
  <c r="HN33" i="8"/>
  <c r="HS32" i="8"/>
  <c r="HR32" i="8"/>
  <c r="HQ32" i="8"/>
  <c r="HP32" i="8"/>
  <c r="HO32" i="8"/>
  <c r="HN32" i="8"/>
  <c r="HS31" i="8"/>
  <c r="HR31" i="8"/>
  <c r="HQ31" i="8"/>
  <c r="HP31" i="8"/>
  <c r="HO31" i="8"/>
  <c r="HN31" i="8"/>
  <c r="HS30" i="8"/>
  <c r="HR30" i="8"/>
  <c r="HQ30" i="8"/>
  <c r="HP30" i="8"/>
  <c r="HO30" i="8"/>
  <c r="HN30" i="8"/>
  <c r="HS29" i="8"/>
  <c r="HR29" i="8"/>
  <c r="HQ29" i="8"/>
  <c r="HP29" i="8"/>
  <c r="HO29" i="8"/>
  <c r="HN29" i="8"/>
  <c r="HS28" i="8"/>
  <c r="HR28" i="8"/>
  <c r="HQ28" i="8"/>
  <c r="HP28" i="8"/>
  <c r="HO28" i="8"/>
  <c r="HN28" i="8"/>
  <c r="HS27" i="8"/>
  <c r="HR27" i="8"/>
  <c r="HQ27" i="8"/>
  <c r="HP27" i="8"/>
  <c r="HO27" i="8"/>
  <c r="HN27" i="8"/>
  <c r="HS26" i="8"/>
  <c r="HR26" i="8"/>
  <c r="HQ26" i="8"/>
  <c r="HP26" i="8"/>
  <c r="HO26" i="8"/>
  <c r="HN26" i="8"/>
  <c r="HS25" i="8"/>
  <c r="HR25" i="8"/>
  <c r="HQ25" i="8"/>
  <c r="HP25" i="8"/>
  <c r="HO25" i="8"/>
  <c r="HN25" i="8"/>
  <c r="HS24" i="8"/>
  <c r="HR24" i="8"/>
  <c r="HQ24" i="8"/>
  <c r="HP24" i="8"/>
  <c r="HO24" i="8"/>
  <c r="HN24" i="8"/>
  <c r="HS23" i="8"/>
  <c r="HR23" i="8"/>
  <c r="HQ23" i="8"/>
  <c r="HP23" i="8"/>
  <c r="HO23" i="8"/>
  <c r="HN23" i="8"/>
  <c r="HS22" i="8"/>
  <c r="HR22" i="8"/>
  <c r="HQ22" i="8"/>
  <c r="HP22" i="8"/>
  <c r="HO22" i="8"/>
  <c r="HN22" i="8"/>
  <c r="HS21" i="8"/>
  <c r="HR21" i="8"/>
  <c r="HQ21" i="8"/>
  <c r="HP21" i="8"/>
  <c r="HO21" i="8"/>
  <c r="HN21" i="8"/>
  <c r="HS20" i="8"/>
  <c r="HR20" i="8"/>
  <c r="HQ20" i="8"/>
  <c r="HP20" i="8"/>
  <c r="HO20" i="8"/>
  <c r="HN20" i="8"/>
  <c r="HS19" i="8"/>
  <c r="HR19" i="8"/>
  <c r="HQ19" i="8"/>
  <c r="HP19" i="8"/>
  <c r="HO19" i="8"/>
  <c r="HN19" i="8"/>
  <c r="HS18" i="8"/>
  <c r="HR18" i="8"/>
  <c r="HQ18" i="8"/>
  <c r="HP18" i="8"/>
  <c r="HO18" i="8"/>
  <c r="HN18" i="8"/>
  <c r="HS17" i="8"/>
  <c r="HR17" i="8"/>
  <c r="HQ17" i="8"/>
  <c r="HP17" i="8"/>
  <c r="HO17" i="8"/>
  <c r="HN17" i="8"/>
  <c r="HS16" i="8"/>
  <c r="HR16" i="8"/>
  <c r="HQ16" i="8"/>
  <c r="HP16" i="8"/>
  <c r="HO16" i="8"/>
  <c r="HN16" i="8"/>
  <c r="HS15" i="8"/>
  <c r="HR15" i="8"/>
  <c r="HQ15" i="8"/>
  <c r="HP15" i="8"/>
  <c r="HO15" i="8"/>
  <c r="HN15" i="8"/>
  <c r="HS14" i="8"/>
  <c r="HR14" i="8"/>
  <c r="HQ14" i="8"/>
  <c r="HP14" i="8"/>
  <c r="HO14" i="8"/>
  <c r="HN14" i="8"/>
  <c r="HS13" i="8"/>
  <c r="HR13" i="8"/>
  <c r="HQ13" i="8"/>
  <c r="HP13" i="8"/>
  <c r="HO13" i="8"/>
  <c r="HN13" i="8"/>
  <c r="HS12" i="8"/>
  <c r="HR12" i="8"/>
  <c r="HQ12" i="8"/>
  <c r="HP12" i="8"/>
  <c r="HO12" i="8"/>
  <c r="HN12" i="8"/>
  <c r="HS11" i="8"/>
  <c r="HR11" i="8"/>
  <c r="HQ11" i="8"/>
  <c r="HP11" i="8"/>
  <c r="HO11" i="8"/>
  <c r="HN11" i="8"/>
  <c r="HS10" i="8"/>
  <c r="HR10" i="8"/>
  <c r="HQ10" i="8"/>
  <c r="HP10" i="8"/>
  <c r="HO10" i="8"/>
  <c r="HN10" i="8"/>
  <c r="HS9" i="8"/>
  <c r="HR9" i="8"/>
  <c r="HQ9" i="8"/>
  <c r="HP9" i="8"/>
  <c r="HO9" i="8"/>
  <c r="HN9" i="8"/>
  <c r="HS8" i="8"/>
  <c r="HR8" i="8"/>
  <c r="HQ8" i="8"/>
  <c r="HP8" i="8"/>
  <c r="HO8" i="8"/>
  <c r="HN8" i="8"/>
  <c r="HS7" i="8"/>
  <c r="HR7" i="8"/>
  <c r="HQ7" i="8"/>
  <c r="HP7" i="8"/>
  <c r="HO7" i="8"/>
  <c r="HN7" i="8"/>
  <c r="HS6" i="8"/>
  <c r="HR6" i="8"/>
  <c r="HQ6" i="8"/>
  <c r="HP6" i="8"/>
  <c r="HO6" i="8"/>
  <c r="HN6" i="8"/>
  <c r="HS5" i="8"/>
  <c r="HR5" i="8"/>
  <c r="HQ5" i="8"/>
  <c r="HP5" i="8"/>
  <c r="HO5" i="8"/>
  <c r="HN5" i="8"/>
  <c r="HS4" i="8"/>
  <c r="HR4" i="8"/>
  <c r="HQ4" i="8"/>
  <c r="HP4" i="8"/>
  <c r="HO4" i="8"/>
  <c r="HN4" i="8"/>
  <c r="HS3" i="8"/>
  <c r="HR3" i="8"/>
  <c r="HQ3" i="8"/>
  <c r="HP3" i="8"/>
  <c r="HO3" i="8"/>
  <c r="HN3" i="8"/>
  <c r="HS2" i="8"/>
  <c r="HR2" i="8"/>
  <c r="HQ2" i="8"/>
  <c r="HP2" i="8"/>
  <c r="HO2" i="8"/>
  <c r="HN2" i="8"/>
  <c r="HS26" i="4"/>
  <c r="HR26" i="4"/>
  <c r="HQ26" i="4"/>
  <c r="HP26" i="4"/>
  <c r="HO26" i="4"/>
  <c r="HN26" i="4"/>
  <c r="HS25" i="4"/>
  <c r="HR25" i="4"/>
  <c r="HQ25" i="4"/>
  <c r="HP25" i="4"/>
  <c r="HO25" i="4"/>
  <c r="HN25" i="4"/>
  <c r="HS24" i="4"/>
  <c r="HR24" i="4"/>
  <c r="HQ24" i="4"/>
  <c r="HP24" i="4"/>
  <c r="HO24" i="4"/>
  <c r="HN24" i="4"/>
  <c r="HS23" i="4"/>
  <c r="HR23" i="4"/>
  <c r="HQ23" i="4"/>
  <c r="HP23" i="4"/>
  <c r="HO23" i="4"/>
  <c r="HN23" i="4"/>
  <c r="HS22" i="4"/>
  <c r="HR22" i="4"/>
  <c r="HQ22" i="4"/>
  <c r="HP22" i="4"/>
  <c r="HO22" i="4"/>
  <c r="HN22" i="4"/>
  <c r="HS21" i="4"/>
  <c r="HR21" i="4"/>
  <c r="HQ21" i="4"/>
  <c r="HP21" i="4"/>
  <c r="HO21" i="4"/>
  <c r="HN21" i="4"/>
  <c r="HS20" i="4"/>
  <c r="HR20" i="4"/>
  <c r="HQ20" i="4"/>
  <c r="HP20" i="4"/>
  <c r="HO20" i="4"/>
  <c r="HN20" i="4"/>
  <c r="HS19" i="4"/>
  <c r="HR19" i="4"/>
  <c r="HQ19" i="4"/>
  <c r="HP19" i="4"/>
  <c r="HO19" i="4"/>
  <c r="HN19" i="4"/>
  <c r="HS18" i="4"/>
  <c r="HR18" i="4"/>
  <c r="HQ18" i="4"/>
  <c r="HP18" i="4"/>
  <c r="HO18" i="4"/>
  <c r="HN18" i="4"/>
  <c r="HS17" i="4"/>
  <c r="HR17" i="4"/>
  <c r="HQ17" i="4"/>
  <c r="HP17" i="4"/>
  <c r="HO17" i="4"/>
  <c r="HN17" i="4"/>
  <c r="HS16" i="4"/>
  <c r="HR16" i="4"/>
  <c r="HQ16" i="4"/>
  <c r="HP16" i="4"/>
  <c r="HO16" i="4"/>
  <c r="HN16" i="4"/>
  <c r="HS15" i="4"/>
  <c r="HR15" i="4"/>
  <c r="HQ15" i="4"/>
  <c r="HP15" i="4"/>
  <c r="HO15" i="4"/>
  <c r="HN15" i="4"/>
  <c r="HS14" i="4"/>
  <c r="HR14" i="4"/>
  <c r="HQ14" i="4"/>
  <c r="HP14" i="4"/>
  <c r="HO14" i="4"/>
  <c r="HN14" i="4"/>
  <c r="HS13" i="4"/>
  <c r="HR13" i="4"/>
  <c r="HQ13" i="4"/>
  <c r="HP13" i="4"/>
  <c r="HO13" i="4"/>
  <c r="HN13" i="4"/>
  <c r="HS12" i="4"/>
  <c r="HR12" i="4"/>
  <c r="HQ12" i="4"/>
  <c r="HP12" i="4"/>
  <c r="HO12" i="4"/>
  <c r="HN12" i="4"/>
  <c r="HS11" i="4"/>
  <c r="HR11" i="4"/>
  <c r="HQ11" i="4"/>
  <c r="HP11" i="4"/>
  <c r="HO11" i="4"/>
  <c r="HN11" i="4"/>
  <c r="HS10" i="4"/>
  <c r="HR10" i="4"/>
  <c r="HQ10" i="4"/>
  <c r="HP10" i="4"/>
  <c r="HO10" i="4"/>
  <c r="HN10" i="4"/>
  <c r="HS9" i="4"/>
  <c r="HR9" i="4"/>
  <c r="HQ9" i="4"/>
  <c r="HP9" i="4"/>
  <c r="HO9" i="4"/>
  <c r="HN9" i="4"/>
  <c r="HS8" i="4"/>
  <c r="HR8" i="4"/>
  <c r="HQ8" i="4"/>
  <c r="HP8" i="4"/>
  <c r="HO8" i="4"/>
  <c r="HN8" i="4"/>
  <c r="HS7" i="4"/>
  <c r="HR7" i="4"/>
  <c r="HQ7" i="4"/>
  <c r="HP7" i="4"/>
  <c r="HO7" i="4"/>
  <c r="HN7" i="4"/>
  <c r="HS6" i="4"/>
  <c r="HR6" i="4"/>
  <c r="HQ6" i="4"/>
  <c r="HP6" i="4"/>
  <c r="HO6" i="4"/>
  <c r="HN6" i="4"/>
  <c r="HS5" i="4"/>
  <c r="HR5" i="4"/>
  <c r="HQ5" i="4"/>
  <c r="HP5" i="4"/>
  <c r="HO5" i="4"/>
  <c r="HN5" i="4"/>
  <c r="HS4" i="4"/>
  <c r="HR4" i="4"/>
  <c r="HQ4" i="4"/>
  <c r="HP4" i="4"/>
  <c r="HO4" i="4"/>
  <c r="HN4" i="4"/>
  <c r="HS3" i="4"/>
  <c r="HR3" i="4"/>
  <c r="HQ3" i="4"/>
  <c r="HP3" i="4"/>
  <c r="HO3" i="4"/>
  <c r="HN3" i="4"/>
  <c r="HS2" i="4"/>
  <c r="HR2" i="4"/>
  <c r="HQ2" i="4"/>
  <c r="HP2" i="4"/>
  <c r="HO2" i="4"/>
  <c r="HN2" i="4"/>
  <c r="HS44" i="3"/>
  <c r="HR44" i="3"/>
  <c r="HQ44" i="3"/>
  <c r="HP44" i="3"/>
  <c r="HO44" i="3"/>
  <c r="HN44" i="3"/>
  <c r="HS43" i="3"/>
  <c r="HR43" i="3"/>
  <c r="HQ43" i="3"/>
  <c r="HP43" i="3"/>
  <c r="HO43" i="3"/>
  <c r="HN43" i="3"/>
  <c r="HS42" i="3"/>
  <c r="HR42" i="3"/>
  <c r="HQ42" i="3"/>
  <c r="HP42" i="3"/>
  <c r="HO42" i="3"/>
  <c r="HN42" i="3"/>
  <c r="HS41" i="3"/>
  <c r="HR41" i="3"/>
  <c r="HQ41" i="3"/>
  <c r="HP41" i="3"/>
  <c r="HO41" i="3"/>
  <c r="HN41" i="3"/>
  <c r="HS40" i="3"/>
  <c r="HR40" i="3"/>
  <c r="HQ40" i="3"/>
  <c r="HP40" i="3"/>
  <c r="HO40" i="3"/>
  <c r="HN40" i="3"/>
  <c r="HS39" i="3"/>
  <c r="HR39" i="3"/>
  <c r="HQ39" i="3"/>
  <c r="HP39" i="3"/>
  <c r="HO39" i="3"/>
  <c r="HN39" i="3"/>
  <c r="HS38" i="3"/>
  <c r="HR38" i="3"/>
  <c r="HQ38" i="3"/>
  <c r="HP38" i="3"/>
  <c r="HO38" i="3"/>
  <c r="HN38" i="3"/>
  <c r="HS37" i="3"/>
  <c r="HR37" i="3"/>
  <c r="HQ37" i="3"/>
  <c r="HP37" i="3"/>
  <c r="HO37" i="3"/>
  <c r="HN37" i="3"/>
  <c r="HS36" i="3"/>
  <c r="HR36" i="3"/>
  <c r="HQ36" i="3"/>
  <c r="HP36" i="3"/>
  <c r="HO36" i="3"/>
  <c r="HN36" i="3"/>
  <c r="HS35" i="3"/>
  <c r="HR35" i="3"/>
  <c r="HQ35" i="3"/>
  <c r="HP35" i="3"/>
  <c r="HO35" i="3"/>
  <c r="HN35" i="3"/>
  <c r="HS34" i="3"/>
  <c r="HR34" i="3"/>
  <c r="HQ34" i="3"/>
  <c r="HP34" i="3"/>
  <c r="HO34" i="3"/>
  <c r="HN34" i="3"/>
  <c r="HS33" i="3"/>
  <c r="HR33" i="3"/>
  <c r="HQ33" i="3"/>
  <c r="HP33" i="3"/>
  <c r="HO33" i="3"/>
  <c r="HN33" i="3"/>
  <c r="HS32" i="3"/>
  <c r="HR32" i="3"/>
  <c r="HQ32" i="3"/>
  <c r="HP32" i="3"/>
  <c r="HO32" i="3"/>
  <c r="HN32" i="3"/>
  <c r="HS31" i="3"/>
  <c r="HR31" i="3"/>
  <c r="HQ31" i="3"/>
  <c r="HP31" i="3"/>
  <c r="HO31" i="3"/>
  <c r="HN31" i="3"/>
  <c r="HS30" i="3"/>
  <c r="HR30" i="3"/>
  <c r="HQ30" i="3"/>
  <c r="HP30" i="3"/>
  <c r="HO30" i="3"/>
  <c r="HN30" i="3"/>
  <c r="HS29" i="3"/>
  <c r="HR29" i="3"/>
  <c r="HQ29" i="3"/>
  <c r="HP29" i="3"/>
  <c r="HO29" i="3"/>
  <c r="HN29" i="3"/>
  <c r="HS28" i="3"/>
  <c r="HR28" i="3"/>
  <c r="HQ28" i="3"/>
  <c r="HP28" i="3"/>
  <c r="HO28" i="3"/>
  <c r="HN28" i="3"/>
  <c r="HS27" i="3"/>
  <c r="HR27" i="3"/>
  <c r="HQ27" i="3"/>
  <c r="HP27" i="3"/>
  <c r="HO27" i="3"/>
  <c r="HN27" i="3"/>
  <c r="HS26" i="3"/>
  <c r="HR26" i="3"/>
  <c r="HQ26" i="3"/>
  <c r="HP26" i="3"/>
  <c r="HO26" i="3"/>
  <c r="HN26" i="3"/>
  <c r="HS25" i="3"/>
  <c r="HR25" i="3"/>
  <c r="HQ25" i="3"/>
  <c r="HP25" i="3"/>
  <c r="HO25" i="3"/>
  <c r="HN25" i="3"/>
  <c r="HS24" i="3"/>
  <c r="HR24" i="3"/>
  <c r="HQ24" i="3"/>
  <c r="HP24" i="3"/>
  <c r="HO24" i="3"/>
  <c r="HN24" i="3"/>
  <c r="HS23" i="3"/>
  <c r="HR23" i="3"/>
  <c r="HQ23" i="3"/>
  <c r="HP23" i="3"/>
  <c r="HO23" i="3"/>
  <c r="HN23" i="3"/>
  <c r="HS22" i="3"/>
  <c r="HR22" i="3"/>
  <c r="HQ22" i="3"/>
  <c r="HP22" i="3"/>
  <c r="HO22" i="3"/>
  <c r="HN22" i="3"/>
  <c r="HS21" i="3"/>
  <c r="HR21" i="3"/>
  <c r="HQ21" i="3"/>
  <c r="HP21" i="3"/>
  <c r="HO21" i="3"/>
  <c r="HN21" i="3"/>
  <c r="HS20" i="3"/>
  <c r="HR20" i="3"/>
  <c r="HQ20" i="3"/>
  <c r="HP20" i="3"/>
  <c r="HO20" i="3"/>
  <c r="HN20" i="3"/>
  <c r="HS19" i="3"/>
  <c r="HR19" i="3"/>
  <c r="HQ19" i="3"/>
  <c r="HP19" i="3"/>
  <c r="HO19" i="3"/>
  <c r="HN19" i="3"/>
  <c r="HS18" i="3"/>
  <c r="HR18" i="3"/>
  <c r="HQ18" i="3"/>
  <c r="HP18" i="3"/>
  <c r="HO18" i="3"/>
  <c r="HN18" i="3"/>
  <c r="HS17" i="3"/>
  <c r="HR17" i="3"/>
  <c r="HQ17" i="3"/>
  <c r="HP17" i="3"/>
  <c r="HO17" i="3"/>
  <c r="HN17" i="3"/>
  <c r="HS16" i="3"/>
  <c r="HR16" i="3"/>
  <c r="HQ16" i="3"/>
  <c r="HP16" i="3"/>
  <c r="HO16" i="3"/>
  <c r="HN16" i="3"/>
  <c r="HS15" i="3"/>
  <c r="HR15" i="3"/>
  <c r="HQ15" i="3"/>
  <c r="HP15" i="3"/>
  <c r="HO15" i="3"/>
  <c r="HN15" i="3"/>
  <c r="HS14" i="3"/>
  <c r="HR14" i="3"/>
  <c r="HQ14" i="3"/>
  <c r="HP14" i="3"/>
  <c r="HO14" i="3"/>
  <c r="HN14" i="3"/>
  <c r="HS13" i="3"/>
  <c r="HR13" i="3"/>
  <c r="HQ13" i="3"/>
  <c r="HP13" i="3"/>
  <c r="HO13" i="3"/>
  <c r="HN13" i="3"/>
  <c r="HS12" i="3"/>
  <c r="HR12" i="3"/>
  <c r="HQ12" i="3"/>
  <c r="HP12" i="3"/>
  <c r="HO12" i="3"/>
  <c r="HN12" i="3"/>
  <c r="HS11" i="3"/>
  <c r="HR11" i="3"/>
  <c r="HQ11" i="3"/>
  <c r="HP11" i="3"/>
  <c r="HO11" i="3"/>
  <c r="HN11" i="3"/>
  <c r="HS10" i="3"/>
  <c r="HR10" i="3"/>
  <c r="HQ10" i="3"/>
  <c r="HP10" i="3"/>
  <c r="HO10" i="3"/>
  <c r="HN10" i="3"/>
  <c r="HS9" i="3"/>
  <c r="HR9" i="3"/>
  <c r="HQ9" i="3"/>
  <c r="HP9" i="3"/>
  <c r="HO9" i="3"/>
  <c r="HN9" i="3"/>
  <c r="HS8" i="3"/>
  <c r="HR8" i="3"/>
  <c r="HQ8" i="3"/>
  <c r="HP8" i="3"/>
  <c r="HO8" i="3"/>
  <c r="HN8" i="3"/>
  <c r="HS7" i="3"/>
  <c r="HR7" i="3"/>
  <c r="HQ7" i="3"/>
  <c r="HP7" i="3"/>
  <c r="HO7" i="3"/>
  <c r="HN7" i="3"/>
  <c r="HS6" i="3"/>
  <c r="HR6" i="3"/>
  <c r="HQ6" i="3"/>
  <c r="HP6" i="3"/>
  <c r="HO6" i="3"/>
  <c r="HN6" i="3"/>
  <c r="HS5" i="3"/>
  <c r="HR5" i="3"/>
  <c r="HQ5" i="3"/>
  <c r="HP5" i="3"/>
  <c r="HO5" i="3"/>
  <c r="HN5" i="3"/>
  <c r="HS4" i="3"/>
  <c r="HR4" i="3"/>
  <c r="HQ4" i="3"/>
  <c r="HP4" i="3"/>
  <c r="HO4" i="3"/>
  <c r="HN4" i="3"/>
  <c r="HS3" i="3"/>
  <c r="HR3" i="3"/>
  <c r="HQ3" i="3"/>
  <c r="HP3" i="3"/>
  <c r="HO3" i="3"/>
  <c r="HN3" i="3"/>
  <c r="HS2" i="3"/>
  <c r="HR2" i="3"/>
  <c r="HQ2" i="3"/>
  <c r="HP2" i="3"/>
  <c r="HO2" i="3"/>
  <c r="HN2" i="3"/>
  <c r="HS96" i="2"/>
  <c r="HR96" i="2"/>
  <c r="HQ96" i="2"/>
  <c r="HP96" i="2"/>
  <c r="HO96" i="2"/>
  <c r="HN96" i="2"/>
  <c r="HS95" i="2"/>
  <c r="HR95" i="2"/>
  <c r="HQ95" i="2"/>
  <c r="HP95" i="2"/>
  <c r="HO95" i="2"/>
  <c r="HN95" i="2"/>
  <c r="HS94" i="2"/>
  <c r="HR94" i="2"/>
  <c r="HQ94" i="2"/>
  <c r="HP94" i="2"/>
  <c r="HO94" i="2"/>
  <c r="HN94" i="2"/>
  <c r="HS93" i="2"/>
  <c r="HR93" i="2"/>
  <c r="HQ93" i="2"/>
  <c r="HP93" i="2"/>
  <c r="HO93" i="2"/>
  <c r="HN93" i="2"/>
  <c r="HS92" i="2"/>
  <c r="HR92" i="2"/>
  <c r="HQ92" i="2"/>
  <c r="HP92" i="2"/>
  <c r="HO92" i="2"/>
  <c r="HN92" i="2"/>
  <c r="HS91" i="2"/>
  <c r="HR91" i="2"/>
  <c r="HQ91" i="2"/>
  <c r="HP91" i="2"/>
  <c r="HO91" i="2"/>
  <c r="HN91" i="2"/>
  <c r="HS90" i="2"/>
  <c r="HR90" i="2"/>
  <c r="HQ90" i="2"/>
  <c r="HP90" i="2"/>
  <c r="HO90" i="2"/>
  <c r="HN90" i="2"/>
  <c r="HS89" i="2"/>
  <c r="HR89" i="2"/>
  <c r="HQ89" i="2"/>
  <c r="HP89" i="2"/>
  <c r="HO89" i="2"/>
  <c r="HN89" i="2"/>
  <c r="HS88" i="2"/>
  <c r="HR88" i="2"/>
  <c r="HQ88" i="2"/>
  <c r="HP88" i="2"/>
  <c r="HO88" i="2"/>
  <c r="HN88" i="2"/>
  <c r="HS87" i="2"/>
  <c r="HR87" i="2"/>
  <c r="HQ87" i="2"/>
  <c r="HP87" i="2"/>
  <c r="HO87" i="2"/>
  <c r="HN87" i="2"/>
  <c r="HS86" i="2"/>
  <c r="HR86" i="2"/>
  <c r="HQ86" i="2"/>
  <c r="HP86" i="2"/>
  <c r="HO86" i="2"/>
  <c r="HN86" i="2"/>
  <c r="HS85" i="2"/>
  <c r="HR85" i="2"/>
  <c r="HQ85" i="2"/>
  <c r="HP85" i="2"/>
  <c r="HO85" i="2"/>
  <c r="HN85" i="2"/>
  <c r="HS84" i="2"/>
  <c r="HR84" i="2"/>
  <c r="HQ84" i="2"/>
  <c r="HP84" i="2"/>
  <c r="HO84" i="2"/>
  <c r="HN84" i="2"/>
  <c r="HS83" i="2"/>
  <c r="HR83" i="2"/>
  <c r="HQ83" i="2"/>
  <c r="HP83" i="2"/>
  <c r="HO83" i="2"/>
  <c r="HN83" i="2"/>
  <c r="HS82" i="2"/>
  <c r="HR82" i="2"/>
  <c r="HQ82" i="2"/>
  <c r="HP82" i="2"/>
  <c r="HO82" i="2"/>
  <c r="HN82" i="2"/>
  <c r="HS81" i="2"/>
  <c r="HR81" i="2"/>
  <c r="HQ81" i="2"/>
  <c r="HP81" i="2"/>
  <c r="HO81" i="2"/>
  <c r="HN81" i="2"/>
  <c r="HS80" i="2"/>
  <c r="HR80" i="2"/>
  <c r="HQ80" i="2"/>
  <c r="HP80" i="2"/>
  <c r="HO80" i="2"/>
  <c r="HN80" i="2"/>
  <c r="HS79" i="2"/>
  <c r="HR79" i="2"/>
  <c r="HQ79" i="2"/>
  <c r="HP79" i="2"/>
  <c r="HO79" i="2"/>
  <c r="HN79" i="2"/>
  <c r="HS78" i="2"/>
  <c r="HR78" i="2"/>
  <c r="HQ78" i="2"/>
  <c r="HP78" i="2"/>
  <c r="HO78" i="2"/>
  <c r="HN78" i="2"/>
  <c r="HS77" i="2"/>
  <c r="HR77" i="2"/>
  <c r="HQ77" i="2"/>
  <c r="HP77" i="2"/>
  <c r="HO77" i="2"/>
  <c r="HN77" i="2"/>
  <c r="HS76" i="2"/>
  <c r="HR76" i="2"/>
  <c r="HQ76" i="2"/>
  <c r="HP76" i="2"/>
  <c r="HO76" i="2"/>
  <c r="HN76" i="2"/>
  <c r="HS75" i="2"/>
  <c r="HR75" i="2"/>
  <c r="HQ75" i="2"/>
  <c r="HP75" i="2"/>
  <c r="HO75" i="2"/>
  <c r="HN75" i="2"/>
  <c r="HS74" i="2"/>
  <c r="HR74" i="2"/>
  <c r="HQ74" i="2"/>
  <c r="HP74" i="2"/>
  <c r="HO74" i="2"/>
  <c r="HN74" i="2"/>
  <c r="HS73" i="2"/>
  <c r="HR73" i="2"/>
  <c r="HQ73" i="2"/>
  <c r="HP73" i="2"/>
  <c r="HO73" i="2"/>
  <c r="HN73" i="2"/>
  <c r="HS72" i="2"/>
  <c r="HR72" i="2"/>
  <c r="HQ72" i="2"/>
  <c r="HP72" i="2"/>
  <c r="HO72" i="2"/>
  <c r="HN72" i="2"/>
  <c r="HS71" i="2"/>
  <c r="HR71" i="2"/>
  <c r="HQ71" i="2"/>
  <c r="HP71" i="2"/>
  <c r="HO71" i="2"/>
  <c r="HN71" i="2"/>
  <c r="HS70" i="2"/>
  <c r="HR70" i="2"/>
  <c r="HQ70" i="2"/>
  <c r="HP70" i="2"/>
  <c r="HO70" i="2"/>
  <c r="HN70" i="2"/>
  <c r="HS69" i="2"/>
  <c r="HR69" i="2"/>
  <c r="HQ69" i="2"/>
  <c r="HP69" i="2"/>
  <c r="HO69" i="2"/>
  <c r="HN69" i="2"/>
  <c r="HS68" i="2"/>
  <c r="HR68" i="2"/>
  <c r="HQ68" i="2"/>
  <c r="HP68" i="2"/>
  <c r="HO68" i="2"/>
  <c r="HN68" i="2"/>
  <c r="HS67" i="2"/>
  <c r="HR67" i="2"/>
  <c r="HQ67" i="2"/>
  <c r="HP67" i="2"/>
  <c r="HO67" i="2"/>
  <c r="HN67" i="2"/>
  <c r="HS66" i="2"/>
  <c r="HR66" i="2"/>
  <c r="HQ66" i="2"/>
  <c r="HP66" i="2"/>
  <c r="HO66" i="2"/>
  <c r="HN66" i="2"/>
  <c r="HS65" i="2"/>
  <c r="HR65" i="2"/>
  <c r="HQ65" i="2"/>
  <c r="HP65" i="2"/>
  <c r="HO65" i="2"/>
  <c r="HN65" i="2"/>
  <c r="HS64" i="2"/>
  <c r="HR64" i="2"/>
  <c r="HQ64" i="2"/>
  <c r="HP64" i="2"/>
  <c r="HO64" i="2"/>
  <c r="HN64" i="2"/>
  <c r="HS63" i="2"/>
  <c r="HR63" i="2"/>
  <c r="HQ63" i="2"/>
  <c r="HP63" i="2"/>
  <c r="HO63" i="2"/>
  <c r="HN63" i="2"/>
  <c r="HS62" i="2"/>
  <c r="HR62" i="2"/>
  <c r="HQ62" i="2"/>
  <c r="HP62" i="2"/>
  <c r="HO62" i="2"/>
  <c r="HN62" i="2"/>
  <c r="HS61" i="2"/>
  <c r="HR61" i="2"/>
  <c r="HQ61" i="2"/>
  <c r="HP61" i="2"/>
  <c r="HO61" i="2"/>
  <c r="HN61" i="2"/>
  <c r="HS60" i="2"/>
  <c r="HR60" i="2"/>
  <c r="HQ60" i="2"/>
  <c r="HP60" i="2"/>
  <c r="HO60" i="2"/>
  <c r="HN60" i="2"/>
  <c r="HS59" i="2"/>
  <c r="HR59" i="2"/>
  <c r="HQ59" i="2"/>
  <c r="HP59" i="2"/>
  <c r="HO59" i="2"/>
  <c r="HN59" i="2"/>
  <c r="HS58" i="2"/>
  <c r="HR58" i="2"/>
  <c r="HQ58" i="2"/>
  <c r="HP58" i="2"/>
  <c r="HO58" i="2"/>
  <c r="HN58" i="2"/>
  <c r="HS57" i="2"/>
  <c r="HR57" i="2"/>
  <c r="HQ57" i="2"/>
  <c r="HP57" i="2"/>
  <c r="HO57" i="2"/>
  <c r="HN57" i="2"/>
  <c r="HS56" i="2"/>
  <c r="HR56" i="2"/>
  <c r="HQ56" i="2"/>
  <c r="HP56" i="2"/>
  <c r="HO56" i="2"/>
  <c r="HN56" i="2"/>
  <c r="HS55" i="2"/>
  <c r="HR55" i="2"/>
  <c r="HQ55" i="2"/>
  <c r="HP55" i="2"/>
  <c r="HO55" i="2"/>
  <c r="HN55" i="2"/>
  <c r="HS54" i="2"/>
  <c r="HR54" i="2"/>
  <c r="HQ54" i="2"/>
  <c r="HP54" i="2"/>
  <c r="HO54" i="2"/>
  <c r="HN54" i="2"/>
  <c r="HS53" i="2"/>
  <c r="HR53" i="2"/>
  <c r="HQ53" i="2"/>
  <c r="HP53" i="2"/>
  <c r="HO53" i="2"/>
  <c r="HN53" i="2"/>
  <c r="HS52" i="2"/>
  <c r="HR52" i="2"/>
  <c r="HQ52" i="2"/>
  <c r="HP52" i="2"/>
  <c r="HO52" i="2"/>
  <c r="HN52" i="2"/>
  <c r="HS51" i="2"/>
  <c r="HR51" i="2"/>
  <c r="HQ51" i="2"/>
  <c r="HP51" i="2"/>
  <c r="HO51" i="2"/>
  <c r="HN51" i="2"/>
  <c r="HS50" i="2"/>
  <c r="HR50" i="2"/>
  <c r="HQ50" i="2"/>
  <c r="HP50" i="2"/>
  <c r="HO50" i="2"/>
  <c r="HN50" i="2"/>
  <c r="HS49" i="2"/>
  <c r="HR49" i="2"/>
  <c r="HQ49" i="2"/>
  <c r="HP49" i="2"/>
  <c r="HO49" i="2"/>
  <c r="HN49" i="2"/>
  <c r="HS48" i="2"/>
  <c r="HR48" i="2"/>
  <c r="HQ48" i="2"/>
  <c r="HP48" i="2"/>
  <c r="HO48" i="2"/>
  <c r="HN48" i="2"/>
  <c r="HS47" i="2"/>
  <c r="HR47" i="2"/>
  <c r="HQ47" i="2"/>
  <c r="HP47" i="2"/>
  <c r="HO47" i="2"/>
  <c r="HN47" i="2"/>
  <c r="HS46" i="2"/>
  <c r="HR46" i="2"/>
  <c r="HQ46" i="2"/>
  <c r="HP46" i="2"/>
  <c r="HO46" i="2"/>
  <c r="HN46" i="2"/>
  <c r="HS45" i="2"/>
  <c r="HR45" i="2"/>
  <c r="HQ45" i="2"/>
  <c r="HP45" i="2"/>
  <c r="HO45" i="2"/>
  <c r="HN45" i="2"/>
  <c r="HS44" i="2"/>
  <c r="HR44" i="2"/>
  <c r="HQ44" i="2"/>
  <c r="HP44" i="2"/>
  <c r="HO44" i="2"/>
  <c r="HN44" i="2"/>
  <c r="HS43" i="2"/>
  <c r="HR43" i="2"/>
  <c r="HQ43" i="2"/>
  <c r="HP43" i="2"/>
  <c r="HO43" i="2"/>
  <c r="HN43" i="2"/>
  <c r="HS42" i="2"/>
  <c r="HR42" i="2"/>
  <c r="HQ42" i="2"/>
  <c r="HP42" i="2"/>
  <c r="HO42" i="2"/>
  <c r="HN42" i="2"/>
  <c r="HS41" i="2"/>
  <c r="HR41" i="2"/>
  <c r="HQ41" i="2"/>
  <c r="HP41" i="2"/>
  <c r="HO41" i="2"/>
  <c r="HN41" i="2"/>
  <c r="HS40" i="2"/>
  <c r="HR40" i="2"/>
  <c r="HQ40" i="2"/>
  <c r="HP40" i="2"/>
  <c r="HO40" i="2"/>
  <c r="HN40" i="2"/>
  <c r="HS39" i="2"/>
  <c r="HR39" i="2"/>
  <c r="HQ39" i="2"/>
  <c r="HP39" i="2"/>
  <c r="HO39" i="2"/>
  <c r="HN39" i="2"/>
  <c r="HS38" i="2"/>
  <c r="HR38" i="2"/>
  <c r="HQ38" i="2"/>
  <c r="HP38" i="2"/>
  <c r="HO38" i="2"/>
  <c r="HN38" i="2"/>
  <c r="HS37" i="2"/>
  <c r="HR37" i="2"/>
  <c r="HQ37" i="2"/>
  <c r="HP37" i="2"/>
  <c r="HO37" i="2"/>
  <c r="HN37" i="2"/>
  <c r="HS36" i="2"/>
  <c r="HR36" i="2"/>
  <c r="HQ36" i="2"/>
  <c r="HP36" i="2"/>
  <c r="HO36" i="2"/>
  <c r="HN36" i="2"/>
  <c r="HS35" i="2"/>
  <c r="HR35" i="2"/>
  <c r="HQ35" i="2"/>
  <c r="HP35" i="2"/>
  <c r="HO35" i="2"/>
  <c r="HN35" i="2"/>
  <c r="HS34" i="2"/>
  <c r="HR34" i="2"/>
  <c r="HQ34" i="2"/>
  <c r="HP34" i="2"/>
  <c r="HO34" i="2"/>
  <c r="HN34" i="2"/>
  <c r="HS33" i="2"/>
  <c r="HR33" i="2"/>
  <c r="HQ33" i="2"/>
  <c r="HP33" i="2"/>
  <c r="HO33" i="2"/>
  <c r="HN33" i="2"/>
  <c r="HS32" i="2"/>
  <c r="HR32" i="2"/>
  <c r="HQ32" i="2"/>
  <c r="HP32" i="2"/>
  <c r="HO32" i="2"/>
  <c r="HN32" i="2"/>
  <c r="HS31" i="2"/>
  <c r="HR31" i="2"/>
  <c r="HQ31" i="2"/>
  <c r="HP31" i="2"/>
  <c r="HO31" i="2"/>
  <c r="HN31" i="2"/>
  <c r="HS30" i="2"/>
  <c r="HR30" i="2"/>
  <c r="HQ30" i="2"/>
  <c r="HP30" i="2"/>
  <c r="HO30" i="2"/>
  <c r="HN30" i="2"/>
  <c r="HS29" i="2"/>
  <c r="HR29" i="2"/>
  <c r="HQ29" i="2"/>
  <c r="HP29" i="2"/>
  <c r="HO29" i="2"/>
  <c r="HN29" i="2"/>
  <c r="HS28" i="2"/>
  <c r="HR28" i="2"/>
  <c r="HQ28" i="2"/>
  <c r="HP28" i="2"/>
  <c r="HO28" i="2"/>
  <c r="HN28" i="2"/>
  <c r="HS27" i="2"/>
  <c r="HR27" i="2"/>
  <c r="HQ27" i="2"/>
  <c r="HP27" i="2"/>
  <c r="HO27" i="2"/>
  <c r="HN27" i="2"/>
  <c r="HS26" i="2"/>
  <c r="HR26" i="2"/>
  <c r="HQ26" i="2"/>
  <c r="HP26" i="2"/>
  <c r="HO26" i="2"/>
  <c r="HN26" i="2"/>
  <c r="HS25" i="2"/>
  <c r="HR25" i="2"/>
  <c r="HQ25" i="2"/>
  <c r="HP25" i="2"/>
  <c r="HO25" i="2"/>
  <c r="HN25" i="2"/>
  <c r="HS24" i="2"/>
  <c r="HR24" i="2"/>
  <c r="HQ24" i="2"/>
  <c r="HP24" i="2"/>
  <c r="HO24" i="2"/>
  <c r="HN24" i="2"/>
  <c r="HS23" i="2"/>
  <c r="HR23" i="2"/>
  <c r="HQ23" i="2"/>
  <c r="HP23" i="2"/>
  <c r="HO23" i="2"/>
  <c r="HN23" i="2"/>
  <c r="HS22" i="2"/>
  <c r="HR22" i="2"/>
  <c r="HQ22" i="2"/>
  <c r="HP22" i="2"/>
  <c r="HO22" i="2"/>
  <c r="HN22" i="2"/>
  <c r="HS21" i="2"/>
  <c r="HR21" i="2"/>
  <c r="HQ21" i="2"/>
  <c r="HP21" i="2"/>
  <c r="HO21" i="2"/>
  <c r="HN21" i="2"/>
  <c r="HS20" i="2"/>
  <c r="HR20" i="2"/>
  <c r="HQ20" i="2"/>
  <c r="HP20" i="2"/>
  <c r="HO20" i="2"/>
  <c r="HN20" i="2"/>
  <c r="HS19" i="2"/>
  <c r="HR19" i="2"/>
  <c r="HQ19" i="2"/>
  <c r="HP19" i="2"/>
  <c r="HO19" i="2"/>
  <c r="HN19" i="2"/>
  <c r="HS18" i="2"/>
  <c r="HR18" i="2"/>
  <c r="HQ18" i="2"/>
  <c r="HP18" i="2"/>
  <c r="HO18" i="2"/>
  <c r="HN18" i="2"/>
  <c r="HS17" i="2"/>
  <c r="HR17" i="2"/>
  <c r="HQ17" i="2"/>
  <c r="HP17" i="2"/>
  <c r="HO17" i="2"/>
  <c r="HN17" i="2"/>
  <c r="HS16" i="2"/>
  <c r="HR16" i="2"/>
  <c r="HQ16" i="2"/>
  <c r="HP16" i="2"/>
  <c r="HO16" i="2"/>
  <c r="HN16" i="2"/>
  <c r="HS15" i="2"/>
  <c r="HR15" i="2"/>
  <c r="HQ15" i="2"/>
  <c r="HP15" i="2"/>
  <c r="HO15" i="2"/>
  <c r="HN15" i="2"/>
  <c r="HS14" i="2"/>
  <c r="HR14" i="2"/>
  <c r="HQ14" i="2"/>
  <c r="HP14" i="2"/>
  <c r="HO14" i="2"/>
  <c r="HN14" i="2"/>
  <c r="HS13" i="2"/>
  <c r="HR13" i="2"/>
  <c r="HQ13" i="2"/>
  <c r="HP13" i="2"/>
  <c r="HO13" i="2"/>
  <c r="HN13" i="2"/>
  <c r="HS12" i="2"/>
  <c r="HR12" i="2"/>
  <c r="HQ12" i="2"/>
  <c r="HP12" i="2"/>
  <c r="HO12" i="2"/>
  <c r="HN12" i="2"/>
  <c r="HS11" i="2"/>
  <c r="HR11" i="2"/>
  <c r="HQ11" i="2"/>
  <c r="HP11" i="2"/>
  <c r="HO11" i="2"/>
  <c r="HN11" i="2"/>
  <c r="HS10" i="2"/>
  <c r="HR10" i="2"/>
  <c r="HQ10" i="2"/>
  <c r="HP10" i="2"/>
  <c r="HO10" i="2"/>
  <c r="HN10" i="2"/>
  <c r="HS9" i="2"/>
  <c r="HR9" i="2"/>
  <c r="HQ9" i="2"/>
  <c r="HP9" i="2"/>
  <c r="HO9" i="2"/>
  <c r="HN9" i="2"/>
  <c r="HS8" i="2"/>
  <c r="HR8" i="2"/>
  <c r="HQ8" i="2"/>
  <c r="HP8" i="2"/>
  <c r="HO8" i="2"/>
  <c r="HN8" i="2"/>
  <c r="HS7" i="2"/>
  <c r="HR7" i="2"/>
  <c r="HQ7" i="2"/>
  <c r="HP7" i="2"/>
  <c r="HO7" i="2"/>
  <c r="HN7" i="2"/>
  <c r="HS6" i="2"/>
  <c r="HR6" i="2"/>
  <c r="HQ6" i="2"/>
  <c r="HP6" i="2"/>
  <c r="HO6" i="2"/>
  <c r="HN6" i="2"/>
  <c r="HS5" i="2"/>
  <c r="HR5" i="2"/>
  <c r="HQ5" i="2"/>
  <c r="HP5" i="2"/>
  <c r="HO5" i="2"/>
  <c r="HN5" i="2"/>
  <c r="HS4" i="2"/>
  <c r="HR4" i="2"/>
  <c r="HQ4" i="2"/>
  <c r="HP4" i="2"/>
  <c r="HO4" i="2"/>
  <c r="HN4" i="2"/>
  <c r="HS3" i="2"/>
  <c r="HR3" i="2"/>
  <c r="HQ3" i="2"/>
  <c r="HP3" i="2"/>
  <c r="HO3" i="2"/>
  <c r="HN3" i="2"/>
  <c r="HS2" i="2"/>
  <c r="HR2" i="2"/>
  <c r="HQ2" i="2"/>
  <c r="HP2" i="2"/>
  <c r="HO2" i="2"/>
  <c r="HN2" i="2"/>
  <c r="A327" i="7" l="1"/>
  <c r="I327" i="7"/>
  <c r="C327" i="7"/>
  <c r="E327" i="7"/>
  <c r="F327" i="7"/>
  <c r="K134" i="6"/>
  <c r="L135" i="6"/>
  <c r="L88" i="6"/>
  <c r="HM23" i="16"/>
  <c r="HM22" i="16"/>
  <c r="HM21" i="16"/>
  <c r="HM20" i="16"/>
  <c r="HM19" i="16"/>
  <c r="HM18" i="16"/>
  <c r="HM17" i="16"/>
  <c r="HM16" i="16"/>
  <c r="HM15" i="16"/>
  <c r="HM14" i="16"/>
  <c r="HM13" i="16"/>
  <c r="HM12" i="16"/>
  <c r="HM11" i="16"/>
  <c r="HM10" i="16"/>
  <c r="HM9" i="16"/>
  <c r="HM8" i="16"/>
  <c r="HM7" i="16"/>
  <c r="HM6" i="16"/>
  <c r="HM5" i="16"/>
  <c r="HM4" i="16"/>
  <c r="HM3" i="16"/>
  <c r="HM23" i="14"/>
  <c r="HM22" i="14"/>
  <c r="HM21" i="14"/>
  <c r="HM20" i="14"/>
  <c r="HM19" i="14"/>
  <c r="HM18" i="14"/>
  <c r="HM17" i="14"/>
  <c r="HM16" i="14"/>
  <c r="HM15" i="14"/>
  <c r="HM14" i="14"/>
  <c r="HM13" i="14"/>
  <c r="HM12" i="14"/>
  <c r="HM11" i="14"/>
  <c r="HM10" i="14"/>
  <c r="HM9" i="14"/>
  <c r="HM8" i="14"/>
  <c r="HM7" i="14"/>
  <c r="HM6" i="14"/>
  <c r="HM5" i="14"/>
  <c r="HM4" i="14"/>
  <c r="HM3" i="14"/>
  <c r="HM29" i="13"/>
  <c r="HM28" i="13"/>
  <c r="HM27" i="13"/>
  <c r="HM26" i="13"/>
  <c r="HM25" i="13"/>
  <c r="HM24" i="13"/>
  <c r="HM23" i="13"/>
  <c r="HM22" i="13"/>
  <c r="HM21" i="13"/>
  <c r="HM20" i="13"/>
  <c r="HM19" i="13"/>
  <c r="HM18" i="13"/>
  <c r="HM17" i="13"/>
  <c r="HM16" i="13"/>
  <c r="HM15" i="13"/>
  <c r="HM14" i="13"/>
  <c r="HM13" i="13"/>
  <c r="HM12" i="13"/>
  <c r="HM11" i="13"/>
  <c r="HM10" i="13"/>
  <c r="HM9" i="13"/>
  <c r="HM8" i="13"/>
  <c r="HM7" i="13"/>
  <c r="HM6" i="13"/>
  <c r="HM5" i="13"/>
  <c r="HM4" i="13"/>
  <c r="HM3" i="13"/>
  <c r="HM34" i="8"/>
  <c r="HM33" i="8"/>
  <c r="HM32" i="8"/>
  <c r="HM31" i="8"/>
  <c r="HM30" i="8"/>
  <c r="HM29" i="8"/>
  <c r="HM28" i="8"/>
  <c r="HM27" i="8"/>
  <c r="HM26" i="8"/>
  <c r="HM25" i="8"/>
  <c r="HM24" i="8"/>
  <c r="HM23" i="8"/>
  <c r="HM22" i="8"/>
  <c r="HM21" i="8"/>
  <c r="HM20" i="8"/>
  <c r="HM19" i="8"/>
  <c r="HM18" i="8"/>
  <c r="HM17" i="8"/>
  <c r="HM16" i="8"/>
  <c r="HM15" i="8"/>
  <c r="HM14" i="8"/>
  <c r="HM13" i="8"/>
  <c r="HM12" i="8"/>
  <c r="HM11" i="8"/>
  <c r="HM10" i="8"/>
  <c r="HM9" i="8"/>
  <c r="HM8" i="8"/>
  <c r="HM7" i="8"/>
  <c r="HM6" i="8"/>
  <c r="HM5" i="8"/>
  <c r="HM4" i="8"/>
  <c r="HM3" i="8"/>
  <c r="HM26" i="4"/>
  <c r="HM25" i="4"/>
  <c r="HM24" i="4"/>
  <c r="HM23" i="4"/>
  <c r="HM22" i="4"/>
  <c r="HM21" i="4"/>
  <c r="HM20" i="4"/>
  <c r="HM19" i="4"/>
  <c r="HM18" i="4"/>
  <c r="HM17" i="4"/>
  <c r="HM16" i="4"/>
  <c r="HM15" i="4"/>
  <c r="HM14" i="4"/>
  <c r="HM13" i="4"/>
  <c r="HM12" i="4"/>
  <c r="HM11" i="4"/>
  <c r="HM10" i="4"/>
  <c r="HM9" i="4"/>
  <c r="HM8" i="4"/>
  <c r="HM7" i="4"/>
  <c r="HM6" i="4"/>
  <c r="HM5" i="4"/>
  <c r="HM4" i="4"/>
  <c r="HM3" i="4"/>
  <c r="HM44" i="3"/>
  <c r="HM43" i="3"/>
  <c r="HM42" i="3"/>
  <c r="HM41" i="3"/>
  <c r="HM40" i="3"/>
  <c r="HM39" i="3"/>
  <c r="HM38" i="3"/>
  <c r="HM37" i="3"/>
  <c r="HM36" i="3"/>
  <c r="HM35" i="3"/>
  <c r="HM34" i="3"/>
  <c r="HM33" i="3"/>
  <c r="HM32" i="3"/>
  <c r="HM31" i="3"/>
  <c r="HM30" i="3"/>
  <c r="HM29" i="3"/>
  <c r="HM28" i="3"/>
  <c r="HM27" i="3"/>
  <c r="HM26" i="3"/>
  <c r="HM25" i="3"/>
  <c r="HM24" i="3"/>
  <c r="HM23" i="3"/>
  <c r="HM22" i="3"/>
  <c r="HM21" i="3"/>
  <c r="HM20" i="3"/>
  <c r="HM19" i="3"/>
  <c r="HM18" i="3"/>
  <c r="HM17" i="3"/>
  <c r="HM16" i="3"/>
  <c r="HM15" i="3"/>
  <c r="HM14" i="3"/>
  <c r="HM13" i="3"/>
  <c r="HM12" i="3"/>
  <c r="HM11" i="3"/>
  <c r="HM10" i="3"/>
  <c r="HM9" i="3"/>
  <c r="HM8" i="3"/>
  <c r="HM7" i="3"/>
  <c r="HM6" i="3"/>
  <c r="HM5" i="3"/>
  <c r="HM4" i="3"/>
  <c r="HM3" i="3"/>
  <c r="HM96" i="2"/>
  <c r="HM95" i="2"/>
  <c r="HM94" i="2"/>
  <c r="HM93" i="2"/>
  <c r="HM92" i="2"/>
  <c r="HM91" i="2"/>
  <c r="HM90" i="2"/>
  <c r="HM89" i="2"/>
  <c r="HM88" i="2"/>
  <c r="HM87" i="2"/>
  <c r="HM86" i="2"/>
  <c r="HM85" i="2"/>
  <c r="HM84" i="2"/>
  <c r="HM83" i="2"/>
  <c r="HM82" i="2"/>
  <c r="HM81" i="2"/>
  <c r="HM80" i="2"/>
  <c r="HM79" i="2"/>
  <c r="HM78" i="2"/>
  <c r="HM77" i="2"/>
  <c r="HM76" i="2"/>
  <c r="HM75" i="2"/>
  <c r="HM74" i="2"/>
  <c r="HM73" i="2"/>
  <c r="HM72" i="2"/>
  <c r="HM71" i="2"/>
  <c r="HM70" i="2"/>
  <c r="HM69" i="2"/>
  <c r="HM68" i="2"/>
  <c r="HM67" i="2"/>
  <c r="HM66" i="2"/>
  <c r="HM65" i="2"/>
  <c r="HM64" i="2"/>
  <c r="HM63" i="2"/>
  <c r="HM62" i="2"/>
  <c r="HM61" i="2"/>
  <c r="HM60" i="2"/>
  <c r="HM59" i="2"/>
  <c r="HM58" i="2"/>
  <c r="HM57" i="2"/>
  <c r="HM56" i="2"/>
  <c r="HM55" i="2"/>
  <c r="HM54" i="2"/>
  <c r="HM53" i="2"/>
  <c r="HM52" i="2"/>
  <c r="HM51" i="2"/>
  <c r="HM50" i="2"/>
  <c r="HM49" i="2"/>
  <c r="HM48" i="2"/>
  <c r="HM47" i="2"/>
  <c r="HM46" i="2"/>
  <c r="HM45" i="2"/>
  <c r="HM44" i="2"/>
  <c r="HM43" i="2"/>
  <c r="HM42" i="2"/>
  <c r="HM41" i="2"/>
  <c r="HM40" i="2"/>
  <c r="HM39" i="2"/>
  <c r="HM38" i="2"/>
  <c r="HM37" i="2"/>
  <c r="HM36" i="2"/>
  <c r="HM35" i="2"/>
  <c r="HM34" i="2"/>
  <c r="HM33" i="2"/>
  <c r="HM32" i="2"/>
  <c r="HM31" i="2"/>
  <c r="HM30" i="2"/>
  <c r="HM29" i="2"/>
  <c r="HM28" i="2"/>
  <c r="HM27" i="2"/>
  <c r="HM26" i="2"/>
  <c r="HM25" i="2"/>
  <c r="HM24" i="2"/>
  <c r="HM23" i="2"/>
  <c r="HM22" i="2"/>
  <c r="HM21" i="2"/>
  <c r="HM20" i="2"/>
  <c r="HM19" i="2"/>
  <c r="HM18" i="2"/>
  <c r="HM17" i="2"/>
  <c r="HM16" i="2"/>
  <c r="HM15" i="2"/>
  <c r="HM14" i="2"/>
  <c r="HM13" i="2"/>
  <c r="HM12" i="2"/>
  <c r="HM11" i="2"/>
  <c r="HM10" i="2"/>
  <c r="HM9" i="2"/>
  <c r="HM8" i="2"/>
  <c r="HM7" i="2"/>
  <c r="HM6" i="2"/>
  <c r="HM5" i="2"/>
  <c r="HM4" i="2"/>
  <c r="HM3" i="2"/>
  <c r="AG117" i="17"/>
  <c r="AF117" i="17"/>
  <c r="AE117" i="17"/>
  <c r="L134" i="6" l="1"/>
  <c r="B86" i="6"/>
  <c r="E86" i="6"/>
  <c r="G86" i="6"/>
  <c r="J87" i="6"/>
  <c r="D87" i="6"/>
  <c r="H87" i="6"/>
  <c r="I87" i="6"/>
  <c r="C87" i="6"/>
  <c r="F87" i="6"/>
  <c r="G87" i="6"/>
  <c r="E87" i="6"/>
  <c r="I89" i="6"/>
  <c r="B89" i="6"/>
  <c r="F89" i="6"/>
  <c r="E89" i="6"/>
  <c r="C89" i="6"/>
  <c r="G89" i="6"/>
  <c r="J89" i="6"/>
  <c r="D89" i="6"/>
  <c r="H89" i="6"/>
  <c r="D134" i="6" l="1"/>
  <c r="G135" i="6"/>
  <c r="E135" i="6"/>
  <c r="J135" i="6"/>
  <c r="F135" i="6"/>
  <c r="I135" i="6"/>
  <c r="H135" i="6"/>
  <c r="D135" i="6"/>
  <c r="C135" i="6"/>
  <c r="B134" i="6"/>
  <c r="B135" i="6"/>
  <c r="B88" i="6"/>
  <c r="J88" i="6"/>
  <c r="H88" i="6"/>
  <c r="F88" i="6"/>
  <c r="D88" i="6"/>
  <c r="E88" i="6"/>
  <c r="C88" i="6"/>
  <c r="I88" i="6"/>
  <c r="G88" i="6"/>
  <c r="HL117" i="2"/>
  <c r="HK117" i="2"/>
  <c r="HJ117" i="2"/>
  <c r="HI117" i="2"/>
  <c r="HH117" i="2"/>
  <c r="HG117" i="2"/>
  <c r="HF117" i="2"/>
  <c r="HE117" i="2"/>
  <c r="HD117" i="2"/>
  <c r="HC117" i="2"/>
  <c r="HB117" i="2"/>
  <c r="HA117" i="2"/>
  <c r="GZ117" i="2"/>
  <c r="GY117" i="2"/>
  <c r="GX117" i="2"/>
  <c r="GW117" i="2"/>
  <c r="GV117" i="2"/>
  <c r="GU117" i="2"/>
  <c r="GT117" i="2"/>
  <c r="GS117" i="2"/>
  <c r="GR117" i="2"/>
  <c r="GQ117" i="2"/>
  <c r="GP117" i="2"/>
  <c r="GO117" i="2"/>
  <c r="GN117" i="2"/>
  <c r="GM117" i="2"/>
  <c r="GL117" i="2"/>
  <c r="GK117" i="2"/>
  <c r="GJ117" i="2"/>
  <c r="GI117" i="2"/>
  <c r="GH117" i="2"/>
  <c r="GG117" i="2"/>
  <c r="GF117" i="2"/>
  <c r="GE117" i="2"/>
  <c r="GD117" i="2"/>
  <c r="GC117" i="2"/>
  <c r="GB117" i="2"/>
  <c r="GA117" i="2"/>
  <c r="FZ117" i="2"/>
  <c r="FY117" i="2"/>
  <c r="FX117" i="2"/>
  <c r="FW117" i="2"/>
  <c r="FV117" i="2"/>
  <c r="FU117" i="2"/>
  <c r="FT117" i="2"/>
  <c r="FS117" i="2"/>
  <c r="FR117" i="2"/>
  <c r="FQ117" i="2"/>
  <c r="FP117" i="2"/>
  <c r="FO117" i="2"/>
  <c r="FN117" i="2"/>
  <c r="FM117" i="2"/>
  <c r="FL117" i="2"/>
  <c r="FK117" i="2"/>
  <c r="FJ117" i="2"/>
  <c r="FI117" i="2"/>
  <c r="FH117" i="2"/>
  <c r="FG117" i="2"/>
  <c r="FF117" i="2"/>
  <c r="FE117" i="2"/>
  <c r="FD117" i="2"/>
  <c r="FC117" i="2"/>
  <c r="FB117" i="2"/>
  <c r="FA117" i="2"/>
  <c r="EZ117" i="2"/>
  <c r="EY117" i="2"/>
  <c r="EX117" i="2"/>
  <c r="EW117" i="2"/>
  <c r="EV117" i="2"/>
  <c r="EU117" i="2"/>
  <c r="ET117" i="2"/>
  <c r="ES117" i="2"/>
  <c r="ER117" i="2"/>
  <c r="EQ117" i="2"/>
  <c r="EP117" i="2"/>
  <c r="EO117" i="2"/>
  <c r="EN117" i="2"/>
  <c r="EM117" i="2"/>
  <c r="EL117" i="2"/>
  <c r="EK117" i="2"/>
  <c r="EJ117" i="2"/>
  <c r="EI117" i="2"/>
  <c r="EH117" i="2"/>
  <c r="EG117" i="2"/>
  <c r="EF117" i="2"/>
  <c r="EE117" i="2"/>
  <c r="ED117" i="2"/>
  <c r="EC117" i="2"/>
  <c r="EB117" i="2"/>
  <c r="EA117" i="2"/>
  <c r="DZ117" i="2"/>
  <c r="DY117" i="2"/>
  <c r="DX117" i="2"/>
  <c r="DW117" i="2"/>
  <c r="DV117" i="2"/>
  <c r="DU117" i="2"/>
  <c r="DT117" i="2"/>
  <c r="DS117" i="2"/>
  <c r="DR117" i="2"/>
  <c r="DQ117" i="2"/>
  <c r="DP117" i="2"/>
  <c r="DO117" i="2"/>
  <c r="DN117" i="2"/>
  <c r="DM117" i="2"/>
  <c r="DL117" i="2"/>
  <c r="DK117" i="2"/>
  <c r="DJ117" i="2"/>
  <c r="DI117" i="2"/>
  <c r="DH117" i="2"/>
  <c r="DG117" i="2"/>
  <c r="DF117" i="2"/>
  <c r="DE117" i="2"/>
  <c r="DD117" i="2"/>
  <c r="DC117" i="2"/>
  <c r="DB117" i="2"/>
  <c r="DA117" i="2"/>
  <c r="CZ117" i="2"/>
  <c r="CY117" i="2"/>
  <c r="CX117" i="2"/>
  <c r="CW117" i="2"/>
  <c r="CV117" i="2"/>
  <c r="CU117" i="2"/>
  <c r="CT117" i="2"/>
  <c r="CS117" i="2"/>
  <c r="CR117" i="2"/>
  <c r="CQ117" i="2"/>
  <c r="CP117" i="2"/>
  <c r="CO117" i="2"/>
  <c r="CN117" i="2"/>
  <c r="CM117" i="2"/>
  <c r="CL117" i="2"/>
  <c r="CK117" i="2"/>
  <c r="CJ117" i="2"/>
  <c r="CI117" i="2"/>
  <c r="CH117" i="2"/>
  <c r="CG117" i="2"/>
  <c r="CF117" i="2"/>
  <c r="CE117" i="2"/>
  <c r="CD117" i="2"/>
  <c r="CC117" i="2"/>
  <c r="CB117" i="2"/>
  <c r="CA117" i="2"/>
  <c r="BZ117" i="2"/>
  <c r="BY117" i="2"/>
  <c r="BX117" i="2"/>
  <c r="BW117" i="2"/>
  <c r="BV117" i="2"/>
  <c r="BU117" i="2"/>
  <c r="BT117" i="2"/>
  <c r="BS117" i="2"/>
  <c r="BR117" i="2"/>
  <c r="BQ117" i="2"/>
  <c r="BP117" i="2"/>
  <c r="BO117" i="2"/>
  <c r="BN117" i="2"/>
  <c r="BM117" i="2"/>
  <c r="BL117" i="2"/>
  <c r="BK117" i="2"/>
  <c r="BJ117" i="2"/>
  <c r="BI117" i="2"/>
  <c r="BH117" i="2"/>
  <c r="BG117" i="2"/>
  <c r="BF117" i="2"/>
  <c r="BE117" i="2"/>
  <c r="BD117" i="2"/>
  <c r="BC117" i="2"/>
  <c r="BB117" i="2"/>
  <c r="BA117" i="2"/>
  <c r="AZ117" i="2"/>
  <c r="AY117" i="2"/>
  <c r="AX117" i="2"/>
  <c r="AW117" i="2"/>
  <c r="AV117" i="2"/>
  <c r="AU117" i="2"/>
  <c r="AT117" i="2"/>
  <c r="AS117" i="2"/>
  <c r="AR117" i="2"/>
  <c r="AQ117" i="2"/>
  <c r="AP117" i="2"/>
  <c r="AO117" i="2"/>
  <c r="AN117" i="2"/>
  <c r="AM117" i="2"/>
  <c r="AL117" i="2"/>
  <c r="AK117" i="2"/>
  <c r="AJ117" i="2"/>
  <c r="AI117" i="2"/>
  <c r="AH117" i="2"/>
  <c r="AG117" i="2"/>
  <c r="AF117" i="2"/>
  <c r="AE117" i="2"/>
  <c r="AD117" i="2"/>
  <c r="AC117" i="2"/>
  <c r="AB117" i="2"/>
  <c r="AA117" i="2"/>
  <c r="Z117" i="2"/>
  <c r="Y117" i="2"/>
  <c r="X117" i="2"/>
  <c r="W117" i="2"/>
  <c r="V117" i="2"/>
  <c r="U117" i="2"/>
  <c r="T117" i="2"/>
  <c r="S117" i="2"/>
  <c r="R117" i="2"/>
  <c r="Q117" i="2"/>
  <c r="P117" i="2"/>
  <c r="O117" i="2"/>
  <c r="N117" i="2"/>
  <c r="M117" i="2"/>
  <c r="L117" i="2"/>
  <c r="K117" i="2"/>
  <c r="J117" i="2"/>
  <c r="E117" i="2"/>
  <c r="D117" i="2"/>
  <c r="C117" i="2"/>
  <c r="B117" i="2"/>
  <c r="A117" i="2"/>
  <c r="H134" i="6" l="1"/>
  <c r="I134" i="6"/>
  <c r="F134" i="6"/>
  <c r="E134" i="6"/>
  <c r="G134" i="6"/>
  <c r="J134" i="6"/>
  <c r="C134" i="6"/>
  <c r="EM43" i="9"/>
  <c r="EM42" i="9"/>
  <c r="EM41" i="9"/>
  <c r="EM40" i="9"/>
  <c r="EM39" i="9"/>
  <c r="EM38" i="9"/>
  <c r="EM37" i="9"/>
  <c r="EM36" i="9"/>
  <c r="EM35" i="9"/>
  <c r="Y198" i="7"/>
  <c r="Y197" i="7"/>
  <c r="Y196" i="7"/>
  <c r="Y195" i="7"/>
  <c r="Y194" i="7"/>
  <c r="Y193" i="7"/>
  <c r="Y192" i="7"/>
  <c r="Y191" i="7"/>
  <c r="Y190" i="7"/>
  <c r="Y189" i="7"/>
  <c r="Y188" i="7"/>
  <c r="Y187" i="7"/>
  <c r="Y186" i="7"/>
  <c r="Y185" i="7"/>
  <c r="Y184" i="7"/>
  <c r="Y183" i="7"/>
  <c r="Y182" i="7"/>
  <c r="Y181" i="7"/>
  <c r="Y180" i="7"/>
  <c r="Y179" i="7"/>
  <c r="Y178" i="7"/>
  <c r="Y177" i="7"/>
  <c r="Y176" i="7"/>
  <c r="Y175" i="7"/>
  <c r="Y174" i="7"/>
  <c r="Y173" i="7"/>
  <c r="Y172" i="7"/>
  <c r="Y171" i="7"/>
  <c r="Y170" i="7"/>
  <c r="Y169" i="7"/>
  <c r="Y168" i="7"/>
  <c r="Y167" i="7"/>
  <c r="Y166" i="7"/>
  <c r="Y165" i="7"/>
  <c r="Y164" i="7"/>
  <c r="Y163" i="7"/>
  <c r="Y162" i="7"/>
  <c r="Y161" i="7"/>
  <c r="Y160" i="7"/>
  <c r="Y159" i="7"/>
  <c r="Y158" i="7"/>
  <c r="Y157" i="7"/>
  <c r="Y156" i="7"/>
  <c r="Y155" i="7"/>
  <c r="Y154" i="7"/>
  <c r="Y153" i="7"/>
  <c r="Y152" i="7"/>
  <c r="Y151" i="7"/>
  <c r="Y150" i="7"/>
  <c r="Y149" i="7"/>
  <c r="Y148" i="7"/>
  <c r="Y147" i="7"/>
  <c r="Y146" i="7"/>
  <c r="Y145" i="7"/>
  <c r="Y144" i="7"/>
  <c r="Y143" i="7"/>
  <c r="Y142" i="7"/>
  <c r="Y141" i="7"/>
  <c r="Y140" i="7"/>
  <c r="Y139" i="7"/>
  <c r="Y138" i="7"/>
  <c r="Y137" i="7"/>
  <c r="Y136" i="7"/>
  <c r="Y135" i="7"/>
  <c r="Y134" i="7"/>
  <c r="Y133" i="7"/>
  <c r="Y132" i="7"/>
  <c r="Y131" i="7"/>
  <c r="Y130" i="7"/>
  <c r="Y129" i="7"/>
  <c r="Y128" i="7"/>
  <c r="Y127" i="7"/>
  <c r="Y126" i="7"/>
  <c r="Y125" i="7"/>
  <c r="Y124" i="7"/>
  <c r="Y123" i="7"/>
  <c r="Y122" i="7"/>
  <c r="Y121" i="7"/>
  <c r="Y120" i="7"/>
  <c r="Y119" i="7"/>
  <c r="Y118" i="7"/>
  <c r="Y117" i="7"/>
  <c r="Y116" i="7"/>
  <c r="Y115" i="7"/>
  <c r="Y114" i="7"/>
  <c r="Y113" i="7"/>
  <c r="T208" i="7"/>
  <c r="T207" i="7"/>
  <c r="T206" i="7"/>
  <c r="T205" i="7"/>
  <c r="T204" i="7"/>
  <c r="T203" i="7"/>
  <c r="T202" i="7"/>
  <c r="T201" i="7"/>
  <c r="T200" i="7"/>
  <c r="T199" i="7"/>
  <c r="T198" i="7"/>
  <c r="T197" i="7"/>
  <c r="T196" i="7"/>
  <c r="T195" i="7"/>
  <c r="T194" i="7"/>
  <c r="T193" i="7"/>
  <c r="T192" i="7"/>
  <c r="T191" i="7"/>
  <c r="T190" i="7"/>
  <c r="T189" i="7"/>
  <c r="T188" i="7"/>
  <c r="T187" i="7"/>
  <c r="T186" i="7"/>
  <c r="T185" i="7"/>
  <c r="T184" i="7"/>
  <c r="T183" i="7"/>
  <c r="T182" i="7"/>
  <c r="T181" i="7"/>
  <c r="T180" i="7"/>
  <c r="T179" i="7"/>
  <c r="T178" i="7"/>
  <c r="T177" i="7"/>
  <c r="T176" i="7"/>
  <c r="T175" i="7"/>
  <c r="T174" i="7"/>
  <c r="T173" i="7"/>
  <c r="T172" i="7"/>
  <c r="T171" i="7"/>
  <c r="T170" i="7"/>
  <c r="T169" i="7"/>
  <c r="T168" i="7"/>
  <c r="T167" i="7"/>
  <c r="T166" i="7"/>
  <c r="T165" i="7"/>
  <c r="T164" i="7"/>
  <c r="T163" i="7"/>
  <c r="T162" i="7"/>
  <c r="T161" i="7"/>
  <c r="T160" i="7"/>
  <c r="T159" i="7"/>
  <c r="T158" i="7"/>
  <c r="T157" i="7"/>
  <c r="T156" i="7"/>
  <c r="T155" i="7"/>
  <c r="T154" i="7"/>
  <c r="T153" i="7"/>
  <c r="T152" i="7"/>
  <c r="T151" i="7"/>
  <c r="T150" i="7"/>
  <c r="T149" i="7"/>
  <c r="T148" i="7"/>
  <c r="T147" i="7"/>
  <c r="T146" i="7"/>
  <c r="T145" i="7"/>
  <c r="T144" i="7"/>
  <c r="T143" i="7"/>
  <c r="T142" i="7"/>
  <c r="T141" i="7"/>
  <c r="T140" i="7"/>
  <c r="T139" i="7"/>
  <c r="T138" i="7"/>
  <c r="T137" i="7"/>
  <c r="T136" i="7"/>
  <c r="T135" i="7"/>
  <c r="T134" i="7"/>
  <c r="T133" i="7"/>
  <c r="T132" i="7"/>
  <c r="T131" i="7"/>
  <c r="T130" i="7"/>
  <c r="T129" i="7"/>
  <c r="T128" i="7"/>
  <c r="T127" i="7"/>
  <c r="T126" i="7"/>
  <c r="T125" i="7"/>
  <c r="T124" i="7"/>
  <c r="T123" i="7"/>
  <c r="T122" i="7"/>
  <c r="T121" i="7"/>
  <c r="T120" i="7"/>
  <c r="T119" i="7"/>
  <c r="T118" i="7"/>
  <c r="T117" i="7"/>
  <c r="T116" i="7"/>
  <c r="T115" i="7"/>
  <c r="T114" i="7"/>
  <c r="T113" i="7"/>
  <c r="VR85" i="1" l="1"/>
  <c r="VR81" i="1"/>
  <c r="VR76" i="1"/>
  <c r="VR74" i="1"/>
  <c r="VR73" i="1"/>
  <c r="VR65" i="1"/>
  <c r="VR63" i="1"/>
  <c r="VR60" i="1"/>
  <c r="VR58" i="1"/>
  <c r="VR48" i="1"/>
  <c r="VR37" i="1"/>
  <c r="VR36" i="1"/>
  <c r="VR27" i="1"/>
  <c r="VR24" i="1"/>
  <c r="VR23" i="1"/>
  <c r="VR22" i="1"/>
  <c r="VR21" i="1"/>
  <c r="VR19" i="1"/>
  <c r="VR18" i="1"/>
  <c r="VR13" i="1"/>
  <c r="VR6" i="1"/>
  <c r="VR5" i="1"/>
  <c r="VR2" i="1"/>
  <c r="MD14" i="1"/>
  <c r="MI85" i="1"/>
  <c r="MH85" i="1"/>
  <c r="MG85" i="1"/>
  <c r="MF85" i="1"/>
  <c r="ME85" i="1"/>
  <c r="MD85" i="1"/>
  <c r="MI81" i="1"/>
  <c r="MH81" i="1"/>
  <c r="MG81" i="1"/>
  <c r="MF81" i="1"/>
  <c r="ME81" i="1"/>
  <c r="MD81" i="1"/>
  <c r="MI80" i="1"/>
  <c r="MH80" i="1"/>
  <c r="MG80" i="1"/>
  <c r="MF80" i="1"/>
  <c r="ME80" i="1"/>
  <c r="MD80" i="1"/>
  <c r="MI76" i="1"/>
  <c r="MH76" i="1"/>
  <c r="MG76" i="1"/>
  <c r="MF76" i="1"/>
  <c r="ME76" i="1"/>
  <c r="MD76" i="1"/>
  <c r="MI75" i="1"/>
  <c r="MH75" i="1"/>
  <c r="MG75" i="1"/>
  <c r="MF75" i="1"/>
  <c r="ME75" i="1"/>
  <c r="MD75" i="1"/>
  <c r="MI74" i="1"/>
  <c r="MH74" i="1"/>
  <c r="MG74" i="1"/>
  <c r="MF74" i="1"/>
  <c r="ME74" i="1"/>
  <c r="MD74" i="1"/>
  <c r="MI73" i="1"/>
  <c r="MH73" i="1"/>
  <c r="MG73" i="1"/>
  <c r="MF73" i="1"/>
  <c r="ME73" i="1"/>
  <c r="MD73" i="1"/>
  <c r="MI70" i="1"/>
  <c r="MH70" i="1"/>
  <c r="MG70" i="1"/>
  <c r="MF70" i="1"/>
  <c r="ME70" i="1"/>
  <c r="MD70" i="1"/>
  <c r="MI68" i="1"/>
  <c r="MH68" i="1"/>
  <c r="MG68" i="1"/>
  <c r="MF68" i="1"/>
  <c r="ME68" i="1"/>
  <c r="MD68" i="1"/>
  <c r="MI65" i="1"/>
  <c r="MH65" i="1"/>
  <c r="MG65" i="1"/>
  <c r="MF65" i="1"/>
  <c r="ME65" i="1"/>
  <c r="MD65" i="1"/>
  <c r="MI63" i="1"/>
  <c r="MH63" i="1"/>
  <c r="MG63" i="1"/>
  <c r="MF63" i="1"/>
  <c r="ME63" i="1"/>
  <c r="MD63" i="1"/>
  <c r="MI60" i="1"/>
  <c r="MH60" i="1"/>
  <c r="MG60" i="1"/>
  <c r="MF60" i="1"/>
  <c r="ME60" i="1"/>
  <c r="MD60" i="1"/>
  <c r="MI58" i="1"/>
  <c r="MH58" i="1"/>
  <c r="MG58" i="1"/>
  <c r="MF58" i="1"/>
  <c r="ME58" i="1"/>
  <c r="MD58" i="1"/>
  <c r="MI52" i="1"/>
  <c r="MH52" i="1"/>
  <c r="MG52" i="1"/>
  <c r="MF52" i="1"/>
  <c r="ME52" i="1"/>
  <c r="MD52" i="1"/>
  <c r="MI48" i="1"/>
  <c r="MH48" i="1"/>
  <c r="MG48" i="1"/>
  <c r="MF48" i="1"/>
  <c r="ME48" i="1"/>
  <c r="MD48" i="1"/>
  <c r="MI47" i="1"/>
  <c r="MH47" i="1"/>
  <c r="MG47" i="1"/>
  <c r="MF47" i="1"/>
  <c r="ME47" i="1"/>
  <c r="MD47" i="1"/>
  <c r="MI44" i="1"/>
  <c r="MH44" i="1"/>
  <c r="MG44" i="1"/>
  <c r="MF44" i="1"/>
  <c r="ME44" i="1"/>
  <c r="MD44" i="1"/>
  <c r="MI43" i="1"/>
  <c r="MH43" i="1"/>
  <c r="MG43" i="1"/>
  <c r="MF43" i="1"/>
  <c r="ME43" i="1"/>
  <c r="MD43" i="1"/>
  <c r="MI37" i="1"/>
  <c r="MH37" i="1"/>
  <c r="MG37" i="1"/>
  <c r="MF37" i="1"/>
  <c r="ME37" i="1"/>
  <c r="MD37" i="1"/>
  <c r="MI36" i="1"/>
  <c r="MH36" i="1"/>
  <c r="MG36" i="1"/>
  <c r="MF36" i="1"/>
  <c r="ME36" i="1"/>
  <c r="MD36" i="1"/>
  <c r="MI34" i="1"/>
  <c r="MH34" i="1"/>
  <c r="MG34" i="1"/>
  <c r="MF34" i="1"/>
  <c r="ME34" i="1"/>
  <c r="MD34" i="1"/>
  <c r="MI30" i="1"/>
  <c r="MH30" i="1"/>
  <c r="MG30" i="1"/>
  <c r="MF30" i="1"/>
  <c r="ME30" i="1"/>
  <c r="MD30" i="1"/>
  <c r="MI29" i="1"/>
  <c r="MH29" i="1"/>
  <c r="MG29" i="1"/>
  <c r="MF29" i="1"/>
  <c r="ME29" i="1"/>
  <c r="MD29" i="1"/>
  <c r="MI27" i="1"/>
  <c r="MH27" i="1"/>
  <c r="MG27" i="1"/>
  <c r="MF27" i="1"/>
  <c r="ME27" i="1"/>
  <c r="MD27" i="1"/>
  <c r="MI24" i="1"/>
  <c r="MH24" i="1"/>
  <c r="MG24" i="1"/>
  <c r="MF24" i="1"/>
  <c r="ME24" i="1"/>
  <c r="MD24" i="1"/>
  <c r="MI23" i="1"/>
  <c r="MH23" i="1"/>
  <c r="MG23" i="1"/>
  <c r="MF23" i="1"/>
  <c r="ME23" i="1"/>
  <c r="MD23" i="1"/>
  <c r="MI22" i="1"/>
  <c r="MH22" i="1"/>
  <c r="MG22" i="1"/>
  <c r="MF22" i="1"/>
  <c r="ME22" i="1"/>
  <c r="MD22" i="1"/>
  <c r="MI21" i="1"/>
  <c r="MH21" i="1"/>
  <c r="MG21" i="1"/>
  <c r="MF21" i="1"/>
  <c r="ME21" i="1"/>
  <c r="MD21" i="1"/>
  <c r="MI19" i="1"/>
  <c r="MH19" i="1"/>
  <c r="MG19" i="1"/>
  <c r="MF19" i="1"/>
  <c r="ME19" i="1"/>
  <c r="MD19" i="1"/>
  <c r="MI18" i="1"/>
  <c r="MH18" i="1"/>
  <c r="MG18" i="1"/>
  <c r="MF18" i="1"/>
  <c r="ME18" i="1"/>
  <c r="MD18" i="1"/>
  <c r="MI16" i="1"/>
  <c r="MH16" i="1"/>
  <c r="MG16" i="1"/>
  <c r="MF16" i="1"/>
  <c r="ME16" i="1"/>
  <c r="MD16" i="1"/>
  <c r="MI14" i="1"/>
  <c r="MH14" i="1"/>
  <c r="MG14" i="1"/>
  <c r="MF14" i="1"/>
  <c r="ME14" i="1"/>
  <c r="MI13" i="1"/>
  <c r="MH13" i="1"/>
  <c r="MG13" i="1"/>
  <c r="MF13" i="1"/>
  <c r="ME13" i="1"/>
  <c r="MI12" i="1"/>
  <c r="MH12" i="1"/>
  <c r="MG12" i="1"/>
  <c r="MF12" i="1"/>
  <c r="ME12" i="1"/>
  <c r="MD12" i="1"/>
  <c r="MI9" i="1"/>
  <c r="MH9" i="1"/>
  <c r="MG9" i="1"/>
  <c r="MF9" i="1"/>
  <c r="ME9" i="1"/>
  <c r="MD9" i="1"/>
  <c r="MI7" i="1"/>
  <c r="MH7" i="1"/>
  <c r="MG7" i="1"/>
  <c r="MF7" i="1"/>
  <c r="ME7" i="1"/>
  <c r="MD7" i="1"/>
  <c r="MI6" i="1"/>
  <c r="MH6" i="1"/>
  <c r="MG6" i="1"/>
  <c r="MF6" i="1"/>
  <c r="ME6" i="1"/>
  <c r="MD6" i="1"/>
  <c r="MI5" i="1"/>
  <c r="MH5" i="1"/>
  <c r="MG5" i="1"/>
  <c r="MF5" i="1"/>
  <c r="ME5" i="1"/>
  <c r="MD5" i="1"/>
  <c r="MI2" i="1"/>
  <c r="MH2" i="1"/>
  <c r="MG2" i="1"/>
  <c r="MF2" i="1"/>
  <c r="ME2" i="1"/>
  <c r="MD2" i="1"/>
  <c r="MJ2" i="1" l="1"/>
  <c r="MJ68" i="1"/>
  <c r="MJ13" i="1"/>
  <c r="MJ47" i="1"/>
  <c r="MJ22" i="1"/>
  <c r="MJ24" i="1"/>
  <c r="MJ29" i="1"/>
  <c r="MJ34" i="1"/>
  <c r="MJ44" i="1"/>
  <c r="MJ9" i="1"/>
  <c r="MJ21" i="1"/>
  <c r="MJ80" i="1"/>
  <c r="MJ81" i="1"/>
  <c r="MJ16" i="1"/>
  <c r="MJ19" i="1"/>
  <c r="MJ23" i="1"/>
  <c r="MJ48" i="1"/>
  <c r="MJ58" i="1"/>
  <c r="MJ63" i="1"/>
  <c r="MJ73" i="1"/>
  <c r="MJ75" i="1"/>
  <c r="MJ85" i="1"/>
  <c r="MJ6" i="1"/>
  <c r="MJ37" i="1"/>
  <c r="MJ5" i="1"/>
  <c r="MJ7" i="1"/>
  <c r="MJ27" i="1"/>
  <c r="MJ36" i="1"/>
  <c r="MJ43" i="1"/>
  <c r="MJ12" i="1"/>
  <c r="MJ52" i="1"/>
  <c r="MJ60" i="1"/>
  <c r="MJ65" i="1"/>
  <c r="MJ18" i="1"/>
  <c r="MJ70" i="1"/>
  <c r="MJ74" i="1"/>
  <c r="MJ76" i="1"/>
  <c r="MJ30" i="1"/>
  <c r="MJ14" i="1"/>
  <c r="ND85" i="1" l="1"/>
  <c r="ND81" i="1"/>
  <c r="ND80" i="1"/>
  <c r="ND76" i="1"/>
  <c r="ND75" i="1"/>
  <c r="ND74" i="1"/>
  <c r="ND73" i="1"/>
  <c r="ND70" i="1"/>
  <c r="ND68" i="1"/>
  <c r="ND65" i="1"/>
  <c r="ND63" i="1"/>
  <c r="ND60" i="1"/>
  <c r="ND58" i="1"/>
  <c r="ND52" i="1"/>
  <c r="ND48" i="1"/>
  <c r="ND47" i="1"/>
  <c r="ND44" i="1"/>
  <c r="ND43" i="1"/>
  <c r="ND37" i="1"/>
  <c r="ND36" i="1"/>
  <c r="ND34" i="1"/>
  <c r="ND30" i="1"/>
  <c r="ND29" i="1"/>
  <c r="ND27" i="1"/>
  <c r="ND24" i="1"/>
  <c r="ND23" i="1"/>
  <c r="ND22" i="1"/>
  <c r="ND21" i="1"/>
  <c r="ND19" i="1"/>
  <c r="ND18" i="1"/>
  <c r="ND16" i="1"/>
  <c r="ND14" i="1"/>
  <c r="ND13" i="1"/>
  <c r="ND12" i="1"/>
  <c r="ND9" i="1"/>
  <c r="ND7" i="1"/>
  <c r="ND6" i="1"/>
  <c r="ND5" i="1"/>
  <c r="ND2" i="1"/>
  <c r="EM97" i="1"/>
  <c r="EM96" i="1"/>
  <c r="EM95" i="1"/>
  <c r="EM94" i="1"/>
  <c r="EM93" i="1"/>
  <c r="EM92" i="1"/>
  <c r="EM91" i="1"/>
  <c r="EM90" i="1"/>
  <c r="EM89" i="1"/>
  <c r="EM88" i="1"/>
  <c r="EM87" i="1"/>
  <c r="EM86" i="1"/>
  <c r="EM85" i="1"/>
  <c r="EM84" i="1"/>
  <c r="EM83" i="1"/>
  <c r="EM82" i="1"/>
  <c r="EM81" i="1"/>
  <c r="EM80" i="1"/>
  <c r="EM79" i="1"/>
  <c r="EM78" i="1"/>
  <c r="EM77" i="1"/>
  <c r="EM76" i="1"/>
  <c r="EM75" i="1"/>
  <c r="EM74" i="1"/>
  <c r="EM73" i="1"/>
  <c r="EM72" i="1"/>
  <c r="EM71" i="1"/>
  <c r="EM70" i="1"/>
  <c r="EM69" i="1"/>
  <c r="EM68" i="1"/>
  <c r="EM67" i="1"/>
  <c r="EM66" i="1"/>
  <c r="EM65" i="1"/>
  <c r="EM64" i="1"/>
  <c r="EM63" i="1"/>
  <c r="EM62" i="1"/>
  <c r="EM61" i="1"/>
  <c r="EM60" i="1"/>
  <c r="EM59" i="1"/>
  <c r="EM58" i="1"/>
  <c r="EM57" i="1"/>
  <c r="EM56" i="1"/>
  <c r="EM55" i="1"/>
  <c r="EM54" i="1"/>
  <c r="EM53" i="1"/>
  <c r="EM52" i="1"/>
  <c r="EM51" i="1"/>
  <c r="EM50" i="1"/>
  <c r="EM49" i="1"/>
  <c r="EM48" i="1"/>
  <c r="EM47" i="1"/>
  <c r="EM46" i="1"/>
  <c r="EM45" i="1"/>
  <c r="EM44" i="1"/>
  <c r="EM43" i="1"/>
  <c r="EM42" i="1"/>
  <c r="EM41" i="1"/>
  <c r="EM40" i="1"/>
  <c r="EM39" i="1"/>
  <c r="EM38" i="1"/>
  <c r="EM37" i="1"/>
  <c r="EM36" i="1"/>
  <c r="EM35" i="1"/>
  <c r="EM34" i="1"/>
  <c r="EM33" i="1"/>
  <c r="EM32" i="1"/>
  <c r="EM31" i="1"/>
  <c r="EM30" i="1"/>
  <c r="EM29" i="1"/>
  <c r="EM28" i="1"/>
  <c r="EM27" i="1"/>
  <c r="EM26" i="1"/>
  <c r="EM25" i="1"/>
  <c r="EM24" i="1"/>
  <c r="EM23" i="1"/>
  <c r="EM22" i="1"/>
  <c r="EM21" i="1"/>
  <c r="EM20" i="1"/>
  <c r="EM19" i="1"/>
  <c r="EM18" i="1"/>
  <c r="EM17" i="1"/>
  <c r="EM16" i="1"/>
  <c r="EM15" i="1"/>
  <c r="EM14" i="1"/>
  <c r="EM13" i="1"/>
  <c r="EM12" i="1"/>
  <c r="EM11" i="1"/>
  <c r="EM10" i="1"/>
  <c r="EM9" i="1"/>
  <c r="EM8" i="1"/>
  <c r="EM7" i="1"/>
  <c r="EM6" i="1"/>
  <c r="EM5" i="1"/>
  <c r="EM4" i="1"/>
  <c r="EM3" i="1"/>
  <c r="EM2" i="1"/>
  <c r="L36" i="7" l="1"/>
  <c r="L35" i="7"/>
  <c r="L34" i="7"/>
  <c r="L33" i="7"/>
  <c r="K36" i="7"/>
  <c r="K35" i="7"/>
  <c r="K34" i="7"/>
  <c r="K33" i="7"/>
  <c r="J36" i="7"/>
  <c r="J35" i="7"/>
  <c r="J34" i="7"/>
  <c r="J33" i="7"/>
  <c r="L12" i="7"/>
  <c r="L11" i="7"/>
  <c r="K12" i="7"/>
  <c r="K11" i="7"/>
  <c r="J12" i="7"/>
  <c r="J1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tc={93925663-5B7C-4DCB-A0FB-D2473F984852}</author>
  </authors>
  <commentList>
    <comment ref="AN91" authorId="0" shapeId="0" xr:uid="{93925663-5B7C-4DCB-A0FB-D2473F984852}">
      <text>
        <t>[Threaded comment]
Your version of Excel allows you to read this threaded comment; however, any edits to it will get removed if the file is opened in a newer version of Excel. Learn more: https://go.microsoft.com/fwlink/?linkid=870924
Comment:
    UCLA Begins (19 items through DN)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tc={4D0BD101-2F97-4FCA-B034-B33E023F7454}</author>
    <author>tc={85D3A3EC-3786-41B0-B3C5-A728B9FFB1C0}</author>
    <author>tc={E59C1D9A-397D-4A31-BD35-47708FDD1E6C}</author>
    <author>tc={C4CB37E8-8728-4BD6-AC7D-D3E6C861F196}</author>
    <author>tc={2F18F25C-6809-47F6-A26C-1A87597F7F88}</author>
    <author>tc={DFD20F8D-2DE4-423F-A7C3-D1BB5D8DDDCA}</author>
    <author>tc={3D88D663-A5BF-4D88-AB45-61C3C810F2E4}</author>
    <author>tc={DBC72A61-0C83-4A0C-A4DE-3D7F86600E3E}</author>
    <author>tc={B6497C04-56AC-4BA8-AA00-B8929FD5188C}</author>
    <author>tc={4341FB0F-5077-41E5-BF2A-80C2067FEEAA}</author>
    <author>tc={F821EB69-448F-4C18-9B7A-651794E1C2E8}</author>
    <author>tc={0E1F13F3-947A-4B32-AD63-C0634D94C839}</author>
    <author>tc={14DCEA51-8D7B-446F-A4BA-34B27972E2FD}</author>
    <author>tc={3E5131EF-0D6A-4311-B894-55A881D3EBC8}</author>
    <author>tc={6A2AD138-CC4D-45E1-B508-6B27DC2BDC80}</author>
  </authors>
  <commentList>
    <comment ref="C1" authorId="0" shapeId="0" xr:uid="{D82755EF-1043-4939-A069-471D182C32D4}">
      <text>
        <t>[Threaded comment]
Your version of Excel allows you to read this threaded comment; however, any edits to it will get removed if the file is opened in a newer version of Excel. Learn more: https://go.microsoft.com/fwlink/?linkid=870924
Comment:
    Demographics</t>
      </text>
    </comment>
    <comment ref="Z1" authorId="1" shapeId="0" xr:uid="{66A81757-3BF6-4A5E-A469-102738AF4BF0}">
      <text>
        <t>[Threaded comment]
Your version of Excel allows you to read this threaded comment; however, any edits to it will get removed if the file is opened in a newer version of Excel. Learn more: https://go.microsoft.com/fwlink/?linkid=870924
Comment:
    Conflict</t>
      </text>
    </comment>
    <comment ref="AG1" authorId="2" shapeId="0" xr:uid="{464F98DD-CC1C-4977-8820-9701A6840FAB}">
      <text>
        <t>[Threaded comment]
Your version of Excel allows you to read this threaded comment; however, any edits to it will get removed if the file is opened in a newer version of Excel. Learn more: https://go.microsoft.com/fwlink/?linkid=870924
Comment:
    Stimulants</t>
      </text>
    </comment>
    <comment ref="AQ1" authorId="3" shapeId="0" xr:uid="{91B142AE-81BE-45D7-9DAD-1530DBD82C54}">
      <text>
        <t>[Threaded comment]
Your version of Excel allows you to read this threaded comment; however, any edits to it will get removed if the file is opened in a newer version of Excel. Learn more: https://go.microsoft.com/fwlink/?linkid=870924
Comment:
    Positive Effects of the Experience</t>
      </text>
    </comment>
    <comment ref="AU1" authorId="4" shapeId="0" xr:uid="{0DA99E7E-08CC-47D9-AFC9-82C9B80E0A48}">
      <text>
        <t>[Threaded comment]
Your version of Excel allows you to read this threaded comment; however, any edits to it will get removed if the file is opened in a newer version of Excel. Learn more: https://go.microsoft.com/fwlink/?linkid=870924
Comment:
    Physical Exercise</t>
      </text>
    </comment>
    <comment ref="BG1" authorId="5" shapeId="0" xr:uid="{4F9F7604-3497-4FFB-A240-EC8CFA44D2D3}">
      <text>
        <t>[Threaded comment]
Your version of Excel allows you to read this threaded comment; however, any edits to it will get removed if the file is opened in a newer version of Excel. Learn more: https://go.microsoft.com/fwlink/?linkid=870924
Comment:
    Wellbeing I</t>
      </text>
    </comment>
    <comment ref="CB1" authorId="6" shapeId="0" xr:uid="{D4FBBA1B-5DC4-4942-87B8-A63E0A88BECC}">
      <text>
        <t>[Threaded comment]
Your version of Excel allows you to read this threaded comment; however, any edits to it will get removed if the file is opened in a newer version of Excel. Learn more: https://go.microsoft.com/fwlink/?linkid=870924
Comment:
    Wellbeing II</t>
      </text>
    </comment>
    <comment ref="DM1" authorId="7" shapeId="0" xr:uid="{11B0C4C7-BA74-4CF7-954F-15E12C157E28}">
      <text>
        <t>[Threaded comment]
Your version of Excel allows you to read this threaded comment; however, any edits to it will get removed if the file is opened in a newer version of Excel. Learn more: https://go.microsoft.com/fwlink/?linkid=870924
Comment:
    Wellbeing III</t>
      </text>
    </comment>
    <comment ref="EF1" authorId="8" shapeId="0" xr:uid="{9F6D4F3B-2D2D-4645-BDE6-014D3B7E3077}">
      <text>
        <t>[Threaded comment]
Your version of Excel allows you to read this threaded comment; however, any edits to it will get removed if the file is opened in a newer version of Excel. Learn more: https://go.microsoft.com/fwlink/?linkid=870924
Comment:
    Sleep</t>
      </text>
    </comment>
    <comment ref="EX1" authorId="9" shapeId="0" xr:uid="{F678DF2B-DEF0-46FE-979B-4DD29135A7CD}">
      <text>
        <t>[Threaded comment]
Your version of Excel allows you to read this threaded comment; however, any edits to it will get removed if the file is opened in a newer version of Excel. Learn more: https://go.microsoft.com/fwlink/?linkid=870924
Comment:
    Open Questions</t>
      </text>
    </comment>
    <comment ref="FG1" authorId="10" shapeId="0" xr:uid="{A2F8E082-945A-46B1-850C-C971DF8E1F01}">
      <text>
        <t>[Threaded comment]
Your version of Excel allows you to read this threaded comment; however, any edits to it will get removed if the file is opened in a newer version of Excel. Learn more: https://go.microsoft.com/fwlink/?linkid=870924
Comment:
    Specific questiosn about the COVID-19 situation</t>
      </text>
    </comment>
    <comment ref="GB1" authorId="11" shapeId="0" xr:uid="{EE011657-018C-4ED0-A9EF-0D1523E697F9}">
      <text>
        <t>[Threaded comment]
Your version of Excel allows you to read this threaded comment; however, any edits to it will get removed if the file is opened in a newer version of Excel. Learn more: https://go.microsoft.com/fwlink/?linkid=870924
Comment:
    Work related issues</t>
      </text>
    </comment>
    <comment ref="GM1" authorId="12" shapeId="0" xr:uid="{19C2A031-07F9-4D80-B0FB-3E007A79A754}">
      <text>
        <t>[Threaded comment]
Your version of Excel allows you to read this threaded comment; however, any edits to it will get removed if the file is opened in a newer version of Excel. Learn more: https://go.microsoft.com/fwlink/?linkid=870924
Comment:
    Volunteering</t>
      </text>
    </comment>
    <comment ref="GQ1" authorId="13" shapeId="0" xr:uid="{D2052842-D4F8-4A87-919F-9D2B0D43E0CF}">
      <text>
        <t>[Threaded comment]
Your version of Excel allows you to read this threaded comment; however, any edits to it will get removed if the file is opened in a newer version of Excel. Learn more: https://go.microsoft.com/fwlink/?linkid=870924
Comment:
    Moral dilemma</t>
      </text>
    </comment>
    <comment ref="GZ1" authorId="14" shapeId="0" xr:uid="{234A6E78-FE14-4283-B17C-2F682177B355}">
      <text>
        <t>[Threaded comment]
Your version of Excel allows you to read this threaded comment; however, any edits to it will get removed if the file is opened in a newer version of Excel. Learn more: https://go.microsoft.com/fwlink/?linkid=870924
Comment:
    Choice (Money)</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tc={4D0BD101-2F97-4FC9-B034-B33E023F7454}</author>
    <author>tc={85D3A3EC-3786-41AF-B3C5-A728B9FFB1C0}</author>
    <author>tc={E59C1D9A-397D-4A30-BD35-47708FDD1E6C}</author>
    <author>tc={C4CB37E8-8728-4BD5-AC7D-D3E6C861F196}</author>
    <author>tc={2F18F25C-6809-47F5-A26C-1A87597F7F88}</author>
    <author>tc={DFD20F8D-2DE4-423E-A7C3-D1BB5D8DDDCA}</author>
    <author>tc={3D88D663-A5BF-4D87-AB45-61C3C810F2E4}</author>
    <author>tc={DBC72A61-0C83-4A0B-A4DE-3D7F86600E3E}</author>
    <author>tc={B6497C04-56AC-4BA7-AA00-B8929FD5188C}</author>
    <author>tc={4341FB0F-5077-41E4-BF2A-80C2067FEEAA}</author>
    <author>tc={F821EB69-448F-4C17-9B7A-651794E1C2E8}</author>
    <author>tc={0E1F13F3-947A-4B31-AD63-C0634D94C839}</author>
    <author>tc={14DCEA51-8D7B-446E-A4BA-34B27972E2FD}</author>
    <author>tc={3E5131EF-0D6A-4310-B894-55A881D3EBC8}</author>
    <author>tc={6A2AD138-CC4D-45E0-B508-6B27DC2BDC80}</author>
  </authors>
  <commentList>
    <comment ref="C1" authorId="0" shapeId="0" xr:uid="{4D0BD101-2F97-4FC9-B034-B33E023F7454}">
      <text>
        <t>[Threaded comment]
Your version of Excel allows you to read this threaded comment; however, any edits to it will get removed if the file is opened in a newer version of Excel. Learn more: https://go.microsoft.com/fwlink/?linkid=870924
Comment:
    Demographics</t>
      </text>
    </comment>
    <comment ref="Z1" authorId="1" shapeId="0" xr:uid="{85D3A3EC-3786-41AF-B3C5-A728B9FFB1C0}">
      <text>
        <t>[Threaded comment]
Your version of Excel allows you to read this threaded comment; however, any edits to it will get removed if the file is opened in a newer version of Excel. Learn more: https://go.microsoft.com/fwlink/?linkid=870924
Comment:
    Conflict</t>
      </text>
    </comment>
    <comment ref="AG1" authorId="2" shapeId="0" xr:uid="{E59C1D9A-397D-4A30-BD35-47708FDD1E6C}">
      <text>
        <t>[Threaded comment]
Your version of Excel allows you to read this threaded comment; however, any edits to it will get removed if the file is opened in a newer version of Excel. Learn more: https://go.microsoft.com/fwlink/?linkid=870924
Comment:
    Stimulants</t>
      </text>
    </comment>
    <comment ref="AQ1" authorId="3" shapeId="0" xr:uid="{C4CB37E8-8728-4BD5-AC7D-D3E6C861F196}">
      <text>
        <t>[Threaded comment]
Your version of Excel allows you to read this threaded comment; however, any edits to it will get removed if the file is opened in a newer version of Excel. Learn more: https://go.microsoft.com/fwlink/?linkid=870924
Comment:
    Positive Effects of the Experience</t>
      </text>
    </comment>
    <comment ref="AU1" authorId="4" shapeId="0" xr:uid="{2F18F25C-6809-47F5-A26C-1A87597F7F88}">
      <text>
        <t>[Threaded comment]
Your version of Excel allows you to read this threaded comment; however, any edits to it will get removed if the file is opened in a newer version of Excel. Learn more: https://go.microsoft.com/fwlink/?linkid=870924
Comment:
    Physical Exercise</t>
      </text>
    </comment>
    <comment ref="BG1" authorId="5" shapeId="0" xr:uid="{DFD20F8D-2DE4-423E-A7C3-D1BB5D8DDDCA}">
      <text>
        <t>[Threaded comment]
Your version of Excel allows you to read this threaded comment; however, any edits to it will get removed if the file is opened in a newer version of Excel. Learn more: https://go.microsoft.com/fwlink/?linkid=870924
Comment:
    Wellbeing I</t>
      </text>
    </comment>
    <comment ref="CB1" authorId="6" shapeId="0" xr:uid="{3D88D663-A5BF-4D87-AB45-61C3C810F2E4}">
      <text>
        <t>[Threaded comment]
Your version of Excel allows you to read this threaded comment; however, any edits to it will get removed if the file is opened in a newer version of Excel. Learn more: https://go.microsoft.com/fwlink/?linkid=870924
Comment:
    Wellbeing II</t>
      </text>
    </comment>
    <comment ref="DT1" authorId="7" shapeId="0" xr:uid="{DBC72A61-0C83-4A0B-A4DE-3D7F86600E3E}">
      <text>
        <t>[Threaded comment]
Your version of Excel allows you to read this threaded comment; however, any edits to it will get removed if the file is opened in a newer version of Excel. Learn more: https://go.microsoft.com/fwlink/?linkid=870924
Comment:
    Wellbeing III</t>
      </text>
    </comment>
    <comment ref="EN1" authorId="8" shapeId="0" xr:uid="{B6497C04-56AC-4BA7-AA00-B8929FD5188C}">
      <text>
        <t>[Threaded comment]
Your version of Excel allows you to read this threaded comment; however, any edits to it will get removed if the file is opened in a newer version of Excel. Learn more: https://go.microsoft.com/fwlink/?linkid=870924
Comment:
    Sleep</t>
      </text>
    </comment>
    <comment ref="FF1" authorId="9" shapeId="0" xr:uid="{4341FB0F-5077-41E4-BF2A-80C2067FEEAA}">
      <text>
        <t>[Threaded comment]
Your version of Excel allows you to read this threaded comment; however, any edits to it will get removed if the file is opened in a newer version of Excel. Learn more: https://go.microsoft.com/fwlink/?linkid=870924
Comment:
    Open Questions</t>
      </text>
    </comment>
    <comment ref="FO1" authorId="10" shapeId="0" xr:uid="{F821EB69-448F-4C17-9B7A-651794E1C2E8}">
      <text>
        <t>[Threaded comment]
Your version of Excel allows you to read this threaded comment; however, any edits to it will get removed if the file is opened in a newer version of Excel. Learn more: https://go.microsoft.com/fwlink/?linkid=870924
Comment:
    Specific questiosn about the COVID-19 situation</t>
      </text>
    </comment>
    <comment ref="GJ1" authorId="11" shapeId="0" xr:uid="{0E1F13F3-947A-4B31-AD63-C0634D94C839}">
      <text>
        <t>[Threaded comment]
Your version of Excel allows you to read this threaded comment; however, any edits to it will get removed if the file is opened in a newer version of Excel. Learn more: https://go.microsoft.com/fwlink/?linkid=870924
Comment:
    Work related issues</t>
      </text>
    </comment>
    <comment ref="GU1" authorId="12" shapeId="0" xr:uid="{14DCEA51-8D7B-446E-A4BA-34B27972E2FD}">
      <text>
        <t>[Threaded comment]
Your version of Excel allows you to read this threaded comment; however, any edits to it will get removed if the file is opened in a newer version of Excel. Learn more: https://go.microsoft.com/fwlink/?linkid=870924
Comment:
    Volunteering</t>
      </text>
    </comment>
    <comment ref="GY1" authorId="13" shapeId="0" xr:uid="{3E5131EF-0D6A-4310-B894-55A881D3EBC8}">
      <text>
        <t>[Threaded comment]
Your version of Excel allows you to read this threaded comment; however, any edits to it will get removed if the file is opened in a newer version of Excel. Learn more: https://go.microsoft.com/fwlink/?linkid=870924
Comment:
    Moral dilemma</t>
      </text>
    </comment>
    <comment ref="HH1" authorId="14" shapeId="0" xr:uid="{6A2AD138-CC4D-45E0-B508-6B27DC2BDC80}">
      <text>
        <t>[Threaded comment]
Your version of Excel allows you to read this threaded comment; however, any edits to it will get removed if the file is opened in a newer version of Excel. Learn more: https://go.microsoft.com/fwlink/?linkid=870924
Comment:
    Choice (Money)</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tc={43BBF406-9CC9-4C3C-B265-5AFC30151080}</author>
    <author>tc={7F361169-9A52-4A27-9616-B7B763A5E709}</author>
    <author>tc={5B89037A-688D-4AA7-A59A-5836A4D9A245}</author>
    <author>tc={2989BB5F-3B3C-433E-B26F-3E627E7E17B3}</author>
    <author>tc={855EE5C4-9DBB-41A3-AFA2-F3BE24C21959}</author>
    <author>tc={0630B074-5BFC-4A74-AAEE-7A6F34B75C61}</author>
    <author>tc={6C824555-0549-4CFF-A06A-07E1406D878C}</author>
    <author>tc={C27C058C-6D3F-4C6D-AD89-6A120D114CA4}</author>
  </authors>
  <commentList>
    <comment ref="AJ1" authorId="0" shapeId="0" xr:uid="{43BBF406-9CC9-4C3C-B265-5AFC30151080}">
      <text>
        <t>[Threaded comment]
Your version of Excel allows you to read this threaded comment; however, any edits to it will get removed if the file is opened in a newer version of Excel. Learn more: https://go.microsoft.com/fwlink/?linkid=870924
Comment:
    Exercise Score Starts</t>
      </text>
    </comment>
    <comment ref="AQ1" authorId="1" shapeId="0" xr:uid="{7F361169-9A52-4A27-9616-B7B763A5E709}">
      <text>
        <t>[Threaded comment]
Your version of Excel allows you to read this threaded comment; however, any edits to it will get removed if the file is opened in a newer version of Excel. Learn more: https://go.microsoft.com/fwlink/?linkid=870924
Comment:
    STAI-S</t>
      </text>
    </comment>
    <comment ref="BK1" authorId="2" shapeId="0" xr:uid="{5B89037A-688D-4AA7-A59A-5836A4D9A245}">
      <text>
        <t>[Threaded comment]
Your version of Excel allows you to read this threaded comment; however, any edits to it will get removed if the file is opened in a newer version of Excel. Learn more: https://go.microsoft.com/fwlink/?linkid=870924
Comment:
    POMS</t>
      </text>
    </comment>
    <comment ref="CV1" authorId="3" shapeId="0" xr:uid="{2989BB5F-3B3C-433E-B26F-3E627E7E17B3}">
      <text>
        <t>[Threaded comment]
Your version of Excel allows you to read this threaded comment; however, any edits to it will get removed if the file is opened in a newer version of Excel. Learn more: https://go.microsoft.com/fwlink/?linkid=870924
Comment:
    UCLA Begins (19 items through DN)</t>
      </text>
    </comment>
    <comment ref="DO1" authorId="4" shapeId="0" xr:uid="{855EE5C4-9DBB-41A3-AFA2-F3BE24C21959}">
      <text>
        <t>[Threaded comment]
Your version of Excel allows you to read this threaded comment; however, any edits to it will get removed if the file is opened in a newer version of Excel. Learn more: https://go.microsoft.com/fwlink/?linkid=870924
Comment:
    Sleep Section</t>
      </text>
    </comment>
    <comment ref="EG1" authorId="5" shapeId="0" xr:uid="{0630B074-5BFC-4A74-AAEE-7A6F34B75C61}">
      <text>
        <t>[Threaded comment]
Your version of Excel allows you to read this threaded comment; however, any edits to it will get removed if the file is opened in a newer version of Excel. Learn more: https://go.microsoft.com/fwlink/?linkid=870924
Comment:
    Open Questions</t>
      </text>
    </comment>
    <comment ref="EM1" authorId="6" shapeId="0" xr:uid="{6C824555-0549-4CFF-A06A-07E1406D878C}">
      <text>
        <t>[Threaded comment]
Your version of Excel allows you to read this threaded comment; however, any edits to it will get removed if the file is opened in a newer version of Excel. Learn more: https://go.microsoft.com/fwlink/?linkid=870924
Comment:
    COVID-Specific Questions</t>
      </text>
    </comment>
    <comment ref="FH1" authorId="7" shapeId="0" xr:uid="{C27C058C-6D3F-4C6D-AD89-6A120D114CA4}">
      <text>
        <t>[Threaded comment]
Your version of Excel allows you to read this threaded comment; however, any edits to it will get removed if the file is opened in a newer version of Excel. Learn more: https://go.microsoft.com/fwlink/?linkid=870924
Comment:
    Work Related Issues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<sst xmlns="http://schemas.openxmlformats.org/spreadsheetml/2006/main" count="59459" uniqueCount="2864">
  <si>
    <t>CLICK ON THE BUTTON TO EXIT</t>
  </si>
  <si>
    <t>$10 now</t>
  </si>
  <si>
    <t>$20 in 3 days</t>
  </si>
  <si>
    <t>$20 in 2 days</t>
  </si>
  <si>
    <t>$20 in 1 day</t>
  </si>
  <si>
    <t>Start</t>
  </si>
  <si>
    <t>__</t>
  </si>
  <si>
    <t>No</t>
  </si>
  <si>
    <t>Inside an individual closed vehicle (e.g. car)</t>
  </si>
  <si>
    <t>Yes</t>
  </si>
  <si>
    <t>grocery</t>
  </si>
  <si>
    <t>At my regular place of work (out of home)</t>
  </si>
  <si>
    <t>Employed</t>
  </si>
  <si>
    <t>I don't know</t>
  </si>
  <si>
    <t>Never</t>
  </si>
  <si>
    <t>Not touching my face, and social distancing at work.</t>
  </si>
  <si>
    <t>TV</t>
  </si>
  <si>
    <t>Internet (Social Media)</t>
  </si>
  <si>
    <t>Radio</t>
  </si>
  <si>
    <t>Newspaper (online or physical)</t>
  </si>
  <si>
    <t>None</t>
  </si>
  <si>
    <t>Yes, as usual</t>
  </si>
  <si>
    <t>No even if I was used to it</t>
  </si>
  <si>
    <t>Very good</t>
  </si>
  <si>
    <t>Only a very slight problem</t>
  </si>
  <si>
    <t>Once a week</t>
  </si>
  <si>
    <t>Not during the past week</t>
  </si>
  <si>
    <t>n/a</t>
  </si>
  <si>
    <t>6:15</t>
  </si>
  <si>
    <t>2pm</t>
  </si>
  <si>
    <t>6 hours</t>
  </si>
  <si>
    <t>4 hours</t>
  </si>
  <si>
    <t xml:space="preserve">0 hours, 20 minutes </t>
  </si>
  <si>
    <t>I had to look for other ways to work out.</t>
  </si>
  <si>
    <t>Cardiovascular activity (bicycle/elliptical, treadmill, zumba, etc.)</t>
  </si>
  <si>
    <t>1 to 2 days</t>
  </si>
  <si>
    <t>Fixing up the grill outside, maintaining a workout regimen.</t>
  </si>
  <si>
    <t>I spend more time with my family, more time with my pets, and more time in prayer!</t>
  </si>
  <si>
    <t>No, I don't drink more stimulant beverages than usual</t>
  </si>
  <si>
    <t>No, I drink as much as usual</t>
  </si>
  <si>
    <t>I don't smoke</t>
  </si>
  <si>
    <t>all</t>
  </si>
  <si>
    <t xml:space="preserve">Mom, little brother </t>
  </si>
  <si>
    <t>Father or Mother</t>
  </si>
  <si>
    <t>backyard, atrium</t>
  </si>
  <si>
    <t>House</t>
  </si>
  <si>
    <t>0 times a day</t>
  </si>
  <si>
    <t>Not applicable to my situation</t>
  </si>
  <si>
    <t>In a relationship, not living under the same roof</t>
  </si>
  <si>
    <t>Degree or Bachelor / Diploma</t>
  </si>
  <si>
    <t>USA</t>
  </si>
  <si>
    <t>Female</t>
  </si>
  <si>
    <t>taylor36607@gmail.com</t>
  </si>
  <si>
    <t>$20 in 1 month</t>
  </si>
  <si>
    <t>$20 in 3 weeks</t>
  </si>
  <si>
    <t>||</t>
  </si>
  <si>
    <t>Aerospace engineering</t>
  </si>
  <si>
    <t>Teleworking/homeworking</t>
  </si>
  <si>
    <t>Sometimes</t>
  </si>
  <si>
    <t>Maintaining 6 feet of distance from another person</t>
  </si>
  <si>
    <t>Yes, it's a new possibility for me.</t>
  </si>
  <si>
    <t>Positive. I sleep more.</t>
  </si>
  <si>
    <t>47 days</t>
  </si>
  <si>
    <t>5 min</t>
  </si>
  <si>
    <t>0.05 euros</t>
  </si>
  <si>
    <t>Fairly bad</t>
  </si>
  <si>
    <t>No problem at all</t>
  </si>
  <si>
    <t>Acid reflux</t>
  </si>
  <si>
    <t>Four or more times a week</t>
  </si>
  <si>
    <t>Twice or three times during the past week</t>
  </si>
  <si>
    <t>10:30 am</t>
  </si>
  <si>
    <t>60 min</t>
  </si>
  <si>
    <t>2 am</t>
  </si>
  <si>
    <t>11 hours/day</t>
  </si>
  <si>
    <t>20 min/day</t>
  </si>
  <si>
    <t>1 hr/day</t>
  </si>
  <si>
    <t>0 hours/day</t>
  </si>
  <si>
    <t>No equipment/room for cardio</t>
  </si>
  <si>
    <t>More time to sleep and relax, no social obligations</t>
  </si>
  <si>
    <t>6 or more</t>
  </si>
  <si>
    <t>No, I don't drink</t>
  </si>
  <si>
    <t>Yes, I smoke more  than usual</t>
  </si>
  <si>
    <t>between 1 and 5 per day</t>
  </si>
  <si>
    <t>Relatives complain about lack of social interaction with me</t>
  </si>
  <si>
    <t>0, you live alone</t>
  </si>
  <si>
    <t>Balcony</t>
  </si>
  <si>
    <t>Apartment</t>
  </si>
  <si>
    <t>Single</t>
  </si>
  <si>
    <t>Canada</t>
  </si>
  <si>
    <t>Joanne.Leung@mdacorporation.com</t>
  </si>
  <si>
    <t>___</t>
  </si>
  <si>
    <t>aeronautics</t>
  </si>
  <si>
    <t>No work</t>
  </si>
  <si>
    <t>Temporarily unemployed (since the COVID-19 crisis)</t>
  </si>
  <si>
    <t>Rarely</t>
  </si>
  <si>
    <t>100 km radius from home</t>
  </si>
  <si>
    <t>No, as usual</t>
  </si>
  <si>
    <t>bad impact: worries, bad dreams,</t>
  </si>
  <si>
    <t>5 minutes</t>
  </si>
  <si>
    <t>0.5 euros</t>
  </si>
  <si>
    <t>Fairly good</t>
  </si>
  <si>
    <t>Somewhat a problem</t>
  </si>
  <si>
    <t>no</t>
  </si>
  <si>
    <t>Once during the past week</t>
  </si>
  <si>
    <t>9:30 am</t>
  </si>
  <si>
    <t>30 min</t>
  </si>
  <si>
    <t>11:00 pm</t>
  </si>
  <si>
    <t>5 to 6 hours per day</t>
  </si>
  <si>
    <t>1 hour per day</t>
  </si>
  <si>
    <t>1 hour twice a week</t>
  </si>
  <si>
    <t>1 hour every week</t>
  </si>
  <si>
    <t>I have more time to excercise</t>
  </si>
  <si>
    <t>3 to 4 days</t>
  </si>
  <si>
    <t>golf, playing the piano</t>
  </si>
  <si>
    <t>excercise, outdoor activities, sleeping in</t>
  </si>
  <si>
    <t>Yes, I drink more stimulant beverages than usual</t>
  </si>
  <si>
    <t>garden</t>
  </si>
  <si>
    <t>Common-law or married couple</t>
  </si>
  <si>
    <t>University Master's Degree</t>
  </si>
  <si>
    <t>France</t>
  </si>
  <si>
    <t>corinne.segalas@gmail.com</t>
  </si>
  <si>
    <t>.</t>
  </si>
  <si>
    <t>Retail</t>
  </si>
  <si>
    <t>0.10 euros</t>
  </si>
  <si>
    <t>A very big problem</t>
  </si>
  <si>
    <t>Twice or three times a week</t>
  </si>
  <si>
    <t>07:00 a.m.</t>
  </si>
  <si>
    <t>01:00 a.m.</t>
  </si>
  <si>
    <t>4 hours per day</t>
  </si>
  <si>
    <t>2 hours per day</t>
  </si>
  <si>
    <t xml:space="preserve">45 minutes per day </t>
  </si>
  <si>
    <t>Totally abandoned</t>
  </si>
  <si>
    <t>5 to 6 days</t>
  </si>
  <si>
    <t>No, I don't drink any stimulant beverages</t>
  </si>
  <si>
    <t>Yes, I drink less alcohol than usual</t>
  </si>
  <si>
    <t>Nonsense discussions</t>
  </si>
  <si>
    <t>Terrace</t>
  </si>
  <si>
    <t>In a relationship, living under the same roof</t>
  </si>
  <si>
    <t>Spain</t>
  </si>
  <si>
    <t>Male</t>
  </si>
  <si>
    <t>jacinto.artiles@gmail.com</t>
  </si>
  <si>
    <t>$20 in 4 months</t>
  </si>
  <si>
    <t>NA</t>
  </si>
  <si>
    <t>Unemployed</t>
  </si>
  <si>
    <t>Social-distancing</t>
  </si>
  <si>
    <t>Negative, I lost track of time and am having difficulties to maintain good sleeping habit</t>
  </si>
  <si>
    <t>Very bad</t>
  </si>
  <si>
    <t>Insomnia, everyday</t>
  </si>
  <si>
    <t>1:00 p.m.</t>
  </si>
  <si>
    <t>180 minutes</t>
  </si>
  <si>
    <t>5:30 a.m.</t>
  </si>
  <si>
    <t>10 hours per day</t>
  </si>
  <si>
    <t>30 minutes per day</t>
  </si>
  <si>
    <t>Practicing more on an instrument everyday for about an hour</t>
  </si>
  <si>
    <t xml:space="preserve">balcony </t>
  </si>
  <si>
    <t>1,670 Sq. Ft.</t>
  </si>
  <si>
    <t>ylliang@tamu.edu</t>
  </si>
  <si>
    <t>$20 in 3 years</t>
  </si>
  <si>
    <t>$20 in 2 years</t>
  </si>
  <si>
    <t>Shopping for neighbours</t>
  </si>
  <si>
    <t>Engineering</t>
  </si>
  <si>
    <t>Self-employed</t>
  </si>
  <si>
    <t>Often</t>
  </si>
  <si>
    <t>Not going to the pub, not visiting people, not joined activites</t>
  </si>
  <si>
    <t>Baby woke me up - every 2nd night once</t>
  </si>
  <si>
    <t>7:30 am</t>
  </si>
  <si>
    <t>20 min</t>
  </si>
  <si>
    <t>11:30 pm</t>
  </si>
  <si>
    <t>10 hours</t>
  </si>
  <si>
    <t>60 minutes</t>
  </si>
  <si>
    <t>30 minutes</t>
  </si>
  <si>
    <t>Less exercise, especially no more swimming, also less motivated to exercise</t>
  </si>
  <si>
    <t>Every days</t>
  </si>
  <si>
    <t>Fitness tracker, home gym</t>
  </si>
  <si>
    <t>Kids, partner, exploring nature</t>
  </si>
  <si>
    <t>No, I smoke as much as usual</t>
  </si>
  <si>
    <t>1 minir conflict every 2-3 days, 1 bigger conflict every 2 weeks</t>
  </si>
  <si>
    <t>Partner</t>
  </si>
  <si>
    <t>Garden</t>
  </si>
  <si>
    <t>1 to 2 times a day</t>
  </si>
  <si>
    <t>PhD</t>
  </si>
  <si>
    <t>Germany</t>
  </si>
  <si>
    <t>walter@cislunarindustries.com</t>
  </si>
  <si>
    <t>$20 in 3 months</t>
  </si>
  <si>
    <t>$20 in 2 months</t>
  </si>
  <si>
    <t>|</t>
  </si>
  <si>
    <t>aeronautical</t>
  </si>
  <si>
    <t>negative</t>
  </si>
  <si>
    <t>08:15 am</t>
  </si>
  <si>
    <t>02:30 am</t>
  </si>
  <si>
    <t>12 hours</t>
  </si>
  <si>
    <t xml:space="preserve">1 hour </t>
  </si>
  <si>
    <t>morning walks and exercise routine every day</t>
  </si>
  <si>
    <t>Exercise routine</t>
  </si>
  <si>
    <t>Yes, I drink more alcohol than usual</t>
  </si>
  <si>
    <t>terrace</t>
  </si>
  <si>
    <t>rubening@hotmail.com</t>
  </si>
  <si>
    <t>Life coach</t>
  </si>
  <si>
    <t xml:space="preserve">Engineering </t>
  </si>
  <si>
    <t>Not allowed to travel between regions</t>
  </si>
  <si>
    <t>Negative</t>
  </si>
  <si>
    <t>Four or more time a week</t>
  </si>
  <si>
    <t xml:space="preserve">Sore throat </t>
  </si>
  <si>
    <t>6:00 am</t>
  </si>
  <si>
    <t>1 hour</t>
  </si>
  <si>
    <t>9 pm</t>
  </si>
  <si>
    <t xml:space="preserve">8 hours </t>
  </si>
  <si>
    <t>2 hours</t>
  </si>
  <si>
    <t xml:space="preserve">0 minutes </t>
  </si>
  <si>
    <t>More time for walks</t>
  </si>
  <si>
    <t xml:space="preserve">Walking </t>
  </si>
  <si>
    <t xml:space="preserve">Quite a bit of self discovery and development </t>
  </si>
  <si>
    <t>Son or Daughter</t>
  </si>
  <si>
    <t>sidharth@sympatico.ca</t>
  </si>
  <si>
    <t>A seminar to attend victicms in case of emergency</t>
  </si>
  <si>
    <t>Engineering / Aerospace</t>
  </si>
  <si>
    <t>47days</t>
  </si>
  <si>
    <t>5min</t>
  </si>
  <si>
    <t>0,05</t>
  </si>
  <si>
    <t>No problems</t>
  </si>
  <si>
    <t>07:30AM</t>
  </si>
  <si>
    <t>1-2min</t>
  </si>
  <si>
    <t>00:00AM</t>
  </si>
  <si>
    <t>13 hours per day</t>
  </si>
  <si>
    <t>We cannot go to AIKIDO because everything is closed. But I can spend more time at home making bodybuilding</t>
  </si>
  <si>
    <t>AIKIDO, bodybouilding</t>
  </si>
  <si>
    <t xml:space="preserve">I am taking a seminar about how to attend victims in case of emergency. </t>
  </si>
  <si>
    <t>I have more time to make more execise than usual (I have improved my phisical situation in the last two months) I have recovered the contact with friends by video conference and I see some others often that before COVID. I have time to finish my Human resources University Master. I see more TV shows pending. And so... many thing more.</t>
  </si>
  <si>
    <t>joseagarciajerez@yahoo.es</t>
  </si>
  <si>
    <t>$20 in 8 years</t>
  </si>
  <si>
    <t>Guild of engineers</t>
  </si>
  <si>
    <t>RETIRED</t>
  </si>
  <si>
    <t>Retired</t>
  </si>
  <si>
    <t>Everyday</t>
  </si>
  <si>
    <t>NEGATIVE</t>
  </si>
  <si>
    <t>1 MINUTE</t>
  </si>
  <si>
    <t>0.05CENTS</t>
  </si>
  <si>
    <t xml:space="preserve">DIFFERENCES WITH FRIENDS ON POLITICAL TOPICSIVS </t>
  </si>
  <si>
    <t>9ISH</t>
  </si>
  <si>
    <t>180MINUTES</t>
  </si>
  <si>
    <t>1AM</t>
  </si>
  <si>
    <t>7 hours</t>
  </si>
  <si>
    <t>45minutes</t>
  </si>
  <si>
    <t>more moderate exercise</t>
  </si>
  <si>
    <t>MODERATE RUNINRUNING, CHATING WITH MY KIDS ON A DAILY BASIS ON A DAUY BASIS</t>
  </si>
  <si>
    <t>TIME WITH FAMILY, EXERCISE, WRITING,</t>
  </si>
  <si>
    <t>TERRACE</t>
  </si>
  <si>
    <t>jperezblanco51@gmail.com</t>
  </si>
  <si>
    <t>$20 in 6 months</t>
  </si>
  <si>
    <t>..</t>
  </si>
  <si>
    <t>Office work</t>
  </si>
  <si>
    <t>07:00</t>
  </si>
  <si>
    <t>23:30</t>
  </si>
  <si>
    <t>20 minutes</t>
  </si>
  <si>
    <t>20 minutes per day</t>
  </si>
  <si>
    <t>I do Crossfit and I do not have material at home, so the programming had to change, as well as some exercises</t>
  </si>
  <si>
    <t>High intensity activity (crossfit, bodybuilding, etc.)</t>
  </si>
  <si>
    <t>Patio</t>
  </si>
  <si>
    <t>yx.blando@gmail.com</t>
  </si>
  <si>
    <t>University</t>
  </si>
  <si>
    <t>0 but 5 now</t>
  </si>
  <si>
    <t>grocery shopping, finding masks to purchase for high risk relatives</t>
  </si>
  <si>
    <t>I think it feeds paranoia - the apocalypse and my inability to impact the future</t>
  </si>
  <si>
    <t>46 days</t>
  </si>
  <si>
    <t>100 minutes</t>
  </si>
  <si>
    <t>stress  about work and stress about partner</t>
  </si>
  <si>
    <t>6:50 am</t>
  </si>
  <si>
    <t>11 pm</t>
  </si>
  <si>
    <t>40 minutes</t>
  </si>
  <si>
    <t>0 0</t>
  </si>
  <si>
    <t>I can't go to yoga and I can't seem to find time to walk</t>
  </si>
  <si>
    <t>yoga once a week when I could</t>
  </si>
  <si>
    <t>walking around the block</t>
  </si>
  <si>
    <t>spending time in my own house - I work 10-12 hour days and I don't get to be home (in my house) much - I appreciate being home and looking out my front window while I work</t>
  </si>
  <si>
    <t>partner</t>
  </si>
  <si>
    <t>there is some competativeness of who is needed most at work "definition of essential"</t>
  </si>
  <si>
    <t>back yard</t>
  </si>
  <si>
    <t>stebenne@tamu.edu</t>
  </si>
  <si>
    <t>$20 in 25 years</t>
  </si>
  <si>
    <t>$20 in 18 years</t>
  </si>
  <si>
    <t>science outreach</t>
  </si>
  <si>
    <t>anxiety</t>
  </si>
  <si>
    <t>8am</t>
  </si>
  <si>
    <t>90 min</t>
  </si>
  <si>
    <t>11pm</t>
  </si>
  <si>
    <t>9 hours a day</t>
  </si>
  <si>
    <t>20 min per day</t>
  </si>
  <si>
    <t>not as motivated</t>
  </si>
  <si>
    <t>yoga, barre</t>
  </si>
  <si>
    <t>reading (classes ended i have time now)</t>
  </si>
  <si>
    <t>More time to get a routine down</t>
  </si>
  <si>
    <t>balcony</t>
  </si>
  <si>
    <t>danielle.bailey@tamu.edu</t>
  </si>
  <si>
    <t>$20 in 8 months</t>
  </si>
  <si>
    <t>Academia Research</t>
  </si>
  <si>
    <t>mask use</t>
  </si>
  <si>
    <t>0.5 euro</t>
  </si>
  <si>
    <t>none</t>
  </si>
  <si>
    <t>8:30</t>
  </si>
  <si>
    <t>I have split sleep schedule. Sleep for a few hours in early evening, then awake for some hours then back for a few more hours</t>
  </si>
  <si>
    <t>0 minutes per day</t>
  </si>
  <si>
    <t>walking</t>
  </si>
  <si>
    <t>Playing the harp</t>
  </si>
  <si>
    <t>Better diet; less fast food</t>
  </si>
  <si>
    <t>Now resolved</t>
  </si>
  <si>
    <t>Daughter</t>
  </si>
  <si>
    <t>Courtyard</t>
  </si>
  <si>
    <t>kauf@bio.tamu.edu</t>
  </si>
  <si>
    <t>...</t>
  </si>
  <si>
    <t>schooling</t>
  </si>
  <si>
    <t>only the reasons above</t>
  </si>
  <si>
    <t>9am</t>
  </si>
  <si>
    <t>midnight</t>
  </si>
  <si>
    <t>1 hours per day</t>
  </si>
  <si>
    <t>Have to workout at home/modify what im doing</t>
  </si>
  <si>
    <t>painting</t>
  </si>
  <si>
    <t>Excercise routine, spending time with friends and family, meditation</t>
  </si>
  <si>
    <t>small backyard</t>
  </si>
  <si>
    <t>3 to 4 times a day</t>
  </si>
  <si>
    <t>epasq@tamu.edu</t>
  </si>
  <si>
    <t>physically harder to follow- not going out to get food. Emotional rules to follow- not getting together to see family,  close friends, or my significant other who does not live in the same house</t>
  </si>
  <si>
    <t>5 minutes- you simply have more machines doing the same process</t>
  </si>
  <si>
    <t>10 am</t>
  </si>
  <si>
    <t>1 to 2 am</t>
  </si>
  <si>
    <t>pretty much all the time</t>
  </si>
  <si>
    <t>1 to 1.5 hours per day</t>
  </si>
  <si>
    <t>I cannot do either of my activities by myself so I have stopped doing them</t>
  </si>
  <si>
    <t>one of each</t>
  </si>
  <si>
    <t>Started learning to play the ocarina</t>
  </si>
  <si>
    <t>More time spent with my family since I'm now living with them at home</t>
  </si>
  <si>
    <t>There was only one and it was resolved</t>
  </si>
  <si>
    <t>disagreement over how to safely interact with others outside of the house</t>
  </si>
  <si>
    <t>backyard</t>
  </si>
  <si>
    <t>Secondary education (high school / vocational training)</t>
  </si>
  <si>
    <t>kashen13@tamu.edu</t>
  </si>
  <si>
    <t>$20 in 1 week</t>
  </si>
  <si>
    <t>$20 in 4 days</t>
  </si>
  <si>
    <t>_</t>
  </si>
  <si>
    <t>Wearing gloves</t>
  </si>
  <si>
    <t>Negatively because I've had to analyzes if something like this ever happens again would I be able to continue working and support myself of would I have enough in the bank with the job I want to where if I had to stop working if I'd still be able to live comfortbaly</t>
  </si>
  <si>
    <t>.10 euros</t>
  </si>
  <si>
    <t>Not tired when I go to bed and can't shut off my brain. Happened about 3-4 times in the past week</t>
  </si>
  <si>
    <t>10:45 am</t>
  </si>
  <si>
    <t>12:15 am</t>
  </si>
  <si>
    <t>9 hours</t>
  </si>
  <si>
    <t>20 minutes- 1 hour</t>
  </si>
  <si>
    <t>I have more time now to exercise than before COVID-19</t>
  </si>
  <si>
    <t>Walking my dog and jazzercise</t>
  </si>
  <si>
    <t>I've been able to catch up on reading my personal books that school does not allow me time to read</t>
  </si>
  <si>
    <t>Yes, I drink less stimulant beverages than usual</t>
  </si>
  <si>
    <t>Sister</t>
  </si>
  <si>
    <t>Other</t>
  </si>
  <si>
    <t>My dad and I don't get along 100% of the time so being together for longer than we ever used to be for periods of time makes us argue more often than before COVID-19</t>
  </si>
  <si>
    <t>Backyard and patio</t>
  </si>
  <si>
    <t>blg711@tamu.edu</t>
  </si>
  <si>
    <t>$20 in 2 weeks</t>
  </si>
  <si>
    <t>$20 in 1.5 weeks</t>
  </si>
  <si>
    <t>Finishing my masters degree (I'm an engineer)</t>
  </si>
  <si>
    <t>0.05 euro</t>
  </si>
  <si>
    <t xml:space="preserve">10am </t>
  </si>
  <si>
    <t>90 minutes</t>
  </si>
  <si>
    <t>12am</t>
  </si>
  <si>
    <t>45 minutes</t>
  </si>
  <si>
    <t>1 hour and 15 minutes</t>
  </si>
  <si>
    <t>Learning French and learning handstands.</t>
  </si>
  <si>
    <t>Moved countries to be home with family. Have had more freedom to go outside and exercise. More time to spend with family. Still haven't decided if it has had a positive or negative impact on my studies though.</t>
  </si>
  <si>
    <t>Pool and courtyard</t>
  </si>
  <si>
    <t>New Zealand</t>
  </si>
  <si>
    <t>education</t>
  </si>
  <si>
    <t>Not visiting workplace</t>
  </si>
  <si>
    <t>Negative since I worry the future</t>
  </si>
  <si>
    <t>.05 euro</t>
  </si>
  <si>
    <t>Worries about COVID19</t>
  </si>
  <si>
    <t>half an hour</t>
  </si>
  <si>
    <t>10 hrs</t>
  </si>
  <si>
    <t>50 minutes</t>
  </si>
  <si>
    <t>Writing a new book</t>
  </si>
  <si>
    <t>Totally</t>
  </si>
  <si>
    <t>N/A</t>
  </si>
  <si>
    <t>backyard, frontyard</t>
  </si>
  <si>
    <t>Widow/widower</t>
  </si>
  <si>
    <t>bhatt77841@yahoo.com</t>
  </si>
  <si>
    <t>Masters program</t>
  </si>
  <si>
    <t>Don't see people</t>
  </si>
  <si>
    <t xml:space="preserve">Negative, more stressful </t>
  </si>
  <si>
    <t>No half of 48; idk math, but each day it doubles so it'd cover half closer to 48 days bc the next time it doubles, half is covered</t>
  </si>
  <si>
    <t>20 mins; idk math but it's not 100</t>
  </si>
  <si>
    <t>Yes, I answered above? Sometimes together, sometimes separate</t>
  </si>
  <si>
    <t>12 pm</t>
  </si>
  <si>
    <t>Hour</t>
  </si>
  <si>
    <t>3 am</t>
  </si>
  <si>
    <t>7-8 hours</t>
  </si>
  <si>
    <t>Can go to pool to swim, affected motivation to do other work</t>
  </si>
  <si>
    <t>Mix</t>
  </si>
  <si>
    <t>Writing</t>
  </si>
  <si>
    <t>I appreciate connections more</t>
  </si>
  <si>
    <t>Small garden patio</t>
  </si>
  <si>
    <t>Two bed, two and half bath</t>
  </si>
  <si>
    <t>created meeting notes for an online group</t>
  </si>
  <si>
    <t>medical</t>
  </si>
  <si>
    <t>0.10 euro</t>
  </si>
  <si>
    <t>After waking to use toilet (normal) didn't fall back asleep immediately becasue I was thinking about possible deterioriation in my chronic disease.</t>
  </si>
  <si>
    <t>8:45 am</t>
  </si>
  <si>
    <t>12:30 am</t>
  </si>
  <si>
    <t>8 hours per day</t>
  </si>
  <si>
    <t>makes it more regular because there are no interfering other activities</t>
  </si>
  <si>
    <t>walking, dancing</t>
  </si>
  <si>
    <t>editing a paper for someone else, cleaning the garage, refurbishing window inserts</t>
  </si>
  <si>
    <t>online courses</t>
  </si>
  <si>
    <t>front and back yard</t>
  </si>
  <si>
    <t>rozeroze@gmail.com</t>
  </si>
  <si>
    <t xml:space="preserve">Higher Education </t>
  </si>
  <si>
    <t xml:space="preserve">social distancing </t>
  </si>
  <si>
    <t>.56 euro</t>
  </si>
  <si>
    <t>I have trouble getting to REM I think it's due to anxiousness</t>
  </si>
  <si>
    <t>7am</t>
  </si>
  <si>
    <t>10 min</t>
  </si>
  <si>
    <t>9p 9:30p</t>
  </si>
  <si>
    <t>8-10</t>
  </si>
  <si>
    <t>20-60</t>
  </si>
  <si>
    <t>60 min per day</t>
  </si>
  <si>
    <t>60 min a day</t>
  </si>
  <si>
    <t xml:space="preserve">I cannot lift bc I do not have home weights and I feel unmotivated to workout or push myself </t>
  </si>
  <si>
    <t>Having to sit for long periods of time, not being able to walk freely or interact with people</t>
  </si>
  <si>
    <t xml:space="preserve">terrace </t>
  </si>
  <si>
    <t>amywilliamson@tamu.edu</t>
  </si>
  <si>
    <t>Food pantry, making masks</t>
  </si>
  <si>
    <t>Most of the time</t>
  </si>
  <si>
    <t>6:30</t>
  </si>
  <si>
    <t>00:00</t>
  </si>
  <si>
    <t>11 hours per day</t>
  </si>
  <si>
    <t>40 mins</t>
  </si>
  <si>
    <t>Increase</t>
  </si>
  <si>
    <t>more exercise, more talking with distance friends</t>
  </si>
  <si>
    <t>patio</t>
  </si>
  <si>
    <t>apanders@colorado.edu</t>
  </si>
  <si>
    <t xml:space="preserve">education </t>
  </si>
  <si>
    <t xml:space="preserve">dont leave the house - have to take wife to dialysis 3x week </t>
  </si>
  <si>
    <t>1 minute</t>
  </si>
  <si>
    <t>00</t>
  </si>
  <si>
    <t>7:30</t>
  </si>
  <si>
    <t xml:space="preserve">4 hours / day </t>
  </si>
  <si>
    <t xml:space="preserve">1 hour / day </t>
  </si>
  <si>
    <t xml:space="preserve">1 hour / day mowing - if it rains </t>
  </si>
  <si>
    <t xml:space="preserve">mow the yard, walk the dog </t>
  </si>
  <si>
    <t xml:space="preserve">install outdoor wiring on deck - avoid crowds at hardware stores is hard - need to go in person &amp; select materials </t>
  </si>
  <si>
    <t>my family is deceased</t>
  </si>
  <si>
    <t>unattached single family dwelling</t>
  </si>
  <si>
    <t>2300 square feet</t>
  </si>
  <si>
    <t>5 times a day or more</t>
  </si>
  <si>
    <t>kc.edney@suddenlink.net</t>
  </si>
  <si>
    <t>N/A, am a full-time student</t>
  </si>
  <si>
    <t>difficult not to visit my partner who works in food service</t>
  </si>
  <si>
    <t>Busy with schoolwork, anxious</t>
  </si>
  <si>
    <t>4:30 PM</t>
  </si>
  <si>
    <t>7 AM</t>
  </si>
  <si>
    <t>I work out less</t>
  </si>
  <si>
    <t>Time to do hobby-related things</t>
  </si>
  <si>
    <t>Father</t>
  </si>
  <si>
    <t>Undetermined</t>
  </si>
  <si>
    <t>franz135@tamu.edu</t>
  </si>
  <si>
    <t>Energy (Oil and Gas)</t>
  </si>
  <si>
    <t>Complete isolation. My apartment has been trying to isolate with one other house but my roommate have girlfriends and they get with their friends and I really can stop the chain reaction that follows. Sorry.</t>
  </si>
  <si>
    <t>Less people are in my dreams.</t>
  </si>
  <si>
    <t>7:00 a.m.</t>
  </si>
  <si>
    <t>11:00 p.m.</t>
  </si>
  <si>
    <t>17 hours per day and/or 1420 minutes per day</t>
  </si>
  <si>
    <t>All the gyms are closed. Now my activity is playing spike ball with roommates at a local park.</t>
  </si>
  <si>
    <t>I'm becoming more aware of some small things that they do that are starting to irritate me.</t>
  </si>
  <si>
    <t>thib1695@tamu.edu</t>
  </si>
  <si>
    <t xml:space="preserve">mask making, sent a care package to the USS Theodore Roosevelt </t>
  </si>
  <si>
    <t>aerospace manufacturing</t>
  </si>
  <si>
    <t>mask wearing</t>
  </si>
  <si>
    <t>wash. Somewhat lonelier but also more active with hobbies and fitness</t>
  </si>
  <si>
    <t xml:space="preserve">5 minutes </t>
  </si>
  <si>
    <t>.05 euros</t>
  </si>
  <si>
    <t>5:00 am</t>
  </si>
  <si>
    <t>Midnight</t>
  </si>
  <si>
    <t>3 hours</t>
  </si>
  <si>
    <t>1 hour, 30 minutes</t>
  </si>
  <si>
    <t>More regular</t>
  </si>
  <si>
    <t>Both high intensity and cardio</t>
  </si>
  <si>
    <t>autosports, gardening</t>
  </si>
  <si>
    <t>Started working on car again, recreationally. Probably wokring out more regularly.</t>
  </si>
  <si>
    <t>garden, porch</t>
  </si>
  <si>
    <t>chris.keeter@tamu.edu</t>
  </si>
  <si>
    <t>$20 in 1 year</t>
  </si>
  <si>
    <t xml:space="preserve">Education </t>
  </si>
  <si>
    <t xml:space="preserve">Negative </t>
  </si>
  <si>
    <t xml:space="preserve">1 minute </t>
  </si>
  <si>
    <t>8:00 AM</t>
  </si>
  <si>
    <t>15-20</t>
  </si>
  <si>
    <t>11:30 PM</t>
  </si>
  <si>
    <t>1 15</t>
  </si>
  <si>
    <t>5 or more</t>
  </si>
  <si>
    <t xml:space="preserve">Yard </t>
  </si>
  <si>
    <t>PatRyan412@tamu.edu</t>
  </si>
  <si>
    <t xml:space="preserve">I am a student worker for Texas A&amp;M. I do at home research to develop something for the ETID department. Our meetings are the only thing that has changed. </t>
  </si>
  <si>
    <t xml:space="preserve">3 times </t>
  </si>
  <si>
    <t xml:space="preserve">47 days </t>
  </si>
  <si>
    <t xml:space="preserve">If simultaneously, 5 minutes. </t>
  </si>
  <si>
    <t xml:space="preserve">0.5 euros </t>
  </si>
  <si>
    <t>I had trouble sleeping due to anxiety in classes. There was a lack of motivation in doing my work, therefore, everything would pile up and I could not go to sleep due to the stress of the amount of work I had to finish.</t>
  </si>
  <si>
    <t xml:space="preserve">9:30-10am </t>
  </si>
  <si>
    <t xml:space="preserve">2am </t>
  </si>
  <si>
    <t xml:space="preserve">I don’t walk as much. At A&amp;M, I’m order to go to classes, you need to walk at least 10 minites to get there. </t>
  </si>
  <si>
    <t>Walking everywhere, taking a stroll in the park across my apartments, or playing basketball in the courts available in my apartments.</t>
  </si>
  <si>
    <t xml:space="preserve">The only positive impact has been spending time with my family. Other than that, I find almost everything else has negatively impacted me. </t>
  </si>
  <si>
    <t>Not a lot of outside space. We don’t hang outside in our “yard.”</t>
  </si>
  <si>
    <t>not sure, I live with parents in a mobile home (3 bed, 2 baths). I believe they are 14x70 ft</t>
  </si>
  <si>
    <t>Kl32586@tamu.edu</t>
  </si>
  <si>
    <t xml:space="preserve">Science Outreach </t>
  </si>
  <si>
    <t xml:space="preserve">Staying in doors </t>
  </si>
  <si>
    <t>Negative: more nightmares and fear of loss</t>
  </si>
  <si>
    <t>24 days</t>
  </si>
  <si>
    <t>0.1 euros</t>
  </si>
  <si>
    <t>11:00 a.m.</t>
  </si>
  <si>
    <t>03:00 a.m.</t>
  </si>
  <si>
    <t>4 hours per week</t>
  </si>
  <si>
    <t xml:space="preserve">Don’t like to leave the house </t>
  </si>
  <si>
    <t xml:space="preserve">Walking trips in the countryside </t>
  </si>
  <si>
    <t xml:space="preserve">More time for my part time MSc </t>
  </si>
  <si>
    <t xml:space="preserve">All </t>
  </si>
  <si>
    <t>Adopted Brother</t>
  </si>
  <si>
    <t>Sí</t>
  </si>
  <si>
    <t xml:space="preserve">More arguments </t>
  </si>
  <si>
    <t>Terrace garden</t>
  </si>
  <si>
    <t>About 200+ (large 7 bedroom town house)</t>
  </si>
  <si>
    <t>United Kingdom</t>
  </si>
  <si>
    <t>Glen@spaceartemis.com</t>
  </si>
  <si>
    <t>Law</t>
  </si>
  <si>
    <t>Social distancing</t>
  </si>
  <si>
    <t>6:30 a.m.</t>
  </si>
  <si>
    <t>15 minutes</t>
  </si>
  <si>
    <t>10:30 p.m.</t>
  </si>
  <si>
    <t>45 minutes per day</t>
  </si>
  <si>
    <t>Walking more often</t>
  </si>
  <si>
    <t>Walking</t>
  </si>
  <si>
    <t>More time with family</t>
  </si>
  <si>
    <t>Backyard</t>
  </si>
  <si>
    <t>ryanbeckeresq@gmail.com</t>
  </si>
  <si>
    <t>making masks for hospital workers, family, friends</t>
  </si>
  <si>
    <t>not visiting with family, close friends</t>
  </si>
  <si>
    <t>8:00am</t>
  </si>
  <si>
    <t>11:00pm</t>
  </si>
  <si>
    <t>8-10 hours</t>
  </si>
  <si>
    <t>decreased exercise due to increased work schedule</t>
  </si>
  <si>
    <t>stretching, walking, biking, tennis</t>
  </si>
  <si>
    <t>closer, more family time</t>
  </si>
  <si>
    <t>small yard, porch</t>
  </si>
  <si>
    <t>shana@tamu.edu</t>
  </si>
  <si>
    <t>Every day</t>
  </si>
  <si>
    <t>wear a mask</t>
  </si>
  <si>
    <t>8:00 a.m.</t>
  </si>
  <si>
    <t>12:00 a.m.</t>
  </si>
  <si>
    <t>1 hour a day</t>
  </si>
  <si>
    <t>I have been a lot less active and difficulties gaining motivation to accomplish tasks</t>
  </si>
  <si>
    <t>father and mother</t>
  </si>
  <si>
    <t xml:space="preserve">more argument and disagreements on small matters </t>
  </si>
  <si>
    <t>joshuayox@tamu.edu</t>
  </si>
  <si>
    <t>5 euros</t>
  </si>
  <si>
    <t>3 p.m.</t>
  </si>
  <si>
    <t>5 a.m.</t>
  </si>
  <si>
    <t>I was taking a strength training KINE 199 class but now classes turned to online so i couldn't work out in that way. My apartment gym also closed because of COVID and i dont want to go in public to work out. The only place I can work out is at home but I dont have any equipment and I'm not self motivated enough to come up with a workout plan and stick with it</t>
  </si>
  <si>
    <t>I took painting back up and started soap making</t>
  </si>
  <si>
    <t>I much more enjoyed taking online classes rather than going to online classes (but my grades may have suffered because of this)</t>
  </si>
  <si>
    <t>madisonk33@tamu.edu</t>
  </si>
  <si>
    <t>Educational</t>
  </si>
  <si>
    <t>I don't really have a dream anymore</t>
  </si>
  <si>
    <t>My trouble sleeping is cats waking me up</t>
  </si>
  <si>
    <t>06:30 am</t>
  </si>
  <si>
    <t>10 minutes</t>
  </si>
  <si>
    <t>10:30 pm</t>
  </si>
  <si>
    <t>7 hours per day</t>
  </si>
  <si>
    <t>Yard and house work</t>
  </si>
  <si>
    <t>Yard projects</t>
  </si>
  <si>
    <t>Not driving. Getting things done at home.</t>
  </si>
  <si>
    <t>Yard, back and front</t>
  </si>
  <si>
    <t>Separated / Divorced</t>
  </si>
  <si>
    <t>ckcooper@tamu.edu</t>
  </si>
  <si>
    <t>Education</t>
  </si>
  <si>
    <t>Mask</t>
  </si>
  <si>
    <t>Not comfortable going outside to run</t>
  </si>
  <si>
    <t>Walking, running, yoga</t>
  </si>
  <si>
    <t xml:space="preserve"> front porch</t>
  </si>
  <si>
    <t>800 sf</t>
  </si>
  <si>
    <t>Jamie.neff@tamu.edu</t>
  </si>
  <si>
    <t>Transportation</t>
  </si>
  <si>
    <t>Probably touching my face</t>
  </si>
  <si>
    <t>I am having more dreams.  In general they are much more vivid than usual.  I am also dreaming about people I know which I hardly ever do.</t>
  </si>
  <si>
    <t>6:30 am</t>
  </si>
  <si>
    <t>12:00 am</t>
  </si>
  <si>
    <t>30 minutes a day</t>
  </si>
  <si>
    <t>I no longer go to the gym</t>
  </si>
  <si>
    <t>Work from home/no commute, more flexible work schedule, more walks around the neighborhood</t>
  </si>
  <si>
    <t>yard</t>
  </si>
  <si>
    <t>j-wallis@tamu.edu</t>
  </si>
  <si>
    <t>2:00 am</t>
  </si>
  <si>
    <t>-</t>
  </si>
  <si>
    <t>online classes, spending time with family and pets</t>
  </si>
  <si>
    <t>argument with family member</t>
  </si>
  <si>
    <t>front yard, back yard</t>
  </si>
  <si>
    <t>a.allison@tamu.edu</t>
  </si>
  <si>
    <t>I am a graduate student, so I can work either at home or in the office.</t>
  </si>
  <si>
    <t>Wearing facemasks, as I don't own any.</t>
  </si>
  <si>
    <t>20 minutes.</t>
  </si>
  <si>
    <t>0.05 Euros</t>
  </si>
  <si>
    <t>I had trouble sleeping one night last week because of a storm that was really loud.  That was the first time a storm had been like that.</t>
  </si>
  <si>
    <t>12:00 pm</t>
  </si>
  <si>
    <t>0 hours and 0 minutes</t>
  </si>
  <si>
    <t>o hours and 30 minutes</t>
  </si>
  <si>
    <t>Exercise was an opportunity to be outside of my apartment.</t>
  </si>
  <si>
    <t>At least before finals, I was exercising more regularly.</t>
  </si>
  <si>
    <t>774 (sq. feet)</t>
  </si>
  <si>
    <t>sstewart@tamu.edu</t>
  </si>
  <si>
    <t>accounting</t>
  </si>
  <si>
    <t>staying at home</t>
  </si>
  <si>
    <t>no other reasons</t>
  </si>
  <si>
    <t>6 hours per day</t>
  </si>
  <si>
    <t>an hour a day</t>
  </si>
  <si>
    <t>40 minutes per day</t>
  </si>
  <si>
    <t>I can no longer go to the gym</t>
  </si>
  <si>
    <t>walking, reading</t>
  </si>
  <si>
    <t>I walk a lot more</t>
  </si>
  <si>
    <t>all of them</t>
  </si>
  <si>
    <t>spouse, kids</t>
  </si>
  <si>
    <t>My husband cannot go to work and cannot work from home.  He's angry about that.</t>
  </si>
  <si>
    <t>fenced yard</t>
  </si>
  <si>
    <t>cpamomof2@gmail.com</t>
  </si>
  <si>
    <t>none/student</t>
  </si>
  <si>
    <t>Not seeing friends/family that doesn't live with you</t>
  </si>
  <si>
    <t>negative, my dreams have been mildly disturbing</t>
  </si>
  <si>
    <t>1 hour 40 mins</t>
  </si>
  <si>
    <t>5 cents</t>
  </si>
  <si>
    <t>I no longer have access to a gym nearby</t>
  </si>
  <si>
    <t>I've started painting again</t>
  </si>
  <si>
    <t xml:space="preserve">Although not much good has come out of this, I feel like coming home has put me in a spot to grow up in a way that I hadn't before. I am being exposed to sides of people that I was too young/naive to understand, and can now confidently make decisions that I didn't have the will to make before. </t>
  </si>
  <si>
    <t>One, with my grandmother. It was a minor and healthy misunderstanding.</t>
  </si>
  <si>
    <t>Grandmother</t>
  </si>
  <si>
    <t xml:space="preserve">I am living with my grandparents currently, due to conflict in my parents' household, which includes 5 other people other than myself. My mother's moods have been much more erratic than normal, and considering I have college courses to do, I found it much easier to stay with my grandparents for the time being. This has caused a strain between me and my mom, who dislikes that she cannot have immediate control over my actions, and my sister, who has been pushed to reduce contact with me because of this decision. </t>
  </si>
  <si>
    <t>Front/Backyard, Pool Deck, Small woods</t>
  </si>
  <si>
    <t>emily.wilkinson@tamu.edu</t>
  </si>
  <si>
    <t>Design support for COVID-19 Mask Production Campaign</t>
  </si>
  <si>
    <t>aerospace education and training</t>
  </si>
  <si>
    <t xml:space="preserve">Negative, due to slowing down of the aerospace industry. Projects that were in progress have slowed and will take longer. </t>
  </si>
  <si>
    <t>Snoring of my partner and roofers redoing my roof!</t>
  </si>
  <si>
    <t>05:30 a.m.</t>
  </si>
  <si>
    <t>10:00 p.m.</t>
  </si>
  <si>
    <t>75 min</t>
  </si>
  <si>
    <t>30 minuts per day</t>
  </si>
  <si>
    <t xml:space="preserve">I am unable to go to the pool to swim proper laps with my Triathlon team. I am also unable to go hiking on the trails I would normally to go to to feel better and blow of steam. </t>
  </si>
  <si>
    <t xml:space="preserve">Sister in-law, not in the household. </t>
  </si>
  <si>
    <t>Patio, grassy area, trees, with a Pool</t>
  </si>
  <si>
    <t>erin.bonilla@gmail.com</t>
  </si>
  <si>
    <t>Sheltering in place.  (Not seeing my grandchildren).</t>
  </si>
  <si>
    <t>It has had a negative impact because I miss traveling on the weekends to see family and friends.</t>
  </si>
  <si>
    <t>08:00 a.m.</t>
  </si>
  <si>
    <t>12:30 a.m.</t>
  </si>
  <si>
    <t>9 hours per day and 10 minutes per day</t>
  </si>
  <si>
    <t>1 hour and 30 minutes</t>
  </si>
  <si>
    <t>0 hours 30 minutes</t>
  </si>
  <si>
    <t>0 hours per day 0 minutes per day</t>
  </si>
  <si>
    <t>reading books</t>
  </si>
  <si>
    <t>Spending more time as a family</t>
  </si>
  <si>
    <t>Fenced backyard</t>
  </si>
  <si>
    <t>sharonp@tamu.edu</t>
  </si>
  <si>
    <t>For more, there are none since I'm considered "high risk"</t>
  </si>
  <si>
    <t>I think it was neither positive nor negative</t>
  </si>
  <si>
    <t>I'm no longer able to go to the gym to workout and I have limited resource available at home, so I've made do with what I have.</t>
  </si>
  <si>
    <t>I began mowing my grandma's lawn</t>
  </si>
  <si>
    <t>I feel like this has given me the time to take a deep look into my life and what's going on.  I guess you can say that I'm "catching up" on things.</t>
  </si>
  <si>
    <t>I guess all of them.</t>
  </si>
  <si>
    <t>I feel like I've always had a tough time around my father, but now I'm around in 24/7, so you can imagine.</t>
  </si>
  <si>
    <t>scminor99@tamu.edu</t>
  </si>
  <si>
    <t>Neither</t>
  </si>
  <si>
    <t>10:00</t>
  </si>
  <si>
    <t>Strag@tamu,edu</t>
  </si>
  <si>
    <t>Nanny</t>
  </si>
  <si>
    <t>8:30 AM</t>
  </si>
  <si>
    <t>12:30 AM</t>
  </si>
  <si>
    <t>gym is closed, I was in a KINE198 workout class, no equipment at home, more lazy now</t>
  </si>
  <si>
    <t>puzzles, painting, yard work</t>
  </si>
  <si>
    <t>more time with roommate, slower lifestyle</t>
  </si>
  <si>
    <t>h.lancaster@tamu.edu</t>
  </si>
  <si>
    <t>ranch and military</t>
  </si>
  <si>
    <t>9:30 p.m.</t>
  </si>
  <si>
    <t>20min</t>
  </si>
  <si>
    <t>3 hours/day</t>
  </si>
  <si>
    <t>started exercising</t>
  </si>
  <si>
    <t>yard work</t>
  </si>
  <si>
    <t>not traveling as much, exercising more</t>
  </si>
  <si>
    <t>ranch</t>
  </si>
  <si>
    <t>marcelena@tamu.edu</t>
  </si>
  <si>
    <t>$20 in 4 years</t>
  </si>
  <si>
    <t>Safety at a university</t>
  </si>
  <si>
    <t>None.  They are pretty easy</t>
  </si>
  <si>
    <t>I don't have access to weights</t>
  </si>
  <si>
    <t>Weights and cardio.  I miss it</t>
  </si>
  <si>
    <t>Exercising and garage organization and repair of lawn equipment</t>
  </si>
  <si>
    <t>More time with family, more time at home, spending less on gas, lowered my auto insurance cost when I told my insurer how few miles we drive lately</t>
  </si>
  <si>
    <t>All conflicts were resolved and were minor in nature</t>
  </si>
  <si>
    <t>Wife and son</t>
  </si>
  <si>
    <t>Front yard and back yard</t>
  </si>
  <si>
    <t>s.speed@tamu.edu</t>
  </si>
  <si>
    <t>Technical</t>
  </si>
  <si>
    <t>Neutral</t>
  </si>
  <si>
    <t>Exam Stress</t>
  </si>
  <si>
    <t>11-12 AM</t>
  </si>
  <si>
    <t>3 AM</t>
  </si>
  <si>
    <t>1/2</t>
  </si>
  <si>
    <t>I wanted to go to gym according to my convenience but it is not possible now.</t>
  </si>
  <si>
    <t>I am more irritated and does not feel like talking to people much. So, it is affecting.</t>
  </si>
  <si>
    <t>Living Area, Balcony and Kitchen</t>
  </si>
  <si>
    <t>aanchalrao31@tamu.edu</t>
  </si>
  <si>
    <t>gathering with friends</t>
  </si>
  <si>
    <t>9 30</t>
  </si>
  <si>
    <t>0 20</t>
  </si>
  <si>
    <t>walk</t>
  </si>
  <si>
    <t xml:space="preserve">1.5 acres front and back yard space </t>
  </si>
  <si>
    <t>Basic education (school)</t>
  </si>
  <si>
    <t>carriek@tamu.edu</t>
  </si>
  <si>
    <t>Mask making for public.   Contribution to food bank</t>
  </si>
  <si>
    <t>Research Administration</t>
  </si>
  <si>
    <t>My husband is on a different sleep schedule. He stays up late.</t>
  </si>
  <si>
    <t>9:30</t>
  </si>
  <si>
    <t>I am more seditary so i try to get exercise</t>
  </si>
  <si>
    <t>Getting more active to raise heart beat</t>
  </si>
  <si>
    <t xml:space="preserve">Walking dog in the morning </t>
  </si>
  <si>
    <t>Wooded yard</t>
  </si>
  <si>
    <t>Dmackan@tamu.edu</t>
  </si>
  <si>
    <t>biomedical research</t>
  </si>
  <si>
    <t>8:30am</t>
  </si>
  <si>
    <t>2 minutes</t>
  </si>
  <si>
    <t>11:30pm</t>
  </si>
  <si>
    <t>5 hours</t>
  </si>
  <si>
    <t>25 minutes</t>
  </si>
  <si>
    <t>work, exercise, family</t>
  </si>
  <si>
    <t>backyard, frontyard, driveway</t>
  </si>
  <si>
    <t>brettmitchell@tamu.edu</t>
  </si>
  <si>
    <t>7:30 a.m.</t>
  </si>
  <si>
    <t>11:30 p.m.</t>
  </si>
  <si>
    <t>12 hours per day.</t>
  </si>
  <si>
    <t>30 minutes per day.</t>
  </si>
  <si>
    <t>I now walk my dog once or twice a day.</t>
  </si>
  <si>
    <t>I resumed playing a video game I used to enjoy.</t>
  </si>
  <si>
    <t>I spend more time walking my dog.</t>
  </si>
  <si>
    <t>Yard, trails</t>
  </si>
  <si>
    <t>narrowpath95@tamu.edu</t>
  </si>
  <si>
    <t>Guardian ad Litem</t>
  </si>
  <si>
    <t>One minute</t>
  </si>
  <si>
    <t>.50;euros</t>
  </si>
  <si>
    <t>7:00 am</t>
  </si>
  <si>
    <t>I don’t attend/do Tai Chi</t>
  </si>
  <si>
    <t>Tai Chi, walking</t>
  </si>
  <si>
    <t>I take more walks</t>
  </si>
  <si>
    <t>Yard, patio</t>
  </si>
  <si>
    <t>research</t>
  </si>
  <si>
    <t>Not letting my kids play with others</t>
  </si>
  <si>
    <t>Newborn in house</t>
  </si>
  <si>
    <t>06:00 am</t>
  </si>
  <si>
    <t>1 hr</t>
  </si>
  <si>
    <t>Gym is closed</t>
  </si>
  <si>
    <t>Learning Chinese and Italian</t>
  </si>
  <si>
    <t>exercise routine, time at home with kids</t>
  </si>
  <si>
    <t>patio and yard</t>
  </si>
  <si>
    <t>jbova@tamu.edu</t>
  </si>
  <si>
    <t>positive because i have more time to workout</t>
  </si>
  <si>
    <t>once i was thinking about a test i need to take</t>
  </si>
  <si>
    <t>6:00am</t>
  </si>
  <si>
    <t>9:30pm</t>
  </si>
  <si>
    <t>weight lifting</t>
  </si>
  <si>
    <t xml:space="preserve">i'm  excercising more </t>
  </si>
  <si>
    <t>not with brother</t>
  </si>
  <si>
    <t>brother</t>
  </si>
  <si>
    <t>10 acres</t>
  </si>
  <si>
    <t>1600 square foot house</t>
  </si>
  <si>
    <t>patty.montgomery@tamu.edu</t>
  </si>
  <si>
    <t>broadcasting</t>
  </si>
  <si>
    <t>no face touching</t>
  </si>
  <si>
    <t>12 midnight</t>
  </si>
  <si>
    <t>some walking, light calisthenics</t>
  </si>
  <si>
    <t>a little more contact with extended family, electronically</t>
  </si>
  <si>
    <t>billroberts@tamu.edu</t>
  </si>
  <si>
    <t>My two cats make noises and my husband snoring</t>
  </si>
  <si>
    <t>I have more time to do exercise, I don't feel tired after work.</t>
  </si>
  <si>
    <t>Yoga</t>
  </si>
  <si>
    <t>gardering time</t>
  </si>
  <si>
    <t>husband</t>
  </si>
  <si>
    <t>garden, yard, deck</t>
  </si>
  <si>
    <t>350 m2</t>
  </si>
  <si>
    <t>aida.contreras@tamu.edu</t>
  </si>
  <si>
    <t>Graduate school- research</t>
  </si>
  <si>
    <t>5 minutes (assuming the machines work alone and continue completing 1 device/5 minute)</t>
  </si>
  <si>
    <t>9 am</t>
  </si>
  <si>
    <t>12 hr/day</t>
  </si>
  <si>
    <t>30 min/day</t>
  </si>
  <si>
    <t>40 minutes/day</t>
  </si>
  <si>
    <t>Jogging more often with my fiancee</t>
  </si>
  <si>
    <t>Running more frequently with my fiancee</t>
  </si>
  <si>
    <t>Front yard, back yard</t>
  </si>
  <si>
    <t>hawthorne7@tamu.edu</t>
  </si>
  <si>
    <t>any of them than infringe on my rights</t>
  </si>
  <si>
    <t>chronic insomnia</t>
  </si>
  <si>
    <t>0700</t>
  </si>
  <si>
    <t>12 hours + per day</t>
  </si>
  <si>
    <t>20 minutes twice a week</t>
  </si>
  <si>
    <t xml:space="preserve">0    0 </t>
  </si>
  <si>
    <t>0     0</t>
  </si>
  <si>
    <t>Reading time</t>
  </si>
  <si>
    <t>michael.werner@tamu.edu</t>
  </si>
  <si>
    <t>customer service</t>
  </si>
  <si>
    <t>positive-more time to do things at home</t>
  </si>
  <si>
    <t>pets waking me up</t>
  </si>
  <si>
    <t>7:45</t>
  </si>
  <si>
    <t>spending more time with pets &amp; getting more rest</t>
  </si>
  <si>
    <t>Have not been able to spend time with family</t>
  </si>
  <si>
    <t>PATIO</t>
  </si>
  <si>
    <t>kim.olive@teex.tamu.edu</t>
  </si>
  <si>
    <t>pet fostering</t>
  </si>
  <si>
    <t>face mask</t>
  </si>
  <si>
    <t>negative, hiring freeze</t>
  </si>
  <si>
    <t>500 minutes</t>
  </si>
  <si>
    <t>7 hr</t>
  </si>
  <si>
    <t>1hr</t>
  </si>
  <si>
    <t>able to do it more often and on a regular interval</t>
  </si>
  <si>
    <t xml:space="preserve">reading a new book, painting </t>
  </si>
  <si>
    <t>more time for exercise, less transit time in the car, more time to work on the house and yard, more time with family, more time to cook at home</t>
  </si>
  <si>
    <t>yard, garden, workshop</t>
  </si>
  <si>
    <t>jchernosky@tamu.edu</t>
  </si>
  <si>
    <t>without a closed vehicle (e.g. on foot, by bicycle, etc.)</t>
  </si>
  <si>
    <t>Higher Education</t>
  </si>
  <si>
    <t>unavilability of shopping</t>
  </si>
  <si>
    <t>neutral, but my dreams are much more vivid and more easily remembered</t>
  </si>
  <si>
    <t>3:00am</t>
  </si>
  <si>
    <t>1-2</t>
  </si>
  <si>
    <t>7:30pm</t>
  </si>
  <si>
    <t>7  to 8 hours per day working from home</t>
  </si>
  <si>
    <t>2 - 2.5 hours per day</t>
  </si>
  <si>
    <t>it has approximately double my hours of exercise per week</t>
  </si>
  <si>
    <t>I exercise significantly more now</t>
  </si>
  <si>
    <t>back garden</t>
  </si>
  <si>
    <t>jizat@tamu.edu</t>
  </si>
  <si>
    <t>engineering</t>
  </si>
  <si>
    <t>More options are available on the web, so my exercise is more varied. I will run outside or do online yoga or HIIT classes more often.</t>
  </si>
  <si>
    <t>Additional exercise, reading time, household chores</t>
  </si>
  <si>
    <t>All</t>
  </si>
  <si>
    <t>Husband</t>
  </si>
  <si>
    <t>lisabrown14@tamu.edu</t>
  </si>
  <si>
    <t>Engineering education</t>
  </si>
  <si>
    <t>Closing of businesses considered "non-essential"</t>
  </si>
  <si>
    <t>06:00 a.m.</t>
  </si>
  <si>
    <t>10 p.m.</t>
  </si>
  <si>
    <t>Re-learning guitar</t>
  </si>
  <si>
    <t>More relaxed environment, able to get outside for breaks, able to play with dogs during breaks</t>
  </si>
  <si>
    <t>Spouse</t>
  </si>
  <si>
    <t>Lawn, wooded areas</t>
  </si>
  <si>
    <t>rwaer@tamu.edu</t>
  </si>
  <si>
    <t>Academia</t>
  </si>
  <si>
    <t>06:30 a.m.</t>
  </si>
  <si>
    <t>45 minutes/day</t>
  </si>
  <si>
    <t>2 hours/day</t>
  </si>
  <si>
    <t>1.5 hours/day</t>
  </si>
  <si>
    <t>I don't do the high-intensity weights any more.  Now I focus on LISS and HISS cardio.  I also have shifted to bodyweight exercises.</t>
  </si>
  <si>
    <t>I read my Bible more daily and spend more time in resultant prayer.  I'm spending more time with my family members.  I've taken up daily running.  I'm taking time to learn Spanish.  I've tripled the number of books I've read on a weekly basis.  I am reading more research articles per week on a wider variety of topics.</t>
  </si>
  <si>
    <t>Yard</t>
  </si>
  <si>
    <t>Student</t>
  </si>
  <si>
    <t>Don't touch your face. I always mess with my hair so this is definitely an issue</t>
  </si>
  <si>
    <t>A lot of the answers of this are going to be skewed because this was exam week. I'm going to be inside more and feeling a bit more down than usual because of stress from exams. Confinement has not impacted my dream because confinement is a normal part of the life of an introverted engineering student</t>
  </si>
  <si>
    <t>I am taking medication for insomnia. It is unrelated to COVID19 or worry. I just have trouble falling and staying asleep</t>
  </si>
  <si>
    <t>8:00a.m.</t>
  </si>
  <si>
    <t>60-90</t>
  </si>
  <si>
    <t>2:00 a.m.</t>
  </si>
  <si>
    <t>A lot of (21?) hours (exams and studying this week)</t>
  </si>
  <si>
    <t>Arts, jogging</t>
  </si>
  <si>
    <t>My family member leaves the house and seems like they are trying to get sick</t>
  </si>
  <si>
    <t>hwagner1178@tamu.edu</t>
  </si>
  <si>
    <t>Research</t>
  </si>
  <si>
    <t>Not being able to work in my office</t>
  </si>
  <si>
    <t>Negative, I cannot get the work done I want to</t>
  </si>
  <si>
    <t>Worry as step-mom had a stroke</t>
  </si>
  <si>
    <t>9:00 pm</t>
  </si>
  <si>
    <t>13 hours</t>
  </si>
  <si>
    <t>I do not walk at all and I am sitting all day</t>
  </si>
  <si>
    <t>Watching more TV</t>
  </si>
  <si>
    <t>Separation physically</t>
  </si>
  <si>
    <t>small yard</t>
  </si>
  <si>
    <t>jgrinde@tamu.edu</t>
  </si>
  <si>
    <t>Staying away from extended family</t>
  </si>
  <si>
    <t>positive time with family and getting more exercise</t>
  </si>
  <si>
    <t>cats wanting to pay</t>
  </si>
  <si>
    <t>6 hours working at computer</t>
  </si>
  <si>
    <t>Doing yard work every day in order to get out of the house, stress relief.</t>
  </si>
  <si>
    <t>yard work and dieting</t>
  </si>
  <si>
    <t>More time with my kids</t>
  </si>
  <si>
    <t>3 acre yard</t>
  </si>
  <si>
    <t>dotson@tamu.edu</t>
  </si>
  <si>
    <t>Donate blood</t>
  </si>
  <si>
    <t>Not really difficult; issue is maintaining it for an unspecified amount of time--uncertainty of duration</t>
  </si>
  <si>
    <t xml:space="preserve">Just bizarre. </t>
  </si>
  <si>
    <t>,10 euros</t>
  </si>
  <si>
    <t>Walking more than in the past and breaking it up over the day</t>
  </si>
  <si>
    <t>More online learning opportunities, walking about 6 miles a day</t>
  </si>
  <si>
    <t>fenced backyard</t>
  </si>
  <si>
    <t>eappleby@uart.tamu.edu</t>
  </si>
  <si>
    <t>Biology</t>
  </si>
  <si>
    <t>No impact</t>
  </si>
  <si>
    <t>08:30</t>
  </si>
  <si>
    <t>between 11 and 20 per day</t>
  </si>
  <si>
    <t>pilar.diazleon@gmail.com</t>
  </si>
  <si>
    <t>Inside a collective closed vehicle (e.g. train, bus, subway)</t>
  </si>
  <si>
    <t>entertainment</t>
  </si>
  <si>
    <t>Remembering to bring a face mask when I leave the house and having to go back and get one.</t>
  </si>
  <si>
    <t>Itchiness, 3 times</t>
  </si>
  <si>
    <t>07:30 a.m.</t>
  </si>
  <si>
    <t>Studio</t>
  </si>
  <si>
    <t>Taiwan</t>
  </si>
  <si>
    <t>tiff.ting@gmail.com</t>
  </si>
  <si>
    <t xml:space="preserve">Scientific research </t>
  </si>
  <si>
    <t>Social distance</t>
  </si>
  <si>
    <t>What dream?</t>
  </si>
  <si>
    <t>I have no idea</t>
  </si>
  <si>
    <t>5 mins</t>
  </si>
  <si>
    <t>.1 euro</t>
  </si>
  <si>
    <t>8 am</t>
  </si>
  <si>
    <t>12 am</t>
  </si>
  <si>
    <t>5-8 hours per day</t>
  </si>
  <si>
    <t>90 mins per day</t>
  </si>
  <si>
    <t>30 mins</t>
  </si>
  <si>
    <t>No more high intensity, just walks and runs</t>
  </si>
  <si>
    <t xml:space="preserve">Counseling. Crocheting </t>
  </si>
  <si>
    <t xml:space="preserve">More time for self eflection and growth, seeking counseling </t>
  </si>
  <si>
    <t>Patio and yard</t>
  </si>
  <si>
    <t>Kjohns15@tamu.edu</t>
  </si>
  <si>
    <t>Teacher</t>
  </si>
  <si>
    <t>Depending</t>
  </si>
  <si>
    <t>2:30 am</t>
  </si>
  <si>
    <t>Less walking, moving, no rowing</t>
  </si>
  <si>
    <t>Guitar</t>
  </si>
  <si>
    <t>Less exercise</t>
  </si>
  <si>
    <t>taretes@gmail.com</t>
  </si>
  <si>
    <t xml:space="preserve">Personal Training and Coaching </t>
  </si>
  <si>
    <t xml:space="preserve">Maintaining distance when at stores </t>
  </si>
  <si>
    <t>. 05</t>
  </si>
  <si>
    <t xml:space="preserve">Depressions and resentment over a broken relationship. Anxiety about school and the future job market. Anxiety about how to make money this summer. </t>
  </si>
  <si>
    <t>1pm</t>
  </si>
  <si>
    <t>4am</t>
  </si>
  <si>
    <t xml:space="preserve">90 minutes </t>
  </si>
  <si>
    <t xml:space="preserve">Limited gym access to weights. Eliminated jiu-jitsu training and interaction with that community. Made me do more sprints and plyometrics at parks </t>
  </si>
  <si>
    <t xml:space="preserve">Inline skating </t>
  </si>
  <si>
    <t xml:space="preserve">More time with my dog and more low intensity walking outside. More reading time. More hobby time (multiple hobbies) </t>
  </si>
  <si>
    <t xml:space="preserve">None </t>
  </si>
  <si>
    <t>stewardmr@gmail.com</t>
  </si>
  <si>
    <t>Hospitality</t>
  </si>
  <si>
    <t>08:00 am</t>
  </si>
  <si>
    <t>Walk</t>
  </si>
  <si>
    <t>mlopez100@hotmail.com</t>
  </si>
  <si>
    <t>Airports</t>
  </si>
  <si>
    <t>No tired</t>
  </si>
  <si>
    <t>0,05€</t>
  </si>
  <si>
    <t>7:15 am</t>
  </si>
  <si>
    <t>30 minuted</t>
  </si>
  <si>
    <t>9 hours per day</t>
  </si>
  <si>
    <t>15 minutes pero day</t>
  </si>
  <si>
    <t>30 minutes pero day</t>
  </si>
  <si>
    <t>I cannot play outside</t>
  </si>
  <si>
    <t>Basketball</t>
  </si>
  <si>
    <t>Exercise routine, spending time with my children</t>
  </si>
  <si>
    <t>Nothing</t>
  </si>
  <si>
    <t>Research and dog walking</t>
  </si>
  <si>
    <t>Wearing a mask while walking outside</t>
  </si>
  <si>
    <t>Stress was negatively affecting it</t>
  </si>
  <si>
    <t>Less than .10 euros</t>
  </si>
  <si>
    <t>Sharing a twin bed with another person.</t>
  </si>
  <si>
    <t>1 am</t>
  </si>
  <si>
    <t>22 hours per day (awake for 12 hours)</t>
  </si>
  <si>
    <t>1.5 hours</t>
  </si>
  <si>
    <t>.5 hours per day</t>
  </si>
  <si>
    <t>between 6 and 10 per day</t>
  </si>
  <si>
    <t>Parents are not adhering to social distancing.</t>
  </si>
  <si>
    <t>The.shelbysmith@tamu.edu</t>
  </si>
  <si>
    <t>Automotive</t>
  </si>
  <si>
    <t>Confinament time</t>
  </si>
  <si>
    <t>Irregular impact on dream time</t>
  </si>
  <si>
    <t>9:00</t>
  </si>
  <si>
    <t>6 hours, 11:00</t>
  </si>
  <si>
    <t>Incremented the time dedicated to exercise</t>
  </si>
  <si>
    <t>Exercise</t>
  </si>
  <si>
    <t>Family time and exercise</t>
  </si>
  <si>
    <t>Yes, I smoke less than usual</t>
  </si>
  <si>
    <t>I allowed to know better them having a more fluent relationship</t>
  </si>
  <si>
    <t>Davidvalero@hotmail.com</t>
  </si>
  <si>
    <t>retired</t>
  </si>
  <si>
    <t>lack of outdoor moviments</t>
  </si>
  <si>
    <t>Negative. Lack of individual freedom.</t>
  </si>
  <si>
    <t>23:30 pm</t>
  </si>
  <si>
    <t>walking 8 km per day</t>
  </si>
  <si>
    <t>terraces and garden</t>
  </si>
  <si>
    <t>pifanillo@yahoo.es</t>
  </si>
  <si>
    <t>Energy</t>
  </si>
  <si>
    <t>Social distancing in the street (due to others mainly)</t>
  </si>
  <si>
    <t>Neagtive - Woke up at night more than usual due to dreaming</t>
  </si>
  <si>
    <t>0.05EUR</t>
  </si>
  <si>
    <t>7:30am</t>
  </si>
  <si>
    <t>Can't do it as gyms &amp; basketball courts are closed</t>
  </si>
  <si>
    <t>Basketball &amp; Interval training</t>
  </si>
  <si>
    <t>Talking more regularly with my family, walking more, reading more</t>
  </si>
  <si>
    <t>2 balconies</t>
  </si>
  <si>
    <t>Norway</t>
  </si>
  <si>
    <t>matxalen@hotmail.com</t>
  </si>
  <si>
    <t>I have a 10months baby</t>
  </si>
  <si>
    <t>08:00a.m.</t>
  </si>
  <si>
    <t>10:00p.m.</t>
  </si>
  <si>
    <t>30min</t>
  </si>
  <si>
    <t>Going walking to work</t>
  </si>
  <si>
    <t xml:space="preserve">Programming </t>
  </si>
  <si>
    <t>Enjoying my kids</t>
  </si>
  <si>
    <t>An arguing with father in law</t>
  </si>
  <si>
    <t>Higher education</t>
  </si>
  <si>
    <t xml:space="preserve">Just knowing which rules currently apply to me at home and at work. </t>
  </si>
  <si>
    <t>Dog barking incessantly at night</t>
  </si>
  <si>
    <t>0 hrs 45 min</t>
  </si>
  <si>
    <t>0 hrs 30 min</t>
  </si>
  <si>
    <t>1-1.5 hr brisk walks</t>
  </si>
  <si>
    <t>Weekend phone calls with my best friend, bottle feeding a lost kitten.</t>
  </si>
  <si>
    <t xml:space="preserve">I enjoy working at home, seeing my dogs, and having more time for walks. I like not having to wear my office clothes. </t>
  </si>
  <si>
    <t>All resolved</t>
  </si>
  <si>
    <t>Front &amp; back yards + 40 acre field</t>
  </si>
  <si>
    <t>kbrakora@gmail.com</t>
  </si>
  <si>
    <t>Sales</t>
  </si>
  <si>
    <t>Not being able to bike</t>
  </si>
  <si>
    <t>6:45 am</t>
  </si>
  <si>
    <t>5 minutes max</t>
  </si>
  <si>
    <t>10:30 to 11:30 pm</t>
  </si>
  <si>
    <t>About 5 hours per day</t>
  </si>
  <si>
    <t>About 2 to 3 hours per day</t>
  </si>
  <si>
    <t>Defining a LinkedIn blog</t>
  </si>
  <si>
    <t>Meditation on life, online course taken</t>
  </si>
  <si>
    <t>Italy</t>
  </si>
  <si>
    <t>alessandro.corniani@libero.it</t>
  </si>
  <si>
    <t>Bank transfer to NGO</t>
  </si>
  <si>
    <t>Technology</t>
  </si>
  <si>
    <t>Not to be able to do sport</t>
  </si>
  <si>
    <t>Negative. Cant stat with my parents and friends.</t>
  </si>
  <si>
    <t>Any more</t>
  </si>
  <si>
    <t>09:00 a.m.</t>
  </si>
  <si>
    <t>01:00 p.m.</t>
  </si>
  <si>
    <t>6 hour</t>
  </si>
  <si>
    <t>Can't keep doing tennis and padel</t>
  </si>
  <si>
    <t>Tennis and padel</t>
  </si>
  <si>
    <t>Clean and keep my house in order</t>
  </si>
  <si>
    <t>Spending more time with children</t>
  </si>
  <si>
    <t>$20 in 5 years</t>
  </si>
  <si>
    <t>banking</t>
  </si>
  <si>
    <t>Four or more times because of my daughter and my pet</t>
  </si>
  <si>
    <t>08:15 a.m.</t>
  </si>
  <si>
    <t>10 to 20</t>
  </si>
  <si>
    <t>11:45 p.m.</t>
  </si>
  <si>
    <t>I have time and humor for exercise at home</t>
  </si>
  <si>
    <t>reading and cooking</t>
  </si>
  <si>
    <t>exercise routine, more time with my kids and video call with family and friends</t>
  </si>
  <si>
    <t>TERRACE AND GARDEN</t>
  </si>
  <si>
    <t>meritxell.arbona@gmail.com</t>
  </si>
  <si>
    <t>$20 in 1 hour</t>
  </si>
  <si>
    <t xml:space="preserve">Telecommunication </t>
  </si>
  <si>
    <t xml:space="preserve">2m distance when purchasing food at supermarket </t>
  </si>
  <si>
    <t xml:space="preserve">Worldwide financial situation </t>
  </si>
  <si>
    <t>07:30am</t>
  </si>
  <si>
    <t>45-60 minutes</t>
  </si>
  <si>
    <t>3 hours per day</t>
  </si>
  <si>
    <t>60 minutes per day</t>
  </si>
  <si>
    <t xml:space="preserve">60 minutes per day </t>
  </si>
  <si>
    <t xml:space="preserve">Trekking thanks to new plan action of Spanish government </t>
  </si>
  <si>
    <t>Spending more time with family</t>
  </si>
  <si>
    <t>Not going to work</t>
  </si>
  <si>
    <t>1 min</t>
  </si>
  <si>
    <t>45 min</t>
  </si>
  <si>
    <t>I’m doing less</t>
  </si>
  <si>
    <t>Walking 13,000 steps and yoga</t>
  </si>
  <si>
    <t>Painting on canvas and sorting old family photos</t>
  </si>
  <si>
    <t>Online continuing education and learning new forms of connecting like zoom</t>
  </si>
  <si>
    <t>Social distancing is difficult</t>
  </si>
  <si>
    <t>Tammyjoburchett@gmail.com</t>
  </si>
  <si>
    <t>I don’t find the rules to be challenging, but I am not in an essential people facing job.</t>
  </si>
  <si>
    <t>I have had more dreams, but cannot remember them all.</t>
  </si>
  <si>
    <t>Sometimes I have to watch something to get sleepy, but once that happens I fall asleep quickly.</t>
  </si>
  <si>
    <t>8:00</t>
  </si>
  <si>
    <t xml:space="preserve">20 minutes </t>
  </si>
  <si>
    <t>Walking more regularly</t>
  </si>
  <si>
    <t>Daily walks</t>
  </si>
  <si>
    <t xml:space="preserve">Spouse </t>
  </si>
  <si>
    <t>Issues with remote working (lack of access to things at work)</t>
  </si>
  <si>
    <t>Small yard</t>
  </si>
  <si>
    <t>Bagherp@gmail.com</t>
  </si>
  <si>
    <t>Airport management</t>
  </si>
  <si>
    <t>Not to visit some close people that are sick or feeling bad</t>
  </si>
  <si>
    <t>Negative, I sleep a bit more anxious</t>
  </si>
  <si>
    <t>07:15</t>
  </si>
  <si>
    <t>00:15</t>
  </si>
  <si>
    <t>10 hours and 30 minutes</t>
  </si>
  <si>
    <t>Now I have shorter workouts, though once a day instead of longer workout thee times a week.</t>
  </si>
  <si>
    <t>I exercise more regularly and I have a closer communication with my parentes</t>
  </si>
  <si>
    <t>anadeeugenio@yahoo.es</t>
  </si>
  <si>
    <t>Finance</t>
  </si>
  <si>
    <t>07:10 am</t>
  </si>
  <si>
    <t>2 min</t>
  </si>
  <si>
    <t>14 h</t>
  </si>
  <si>
    <t>40 min</t>
  </si>
  <si>
    <t>Ir has changed the type of exercises</t>
  </si>
  <si>
    <t>Pilates</t>
  </si>
  <si>
    <t>Crochet</t>
  </si>
  <si>
    <t>Quite</t>
  </si>
  <si>
    <t xml:space="preserve">Energy </t>
  </si>
  <si>
    <t xml:space="preserve">Negative. I wake up earlier </t>
  </si>
  <si>
    <t>100min</t>
  </si>
  <si>
    <t xml:space="preserve">No I have not. I am stressed because of the work and o wake up earlier, but at night I got a slept quickly </t>
  </si>
  <si>
    <t>08:00</t>
  </si>
  <si>
    <t>23:55</t>
  </si>
  <si>
    <t>15 hours</t>
  </si>
  <si>
    <t>pilates</t>
  </si>
  <si>
    <t>piano</t>
  </si>
  <si>
    <t>online courses, family</t>
  </si>
  <si>
    <t>5 minutos</t>
  </si>
  <si>
    <t xml:space="preserve">08:30 a.m. </t>
  </si>
  <si>
    <t>10’</t>
  </si>
  <si>
    <t xml:space="preserve">12:30 a.m. </t>
  </si>
  <si>
    <t xml:space="preserve">5 horas al día </t>
  </si>
  <si>
    <t xml:space="preserve">1 hora al día </t>
  </si>
  <si>
    <t xml:space="preserve">5 minutos </t>
  </si>
  <si>
    <t>Solo que antes era al aire libre</t>
  </si>
  <si>
    <t>Caminar</t>
  </si>
  <si>
    <t>Terraza</t>
  </si>
  <si>
    <t>Aeronautical engineering</t>
  </si>
  <si>
    <t>7:00</t>
  </si>
  <si>
    <t>1/2 hour per day</t>
  </si>
  <si>
    <t>I dont do exercise</t>
  </si>
  <si>
    <t>Pilates, swimming</t>
  </si>
  <si>
    <t>Spending more time with my childs</t>
  </si>
  <si>
    <t>More discussions</t>
  </si>
  <si>
    <t>No private outdoor spave available</t>
  </si>
  <si>
    <t>Lomafeo@yahoo.es</t>
  </si>
  <si>
    <t/>
  </si>
  <si>
    <t>Now you will be asked to make choices between getting $10 right NOW or getting $20 sometime in the future, 5 times. Select the option that you would prefer. There are no right or wrong answers.</t>
  </si>
  <si>
    <t>You are a police officer, and have recently caught a criminal you have been hunting for some time. He is allegedly responsible for rigging a series of explosive devices: some that have already gone off and some that have yet to detonate. He places explosives outside city cafes and sets them to go off at a time when people are drinking coffee on the patios. In this manner, he has injured many people and might injure many more. Now that the criminal is in custody, you want to know where the unexploded bombs are so you can defuse them. He refuses to talk, so you decide to use “aggressive interrogation techniques” like holding his head under water and beating him.                                                    How morally appropriate is it for you to use “aggressive interrogation techniques” in order to find and defuse the unexploded bombs?</t>
  </si>
  <si>
    <t>You have been hired by a pharmaceutical company to conduct research on their products. Since products must be fit for human use, they are first tried out on animals. Your job is to find out the effects various chemicals have on rats, pigeons, and rabbits. Most chemicals have only minor effects on the animals, but some cause them discomfort or even permanent damage. The chemicals you are researching are slated to form part of a new promising AIDS drug cocktail that will give new hope to millions of AIDS victims around the world but might have lethal side effects for humans. You anticipate saving many lives with the chemicals.                                                              How morally appropriate is it for you to test these chemicals on animals?</t>
  </si>
  <si>
    <t>You are a soldier guarding a border checkpoint between your nation and one troubled by insurgent violence. You have been informed that a terroristic attack has been planned against the checkpoint you are guarding. You notice a young man in a cheap, open car approaching the checkpoint with determined look on his face and without slowing the car approaching the signpost. You suspect he means to bomb the checkpoint, killing all the 5 soldiers inside. He is rapidly approaching your station.             How morally appropriate Is it for you to shoot and kill the approaching man?</t>
  </si>
  <si>
    <t>You are divorced now and your former spouse lives far away. You don’t expect to see your former spouse for a very long time. However, you have recently started dating a new person that is positively wonderful. Your new partner is head over heals in love for the first time and you feel equally strong about your partner. You want to do everything in your power to keep the relationship progressing smoothly to what you believe will be a second marriage. Unfortunately, your new partner has told you many times that dating someone who is divorced is totally unacceptable. It is expressly forbidden in your partner’s religion. Your partner doesn’t know about your ex-spouse. You consider simply pretending that you have never been divorced so that your current relationship can continue.                                                             How morally appropriate is it for you to leave your new partner in the dark about your previous relationship in order to keep her/ him happy and the relationship alive?</t>
  </si>
  <si>
    <t>An empty goods train coach has got disconnected from a train. It is heading down the tracks toward five workmen. If nothing is done, it will proceed and kill the five workmen. In between the train coach and the workmen, there is a bridge over the tracks. On it there is a man sitting in his car when you come along in your pickup. You could prevent the death of the five workmen by hitting the car from the side, pushing it onto the tracks below. This is possible as, due to a previous accident on the bridge, the damaged guardrail has been temporarily replaced by barrier tape and the car is standing exactly in the right place. The train coach would hit the car which would stop the coach, saving the five workmen. However, the fall from the bridge would kill the man in the car. The workmen will not get out of the way as they cannot hear the coach because they are working with noisy tools and wearing ear protection. Moreover, the line segment is supposed to be barred, so they do not expect any traffic. Unfortunately, there is no other way to save the workmen. You cannot drive your pick up off the bridge as the car is in the way. Moreover, there is no time for you to tell the man to leave his car.  And you cannot jump yourself as you are not heavy enough to stop the coach.                              How morally appropriate is it for you to push the man in the car [/on the bicycle] from the bridge using your pick up, which would kill him, in order to save the five workmen?</t>
  </si>
  <si>
    <t>You are a crewperson of a marine-research submarine on an expedition with 30 colleagues. You are travelling underneath a large iceberg. An onboard explosion has damaged the submarine. The upper part, where you and most of your colleagues are, does not have enough oxygen remaining for all to survive until you reach the surface. Only one crew member is in the lower part where there is enough oxygen. This colleague is knocked unconscious by the explosion. Through glass in the hatch you can see that he is lying underneath the hatch connecting the upper and lower part of the ship. If you release the hatch, oxygen will reach the upper section. As the hinges of the hatch are damaged, the hatch will fall as soon as you open it. If you open the hatch, there will be enough oxygen for all in the upper part. However, the heavy hatch will fall and crush the unconscious crewmember. There is no other way to gain oxygen. The electrolytic unit, which normally filters oxygen from sea water, got damaged. Moreover, the emergency oxygen candles are damaged. And even though all crewmember in the upper part are moving as little as possible to save oxygen, still the oxygen is not enough.  How morally appropriate is it for you to open the hatch and kill the crewmember below in order to save yourself and the other crewmembers?</t>
  </si>
  <si>
    <t xml:space="preserve">You are driving through a narrow city street when all of a sudden a young mother carrying a child trips and falls into the path of your vehicle. You are going too fast to break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break out and hit the mother and child. Thus, there are no alternative actions.                               How morally appropriate is it for you to suddenly swerve which would hit the old lady, in order to avoid hitting the young mother and child? </t>
  </si>
  <si>
    <t xml:space="preserve">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sea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 </t>
  </si>
  <si>
    <t>Please, first of all select the topmost button</t>
  </si>
  <si>
    <t>In the past 7 days, have you had to stop any of your previous volunteer activities?</t>
  </si>
  <si>
    <t>If so, were you already engaged in these activities before the COVID-19 crisis began?</t>
  </si>
  <si>
    <t>If so, which one? (optional)</t>
  </si>
  <si>
    <t>In the past 7 days, have you engaged in any volunteer activities?</t>
  </si>
  <si>
    <t>Are you afraid of losing your job because of this situation?</t>
  </si>
  <si>
    <t>If yes, in the last 7 days, how did you get to work?</t>
  </si>
  <si>
    <t>Are you still allowed to leave the house for work?</t>
  </si>
  <si>
    <t>Has the current situation influenced your workload during the last 7 days?</t>
  </si>
  <si>
    <t>Has the current situation influenced your work schedule during the last 7 days?</t>
  </si>
  <si>
    <t>In which field do you work (e.g. medical, retail, catering, etc.)?</t>
  </si>
  <si>
    <t>If yes, how many days a week do you usually work from home?</t>
  </si>
  <si>
    <t>Do you usually work from home (homeworking/teleworking)?</t>
  </si>
  <si>
    <t>Is your place of work during the last 7 days different from your usual place of work?</t>
  </si>
  <si>
    <t>In the last 7 days, Where have you been working?</t>
  </si>
  <si>
    <t>What is your work situation?</t>
  </si>
  <si>
    <t>Have you suffered the loss of a family member/friend or someone close to you because of the virus?</t>
  </si>
  <si>
    <t>Do you have any housemates who have been infected with the virus?</t>
  </si>
  <si>
    <t>Have you been infected with the virus?</t>
  </si>
  <si>
    <t>Have you had any attention problems during the past week?</t>
  </si>
  <si>
    <t>Have you had any memory problems during the past week?</t>
  </si>
  <si>
    <t>Do you participate in online social activities (e-apero, online board games with your friends,etc.)?</t>
  </si>
  <si>
    <t xml:space="preserve">Do you participate in social activities in your neighborhood (specific times when people play music on balconies, applause or demonstrations of gratitude, etc.) within the last 7 days? </t>
  </si>
  <si>
    <t>What are the most difficult rules to follow? (optional)</t>
  </si>
  <si>
    <t>Your level of compliance with the rules of isolation and behavior within the last 7 days is</t>
  </si>
  <si>
    <t>Have you stored non-perishable food or water?</t>
  </si>
  <si>
    <t>Do you think there will be food supply problems?</t>
  </si>
  <si>
    <t>Do you think this will make us a more united society?</t>
  </si>
  <si>
    <t>Rate in order of most frequent use, what you use most to inform yourself of the crisis: [5th]</t>
  </si>
  <si>
    <t>Rate in order of most frequent use, what you use most to inform yourself of the crisis: [4th]</t>
  </si>
  <si>
    <t>Rate in order of most frequent use, what you use most to inform yourself of the crisis: [3rd]</t>
  </si>
  <si>
    <t>Rate in order of most frequent use, what you use most to inform yourself of the crisis: [2nd]</t>
  </si>
  <si>
    <t>Rate in order of most frequent use, what you use most to inform yourself of the crisis: [1st ]</t>
  </si>
  <si>
    <t xml:space="preserve">Do you believe any of the conspiracy theories about the origin of the pandemic? </t>
  </si>
  <si>
    <t xml:space="preserve">Do you think coronavirus infection is a serious disease and a threat? </t>
  </si>
  <si>
    <t>How much do you trust the authorities?</t>
  </si>
  <si>
    <t xml:space="preserve">Do you think the coronavirus crisis will last long? </t>
  </si>
  <si>
    <t xml:space="preserve">Have you practiced meditation, relaxation, or mindfulness a few times in the past week? </t>
  </si>
  <si>
    <t xml:space="preserve">Have you taken a nap this week? </t>
  </si>
  <si>
    <t>Can you tell us whether this impact was either positive or negative and why? (optional)</t>
  </si>
  <si>
    <t xml:space="preserve">Do you think the confinement had an impact on your sleep? </t>
  </si>
  <si>
    <t>In the last 7 days, have you spent on average less time outside than usual?</t>
  </si>
  <si>
    <t xml:space="preserve">On average, during the last 7 days, I spent the following amount of time outside in daylight (without a roof): Write the approximate number of minutes </t>
  </si>
  <si>
    <t xml:space="preserve">On a lake there's a group of water lilies. Every day the group doubles in size. If it takes 48 days for them to cover the lake completely, how long will it take them to cover half the lake? </t>
  </si>
  <si>
    <t xml:space="preserve">If 5 machines take 5 minutes to make 5 devices, how long will it take 100 machines to make 100 devices? </t>
  </si>
  <si>
    <t>A baseball bat and a ball cost 1.10 euros in total. The bat costs 1 euro more than the ball. How much does the ball cost?</t>
  </si>
  <si>
    <t>During the past week, how would you rate your sleep quality overall?</t>
  </si>
  <si>
    <t>During the past week, how much of a problem has it been for you to keep up enough enthusiasm to get things done?</t>
  </si>
  <si>
    <t>During the past week, how often have you had trouble staying awake while driving, eating meals, or engaging in social activity?</t>
  </si>
  <si>
    <t>During the past week, how often have you taken medicine to help you sleep (prescribed or “over the counter”)?</t>
  </si>
  <si>
    <t xml:space="preserve">During the last 7 days, have you had trouble sleeping for any reason(s) other than those mentioned above? If so, please tell us these reasons and their frequency. </t>
  </si>
  <si>
    <t>During the past week, how often have you had trouble sleeping because you had bad pain?</t>
  </si>
  <si>
    <t>During the past week, how often have you had trouble sleeping because you had bad dreams?</t>
  </si>
  <si>
    <t>During the past week, how often have you had trouble sleeping because you felt too hot?</t>
  </si>
  <si>
    <t>During the past week, how often have you had trouble sleeping because you felt too cold?</t>
  </si>
  <si>
    <t>During the past week, how often have you had trouble sleeping because you cough or snored loudly?</t>
  </si>
  <si>
    <t>During the past week, how often have you had trouble sleeping because you could not breathe comfortably?</t>
  </si>
  <si>
    <t>During the past week, how often have you had trouble sleeping because you had to get up to use the bathroom?</t>
  </si>
  <si>
    <t>During the past week, how often have you had trouble sleeping because you woke up in the middle of the night or early morning?</t>
  </si>
  <si>
    <t>During the past week, how often have you had trouble sleeping because you could not get to sleep within 30 minutes?</t>
  </si>
  <si>
    <t>During the past week, how many hours of actual sleep did you get at night? (This may be different than the number of hours you spent in bed.)</t>
  </si>
  <si>
    <t>During the past week, what time have you usually got up in the morning? Please let us know what time you wake up, for example, 07:15 a.m.</t>
  </si>
  <si>
    <t xml:space="preserve">During the past week, how long (in minutes) has it usually taken you to fall asleep each night? </t>
  </si>
  <si>
    <t>During the past week, what time have you usually gone to bed at night?  Please let us know what time you go to bed, for example, 10:30 p.m.</t>
  </si>
  <si>
    <t xml:space="preserve">People are around me but not with me </t>
  </si>
  <si>
    <t xml:space="preserve">I feel shut out and excluded by others </t>
  </si>
  <si>
    <t xml:space="preserve">It is difficult for me to make friends </t>
  </si>
  <si>
    <t xml:space="preserve"> I am unhappy being so withdrawn </t>
  </si>
  <si>
    <t xml:space="preserve">I feel isolated from others </t>
  </si>
  <si>
    <t xml:space="preserve">No one really knows me well </t>
  </si>
  <si>
    <t xml:space="preserve">I feel starved for company </t>
  </si>
  <si>
    <t xml:space="preserve"> My social relationships are superficial</t>
  </si>
  <si>
    <t xml:space="preserve">I am unable to reach out and communicate with those around me </t>
  </si>
  <si>
    <t xml:space="preserve">I feel completely alone </t>
  </si>
  <si>
    <t xml:space="preserve">I feel left out </t>
  </si>
  <si>
    <t xml:space="preserve">My interests and ideas are not shared by those around me </t>
  </si>
  <si>
    <t xml:space="preserve">I am no longer close to anyone </t>
  </si>
  <si>
    <t xml:space="preserve">There is no one I can turn to </t>
  </si>
  <si>
    <t xml:space="preserve">I find myself waiting for people to call or write </t>
  </si>
  <si>
    <t xml:space="preserve">I feel as if nobody really understands me </t>
  </si>
  <si>
    <t xml:space="preserve">I lack companionship </t>
  </si>
  <si>
    <t xml:space="preserve">I cannot tolerate being so alone </t>
  </si>
  <si>
    <t xml:space="preserve">I am unhappy doing so many things alone </t>
  </si>
  <si>
    <t>Bushed</t>
  </si>
  <si>
    <t xml:space="preserve">Uncertain about things </t>
  </si>
  <si>
    <t xml:space="preserve">Vigorous </t>
  </si>
  <si>
    <t xml:space="preserve">Forgetful </t>
  </si>
  <si>
    <t xml:space="preserve">Worthless </t>
  </si>
  <si>
    <t xml:space="preserve">Full of pep </t>
  </si>
  <si>
    <t xml:space="preserve">Furious </t>
  </si>
  <si>
    <t xml:space="preserve">Bewildered </t>
  </si>
  <si>
    <t xml:space="preserve">Weary </t>
  </si>
  <si>
    <t xml:space="preserve">Helpless </t>
  </si>
  <si>
    <t xml:space="preserve">Anxious </t>
  </si>
  <si>
    <t xml:space="preserve">Exhausted </t>
  </si>
  <si>
    <t xml:space="preserve">Bitter </t>
  </si>
  <si>
    <t xml:space="preserve">Cheerful </t>
  </si>
  <si>
    <t xml:space="preserve">Miserable </t>
  </si>
  <si>
    <t xml:space="preserve">Nervous </t>
  </si>
  <si>
    <t xml:space="preserve">Resentful </t>
  </si>
  <si>
    <t xml:space="preserve">Discouraged </t>
  </si>
  <si>
    <t>Annoyed</t>
  </si>
  <si>
    <t xml:space="preserve">Fatigued </t>
  </si>
  <si>
    <t xml:space="preserve">Unable to concentrate </t>
  </si>
  <si>
    <t xml:space="preserve">Restless </t>
  </si>
  <si>
    <t xml:space="preserve">Uneasy </t>
  </si>
  <si>
    <t xml:space="preserve">Hopeless </t>
  </si>
  <si>
    <t xml:space="preserve">Energetic </t>
  </si>
  <si>
    <t xml:space="preserve">Blue </t>
  </si>
  <si>
    <t>Grouchy</t>
  </si>
  <si>
    <t>On edge</t>
  </si>
  <si>
    <t>Active</t>
  </si>
  <si>
    <t>Sad</t>
  </si>
  <si>
    <t>Peeved</t>
  </si>
  <si>
    <t>Confused</t>
  </si>
  <si>
    <t>Lively</t>
  </si>
  <si>
    <t>Unhappy</t>
  </si>
  <si>
    <t>Worn out</t>
  </si>
  <si>
    <t>Angry</t>
  </si>
  <si>
    <t>Tense</t>
  </si>
  <si>
    <t>I feel pleasant</t>
  </si>
  <si>
    <t>I feel steady</t>
  </si>
  <si>
    <t>I feel confused</t>
  </si>
  <si>
    <t>I'm worried</t>
  </si>
  <si>
    <t>I feel content</t>
  </si>
  <si>
    <t>I'm relaxed</t>
  </si>
  <si>
    <t>I feel indecisive</t>
  </si>
  <si>
    <t>I am jittery</t>
  </si>
  <si>
    <t>I feel nervous</t>
  </si>
  <si>
    <t>I feel self-confident</t>
  </si>
  <si>
    <t>I feel comfortable</t>
  </si>
  <si>
    <t>I feel frightened</t>
  </si>
  <si>
    <t>I feel satisfied</t>
  </si>
  <si>
    <t>I am worried now about possible future misfortunes</t>
  </si>
  <si>
    <t>I feel upset</t>
  </si>
  <si>
    <t>I feel at ease</t>
  </si>
  <si>
    <t>I feel strained</t>
  </si>
  <si>
    <t>I'm tense</t>
  </si>
  <si>
    <t>I feel secure</t>
  </si>
  <si>
    <t>I feel calm</t>
  </si>
  <si>
    <t xml:space="preserve">During the last 7 days, how much time per did you spend sitting (in average)? Please answer: _____ hours per day and/or  _____ minutes per day   </t>
  </si>
  <si>
    <t xml:space="preserve">How much time did you usually spend walking on one of those days? Please answer: _____ hours per day and/or  _____ minutes per day   </t>
  </si>
  <si>
    <t xml:space="preserve">During the last 7 days, on how many days did you walk for at least 10 minutes at a time? </t>
  </si>
  <si>
    <t xml:space="preserve">How much time did you usually spend doing moderate physical activities on one of those days? Please answer: _____ hours per day and/or  _____ minutes per day  </t>
  </si>
  <si>
    <t xml:space="preserve">During the last 7 days, on how many days did you do moderate physical activities like carrying light loads, bicycling at a regular pace, or doubles tennis?  Do not include walking. </t>
  </si>
  <si>
    <t xml:space="preserve">How much time did you usually spend doing vigorous physical activities on one of those days?  Please answer: _____ hours per day and/or  _____ minutes per day   </t>
  </si>
  <si>
    <t xml:space="preserve">During the last 7 days, on how many days did you do vigorous physical activities like heavy lifting, digging, aerobics, or fast bicycling? </t>
  </si>
  <si>
    <t>If so, in what way? (optional)</t>
  </si>
  <si>
    <t>Does the COVID-19 situation influence your regular exercise routine?</t>
  </si>
  <si>
    <t>What kind of physical activity did you do prior to lockdown?</t>
  </si>
  <si>
    <t>How many days a week (prior to lockdown)?</t>
  </si>
  <si>
    <t>Prior to lockdown, were you working out?</t>
  </si>
  <si>
    <t>If so, could you specify the activity or activities?</t>
  </si>
  <si>
    <t>Within the last 7 days, have you started a new activity this week or have you taken up one that you had abandoned?</t>
  </si>
  <si>
    <t>If so, to what extend?</t>
  </si>
  <si>
    <t xml:space="preserve">In some way, does the current situation have a positive impact on your life this week (e.g., exercise routine, spending time with family, taking online courses...)? </t>
  </si>
  <si>
    <t>Would you say that the lockdown impacted your consumption of stimulant beverages (coffee, tea or energy drinks)?</t>
  </si>
  <si>
    <t>How many cans of stimulant/caffeinated beverages (soft drinks) have you drunk per day within the last 7 days?</t>
  </si>
  <si>
    <t>How many cups of tea have you drunk per day within the last 7 days?</t>
  </si>
  <si>
    <t>How many cups of coffee have you drunk per day within the last 7 days?</t>
  </si>
  <si>
    <t>Would you say that the lockdown have modified your alcohol consumption?</t>
  </si>
  <si>
    <t>How many glasses of liquor/whiskey/gin have you drunk per day within the last 7 days?</t>
  </si>
  <si>
    <t>How many glasses of wine have you drunk per day during the last 7 days?</t>
  </si>
  <si>
    <t>How many glasses of beer have you drunk per day during the last 7 days?</t>
  </si>
  <si>
    <t>Would you say that lockdown impacted your smoking habits?</t>
  </si>
  <si>
    <t>How many cigarettes have you smoked per day during the last 7 days?</t>
  </si>
  <si>
    <t>How many of the conflicts with family members were resolved? (optional)</t>
  </si>
  <si>
    <t>If so, with whom? (optional)</t>
  </si>
  <si>
    <t>Have you had a conflict or conflicts with other family members in the last week?</t>
  </si>
  <si>
    <t xml:space="preserve">Are you currently in conflict with any other family members? </t>
  </si>
  <si>
    <t xml:space="preserve">Would you say that the COVID-19 had a negative impact on your relationship with your relatives this week? </t>
  </si>
  <si>
    <t>Do you have anyone living with you who is suspected of having COVID-19?</t>
  </si>
  <si>
    <t>Do you live with anyone who has tested positive for COVID-19?</t>
  </si>
  <si>
    <t>Do you live with anyone over 65 at home?</t>
  </si>
  <si>
    <t>Do you have someone at home with a mental disorder?</t>
  </si>
  <si>
    <t>Do you (or anyone in your household) have a chronic illness?</t>
  </si>
  <si>
    <t>How many children are sharing the space with you?</t>
  </si>
  <si>
    <t>How many (adult) people are sharing the space with you? Please, do not count yourself in.</t>
  </si>
  <si>
    <t>If the above question is affirmative, how many square meters approximately does that outdoor space have?</t>
  </si>
  <si>
    <t>Indicate, if applicable, the type of private (not collective) outdoor space available in your residence (e.g. terrace, garden, etc.).</t>
  </si>
  <si>
    <t>Indicate the size in square metres of your current place of residence</t>
  </si>
  <si>
    <t>Where do you spend your confinement?</t>
  </si>
  <si>
    <t xml:space="preserve">Do you have any medical or psychological pathology diagnosed prior to the current situation? </t>
  </si>
  <si>
    <t>If the above answer is yes, how often do you take them out each day?</t>
  </si>
  <si>
    <t>Do you have any pets that need to be taken out?</t>
  </si>
  <si>
    <t>If so, how many children do you have?</t>
  </si>
  <si>
    <t>Do you have children?</t>
  </si>
  <si>
    <t>In case you live with your partner, Do you work in pairs?</t>
  </si>
  <si>
    <t>In case you live with your partner, Does your partner work?</t>
  </si>
  <si>
    <t>Marital status</t>
  </si>
  <si>
    <t>Educational level (completed)</t>
  </si>
  <si>
    <t>In which country do you currently live?</t>
  </si>
  <si>
    <t>Gender</t>
  </si>
  <si>
    <t>Age ( please indicate how old you are )</t>
  </si>
  <si>
    <t xml:space="preserve">This situation is likely to change in the coming weeks and we are interested in following the evolution of your psychological well-being over time. If you agree to be contacted in the coming weeks, please provide us with your email address below : </t>
  </si>
  <si>
    <t>Timestamp</t>
  </si>
  <si>
    <t>Internet (Social Media &amp; other non-news sites)</t>
  </si>
  <si>
    <t>8:00 am</t>
  </si>
  <si>
    <t>5 hours per day</t>
  </si>
  <si>
    <t>bond with nature again</t>
  </si>
  <si>
    <t>deconfined</t>
  </si>
  <si>
    <t>Wearing a mask. It's uncomfortable and fogs up my glasses.</t>
  </si>
  <si>
    <t>Mostly positive. I get more sleep.</t>
  </si>
  <si>
    <t>I started a medication that makes it harder to sleep sometimes.</t>
  </si>
  <si>
    <t>7:45 a.m.</t>
  </si>
  <si>
    <t>I went walking with my neighbor less.</t>
  </si>
  <si>
    <t>Painting</t>
  </si>
  <si>
    <t xml:space="preserve">I appreciate my colleagues and am looking forward to seeing them again soon at work! </t>
  </si>
  <si>
    <t>na</t>
  </si>
  <si>
    <t>12-1am</t>
  </si>
  <si>
    <t>10 hours per day (I don't know, a lot)</t>
  </si>
  <si>
    <t>1-1.5 hours per day</t>
  </si>
  <si>
    <t>I no longer do either activity as they are both group sports</t>
  </si>
  <si>
    <t>Not during the last 7 days but I did start doing color guard again and learned to play the ocarina</t>
  </si>
  <si>
    <t>Spending time with family, zoom calls with extended family more often</t>
  </si>
  <si>
    <t>Not seeing friends/family</t>
  </si>
  <si>
    <t xml:space="preserve">I’ve been making a point to get more sunshine. I’ve found my moods are much more positive when I’ve had sunlight </t>
  </si>
  <si>
    <t>11:45 am</t>
  </si>
  <si>
    <t>3:00 am</t>
  </si>
  <si>
    <t>25 minutes per day</t>
  </si>
  <si>
    <t xml:space="preserve">I have no easy access to a gym </t>
  </si>
  <si>
    <t>I used to watch anime, years ago. I have the time now</t>
  </si>
  <si>
    <t xml:space="preserve">My friends are in the same situation so they can make time to video chat and communicate. I’m more focused on school (although I just finished my last final! Yay!) </t>
  </si>
  <si>
    <t xml:space="preserve">Things have been relatively steady. I feel like we’re getting more used to our situation </t>
  </si>
  <si>
    <t>Standing 6 feet apart is hard to do in certain areas</t>
  </si>
  <si>
    <t>Positive because I'm getting more sleep</t>
  </si>
  <si>
    <t xml:space="preserve">No </t>
  </si>
  <si>
    <t>11:00 am</t>
  </si>
  <si>
    <t>3-5 minutes</t>
  </si>
  <si>
    <t>1:00 am</t>
  </si>
  <si>
    <t>8 hours</t>
  </si>
  <si>
    <t>30 minutes- 1 hour</t>
  </si>
  <si>
    <t>I have more time to exercise and develop a routine for it</t>
  </si>
  <si>
    <t xml:space="preserve">Exercise </t>
  </si>
  <si>
    <t>Taking online summer school classes, and getting ahead on my personal reading</t>
  </si>
  <si>
    <t>Both Mother and Father</t>
  </si>
  <si>
    <t>My parents and I are arguing more than normal</t>
  </si>
  <si>
    <t>8 weeks</t>
  </si>
  <si>
    <t>I had to change and adapt exercises because I cant go to the gym</t>
  </si>
  <si>
    <t>higher education administration</t>
  </si>
  <si>
    <t>opening up businesses. I don't want to go out or be in the office</t>
  </si>
  <si>
    <t>worried about financial future</t>
  </si>
  <si>
    <t>7 am</t>
  </si>
  <si>
    <t>12 hours per day</t>
  </si>
  <si>
    <t>can't go to yoga class and hard to do at home</t>
  </si>
  <si>
    <t>yoga</t>
  </si>
  <si>
    <t>I want to take the dog for a walk but never get enough work done to actually DO it.</t>
  </si>
  <si>
    <t>I love being home with my dogs.  I love not losing time to commuting. I love looking out my front window when I work. I love being away from bitchy women at work.</t>
  </si>
  <si>
    <t>my husband does not have a busy work from home schedule and does nothing around the house and there is so much to do !!! Even just normal things like cleaning house.  He goes to bed like at 7pm because he is tired because he wakes up at 3 am and can't go back to sleep. I am very frustrated with him.</t>
  </si>
  <si>
    <t>Participating in church services online.</t>
  </si>
  <si>
    <t>Science/Academia</t>
  </si>
  <si>
    <t>Mask use</t>
  </si>
  <si>
    <t>2:00 PM</t>
  </si>
  <si>
    <t>Neighborhood walks</t>
  </si>
  <si>
    <t>Harp playing</t>
  </si>
  <si>
    <t>Better eating habits; weight loss</t>
  </si>
  <si>
    <t>social space when grocery shopping</t>
  </si>
  <si>
    <t>negative, not enough diversity in my routine, stuck inside</t>
  </si>
  <si>
    <t>8/8:30</t>
  </si>
  <si>
    <t>1.5 hr</t>
  </si>
  <si>
    <t>10 hrs per day</t>
  </si>
  <si>
    <t>yoga/barre videos</t>
  </si>
  <si>
    <t>more quiet time for meditation</t>
  </si>
  <si>
    <t>They aren't difficult</t>
  </si>
  <si>
    <t>Really no change</t>
  </si>
  <si>
    <t>Cats wake me up at times</t>
  </si>
  <si>
    <t>Yardwork</t>
  </si>
  <si>
    <t>spiritual cleansing and shielding. Sewing</t>
  </si>
  <si>
    <t>Working on tuning back in to spiritual energy (not religion)</t>
  </si>
  <si>
    <t xml:space="preserve">Personal trainer /coach </t>
  </si>
  <si>
    <t xml:space="preserve">Social distancing in public </t>
  </si>
  <si>
    <t xml:space="preserve">Positive. I get full nights of sleep instead of 4-6 hours </t>
  </si>
  <si>
    <t>10am</t>
  </si>
  <si>
    <t xml:space="preserve">10 hours </t>
  </si>
  <si>
    <t xml:space="preserve">Gym access is limited and no martial arts training </t>
  </si>
  <si>
    <t xml:space="preserve">Focusing on different aspects of fitness than normal </t>
  </si>
  <si>
    <t xml:space="preserve">stewardmr@gmail.com </t>
  </si>
  <si>
    <t>I now walk my dog at least once a day.</t>
  </si>
  <si>
    <t>Resumed a video game I stopped playing in 2015.</t>
  </si>
  <si>
    <t>More time to walk my dog and pursue hobbies.</t>
  </si>
  <si>
    <t>Nannying</t>
  </si>
  <si>
    <t>1:00 AM</t>
  </si>
  <si>
    <t>35 min</t>
  </si>
  <si>
    <t>no gym</t>
  </si>
  <si>
    <t>more time to work from home, slower routine</t>
  </si>
  <si>
    <t>higher education</t>
  </si>
  <si>
    <t>social distancing; wearing a mask</t>
  </si>
  <si>
    <t xml:space="preserve">anxiety </t>
  </si>
  <si>
    <t>7a</t>
  </si>
  <si>
    <t>30-60</t>
  </si>
  <si>
    <t xml:space="preserve">rec center is closed </t>
  </si>
  <si>
    <t>not having to be in the office</t>
  </si>
  <si>
    <t>strag@tamu.edu</t>
  </si>
  <si>
    <t>medical, scientific</t>
  </si>
  <si>
    <t>Tthinking about covid-19 and the effect of stress on blood pressure</t>
  </si>
  <si>
    <t>20 miinutes</t>
  </si>
  <si>
    <t>5 minutes/day</t>
  </si>
  <si>
    <t>now never miss; before covid-19 other activities would sometime interfere</t>
  </si>
  <si>
    <t>deep breathing</t>
  </si>
  <si>
    <t>a little</t>
  </si>
  <si>
    <t>student</t>
  </si>
  <si>
    <t>not interacting with other people</t>
  </si>
  <si>
    <t>negative. not exhausted enough to sleep.</t>
  </si>
  <si>
    <t>Just felt uncomfortable in bed.</t>
  </si>
  <si>
    <t>8:30 am</t>
  </si>
  <si>
    <t>12 house per day and/or 720 minutes per day</t>
  </si>
  <si>
    <t>1 hours per day and/or 60 minutes per day</t>
  </si>
  <si>
    <t>2 hours per day and/or 120 minutes per day</t>
  </si>
  <si>
    <t>now just doing plyometric stuff sometimes but not often at all</t>
  </si>
  <si>
    <t>Parent. I'm out of my college apartment and back home and it's difficult readjusting to living with parents again.</t>
  </si>
  <si>
    <t>Sometimes you just spend too much time with someone.</t>
  </si>
  <si>
    <t>Negative since I’m not doing much and I’m dwelling in my thoughts more often</t>
  </si>
  <si>
    <t>11:00</t>
  </si>
  <si>
    <t xml:space="preserve">30 minutes </t>
  </si>
  <si>
    <t>0 minutes</t>
  </si>
  <si>
    <t xml:space="preserve">45 minutes </t>
  </si>
  <si>
    <t xml:space="preserve">I workout more and at home with different exercises </t>
  </si>
  <si>
    <t xml:space="preserve">Finding myself and ways to help the world </t>
  </si>
  <si>
    <t>scminor99@gmail.com</t>
  </si>
  <si>
    <t>civil engineering</t>
  </si>
  <si>
    <t>10:00 a.m.</t>
  </si>
  <si>
    <t>1:00 a.m.</t>
  </si>
  <si>
    <t>The class would've been over by now, but covid prevented the rest of the class from taking place so i did not exercise. Now I have moved back home with my family and I go on a walk every other day and do a cardio workout twice a week.</t>
  </si>
  <si>
    <t>I started an internship and I also started making soap for my own soap business where some of the profits will go to charity:water (non profit that is currently funding water and hand washing projects around the world)</t>
  </si>
  <si>
    <t>I started an internship but the first 3 weeks will be working from home. I love being able to work on things at my own pace and at my own time (so I can wake up at 10 instead of 7)</t>
  </si>
  <si>
    <t>Anxiety, two days</t>
  </si>
  <si>
    <t>12 PM</t>
  </si>
  <si>
    <t>Collaging</t>
  </si>
  <si>
    <t>Time to do creative things</t>
  </si>
  <si>
    <t>gatherings of more than 10</t>
  </si>
  <si>
    <t>07:15 a.m.</t>
  </si>
  <si>
    <t>9 0</t>
  </si>
  <si>
    <t>Have not walked as much</t>
  </si>
  <si>
    <t>Walk 1 mile</t>
  </si>
  <si>
    <t>positive, more time to do things i enjoy</t>
  </si>
  <si>
    <t>7;45</t>
  </si>
  <si>
    <t>cooking more</t>
  </si>
  <si>
    <t>more time with family</t>
  </si>
  <si>
    <t>Not visiting grandchildren</t>
  </si>
  <si>
    <t>07:45 a.m.</t>
  </si>
  <si>
    <t>9 hours and/or 30 minutes</t>
  </si>
  <si>
    <t>0 hours and/or 30 minutes</t>
  </si>
  <si>
    <t>0 hours and/or 0 minutes</t>
  </si>
  <si>
    <t>Not being able to go to the gym.</t>
  </si>
  <si>
    <t>Reading books</t>
  </si>
  <si>
    <t>Spending time with family.</t>
  </si>
  <si>
    <t>Spouse and daughter</t>
  </si>
  <si>
    <t>Rapidly irritating each other.</t>
  </si>
  <si>
    <t>staying home</t>
  </si>
  <si>
    <t>I workout from home now and not the gym.</t>
  </si>
  <si>
    <t>resistance training</t>
  </si>
  <si>
    <t>I am more mindful of exercise and being calm.</t>
  </si>
  <si>
    <t>spouse</t>
  </si>
  <si>
    <t>My spouse is very angry about the fact that he cannot work.  It causes tension.</t>
  </si>
  <si>
    <t>Staying out of contact with other people.</t>
  </si>
  <si>
    <t>No.</t>
  </si>
  <si>
    <t>12 hours a day</t>
  </si>
  <si>
    <t>0 hours and 45 minutes</t>
  </si>
  <si>
    <t>Gives me more flexibility to go running.</t>
  </si>
  <si>
    <t>More flexibility to exercise during free time.</t>
  </si>
  <si>
    <t>Research (grad school)</t>
  </si>
  <si>
    <t>Positive- more</t>
  </si>
  <si>
    <t>15 min</t>
  </si>
  <si>
    <t>45 min/day</t>
  </si>
  <si>
    <t>Increased number of days/week I work out</t>
  </si>
  <si>
    <t>Running with fiance more</t>
  </si>
  <si>
    <t>10:45 p.m.</t>
  </si>
  <si>
    <t>More time spent with family</t>
  </si>
  <si>
    <t xml:space="preserve">richard.waer@gmail.com </t>
  </si>
  <si>
    <t>Staying 6 feet away from people when shopping</t>
  </si>
  <si>
    <t>Negative - sit all day and not moving around</t>
  </si>
  <si>
    <t>Worry = 4 or more times a week</t>
  </si>
  <si>
    <t>9 PM</t>
  </si>
  <si>
    <t>no longer walking</t>
  </si>
  <si>
    <t>Unable to physically see or touch each other</t>
  </si>
  <si>
    <t>muscle sore</t>
  </si>
  <si>
    <t>6:00</t>
  </si>
  <si>
    <t>i have more time since i dont have to be at work as much.</t>
  </si>
  <si>
    <t xml:space="preserve">gardening </t>
  </si>
  <si>
    <t>more time to excercise</t>
  </si>
  <si>
    <t xml:space="preserve">brother </t>
  </si>
  <si>
    <t>less laundry</t>
  </si>
  <si>
    <t>Donated blood/plasma</t>
  </si>
  <si>
    <t>Really keeping 6' apart from people when they do not make the effort</t>
  </si>
  <si>
    <t>Negative:  they are just bizarre and discomforting</t>
  </si>
  <si>
    <t>6:00 a.m.</t>
  </si>
  <si>
    <t>10:10 p.m.</t>
  </si>
  <si>
    <t>More exercise is getting done</t>
  </si>
  <si>
    <t>I am getting much more exercise and am more focused on how I feel.</t>
  </si>
  <si>
    <t>making masks for local hospital visitors</t>
  </si>
  <si>
    <t>Research administration</t>
  </si>
  <si>
    <t>going to grocery store with others without masks</t>
  </si>
  <si>
    <t>Negative.  Stress of working from home, not able to concentrate to get my work completed.</t>
  </si>
  <si>
    <t>Stress</t>
  </si>
  <si>
    <t>10 pm</t>
  </si>
  <si>
    <t>11 hours</t>
  </si>
  <si>
    <t>Trying not to be seditary. More aware of the need for exercise</t>
  </si>
  <si>
    <t>knitting</t>
  </si>
  <si>
    <t>exercise, online courses, doing what I enjoy crochet, quilting, knitting</t>
  </si>
  <si>
    <t>dmackan@tamu.edu</t>
  </si>
  <si>
    <t>1:00 pm</t>
  </si>
  <si>
    <t>moderately</t>
  </si>
  <si>
    <t>daughter and son</t>
  </si>
  <si>
    <t>arguing about online school work strained our relationship</t>
  </si>
  <si>
    <t>Not visiting elderly family</t>
  </si>
  <si>
    <t>No change in dreams</t>
  </si>
  <si>
    <t>9 hours per day sitting</t>
  </si>
  <si>
    <t>I am exercising more as a way to get out of the house and reduce stress</t>
  </si>
  <si>
    <t>walking and tracking my food</t>
  </si>
  <si>
    <t>I have decided to refocus on exercise and nutrition</t>
  </si>
  <si>
    <t>wearing a mask</t>
  </si>
  <si>
    <t>New infant in house</t>
  </si>
  <si>
    <t>6 am</t>
  </si>
  <si>
    <t>all of them.</t>
  </si>
  <si>
    <t>positive, dreams are more vivid and easier to remember. prior to this i rarely remember dreaming</t>
  </si>
  <si>
    <t>0330</t>
  </si>
  <si>
    <t>2.5 hours</t>
  </si>
  <si>
    <t>with less time spent commuting, I have more time to train.</t>
  </si>
  <si>
    <t>Entertainment</t>
  </si>
  <si>
    <t>15 minutes per day</t>
  </si>
  <si>
    <t>10 minutes per day</t>
  </si>
  <si>
    <t>Taking online courses</t>
  </si>
  <si>
    <t>More vivid dreams</t>
  </si>
  <si>
    <t>22 minutes</t>
  </si>
  <si>
    <t>0 and 0</t>
  </si>
  <si>
    <t>Walking more often.</t>
  </si>
  <si>
    <t>not applicable</t>
  </si>
  <si>
    <t>more exercise (daily)</t>
  </si>
  <si>
    <t>all (3)</t>
  </si>
  <si>
    <t>husband, mother</t>
  </si>
  <si>
    <t>Worrying about family is stressful, especially when nothing is in your control.</t>
  </si>
  <si>
    <t>bagherp@gmail.com</t>
  </si>
  <si>
    <t>Social distancing is difficult in some places</t>
  </si>
  <si>
    <t>A bit negative, a bit uglier dreams</t>
  </si>
  <si>
    <t>I exercise more frecuently, though in shorter sessions</t>
  </si>
  <si>
    <t>Sewing</t>
  </si>
  <si>
    <t>Related to exercise routine and closer relation with my family</t>
  </si>
  <si>
    <t>I've been feeling sensitive, thin skin</t>
  </si>
  <si>
    <t>Medical</t>
  </si>
  <si>
    <t>Negative. Scared for the future and current social and political situations</t>
  </si>
  <si>
    <t>Sharing a twin bed</t>
  </si>
  <si>
    <t>Less willing and able to exercise</t>
  </si>
  <si>
    <t>the.shelbysmith@tamu.edu</t>
  </si>
  <si>
    <t>PPE and distance</t>
  </si>
  <si>
    <t>10:30 pm-midnight</t>
  </si>
  <si>
    <t>6-7 hours per day</t>
  </si>
  <si>
    <t>1 hour and 30 minutes per day</t>
  </si>
  <si>
    <t>0 hours per day and 0 minutes per day</t>
  </si>
  <si>
    <t>i only go on walks or run now</t>
  </si>
  <si>
    <t>reading for fun</t>
  </si>
  <si>
    <t>being more present in my daily life, not constantly thinking of what is next or where i need to be</t>
  </si>
  <si>
    <t>kjohns15@tamu.edi</t>
  </si>
  <si>
    <t xml:space="preserve"> 3 hours</t>
  </si>
  <si>
    <t>1 hour 30 minutes</t>
  </si>
  <si>
    <t>Up to this week I could not bike</t>
  </si>
  <si>
    <t>This week I could get back to my bike</t>
  </si>
  <si>
    <t>7:00am</t>
  </si>
  <si>
    <t>10:00pm</t>
  </si>
  <si>
    <t>Unable to leave the house to walk as much</t>
  </si>
  <si>
    <t>A family information book to give to my children</t>
  </si>
  <si>
    <t>Time to reflect and write letters to friends and family</t>
  </si>
  <si>
    <t xml:space="preserve">They had to return to work and I was against it. </t>
  </si>
  <si>
    <t>Continuing social distancing. Graduations canceled. Birthdays and Mother’s Day phone calls only.</t>
  </si>
  <si>
    <t>Now you will be asked to make choices between getting $10 right NOW or getting $20 sometime in the future, for 5 times.Select the option that you would prefer. There are no right or wrong answers.</t>
  </si>
  <si>
    <t xml:space="preserve">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see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 </t>
  </si>
  <si>
    <t>Rate in order of most frequent use, what you use most to inform yourself of the crisis: [1st]</t>
  </si>
  <si>
    <t>Can you tell me what week of confinement you are in? (1,2,3...)</t>
  </si>
  <si>
    <t xml:space="preserve">This situation is likely to change in the coming weeks and we are interested in following the evolution of your psychological well-being over time. If you agree to be contacted in the coming weeks, please provide us with your email address below (ideally the same email you used previously): </t>
  </si>
  <si>
    <t>Wearing a mask when outside even when alone</t>
  </si>
  <si>
    <t>1 day, had a slightly upset stomach</t>
  </si>
  <si>
    <t>8 or 9 AM</t>
  </si>
  <si>
    <t>15-30</t>
  </si>
  <si>
    <t>11 PM</t>
  </si>
  <si>
    <t>5 min.</t>
  </si>
  <si>
    <t>I'm less active in that I walk a lot less</t>
  </si>
  <si>
    <t>exercising on the elliptical</t>
  </si>
  <si>
    <t>It's put less pressure on me to do a bunch of online courses, work, and/or do something else with my summer</t>
  </si>
  <si>
    <t>7:45 AM</t>
  </si>
  <si>
    <t>12:00 PM</t>
  </si>
  <si>
    <t>I walk my dog more often</t>
  </si>
  <si>
    <t>More time to spend with family and on hobbies</t>
  </si>
  <si>
    <t>being forced to go back to office in june</t>
  </si>
  <si>
    <t>Positive! I am not so shattered by my day - I get more sleep because I can take time to wake up before getting dressed, make-up, hair, commute etc.</t>
  </si>
  <si>
    <t>10:30</t>
  </si>
  <si>
    <t>yoga stopped</t>
  </si>
  <si>
    <t>walking dogs</t>
  </si>
  <si>
    <t>being away from mean coworkers, feeling like doing work productively without interruption; love being able to be in my house; love being able to walk dog</t>
  </si>
  <si>
    <t xml:space="preserve">This was a short week - with national holiday - and even though my husband is removing himself to watch tv or play on the computer alone -- that is his choice so there is less conflict
</t>
  </si>
  <si>
    <t>10 hours a day</t>
  </si>
  <si>
    <t>I had to adapt exercises because my gym closed</t>
  </si>
  <si>
    <t>higher ed</t>
  </si>
  <si>
    <t>negative, feeling trapped in this life style not getting enough human interaction or physical activity</t>
  </si>
  <si>
    <t>anxiety and twice or three times</t>
  </si>
  <si>
    <t>can't workout as hard</t>
  </si>
  <si>
    <t>getting to sleep later</t>
  </si>
  <si>
    <t>I don't work.  If I did, it would probably be medical.</t>
  </si>
  <si>
    <t>I'm falling asleep lying on the bed listening to the radio. Previously I seldom lay down while listening to the radio.</t>
  </si>
  <si>
    <t>12:30am</t>
  </si>
  <si>
    <t>30 minutes perday</t>
  </si>
  <si>
    <t>a little meditation,  encouraging reading</t>
  </si>
  <si>
    <t>finishing projects I had been working on</t>
  </si>
  <si>
    <t>in the 11th week</t>
  </si>
  <si>
    <t>more so negative now. not falling asleep early anymore</t>
  </si>
  <si>
    <t>9:00 AM</t>
  </si>
  <si>
    <t>2 AM</t>
  </si>
  <si>
    <t>i workout less now bc gym is closed</t>
  </si>
  <si>
    <t>Strag@tamu.edu</t>
  </si>
  <si>
    <t>science outreach and education</t>
  </si>
  <si>
    <t>negative- sporadic routine</t>
  </si>
  <si>
    <t>8hrs per day</t>
  </si>
  <si>
    <t>peaceful, able to do all the things I want at home</t>
  </si>
  <si>
    <t>22:30 pm</t>
  </si>
  <si>
    <t>3h</t>
  </si>
  <si>
    <t>3h 30m</t>
  </si>
  <si>
    <t>1h</t>
  </si>
  <si>
    <t>not visiting parents</t>
  </si>
  <si>
    <t>negative - I think lack of movement affecting sleep</t>
  </si>
  <si>
    <t>Not going on walks at all</t>
  </si>
  <si>
    <t>9 AM</t>
  </si>
  <si>
    <t>Listening to podcasts</t>
  </si>
  <si>
    <t>Fewer obligations have given me time to recover from a difficult academic year</t>
  </si>
  <si>
    <t>I didn't know where else to say this but I am a student that is currently at home but my internship starts June 1st, then I will be working in person in a refinery.</t>
  </si>
  <si>
    <t>Not seeing other people.</t>
  </si>
  <si>
    <t>Worse sleep because I am just not tired.</t>
  </si>
  <si>
    <t>Just not that tired but I know I need to go to bed.</t>
  </si>
  <si>
    <t>13 hours per day and/or 780 minutes per day</t>
  </si>
  <si>
    <t>0.5 hours per day and/or 30 minutes per day</t>
  </si>
  <si>
    <t>doing Zumba stuff with my mom now</t>
  </si>
  <si>
    <t>Reading</t>
  </si>
  <si>
    <t>All. My sister went back to her college apartment for a week and now things are calm.</t>
  </si>
  <si>
    <t>Waring a mask, as I don't own one.</t>
  </si>
  <si>
    <t>More time to schedule going running.</t>
  </si>
  <si>
    <t>1.5 hours per day</t>
  </si>
  <si>
    <t>more time outside</t>
  </si>
  <si>
    <t>positive, able to sleep as long as I want to; able to nap</t>
  </si>
  <si>
    <t>spending time relaxing, spending time with pets</t>
  </si>
  <si>
    <t>arguments about travel, relative's anxiety is straining our ability to communicate</t>
  </si>
  <si>
    <t>$20 in 1.5 days</t>
  </si>
  <si>
    <t>6am</t>
  </si>
  <si>
    <t>more time to excersice</t>
  </si>
  <si>
    <t>not travelling and masks</t>
  </si>
  <si>
    <t>negative, ive had a harder time sleeping, but also had to be at work more</t>
  </si>
  <si>
    <t>90 minutes per day</t>
  </si>
  <si>
    <t>i had only been running and walking, until Monday when gyms reopened</t>
  </si>
  <si>
    <t xml:space="preserve">high intensity exercise! </t>
  </si>
  <si>
    <t>more time for self-relection, more time to control my diet</t>
  </si>
  <si>
    <t>kjohns15@tamu.edu</t>
  </si>
  <si>
    <t>Doing quick trips to grocery stores to pick up soemthing for a meal</t>
  </si>
  <si>
    <t>Just too hot.  And my a/c is having issues.</t>
  </si>
  <si>
    <t>Food poisoning on Sunday. Impact lasted about 48 hours</t>
  </si>
  <si>
    <t>Able to do more work outs</t>
  </si>
  <si>
    <t>My a/c is having issues so working out is not as easy as usual.  Being stuck at home does not help</t>
  </si>
  <si>
    <t>masks in public</t>
  </si>
  <si>
    <t>08:30 am</t>
  </si>
  <si>
    <t>3 minutes</t>
  </si>
  <si>
    <t>family time, exercise</t>
  </si>
  <si>
    <t>6:30pm</t>
  </si>
  <si>
    <t>8 hours a day</t>
  </si>
  <si>
    <t>2-3 hours on each of those days</t>
  </si>
  <si>
    <t>I work out more, and more often</t>
  </si>
  <si>
    <t>I excercise more and more frequently</t>
  </si>
  <si>
    <t>mask making for local hospital</t>
  </si>
  <si>
    <t>University staff</t>
  </si>
  <si>
    <t>negative  all news is bad about the virus. cannot understand White House complacency</t>
  </si>
  <si>
    <t>30 - 60</t>
  </si>
  <si>
    <t>walk my dog more often at the local school</t>
  </si>
  <si>
    <t>walking some</t>
  </si>
  <si>
    <t>meditating</t>
  </si>
  <si>
    <t>Excersising more, started meditating, working on myself</t>
  </si>
  <si>
    <t>Week 10</t>
  </si>
  <si>
    <t>Masks when usefulness remains unproven</t>
  </si>
  <si>
    <t>Negative. Not enough physical or mental exertion to cause tiredness.</t>
  </si>
  <si>
    <t>06:45 a.m.</t>
  </si>
  <si>
    <t>More time to think/ponder/plan</t>
  </si>
  <si>
    <t>0 No longer confined</t>
  </si>
  <si>
    <t>richard.waer@gmail.com</t>
  </si>
  <si>
    <t>zero before, five days now</t>
  </si>
  <si>
    <t>Being away from family</t>
  </si>
  <si>
    <t>Positive, I don't have to get up as early to start working.</t>
  </si>
  <si>
    <t>I have time to exercise throughout the workday being at home.</t>
  </si>
  <si>
    <t>exercise and diet</t>
  </si>
  <si>
    <t>I am focusing on getting more exercise and drinking less.</t>
  </si>
  <si>
    <t>Frequency</t>
  </si>
  <si>
    <t>Percent</t>
  </si>
  <si>
    <t>Valid Percent</t>
  </si>
  <si>
    <t>Cumulative Percent</t>
  </si>
  <si>
    <t>Valid</t>
  </si>
  <si>
    <t>Total</t>
  </si>
  <si>
    <t>Week 1</t>
  </si>
  <si>
    <t>Week 2</t>
  </si>
  <si>
    <t>Week 3</t>
  </si>
  <si>
    <t>Please enter the password below that was included in the email you got from us:</t>
  </si>
  <si>
    <t>This situation is likely to change in the coming weeks and we are interested in following the evolution of your psychological well-being over time. Would you like us to follow-up with you again?</t>
  </si>
  <si>
    <t>Regardless of your choice above, please provide the email we used to contact you so that we can match it to your original responses.</t>
  </si>
  <si>
    <t>What Country did you live in when you first took this survey?</t>
  </si>
  <si>
    <t>What State/Province did you live in when you first took this survey?</t>
  </si>
  <si>
    <t>What Country do you live in now?</t>
  </si>
  <si>
    <t>What State/Province do you live in now?</t>
  </si>
  <si>
    <t>Do you agree to participate freely in this international study entitled "PSY-COVID-19?</t>
  </si>
  <si>
    <t>Would you say that the COVID-19 had a negative impact on your relationship with your relatives this week?</t>
  </si>
  <si>
    <t>Are you currently in conflict with any other family members?</t>
  </si>
  <si>
    <t>In some way, does the current situation have a positive impact on your life this week (e.g., exercise routine, spending time with family, taking online courses...)?</t>
  </si>
  <si>
    <t>During the last 7 days, on how many days did you do vigorous physical activities like heavy lifting, digging, aerobics, or fast bicycling?</t>
  </si>
  <si>
    <t>How much time did you usually spend doing vigorous physical activities on one of those days? Please answer: _____ hours per day and/or _____ minutes per day</t>
  </si>
  <si>
    <t>During the last 7 days, on how many days did you do moderate physical activities like carrying light loads, bicycling at a regular pace, or doubles tennis? Do not include walking.</t>
  </si>
  <si>
    <t>How much time did you usually spend doing moderate physical activities on one of those days? Please answer: _____ hours per day and/or _____ minutes per day</t>
  </si>
  <si>
    <t>During the last 7 days, on how many days did you walk for at least 10 minutes at a time?</t>
  </si>
  <si>
    <t>How much time did you usually spend walking on one of those days? Please answer: _____ hours per day and/or _____ minutes per day</t>
  </si>
  <si>
    <t>During the last 7 days, how much time per did you spend sitting (in average)? Please answer: _____ hours per day and/or _____ minutes per day</t>
  </si>
  <si>
    <t>Blue</t>
  </si>
  <si>
    <t>Energetic</t>
  </si>
  <si>
    <t>Hopeless</t>
  </si>
  <si>
    <t>Uneasy</t>
  </si>
  <si>
    <t>Restless</t>
  </si>
  <si>
    <t>Unable to concentrate</t>
  </si>
  <si>
    <t>Fatigued</t>
  </si>
  <si>
    <t>Discouraged</t>
  </si>
  <si>
    <t>Resentful</t>
  </si>
  <si>
    <t>Nervous</t>
  </si>
  <si>
    <t>Miserable</t>
  </si>
  <si>
    <t>Cheerful</t>
  </si>
  <si>
    <t>Bitter</t>
  </si>
  <si>
    <t>Exhausted</t>
  </si>
  <si>
    <t>Anxious</t>
  </si>
  <si>
    <t>Helpless</t>
  </si>
  <si>
    <t>Weary</t>
  </si>
  <si>
    <t>Bewildered</t>
  </si>
  <si>
    <t>Furious</t>
  </si>
  <si>
    <t>Full of pep</t>
  </si>
  <si>
    <t>Worthless</t>
  </si>
  <si>
    <t>Forgetful</t>
  </si>
  <si>
    <t>Vigorous</t>
  </si>
  <si>
    <t>Uncertain about things</t>
  </si>
  <si>
    <t>I am unhappy doing so many things alone</t>
  </si>
  <si>
    <t>I cannot tolerate being so alone</t>
  </si>
  <si>
    <t>I lack companionship</t>
  </si>
  <si>
    <t>I feel as if nobody really understands me</t>
  </si>
  <si>
    <t>I find myself waiting for people to call or write</t>
  </si>
  <si>
    <t>There is no one I can turn to</t>
  </si>
  <si>
    <t>I am no longer close to anyone</t>
  </si>
  <si>
    <t>My interests and ideas are not shared by those around me</t>
  </si>
  <si>
    <t>I feel left out</t>
  </si>
  <si>
    <t>I feel completely alone</t>
  </si>
  <si>
    <t>I am unable to reach out and communicate with those around me</t>
  </si>
  <si>
    <t>My social relationships are superficial</t>
  </si>
  <si>
    <t>I feel starved for company</t>
  </si>
  <si>
    <t>No one really knows me well</t>
  </si>
  <si>
    <t>I feel isolated from others</t>
  </si>
  <si>
    <t>I am unhappy being so withdrawn</t>
  </si>
  <si>
    <t>It is difficult for me to make friends</t>
  </si>
  <si>
    <t>I feel shut out and excluded by others</t>
  </si>
  <si>
    <t>People are around me but not with me</t>
  </si>
  <si>
    <t>During the past week, what time have you usually gone to bed at night? Please let us know what time you go to bed, for example, 10:30 p.m.</t>
  </si>
  <si>
    <t>During the past week, how long (in minutes) has it usually taken you to fall asleep each night?</t>
  </si>
  <si>
    <t>During the last 7 days, have you had trouble sleeping for any reason(s) other than those mentioned above? If so, please tell us these reasons and their frequency.</t>
  </si>
  <si>
    <t>On average, during the last 7 days, I spent the following amount of time outside in daylight (without a roof): Write the approximate number of minutes</t>
  </si>
  <si>
    <t>Do you think the confinement had an impact on your sleep?</t>
  </si>
  <si>
    <t>Have you taken a nap this week?</t>
  </si>
  <si>
    <t>Have you practiced meditation, relaxation, or mindfulness a few times in the past week?</t>
  </si>
  <si>
    <t>Do you think the coronavirus crisis will last long?</t>
  </si>
  <si>
    <t>Do you think coronavirus infection is a serious disease and a threat?</t>
  </si>
  <si>
    <t>Do you believe any of the conspiracy theories about the origin of the pandemic?</t>
  </si>
  <si>
    <t>Do you participate in social activities in your neighborhood (specific times when people play music on balconies, applause or demonstrations of gratitude, etc.) within the last 7 days?</t>
  </si>
  <si>
    <t>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see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t>
  </si>
  <si>
    <t>You are driving through a narrow city street when all of a sudden a young mother carrying a child trips and falls into the path of your vehicle. You are going too fast to break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break out and hit the mother and child. Thus, there are no alternative actions. How morally appropriate is it for you to suddenly swerve which would hit the old lady, in order to avoid hitting the young mother and child?</t>
  </si>
  <si>
    <t>You are a crewperson of a marine-research submarine on an expedition with 30 colleagues. You are travelling underneath a large iceberg. An onboard explosion has damaged the submarine. The upper part, where you and most of your colleagues are, does not have enough oxygen remaining for all to survive until you reach the surface. Only one crew member is in the lower part where there is enough oxygen. This colleague is knocked unconscious by the explosion. Through glass in the hatch you can see that he is lying underneath the hatch connecting the upper and lower part of the ship. If you release the hatch, oxygen will reach the upper section. As the hinges of the hatch are damaged, the hatch will fall as soon as you open it. If you open the hatch, there will be enough oxygen for all in the upper part. However, the heavy hatch will fall and crush the unconscious crewmember. There is no other way to gain oxygen. The electrolytic unit, which normally filters oxygen from sea water, got damaged. Moreover, the emergency oxygen candles are damaged. And even though all crewmember in the upper part are moving as little as possible to save oxygen, still the oxygen is not enough. How morally appropriate is it for you to open the hatch and kill the crewmember below in order to save yourself and the other crewmembers?</t>
  </si>
  <si>
    <t>An empty goods train coach has got disconnected from a train. It is heading down the tracks toward five workmen. If nothing is done, it will proceed and kill the five workmen. In between the train coach and the workmen, there is a bridge over the tracks. On it there is a man sitting in his car when you come along in your pickup. You could prevent the death of the five workmen by hitting the car from the side, pushing it onto the tracks below. This is possible as, due to a previous accident on the bridge, the damaged guardrail has been temporarily replaced by barrier tape and the car is standing exactly in the right place. The train coach would hit the car which would stop the coach, saving the five workmen. However, the fall from the bridge would kill the man in the car. The workmen will not get out of the way as they cannot hear the coach because they are working with noisy tools and wearing ear protection. Moreover, the line segment is supposed to be barred, so they do not expect any traffic. Unfortunately, there is no other way to save the workmen. You cannot drive your pick up off the bridge as the car is in the way. Moreover, there is no time for you to tell the man to leave his car. And you cannot jump yourself as you are not heavy enough to stop the coach. How morally appropriate is it for you to push the man in the car [/on the bicycle] from the bridge using your pick up, which would kill him, in order to save the five workmen?</t>
  </si>
  <si>
    <t>You are divorced now and your former spouse lives far away. You don’t expect to see your former spouse for a very long time. However, you have recently started dating a new person that is positively wonderful. Your new partner is head over heals in love for the first time and you feel equally strong about your partner. You want to do everything in your power to keep the relationship progressing smoothly to what you believe will be a second marriage. Unfortunately, your new partner has told you many times that dating someone who is divorced is totally unacceptable. It is expressly forbidden in your partner’s religion. Your partner doesn’t know about your ex-spouse. You consider simply pretending that you have never been divorced so that your current relationship can continue. How morally appropriate is it for you to leave your new partner in the dark about your previous relationship in order to keep her/ him happy and the relationship alive?</t>
  </si>
  <si>
    <t>You are a soldier guarding a border checkpoint between your nation and one troubled by insurgent violence. You have been informed that a terroristic attack has been planned against the checkpoint you are guarding. You notice a young man in a cheap, open car approaching the checkpoint with determined look on his face and without slowing the car approaching the signpost. You suspect he means to bomb the checkpoint, killing all the 5 soldiers inside. He is rapidly approaching your station. How morally appropriate Is it for you to shoot and kill the approaching man?</t>
  </si>
  <si>
    <t>You have been hired by a pharmaceutical company to conduct research on their products. Since products must be fit for human use, they are first tried out on animals. Your job is to find out the effects various chemicals have on rats, pigeons, and rabbits. Most chemicals have only minor effects on the animals, but some cause them discomfort or even permanent damage. The chemicals you are researching are slated to form part of a new promising AIDS drug cocktail that will give new hope to millions of AIDS victims around the world but might have lethal side effects for humans. You anticipate saving many lives with the chemicals. How morally appropriate is it for you to test these chemicals on animals?</t>
  </si>
  <si>
    <t>You are a police officer, and have recently caught a criminal you have been hunting for some time. He is allegedly responsible for rigging a series of explosive devices: some that have already gone off and some that have yet to detonate. He places explosives outside city cafes and sets them to go off at a time when people are drinking coffee on the patios. In this manner, he has injured many people and might injure many more. Now that the criminal is in custody, you want to know where the unexploded bombs are so you can defuse them. He refuses to talk, so you decide to use “aggressive interrogation techniques” like holding his head under water and beating him. How morally appropriate is it for you to use “aggressive interrogation techniques” in order to find and defuse the unexploded bombs?</t>
  </si>
  <si>
    <t>6bhp2020</t>
  </si>
  <si>
    <t>Yes, I would like to be contacted again.</t>
  </si>
  <si>
    <t>US</t>
  </si>
  <si>
    <t>Texas</t>
  </si>
  <si>
    <t>Masks</t>
  </si>
  <si>
    <t>TX</t>
  </si>
  <si>
    <t>Walking/weights</t>
  </si>
  <si>
    <t>Negative. Just getting old.</t>
  </si>
  <si>
    <t>I like to go to the grocery store. I do wear a mask, but I feel like I should go back to curbside.</t>
  </si>
  <si>
    <t>ryanbecker@mail.com</t>
  </si>
  <si>
    <t>United States</t>
  </si>
  <si>
    <t>7:15 a.m.</t>
  </si>
  <si>
    <t>Social Distancing</t>
  </si>
  <si>
    <t>legal</t>
  </si>
  <si>
    <t>united states</t>
  </si>
  <si>
    <t>Time to take online courses, attend webinars, time with family</t>
  </si>
  <si>
    <t>Knitting</t>
  </si>
  <si>
    <t>i feel seditary and try to walk more</t>
  </si>
  <si>
    <t>Pain in my ankles and neck</t>
  </si>
  <si>
    <t>negative because of uncertainty</t>
  </si>
  <si>
    <t>keeping regular work hours</t>
  </si>
  <si>
    <t>administration</t>
  </si>
  <si>
    <t>President of local quilt guild and conributed funds to local food bank</t>
  </si>
  <si>
    <t>I've cut back on alcohol and caffeine and getting back to exercise</t>
  </si>
  <si>
    <t>I was doing good in the beginning, but stopped as it got hotter. I've started back up now.</t>
  </si>
  <si>
    <t>9 hours per day m-f</t>
  </si>
  <si>
    <t>Positive, I sleep better if I've been outside and active.</t>
  </si>
  <si>
    <t>Now I'm going to office 3 days per week, working from home the other 2.</t>
  </si>
  <si>
    <t>OK</t>
  </si>
  <si>
    <t>Son</t>
  </si>
  <si>
    <t>I maintain an exercise/eating routine.</t>
  </si>
  <si>
    <t>I work out at home more.</t>
  </si>
  <si>
    <t>positive--nothing else to do</t>
  </si>
  <si>
    <t>My state has few rules now</t>
  </si>
  <si>
    <t>Accounting</t>
  </si>
  <si>
    <t>sister, partner</t>
  </si>
  <si>
    <t>I can't do high intensity bc the gyms are closed</t>
  </si>
  <si>
    <t>my husband does not have much work to do from home so he sleeps all the time and I have a full 8-10 hour day of work every day</t>
  </si>
  <si>
    <t>Mother</t>
  </si>
  <si>
    <t>ongoing</t>
  </si>
  <si>
    <t>LESS STRESS</t>
  </si>
  <si>
    <t>trying to walk the dog at lunch - have only been successful 2 times</t>
  </si>
  <si>
    <t>no weekly yoga class and I could but don't do it at home</t>
  </si>
  <si>
    <t>2 days of 7 hours</t>
  </si>
  <si>
    <t>spousal anger</t>
  </si>
  <si>
    <t>I have been sick</t>
  </si>
  <si>
    <t>not being around my mother who is elderly</t>
  </si>
  <si>
    <t>Stopped exercise</t>
  </si>
  <si>
    <t>Negative. Confinement will never end and will lose job.</t>
  </si>
  <si>
    <t>Wearing mask outside when not near anyone</t>
  </si>
  <si>
    <t>Medical research</t>
  </si>
  <si>
    <t>Bought clothes for a couple foster children</t>
  </si>
  <si>
    <t>Cardio and weights</t>
  </si>
  <si>
    <t>It eliminated my access to workout equipment</t>
  </si>
  <si>
    <t>Negative. I go to bed later because I don't have to commute the next day, so I get up later</t>
  </si>
  <si>
    <t>Utilities</t>
  </si>
  <si>
    <t>I am eating less and eating more healthy food.</t>
  </si>
  <si>
    <t>Less time outside</t>
  </si>
  <si>
    <t>0 hours, 20 minutes</t>
  </si>
  <si>
    <t>8 hrs, 0 minutes</t>
  </si>
  <si>
    <t>Split sleep schedule. I fall asleep early, wake up about 1:00 am, and am awake until 3:00 am</t>
  </si>
  <si>
    <t>Not much difference</t>
  </si>
  <si>
    <t>Scientific research</t>
  </si>
  <si>
    <t>Church on-line service preparation and social interactions</t>
  </si>
  <si>
    <t>Usa</t>
  </si>
  <si>
    <t>Things are more frustrating and I am less patient</t>
  </si>
  <si>
    <t>All oth them ~4</t>
  </si>
  <si>
    <t>Exercising more</t>
  </si>
  <si>
    <t>Walks</t>
  </si>
  <si>
    <t>Can’t walk as freely</t>
  </si>
  <si>
    <t>0,0</t>
  </si>
  <si>
    <t>1:00am</t>
  </si>
  <si>
    <t>6:30am</t>
  </si>
  <si>
    <t>Problems falling asleep</t>
  </si>
  <si>
    <t>more time doing things &amp; homne &amp; spending time with my pets</t>
  </si>
  <si>
    <t>Admin</t>
  </si>
  <si>
    <t>chris.keeter.vt@gmail.com</t>
  </si>
  <si>
    <t>More regular exercise, time to study for upcoming semester, got my HAM radio license</t>
  </si>
  <si>
    <t>HAM radio</t>
  </si>
  <si>
    <t>Both high intensity activity and cardio</t>
  </si>
  <si>
    <t>More consistent, more outdoors (bodyweight exercises)</t>
  </si>
  <si>
    <t>Closed bars, restaurants, CAMPUSES</t>
  </si>
  <si>
    <t>Full time student</t>
  </si>
  <si>
    <t>Mask-making, sending supplies to the USS Theodore Roosevelt while quarantined</t>
  </si>
  <si>
    <t>unable to visit &amp; provide care</t>
  </si>
  <si>
    <t>opportunities to shop in person / browse the aisles</t>
  </si>
  <si>
    <t>nope</t>
  </si>
  <si>
    <t>distance</t>
  </si>
  <si>
    <t>i'm retired</t>
  </si>
  <si>
    <t>$20 in 12 years</t>
  </si>
  <si>
    <t>MadisonK33@tamu.edu</t>
  </si>
  <si>
    <t>Easier to take online courses when I don’t have to be out and about constantly</t>
  </si>
  <si>
    <t>O</t>
  </si>
  <si>
    <t>Civil engineering firm</t>
  </si>
  <si>
    <t>Taichung City</t>
  </si>
  <si>
    <t>Taipei City</t>
  </si>
  <si>
    <t>negative: circadian rhythm was disrupted</t>
  </si>
  <si>
    <t>Kansas</t>
  </si>
  <si>
    <t>Family members taking various levels of precautions living in different states causing fear and anxiety. Many times those members verbalizing their frustrations to me rather than the person they are angry at. This raised my level of concern and fear for everyone.</t>
  </si>
  <si>
    <t>I am swimming and reading for leisure more.</t>
  </si>
  <si>
    <t>Sorting and categorizing many years of family photos.</t>
  </si>
  <si>
    <t>Availability to treadmill etc no longer exists.</t>
  </si>
  <si>
    <t>I would be out more if I could go to ballgames or family celebrations</t>
  </si>
  <si>
    <t>Not being with friends and family</t>
  </si>
  <si>
    <t>Louisiana</t>
  </si>
  <si>
    <t>Not with my family right now.</t>
  </si>
  <si>
    <t>Physical activities with friends: soccer, basketball, volleyball</t>
  </si>
  <si>
    <t>not going to the gym. wasn't doing much of anything but the last two weeks I've been playing sports with friends.</t>
  </si>
  <si>
    <t>2 hours / 120 minutes</t>
  </si>
  <si>
    <t>1 hour / 60 minutes</t>
  </si>
  <si>
    <t>0 hours / 0 minutes</t>
  </si>
  <si>
    <t>8 hours / 480 minutes</t>
  </si>
  <si>
    <t>mind racing, alcohol</t>
  </si>
  <si>
    <t>I sleep better after going outside</t>
  </si>
  <si>
    <t>not interacting with friends</t>
  </si>
  <si>
    <t>Sorting food at a food bank</t>
  </si>
  <si>
    <t>Lombardia</t>
  </si>
  <si>
    <t>España</t>
  </si>
  <si>
    <t>Madrid</t>
  </si>
  <si>
    <t>One hour per day</t>
  </si>
  <si>
    <t>Oslo</t>
  </si>
  <si>
    <t>More frequent contact with family</t>
  </si>
  <si>
    <t>Training &amp; league were cancelled</t>
  </si>
  <si>
    <t>10hrs</t>
  </si>
  <si>
    <t>30-45min</t>
  </si>
  <si>
    <t>7:45am</t>
  </si>
  <si>
    <t>Feeling worried when going to bed.</t>
  </si>
  <si>
    <t>negative, feeling worried when going to sleep</t>
  </si>
  <si>
    <t>Face mask @ office</t>
  </si>
  <si>
    <t>Energy (oil&amp;gas)</t>
  </si>
  <si>
    <t>More time to exercise (theoretically)</t>
  </si>
  <si>
    <t>More time to exercise.</t>
  </si>
  <si>
    <t>1 hours and 30 minutes</t>
  </si>
  <si>
    <t>Avoiding other people.</t>
  </si>
  <si>
    <t>more time with family, rest</t>
  </si>
  <si>
    <t>TEXAS</t>
  </si>
  <si>
    <t>I have been getting short with my parents more often than normal because I am constantly with them now.</t>
  </si>
  <si>
    <t>Taking a summer school class online and reading my personal books</t>
  </si>
  <si>
    <t>I've started walking my dog</t>
  </si>
  <si>
    <t>Just walking</t>
  </si>
  <si>
    <t>2-5 minutes</t>
  </si>
  <si>
    <t>Positive I think. Sometimes I get to sleep in later than I did before the confinement</t>
  </si>
  <si>
    <t>Not being able to socialize</t>
  </si>
  <si>
    <t>No, please do not contact me further.</t>
  </si>
  <si>
    <t>Getting to see my spouse in the middle of the day</t>
  </si>
  <si>
    <t>0 hours 0 minutes</t>
  </si>
  <si>
    <t>Negative, I tend to get a little wound up without time outside to reset</t>
  </si>
  <si>
    <t>6 feet of separation while at work</t>
  </si>
  <si>
    <t>Negative, unable to fall asleep at times due to higher energy i.e., not tired enough</t>
  </si>
  <si>
    <t>Masks in all businesses even when not closer than 6 feet</t>
  </si>
  <si>
    <t>more time for meditation to refocus</t>
  </si>
  <si>
    <t>yoga/stretching</t>
  </si>
  <si>
    <t>8 hrs</t>
  </si>
  <si>
    <t>Digestive discomfort- couldn't find a comfortable position</t>
  </si>
  <si>
    <t>Negative- i sleep too much, my motivation is reduced</t>
  </si>
  <si>
    <t>continued social isolation</t>
  </si>
  <si>
    <t>Science education</t>
  </si>
  <si>
    <t>being able to still conduct meetings virtually really frees up a lot of time compared to actually travelling to and haing meetings in person. The current situation also helped me reevaluate my current goals and how I choose to work towards them each day.</t>
  </si>
  <si>
    <t>researching for blog posts/writing</t>
  </si>
  <si>
    <t>90 minute per day</t>
  </si>
  <si>
    <t>5-9 hours a day</t>
  </si>
  <si>
    <t>when i was confined to my home i slept 2+ hours more per night than usual which was extremely positive. I have returned to work and my usual sleepp schedule though</t>
  </si>
  <si>
    <t>i keep taking my mask off in my office and forgetting to put it back on before i go to public spaces</t>
  </si>
  <si>
    <t>scientific research</t>
  </si>
  <si>
    <t>More regular routine, online curses.</t>
  </si>
  <si>
    <t>garden work</t>
  </si>
  <si>
    <t>walking, mild strengthening</t>
  </si>
  <si>
    <t>6 hrs</t>
  </si>
  <si>
    <t>1230 pm</t>
  </si>
  <si>
    <t>I don't work.</t>
  </si>
  <si>
    <t>North Carolina</t>
  </si>
  <si>
    <t>Na</t>
  </si>
  <si>
    <t>I do not exercise as much as I used to</t>
  </si>
  <si>
    <t>Card Tricks</t>
  </si>
  <si>
    <t>I only go for walks rather than doing any serious excercise</t>
  </si>
  <si>
    <t>30min to an Hour</t>
  </si>
  <si>
    <t>Talking with friends online more</t>
  </si>
  <si>
    <t>Taking walks and doing stretches</t>
  </si>
  <si>
    <t>Swimming in a public pool is no longer an option</t>
  </si>
  <si>
    <t>0 hours and 35 minutes per day</t>
  </si>
  <si>
    <t>3:30 a.m.</t>
  </si>
  <si>
    <t>12:00 p.m.</t>
  </si>
  <si>
    <t>social distancing</t>
  </si>
  <si>
    <t>STAI SCORE</t>
  </si>
  <si>
    <t>STAI score</t>
  </si>
  <si>
    <t>STAI Score</t>
  </si>
  <si>
    <t>STAI Scores</t>
  </si>
  <si>
    <t>POMS-Confusion</t>
  </si>
  <si>
    <t>UCLA TOTAL</t>
  </si>
  <si>
    <t>POMS-Tension-Anxiety</t>
  </si>
  <si>
    <t>POMS-Anger-Hostility</t>
  </si>
  <si>
    <t>POMS-Fatigue-Inertia</t>
  </si>
  <si>
    <t>POMS-Depression-Detection</t>
  </si>
  <si>
    <t>POMS-Vigor-Activity</t>
  </si>
  <si>
    <t>POMS-TotalMoodDisturbance</t>
  </si>
  <si>
    <t>Total Humans</t>
  </si>
  <si>
    <t>SqMeters</t>
  </si>
  <si>
    <t>HomeDensity(persons/m^2)</t>
  </si>
  <si>
    <t>UK</t>
  </si>
  <si>
    <t>Basic</t>
  </si>
  <si>
    <t>Bachelors</t>
  </si>
  <si>
    <t>Masters</t>
  </si>
  <si>
    <t>Doctorate</t>
  </si>
  <si>
    <t>High School / Secondary</t>
  </si>
  <si>
    <t>Week 6</t>
  </si>
  <si>
    <t>Week 12</t>
  </si>
  <si>
    <t>This situation is likely to change in the coming weeks and we are interested in following the evolution of your psychological well-being over time. Would you like us to follow-up with you again? (Note this contact would ONLY be for this survey. We will not contact you otherwise.)</t>
  </si>
  <si>
    <t>I have nobody to talk to</t>
  </si>
  <si>
    <t>12bhp2020</t>
  </si>
  <si>
    <t>no impact</t>
  </si>
  <si>
    <t>masks everywhere</t>
  </si>
  <si>
    <t>exercise, time with family</t>
  </si>
  <si>
    <t>more time to read for fun and go on walks/spend time outdoors</t>
  </si>
  <si>
    <t>jogging</t>
  </si>
  <si>
    <t>it reduced it to just walking at first, but I am back at the gym now</t>
  </si>
  <si>
    <t>spending time outside always helps me feel and sleep better</t>
  </si>
  <si>
    <t>isolation</t>
  </si>
  <si>
    <t>jamie.neff@tamu.edu</t>
  </si>
  <si>
    <t>Son has been seeing a psychiatrist but will not use telehealth. So he hasn't seen a doctors about his problem since March.</t>
  </si>
  <si>
    <t>More relaxed about work</t>
  </si>
  <si>
    <t>running/walking</t>
  </si>
  <si>
    <t>Not eating out</t>
  </si>
  <si>
    <t>Univeristy-Facilities</t>
  </si>
  <si>
    <t>eappleby@tamu.edu</t>
  </si>
  <si>
    <t>0/0</t>
  </si>
  <si>
    <t>6' distance indoors</t>
  </si>
  <si>
    <t>Working remotely more often, exercising, using vacation now that I couldn't use during the spring</t>
  </si>
  <si>
    <t>Playing guitar, and participating in a research study on a cherry supplement</t>
  </si>
  <si>
    <t>Light cardio and weights three days per week, walking at least 10,000 steps at least three other days per week</t>
  </si>
  <si>
    <t>I lost access to the workout facility I used. I didn't have weights at home to continue working out</t>
  </si>
  <si>
    <t>None. This ain't rocket science</t>
  </si>
  <si>
    <t>Safety for Utilities</t>
  </si>
  <si>
    <t>Routine exercise, more regular studying</t>
  </si>
  <si>
    <t>Brewing</t>
  </si>
  <si>
    <t>Both high intensity and cardiovascular</t>
  </si>
  <si>
    <t>More frequent, regular</t>
  </si>
  <si>
    <t>Social distancing, isolation</t>
  </si>
  <si>
    <t>Oklahoma</t>
  </si>
  <si>
    <t>People are stressed over uncertainty re job and school. Tempers are on edge.</t>
  </si>
  <si>
    <t>Spouse, children</t>
  </si>
  <si>
    <t>I workout from home more</t>
  </si>
  <si>
    <t>less communication. too frustrated to be social</t>
  </si>
  <si>
    <t>A new quilting project. I call it my sanity project.</t>
  </si>
  <si>
    <t>walking the dog</t>
  </si>
  <si>
    <t>10 0</t>
  </si>
  <si>
    <t>6:40 a.m.</t>
  </si>
  <si>
    <t>local &amp; national news is very bad</t>
  </si>
  <si>
    <t>washing hands often</t>
  </si>
  <si>
    <t>research administration</t>
  </si>
  <si>
    <t>quilt guild meetings as President</t>
  </si>
  <si>
    <t>Tx</t>
  </si>
  <si>
    <t>I don't have to go outside in the extreme heat of summer more than a couple times a week.</t>
  </si>
  <si>
    <t>210 minutes</t>
  </si>
  <si>
    <t>Negative. I'm very routine driven. My routine has been severly disrupted.</t>
  </si>
  <si>
    <t>patryan412@tamu.edu</t>
  </si>
  <si>
    <t>Both</t>
  </si>
  <si>
    <t>Reduced access to the gym</t>
  </si>
  <si>
    <t>One</t>
  </si>
  <si>
    <t>More time with my dog, more time for creative projects</t>
  </si>
  <si>
    <t>Dungeons &amp; Dragons (RPG game)</t>
  </si>
  <si>
    <t>7:50 a.m.</t>
  </si>
  <si>
    <t>USE</t>
  </si>
  <si>
    <t>Wearing a mask at gym</t>
  </si>
  <si>
    <t>Infant in house</t>
  </si>
  <si>
    <t>researech</t>
  </si>
  <si>
    <t>Siblings at home for zoom school, always needing help, always upset at us and each other</t>
  </si>
  <si>
    <t>taking online courses is so far less stressful and less effort than in person classes</t>
  </si>
  <si>
    <t>I have not worked out really since lockdown started</t>
  </si>
  <si>
    <t>11 a.m.</t>
  </si>
  <si>
    <t>allows me to focus on caring for my wife &amp; driving less</t>
  </si>
  <si>
    <t>thinning out garden in preparation for fall garden</t>
  </si>
  <si>
    <t>buy groceries, mow the yard</t>
  </si>
  <si>
    <t>I pick up groceries at HEB rather than shopping at HEB by walking</t>
  </si>
  <si>
    <t>is getting up &amp; going to the bathroom counted as not sleeping?</t>
  </si>
  <si>
    <t>not shaking hands</t>
  </si>
  <si>
    <t>ESL thru church</t>
  </si>
  <si>
    <t>Cannot go and visit dad. His memory is fading and I cannot tell how badly.</t>
  </si>
  <si>
    <t>Do not exercise</t>
  </si>
  <si>
    <t>Worry 4 or more times</t>
  </si>
  <si>
    <t>Six feet away from others</t>
  </si>
  <si>
    <t>I have opportunity that I would not have access to without zoom.</t>
  </si>
  <si>
    <t>walking, strengthening</t>
  </si>
  <si>
    <t>It is even easier to exercise regularly, altho I was very regular about exercising anyway.</t>
  </si>
  <si>
    <t>15 minutes/day</t>
  </si>
  <si>
    <t>30 minutes/day</t>
  </si>
  <si>
    <t>7 hours/day</t>
  </si>
  <si>
    <t>no, just stayed up later than usual because of interest in what I was doing</t>
  </si>
  <si>
    <t>I'm retired, but before that I worked at a university</t>
  </si>
  <si>
    <t>secretary of a political group</t>
  </si>
  <si>
    <t>Inspired me to reach out to family members to research my genealogy</t>
  </si>
  <si>
    <t>Some of my classes seem more manageable in their online formats</t>
  </si>
  <si>
    <t>Been getting snippy with parents a lot faster than before COVID</t>
  </si>
  <si>
    <t>Bowling</t>
  </si>
  <si>
    <t>30 minutess-1 hour</t>
  </si>
  <si>
    <t>16 hours</t>
  </si>
  <si>
    <t>Didn't feel like I was really asleep</t>
  </si>
  <si>
    <t>Staying away from my friends now that I am back at school</t>
  </si>
  <si>
    <t>retail</t>
  </si>
  <si>
    <t>0 hours, 45 minutes</t>
  </si>
  <si>
    <t>5 hours, 0 minutes</t>
  </si>
  <si>
    <t>Split sleep. I wake at 1:00, then go back to sleep at 3:00 am</t>
  </si>
  <si>
    <t>No effect</t>
  </si>
  <si>
    <t>Academic research</t>
  </si>
  <si>
    <t>Elder for church</t>
  </si>
  <si>
    <t>Social distancing is hard some members of the Family Social distancing is hard some members of the family are tired of social distancing wearing masks it makes those of us who are worried and scared and losing our jobs because a bit concerned</t>
  </si>
  <si>
    <t>In-laws</t>
  </si>
  <si>
    <t>No time with family and friends. No hugs.</t>
  </si>
  <si>
    <t>Can’t go to yoga</t>
  </si>
  <si>
    <t>Positive slept better</t>
  </si>
  <si>
    <t>School</t>
  </si>
  <si>
    <t>sales</t>
  </si>
  <si>
    <t>not having to be up so early for work</t>
  </si>
  <si>
    <t>not as high intensity</t>
  </si>
  <si>
    <t>More time on hobbies</t>
  </si>
  <si>
    <t>guitar</t>
  </si>
  <si>
    <t>Negative. Somewhat restless.</t>
  </si>
  <si>
    <t>Mask when still unproven that cloth works to contain virus.</t>
  </si>
  <si>
    <t>more relaxed schedule to take time to cook and meditate</t>
  </si>
  <si>
    <t>More time for reading</t>
  </si>
  <si>
    <t>changes my schedule- easy to do it whenever</t>
  </si>
  <si>
    <t>NO</t>
  </si>
  <si>
    <t>since I'm in my house so often it's hard to shut down at night- no change in location</t>
  </si>
  <si>
    <t>limiting social activity</t>
  </si>
  <si>
    <t>science education</t>
  </si>
  <si>
    <t>spain</t>
  </si>
  <si>
    <t>MADRID</t>
  </si>
  <si>
    <t>SPAIN</t>
  </si>
  <si>
    <t>BETTER EXERCISE ROUTINES, MORE TIME WITH FAMILY, WRITING ARTICLES FOR THE SPANISH GUILD OF ENGINEERS, READING ,</t>
  </si>
  <si>
    <t>GOLF</t>
  </si>
  <si>
    <t>MORE OFTEN AND LONGER WALKS</t>
  </si>
  <si>
    <t>4 HOURS</t>
  </si>
  <si>
    <t>90 MINUTES</t>
  </si>
  <si>
    <t>NONE</t>
  </si>
  <si>
    <t>RETIRED ENGINEER</t>
  </si>
  <si>
    <t>COLLABORATING WITH THE GUILD OF ENGINEERS AND OTHER INSTITUTIONS , AND A SPANISH AERONAUTIVAL SOCIETU</t>
  </si>
  <si>
    <t>I'm grateful my spouse was able to find work again after being laid off, and receiving higher pay than he had before. We are very lucky.</t>
  </si>
  <si>
    <t>Brisk walk</t>
  </si>
  <si>
    <t>I don't walk with my neighbor any more. I'm also walking the dogs less because it's summer and really hot.</t>
  </si>
  <si>
    <t>0 hrs, 30 min</t>
  </si>
  <si>
    <t>6:15am</t>
  </si>
  <si>
    <t>Dog barking - 1 time</t>
  </si>
  <si>
    <t>Social distancing - I teach, sometimes in-person</t>
  </si>
  <si>
    <t>Studies, Sports, relationships with friends living outside Madrid</t>
  </si>
  <si>
    <t>AIKIDO, CROSSFIT</t>
  </si>
  <si>
    <t>There is no aikido classes by now</t>
  </si>
  <si>
    <t>45 min per day</t>
  </si>
  <si>
    <t>aeronautical engineer</t>
  </si>
  <si>
    <t>usa</t>
  </si>
  <si>
    <t>tx</t>
  </si>
  <si>
    <t>nc</t>
  </si>
  <si>
    <t>Attending in-person classes when possible. Working out at the apartment's gym.</t>
  </si>
  <si>
    <t>Wasn't able to work out with weights for a long time. Just now getting back to it.</t>
  </si>
  <si>
    <t>5:50 a.m.</t>
  </si>
  <si>
    <t>Not leaving my apartment. I need to workout and go to the store and classes.</t>
  </si>
  <si>
    <t>Oil and Gas Intern (ended two weeks ago) / student</t>
  </si>
  <si>
    <t>06:15 a.m.</t>
  </si>
  <si>
    <t>Spouse seemed moody and easily picked fights</t>
  </si>
  <si>
    <t>Split sleeping schedule</t>
  </si>
  <si>
    <t>Science; higher education</t>
  </si>
  <si>
    <t>UNITED STATES</t>
  </si>
  <si>
    <t>9pm</t>
  </si>
  <si>
    <t>5:30am</t>
  </si>
  <si>
    <t>Little shoulder pain</t>
  </si>
  <si>
    <t>texas</t>
  </si>
  <si>
    <t>not having to go to class in person meaning i can work more</t>
  </si>
  <si>
    <t>5:45am</t>
  </si>
  <si>
    <t>masks</t>
  </si>
  <si>
    <t>medical and nannying (2 jobs)</t>
  </si>
  <si>
    <t>Separation</t>
  </si>
  <si>
    <t>On line continuing education</t>
  </si>
  <si>
    <t>I no longer go to yoga</t>
  </si>
  <si>
    <t>No difference</t>
  </si>
  <si>
    <t>Socialization</t>
  </si>
  <si>
    <t>Wales</t>
  </si>
  <si>
    <t>Denbighshire</t>
  </si>
  <si>
    <t>Kinda used to t drama now, new normal</t>
  </si>
  <si>
    <t>Still not exercising, mental and physical health is poir</t>
  </si>
  <si>
    <t>Don’t feel like going out, busy seaside town, fear of human vontact</t>
  </si>
  <si>
    <t>2.00 a.m</t>
  </si>
  <si>
    <t>Unsettled mind, “day dreaming”, nightmares while awake.</t>
  </si>
  <si>
    <t>Very negative</t>
  </si>
  <si>
    <t>Mask wearing, have panic attacks and I cannot breath</t>
  </si>
  <si>
    <t>Space science and education</t>
  </si>
  <si>
    <t>Volunteering clearing space for new space centre</t>
  </si>
  <si>
    <t>walking, calesthentics</t>
  </si>
  <si>
    <t>Slightly, because we used to go out dancing socially, which we can't do anymore.</t>
  </si>
  <si>
    <t>Have a broken elbow, have to sleep on my back, but sleep not very disturbed.</t>
  </si>
  <si>
    <t>I don't work; I am retired.</t>
  </si>
  <si>
    <t>making masks</t>
  </si>
  <si>
    <t>Weight training and light cardio three days per week, walking three days per week</t>
  </si>
  <si>
    <t>No longer have access to the gym and trainer I used</t>
  </si>
  <si>
    <t>6:45am</t>
  </si>
  <si>
    <t>Safety for a utility provider</t>
  </si>
  <si>
    <t>More time outdoors and on hobbies</t>
  </si>
  <si>
    <t>6 a.m.</t>
  </si>
  <si>
    <t>Negative. Hard to get a good deep sleep for 6 or more hours.</t>
  </si>
  <si>
    <t>Mask everywhere even when it doesn't make sense.</t>
  </si>
  <si>
    <t>Catalunya</t>
  </si>
  <si>
    <t>Diet and daily exercise</t>
  </si>
  <si>
    <t>Airline</t>
  </si>
  <si>
    <t>less exercise</t>
  </si>
  <si>
    <t>Difficult to find a gym and can't go to the gym when you are sick. :)</t>
  </si>
  <si>
    <t>6:50 a.m.</t>
  </si>
  <si>
    <t>negative. I feel like it need to do something. I caught covid and have been quarentining for the last few weeks and I really need to start working out again.</t>
  </si>
  <si>
    <t>Not going in public places. I just want things to go back to normal, but it doesn't look like there will ever be a normal again....</t>
  </si>
  <si>
    <t>student. chemical engineering</t>
  </si>
  <si>
    <t>time with family</t>
  </si>
  <si>
    <t>Teeth grinding</t>
  </si>
  <si>
    <t>Just starting to wear on me-but I am rotating back into onsite work this week</t>
  </si>
  <si>
    <t>6 month old baby</t>
  </si>
  <si>
    <t>Mask all the time</t>
  </si>
  <si>
    <t>too much time around eachother</t>
  </si>
  <si>
    <t>sister</t>
  </si>
  <si>
    <t>all. 1/1</t>
  </si>
  <si>
    <t>not feeling obligated to be social</t>
  </si>
  <si>
    <t>I haven't been walking much</t>
  </si>
  <si>
    <t>positive - I sleep better if I've been active during the day</t>
  </si>
  <si>
    <t>Staying away from elderly relatives who need help</t>
  </si>
  <si>
    <t>High School Band Chaperone</t>
  </si>
  <si>
    <t>trying to get my heart rate up during walking</t>
  </si>
  <si>
    <t>faster walking</t>
  </si>
  <si>
    <t>makes me aware of excersise can benefit sleep, physical health and mental health</t>
  </si>
  <si>
    <t>negative. not getting exercise, daily human interaction</t>
  </si>
  <si>
    <t>administrative</t>
  </si>
  <si>
    <t>more outside time</t>
  </si>
  <si>
    <t>returned to working out</t>
  </si>
  <si>
    <t>It was hard to motivate myself so my routine was on-and-off</t>
  </si>
  <si>
    <t>about an hour</t>
  </si>
  <si>
    <t>active mind</t>
  </si>
  <si>
    <t>negative, hard to wind down, always in one space</t>
  </si>
  <si>
    <t>lack of social interaction</t>
  </si>
  <si>
    <t>Exercise more</t>
  </si>
  <si>
    <t>Hard to find places to walk</t>
  </si>
  <si>
    <t>1am</t>
  </si>
  <si>
    <t>Do not go out walking</t>
  </si>
  <si>
    <t>negative, cannot feel rested</t>
  </si>
  <si>
    <t>wearing mask outside when no one is around</t>
  </si>
  <si>
    <t>money donations</t>
  </si>
  <si>
    <t>not being able to live the city</t>
  </si>
  <si>
    <t>official business</t>
  </si>
  <si>
    <t>Nope.</t>
  </si>
  <si>
    <t>PhD Student - Research</t>
  </si>
  <si>
    <t>10:30pm</t>
  </si>
  <si>
    <t>07:15am</t>
  </si>
  <si>
    <t>contact with relatives</t>
  </si>
  <si>
    <t>California</t>
  </si>
  <si>
    <t>Colorado</t>
  </si>
  <si>
    <t>Yes, I smoke more than usual</t>
  </si>
  <si>
    <t>Rehab</t>
  </si>
  <si>
    <t>More time to spend with friends online</t>
  </si>
  <si>
    <t>Became more invested in reading</t>
  </si>
  <si>
    <t>More time to walk my dog</t>
  </si>
  <si>
    <t>My roommate woke me up a few times. She goes to work earlier than I do.</t>
  </si>
  <si>
    <t>Positive: more time to nap</t>
  </si>
  <si>
    <t>I don't move around as much - when working from home I just sit and work 12 hour days - I do this at the office but at least I have to walk to the printer etc.</t>
  </si>
  <si>
    <t>no yoga class</t>
  </si>
  <si>
    <t>dogs - they are older and need to go out in middle of night</t>
  </si>
  <si>
    <t>I like being in my house more</t>
  </si>
  <si>
    <t>staying 6 feet away and not seeing people for dinner or lunch or drinks</t>
  </si>
  <si>
    <t>BL</t>
  </si>
  <si>
    <t>This situation is likely to change in the coming weeks and we are interested in following the evolution of your psychological well-being over time. If you agree to be contacted in the coming weeks, please provide us with your email address below :</t>
  </si>
  <si>
    <t>Do you have any medical or psychological pathology diagnosed prior to the current situation?</t>
  </si>
  <si>
    <t>If 5 machines take 5 minutes to make 5 devices, how long will it take 100 machines to make 100 devices?</t>
  </si>
  <si>
    <t>On a lake there's a group of water lilies. Every day the group doubles in size. If it takes 48 days for them to cover the lake completely, how long will it take them to cover half the lake?</t>
  </si>
  <si>
    <t>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sea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t>
  </si>
  <si>
    <t>This situation is likely to change in the coming weeks and we are interested in following the evolution of your psychological well-being over time. If you agree to be contacted in the coming weeks, please provide us with your email address below (ideally the same email you used previously):</t>
  </si>
  <si>
    <t>ID</t>
  </si>
  <si>
    <t>All of the stupid ones. Masks are useless.</t>
  </si>
  <si>
    <t>7:00pm</t>
  </si>
  <si>
    <t>Weight loss</t>
  </si>
  <si>
    <t>Limited contact with friends</t>
  </si>
  <si>
    <t>Academic Teaching/Research</t>
  </si>
  <si>
    <t>Church music program recordings</t>
  </si>
  <si>
    <t>Working from home has been a great bonus - I get more work done and I am home with my very elderly pets.</t>
  </si>
  <si>
    <t>stopped going to yoga</t>
  </si>
  <si>
    <t>6 50 am</t>
  </si>
  <si>
    <t>elderly dogs needed to go outside</t>
  </si>
  <si>
    <t>I have always had trouble sleeping</t>
  </si>
  <si>
    <t>6 foot distance - because you can't control OTHER people</t>
  </si>
  <si>
    <t>I am begining to see how I can improve my home and gardens</t>
  </si>
  <si>
    <t>crochet</t>
  </si>
  <si>
    <t>I purchased a Fitbit to remind me to walk, relax</t>
  </si>
  <si>
    <t>negative. change in routine</t>
  </si>
  <si>
    <t>not going to get my hair cut</t>
  </si>
  <si>
    <t>Local quilt guid</t>
  </si>
  <si>
    <t>lots of arguing as to what’s real and true</t>
  </si>
  <si>
    <t>reading</t>
  </si>
  <si>
    <t>exercise more nown</t>
  </si>
  <si>
    <t>7:30AM</t>
  </si>
  <si>
    <t>overthinking</t>
  </si>
  <si>
    <t>longer quarantine if you’ve had contact with someone than the person who actually has it</t>
  </si>
  <si>
    <t>nanny and athletic trainer (2 jobs)</t>
  </si>
  <si>
    <t>Quarantining</t>
  </si>
  <si>
    <t>I figured out how to make N95 equivalent masks, and am making them for friends.</t>
  </si>
  <si>
    <t>Arm exercises after a fall.</t>
  </si>
  <si>
    <t>1230 am on average - ranged from 1130 pm to 2 am</t>
  </si>
  <si>
    <t>positive</t>
  </si>
  <si>
    <t>It's not hard for me; it's the most sensible thing to do.</t>
  </si>
  <si>
    <t>I don't work; I'm retired.</t>
  </si>
  <si>
    <t>making masks.</t>
  </si>
  <si>
    <t>Illes Balears</t>
  </si>
  <si>
    <t>11.30 p.m.</t>
  </si>
  <si>
    <t>6.30 a.m.</t>
  </si>
  <si>
    <t>Limit the number of people to meet</t>
  </si>
  <si>
    <t>I am retired</t>
  </si>
  <si>
    <t>wearing a mask to exercise</t>
  </si>
  <si>
    <t>family and friends contact improved, more sports (at home)</t>
  </si>
  <si>
    <t>Video games (xBox 360)</t>
  </si>
  <si>
    <t>Aikido, crossfit</t>
  </si>
  <si>
    <t>Cannot go to gym to practice aikido</t>
  </si>
  <si>
    <t>2min</t>
  </si>
  <si>
    <t>More free time to get ahead on school work and have the free time to spend with family</t>
  </si>
  <si>
    <t>Biking</t>
  </si>
  <si>
    <t>I have more time now to exercise</t>
  </si>
  <si>
    <t>5-10 minutes</t>
  </si>
  <si>
    <t>Uncomfortable bed/pillow</t>
  </si>
  <si>
    <t>I have been able to get more sleep than normally</t>
  </si>
  <si>
    <t>Not being able to go to a friend's house</t>
  </si>
  <si>
    <t>stress and isolation is making relationships challenging. Fear of getting COVID.</t>
  </si>
  <si>
    <t>Hard to find safe places to walk.</t>
  </si>
  <si>
    <t>can't turn my brain off.</t>
  </si>
  <si>
    <t>less active and social</t>
  </si>
  <si>
    <t>Basketball, skiing</t>
  </si>
  <si>
    <t>Trainings &amp; League cancelled, less to not active</t>
  </si>
  <si>
    <t>Negative: waking up at night and can't sleep due to starting thinking about things</t>
  </si>
  <si>
    <t>non social contact</t>
  </si>
  <si>
    <t>When I can quarantine/isolate, I'm usually less stressed. We are voluntarily isolating for 2 weeks so we can see family during an unrelated medical event.</t>
  </si>
  <si>
    <t>Sewing while watching tv</t>
  </si>
  <si>
    <t>Harder to meet up with my walking partner</t>
  </si>
  <si>
    <t>7:15am</t>
  </si>
  <si>
    <t>I'm unclear what the question is referring to exactly.</t>
  </si>
  <si>
    <t>Staying 6 feet apart from others. It's hard to communicate at that distance.</t>
  </si>
  <si>
    <t>Cemetery cleanup</t>
  </si>
  <si>
    <t>more flexibility in my daily routine</t>
  </si>
  <si>
    <t>Feel unmotivated</t>
  </si>
  <si>
    <t>negative, hard to turn my mind off</t>
  </si>
  <si>
    <t>Supporting myself as a single person during 14 day isolation</t>
  </si>
  <si>
    <t>Cannot get together</t>
  </si>
  <si>
    <t>I do not go on walks</t>
  </si>
  <si>
    <t>No travelling or meeting with family</t>
  </si>
  <si>
    <t>Social distance others making poor choices</t>
  </si>
  <si>
    <t>Non</t>
  </si>
  <si>
    <t>Yoga. Swimming</t>
  </si>
  <si>
    <t>Stopped all</t>
  </si>
  <si>
    <t>Social distance from family</t>
  </si>
  <si>
    <t>walks around the neighborhood with the family. I have way too much free time now and I always feel unproductive.</t>
  </si>
  <si>
    <t>Most gyms are closed.</t>
  </si>
  <si>
    <t>negative. just cause</t>
  </si>
  <si>
    <t>Doing jack shit all day.</t>
  </si>
  <si>
    <t>TX;United States;True</t>
  </si>
  <si>
    <t>exercise, staying home</t>
  </si>
  <si>
    <t>8:30pm</t>
  </si>
  <si>
    <t>less than 5 minutes</t>
  </si>
  <si>
    <t>Between 5 and 6 am</t>
  </si>
  <si>
    <t>government</t>
  </si>
  <si>
    <t>Spend more time with family</t>
  </si>
  <si>
    <t>Many didn’t agree with not gathering for the holidays</t>
  </si>
  <si>
    <t>Classes canceled</t>
  </si>
  <si>
    <t>Not gathering</t>
  </si>
  <si>
    <t>One of them did not feel it was necessary to get a COVID test before coming to visit</t>
  </si>
  <si>
    <t>Step-daughter</t>
  </si>
  <si>
    <t>Explained that a COVID test would be required if she wanted to come visit us for Christmas</t>
  </si>
  <si>
    <t>Cardio (walking) and weight training</t>
  </si>
  <si>
    <t>I lost access to the weight training facility</t>
  </si>
  <si>
    <t>None. The rules are not difficult</t>
  </si>
  <si>
    <t>Safety at a utility plant</t>
  </si>
  <si>
    <t>Diet has changed and I've lost 10 pounds</t>
  </si>
  <si>
    <t>Much less outdoor time.</t>
  </si>
  <si>
    <t>extended mask wear</t>
  </si>
  <si>
    <t>University faculty</t>
  </si>
  <si>
    <t>I have elderly dogs and being able to spend time with them in person has eased their passing - lost two so far during pandemic - expect to lose one more.</t>
  </si>
  <si>
    <t>work - I did not work Christmas week</t>
  </si>
  <si>
    <t>yoga once per week</t>
  </si>
  <si>
    <t>don't go to yoga - can't seem to do it at home</t>
  </si>
  <si>
    <t>my elderly dogs get me up to go outside at least 2 times per night</t>
  </si>
  <si>
    <t>dogs more of an impact</t>
  </si>
  <si>
    <t>helping elderly relatives who live in other cities</t>
  </si>
  <si>
    <t>three family members got covid after a family event and it caused chaos and stress and worry and we had to cancel events</t>
  </si>
  <si>
    <t>relax</t>
  </si>
  <si>
    <t>i found motivation to work out myself</t>
  </si>
  <si>
    <t>teaching</t>
  </si>
  <si>
    <t>Had to greatly shorten with father visit due to disagreements</t>
  </si>
  <si>
    <t>No visiting relatives</t>
  </si>
  <si>
    <t>Just a general lack of "freedom" to go out in public for fun.</t>
  </si>
  <si>
    <t>I work two weeks at home, then one in the office.</t>
  </si>
  <si>
    <t>baby in house</t>
  </si>
  <si>
    <t>all of the BS mask crap</t>
  </si>
  <si>
    <t>I am not getting out and walking. I sit all day with work.</t>
  </si>
  <si>
    <t>anxious over the status of the pandemic</t>
  </si>
  <si>
    <t>negative impact since confinement is unusal for me</t>
  </si>
  <si>
    <t>not being able to visit hair salon</t>
  </si>
  <si>
    <t>We have not met for our annual Christmas traditions because I am not comfortable doing so. The rest of my family is not taking any precautions and thinks I am silly for doing so.</t>
  </si>
  <si>
    <t>Brother</t>
  </si>
  <si>
    <t>I haven't taken the time to practice good behaviors</t>
  </si>
  <si>
    <t>I haven't been walking in the past month</t>
  </si>
  <si>
    <t>9:30am</t>
  </si>
  <si>
    <t>neighbors shooting fireworks several nights</t>
  </si>
  <si>
    <t>Not seeing extended family</t>
  </si>
  <si>
    <t>7 a.m.</t>
  </si>
  <si>
    <t>stay at home</t>
  </si>
  <si>
    <t>More time to write</t>
  </si>
  <si>
    <t>I have more time to walk my dog</t>
  </si>
  <si>
    <t>My dog woke me up several times during several nights because she was afraid of the fireworks.</t>
  </si>
  <si>
    <t>Positive. The confinement has allowed more flexibility in my sleep schedule.</t>
  </si>
  <si>
    <t>I'm home for the holidays, spending more time with family and 0 time with friends due to the lockdown.</t>
  </si>
  <si>
    <t>More of a reason to exercise.</t>
  </si>
  <si>
    <t>Not traveling.</t>
  </si>
  <si>
    <t>having frank discussions about COVID precautions.</t>
  </si>
  <si>
    <t>weather is getting colder and it is harder to walk outside</t>
  </si>
  <si>
    <t>negative impact- cold/rainy weather makes being outside difficult</t>
  </si>
  <si>
    <t>the rules are not difficult to follow- it is seeing other people not follow the rules that is difficult.</t>
  </si>
  <si>
    <t>Ability to have a more relaxed routine</t>
  </si>
  <si>
    <t>new exercise program</t>
  </si>
  <si>
    <t>not always as motivated</t>
  </si>
  <si>
    <t>Negative, I take too many naps now and find it hard to wind down at night</t>
  </si>
  <si>
    <t>constant isolation</t>
  </si>
  <si>
    <t>lack of liberty to move as you wish</t>
  </si>
  <si>
    <t>Engineering associations</t>
  </si>
  <si>
    <t>involved in more online learning; improved schedule for chemo treatments; new skill in sewing.</t>
  </si>
  <si>
    <t>varied between 9 pm and 3 am</t>
  </si>
  <si>
    <t>OTHER People not following masking rules where I have to spend time.</t>
  </si>
  <si>
    <t>preparing to help people do their income taxes.</t>
  </si>
  <si>
    <t>Forcing myself to wake up early and workout</t>
  </si>
  <si>
    <t>working out. i took a break over the winter break and just started back up today. also started learning how to play an instrument</t>
  </si>
  <si>
    <t>i have to wear a mask and i try to go during times that not many other people will go</t>
  </si>
  <si>
    <t>nope. although sometimes i force myself to go to bed even though i'm not that tired.</t>
  </si>
  <si>
    <t>negative. my sleep is longer and not as deep. i prefer short but deep sleep.</t>
  </si>
  <si>
    <t>Online classes</t>
  </si>
  <si>
    <t>You are driving through a narrow city street when all of a sudden a young mother carrying a child trips and falls into the path of your vehicle. You are going too fast to brake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brake out and hit the mother and child. Thus, there are no alternative actions. How morally appropriate is it for you to suddenly swerve which would hit the old lady, in order to avoid hitting the young mother and child?</t>
  </si>
  <si>
    <t>It has increased the amount of virtual capabilities, which makes working and connecting easier and less pressure</t>
  </si>
  <si>
    <t>both cardiovascular and high intensity</t>
  </si>
  <si>
    <t>small groups/ no large gatherings</t>
  </si>
  <si>
    <t>weather problems</t>
  </si>
  <si>
    <t>neither</t>
  </si>
  <si>
    <t>listening to people who think a cloth will stop a virus</t>
  </si>
  <si>
    <t>winter storms and electricity blackouts</t>
  </si>
  <si>
    <t>Food and supply donations</t>
  </si>
  <si>
    <t>calling my family more and excerising</t>
  </si>
  <si>
    <t>9:00 p.m.</t>
  </si>
  <si>
    <t>DUe to freeze, house lost power. My responses for this whole survey are dictated by that, not really Covid-19.</t>
  </si>
  <si>
    <t>I was able to spend valuable and meaningful time with my senior dogs before they passed away.</t>
  </si>
  <si>
    <t>yoga, walking</t>
  </si>
  <si>
    <t>I don't go to yoga nor walk - even though it would be great to walk the dog - there never seems time</t>
  </si>
  <si>
    <t>stress of winter blizzard and power outages</t>
  </si>
  <si>
    <t>it was a bad snowstorm - in Texas</t>
  </si>
  <si>
    <t>not interacting with my family</t>
  </si>
  <si>
    <t>time with family, exercise</t>
  </si>
  <si>
    <t>Attenfing virtual Quiltcon Together. Modern Quilt Show, lectures, workshops, getting together with other attendees.</t>
  </si>
  <si>
    <t>Workshops at Quiltcon Together taught me to applique and free motion quilting.</t>
  </si>
  <si>
    <t>I am sitting more.</t>
  </si>
  <si>
    <t>Research Administrator</t>
  </si>
  <si>
    <t>Power outage, cold front, rolling blackouts</t>
  </si>
  <si>
    <t>Basic research</t>
  </si>
  <si>
    <t>I was worried about the weather.</t>
  </si>
  <si>
    <t>being on lockdown for weather, we were already used to it and prepared</t>
  </si>
  <si>
    <t>purchased an exercise bike</t>
  </si>
  <si>
    <t>weather (winter storm in Texas)</t>
  </si>
  <si>
    <t>a few hours / week</t>
  </si>
  <si>
    <t>we used to dance with groups, which we can't do now.</t>
  </si>
  <si>
    <t>No trouble sleeping, but I went to bed earlier than usual b/c the electricity was out b/c of the unusually cold weather.</t>
  </si>
  <si>
    <t>tax helper</t>
  </si>
  <si>
    <t>We are unable to be with family. Shop and live like we used to.</t>
  </si>
  <si>
    <t>Yoga swimming</t>
  </si>
  <si>
    <t>Unable to attend classes safely</t>
  </si>
  <si>
    <t>Not gathering as a family</t>
  </si>
  <si>
    <t>other</t>
  </si>
  <si>
    <t>more time at home, more narrowed grocery purchases</t>
  </si>
  <si>
    <t>normal exercise - gardening, toting things</t>
  </si>
  <si>
    <t>dog wakes me &amp; wants to go out</t>
  </si>
  <si>
    <t>avoidance</t>
  </si>
  <si>
    <t>teaching ESL</t>
  </si>
  <si>
    <t>BARCELONA</t>
  </si>
  <si>
    <t>1230pm</t>
  </si>
  <si>
    <t>10min</t>
  </si>
  <si>
    <t>0800am</t>
  </si>
  <si>
    <t>exercise routine, studies routine, relationship with others outside Madrid (and some in Madrid) through webcams</t>
  </si>
  <si>
    <t>both</t>
  </si>
  <si>
    <t>we cannot go to gym to make Aikido.</t>
  </si>
  <si>
    <t>more flexibility in my routine</t>
  </si>
  <si>
    <t>new workout plan</t>
  </si>
  <si>
    <t>need to be motivated to workout in the house but I have more time</t>
  </si>
  <si>
    <t>1.5 hour</t>
  </si>
  <si>
    <t>lack of in person social time</t>
  </si>
  <si>
    <t>stopped</t>
  </si>
  <si>
    <t>9:00 a.m.</t>
  </si>
  <si>
    <t>At home instead of the gym</t>
  </si>
  <si>
    <t>4:30am</t>
  </si>
  <si>
    <t>spending more time with family, spending time volunteering with family</t>
  </si>
  <si>
    <t>volunteering</t>
  </si>
  <si>
    <t>volunteer at covid vaccine center</t>
  </si>
  <si>
    <t>Playing guitar</t>
  </si>
  <si>
    <t>Cardio and weight training</t>
  </si>
  <si>
    <t>I don't have easy access to the weight and cardio facility I was using and don't want to join a gym with people that may not be careful with COVID precautions</t>
  </si>
  <si>
    <t>Sandbox = Just a playground to mess around with data and make figures.</t>
  </si>
  <si>
    <t xml:space="preserve">Conso-Matched-Wk-BL-6-12 = An old sheet (likely deprecated at this point) that matched subjects over a 3-month time frame </t>
  </si>
  <si>
    <t xml:space="preserve">Conso-Matched-Wk-BL-2-6 = An old sheet (likely deprecated at this point) that matched subjects over a 6-week time frame </t>
  </si>
  <si>
    <t>Subject Demographics - responses lifted from the Baseline (BL; aka Raw Initial) survey so they didn't interfere with the order of columns on the Raw Initial sheet.  The order of respondents is copied from Raw Initial</t>
  </si>
  <si>
    <t>User and Question Over Time - you can select a question from the blue cell at the top and it will fetch all of the responses throughout the lifetime of the project from all respondents. This is a great reference sheet to match subjects to.</t>
  </si>
  <si>
    <t>TABS:</t>
  </si>
  <si>
    <t>ADDED COLUMNS:</t>
  </si>
  <si>
    <t>Since sections of the survey are copied from psychological tools (premade surveys), they can be scored.  Scoring is appended to the "Raw" sheets after column HL.</t>
  </si>
  <si>
    <t>x</t>
  </si>
  <si>
    <t>UCLA LONELINESS</t>
  </si>
  <si>
    <t>Raw [ ] - Copied data from the google forms output.  Goes from Column A to Column HL on all tabs, (Column HL = "CLICK ON THE BUTTON TO EXIT",) with some appended cells at the end that stop at Column HM</t>
  </si>
  <si>
    <t>POMS_Confusion</t>
  </si>
  <si>
    <t>POMS_Vigor</t>
  </si>
  <si>
    <t>POMS_Depression</t>
  </si>
  <si>
    <t>POMS_Tension</t>
  </si>
  <si>
    <t>POMS_Anger</t>
  </si>
  <si>
    <t>POMS_Fatigue</t>
  </si>
  <si>
    <t>BK - CU : POMS,  37 items with  6 factors, 0-4 scale: Vigor(0-24), Depression(0-32), Tension(0-24), Anger(0-28), Confusion(0-20), Fatigue(0-20)</t>
  </si>
  <si>
    <t>State_Anxiety</t>
  </si>
  <si>
    <t>n</t>
  </si>
  <si>
    <t>Mean</t>
  </si>
  <si>
    <t>SD</t>
  </si>
  <si>
    <t>SE</t>
  </si>
  <si>
    <t>AQ - BJ : STAI, 1-4 scale, 20 items (20-80), part of the S subscale (State, as opposed to Trait; Current, as opposed to General anxiety)</t>
  </si>
  <si>
    <t>CV - DN : UCLA Loneliness Scale, 19 items, 1-4 scale, sum all columns for score (19-76)</t>
  </si>
  <si>
    <t>Total_Exercise</t>
  </si>
  <si>
    <t>AJ - AP : Exercise Activity Score, Days/Week * Minutes/Day * METS (Vig=8, Mod=4, Light=2.5, Sum all Scores;  Also includes sitting minutes/day as separate score (Column AP)</t>
  </si>
  <si>
    <t>AM1</t>
  </si>
  <si>
    <t>AM2</t>
  </si>
  <si>
    <t>AM3</t>
  </si>
  <si>
    <t>AM4</t>
  </si>
  <si>
    <t>AM5</t>
  </si>
  <si>
    <t>AM6</t>
  </si>
  <si>
    <t>AM7</t>
  </si>
  <si>
    <t>AM8</t>
  </si>
  <si>
    <t>AM9</t>
  </si>
  <si>
    <t>AM10</t>
  </si>
  <si>
    <t>AM11</t>
  </si>
  <si>
    <t>AM12</t>
  </si>
  <si>
    <t>AM13</t>
  </si>
  <si>
    <t>AM14</t>
  </si>
  <si>
    <t>AM15</t>
  </si>
  <si>
    <t>AM16</t>
  </si>
  <si>
    <t>AM17</t>
  </si>
  <si>
    <t>AM18</t>
  </si>
  <si>
    <t>AM19</t>
  </si>
  <si>
    <t>AM20</t>
  </si>
  <si>
    <t>AM21</t>
  </si>
  <si>
    <t>AM22</t>
  </si>
  <si>
    <t>AM23</t>
  </si>
  <si>
    <t>AM24</t>
  </si>
  <si>
    <t>AM25</t>
  </si>
  <si>
    <t>AM26</t>
  </si>
  <si>
    <t>AM27</t>
  </si>
  <si>
    <t>AM28</t>
  </si>
  <si>
    <t>AM29</t>
  </si>
  <si>
    <t>AM30</t>
  </si>
  <si>
    <t>AM31</t>
  </si>
  <si>
    <t>AM32</t>
  </si>
  <si>
    <t>AM33</t>
  </si>
  <si>
    <t>AM34</t>
  </si>
  <si>
    <t>AM35</t>
  </si>
  <si>
    <t>AM36</t>
  </si>
  <si>
    <t>AM37</t>
  </si>
  <si>
    <t>AM38</t>
  </si>
  <si>
    <t>AM39</t>
  </si>
  <si>
    <t>AM40</t>
  </si>
  <si>
    <t>AM41</t>
  </si>
  <si>
    <t>AM42</t>
  </si>
  <si>
    <t>AM43</t>
  </si>
  <si>
    <t>AM44</t>
  </si>
  <si>
    <t>AM45</t>
  </si>
  <si>
    <t>AM46</t>
  </si>
  <si>
    <t>AM47</t>
  </si>
  <si>
    <t>AM48</t>
  </si>
  <si>
    <t>AM49</t>
  </si>
  <si>
    <t>AM50</t>
  </si>
  <si>
    <t>AM51</t>
  </si>
  <si>
    <t>AM52</t>
  </si>
  <si>
    <t>AM53</t>
  </si>
  <si>
    <t>AM54</t>
  </si>
  <si>
    <t>AM55</t>
  </si>
  <si>
    <t>AM56</t>
  </si>
  <si>
    <t>AM57</t>
  </si>
  <si>
    <t>AM58</t>
  </si>
  <si>
    <t>AM59</t>
  </si>
  <si>
    <t>AM60</t>
  </si>
  <si>
    <t>AM61</t>
  </si>
  <si>
    <t>AM62</t>
  </si>
  <si>
    <t>AM63</t>
  </si>
  <si>
    <t>AM64</t>
  </si>
  <si>
    <t>AM65</t>
  </si>
  <si>
    <t>AM66</t>
  </si>
  <si>
    <t>AM67</t>
  </si>
  <si>
    <t>AM68</t>
  </si>
  <si>
    <t>AM69</t>
  </si>
  <si>
    <t>AM70</t>
  </si>
  <si>
    <t>AM71</t>
  </si>
  <si>
    <t>AM72</t>
  </si>
  <si>
    <t>AM73</t>
  </si>
  <si>
    <t>AM74</t>
  </si>
  <si>
    <t>AM75</t>
  </si>
  <si>
    <t>AM76</t>
  </si>
  <si>
    <t>AM77</t>
  </si>
  <si>
    <t>AM78</t>
  </si>
  <si>
    <t>AM79</t>
  </si>
  <si>
    <t>AM80</t>
  </si>
  <si>
    <t>AM81</t>
  </si>
  <si>
    <t>AM82</t>
  </si>
  <si>
    <t>AM83</t>
  </si>
  <si>
    <t>TOTAL_EXERCISE</t>
  </si>
  <si>
    <t>MINUTES/WEEK SITTING</t>
  </si>
  <si>
    <t>STATE ANXIETY</t>
  </si>
  <si>
    <t>LONELINESS</t>
  </si>
  <si>
    <t>DO - EF : PSQI  - sleep inventory; 7 subscales: Subjective Sleep Quality, Sleep Latency, Sleep Duration, Sleep Efficiency, Sleep Disturbance, Use of Sleep Medication, Daytime Dysfunction.  One item is missing from the Sleep Disturbance scale, which should be noted in the paper as it makes our scores different from others'.</t>
  </si>
  <si>
    <t>Component 1 Subjective sleep quality</t>
  </si>
  <si>
    <t>Component 2 Sleep latency</t>
  </si>
  <si>
    <t>Compnent 3 Sleep duraton</t>
  </si>
  <si>
    <t>Component 4 Sleep efficiency</t>
  </si>
  <si>
    <t>Component 5 Sleep disturbance</t>
  </si>
  <si>
    <t>Component 6 Use of sleep medication</t>
  </si>
  <si>
    <t>Component 7 Daytime dysfunction</t>
  </si>
  <si>
    <t>Global PSQI Score</t>
  </si>
  <si>
    <t>SurveySet</t>
  </si>
  <si>
    <t>Median</t>
  </si>
  <si>
    <t>poms depression</t>
  </si>
  <si>
    <t>Have you received at least one dose of a COVID-19 vaccination?</t>
  </si>
  <si>
    <t>Do you agree to participate freely in this international study entitled "DICE-COVID-19?</t>
  </si>
  <si>
    <t>father</t>
  </si>
  <si>
    <t>walking less</t>
  </si>
  <si>
    <t>Anxious - Four or more times a week</t>
  </si>
  <si>
    <t>Not touching</t>
  </si>
  <si>
    <t>06:30am</t>
  </si>
  <si>
    <t>Brazos</t>
  </si>
  <si>
    <t>Now that I am vaccinated, I want to do more, but am still discouraged from doing so which is frustrating.</t>
  </si>
  <si>
    <t>10.30 pm</t>
  </si>
  <si>
    <t>5.30 am</t>
  </si>
  <si>
    <t>once during the past week my neighbors played loud music until 2:30 am and it kept me up</t>
  </si>
  <si>
    <t>positive. the more time outside the better i sleep</t>
  </si>
  <si>
    <t>social gatherings</t>
  </si>
  <si>
    <t>I have had more time for yard work and spending time with my sons outdoors.</t>
  </si>
  <si>
    <t>I've been able to continue my walking routine</t>
  </si>
  <si>
    <t>pets wanting attention</t>
  </si>
  <si>
    <t>positive by spending time outside and being active helps me sleep</t>
  </si>
  <si>
    <t>Not being around elderly family</t>
  </si>
  <si>
    <t>2-3 days per week</t>
  </si>
  <si>
    <t>Gardening</t>
  </si>
  <si>
    <t>Can’t walk outside</t>
  </si>
  <si>
    <t>30minutes</t>
  </si>
  <si>
    <t>More fights</t>
  </si>
  <si>
    <t>Less outdoor activity: less walking</t>
  </si>
  <si>
    <t>Long periods of mask wear</t>
  </si>
  <si>
    <t>Basic science/higher education</t>
  </si>
  <si>
    <t>Participation in church services</t>
  </si>
  <si>
    <t>I "attend" lectures that I wouldn't otherwise go to.</t>
  </si>
  <si>
    <t>positive because I don't have activities ourside the house.</t>
  </si>
  <si>
    <t>VITA-TCE Tax help volunteer</t>
  </si>
  <si>
    <t>Helping people file their income tax returns.</t>
  </si>
  <si>
    <t>Disagreement over vaccine</t>
  </si>
  <si>
    <t>Spending more time with my dog</t>
  </si>
  <si>
    <t>Positive - more time to sleep</t>
  </si>
  <si>
    <t>online school</t>
  </si>
  <si>
    <t>swimming to work out</t>
  </si>
  <si>
    <t>9 a.m.</t>
  </si>
  <si>
    <t>Big Event at Texas A&amp;M</t>
  </si>
  <si>
    <t>kids waking up</t>
  </si>
  <si>
    <t>HOA</t>
  </si>
  <si>
    <t>taking online courses learning new techniques</t>
  </si>
  <si>
    <t>sewing, quilting</t>
  </si>
  <si>
    <t>30-40</t>
  </si>
  <si>
    <t>waiting for my second vaccine dose appointment</t>
  </si>
  <si>
    <t>9:30p</t>
  </si>
  <si>
    <t>6:15a</t>
  </si>
  <si>
    <t>naps and more meditation time</t>
  </si>
  <si>
    <t>trying embroidery</t>
  </si>
  <si>
    <t>harder to find motivation, able to take more stretching breaks</t>
  </si>
  <si>
    <t>Lack of social contact. Anxiety from seeing others not follow CDC protocols loss of family and friends and not being able to mourn and say goodbye as we once did. Not being able to attend church service.</t>
  </si>
  <si>
    <t>Time at home to organize.</t>
  </si>
  <si>
    <t>Family photos and scrapbooking</t>
  </si>
  <si>
    <t>Cannot attend gym or classes</t>
  </si>
  <si>
    <t>No social gathering.</t>
  </si>
  <si>
    <t>12:10 a.m.</t>
  </si>
  <si>
    <t>tutoring</t>
  </si>
  <si>
    <t>The Big Event</t>
  </si>
  <si>
    <t>Virtual workouts instead of at a gym</t>
  </si>
  <si>
    <t>We are retired, so restrictions don't bother us so much. My wife's sister is still working, and she seems restricted by the virus and her situation,</t>
  </si>
  <si>
    <t>easier to care for my spouse, less crowding at times when we are out &amp; about</t>
  </si>
  <si>
    <t>care for our house &amp; yard</t>
  </si>
  <si>
    <t>ESL Outreach thru church</t>
  </si>
  <si>
    <t>U.S</t>
  </si>
  <si>
    <t>I workout more</t>
  </si>
  <si>
    <t>more time to workout</t>
  </si>
  <si>
    <t>9:00p.m</t>
  </si>
  <si>
    <t>$20 in 4 hours</t>
  </si>
  <si>
    <t>$20 in 9 hours</t>
  </si>
  <si>
    <t>$20 in 12 hours</t>
  </si>
  <si>
    <t>Please provide the email we used to contact you so that we can match it to your original responses.</t>
  </si>
  <si>
    <t>Harder to exercise outdoors</t>
  </si>
  <si>
    <t>Dealing with a chronic non-COVID health issue</t>
  </si>
  <si>
    <t>Little outside activity</t>
  </si>
  <si>
    <t>Sustained mask wearing</t>
  </si>
  <si>
    <t>Teaching, research</t>
  </si>
  <si>
    <t>getting to take things at a slower pace</t>
  </si>
  <si>
    <t>6:45a</t>
  </si>
  <si>
    <t>Education/The Arts</t>
  </si>
  <si>
    <t>regular volunteer service</t>
  </si>
  <si>
    <t>09:00 p.m.</t>
  </si>
  <si>
    <t>health care administration</t>
  </si>
  <si>
    <t>Covid Vaccination Clinic</t>
  </si>
  <si>
    <t>Mask wearing outside</t>
  </si>
  <si>
    <t>got to be home with my newly adopted dogs</t>
  </si>
  <si>
    <t>dog walking</t>
  </si>
  <si>
    <t>no yoga</t>
  </si>
  <si>
    <t>nightmares</t>
  </si>
  <si>
    <t>not</t>
  </si>
  <si>
    <t>mask on 8 hours at office</t>
  </si>
  <si>
    <t>Zoom lectures I wouldn't have attended in person</t>
  </si>
  <si>
    <t>Looking up certain kinds of medical information (not about covid-19)</t>
  </si>
  <si>
    <t>fewer interruptions because of social activites and travel</t>
  </si>
  <si>
    <t>showed some concerning health symptoms (not covid-19)</t>
  </si>
  <si>
    <t>positive, because schedule is very empty</t>
  </si>
  <si>
    <t>I don't work; I do do volunteer work as a tax preparer.</t>
  </si>
  <si>
    <t>AARP tax preparer.</t>
  </si>
  <si>
    <t>Workout less</t>
  </si>
  <si>
    <t>Negative, too easy to sleep</t>
  </si>
  <si>
    <t>Catering</t>
  </si>
  <si>
    <t>I don't exercise as much since the pandemic started and I lost access to the gym I was using</t>
  </si>
  <si>
    <t>Walking four days per week, light cardio and some weightlifting three days per week</t>
  </si>
  <si>
    <t>I lost access to my gym</t>
  </si>
  <si>
    <t>Freedom is back. Vaccine is even more effective at reducing the spread of the virus</t>
  </si>
  <si>
    <t>I tried to find time and a place to walk the dog</t>
  </si>
  <si>
    <t>sweating</t>
  </si>
  <si>
    <t>local quilt guild leadership</t>
  </si>
  <si>
    <t>I have more time to excersice</t>
  </si>
  <si>
    <t>8pm</t>
  </si>
  <si>
    <t>"extent"</t>
  </si>
  <si>
    <t>It was negative. It has been cool outside but I have been busy.</t>
  </si>
  <si>
    <t>Still wearing a mask even though I have had both vaccines.</t>
  </si>
  <si>
    <t>religious education</t>
  </si>
  <si>
    <t>I don't go to the gym as much. I work out at home.</t>
  </si>
  <si>
    <t>my feet and palms itch since having Covid every night</t>
  </si>
  <si>
    <t>masking outdoors</t>
  </si>
  <si>
    <t>madrid</t>
  </si>
  <si>
    <t>now i practice high intensity activities instead of running sometimes</t>
  </si>
  <si>
    <t>limitations on meeting people</t>
  </si>
  <si>
    <t>meditation breaks when I get overwhelmed</t>
  </si>
  <si>
    <t>restarted my yoga practice</t>
  </si>
  <si>
    <t>I was unmotivated for the last few months</t>
  </si>
  <si>
    <t>9:00am</t>
  </si>
  <si>
    <t>negative recently been hard to feel motivated</t>
  </si>
  <si>
    <t>isolation, not easy to meet new people</t>
  </si>
  <si>
    <t>Ks</t>
  </si>
  <si>
    <t>Graduation celebrations in small groups rather than entire family.</t>
  </si>
  <si>
    <t>Cannot attend classes</t>
  </si>
  <si>
    <t>10;00 pm</t>
  </si>
  <si>
    <t>6.30 am</t>
  </si>
  <si>
    <t>Neighborhood land services</t>
  </si>
  <si>
    <t>Weight Loss meal tracking</t>
  </si>
  <si>
    <t>I have quit exercising</t>
  </si>
  <si>
    <t>negative - I wasn't active so I didn't sleep as well</t>
  </si>
  <si>
    <t>Social distancing from elderly family members</t>
  </si>
  <si>
    <t>My dad is super anti-vax and it stresses me out</t>
  </si>
  <si>
    <t>given me time to question what I do and how I want to shape my life moving forward</t>
  </si>
  <si>
    <t>social distancing/gathering</t>
  </si>
  <si>
    <t>I know I don't need to eat out as often, so I save money. I'm better at cooking on the weekends than I used to be.</t>
  </si>
  <si>
    <t>Eating out (outside) with vaccinated friends once a week.</t>
  </si>
  <si>
    <t>Walking in the mornings</t>
  </si>
  <si>
    <t>More hesitant to get together with a neighbor to walk in the mornings. Better now than a year ago though.</t>
  </si>
  <si>
    <t>Medical education</t>
  </si>
  <si>
    <t>mow the lawn, take wife to dialysis, work in garden, work around house - laundry, cook, etc.</t>
  </si>
  <si>
    <t>don't shame people who believe its a hoax or ivomec can cure it or any other fallacies</t>
  </si>
  <si>
    <t>ESL outreach</t>
  </si>
  <si>
    <t>This tab orients you to the spreadsheet.</t>
  </si>
  <si>
    <t>Late Dec '20</t>
  </si>
  <si>
    <t>Early Feb '21</t>
  </si>
  <si>
    <t>Late Mar '21</t>
  </si>
  <si>
    <t>Early July '20</t>
  </si>
  <si>
    <t>Mid Aug '20</t>
  </si>
  <si>
    <t>Early Oct 20'</t>
  </si>
  <si>
    <t>Mid Nov '20</t>
  </si>
  <si>
    <t>Early May '21</t>
  </si>
  <si>
    <t>Early May '20</t>
  </si>
  <si>
    <t>Generation_Code</t>
  </si>
  <si>
    <t>Sex_Code</t>
  </si>
  <si>
    <t>Sex</t>
  </si>
  <si>
    <t>EDUC_Code</t>
  </si>
  <si>
    <t>Alone_code</t>
  </si>
  <si>
    <t>OthersAtHome</t>
  </si>
  <si>
    <t>bl</t>
  </si>
  <si>
    <t>Long Fromat:</t>
  </si>
  <si>
    <t>a</t>
  </si>
  <si>
    <t>b</t>
  </si>
  <si>
    <t>c</t>
  </si>
  <si>
    <t>d</t>
  </si>
  <si>
    <t>e</t>
  </si>
  <si>
    <t>f</t>
  </si>
  <si>
    <t>g</t>
  </si>
  <si>
    <t>h</t>
  </si>
  <si>
    <t>i</t>
  </si>
  <si>
    <t>j</t>
  </si>
  <si>
    <t>k</t>
  </si>
  <si>
    <t>week</t>
  </si>
  <si>
    <t>code</t>
  </si>
  <si>
    <t>source</t>
  </si>
  <si>
    <t># of No</t>
  </si>
  <si>
    <t># of Yes more</t>
  </si>
  <si>
    <t># of Yes less</t>
  </si>
  <si>
    <t>For No, Yes-Less, Yes-More questions</t>
  </si>
  <si>
    <t>For No/Yes Questions</t>
  </si>
  <si>
    <t># of Yes</t>
  </si>
  <si>
    <t>Sex code: </t>
  </si>
  <si>
    <t>1 - female </t>
  </si>
  <si>
    <t>0 - male</t>
  </si>
  <si>
    <t>Education code:</t>
  </si>
  <si>
    <t>Phd - 5</t>
  </si>
  <si>
    <t>Masters - 4</t>
  </si>
  <si>
    <t>Bachelors - 3</t>
  </si>
  <si>
    <t>Secondary education highschool/vocational - 2</t>
  </si>
  <si>
    <t>Basic schooling - 1</t>
  </si>
  <si>
    <t>Alone code:</t>
  </si>
  <si>
    <t>single/divorced/widowed/relationship but physically separated - 0</t>
  </si>
  <si>
    <t>relationship/living together - 1</t>
  </si>
  <si>
    <t># no - F</t>
  </si>
  <si>
    <t># no - M</t>
  </si>
  <si>
    <t># yes more F</t>
  </si>
  <si>
    <t># yes more M</t>
  </si>
  <si>
    <t># yes less M</t>
  </si>
  <si>
    <t># yes less F</t>
  </si>
  <si>
    <t># yes  F</t>
  </si>
  <si>
    <t># yes  M</t>
  </si>
  <si>
    <t>BROKEN BY SEX</t>
  </si>
  <si>
    <t># GENERAL</t>
  </si>
  <si>
    <t>NORMED</t>
  </si>
  <si>
    <t>Mean - M</t>
  </si>
  <si>
    <t>Mean - F</t>
  </si>
  <si>
    <t>Median - M</t>
  </si>
  <si>
    <t>Median - F</t>
  </si>
  <si>
    <t># yes more A</t>
  </si>
  <si>
    <t># yes less A</t>
  </si>
  <si>
    <t># no - A</t>
  </si>
  <si>
    <t># no - T</t>
  </si>
  <si>
    <t>BROKEN BY ALONE</t>
  </si>
  <si>
    <t># yes more T</t>
  </si>
  <si>
    <t># yes less T</t>
  </si>
  <si>
    <t># yes  T</t>
  </si>
  <si>
    <t># yes  A</t>
  </si>
  <si>
    <t>Mean - T</t>
  </si>
  <si>
    <t>Median - T</t>
  </si>
  <si>
    <t>Median - A</t>
  </si>
  <si>
    <t>Mean -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</si>
</sst>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d/yyyy\ h:mm:ss"/>
    <numFmt numFmtId="165" formatCode="#,##0.00&quot;€&quot;"/>
    <numFmt numFmtId="166" formatCode="###0"/>
    <numFmt numFmtId="167" formatCode="###0.0"/>
    <numFmt numFmtId="168" formatCode="0.0"/>
  </numFmts>
  <fonts count="26" x14ac:knownFonts="1">
    <font>
      <sz val="11"/>
      <color theme="1"/>
      <name val="Calibri"/>
      <family val="2"/>
      <scheme val="minor"/>
    </font>
    <font>
      <sz val="10"/>
      <color rgb="FF000000"/>
      <name val="Arial"/>
    </font>
    <font>
      <sz val="10"/>
      <color theme="1"/>
      <name val="Arial"/>
    </font>
    <font>
      <sz val="10"/>
      <name val="Arial"/>
    </font>
    <font>
      <sz val="10"/>
      <name val="Arial"/>
      <family val="2"/>
    </font>
    <font>
      <b/>
      <sz val="10"/>
      <name val="Arial"/>
      <family val="2"/>
    </font>
    <font>
      <b/>
      <sz val="10"/>
      <color rgb="FF000000"/>
      <name val="Arial"/>
      <family val="2"/>
    </font>
    <font>
      <sz val="10"/>
      <color theme="1"/>
      <name val="Arial"/>
      <family val="2"/>
    </font>
    <font>
      <b/>
      <sz val="10"/>
      <color theme="1"/>
      <name val="Arial"/>
      <family val="2"/>
    </font>
    <font>
      <b/>
      <sz val="11"/>
      <color indexed="60"/>
      <name val="Arial Bold"/>
    </font>
    <font>
      <sz val="9"/>
      <color indexed="62"/>
      <name val="Arial"/>
    </font>
    <font>
      <sz val="9"/>
      <color indexed="60"/>
      <name val="Arial"/>
    </font>
    <font>
      <sz val="9"/>
      <color indexed="62"/>
      <name val="Arial"/>
      <family val="2"/>
    </font>
    <font>
      <sz val="9"/>
      <color indexed="60"/>
      <name val="Arial"/>
      <family val="2"/>
    </font>
    <font>
      <b/>
      <sz val="11"/>
      <color theme="1"/>
      <name val="Calibri"/>
      <family val="2"/>
      <scheme val="minor"/>
    </font>
    <font>
      <u/>
      <sz val="11"/>
      <color theme="10"/>
      <name val="Calibri"/>
      <family val="2"/>
      <scheme val="minor"/>
    </font>
    <font>
      <sz val="18"/>
      <color theme="1"/>
      <name val="Calibri"/>
      <family val="2"/>
      <scheme val="minor"/>
    </font>
    <font>
      <sz val="11"/>
      <color theme="2" tint="-0.499984740745262"/>
      <name val="Calibri"/>
      <family val="2"/>
      <scheme val="minor"/>
    </font>
    <font>
      <sz val="10"/>
      <color rgb="FF000000"/>
      <name val="Arial"/>
      <family val="2"/>
    </font>
    <font>
      <sz val="10"/>
      <color theme="1"/>
      <name val="Consolas"/>
      <family val="3"/>
    </font>
    <font>
      <i/>
      <sz val="11"/>
      <color theme="1"/>
      <name val="Calibri"/>
      <family val="2"/>
      <scheme val="minor"/>
    </font>
    <font>
      <b/>
      <sz val="12"/>
      <color rgb="FF000000"/>
      <name val="Calibri"/>
      <family val="2"/>
      <scheme val="minor"/>
    </font>
    <font>
      <b/>
      <sz val="12"/>
      <color rgb="FF70AD47"/>
      <name val="Calibri"/>
      <family val="2"/>
      <scheme val="minor"/>
    </font>
    <font>
      <sz val="10"/>
      <color rgb="FFFF0000"/>
      <name val="Arial"/>
      <family val="2"/>
    </font>
    <font>
      <sz val="11"/>
      <color rgb="FF000000"/>
      <name val="Arial"/>
      <family val="2"/>
    </font>
    <font>
      <sz val="8"/>
      <name val="Calibri"/>
      <family val="2"/>
      <scheme val="minor"/>
    </font>
  </fonts>
  <fills count="22">
    <fill>
      <patternFill patternType="none"/>
    </fill>
    <fill>
      <patternFill patternType="gray125"/>
    </fill>
    <fill>
      <patternFill patternType="solid">
        <fgColor theme="5" tint="0.79998168889431442"/>
        <bgColor indexed="64"/>
      </patternFill>
    </fill>
    <fill>
      <patternFill patternType="solid">
        <fgColor rgb="FFFEF5F0"/>
        <bgColor indexed="64"/>
      </patternFill>
    </fill>
    <fill>
      <patternFill patternType="solid">
        <fgColor rgb="FFEAF4E4"/>
        <bgColor indexed="64"/>
      </patternFill>
    </fill>
    <fill>
      <patternFill patternType="solid">
        <fgColor rgb="FFFFF9E7"/>
        <bgColor indexed="64"/>
      </patternFill>
    </fill>
    <fill>
      <patternFill patternType="solid">
        <fgColor theme="0" tint="-4.9989318521683403E-2"/>
        <bgColor indexed="64"/>
      </patternFill>
    </fill>
    <fill>
      <patternFill patternType="solid">
        <fgColor theme="2" tint="-9.9978637043366805E-2"/>
        <bgColor indexed="64"/>
      </patternFill>
    </fill>
    <fill>
      <patternFill patternType="solid">
        <fgColor indexed="3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1B2E8"/>
        <bgColor indexed="64"/>
      </patternFill>
    </fill>
    <fill>
      <patternFill patternType="solid">
        <fgColor theme="8" tint="0.79998168889431442"/>
        <bgColor indexed="64"/>
      </patternFill>
    </fill>
    <fill>
      <patternFill patternType="solid">
        <fgColor theme="7"/>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0"/>
        <bgColor indexed="64"/>
      </patternFill>
    </fill>
    <fill>
      <patternFill patternType="solid">
        <fgColor rgb="FFFEFDD7"/>
        <bgColor indexed="64"/>
      </patternFill>
    </fill>
    <fill>
      <patternFill patternType="solid">
        <fgColor rgb="FFFFFF00"/>
        <bgColor indexed="64"/>
      </patternFill>
    </fill>
  </fills>
  <borders count="79">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right/>
      <top style="thin">
        <color indexed="64"/>
      </top>
      <bottom style="double">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top style="medium">
        <color indexed="64"/>
      </top>
      <bottom style="double">
        <color indexed="64"/>
      </bottom>
      <diagonal/>
    </border>
    <border>
      <left style="thin">
        <color indexed="64"/>
      </left>
      <right/>
      <top style="thin">
        <color indexed="64"/>
      </top>
      <bottom style="double">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mediumDashDot">
        <color indexed="64"/>
      </left>
      <right style="thin">
        <color indexed="64"/>
      </right>
      <top style="mediumDashDot">
        <color indexed="64"/>
      </top>
      <bottom style="double">
        <color indexed="64"/>
      </bottom>
      <diagonal/>
    </border>
    <border>
      <left style="thin">
        <color indexed="64"/>
      </left>
      <right style="thin">
        <color indexed="64"/>
      </right>
      <top style="mediumDashDot">
        <color indexed="64"/>
      </top>
      <bottom style="double">
        <color indexed="64"/>
      </bottom>
      <diagonal/>
    </border>
    <border>
      <left style="thin">
        <color indexed="64"/>
      </left>
      <right style="mediumDashDot">
        <color indexed="64"/>
      </right>
      <top style="mediumDashDot">
        <color indexed="64"/>
      </top>
      <bottom style="double">
        <color indexed="64"/>
      </bottom>
      <diagonal/>
    </border>
    <border>
      <left style="mediumDashDot">
        <color indexed="64"/>
      </left>
      <right style="thin">
        <color indexed="64"/>
      </right>
      <top/>
      <bottom style="thin">
        <color indexed="64"/>
      </bottom>
      <diagonal/>
    </border>
    <border>
      <left style="thin">
        <color indexed="64"/>
      </left>
      <right style="mediumDashDot">
        <color indexed="64"/>
      </right>
      <top/>
      <bottom style="thin">
        <color indexed="64"/>
      </bottom>
      <diagonal/>
    </border>
    <border>
      <left style="mediumDashDot">
        <color indexed="64"/>
      </left>
      <right style="thin">
        <color indexed="64"/>
      </right>
      <top style="thin">
        <color indexed="64"/>
      </top>
      <bottom style="thin">
        <color indexed="64"/>
      </bottom>
      <diagonal/>
    </border>
    <border>
      <left style="thin">
        <color indexed="64"/>
      </left>
      <right style="mediumDashDot">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mediumDashDot">
        <color indexed="64"/>
      </left>
      <right style="thin">
        <color indexed="64"/>
      </right>
      <top style="mediumDashDot">
        <color indexed="64"/>
      </top>
      <bottom style="thin">
        <color indexed="64"/>
      </bottom>
      <diagonal/>
    </border>
    <border>
      <left style="thin">
        <color indexed="64"/>
      </left>
      <right style="thin">
        <color indexed="64"/>
      </right>
      <top style="mediumDashDot">
        <color indexed="64"/>
      </top>
      <bottom style="thin">
        <color indexed="64"/>
      </bottom>
      <diagonal/>
    </border>
    <border>
      <left style="thin">
        <color indexed="64"/>
      </left>
      <right style="mediumDashDot">
        <color indexed="64"/>
      </right>
      <top style="mediumDashDot">
        <color indexed="64"/>
      </top>
      <bottom style="thin">
        <color indexed="64"/>
      </bottom>
      <diagonal/>
    </border>
    <border>
      <left style="mediumDashDot">
        <color indexed="64"/>
      </left>
      <right style="thin">
        <color indexed="64"/>
      </right>
      <top style="thin">
        <color indexed="64"/>
      </top>
      <bottom style="mediumDashDot">
        <color indexed="64"/>
      </bottom>
      <diagonal/>
    </border>
    <border>
      <left style="thin">
        <color indexed="64"/>
      </left>
      <right style="thin">
        <color indexed="64"/>
      </right>
      <top style="thin">
        <color indexed="64"/>
      </top>
      <bottom style="mediumDashDot">
        <color indexed="64"/>
      </bottom>
      <diagonal/>
    </border>
    <border>
      <left style="thin">
        <color indexed="64"/>
      </left>
      <right style="mediumDashDot">
        <color indexed="64"/>
      </right>
      <top style="thin">
        <color indexed="64"/>
      </top>
      <bottom style="mediumDashDot">
        <color indexed="64"/>
      </bottom>
      <diagonal/>
    </border>
    <border>
      <left/>
      <right/>
      <top/>
      <bottom style="thin">
        <color indexed="61"/>
      </bottom>
      <diagonal/>
    </border>
    <border>
      <left/>
      <right style="thin">
        <color indexed="63"/>
      </right>
      <top/>
      <bottom style="thin">
        <color indexed="61"/>
      </bottom>
      <diagonal/>
    </border>
    <border>
      <left style="thin">
        <color indexed="63"/>
      </left>
      <right style="thin">
        <color indexed="63"/>
      </right>
      <top/>
      <bottom style="thin">
        <color indexed="61"/>
      </bottom>
      <diagonal/>
    </border>
    <border>
      <left style="thin">
        <color indexed="63"/>
      </left>
      <right/>
      <top/>
      <bottom style="thin">
        <color indexed="61"/>
      </bottom>
      <diagonal/>
    </border>
    <border>
      <left/>
      <right/>
      <top style="thin">
        <color indexed="61"/>
      </top>
      <bottom style="thin">
        <color indexed="22"/>
      </bottom>
      <diagonal/>
    </border>
    <border>
      <left/>
      <right style="thin">
        <color indexed="63"/>
      </right>
      <top style="thin">
        <color indexed="61"/>
      </top>
      <bottom style="thin">
        <color indexed="22"/>
      </bottom>
      <diagonal/>
    </border>
    <border>
      <left style="thin">
        <color indexed="63"/>
      </left>
      <right style="thin">
        <color indexed="63"/>
      </right>
      <top style="thin">
        <color indexed="61"/>
      </top>
      <bottom style="thin">
        <color indexed="22"/>
      </bottom>
      <diagonal/>
    </border>
    <border>
      <left style="thin">
        <color indexed="63"/>
      </left>
      <right/>
      <top style="thin">
        <color indexed="61"/>
      </top>
      <bottom style="thin">
        <color indexed="22"/>
      </bottom>
      <diagonal/>
    </border>
    <border>
      <left/>
      <right/>
      <top style="thin">
        <color indexed="22"/>
      </top>
      <bottom style="thin">
        <color indexed="22"/>
      </bottom>
      <diagonal/>
    </border>
    <border>
      <left/>
      <right style="thin">
        <color indexed="63"/>
      </right>
      <top style="thin">
        <color indexed="22"/>
      </top>
      <bottom style="thin">
        <color indexed="22"/>
      </bottom>
      <diagonal/>
    </border>
    <border>
      <left style="thin">
        <color indexed="63"/>
      </left>
      <right style="thin">
        <color indexed="63"/>
      </right>
      <top style="thin">
        <color indexed="22"/>
      </top>
      <bottom style="thin">
        <color indexed="22"/>
      </bottom>
      <diagonal/>
    </border>
    <border>
      <left style="thin">
        <color indexed="63"/>
      </left>
      <right/>
      <top style="thin">
        <color indexed="22"/>
      </top>
      <bottom style="thin">
        <color indexed="22"/>
      </bottom>
      <diagonal/>
    </border>
    <border>
      <left/>
      <right/>
      <top style="thin">
        <color indexed="22"/>
      </top>
      <bottom style="thin">
        <color indexed="61"/>
      </bottom>
      <diagonal/>
    </border>
    <border>
      <left/>
      <right style="thin">
        <color indexed="63"/>
      </right>
      <top style="thin">
        <color indexed="22"/>
      </top>
      <bottom style="thin">
        <color indexed="61"/>
      </bottom>
      <diagonal/>
    </border>
    <border>
      <left style="thin">
        <color indexed="63"/>
      </left>
      <right style="thin">
        <color indexed="63"/>
      </right>
      <top style="thin">
        <color indexed="22"/>
      </top>
      <bottom style="thin">
        <color indexed="61"/>
      </bottom>
      <diagonal/>
    </border>
    <border>
      <left style="thin">
        <color indexed="63"/>
      </left>
      <right/>
      <top style="thin">
        <color indexed="22"/>
      </top>
      <bottom style="thin">
        <color indexed="61"/>
      </bottom>
      <diagonal/>
    </border>
    <border>
      <left style="medium">
        <color rgb="FFCCCCCC"/>
      </left>
      <right style="medium">
        <color rgb="FFCCCCCC"/>
      </right>
      <top style="medium">
        <color rgb="FFCCCCCC"/>
      </top>
      <bottom style="medium">
        <color rgb="FFCCCCCC"/>
      </bottom>
      <diagonal/>
    </border>
    <border>
      <left/>
      <right/>
      <top style="thin">
        <color indexed="64"/>
      </top>
      <bottom style="thin">
        <color indexed="64"/>
      </bottom>
      <diagonal/>
    </border>
    <border>
      <left/>
      <right/>
      <top style="mediumDashDot">
        <color indexed="64"/>
      </top>
      <bottom style="thin">
        <color indexed="64"/>
      </bottom>
      <diagonal/>
    </border>
    <border>
      <left/>
      <right/>
      <top style="thin">
        <color indexed="64"/>
      </top>
      <bottom style="mediumDashDot">
        <color indexed="64"/>
      </bottom>
      <diagonal/>
    </border>
    <border>
      <left style="thick">
        <color indexed="64"/>
      </left>
      <right style="thin">
        <color indexed="64"/>
      </right>
      <top style="medium">
        <color indexed="64"/>
      </top>
      <bottom style="double">
        <color indexed="64"/>
      </bottom>
      <diagonal/>
    </border>
    <border>
      <left style="thick">
        <color indexed="64"/>
      </left>
      <right style="thin">
        <color indexed="64"/>
      </right>
      <top/>
      <bottom style="thin">
        <color indexed="64"/>
      </bottom>
      <diagonal/>
    </border>
    <border>
      <left style="thick">
        <color indexed="64"/>
      </left>
      <right style="thin">
        <color indexed="64"/>
      </right>
      <top style="thin">
        <color indexed="64"/>
      </top>
      <bottom style="thin">
        <color indexed="64"/>
      </bottom>
      <diagonal/>
    </border>
    <border>
      <left/>
      <right/>
      <top style="medium">
        <color indexed="64"/>
      </top>
      <bottom style="double">
        <color indexed="64"/>
      </bottom>
      <diagonal/>
    </border>
    <border>
      <left style="thin">
        <color indexed="64"/>
      </left>
      <right/>
      <top/>
      <bottom/>
      <diagonal/>
    </border>
    <border>
      <left style="thick">
        <color indexed="64"/>
      </left>
      <right style="thin">
        <color indexed="64"/>
      </right>
      <top style="thin">
        <color indexed="64"/>
      </top>
      <bottom style="double">
        <color indexed="64"/>
      </bottom>
      <diagonal/>
    </border>
    <border>
      <left style="thick">
        <color auto="1"/>
      </left>
      <right/>
      <top/>
      <bottom/>
      <diagonal/>
    </border>
    <border>
      <left style="medium">
        <color rgb="FFCCCCCC"/>
      </left>
      <right/>
      <top style="medium">
        <color rgb="FFCCCCCC"/>
      </top>
      <bottom style="medium">
        <color rgb="FFCCCCCC"/>
      </bottom>
      <diagonal/>
    </border>
    <border>
      <left style="thin">
        <color indexed="64"/>
      </left>
      <right/>
      <top style="thin">
        <color indexed="64"/>
      </top>
      <bottom style="thick">
        <color indexed="64"/>
      </bottom>
      <diagonal/>
    </border>
    <border>
      <left style="medium">
        <color rgb="FFCCCCCC"/>
      </left>
      <right style="medium">
        <color rgb="FFCCCCCC"/>
      </right>
      <top style="medium">
        <color rgb="FFCCCCCC"/>
      </top>
      <bottom style="thick">
        <color indexed="64"/>
      </bottom>
      <diagonal/>
    </border>
    <border>
      <left/>
      <right/>
      <top/>
      <bottom style="thick">
        <color indexed="64"/>
      </bottom>
      <diagonal/>
    </border>
    <border>
      <left style="medium">
        <color rgb="FFCCCCCC"/>
      </left>
      <right/>
      <top style="medium">
        <color rgb="FFCCCCCC"/>
      </top>
      <bottom style="thick">
        <color indexed="6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medium">
        <color indexed="64"/>
      </bottom>
      <diagonal/>
    </border>
    <border>
      <left/>
      <right/>
      <top/>
      <bottom style="medium">
        <color indexed="64"/>
      </bottom>
      <diagonal/>
    </border>
    <border>
      <left style="thin">
        <color auto="1"/>
      </left>
      <right style="thin">
        <color auto="1"/>
      </right>
      <top/>
      <bottom style="thin">
        <color auto="1"/>
      </bottom>
      <diagonal/>
    </border>
    <border>
      <left/>
      <right/>
      <top/>
      <bottom style="thin">
        <color indexed="64"/>
      </bottom>
      <diagonal/>
    </border>
    <border>
      <left style="medium">
        <color rgb="FFCCCCCC"/>
      </left>
      <right style="medium">
        <color rgb="FFCCCCCC"/>
      </right>
      <top/>
      <bottom style="medium">
        <color rgb="FFCCCCCC"/>
      </bottom>
      <diagonal/>
    </border>
    <border>
      <left style="medium">
        <color rgb="FFCCCCCC"/>
      </left>
      <right style="medium">
        <color rgb="FFCCCCCC"/>
      </right>
      <top style="medium">
        <color rgb="FFCCCCCC"/>
      </top>
      <bottom style="thin">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s>
  <cellStyleXfs count="5">
    <xf numFmtId="0" fontId="0" fillId="0" borderId="0"/>
    <xf numFmtId="0" fontId="1" fillId="0" borderId="0"/>
    <xf numFmtId="0" fontId="3" fillId="0" borderId="0"/>
    <xf numFmtId="0" fontId="4" fillId="0" borderId="0"/>
    <xf numFmtId="0" fontId="15" fillId="0" borderId="0" applyNumberFormat="0" applyFill="0" applyBorder="0" applyAlignment="0" applyProtection="0"/>
  </cellStyleXfs>
  <cellXfs count="301">
    <xf numFmtId="0" fontId="0" fillId="0" borderId="0" xfId="0"/>
    <xf numFmtId="0" fontId="1" fillId="0" borderId="0" xfId="1"/>
    <xf numFmtId="0" fontId="2" fillId="0" borderId="0" xfId="1" applyFont="1"/>
    <xf numFmtId="0" fontId="2" fillId="0" borderId="0" xfId="1" quotePrefix="1" applyFont="1"/>
    <xf numFmtId="164" fontId="2" fillId="0" borderId="0" xfId="1" applyNumberFormat="1" applyFont="1"/>
    <xf numFmtId="3" fontId="2" fillId="0" borderId="0" xfId="1" applyNumberFormat="1" applyFont="1"/>
    <xf numFmtId="165" fontId="2" fillId="0" borderId="0" xfId="1" applyNumberFormat="1" applyFont="1"/>
    <xf numFmtId="0" fontId="3" fillId="0" borderId="0" xfId="1" applyFont="1"/>
    <xf numFmtId="0" fontId="2" fillId="0" borderId="1" xfId="1" applyFont="1" applyBorder="1"/>
    <xf numFmtId="0" fontId="3" fillId="0" borderId="1" xfId="1" applyFont="1" applyBorder="1"/>
    <xf numFmtId="0" fontId="1" fillId="0" borderId="1" xfId="1" applyBorder="1"/>
    <xf numFmtId="0" fontId="4" fillId="2" borderId="2" xfId="1" applyFont="1" applyFill="1" applyBorder="1"/>
    <xf numFmtId="0" fontId="4" fillId="2" borderId="3" xfId="1" applyFont="1" applyFill="1" applyBorder="1"/>
    <xf numFmtId="0" fontId="6" fillId="0" borderId="8" xfId="1" applyFont="1" applyBorder="1"/>
    <xf numFmtId="0" fontId="5" fillId="3" borderId="6" xfId="1" applyFont="1" applyFill="1" applyBorder="1"/>
    <xf numFmtId="0" fontId="5" fillId="3" borderId="7" xfId="1" applyFont="1" applyFill="1" applyBorder="1"/>
    <xf numFmtId="164" fontId="4" fillId="3" borderId="4" xfId="1" applyNumberFormat="1" applyFont="1" applyFill="1" applyBorder="1"/>
    <xf numFmtId="164" fontId="4" fillId="3" borderId="3" xfId="1" applyNumberFormat="1" applyFont="1" applyFill="1" applyBorder="1"/>
    <xf numFmtId="0" fontId="2" fillId="4" borderId="2" xfId="1" applyFont="1" applyFill="1" applyBorder="1"/>
    <xf numFmtId="0" fontId="1" fillId="4" borderId="2" xfId="1" applyFill="1" applyBorder="1"/>
    <xf numFmtId="0" fontId="2" fillId="4" borderId="2" xfId="1" quotePrefix="1" applyFont="1" applyFill="1" applyBorder="1"/>
    <xf numFmtId="164" fontId="2" fillId="4" borderId="3" xfId="1" applyNumberFormat="1" applyFont="1" applyFill="1" applyBorder="1"/>
    <xf numFmtId="0" fontId="1" fillId="4" borderId="3" xfId="1" applyFill="1" applyBorder="1"/>
    <xf numFmtId="164" fontId="2" fillId="4" borderId="4" xfId="1" applyNumberFormat="1" applyFont="1" applyFill="1" applyBorder="1"/>
    <xf numFmtId="0" fontId="2" fillId="4" borderId="5" xfId="1" applyFont="1" applyFill="1" applyBorder="1"/>
    <xf numFmtId="0" fontId="1" fillId="4" borderId="5" xfId="1" applyFill="1" applyBorder="1"/>
    <xf numFmtId="0" fontId="2" fillId="4" borderId="5" xfId="1" quotePrefix="1" applyFont="1" applyFill="1" applyBorder="1"/>
    <xf numFmtId="0" fontId="8" fillId="4" borderId="11" xfId="1" applyFont="1" applyFill="1" applyBorder="1"/>
    <xf numFmtId="0" fontId="8" fillId="4" borderId="12" xfId="1" applyFont="1" applyFill="1" applyBorder="1"/>
    <xf numFmtId="0" fontId="5" fillId="4" borderId="12" xfId="1" applyFont="1" applyFill="1" applyBorder="1"/>
    <xf numFmtId="0" fontId="1" fillId="5" borderId="2" xfId="1" applyFill="1" applyBorder="1"/>
    <xf numFmtId="0" fontId="8" fillId="4" borderId="13" xfId="1" applyFont="1" applyFill="1" applyBorder="1"/>
    <xf numFmtId="0" fontId="1" fillId="4" borderId="9" xfId="1" applyFill="1" applyBorder="1"/>
    <xf numFmtId="0" fontId="1" fillId="4" borderId="10" xfId="1" applyFill="1" applyBorder="1"/>
    <xf numFmtId="0" fontId="2" fillId="4" borderId="10" xfId="1" applyFont="1" applyFill="1" applyBorder="1"/>
    <xf numFmtId="0" fontId="2" fillId="5" borderId="2" xfId="1" applyFont="1" applyFill="1" applyBorder="1"/>
    <xf numFmtId="0" fontId="7" fillId="5" borderId="2" xfId="1" applyFont="1" applyFill="1" applyBorder="1"/>
    <xf numFmtId="164" fontId="2" fillId="5" borderId="3" xfId="1" applyNumberFormat="1" applyFont="1" applyFill="1" applyBorder="1"/>
    <xf numFmtId="0" fontId="1" fillId="5" borderId="3" xfId="1" applyFill="1" applyBorder="1"/>
    <xf numFmtId="164" fontId="2" fillId="5" borderId="4" xfId="1" applyNumberFormat="1" applyFont="1" applyFill="1" applyBorder="1"/>
    <xf numFmtId="0" fontId="2" fillId="5" borderId="5" xfId="1" applyFont="1" applyFill="1" applyBorder="1"/>
    <xf numFmtId="0" fontId="1" fillId="5" borderId="5" xfId="1" applyFill="1" applyBorder="1"/>
    <xf numFmtId="0" fontId="8" fillId="5" borderId="6" xfId="1" applyFont="1" applyFill="1" applyBorder="1"/>
    <xf numFmtId="0" fontId="8" fillId="5" borderId="7" xfId="1" applyFont="1" applyFill="1" applyBorder="1"/>
    <xf numFmtId="0" fontId="2" fillId="5" borderId="2" xfId="1" quotePrefix="1" applyFont="1" applyFill="1" applyBorder="1"/>
    <xf numFmtId="0" fontId="5" fillId="3" borderId="14" xfId="1" applyFont="1" applyFill="1" applyBorder="1"/>
    <xf numFmtId="0" fontId="4" fillId="3" borderId="9" xfId="1" applyFont="1" applyFill="1" applyBorder="1"/>
    <xf numFmtId="0" fontId="4" fillId="3" borderId="10" xfId="1" applyFont="1" applyFill="1" applyBorder="1"/>
    <xf numFmtId="0" fontId="4" fillId="2" borderId="10" xfId="1" applyFont="1" applyFill="1" applyBorder="1"/>
    <xf numFmtId="0" fontId="4" fillId="2" borderId="16" xfId="1" applyFont="1" applyFill="1" applyBorder="1"/>
    <xf numFmtId="0" fontId="5" fillId="3" borderId="17" xfId="1" applyFont="1" applyFill="1" applyBorder="1"/>
    <xf numFmtId="0" fontId="5" fillId="3" borderId="18" xfId="1" applyFont="1" applyFill="1" applyBorder="1"/>
    <xf numFmtId="0" fontId="5" fillId="3" borderId="19" xfId="1" applyFont="1" applyFill="1" applyBorder="1"/>
    <xf numFmtId="0" fontId="4" fillId="2" borderId="22" xfId="1" applyFont="1" applyFill="1" applyBorder="1"/>
    <xf numFmtId="0" fontId="4" fillId="2" borderId="23" xfId="1" applyFont="1" applyFill="1" applyBorder="1"/>
    <xf numFmtId="0" fontId="4" fillId="2" borderId="20" xfId="1" applyFont="1" applyFill="1" applyBorder="1"/>
    <xf numFmtId="0" fontId="4" fillId="2" borderId="5" xfId="1" applyFont="1" applyFill="1" applyBorder="1"/>
    <xf numFmtId="0" fontId="4" fillId="2" borderId="21" xfId="1" applyFont="1" applyFill="1" applyBorder="1"/>
    <xf numFmtId="3" fontId="4" fillId="2" borderId="2" xfId="1" applyNumberFormat="1" applyFont="1" applyFill="1" applyBorder="1"/>
    <xf numFmtId="0" fontId="5" fillId="3" borderId="24" xfId="1" applyFont="1" applyFill="1" applyBorder="1"/>
    <xf numFmtId="0" fontId="5" fillId="3" borderId="25" xfId="1" applyFont="1" applyFill="1" applyBorder="1"/>
    <xf numFmtId="0" fontId="4" fillId="2" borderId="15" xfId="1" applyFont="1" applyFill="1" applyBorder="1"/>
    <xf numFmtId="0" fontId="4" fillId="6" borderId="26" xfId="1" applyFont="1" applyFill="1" applyBorder="1"/>
    <xf numFmtId="0" fontId="4" fillId="6" borderId="27" xfId="1" applyFont="1" applyFill="1" applyBorder="1"/>
    <xf numFmtId="0" fontId="4" fillId="6" borderId="28" xfId="1" applyFont="1" applyFill="1" applyBorder="1"/>
    <xf numFmtId="0" fontId="4" fillId="6" borderId="22" xfId="1" applyFont="1" applyFill="1" applyBorder="1"/>
    <xf numFmtId="0" fontId="4" fillId="6" borderId="2" xfId="1" applyFont="1" applyFill="1" applyBorder="1"/>
    <xf numFmtId="0" fontId="4" fillId="6" borderId="23" xfId="1" applyFont="1" applyFill="1" applyBorder="1"/>
    <xf numFmtId="0" fontId="4" fillId="6" borderId="29" xfId="1" applyFont="1" applyFill="1" applyBorder="1"/>
    <xf numFmtId="0" fontId="4" fillId="6" borderId="30" xfId="1" applyFont="1" applyFill="1" applyBorder="1"/>
    <xf numFmtId="0" fontId="4" fillId="6" borderId="31" xfId="1" applyFont="1" applyFill="1" applyBorder="1"/>
    <xf numFmtId="0" fontId="4" fillId="2" borderId="26" xfId="1" applyFont="1" applyFill="1" applyBorder="1"/>
    <xf numFmtId="0" fontId="4" fillId="2" borderId="27" xfId="1" applyFont="1" applyFill="1" applyBorder="1"/>
    <xf numFmtId="0" fontId="4" fillId="2" borderId="28" xfId="1" applyFont="1" applyFill="1" applyBorder="1"/>
    <xf numFmtId="0" fontId="4" fillId="2" borderId="29" xfId="1" applyFont="1" applyFill="1" applyBorder="1"/>
    <xf numFmtId="0" fontId="4" fillId="2" borderId="30" xfId="1" applyFont="1" applyFill="1" applyBorder="1"/>
    <xf numFmtId="0" fontId="4" fillId="2" borderId="31" xfId="1" applyFont="1" applyFill="1" applyBorder="1"/>
    <xf numFmtId="0" fontId="4" fillId="2" borderId="2" xfId="1" quotePrefix="1" applyFont="1" applyFill="1" applyBorder="1"/>
    <xf numFmtId="0" fontId="4" fillId="2" borderId="23" xfId="1" quotePrefix="1" applyFont="1" applyFill="1" applyBorder="1"/>
    <xf numFmtId="0" fontId="4" fillId="7" borderId="2" xfId="1" applyFont="1" applyFill="1" applyBorder="1"/>
    <xf numFmtId="0" fontId="4" fillId="7" borderId="26" xfId="1" applyFont="1" applyFill="1" applyBorder="1"/>
    <xf numFmtId="0" fontId="4" fillId="7" borderId="27" xfId="1" applyFont="1" applyFill="1" applyBorder="1"/>
    <xf numFmtId="0" fontId="4" fillId="7" borderId="28" xfId="1" applyFont="1" applyFill="1" applyBorder="1"/>
    <xf numFmtId="0" fontId="4" fillId="7" borderId="22" xfId="1" applyFont="1" applyFill="1" applyBorder="1"/>
    <xf numFmtId="0" fontId="4" fillId="7" borderId="23" xfId="1" applyFont="1" applyFill="1" applyBorder="1"/>
    <xf numFmtId="0" fontId="4" fillId="7" borderId="29" xfId="1" applyFont="1" applyFill="1" applyBorder="1"/>
    <xf numFmtId="0" fontId="4" fillId="7" borderId="30" xfId="1" applyFont="1" applyFill="1" applyBorder="1"/>
    <xf numFmtId="0" fontId="4" fillId="7" borderId="31" xfId="1" applyFont="1" applyFill="1" applyBorder="1"/>
    <xf numFmtId="0" fontId="4" fillId="2" borderId="26" xfId="1" quotePrefix="1" applyFont="1" applyFill="1" applyBorder="1"/>
    <xf numFmtId="0" fontId="4" fillId="2" borderId="27" xfId="1" quotePrefix="1" applyFont="1" applyFill="1" applyBorder="1"/>
    <xf numFmtId="0" fontId="4" fillId="2" borderId="22" xfId="1" quotePrefix="1" applyFont="1" applyFill="1" applyBorder="1"/>
    <xf numFmtId="0" fontId="4" fillId="2" borderId="29" xfId="1" quotePrefix="1" applyFont="1" applyFill="1" applyBorder="1"/>
    <xf numFmtId="0" fontId="4" fillId="2" borderId="30" xfId="1" quotePrefix="1" applyFont="1" applyFill="1" applyBorder="1"/>
    <xf numFmtId="0" fontId="4" fillId="7" borderId="22" xfId="1" quotePrefix="1" applyFont="1" applyFill="1" applyBorder="1"/>
    <xf numFmtId="165" fontId="4" fillId="7" borderId="22" xfId="1" applyNumberFormat="1" applyFont="1" applyFill="1" applyBorder="1"/>
    <xf numFmtId="0" fontId="3" fillId="0" borderId="0" xfId="2"/>
    <xf numFmtId="0" fontId="10" fillId="0" borderId="32" xfId="2" applyFont="1" applyBorder="1" applyAlignment="1">
      <alignment horizontal="left" wrapText="1"/>
    </xf>
    <xf numFmtId="0" fontId="10" fillId="0" borderId="33" xfId="2" applyFont="1" applyBorder="1" applyAlignment="1">
      <alignment horizontal="center" wrapText="1"/>
    </xf>
    <xf numFmtId="0" fontId="10" fillId="0" borderId="34" xfId="2" applyFont="1" applyBorder="1" applyAlignment="1">
      <alignment horizontal="center" wrapText="1"/>
    </xf>
    <xf numFmtId="0" fontId="10" fillId="0" borderId="35" xfId="2" applyFont="1" applyBorder="1" applyAlignment="1">
      <alignment horizontal="center" wrapText="1"/>
    </xf>
    <xf numFmtId="0" fontId="10" fillId="8" borderId="36" xfId="2" applyFont="1" applyFill="1" applyBorder="1" applyAlignment="1">
      <alignment horizontal="left" vertical="top" wrapText="1"/>
    </xf>
    <xf numFmtId="166" fontId="11" fillId="0" borderId="37" xfId="2" applyNumberFormat="1" applyFont="1" applyBorder="1" applyAlignment="1">
      <alignment horizontal="right" vertical="top"/>
    </xf>
    <xf numFmtId="167" fontId="11" fillId="0" borderId="38" xfId="2" applyNumberFormat="1" applyFont="1" applyBorder="1" applyAlignment="1">
      <alignment horizontal="right" vertical="top"/>
    </xf>
    <xf numFmtId="167" fontId="11" fillId="0" borderId="39" xfId="2" applyNumberFormat="1" applyFont="1" applyBorder="1" applyAlignment="1">
      <alignment horizontal="right" vertical="top"/>
    </xf>
    <xf numFmtId="0" fontId="10" fillId="8" borderId="40" xfId="2" applyFont="1" applyFill="1" applyBorder="1" applyAlignment="1">
      <alignment horizontal="left" vertical="top" wrapText="1"/>
    </xf>
    <xf numFmtId="166" fontId="11" fillId="0" borderId="41" xfId="2" applyNumberFormat="1" applyFont="1" applyBorder="1" applyAlignment="1">
      <alignment horizontal="right" vertical="top"/>
    </xf>
    <xf numFmtId="167" fontId="11" fillId="0" borderId="42" xfId="2" applyNumberFormat="1" applyFont="1" applyBorder="1" applyAlignment="1">
      <alignment horizontal="right" vertical="top"/>
    </xf>
    <xf numFmtId="167" fontId="11" fillId="0" borderId="43" xfId="2" applyNumberFormat="1" applyFont="1" applyBorder="1" applyAlignment="1">
      <alignment horizontal="right" vertical="top"/>
    </xf>
    <xf numFmtId="0" fontId="10" fillId="8" borderId="44" xfId="2" applyFont="1" applyFill="1" applyBorder="1" applyAlignment="1">
      <alignment horizontal="left" vertical="top" wrapText="1"/>
    </xf>
    <xf numFmtId="166" fontId="11" fillId="0" borderId="45" xfId="2" applyNumberFormat="1" applyFont="1" applyBorder="1" applyAlignment="1">
      <alignment horizontal="right" vertical="top"/>
    </xf>
    <xf numFmtId="167" fontId="11" fillId="0" borderId="46" xfId="2" applyNumberFormat="1" applyFont="1" applyBorder="1" applyAlignment="1">
      <alignment horizontal="right" vertical="top"/>
    </xf>
    <xf numFmtId="0" fontId="11" fillId="0" borderId="47" xfId="2" applyFont="1" applyBorder="1" applyAlignment="1">
      <alignment horizontal="left" vertical="top" wrapText="1"/>
    </xf>
    <xf numFmtId="10" fontId="0" fillId="0" borderId="0" xfId="0" applyNumberFormat="1"/>
    <xf numFmtId="0" fontId="4" fillId="0" borderId="0" xfId="3"/>
    <xf numFmtId="0" fontId="12" fillId="0" borderId="32" xfId="3" applyFont="1" applyBorder="1" applyAlignment="1">
      <alignment horizontal="left" wrapText="1"/>
    </xf>
    <xf numFmtId="0" fontId="12" fillId="0" borderId="33" xfId="3" applyFont="1" applyBorder="1" applyAlignment="1">
      <alignment horizontal="center" wrapText="1"/>
    </xf>
    <xf numFmtId="0" fontId="12" fillId="0" borderId="34" xfId="3" applyFont="1" applyBorder="1" applyAlignment="1">
      <alignment horizontal="center" wrapText="1"/>
    </xf>
    <xf numFmtId="0" fontId="12" fillId="0" borderId="35" xfId="3" applyFont="1" applyBorder="1" applyAlignment="1">
      <alignment horizontal="center" wrapText="1"/>
    </xf>
    <xf numFmtId="0" fontId="12" fillId="8" borderId="36" xfId="3" applyFont="1" applyFill="1" applyBorder="1" applyAlignment="1">
      <alignment horizontal="left" vertical="top" wrapText="1"/>
    </xf>
    <xf numFmtId="166" fontId="13" fillId="0" borderId="37" xfId="3" applyNumberFormat="1" applyFont="1" applyBorder="1" applyAlignment="1">
      <alignment horizontal="right" vertical="top"/>
    </xf>
    <xf numFmtId="167" fontId="13" fillId="0" borderId="38" xfId="3" applyNumberFormat="1" applyFont="1" applyBorder="1" applyAlignment="1">
      <alignment horizontal="right" vertical="top"/>
    </xf>
    <xf numFmtId="167" fontId="13" fillId="0" borderId="39" xfId="3" applyNumberFormat="1" applyFont="1" applyBorder="1" applyAlignment="1">
      <alignment horizontal="right" vertical="top"/>
    </xf>
    <xf numFmtId="0" fontId="12" fillId="8" borderId="40" xfId="3" applyFont="1" applyFill="1" applyBorder="1" applyAlignment="1">
      <alignment horizontal="left" vertical="top" wrapText="1"/>
    </xf>
    <xf numFmtId="166" fontId="13" fillId="0" borderId="41" xfId="3" applyNumberFormat="1" applyFont="1" applyBorder="1" applyAlignment="1">
      <alignment horizontal="right" vertical="top"/>
    </xf>
    <xf numFmtId="167" fontId="13" fillId="0" borderId="42" xfId="3" applyNumberFormat="1" applyFont="1" applyBorder="1" applyAlignment="1">
      <alignment horizontal="right" vertical="top"/>
    </xf>
    <xf numFmtId="167" fontId="13" fillId="0" borderId="43" xfId="3" applyNumberFormat="1" applyFont="1" applyBorder="1" applyAlignment="1">
      <alignment horizontal="right" vertical="top"/>
    </xf>
    <xf numFmtId="0" fontId="12" fillId="8" borderId="44" xfId="3" applyFont="1" applyFill="1" applyBorder="1" applyAlignment="1">
      <alignment horizontal="left" vertical="top" wrapText="1"/>
    </xf>
    <xf numFmtId="166" fontId="13" fillId="0" borderId="45" xfId="3" applyNumberFormat="1" applyFont="1" applyBorder="1" applyAlignment="1">
      <alignment horizontal="right" vertical="top"/>
    </xf>
    <xf numFmtId="167" fontId="13" fillId="0" borderId="46" xfId="3" applyNumberFormat="1" applyFont="1" applyBorder="1" applyAlignment="1">
      <alignment horizontal="right" vertical="top"/>
    </xf>
    <xf numFmtId="0" fontId="13" fillId="0" borderId="47" xfId="3" applyFont="1" applyBorder="1" applyAlignment="1">
      <alignment horizontal="left" vertical="top" wrapText="1"/>
    </xf>
    <xf numFmtId="0" fontId="7" fillId="0" borderId="48" xfId="0" applyFont="1" applyBorder="1" applyAlignment="1">
      <alignment vertical="center"/>
    </xf>
    <xf numFmtId="0" fontId="7" fillId="0" borderId="48" xfId="0" applyFont="1" applyBorder="1" applyAlignment="1"/>
    <xf numFmtId="22" fontId="7" fillId="0" borderId="48" xfId="0" applyNumberFormat="1" applyFont="1" applyBorder="1" applyAlignment="1">
      <alignment horizontal="right"/>
    </xf>
    <xf numFmtId="0" fontId="7" fillId="0" borderId="48" xfId="0" applyFont="1" applyBorder="1" applyAlignment="1">
      <alignment horizontal="right"/>
    </xf>
    <xf numFmtId="20" fontId="7" fillId="0" borderId="48" xfId="0" applyNumberFormat="1" applyFont="1" applyBorder="1" applyAlignment="1"/>
    <xf numFmtId="18" fontId="7" fillId="0" borderId="48" xfId="0" applyNumberFormat="1" applyFont="1" applyBorder="1" applyAlignment="1"/>
    <xf numFmtId="0" fontId="4" fillId="7" borderId="49" xfId="1" applyFont="1" applyFill="1" applyBorder="1"/>
    <xf numFmtId="0" fontId="7" fillId="9" borderId="48" xfId="0" applyFont="1" applyFill="1" applyBorder="1" applyAlignment="1"/>
    <xf numFmtId="0" fontId="7" fillId="9" borderId="48" xfId="0" applyFont="1" applyFill="1" applyBorder="1" applyAlignment="1">
      <alignment horizontal="right"/>
    </xf>
    <xf numFmtId="0" fontId="0" fillId="9" borderId="0" xfId="0" applyFill="1"/>
    <xf numFmtId="0" fontId="4" fillId="7" borderId="50" xfId="1" applyFont="1" applyFill="1" applyBorder="1"/>
    <xf numFmtId="0" fontId="4" fillId="7" borderId="51" xfId="1" applyFont="1" applyFill="1" applyBorder="1"/>
    <xf numFmtId="0" fontId="4" fillId="2" borderId="50" xfId="1" applyFont="1" applyFill="1" applyBorder="1"/>
    <xf numFmtId="0" fontId="4" fillId="2" borderId="49" xfId="1" applyFont="1" applyFill="1" applyBorder="1"/>
    <xf numFmtId="0" fontId="4" fillId="2" borderId="51" xfId="1" applyFont="1" applyFill="1" applyBorder="1"/>
    <xf numFmtId="0" fontId="2" fillId="4" borderId="9" xfId="1" applyFont="1" applyFill="1" applyBorder="1"/>
    <xf numFmtId="0" fontId="8" fillId="4" borderId="52" xfId="1" applyFont="1" applyFill="1" applyBorder="1"/>
    <xf numFmtId="0" fontId="2" fillId="4" borderId="53" xfId="1" applyFont="1" applyFill="1" applyBorder="1"/>
    <xf numFmtId="0" fontId="1" fillId="4" borderId="54" xfId="1" applyFill="1" applyBorder="1"/>
    <xf numFmtId="0" fontId="2" fillId="4" borderId="54" xfId="1" applyFont="1" applyFill="1" applyBorder="1"/>
    <xf numFmtId="0" fontId="8" fillId="4" borderId="55" xfId="1" applyFont="1" applyFill="1" applyBorder="1"/>
    <xf numFmtId="0" fontId="1" fillId="4" borderId="49" xfId="1" applyFill="1" applyBorder="1"/>
    <xf numFmtId="0" fontId="2" fillId="4" borderId="56" xfId="1" applyFont="1" applyFill="1" applyBorder="1"/>
    <xf numFmtId="0" fontId="8" fillId="5" borderId="14" xfId="1" applyFont="1" applyFill="1" applyBorder="1"/>
    <xf numFmtId="0" fontId="2" fillId="5" borderId="9" xfId="1" applyFont="1" applyFill="1" applyBorder="1"/>
    <xf numFmtId="0" fontId="1" fillId="5" borderId="10" xfId="1" applyFill="1" applyBorder="1"/>
    <xf numFmtId="0" fontId="2" fillId="5" borderId="10" xfId="1" applyFont="1" applyFill="1" applyBorder="1"/>
    <xf numFmtId="0" fontId="8" fillId="5" borderId="57" xfId="1" applyFont="1" applyFill="1" applyBorder="1"/>
    <xf numFmtId="0" fontId="2" fillId="5" borderId="53" xfId="1" applyFont="1" applyFill="1" applyBorder="1"/>
    <xf numFmtId="0" fontId="1" fillId="5" borderId="54" xfId="1" applyFill="1" applyBorder="1"/>
    <xf numFmtId="0" fontId="2" fillId="5" borderId="54" xfId="1" applyFont="1" applyFill="1" applyBorder="1"/>
    <xf numFmtId="0" fontId="2" fillId="5" borderId="1" xfId="1" applyFont="1" applyFill="1" applyBorder="1"/>
    <xf numFmtId="0" fontId="1" fillId="5" borderId="49" xfId="1" applyFill="1" applyBorder="1"/>
    <xf numFmtId="0" fontId="2" fillId="5" borderId="49" xfId="1" applyFont="1" applyFill="1" applyBorder="1"/>
    <xf numFmtId="0" fontId="5" fillId="10" borderId="25" xfId="1" applyFont="1" applyFill="1" applyBorder="1"/>
    <xf numFmtId="0" fontId="5" fillId="9" borderId="25" xfId="1" applyFont="1" applyFill="1" applyBorder="1"/>
    <xf numFmtId="0" fontId="5" fillId="11" borderId="25" xfId="1" applyFont="1" applyFill="1" applyBorder="1"/>
    <xf numFmtId="0" fontId="5" fillId="12" borderId="25" xfId="1" applyFont="1" applyFill="1" applyBorder="1"/>
    <xf numFmtId="0" fontId="5" fillId="13" borderId="25" xfId="1" applyFont="1" applyFill="1" applyBorder="1"/>
    <xf numFmtId="16" fontId="0" fillId="0" borderId="0" xfId="0" applyNumberFormat="1"/>
    <xf numFmtId="2" fontId="0" fillId="0" borderId="0" xfId="0" applyNumberFormat="1"/>
    <xf numFmtId="22" fontId="0" fillId="0" borderId="0" xfId="0" applyNumberFormat="1"/>
    <xf numFmtId="18" fontId="0" fillId="0" borderId="0" xfId="0" applyNumberFormat="1"/>
    <xf numFmtId="20" fontId="0" fillId="0" borderId="0" xfId="0" applyNumberFormat="1"/>
    <xf numFmtId="0" fontId="7" fillId="0" borderId="59" xfId="0" applyFont="1" applyBorder="1" applyAlignment="1"/>
    <xf numFmtId="0" fontId="0" fillId="0" borderId="58" xfId="0" applyBorder="1"/>
    <xf numFmtId="22" fontId="0" fillId="0" borderId="58" xfId="0" applyNumberFormat="1" applyBorder="1"/>
    <xf numFmtId="0" fontId="4" fillId="3" borderId="60" xfId="1" applyFont="1" applyFill="1" applyBorder="1"/>
    <xf numFmtId="22" fontId="7" fillId="0" borderId="61" xfId="0" applyNumberFormat="1" applyFont="1" applyBorder="1" applyAlignment="1">
      <alignment horizontal="right"/>
    </xf>
    <xf numFmtId="0" fontId="7" fillId="0" borderId="61" xfId="0" applyFont="1" applyBorder="1" applyAlignment="1"/>
    <xf numFmtId="0" fontId="7" fillId="0" borderId="61" xfId="0" applyFont="1" applyBorder="1" applyAlignment="1">
      <alignment horizontal="right"/>
    </xf>
    <xf numFmtId="0" fontId="7" fillId="9" borderId="61" xfId="0" applyFont="1" applyFill="1" applyBorder="1" applyAlignment="1">
      <alignment horizontal="right"/>
    </xf>
    <xf numFmtId="0" fontId="0" fillId="9" borderId="62" xfId="0" applyFill="1" applyBorder="1"/>
    <xf numFmtId="20" fontId="7" fillId="0" borderId="61" xfId="0" applyNumberFormat="1" applyFont="1" applyBorder="1" applyAlignment="1"/>
    <xf numFmtId="0" fontId="7" fillId="0" borderId="63" xfId="0" applyFont="1" applyBorder="1" applyAlignment="1"/>
    <xf numFmtId="16" fontId="7" fillId="0" borderId="48" xfId="0" applyNumberFormat="1" applyFont="1" applyBorder="1" applyAlignment="1"/>
    <xf numFmtId="0" fontId="7" fillId="0" borderId="1" xfId="1" applyFont="1" applyBorder="1"/>
    <xf numFmtId="0" fontId="7" fillId="0" borderId="0" xfId="1" applyFont="1"/>
    <xf numFmtId="0" fontId="0" fillId="0" borderId="0" xfId="0" applyFill="1"/>
    <xf numFmtId="0" fontId="2" fillId="2" borderId="64" xfId="1" applyFont="1" applyFill="1" applyBorder="1"/>
    <xf numFmtId="0" fontId="2" fillId="2" borderId="65" xfId="1" applyFont="1" applyFill="1" applyBorder="1"/>
    <xf numFmtId="0" fontId="0" fillId="0" borderId="64" xfId="0" applyBorder="1"/>
    <xf numFmtId="0" fontId="0" fillId="0" borderId="0" xfId="0" applyAlignment="1">
      <alignment horizontal="left"/>
    </xf>
    <xf numFmtId="0" fontId="15" fillId="0" borderId="0" xfId="4"/>
    <xf numFmtId="0" fontId="16" fillId="0" borderId="0" xfId="0" applyFont="1"/>
    <xf numFmtId="0" fontId="17" fillId="0" borderId="0" xfId="0" applyFont="1"/>
    <xf numFmtId="0" fontId="14" fillId="0" borderId="0" xfId="0" applyFont="1"/>
    <xf numFmtId="0" fontId="2" fillId="0" borderId="9" xfId="1" applyFont="1" applyBorder="1"/>
    <xf numFmtId="0" fontId="2" fillId="0" borderId="56" xfId="1" applyFont="1" applyBorder="1"/>
    <xf numFmtId="0" fontId="1" fillId="0" borderId="56" xfId="1" applyBorder="1"/>
    <xf numFmtId="0" fontId="2" fillId="0" borderId="15" xfId="1" applyFont="1" applyBorder="1"/>
    <xf numFmtId="0" fontId="2" fillId="2" borderId="5" xfId="1" applyFont="1" applyFill="1" applyBorder="1"/>
    <xf numFmtId="0" fontId="5" fillId="2" borderId="66" xfId="1" applyFont="1" applyFill="1" applyBorder="1"/>
    <xf numFmtId="0" fontId="0" fillId="0" borderId="67" xfId="0" applyBorder="1"/>
    <xf numFmtId="0" fontId="2" fillId="15" borderId="1" xfId="1" applyFont="1" applyFill="1" applyBorder="1"/>
    <xf numFmtId="0" fontId="2" fillId="9" borderId="1" xfId="1" applyFont="1" applyFill="1" applyBorder="1"/>
    <xf numFmtId="0" fontId="2" fillId="12" borderId="1" xfId="1" applyFont="1" applyFill="1" applyBorder="1"/>
    <xf numFmtId="0" fontId="2" fillId="16" borderId="1" xfId="1" applyFont="1" applyFill="1" applyBorder="1"/>
    <xf numFmtId="0" fontId="2" fillId="17" borderId="1" xfId="1" applyFont="1" applyFill="1" applyBorder="1"/>
    <xf numFmtId="0" fontId="2" fillId="18" borderId="1" xfId="1" applyFont="1" applyFill="1" applyBorder="1"/>
    <xf numFmtId="0" fontId="2" fillId="17" borderId="9" xfId="1" applyFont="1" applyFill="1" applyBorder="1"/>
    <xf numFmtId="0" fontId="2" fillId="7" borderId="9" xfId="1" applyFont="1" applyFill="1" applyBorder="1"/>
    <xf numFmtId="0" fontId="2" fillId="7" borderId="1" xfId="1" applyFont="1" applyFill="1" applyBorder="1"/>
    <xf numFmtId="168" fontId="0" fillId="0" borderId="64" xfId="0" applyNumberFormat="1" applyBorder="1"/>
    <xf numFmtId="168" fontId="19" fillId="0" borderId="64" xfId="0" applyNumberFormat="1" applyFont="1" applyBorder="1" applyAlignment="1">
      <alignment horizontal="left" vertical="center" indent="1"/>
    </xf>
    <xf numFmtId="1" fontId="0" fillId="0" borderId="64" xfId="0" applyNumberFormat="1" applyBorder="1"/>
    <xf numFmtId="0" fontId="20" fillId="0" borderId="0" xfId="0" applyFont="1" applyAlignment="1">
      <alignment horizontal="center"/>
    </xf>
    <xf numFmtId="0" fontId="18" fillId="0" borderId="1" xfId="1" applyFont="1" applyBorder="1"/>
    <xf numFmtId="0" fontId="21" fillId="19" borderId="0" xfId="0" applyFont="1" applyFill="1" applyBorder="1" applyAlignment="1">
      <alignment horizontal="left" vertical="center"/>
    </xf>
    <xf numFmtId="0" fontId="22" fillId="19" borderId="0" xfId="0" applyFont="1" applyFill="1" applyBorder="1" applyAlignment="1">
      <alignment horizontal="left" vertical="center"/>
    </xf>
    <xf numFmtId="1" fontId="0" fillId="0" borderId="0" xfId="0" applyNumberFormat="1"/>
    <xf numFmtId="0" fontId="0" fillId="0" borderId="1" xfId="0" applyBorder="1"/>
    <xf numFmtId="0" fontId="20" fillId="0" borderId="1" xfId="0" applyFont="1" applyBorder="1" applyAlignment="1">
      <alignment horizontal="center"/>
    </xf>
    <xf numFmtId="168" fontId="0" fillId="0" borderId="68" xfId="0" applyNumberFormat="1" applyBorder="1"/>
    <xf numFmtId="0" fontId="0" fillId="0" borderId="66" xfId="0" applyBorder="1"/>
    <xf numFmtId="168" fontId="0" fillId="0" borderId="68" xfId="0" applyNumberFormat="1" applyFont="1" applyBorder="1"/>
    <xf numFmtId="0" fontId="14" fillId="0" borderId="0" xfId="0" applyFont="1" applyAlignment="1">
      <alignment horizontal="right"/>
    </xf>
    <xf numFmtId="0" fontId="0" fillId="0" borderId="0" xfId="0" applyFill="1" applyBorder="1"/>
    <xf numFmtId="0" fontId="1" fillId="0" borderId="0" xfId="1" applyBorder="1"/>
    <xf numFmtId="0" fontId="0" fillId="0" borderId="0" xfId="0" applyBorder="1"/>
    <xf numFmtId="0" fontId="2" fillId="2" borderId="66" xfId="1" applyFont="1" applyFill="1" applyBorder="1"/>
    <xf numFmtId="0" fontId="2" fillId="0" borderId="56" xfId="1" quotePrefix="1" applyFont="1" applyBorder="1" applyAlignment="1">
      <alignment wrapText="1"/>
    </xf>
    <xf numFmtId="0" fontId="2" fillId="0" borderId="0" xfId="1" applyFont="1" applyAlignment="1">
      <alignment wrapText="1"/>
    </xf>
    <xf numFmtId="0" fontId="2" fillId="0" borderId="0" xfId="1" quotePrefix="1" applyFont="1" applyAlignment="1">
      <alignment wrapText="1"/>
    </xf>
    <xf numFmtId="0" fontId="2" fillId="0" borderId="56" xfId="1" applyFont="1" applyBorder="1" applyAlignment="1">
      <alignment wrapText="1"/>
    </xf>
    <xf numFmtId="0" fontId="1" fillId="0" borderId="56" xfId="1" applyBorder="1" applyAlignment="1">
      <alignment wrapText="1"/>
    </xf>
    <xf numFmtId="0" fontId="1" fillId="0" borderId="0" xfId="1" applyAlignment="1">
      <alignment wrapText="1"/>
    </xf>
    <xf numFmtId="0" fontId="2" fillId="0" borderId="9" xfId="1" applyFont="1" applyBorder="1" applyAlignment="1"/>
    <xf numFmtId="0" fontId="2" fillId="0" borderId="1" xfId="1" applyFont="1" applyBorder="1" applyAlignment="1"/>
    <xf numFmtId="0" fontId="14" fillId="0" borderId="0" xfId="0" applyFont="1" applyAlignment="1">
      <alignment horizontal="left"/>
    </xf>
    <xf numFmtId="0" fontId="7" fillId="0" borderId="48" xfId="0" applyNumberFormat="1" applyFont="1" applyBorder="1" applyAlignment="1"/>
    <xf numFmtId="0" fontId="0" fillId="0" borderId="69" xfId="0" applyBorder="1"/>
    <xf numFmtId="22" fontId="7" fillId="0" borderId="70" xfId="0" applyNumberFormat="1" applyFont="1" applyBorder="1" applyAlignment="1">
      <alignment horizontal="right"/>
    </xf>
    <xf numFmtId="0" fontId="7" fillId="0" borderId="70" xfId="0" applyFont="1" applyBorder="1" applyAlignment="1"/>
    <xf numFmtId="0" fontId="7" fillId="0" borderId="70" xfId="0" applyFont="1" applyBorder="1" applyAlignment="1">
      <alignment horizontal="right"/>
    </xf>
    <xf numFmtId="0" fontId="7" fillId="0" borderId="71" xfId="0" applyFont="1" applyBorder="1" applyAlignment="1"/>
    <xf numFmtId="0" fontId="7" fillId="0" borderId="71" xfId="0" applyFont="1" applyBorder="1" applyAlignment="1">
      <alignment vertical="center"/>
    </xf>
    <xf numFmtId="0" fontId="1" fillId="0" borderId="69" xfId="1" applyBorder="1"/>
    <xf numFmtId="0" fontId="14" fillId="0" borderId="73" xfId="0" applyFont="1" applyBorder="1" applyAlignment="1">
      <alignment horizontal="center"/>
    </xf>
    <xf numFmtId="0" fontId="14" fillId="0" borderId="74" xfId="0" applyFont="1" applyBorder="1" applyAlignment="1">
      <alignment horizontal="center"/>
    </xf>
    <xf numFmtId="0" fontId="14" fillId="0" borderId="74" xfId="0" applyFont="1" applyFill="1" applyBorder="1" applyAlignment="1">
      <alignment horizontal="center"/>
    </xf>
    <xf numFmtId="0" fontId="2" fillId="2" borderId="48" xfId="1" applyFont="1" applyFill="1" applyBorder="1"/>
    <xf numFmtId="0" fontId="7" fillId="0" borderId="65" xfId="0" applyFont="1" applyBorder="1" applyAlignment="1"/>
    <xf numFmtId="0" fontId="2" fillId="0" borderId="69" xfId="1" applyFont="1" applyBorder="1"/>
    <xf numFmtId="0" fontId="2" fillId="0" borderId="56" xfId="1" quotePrefix="1" applyFont="1" applyBorder="1"/>
    <xf numFmtId="0" fontId="2" fillId="11" borderId="69" xfId="1" applyFont="1" applyFill="1" applyBorder="1"/>
    <xf numFmtId="0" fontId="2" fillId="11" borderId="0" xfId="1" applyFont="1" applyFill="1"/>
    <xf numFmtId="0" fontId="0" fillId="11" borderId="0" xfId="0" applyFill="1"/>
    <xf numFmtId="0" fontId="7" fillId="11" borderId="69" xfId="1" applyFont="1" applyFill="1" applyBorder="1"/>
    <xf numFmtId="0" fontId="0" fillId="0" borderId="75" xfId="0" applyBorder="1"/>
    <xf numFmtId="0" fontId="0" fillId="0" borderId="76" xfId="0" applyBorder="1"/>
    <xf numFmtId="0" fontId="0" fillId="0" borderId="77" xfId="0" applyBorder="1"/>
    <xf numFmtId="0" fontId="0" fillId="0" borderId="78" xfId="0" applyBorder="1"/>
    <xf numFmtId="0" fontId="0" fillId="20" borderId="0" xfId="0" applyFill="1"/>
    <xf numFmtId="0" fontId="3" fillId="20" borderId="0" xfId="2" applyFill="1"/>
    <xf numFmtId="0" fontId="10" fillId="20" borderId="32" xfId="2" applyFont="1" applyFill="1" applyBorder="1" applyAlignment="1">
      <alignment horizontal="left" wrapText="1"/>
    </xf>
    <xf numFmtId="0" fontId="10" fillId="20" borderId="33" xfId="2" applyFont="1" applyFill="1" applyBorder="1" applyAlignment="1">
      <alignment horizontal="center" wrapText="1"/>
    </xf>
    <xf numFmtId="0" fontId="10" fillId="20" borderId="34" xfId="2" applyFont="1" applyFill="1" applyBorder="1" applyAlignment="1">
      <alignment horizontal="center" wrapText="1"/>
    </xf>
    <xf numFmtId="0" fontId="10" fillId="20" borderId="35" xfId="2" applyFont="1" applyFill="1" applyBorder="1" applyAlignment="1">
      <alignment horizontal="center" wrapText="1"/>
    </xf>
    <xf numFmtId="0" fontId="10" fillId="20" borderId="36" xfId="2" applyFont="1" applyFill="1" applyBorder="1" applyAlignment="1">
      <alignment horizontal="left" vertical="top" wrapText="1"/>
    </xf>
    <xf numFmtId="166" fontId="11" fillId="20" borderId="37" xfId="2" applyNumberFormat="1" applyFont="1" applyFill="1" applyBorder="1" applyAlignment="1">
      <alignment horizontal="right" vertical="top"/>
    </xf>
    <xf numFmtId="167" fontId="11" fillId="20" borderId="38" xfId="2" applyNumberFormat="1" applyFont="1" applyFill="1" applyBorder="1" applyAlignment="1">
      <alignment horizontal="right" vertical="top"/>
    </xf>
    <xf numFmtId="167" fontId="11" fillId="20" borderId="39" xfId="2" applyNumberFormat="1" applyFont="1" applyFill="1" applyBorder="1" applyAlignment="1">
      <alignment horizontal="right" vertical="top"/>
    </xf>
    <xf numFmtId="166" fontId="11" fillId="20" borderId="41" xfId="2" applyNumberFormat="1" applyFont="1" applyFill="1" applyBorder="1" applyAlignment="1">
      <alignment horizontal="right" vertical="top"/>
    </xf>
    <xf numFmtId="0" fontId="10" fillId="20" borderId="40" xfId="2" applyFont="1" applyFill="1" applyBorder="1" applyAlignment="1">
      <alignment horizontal="left" vertical="top" wrapText="1"/>
    </xf>
    <xf numFmtId="167" fontId="11" fillId="20" borderId="42" xfId="2" applyNumberFormat="1" applyFont="1" applyFill="1" applyBorder="1" applyAlignment="1">
      <alignment horizontal="right" vertical="top"/>
    </xf>
    <xf numFmtId="167" fontId="11" fillId="20" borderId="43" xfId="2" applyNumberFormat="1" applyFont="1" applyFill="1" applyBorder="1" applyAlignment="1">
      <alignment horizontal="right" vertical="top"/>
    </xf>
    <xf numFmtId="0" fontId="10" fillId="20" borderId="44" xfId="2" applyFont="1" applyFill="1" applyBorder="1" applyAlignment="1">
      <alignment horizontal="left" vertical="top" wrapText="1"/>
    </xf>
    <xf numFmtId="166" fontId="11" fillId="20" borderId="45" xfId="2" applyNumberFormat="1" applyFont="1" applyFill="1" applyBorder="1" applyAlignment="1">
      <alignment horizontal="right" vertical="top"/>
    </xf>
    <xf numFmtId="167" fontId="11" fillId="20" borderId="46" xfId="2" applyNumberFormat="1" applyFont="1" applyFill="1" applyBorder="1" applyAlignment="1">
      <alignment horizontal="right" vertical="top"/>
    </xf>
    <xf numFmtId="0" fontId="11" fillId="20" borderId="47" xfId="2" applyFont="1" applyFill="1" applyBorder="1" applyAlignment="1">
      <alignment horizontal="left" vertical="top" wrapText="1"/>
    </xf>
    <xf numFmtId="9" fontId="11" fillId="20" borderId="37" xfId="2" applyNumberFormat="1" applyFont="1" applyFill="1" applyBorder="1" applyAlignment="1">
      <alignment horizontal="right" vertical="top"/>
    </xf>
    <xf numFmtId="9" fontId="11" fillId="20" borderId="41" xfId="2" applyNumberFormat="1" applyFont="1" applyFill="1" applyBorder="1" applyAlignment="1">
      <alignment horizontal="right" vertical="top"/>
    </xf>
    <xf numFmtId="0" fontId="0" fillId="21" borderId="69" xfId="0" applyFill="1" applyBorder="1"/>
    <xf numFmtId="0" fontId="0" fillId="21" borderId="69" xfId="0" applyFill="1" applyBorder="1" applyAlignment="1">
      <alignment horizontal="left"/>
    </xf>
    <xf numFmtId="0" fontId="1" fillId="21" borderId="0" xfId="1" applyFill="1" applyBorder="1"/>
    <xf numFmtId="0" fontId="0" fillId="21" borderId="0" xfId="0" applyFill="1" applyAlignment="1">
      <alignment horizontal="left"/>
    </xf>
    <xf numFmtId="164" fontId="23" fillId="0" borderId="0" xfId="1" applyNumberFormat="1" applyFont="1"/>
    <xf numFmtId="0" fontId="23" fillId="0" borderId="0" xfId="1" applyFont="1"/>
    <xf numFmtId="0" fontId="23" fillId="11" borderId="0" xfId="1" applyFont="1" applyFill="1"/>
    <xf numFmtId="165" fontId="23" fillId="0" borderId="0" xfId="1" applyNumberFormat="1" applyFont="1"/>
    <xf numFmtId="0" fontId="24" fillId="0" borderId="0" xfId="0" applyFont="1"/>
    <xf numFmtId="0" fontId="18" fillId="0" borderId="0" xfId="1" applyFont="1" applyBorder="1"/>
    <xf numFmtId="0" fontId="0" fillId="21" borderId="0" xfId="0" applyFill="1" applyBorder="1"/>
    <xf numFmtId="0" fontId="0" fillId="0" borderId="0" xfId="0" applyFill="1" applyAlignment="1">
      <alignment horizontal="left"/>
    </xf>
    <xf numFmtId="0" fontId="20" fillId="0" borderId="0" xfId="0" applyFont="1" applyFill="1" applyAlignment="1">
      <alignment horizontal="center"/>
    </xf>
    <xf numFmtId="0" fontId="9" fillId="0" borderId="0" xfId="3" applyFont="1" applyBorder="1" applyAlignment="1">
      <alignment horizontal="center" vertical="center" wrapText="1"/>
    </xf>
    <xf numFmtId="0" fontId="9" fillId="0" borderId="0" xfId="2" applyFont="1" applyBorder="1" applyAlignment="1">
      <alignment horizontal="center" vertical="center" wrapText="1"/>
    </xf>
    <xf numFmtId="0" fontId="9" fillId="20" borderId="0" xfId="2" applyFont="1" applyFill="1" applyBorder="1" applyAlignment="1">
      <alignment horizontal="center" vertical="center" wrapText="1"/>
    </xf>
    <xf numFmtId="0" fontId="14" fillId="14" borderId="67" xfId="0" applyFont="1" applyFill="1" applyBorder="1" applyAlignment="1">
      <alignment horizontal="center"/>
    </xf>
    <xf numFmtId="0" fontId="14" fillId="14" borderId="72" xfId="0" applyFont="1" applyFill="1" applyBorder="1" applyAlignment="1">
      <alignment horizontal="center"/>
    </xf>
  </cellXfs>
  <cellStyles count="5">
    <cellStyle name="Hyperlink" xfId="4" builtinId="8"/>
    <cellStyle name="Normal" xfId="0" builtinId="0"/>
    <cellStyle name="Normal 2" xfId="1" xr:uid="{D45FA035-B3C6-4653-9414-6302D2299E0E}"/>
    <cellStyle name="Normal_Sandbox" xfId="2" xr:uid="{B22E3604-C945-4ADF-855D-6CABC743DB94}"/>
    <cellStyle name="Normal_Sandbox_1" xfId="3" xr:uid="{84CE467C-E0E9-45CD-9B9F-B4567F684568}"/>
  </cellStyles>
  <dxfs count="6">
    <dxf>
      <fill>
        <patternFill patternType="solid">
          <bgColor theme="0"/>
        </patternFill>
      </fill>
      <border>
        <left style="thin">
          <color auto="1"/>
        </left>
        <right style="thin">
          <color auto="1"/>
        </right>
        <top style="thin">
          <color auto="1"/>
        </top>
        <bottom style="thin">
          <color auto="1"/>
        </bottom>
        <vertical/>
        <horizontal/>
      </border>
    </dxf>
    <dxf>
      <fill>
        <patternFill patternType="solid">
          <fgColor theme="5" tint="0.79995117038483843"/>
          <bgColor theme="5" tint="0.79998168889431442"/>
        </patternFill>
      </fill>
      <border>
        <left style="thin">
          <color auto="1"/>
        </left>
        <right style="thin">
          <color auto="1"/>
        </right>
        <top style="thin">
          <color auto="1"/>
        </top>
        <bottom style="thin">
          <color auto="1"/>
        </bottom>
      </border>
    </dxf>
    <dxf>
      <fill>
        <patternFill>
          <bgColor theme="9" tint="0.79998168889431442"/>
        </patternFill>
      </fill>
      <border>
        <left style="thin">
          <color auto="1"/>
        </left>
        <right style="thin">
          <color auto="1"/>
        </right>
        <top style="thin">
          <color auto="1"/>
        </top>
        <bottom style="thin">
          <color auto="1"/>
        </bottom>
        <vertical/>
        <horizontal/>
      </border>
    </dxf>
    <dxf>
      <fill>
        <patternFill patternType="solid">
          <bgColor theme="0"/>
        </patternFill>
      </fill>
      <border>
        <left style="thin">
          <color auto="1"/>
        </left>
        <right style="thin">
          <color auto="1"/>
        </right>
        <top style="thin">
          <color auto="1"/>
        </top>
        <bottom style="thin">
          <color auto="1"/>
        </bottom>
        <vertical/>
        <horizontal/>
      </border>
    </dxf>
    <dxf>
      <fill>
        <patternFill patternType="solid">
          <fgColor theme="5" tint="0.79995117038483843"/>
          <bgColor theme="5" tint="0.79998168889431442"/>
        </patternFill>
      </fill>
      <border>
        <left style="thin">
          <color auto="1"/>
        </left>
        <right style="thin">
          <color auto="1"/>
        </right>
        <top style="thin">
          <color auto="1"/>
        </top>
        <bottom style="thin">
          <color auto="1"/>
        </bottom>
      </border>
    </dxf>
    <dxf>
      <fill>
        <patternFill>
          <bgColor theme="9" tint="0.79998168889431442"/>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FEFDD7"/>
      <color rgb="FFFAFCDC"/>
      <color rgb="FFFFF9E7"/>
      <color rgb="FFEAF4E4"/>
      <color rgb="FFFEF5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8" Type="http://schemas.openxmlformats.org/officeDocument/2006/relationships/hyperlink" Target="http://www.finsmes.com/2017/06/cic-capital-canada-launches-500m-north-american-growth-fund.html" TargetMode="External"/><Relationship Id="rId13" Type="http://schemas.openxmlformats.org/officeDocument/2006/relationships/image" Target="../media/image6.png"/><Relationship Id="rId18" Type="http://schemas.openxmlformats.org/officeDocument/2006/relationships/hyperlink" Target="https://en.wikipedia.org/wiki/File:Flag_of_Germany.svg" TargetMode="External"/><Relationship Id="rId3" Type="http://schemas.openxmlformats.org/officeDocument/2006/relationships/image" Target="../media/image1.png"/><Relationship Id="rId21" Type="http://schemas.openxmlformats.org/officeDocument/2006/relationships/image" Target="../media/image10.gif"/><Relationship Id="rId7" Type="http://schemas.openxmlformats.org/officeDocument/2006/relationships/image" Target="../media/image3.png"/><Relationship Id="rId12" Type="http://schemas.openxmlformats.org/officeDocument/2006/relationships/hyperlink" Target="https://en.wikipedia.org/wiki/File:Flag_of_Norway.svg" TargetMode="External"/><Relationship Id="rId17" Type="http://schemas.openxmlformats.org/officeDocument/2006/relationships/image" Target="../media/image8.png"/><Relationship Id="rId2" Type="http://schemas.microsoft.com/office/2011/relationships/chartColorStyle" Target="colors12.xml"/><Relationship Id="rId16" Type="http://schemas.openxmlformats.org/officeDocument/2006/relationships/hyperlink" Target="https://cyberlaw.stanford.edu/blog/2010/03/google-italy-privacy-not-what-you-might-think" TargetMode="External"/><Relationship Id="rId20" Type="http://schemas.openxmlformats.org/officeDocument/2006/relationships/hyperlink" Target="https://commons.wikimedia.org/wiki/File:Flag_of_France_(bordered).svg" TargetMode="External"/><Relationship Id="rId1" Type="http://schemas.microsoft.com/office/2011/relationships/chartStyle" Target="style12.xml"/><Relationship Id="rId6" Type="http://schemas.openxmlformats.org/officeDocument/2006/relationships/hyperlink" Target="http://www.pngall.com/spain-flag-png" TargetMode="External"/><Relationship Id="rId11" Type="http://schemas.openxmlformats.org/officeDocument/2006/relationships/image" Target="../media/image5.png"/><Relationship Id="rId5" Type="http://schemas.openxmlformats.org/officeDocument/2006/relationships/image" Target="../media/image2.png"/><Relationship Id="rId15" Type="http://schemas.openxmlformats.org/officeDocument/2006/relationships/image" Target="../media/image7.jpg"/><Relationship Id="rId10" Type="http://schemas.openxmlformats.org/officeDocument/2006/relationships/hyperlink" Target="https://en.wikipedia.org/wiki/Flag_of_Northern_Ireland" TargetMode="External"/><Relationship Id="rId19" Type="http://schemas.openxmlformats.org/officeDocument/2006/relationships/image" Target="../media/image9.png"/><Relationship Id="rId4" Type="http://schemas.openxmlformats.org/officeDocument/2006/relationships/hyperlink" Target="https://en.wikipedia.org/wiki/File:Vertical_United_States_Flag.svg" TargetMode="External"/><Relationship Id="rId9" Type="http://schemas.openxmlformats.org/officeDocument/2006/relationships/image" Target="../media/image4.png"/><Relationship Id="rId14" Type="http://schemas.openxmlformats.org/officeDocument/2006/relationships/hyperlink" Target="https://en.wikipedia.org/wiki/File:Flag_of_New_Zealand_(3-2_aspect_ratio).svg" TargetMode="External"/><Relationship Id="rId22" Type="http://schemas.openxmlformats.org/officeDocument/2006/relationships/hyperlink" Target="http://wendyinkk.blogspot.com/2014/10/taiwan-food-fest-august-2014.html" TargetMode="Externa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93-49CC-979E-D466686D7A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93-49CC-979E-D466686D7A36}"/>
              </c:ext>
            </c:extLst>
          </c:dPt>
          <c:cat>
            <c:strRef>
              <c:f>Sandbox!$I$3:$I$4</c:f>
              <c:strCache>
                <c:ptCount val="2"/>
                <c:pt idx="0">
                  <c:v>No</c:v>
                </c:pt>
                <c:pt idx="1">
                  <c:v>Yes</c:v>
                </c:pt>
              </c:strCache>
            </c:strRef>
          </c:cat>
          <c:val>
            <c:numRef>
              <c:f>Sandbox!$J$3:$J$4</c:f>
              <c:numCache>
                <c:formatCode>###0</c:formatCode>
                <c:ptCount val="2"/>
                <c:pt idx="0">
                  <c:v>78</c:v>
                </c:pt>
                <c:pt idx="1">
                  <c:v>18</c:v>
                </c:pt>
              </c:numCache>
            </c:numRef>
          </c:val>
          <c:extLst>
            <c:ext xmlns:c16="http://schemas.microsoft.com/office/drawing/2014/chart" uri="{C3380CC4-5D6E-409C-BE32-E72D297353CC}">
              <c16:uniqueId val="{00000000-F1AB-4B1B-BB73-A9F6E51EE8E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E3-4025-8378-17E2034910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E3-4025-8378-17E20349107D}"/>
              </c:ext>
            </c:extLst>
          </c:dPt>
          <c:cat>
            <c:strRef>
              <c:f>Sandbox!$I$5:$I$6</c:f>
              <c:strCache>
                <c:ptCount val="2"/>
                <c:pt idx="0">
                  <c:v>No</c:v>
                </c:pt>
                <c:pt idx="1">
                  <c:v>Yes</c:v>
                </c:pt>
              </c:strCache>
            </c:strRef>
          </c:cat>
          <c:val>
            <c:numRef>
              <c:f>Sandbox!$J$5:$J$6</c:f>
              <c:numCache>
                <c:formatCode>###0</c:formatCode>
                <c:ptCount val="2"/>
                <c:pt idx="0">
                  <c:v>30</c:v>
                </c:pt>
                <c:pt idx="1">
                  <c:v>9</c:v>
                </c:pt>
              </c:numCache>
            </c:numRef>
          </c:val>
          <c:extLst>
            <c:ext xmlns:c16="http://schemas.microsoft.com/office/drawing/2014/chart" uri="{C3380CC4-5D6E-409C-BE32-E72D297353CC}">
              <c16:uniqueId val="{00000000-D509-49C6-9D27-08BE2C6728D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69-4DC3-96BB-2E702DBDDD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69-4DC3-96BB-2E702DBDDDF7}"/>
              </c:ext>
            </c:extLst>
          </c:dPt>
          <c:cat>
            <c:strRef>
              <c:f>Sandbox!$I$7:$I$8</c:f>
              <c:strCache>
                <c:ptCount val="2"/>
                <c:pt idx="0">
                  <c:v>No</c:v>
                </c:pt>
                <c:pt idx="1">
                  <c:v>Yes</c:v>
                </c:pt>
              </c:strCache>
            </c:strRef>
          </c:cat>
          <c:val>
            <c:numRef>
              <c:f>Sandbox!$J$7:$J$8</c:f>
              <c:numCache>
                <c:formatCode>###0</c:formatCode>
                <c:ptCount val="2"/>
                <c:pt idx="0">
                  <c:v>22</c:v>
                </c:pt>
                <c:pt idx="1">
                  <c:v>1</c:v>
                </c:pt>
              </c:numCache>
            </c:numRef>
          </c:val>
          <c:extLst>
            <c:ext xmlns:c16="http://schemas.microsoft.com/office/drawing/2014/chart" uri="{C3380CC4-5D6E-409C-BE32-E72D297353CC}">
              <c16:uniqueId val="{00000000-35B9-42FE-8010-51638C0FD8C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Sandbox!$I$11</c:f>
              <c:strCache>
                <c:ptCount val="1"/>
                <c:pt idx="0">
                  <c:v>No</c:v>
                </c:pt>
              </c:strCache>
            </c:strRef>
          </c:tx>
          <c:spPr>
            <a:solidFill>
              <a:schemeClr val="accent1"/>
            </a:solidFill>
            <a:ln>
              <a:noFill/>
            </a:ln>
            <a:effectLst/>
          </c:spPr>
          <c:invertIfNegative val="0"/>
          <c:cat>
            <c:strRef>
              <c:f>Sandbox!$J$10:$L$10</c:f>
              <c:strCache>
                <c:ptCount val="3"/>
                <c:pt idx="0">
                  <c:v>Week 1</c:v>
                </c:pt>
                <c:pt idx="1">
                  <c:v>Week 2</c:v>
                </c:pt>
                <c:pt idx="2">
                  <c:v>Week 3</c:v>
                </c:pt>
              </c:strCache>
            </c:strRef>
          </c:cat>
          <c:val>
            <c:numRef>
              <c:f>Sandbox!$J$11:$L$11</c:f>
              <c:numCache>
                <c:formatCode>0.00%</c:formatCode>
                <c:ptCount val="3"/>
                <c:pt idx="0">
                  <c:v>0.8125</c:v>
                </c:pt>
                <c:pt idx="1">
                  <c:v>0.76923076923076927</c:v>
                </c:pt>
                <c:pt idx="2">
                  <c:v>0.95652173913043481</c:v>
                </c:pt>
              </c:numCache>
            </c:numRef>
          </c:val>
          <c:extLst>
            <c:ext xmlns:c16="http://schemas.microsoft.com/office/drawing/2014/chart" uri="{C3380CC4-5D6E-409C-BE32-E72D297353CC}">
              <c16:uniqueId val="{00000000-ED5E-452C-BC18-B2E8C4A8D79F}"/>
            </c:ext>
          </c:extLst>
        </c:ser>
        <c:ser>
          <c:idx val="1"/>
          <c:order val="1"/>
          <c:tx>
            <c:strRef>
              <c:f>Sandbox!$I$12</c:f>
              <c:strCache>
                <c:ptCount val="1"/>
                <c:pt idx="0">
                  <c:v>Yes</c:v>
                </c:pt>
              </c:strCache>
            </c:strRef>
          </c:tx>
          <c:spPr>
            <a:solidFill>
              <a:schemeClr val="accent2"/>
            </a:solidFill>
            <a:ln>
              <a:noFill/>
            </a:ln>
            <a:effectLst/>
          </c:spPr>
          <c:invertIfNegative val="0"/>
          <c:cat>
            <c:strRef>
              <c:f>Sandbox!$J$10:$L$10</c:f>
              <c:strCache>
                <c:ptCount val="3"/>
                <c:pt idx="0">
                  <c:v>Week 1</c:v>
                </c:pt>
                <c:pt idx="1">
                  <c:v>Week 2</c:v>
                </c:pt>
                <c:pt idx="2">
                  <c:v>Week 3</c:v>
                </c:pt>
              </c:strCache>
            </c:strRef>
          </c:cat>
          <c:val>
            <c:numRef>
              <c:f>Sandbox!$J$12:$L$12</c:f>
              <c:numCache>
                <c:formatCode>0.00%</c:formatCode>
                <c:ptCount val="3"/>
                <c:pt idx="0">
                  <c:v>0.1875</c:v>
                </c:pt>
                <c:pt idx="1">
                  <c:v>0.23076923076923078</c:v>
                </c:pt>
                <c:pt idx="2">
                  <c:v>4.3478260869565216E-2</c:v>
                </c:pt>
              </c:numCache>
            </c:numRef>
          </c:val>
          <c:extLst>
            <c:ext xmlns:c16="http://schemas.microsoft.com/office/drawing/2014/chart" uri="{C3380CC4-5D6E-409C-BE32-E72D297353CC}">
              <c16:uniqueId val="{00000001-ED5E-452C-BC18-B2E8C4A8D79F}"/>
            </c:ext>
          </c:extLst>
        </c:ser>
        <c:dLbls>
          <c:showLegendKey val="0"/>
          <c:showVal val="0"/>
          <c:showCatName val="0"/>
          <c:showSerName val="0"/>
          <c:showPercent val="0"/>
          <c:showBubbleSize val="0"/>
        </c:dLbls>
        <c:gapWidth val="150"/>
        <c:overlap val="100"/>
        <c:axId val="558200648"/>
        <c:axId val="558199664"/>
      </c:barChart>
      <c:catAx>
        <c:axId val="558200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199664"/>
        <c:crosses val="autoZero"/>
        <c:auto val="1"/>
        <c:lblAlgn val="ctr"/>
        <c:lblOffset val="100"/>
        <c:noMultiLvlLbl val="0"/>
      </c:catAx>
      <c:valAx>
        <c:axId val="55819966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00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Sandbox!$I$33</c:f>
              <c:strCache>
                <c:ptCount val="1"/>
                <c:pt idx="0">
                  <c:v>No, I don't drink</c:v>
                </c:pt>
              </c:strCache>
            </c:strRef>
          </c:tx>
          <c:spPr>
            <a:solidFill>
              <a:schemeClr val="accent1"/>
            </a:solidFill>
            <a:ln>
              <a:noFill/>
            </a:ln>
            <a:effectLst/>
          </c:spPr>
          <c:invertIfNegative val="0"/>
          <c:cat>
            <c:strRef>
              <c:f>Sandbox!$J$32:$L$32</c:f>
              <c:strCache>
                <c:ptCount val="3"/>
                <c:pt idx="0">
                  <c:v>Week 1</c:v>
                </c:pt>
                <c:pt idx="1">
                  <c:v>Week 2</c:v>
                </c:pt>
                <c:pt idx="2">
                  <c:v>Week 3</c:v>
                </c:pt>
              </c:strCache>
            </c:strRef>
          </c:cat>
          <c:val>
            <c:numRef>
              <c:f>Sandbox!$J$33:$L$33</c:f>
              <c:numCache>
                <c:formatCode>0%</c:formatCode>
                <c:ptCount val="3"/>
                <c:pt idx="0">
                  <c:v>0.33333333333333331</c:v>
                </c:pt>
                <c:pt idx="1">
                  <c:v>0.35897435897435898</c:v>
                </c:pt>
                <c:pt idx="2">
                  <c:v>0.27272727272727271</c:v>
                </c:pt>
              </c:numCache>
            </c:numRef>
          </c:val>
          <c:extLst>
            <c:ext xmlns:c16="http://schemas.microsoft.com/office/drawing/2014/chart" uri="{C3380CC4-5D6E-409C-BE32-E72D297353CC}">
              <c16:uniqueId val="{00000000-3D73-4BC3-A113-39AADDFD691D}"/>
            </c:ext>
          </c:extLst>
        </c:ser>
        <c:ser>
          <c:idx val="1"/>
          <c:order val="1"/>
          <c:tx>
            <c:strRef>
              <c:f>Sandbox!$I$34</c:f>
              <c:strCache>
                <c:ptCount val="1"/>
                <c:pt idx="0">
                  <c:v>No, I drink as much as usual</c:v>
                </c:pt>
              </c:strCache>
            </c:strRef>
          </c:tx>
          <c:spPr>
            <a:solidFill>
              <a:schemeClr val="accent2"/>
            </a:solidFill>
            <a:ln>
              <a:noFill/>
            </a:ln>
            <a:effectLst/>
          </c:spPr>
          <c:invertIfNegative val="0"/>
          <c:cat>
            <c:strRef>
              <c:f>Sandbox!$J$32:$L$32</c:f>
              <c:strCache>
                <c:ptCount val="3"/>
                <c:pt idx="0">
                  <c:v>Week 1</c:v>
                </c:pt>
                <c:pt idx="1">
                  <c:v>Week 2</c:v>
                </c:pt>
                <c:pt idx="2">
                  <c:v>Week 3</c:v>
                </c:pt>
              </c:strCache>
            </c:strRef>
          </c:cat>
          <c:val>
            <c:numRef>
              <c:f>Sandbox!$J$34:$L$34</c:f>
              <c:numCache>
                <c:formatCode>0%</c:formatCode>
                <c:ptCount val="3"/>
                <c:pt idx="0">
                  <c:v>0.34375</c:v>
                </c:pt>
                <c:pt idx="1">
                  <c:v>0.41025641025641024</c:v>
                </c:pt>
                <c:pt idx="2">
                  <c:v>0.5</c:v>
                </c:pt>
              </c:numCache>
            </c:numRef>
          </c:val>
          <c:extLst>
            <c:ext xmlns:c16="http://schemas.microsoft.com/office/drawing/2014/chart" uri="{C3380CC4-5D6E-409C-BE32-E72D297353CC}">
              <c16:uniqueId val="{00000001-3D73-4BC3-A113-39AADDFD691D}"/>
            </c:ext>
          </c:extLst>
        </c:ser>
        <c:ser>
          <c:idx val="2"/>
          <c:order val="2"/>
          <c:tx>
            <c:strRef>
              <c:f>Sandbox!$I$35</c:f>
              <c:strCache>
                <c:ptCount val="1"/>
                <c:pt idx="0">
                  <c:v>Yes, I drink less alcohol than usual</c:v>
                </c:pt>
              </c:strCache>
            </c:strRef>
          </c:tx>
          <c:spPr>
            <a:solidFill>
              <a:schemeClr val="accent3"/>
            </a:solidFill>
            <a:ln>
              <a:noFill/>
            </a:ln>
            <a:effectLst/>
          </c:spPr>
          <c:invertIfNegative val="0"/>
          <c:cat>
            <c:strRef>
              <c:f>Sandbox!$J$32:$L$32</c:f>
              <c:strCache>
                <c:ptCount val="3"/>
                <c:pt idx="0">
                  <c:v>Week 1</c:v>
                </c:pt>
                <c:pt idx="1">
                  <c:v>Week 2</c:v>
                </c:pt>
                <c:pt idx="2">
                  <c:v>Week 3</c:v>
                </c:pt>
              </c:strCache>
            </c:strRef>
          </c:cat>
          <c:val>
            <c:numRef>
              <c:f>Sandbox!$J$35:$L$35</c:f>
              <c:numCache>
                <c:formatCode>0%</c:formatCode>
                <c:ptCount val="3"/>
                <c:pt idx="0">
                  <c:v>8.3333333333333329E-2</c:v>
                </c:pt>
                <c:pt idx="1">
                  <c:v>5.128205128205128E-2</c:v>
                </c:pt>
                <c:pt idx="2">
                  <c:v>0.13636363636363635</c:v>
                </c:pt>
              </c:numCache>
            </c:numRef>
          </c:val>
          <c:extLst>
            <c:ext xmlns:c16="http://schemas.microsoft.com/office/drawing/2014/chart" uri="{C3380CC4-5D6E-409C-BE32-E72D297353CC}">
              <c16:uniqueId val="{00000002-3D73-4BC3-A113-39AADDFD691D}"/>
            </c:ext>
          </c:extLst>
        </c:ser>
        <c:ser>
          <c:idx val="3"/>
          <c:order val="3"/>
          <c:tx>
            <c:strRef>
              <c:f>Sandbox!$I$36</c:f>
              <c:strCache>
                <c:ptCount val="1"/>
                <c:pt idx="0">
                  <c:v>Yes, I drink more alcohol than usual</c:v>
                </c:pt>
              </c:strCache>
            </c:strRef>
          </c:tx>
          <c:spPr>
            <a:solidFill>
              <a:schemeClr val="accent4"/>
            </a:solidFill>
            <a:ln>
              <a:noFill/>
            </a:ln>
            <a:effectLst/>
          </c:spPr>
          <c:invertIfNegative val="0"/>
          <c:cat>
            <c:strRef>
              <c:f>Sandbox!$J$32:$L$32</c:f>
              <c:strCache>
                <c:ptCount val="3"/>
                <c:pt idx="0">
                  <c:v>Week 1</c:v>
                </c:pt>
                <c:pt idx="1">
                  <c:v>Week 2</c:v>
                </c:pt>
                <c:pt idx="2">
                  <c:v>Week 3</c:v>
                </c:pt>
              </c:strCache>
            </c:strRef>
          </c:cat>
          <c:val>
            <c:numRef>
              <c:f>Sandbox!$J$36:$L$36</c:f>
              <c:numCache>
                <c:formatCode>0%</c:formatCode>
                <c:ptCount val="3"/>
                <c:pt idx="0">
                  <c:v>0.23958333333333334</c:v>
                </c:pt>
                <c:pt idx="1">
                  <c:v>0.17948717948717949</c:v>
                </c:pt>
                <c:pt idx="2">
                  <c:v>9.0909090909090912E-2</c:v>
                </c:pt>
              </c:numCache>
            </c:numRef>
          </c:val>
          <c:extLst>
            <c:ext xmlns:c16="http://schemas.microsoft.com/office/drawing/2014/chart" uri="{C3380CC4-5D6E-409C-BE32-E72D297353CC}">
              <c16:uniqueId val="{00000003-3D73-4BC3-A113-39AADDFD691D}"/>
            </c:ext>
          </c:extLst>
        </c:ser>
        <c:dLbls>
          <c:showLegendKey val="0"/>
          <c:showVal val="0"/>
          <c:showCatName val="0"/>
          <c:showSerName val="0"/>
          <c:showPercent val="0"/>
          <c:showBubbleSize val="0"/>
        </c:dLbls>
        <c:gapWidth val="150"/>
        <c:overlap val="100"/>
        <c:axId val="558747712"/>
        <c:axId val="558748040"/>
      </c:barChart>
      <c:catAx>
        <c:axId val="558747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748040"/>
        <c:crosses val="autoZero"/>
        <c:auto val="1"/>
        <c:lblAlgn val="ctr"/>
        <c:lblOffset val="100"/>
        <c:noMultiLvlLbl val="0"/>
      </c:catAx>
      <c:valAx>
        <c:axId val="55874804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74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Sandbox!$I$52</c:f>
              <c:strCache>
                <c:ptCount val="1"/>
                <c:pt idx="0">
                  <c:v>I don't know</c:v>
                </c:pt>
              </c:strCache>
            </c:strRef>
          </c:tx>
          <c:spPr>
            <a:solidFill>
              <a:schemeClr val="accent1"/>
            </a:solidFill>
            <a:ln>
              <a:noFill/>
            </a:ln>
            <a:effectLst/>
          </c:spPr>
          <c:invertIfNegative val="0"/>
          <c:cat>
            <c:strRef>
              <c:f>Sandbox!$J$51:$L$51</c:f>
              <c:strCache>
                <c:ptCount val="3"/>
                <c:pt idx="0">
                  <c:v>Week 1</c:v>
                </c:pt>
                <c:pt idx="1">
                  <c:v>Week 2</c:v>
                </c:pt>
                <c:pt idx="2">
                  <c:v>Week 3</c:v>
                </c:pt>
              </c:strCache>
            </c:strRef>
          </c:cat>
          <c:val>
            <c:numRef>
              <c:f>Sandbox!$J$52:$L$52</c:f>
              <c:numCache>
                <c:formatCode>###0</c:formatCode>
                <c:ptCount val="3"/>
                <c:pt idx="0">
                  <c:v>34</c:v>
                </c:pt>
                <c:pt idx="1">
                  <c:v>13</c:v>
                </c:pt>
                <c:pt idx="2">
                  <c:v>7</c:v>
                </c:pt>
              </c:numCache>
            </c:numRef>
          </c:val>
          <c:extLst>
            <c:ext xmlns:c16="http://schemas.microsoft.com/office/drawing/2014/chart" uri="{C3380CC4-5D6E-409C-BE32-E72D297353CC}">
              <c16:uniqueId val="{00000000-CB33-443C-B133-73EF3C4CD5E6}"/>
            </c:ext>
          </c:extLst>
        </c:ser>
        <c:ser>
          <c:idx val="1"/>
          <c:order val="1"/>
          <c:tx>
            <c:strRef>
              <c:f>Sandbox!$I$53</c:f>
              <c:strCache>
                <c:ptCount val="1"/>
                <c:pt idx="0">
                  <c:v>No</c:v>
                </c:pt>
              </c:strCache>
            </c:strRef>
          </c:tx>
          <c:spPr>
            <a:solidFill>
              <a:schemeClr val="accent2"/>
            </a:solidFill>
            <a:ln>
              <a:noFill/>
            </a:ln>
            <a:effectLst/>
          </c:spPr>
          <c:invertIfNegative val="0"/>
          <c:cat>
            <c:strRef>
              <c:f>Sandbox!$J$51:$L$51</c:f>
              <c:strCache>
                <c:ptCount val="3"/>
                <c:pt idx="0">
                  <c:v>Week 1</c:v>
                </c:pt>
                <c:pt idx="1">
                  <c:v>Week 2</c:v>
                </c:pt>
                <c:pt idx="2">
                  <c:v>Week 3</c:v>
                </c:pt>
              </c:strCache>
            </c:strRef>
          </c:cat>
          <c:val>
            <c:numRef>
              <c:f>Sandbox!$J$53:$L$53</c:f>
              <c:numCache>
                <c:formatCode>###0</c:formatCode>
                <c:ptCount val="3"/>
                <c:pt idx="0">
                  <c:v>62</c:v>
                </c:pt>
                <c:pt idx="1">
                  <c:v>26</c:v>
                </c:pt>
                <c:pt idx="2">
                  <c:v>16</c:v>
                </c:pt>
              </c:numCache>
            </c:numRef>
          </c:val>
          <c:extLst>
            <c:ext xmlns:c16="http://schemas.microsoft.com/office/drawing/2014/chart" uri="{C3380CC4-5D6E-409C-BE32-E72D297353CC}">
              <c16:uniqueId val="{00000001-CB33-443C-B133-73EF3C4CD5E6}"/>
            </c:ext>
          </c:extLst>
        </c:ser>
        <c:dLbls>
          <c:showLegendKey val="0"/>
          <c:showVal val="0"/>
          <c:showCatName val="0"/>
          <c:showSerName val="0"/>
          <c:showPercent val="0"/>
          <c:showBubbleSize val="0"/>
        </c:dLbls>
        <c:gapWidth val="150"/>
        <c:overlap val="100"/>
        <c:axId val="558210160"/>
        <c:axId val="558211800"/>
      </c:barChart>
      <c:catAx>
        <c:axId val="558210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11800"/>
        <c:crosses val="autoZero"/>
        <c:auto val="1"/>
        <c:lblAlgn val="ctr"/>
        <c:lblOffset val="100"/>
        <c:noMultiLvlLbl val="0"/>
      </c:catAx>
      <c:valAx>
        <c:axId val="5582118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10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Sandbox!$I$72</c:f>
              <c:strCache>
                <c:ptCount val="1"/>
                <c:pt idx="0">
                  <c:v>I don't know</c:v>
                </c:pt>
              </c:strCache>
            </c:strRef>
          </c:tx>
          <c:spPr>
            <a:solidFill>
              <a:schemeClr val="accent1"/>
            </a:solidFill>
            <a:ln>
              <a:noFill/>
            </a:ln>
            <a:effectLst/>
          </c:spPr>
          <c:invertIfNegative val="0"/>
          <c:cat>
            <c:strRef>
              <c:f>Sandbox!$J$71:$L$71</c:f>
              <c:strCache>
                <c:ptCount val="3"/>
                <c:pt idx="0">
                  <c:v>Week 1</c:v>
                </c:pt>
                <c:pt idx="1">
                  <c:v>Week 2</c:v>
                </c:pt>
                <c:pt idx="2">
                  <c:v>Week 3</c:v>
                </c:pt>
              </c:strCache>
            </c:strRef>
          </c:cat>
          <c:val>
            <c:numRef>
              <c:f>Sandbox!$J$72:$L$72</c:f>
              <c:numCache>
                <c:formatCode>###0</c:formatCode>
                <c:ptCount val="3"/>
                <c:pt idx="0">
                  <c:v>20</c:v>
                </c:pt>
                <c:pt idx="1">
                  <c:v>9</c:v>
                </c:pt>
                <c:pt idx="2">
                  <c:v>4</c:v>
                </c:pt>
              </c:numCache>
            </c:numRef>
          </c:val>
          <c:extLst>
            <c:ext xmlns:c16="http://schemas.microsoft.com/office/drawing/2014/chart" uri="{C3380CC4-5D6E-409C-BE32-E72D297353CC}">
              <c16:uniqueId val="{00000000-7814-4C3E-8029-6A1E0B64CD61}"/>
            </c:ext>
          </c:extLst>
        </c:ser>
        <c:ser>
          <c:idx val="1"/>
          <c:order val="1"/>
          <c:tx>
            <c:strRef>
              <c:f>Sandbox!$I$73</c:f>
              <c:strCache>
                <c:ptCount val="1"/>
                <c:pt idx="0">
                  <c:v>No</c:v>
                </c:pt>
              </c:strCache>
            </c:strRef>
          </c:tx>
          <c:spPr>
            <a:solidFill>
              <a:schemeClr val="accent2"/>
            </a:solidFill>
            <a:ln>
              <a:noFill/>
            </a:ln>
            <a:effectLst/>
          </c:spPr>
          <c:invertIfNegative val="0"/>
          <c:cat>
            <c:strRef>
              <c:f>Sandbox!$J$71:$L$71</c:f>
              <c:strCache>
                <c:ptCount val="3"/>
                <c:pt idx="0">
                  <c:v>Week 1</c:v>
                </c:pt>
                <c:pt idx="1">
                  <c:v>Week 2</c:v>
                </c:pt>
                <c:pt idx="2">
                  <c:v>Week 3</c:v>
                </c:pt>
              </c:strCache>
            </c:strRef>
          </c:cat>
          <c:val>
            <c:numRef>
              <c:f>Sandbox!$J$73:$L$73</c:f>
              <c:numCache>
                <c:formatCode>###0</c:formatCode>
                <c:ptCount val="3"/>
                <c:pt idx="0">
                  <c:v>76</c:v>
                </c:pt>
                <c:pt idx="1">
                  <c:v>30</c:v>
                </c:pt>
                <c:pt idx="2">
                  <c:v>19</c:v>
                </c:pt>
              </c:numCache>
            </c:numRef>
          </c:val>
          <c:extLst>
            <c:ext xmlns:c16="http://schemas.microsoft.com/office/drawing/2014/chart" uri="{C3380CC4-5D6E-409C-BE32-E72D297353CC}">
              <c16:uniqueId val="{00000001-7814-4C3E-8029-6A1E0B64CD61}"/>
            </c:ext>
          </c:extLst>
        </c:ser>
        <c:dLbls>
          <c:showLegendKey val="0"/>
          <c:showVal val="0"/>
          <c:showCatName val="0"/>
          <c:showSerName val="0"/>
          <c:showPercent val="0"/>
          <c:showBubbleSize val="0"/>
        </c:dLbls>
        <c:gapWidth val="150"/>
        <c:overlap val="100"/>
        <c:axId val="570747472"/>
        <c:axId val="570747800"/>
      </c:barChart>
      <c:catAx>
        <c:axId val="570747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747800"/>
        <c:crosses val="autoZero"/>
        <c:auto val="1"/>
        <c:lblAlgn val="ctr"/>
        <c:lblOffset val="100"/>
        <c:noMultiLvlLbl val="0"/>
      </c:catAx>
      <c:valAx>
        <c:axId val="5707478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747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Sandbox!$H$92</c:f>
              <c:strCache>
                <c:ptCount val="1"/>
                <c:pt idx="0">
                  <c:v>No</c:v>
                </c:pt>
              </c:strCache>
            </c:strRef>
          </c:tx>
          <c:spPr>
            <a:solidFill>
              <a:schemeClr val="accent1"/>
            </a:solidFill>
            <a:ln>
              <a:noFill/>
            </a:ln>
            <a:effectLst/>
          </c:spPr>
          <c:invertIfNegative val="0"/>
          <c:cat>
            <c:strRef>
              <c:f>Sandbox!$I$91:$K$91</c:f>
              <c:strCache>
                <c:ptCount val="3"/>
                <c:pt idx="0">
                  <c:v>Week 1</c:v>
                </c:pt>
                <c:pt idx="1">
                  <c:v>Week 2</c:v>
                </c:pt>
                <c:pt idx="2">
                  <c:v>Week 3</c:v>
                </c:pt>
              </c:strCache>
            </c:strRef>
          </c:cat>
          <c:val>
            <c:numRef>
              <c:f>Sandbox!$I$92:$K$92</c:f>
              <c:numCache>
                <c:formatCode>###0</c:formatCode>
                <c:ptCount val="3"/>
                <c:pt idx="0">
                  <c:v>87</c:v>
                </c:pt>
                <c:pt idx="1">
                  <c:v>37</c:v>
                </c:pt>
                <c:pt idx="2">
                  <c:v>21</c:v>
                </c:pt>
              </c:numCache>
            </c:numRef>
          </c:val>
          <c:extLst>
            <c:ext xmlns:c16="http://schemas.microsoft.com/office/drawing/2014/chart" uri="{C3380CC4-5D6E-409C-BE32-E72D297353CC}">
              <c16:uniqueId val="{00000000-F22C-4554-838D-FF042E6368ED}"/>
            </c:ext>
          </c:extLst>
        </c:ser>
        <c:ser>
          <c:idx val="1"/>
          <c:order val="1"/>
          <c:tx>
            <c:strRef>
              <c:f>Sandbox!$H$93</c:f>
              <c:strCache>
                <c:ptCount val="1"/>
                <c:pt idx="0">
                  <c:v>Yes</c:v>
                </c:pt>
              </c:strCache>
            </c:strRef>
          </c:tx>
          <c:spPr>
            <a:solidFill>
              <a:schemeClr val="accent2"/>
            </a:solidFill>
            <a:ln>
              <a:noFill/>
            </a:ln>
            <a:effectLst/>
          </c:spPr>
          <c:invertIfNegative val="0"/>
          <c:cat>
            <c:strRef>
              <c:f>Sandbox!$I$91:$K$91</c:f>
              <c:strCache>
                <c:ptCount val="3"/>
                <c:pt idx="0">
                  <c:v>Week 1</c:v>
                </c:pt>
                <c:pt idx="1">
                  <c:v>Week 2</c:v>
                </c:pt>
                <c:pt idx="2">
                  <c:v>Week 3</c:v>
                </c:pt>
              </c:strCache>
            </c:strRef>
          </c:cat>
          <c:val>
            <c:numRef>
              <c:f>Sandbox!$I$93:$K$93</c:f>
              <c:numCache>
                <c:formatCode>###0</c:formatCode>
                <c:ptCount val="3"/>
                <c:pt idx="0">
                  <c:v>9</c:v>
                </c:pt>
                <c:pt idx="1">
                  <c:v>2</c:v>
                </c:pt>
                <c:pt idx="2">
                  <c:v>2</c:v>
                </c:pt>
              </c:numCache>
            </c:numRef>
          </c:val>
          <c:extLst>
            <c:ext xmlns:c16="http://schemas.microsoft.com/office/drawing/2014/chart" uri="{C3380CC4-5D6E-409C-BE32-E72D297353CC}">
              <c16:uniqueId val="{00000001-F22C-4554-838D-FF042E6368ED}"/>
            </c:ext>
          </c:extLst>
        </c:ser>
        <c:dLbls>
          <c:showLegendKey val="0"/>
          <c:showVal val="0"/>
          <c:showCatName val="0"/>
          <c:showSerName val="0"/>
          <c:showPercent val="0"/>
          <c:showBubbleSize val="0"/>
        </c:dLbls>
        <c:gapWidth val="150"/>
        <c:overlap val="100"/>
        <c:axId val="86496688"/>
        <c:axId val="86498000"/>
      </c:barChart>
      <c:catAx>
        <c:axId val="86496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8000"/>
        <c:crosses val="autoZero"/>
        <c:auto val="1"/>
        <c:lblAlgn val="ctr"/>
        <c:lblOffset val="100"/>
        <c:noMultiLvlLbl val="0"/>
      </c:catAx>
      <c:valAx>
        <c:axId val="86498000"/>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Sandbox!$L$111:$L$112</c:f>
              <c:strCache>
                <c:ptCount val="2"/>
                <c:pt idx="1">
                  <c:v>Gender</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A876-4376-BDDD-0F8192F11697}"/>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6588-4694-BC89-0F446E44DCAB}"/>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6588-4694-BC89-0F446E44DCAB}"/>
              </c:ext>
            </c:extLst>
          </c:dPt>
          <c:dLbls>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6="http://schemas.microsoft.com/office/drawing/2014/chart" uri="{C3380CC4-5D6E-409C-BE32-E72D297353CC}">
                  <c16:uniqueId val="{00000001-A876-4376-BDDD-0F8192F1169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Sandbox!$K$113:$K$115</c:f>
              <c:strCache>
                <c:ptCount val="3"/>
                <c:pt idx="0">
                  <c:v>Male</c:v>
                </c:pt>
                <c:pt idx="1">
                  <c:v>Female</c:v>
                </c:pt>
                <c:pt idx="2">
                  <c:v>Undetermined</c:v>
                </c:pt>
              </c:strCache>
            </c:strRef>
          </c:cat>
          <c:val>
            <c:numRef>
              <c:f>Sandbox!$L$113:$L$115</c:f>
              <c:numCache>
                <c:formatCode>General</c:formatCode>
                <c:ptCount val="3"/>
                <c:pt idx="0">
                  <c:v>56</c:v>
                </c:pt>
                <c:pt idx="1">
                  <c:v>39</c:v>
                </c:pt>
                <c:pt idx="2">
                  <c:v>1</c:v>
                </c:pt>
              </c:numCache>
            </c:numRef>
          </c:val>
          <c:extLst>
            <c:ext xmlns:c16="http://schemas.microsoft.com/office/drawing/2014/chart" uri="{C3380CC4-5D6E-409C-BE32-E72D297353CC}">
              <c16:uniqueId val="{00000000-A876-4376-BDDD-0F8192F1169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Country of Origin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spPr>
            <a:ln w="12700">
              <a:solidFill>
                <a:schemeClr val="tx1"/>
              </a:solidFill>
            </a:ln>
          </c:spPr>
          <c:dPt>
            <c:idx val="0"/>
            <c:bubble3D val="0"/>
            <c:spPr>
              <a:blipFill dpi="0" rotWithShape="1">
                <a:blip xmlns:r="http://schemas.openxmlformats.org/officeDocument/2006/relationships" r:embed="rId3">
                  <a:extLst>
                    <a:ext uri="{28A0092B-C50C-407E-A947-70E740481C1C}">
                      <a14:useLocalDpi xmlns:a14="http://schemas.microsoft.com/office/drawing/2010/main" val="0"/>
                    </a:ext>
                    <a:ext uri="{837473B0-CC2E-450A-ABE3-18F120FF3D39}">
                      <a1611:picAttrSrcUrl xmlns:a1611="http://schemas.microsoft.com/office/drawing/2016/11/main" r:id="rId4"/>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760D-4DCD-8AB3-93F3A6776D17}"/>
              </c:ext>
            </c:extLst>
          </c:dPt>
          <c:dPt>
            <c:idx val="1"/>
            <c:bubble3D val="0"/>
            <c:spPr>
              <a:blipFill dpi="0" rotWithShape="1">
                <a:blip xmlns:r="http://schemas.openxmlformats.org/officeDocument/2006/relationships" r:embed="rId5">
                  <a:extLst>
                    <a:ext uri="{28A0092B-C50C-407E-A947-70E740481C1C}">
                      <a14:useLocalDpi xmlns:a14="http://schemas.microsoft.com/office/drawing/2010/main" val="0"/>
                    </a:ext>
                    <a:ext uri="{837473B0-CC2E-450A-ABE3-18F120FF3D39}">
                      <a1611:picAttrSrcUrl xmlns:a1611="http://schemas.microsoft.com/office/drawing/2016/11/main" r:id="rId6"/>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760D-4DCD-8AB3-93F3A6776D17}"/>
              </c:ext>
            </c:extLst>
          </c:dPt>
          <c:dPt>
            <c:idx val="2"/>
            <c:bubble3D val="0"/>
            <c:spPr>
              <a:blipFill dpi="0" rotWithShape="1">
                <a:blip xmlns:r="http://schemas.openxmlformats.org/officeDocument/2006/relationships" r:embed="rId7">
                  <a:extLst>
                    <a:ext uri="{28A0092B-C50C-407E-A947-70E740481C1C}">
                      <a14:useLocalDpi xmlns:a14="http://schemas.microsoft.com/office/drawing/2010/main" val="0"/>
                    </a:ext>
                    <a:ext uri="{837473B0-CC2E-450A-ABE3-18F120FF3D39}">
                      <a1611:picAttrSrcUrl xmlns:a1611="http://schemas.microsoft.com/office/drawing/2016/11/main" r:id="rId8"/>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60D-4DCD-8AB3-93F3A6776D17}"/>
              </c:ext>
            </c:extLst>
          </c:dPt>
          <c:dPt>
            <c:idx val="3"/>
            <c:bubble3D val="0"/>
            <c:spPr>
              <a:blipFill dpi="0" rotWithShape="1">
                <a:blip xmlns:r="http://schemas.openxmlformats.org/officeDocument/2006/relationships" r:embed="rId9">
                  <a:extLst>
                    <a:ext uri="{28A0092B-C50C-407E-A947-70E740481C1C}">
                      <a14:useLocalDpi xmlns:a14="http://schemas.microsoft.com/office/drawing/2010/main" val="0"/>
                    </a:ext>
                    <a:ext uri="{837473B0-CC2E-450A-ABE3-18F120FF3D39}">
                      <a1611:picAttrSrcUrl xmlns:a1611="http://schemas.microsoft.com/office/drawing/2016/11/main" r:id="rId10"/>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760D-4DCD-8AB3-93F3A6776D17}"/>
              </c:ext>
            </c:extLst>
          </c:dPt>
          <c:dPt>
            <c:idx val="4"/>
            <c:bubble3D val="0"/>
            <c:spPr>
              <a:blipFill dpi="0" rotWithShape="1">
                <a:blip xmlns:r="http://schemas.openxmlformats.org/officeDocument/2006/relationships" r:embed="rId11">
                  <a:extLst>
                    <a:ext uri="{28A0092B-C50C-407E-A947-70E740481C1C}">
                      <a14:useLocalDpi xmlns:a14="http://schemas.microsoft.com/office/drawing/2010/main" val="0"/>
                    </a:ext>
                    <a:ext uri="{837473B0-CC2E-450A-ABE3-18F120FF3D39}">
                      <a1611:picAttrSrcUrl xmlns:a1611="http://schemas.microsoft.com/office/drawing/2016/11/main" r:id="rId12"/>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60D-4DCD-8AB3-93F3A6776D17}"/>
              </c:ext>
            </c:extLst>
          </c:dPt>
          <c:dPt>
            <c:idx val="5"/>
            <c:bubble3D val="0"/>
            <c:spPr>
              <a:blipFill dpi="0" rotWithShape="1">
                <a:blip xmlns:r="http://schemas.openxmlformats.org/officeDocument/2006/relationships" r:embed="rId13">
                  <a:extLst>
                    <a:ext uri="{28A0092B-C50C-407E-A947-70E740481C1C}">
                      <a14:useLocalDpi xmlns:a14="http://schemas.microsoft.com/office/drawing/2010/main" val="0"/>
                    </a:ext>
                    <a:ext uri="{837473B0-CC2E-450A-ABE3-18F120FF3D39}">
                      <a1611:picAttrSrcUrl xmlns:a1611="http://schemas.microsoft.com/office/drawing/2016/11/main" r:id="rId14"/>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760D-4DCD-8AB3-93F3A6776D17}"/>
              </c:ext>
            </c:extLst>
          </c:dPt>
          <c:dPt>
            <c:idx val="6"/>
            <c:bubble3D val="0"/>
            <c:spPr>
              <a:blipFill dpi="0" rotWithShape="1">
                <a:blip xmlns:r="http://schemas.openxmlformats.org/officeDocument/2006/relationships" r:embed="rId15">
                  <a:extLst>
                    <a:ext uri="{28A0092B-C50C-407E-A947-70E740481C1C}">
                      <a14:useLocalDpi xmlns:a14="http://schemas.microsoft.com/office/drawing/2010/main" val="0"/>
                    </a:ext>
                    <a:ext uri="{837473B0-CC2E-450A-ABE3-18F120FF3D39}">
                      <a1611:picAttrSrcUrl xmlns:a1611="http://schemas.microsoft.com/office/drawing/2016/11/main" r:id="rId16"/>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60D-4DCD-8AB3-93F3A6776D17}"/>
              </c:ext>
            </c:extLst>
          </c:dPt>
          <c:dPt>
            <c:idx val="7"/>
            <c:bubble3D val="0"/>
            <c:spPr>
              <a:blipFill dpi="0" rotWithShape="1">
                <a:blip xmlns:r="http://schemas.openxmlformats.org/officeDocument/2006/relationships" r:embed="rId17">
                  <a:extLst>
                    <a:ext uri="{28A0092B-C50C-407E-A947-70E740481C1C}">
                      <a14:useLocalDpi xmlns:a14="http://schemas.microsoft.com/office/drawing/2010/main" val="0"/>
                    </a:ext>
                    <a:ext uri="{837473B0-CC2E-450A-ABE3-18F120FF3D39}">
                      <a1611:picAttrSrcUrl xmlns:a1611="http://schemas.microsoft.com/office/drawing/2016/11/main" r:id="rId18"/>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760D-4DCD-8AB3-93F3A6776D17}"/>
              </c:ext>
            </c:extLst>
          </c:dPt>
          <c:dPt>
            <c:idx val="8"/>
            <c:bubble3D val="0"/>
            <c:spPr>
              <a:blipFill dpi="0" rotWithShape="1">
                <a:blip xmlns:r="http://schemas.openxmlformats.org/officeDocument/2006/relationships" r:embed="rId19">
                  <a:extLst>
                    <a:ext uri="{28A0092B-C50C-407E-A947-70E740481C1C}">
                      <a14:useLocalDpi xmlns:a14="http://schemas.microsoft.com/office/drawing/2010/main" val="0"/>
                    </a:ext>
                    <a:ext uri="{837473B0-CC2E-450A-ABE3-18F120FF3D39}">
                      <a1611:picAttrSrcUrl xmlns:a1611="http://schemas.microsoft.com/office/drawing/2016/11/main" r:id="rId20"/>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60D-4DCD-8AB3-93F3A6776D17}"/>
              </c:ext>
            </c:extLst>
          </c:dPt>
          <c:dPt>
            <c:idx val="9"/>
            <c:bubble3D val="0"/>
            <c:spPr>
              <a:blipFill dpi="0" rotWithShape="1">
                <a:blip xmlns:r="http://schemas.openxmlformats.org/officeDocument/2006/relationships" r:embed="rId21">
                  <a:extLst>
                    <a:ext uri="{28A0092B-C50C-407E-A947-70E740481C1C}">
                      <a14:useLocalDpi xmlns:a14="http://schemas.microsoft.com/office/drawing/2010/main" val="0"/>
                    </a:ext>
                    <a:ext uri="{837473B0-CC2E-450A-ABE3-18F120FF3D39}">
                      <a1611:picAttrSrcUrl xmlns:a1611="http://schemas.microsoft.com/office/drawing/2016/11/main" r:id="rId22"/>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760D-4DCD-8AB3-93F3A6776D17}"/>
              </c:ext>
            </c:extLst>
          </c:dPt>
          <c:dLbls>
            <c:dLbl>
              <c:idx val="0"/>
              <c:layout>
                <c:manualLayout>
                  <c:x val="1.3304283703449205E-2"/>
                  <c:y val="-0.4316503424876769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760D-4DCD-8AB3-93F3A6776D17}"/>
                </c:ext>
              </c:extLst>
            </c:dLbl>
            <c:dLbl>
              <c:idx val="1"/>
              <c:layout>
                <c:manualLayout>
                  <c:x val="0.750667836136936"/>
                  <c:y val="-8.035144997119263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760D-4DCD-8AB3-93F3A6776D17}"/>
                </c:ext>
              </c:extLst>
            </c:dLbl>
            <c:dLbl>
              <c:idx val="2"/>
              <c:layout>
                <c:manualLayout>
                  <c:x val="0.6153664215667608"/>
                  <c:y val="0.2184241299105904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60D-4DCD-8AB3-93F3A6776D17}"/>
                </c:ext>
              </c:extLst>
            </c:dLbl>
            <c:dLbl>
              <c:idx val="3"/>
              <c:delete val="1"/>
              <c:extLst>
                <c:ext xmlns:c15="http://schemas.microsoft.com/office/drawing/2012/chart" uri="{CE6537A1-D6FC-4f65-9D91-7224C49458BB}"/>
                <c:ext xmlns:c16="http://schemas.microsoft.com/office/drawing/2014/chart" uri="{C3380CC4-5D6E-409C-BE32-E72D297353CC}">
                  <c16:uniqueId val="{00000008-760D-4DCD-8AB3-93F3A6776D17}"/>
                </c:ext>
              </c:extLst>
            </c:dLbl>
            <c:dLbl>
              <c:idx val="4"/>
              <c:delete val="1"/>
              <c:extLst>
                <c:ext xmlns:c15="http://schemas.microsoft.com/office/drawing/2012/chart" uri="{CE6537A1-D6FC-4f65-9D91-7224C49458BB}"/>
                <c:ext xmlns:c16="http://schemas.microsoft.com/office/drawing/2014/chart" uri="{C3380CC4-5D6E-409C-BE32-E72D297353CC}">
                  <c16:uniqueId val="{00000007-760D-4DCD-8AB3-93F3A6776D17}"/>
                </c:ext>
              </c:extLst>
            </c:dLbl>
            <c:dLbl>
              <c:idx val="5"/>
              <c:delete val="1"/>
              <c:extLst>
                <c:ext xmlns:c15="http://schemas.microsoft.com/office/drawing/2012/chart" uri="{CE6537A1-D6FC-4f65-9D91-7224C49458BB}"/>
                <c:ext xmlns:c16="http://schemas.microsoft.com/office/drawing/2014/chart" uri="{C3380CC4-5D6E-409C-BE32-E72D297353CC}">
                  <c16:uniqueId val="{00000006-760D-4DCD-8AB3-93F3A6776D17}"/>
                </c:ext>
              </c:extLst>
            </c:dLbl>
            <c:dLbl>
              <c:idx val="6"/>
              <c:delete val="1"/>
              <c:extLst>
                <c:ext xmlns:c15="http://schemas.microsoft.com/office/drawing/2012/chart" uri="{CE6537A1-D6FC-4f65-9D91-7224C49458BB}"/>
                <c:ext xmlns:c16="http://schemas.microsoft.com/office/drawing/2014/chart" uri="{C3380CC4-5D6E-409C-BE32-E72D297353CC}">
                  <c16:uniqueId val="{00000005-760D-4DCD-8AB3-93F3A6776D17}"/>
                </c:ext>
              </c:extLst>
            </c:dLbl>
            <c:dLbl>
              <c:idx val="7"/>
              <c:delete val="1"/>
              <c:extLst>
                <c:ext xmlns:c15="http://schemas.microsoft.com/office/drawing/2012/chart" uri="{CE6537A1-D6FC-4f65-9D91-7224C49458BB}"/>
                <c:ext xmlns:c16="http://schemas.microsoft.com/office/drawing/2014/chart" uri="{C3380CC4-5D6E-409C-BE32-E72D297353CC}">
                  <c16:uniqueId val="{00000004-760D-4DCD-8AB3-93F3A6776D17}"/>
                </c:ext>
              </c:extLst>
            </c:dLbl>
            <c:dLbl>
              <c:idx val="8"/>
              <c:layout>
                <c:manualLayout>
                  <c:x val="0.43126819998986032"/>
                  <c:y val="0.317766468215863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60D-4DCD-8AB3-93F3A6776D17}"/>
                </c:ext>
              </c:extLst>
            </c:dLbl>
            <c:dLbl>
              <c:idx val="9"/>
              <c:delete val="1"/>
              <c:extLst>
                <c:ext xmlns:c15="http://schemas.microsoft.com/office/drawing/2012/chart" uri="{CE6537A1-D6FC-4f65-9D91-7224C49458BB}"/>
                <c:ext xmlns:c16="http://schemas.microsoft.com/office/drawing/2014/chart" uri="{C3380CC4-5D6E-409C-BE32-E72D297353CC}">
                  <c16:uniqueId val="{00000002-760D-4DCD-8AB3-93F3A6776D17}"/>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Sandbox!$A$213:$A$222</c:f>
              <c:strCache>
                <c:ptCount val="10"/>
                <c:pt idx="0">
                  <c:v>USA</c:v>
                </c:pt>
                <c:pt idx="1">
                  <c:v>Spain</c:v>
                </c:pt>
                <c:pt idx="2">
                  <c:v>Canada</c:v>
                </c:pt>
                <c:pt idx="3">
                  <c:v>UK</c:v>
                </c:pt>
                <c:pt idx="4">
                  <c:v>Norway</c:v>
                </c:pt>
                <c:pt idx="5">
                  <c:v>New Zealand</c:v>
                </c:pt>
                <c:pt idx="6">
                  <c:v>Italy</c:v>
                </c:pt>
                <c:pt idx="7">
                  <c:v>Germany</c:v>
                </c:pt>
                <c:pt idx="8">
                  <c:v>France</c:v>
                </c:pt>
                <c:pt idx="9">
                  <c:v>Taiwan</c:v>
                </c:pt>
              </c:strCache>
            </c:strRef>
          </c:cat>
          <c:val>
            <c:numRef>
              <c:f>Sandbox!$B$213:$B$222</c:f>
              <c:numCache>
                <c:formatCode>General</c:formatCode>
                <c:ptCount val="10"/>
                <c:pt idx="0">
                  <c:v>65</c:v>
                </c:pt>
                <c:pt idx="1">
                  <c:v>21</c:v>
                </c:pt>
                <c:pt idx="2">
                  <c:v>3</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0-760D-4DCD-8AB3-93F3A6776D1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Highest</a:t>
            </a:r>
            <a:r>
              <a:rPr lang="en-US" baseline="0"/>
              <a:t> Completed Education Level</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w="12700">
              <a:solidFill>
                <a:schemeClr val="tx1"/>
              </a:solidFill>
            </a:ln>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0D7-46ED-84FF-BBDE4AB36D5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0D7-46ED-84FF-BBDE4AB36D5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0D7-46ED-84FF-BBDE4AB36D5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0D7-46ED-84FF-BBDE4AB36D5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2455-48D2-A00D-226F1E6C100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455-48D2-A00D-226F1E6C1000}"/>
              </c:ext>
            </c:extLst>
          </c:dPt>
          <c:dLbls>
            <c:dLbl>
              <c:idx val="4"/>
              <c:layout>
                <c:manualLayout>
                  <c:x val="-1.2243647426915593E-2"/>
                  <c:y val="8.130081300813009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455-48D2-A00D-226F1E6C1000}"/>
                </c:ext>
              </c:extLst>
            </c:dLbl>
            <c:dLbl>
              <c:idx val="5"/>
              <c:layout>
                <c:manualLayout>
                  <c:x val="1.2243647426915548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455-48D2-A00D-226F1E6C100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Sandbox!$M$211:$M$216</c:f>
              <c:strCache>
                <c:ptCount val="6"/>
                <c:pt idx="0">
                  <c:v>Doctorate</c:v>
                </c:pt>
                <c:pt idx="1">
                  <c:v>Masters</c:v>
                </c:pt>
                <c:pt idx="2">
                  <c:v>Bachelors</c:v>
                </c:pt>
                <c:pt idx="3">
                  <c:v>High School / Secondary</c:v>
                </c:pt>
                <c:pt idx="4">
                  <c:v>Other</c:v>
                </c:pt>
                <c:pt idx="5">
                  <c:v>Basic</c:v>
                </c:pt>
              </c:strCache>
            </c:strRef>
          </c:cat>
          <c:val>
            <c:numRef>
              <c:f>Sandbox!$N$211:$N$216</c:f>
              <c:numCache>
                <c:formatCode>General</c:formatCode>
                <c:ptCount val="6"/>
                <c:pt idx="0">
                  <c:v>14</c:v>
                </c:pt>
                <c:pt idx="1">
                  <c:v>43</c:v>
                </c:pt>
                <c:pt idx="2">
                  <c:v>18</c:v>
                </c:pt>
                <c:pt idx="3">
                  <c:v>17</c:v>
                </c:pt>
                <c:pt idx="4">
                  <c:v>3</c:v>
                </c:pt>
                <c:pt idx="5">
                  <c:v>1</c:v>
                </c:pt>
              </c:numCache>
            </c:numRef>
          </c:val>
          <c:extLst>
            <c:ext xmlns:c16="http://schemas.microsoft.com/office/drawing/2014/chart" uri="{C3380CC4-5D6E-409C-BE32-E72D297353CC}">
              <c16:uniqueId val="{00000000-2455-48D2-A00D-226F1E6C1000}"/>
            </c:ext>
          </c:extLst>
        </c:ser>
        <c:dLbls>
          <c:dLblPos val="out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4.2944333897379172E-2"/>
          <c:y val="8.8669268647287386E-2"/>
          <c:w val="0.95690802974951605"/>
          <c:h val="0.86624884990337181"/>
        </c:manualLayout>
      </c:layout>
      <c:lineChart>
        <c:grouping val="standard"/>
        <c:varyColors val="0"/>
        <c:ser>
          <c:idx val="1"/>
          <c:order val="0"/>
          <c:tx>
            <c:strRef>
              <c:f>'User and Question Over Time - S'!$A$2</c:f>
              <c:strCache>
                <c:ptCount val="1"/>
                <c:pt idx="0">
                  <c:v>AM1</c:v>
                </c:pt>
              </c:strCache>
            </c:strRef>
          </c:tx>
          <c:spPr>
            <a:ln w="22225" cap="rnd" cmpd="sng" algn="ctr">
              <a:solidFill>
                <a:schemeClr val="accent3">
                  <a:tint val="3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S'!$B$2:$L$2</c15:sqref>
                  </c15:fullRef>
                </c:ext>
              </c:extLst>
              <c:f>('User and Question Over Time - S'!$B$2,'User and Question Over Time - S'!$E$2:$L$2)</c:f>
              <c:numCache>
                <c:formatCode>General</c:formatCode>
                <c:ptCount val="9"/>
                <c:pt idx="0">
                  <c:v>720</c:v>
                </c:pt>
                <c:pt idx="1">
                  <c:v>#N/A</c:v>
                </c:pt>
                <c:pt idx="2">
                  <c:v>#N/A</c:v>
                </c:pt>
                <c:pt idx="3">
                  <c:v>#N/A</c:v>
                </c:pt>
                <c:pt idx="4">
                  <c:v>#N/A</c:v>
                </c:pt>
                <c:pt idx="5">
                  <c:v>600</c:v>
                </c:pt>
                <c:pt idx="6">
                  <c:v>960</c:v>
                </c:pt>
                <c:pt idx="7">
                  <c:v>#N/A</c:v>
                </c:pt>
                <c:pt idx="8">
                  <c:v>900</c:v>
                </c:pt>
              </c:numCache>
            </c:numRef>
          </c:val>
          <c:smooth val="0"/>
          <c:extLst>
            <c:ext xmlns:c16="http://schemas.microsoft.com/office/drawing/2014/chart" uri="{C3380CC4-5D6E-409C-BE32-E72D297353CC}">
              <c16:uniqueId val="{00000001-4F71-41CC-BE93-7021CB547CDC}"/>
            </c:ext>
          </c:extLst>
        </c:ser>
        <c:ser>
          <c:idx val="2"/>
          <c:order val="1"/>
          <c:tx>
            <c:strRef>
              <c:f>'User and Question Over Time - S'!$A$3</c:f>
              <c:strCache>
                <c:ptCount val="1"/>
                <c:pt idx="0">
                  <c:v>AM2</c:v>
                </c:pt>
              </c:strCache>
            </c:strRef>
          </c:tx>
          <c:spPr>
            <a:ln w="22225" cap="rnd" cmpd="sng" algn="ctr">
              <a:solidFill>
                <a:schemeClr val="accent3">
                  <a:tint val="3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S'!$B$3:$L$3</c15:sqref>
                  </c15:fullRef>
                </c:ext>
              </c:extLst>
              <c:f>('User and Question Over Time - S'!$B$3,'User and Question Over Time - S'!$E$3:$L$3)</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2-4F71-41CC-BE93-7021CB547CDC}"/>
            </c:ext>
          </c:extLst>
        </c:ser>
        <c:ser>
          <c:idx val="3"/>
          <c:order val="2"/>
          <c:tx>
            <c:strRef>
              <c:f>'User and Question Over Time - S'!$A$4</c:f>
              <c:strCache>
                <c:ptCount val="1"/>
                <c:pt idx="0">
                  <c:v>AM3</c:v>
                </c:pt>
              </c:strCache>
            </c:strRef>
          </c:tx>
          <c:spPr>
            <a:ln w="22225" cap="rnd" cmpd="sng" algn="ctr">
              <a:solidFill>
                <a:schemeClr val="accent3">
                  <a:tint val="3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S'!$B$4:$L$4</c15:sqref>
                  </c15:fullRef>
                </c:ext>
              </c:extLst>
              <c:f>('User and Question Over Time - S'!$B$4,'User and Question Over Time - S'!$E$4:$L$4)</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3-4F71-41CC-BE93-7021CB547CDC}"/>
            </c:ext>
          </c:extLst>
        </c:ser>
        <c:ser>
          <c:idx val="4"/>
          <c:order val="3"/>
          <c:tx>
            <c:strRef>
              <c:f>'User and Question Over Time - S'!$A$5</c:f>
              <c:strCache>
                <c:ptCount val="1"/>
                <c:pt idx="0">
                  <c:v>AM4</c:v>
                </c:pt>
              </c:strCache>
            </c:strRef>
          </c:tx>
          <c:spPr>
            <a:ln w="22225" cap="rnd" cmpd="sng" algn="ctr">
              <a:solidFill>
                <a:schemeClr val="accent3">
                  <a:tint val="3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S'!$B$5:$L$5</c15:sqref>
                  </c15:fullRef>
                </c:ext>
              </c:extLst>
              <c:f>('User and Question Over Time - S'!$B$5,'User and Question Over Time - S'!$E$5:$L$5)</c:f>
              <c:numCache>
                <c:formatCode>General</c:formatCode>
                <c:ptCount val="9"/>
                <c:pt idx="0">
                  <c:v>300</c:v>
                </c:pt>
                <c:pt idx="1">
                  <c:v>240</c:v>
                </c:pt>
                <c:pt idx="2">
                  <c:v>240</c:v>
                </c:pt>
                <c:pt idx="3">
                  <c:v>240</c:v>
                </c:pt>
                <c:pt idx="4">
                  <c:v>#N/A</c:v>
                </c:pt>
                <c:pt idx="5">
                  <c:v>#N/A</c:v>
                </c:pt>
                <c:pt idx="6">
                  <c:v>#N/A</c:v>
                </c:pt>
                <c:pt idx="7">
                  <c:v>#N/A</c:v>
                </c:pt>
                <c:pt idx="8">
                  <c:v>240</c:v>
                </c:pt>
              </c:numCache>
            </c:numRef>
          </c:val>
          <c:smooth val="0"/>
          <c:extLst>
            <c:ext xmlns:c16="http://schemas.microsoft.com/office/drawing/2014/chart" uri="{C3380CC4-5D6E-409C-BE32-E72D297353CC}">
              <c16:uniqueId val="{00000004-4F71-41CC-BE93-7021CB547CDC}"/>
            </c:ext>
          </c:extLst>
        </c:ser>
        <c:ser>
          <c:idx val="5"/>
          <c:order val="4"/>
          <c:tx>
            <c:strRef>
              <c:f>'User and Question Over Time - S'!$A$6</c:f>
              <c:strCache>
                <c:ptCount val="1"/>
                <c:pt idx="0">
                  <c:v>AM5</c:v>
                </c:pt>
              </c:strCache>
            </c:strRef>
          </c:tx>
          <c:spPr>
            <a:ln w="22225" cap="rnd" cmpd="sng" algn="ctr">
              <a:solidFill>
                <a:schemeClr val="accent3">
                  <a:tint val="4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S'!$B$6:$L$6</c15:sqref>
                  </c15:fullRef>
                </c:ext>
              </c:extLst>
              <c:f>('User and Question Over Time - S'!$B$6,'User and Question Over Time - S'!$E$6:$L$6)</c:f>
              <c:numCache>
                <c:formatCode>General</c:formatCode>
                <c:ptCount val="9"/>
                <c:pt idx="0">
                  <c:v>540</c:v>
                </c:pt>
                <c:pt idx="1">
                  <c:v>600</c:v>
                </c:pt>
                <c:pt idx="2">
                  <c:v>600</c:v>
                </c:pt>
                <c:pt idx="3">
                  <c:v>#N/A</c:v>
                </c:pt>
                <c:pt idx="4">
                  <c:v>#N/A</c:v>
                </c:pt>
                <c:pt idx="5">
                  <c:v>#N/A</c:v>
                </c:pt>
                <c:pt idx="6">
                  <c:v>#N/A</c:v>
                </c:pt>
                <c:pt idx="7">
                  <c:v>10</c:v>
                </c:pt>
                <c:pt idx="8">
                  <c:v>540</c:v>
                </c:pt>
              </c:numCache>
            </c:numRef>
          </c:val>
          <c:smooth val="0"/>
          <c:extLst>
            <c:ext xmlns:c16="http://schemas.microsoft.com/office/drawing/2014/chart" uri="{C3380CC4-5D6E-409C-BE32-E72D297353CC}">
              <c16:uniqueId val="{00000005-4F71-41CC-BE93-7021CB547CDC}"/>
            </c:ext>
          </c:extLst>
        </c:ser>
        <c:ser>
          <c:idx val="6"/>
          <c:order val="5"/>
          <c:tx>
            <c:strRef>
              <c:f>'User and Question Over Time - S'!$A$7</c:f>
              <c:strCache>
                <c:ptCount val="1"/>
                <c:pt idx="0">
                  <c:v>AM6</c:v>
                </c:pt>
              </c:strCache>
            </c:strRef>
          </c:tx>
          <c:spPr>
            <a:ln w="22225" cap="rnd" cmpd="sng" algn="ctr">
              <a:solidFill>
                <a:schemeClr val="accent3">
                  <a:tint val="4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S'!$B$7:$L$7</c15:sqref>
                  </c15:fullRef>
                </c:ext>
              </c:extLst>
              <c:f>('User and Question Over Time - S'!$B$7,'User and Question Over Time - S'!$E$7:$L$7)</c:f>
              <c:numCache>
                <c:formatCode>General</c:formatCode>
                <c:ptCount val="9"/>
                <c:pt idx="0">
                  <c:v>630</c:v>
                </c:pt>
                <c:pt idx="1">
                  <c:v>#N/A</c:v>
                </c:pt>
                <c:pt idx="2">
                  <c:v>#N/A</c:v>
                </c:pt>
                <c:pt idx="3">
                  <c:v>#N/A</c:v>
                </c:pt>
                <c:pt idx="4">
                  <c:v>#N/A</c:v>
                </c:pt>
                <c:pt idx="5">
                  <c:v>#N/A</c:v>
                </c:pt>
                <c:pt idx="6">
                  <c:v>#N/A</c:v>
                </c:pt>
                <c:pt idx="7">
                  <c:v>#N/A</c:v>
                </c:pt>
                <c:pt idx="8">
                  <c:v>450</c:v>
                </c:pt>
              </c:numCache>
            </c:numRef>
          </c:val>
          <c:smooth val="0"/>
          <c:extLst>
            <c:ext xmlns:c16="http://schemas.microsoft.com/office/drawing/2014/chart" uri="{C3380CC4-5D6E-409C-BE32-E72D297353CC}">
              <c16:uniqueId val="{00000006-4F71-41CC-BE93-7021CB547CDC}"/>
            </c:ext>
          </c:extLst>
        </c:ser>
        <c:ser>
          <c:idx val="7"/>
          <c:order val="6"/>
          <c:tx>
            <c:strRef>
              <c:f>'User and Question Over Time - S'!$A$8</c:f>
              <c:strCache>
                <c:ptCount val="1"/>
                <c:pt idx="0">
                  <c:v>AM7</c:v>
                </c:pt>
              </c:strCache>
            </c:strRef>
          </c:tx>
          <c:spPr>
            <a:ln w="22225" cap="rnd" cmpd="sng" algn="ctr">
              <a:solidFill>
                <a:schemeClr val="accent3">
                  <a:tint val="4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S'!$B$8:$L$8</c15:sqref>
                  </c15:fullRef>
                </c:ext>
              </c:extLst>
              <c:f>('User and Question Over Time - S'!$B$8,'User and Question Over Time - S'!$E$8:$L$8)</c:f>
              <c:numCache>
                <c:formatCode>General</c:formatCode>
                <c:ptCount val="9"/>
                <c:pt idx="0">
                  <c:v>660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7-4F71-41CC-BE93-7021CB547CDC}"/>
            </c:ext>
          </c:extLst>
        </c:ser>
        <c:ser>
          <c:idx val="8"/>
          <c:order val="7"/>
          <c:tx>
            <c:strRef>
              <c:f>'User and Question Over Time - S'!$A$9</c:f>
              <c:strCache>
                <c:ptCount val="1"/>
                <c:pt idx="0">
                  <c:v>AM8</c:v>
                </c:pt>
              </c:strCache>
            </c:strRef>
          </c:tx>
          <c:spPr>
            <a:ln w="22225" cap="rnd" cmpd="sng" algn="ctr">
              <a:solidFill>
                <a:schemeClr val="accent3">
                  <a:tint val="4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S'!$B$9:$L$9</c15:sqref>
                  </c15:fullRef>
                </c:ext>
              </c:extLst>
              <c:f>('User and Question Over Time - S'!$B$9,'User and Question Over Time - S'!$E$9:$L$9)</c:f>
              <c:numCache>
                <c:formatCode>General</c:formatCode>
                <c:ptCount val="9"/>
                <c:pt idx="0">
                  <c:v>360</c:v>
                </c:pt>
                <c:pt idx="1">
                  <c:v>300</c:v>
                </c:pt>
                <c:pt idx="2">
                  <c:v>#N/A</c:v>
                </c:pt>
                <c:pt idx="3">
                  <c:v>240</c:v>
                </c:pt>
                <c:pt idx="4">
                  <c:v>360</c:v>
                </c:pt>
                <c:pt idx="5">
                  <c:v>300</c:v>
                </c:pt>
                <c:pt idx="6">
                  <c:v>420</c:v>
                </c:pt>
                <c:pt idx="7">
                  <c:v>240</c:v>
                </c:pt>
                <c:pt idx="8">
                  <c:v>240</c:v>
                </c:pt>
              </c:numCache>
            </c:numRef>
          </c:val>
          <c:smooth val="0"/>
          <c:extLst>
            <c:ext xmlns:c16="http://schemas.microsoft.com/office/drawing/2014/chart" uri="{C3380CC4-5D6E-409C-BE32-E72D297353CC}">
              <c16:uniqueId val="{00000008-4F71-41CC-BE93-7021CB547CDC}"/>
            </c:ext>
          </c:extLst>
        </c:ser>
        <c:ser>
          <c:idx val="9"/>
          <c:order val="8"/>
          <c:tx>
            <c:strRef>
              <c:f>'User and Question Over Time - S'!$A$10</c:f>
              <c:strCache>
                <c:ptCount val="1"/>
                <c:pt idx="0">
                  <c:v>AM9</c:v>
                </c:pt>
              </c:strCache>
            </c:strRef>
          </c:tx>
          <c:spPr>
            <a:ln w="22225" cap="rnd" cmpd="sng" algn="ctr">
              <a:solidFill>
                <a:schemeClr val="accent3">
                  <a:tint val="4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S'!$B$10:$L$10</c15:sqref>
                  </c15:fullRef>
                </c:ext>
              </c:extLst>
              <c:f>('User and Question Over Time - S'!$B$10,'User and Question Over Time - S'!$E$10:$L$10)</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9-4F71-41CC-BE93-7021CB547CDC}"/>
            </c:ext>
          </c:extLst>
        </c:ser>
        <c:ser>
          <c:idx val="10"/>
          <c:order val="9"/>
          <c:tx>
            <c:strRef>
              <c:f>'User and Question Over Time - S'!$A$11</c:f>
              <c:strCache>
                <c:ptCount val="1"/>
                <c:pt idx="0">
                  <c:v>AM10</c:v>
                </c:pt>
              </c:strCache>
            </c:strRef>
          </c:tx>
          <c:spPr>
            <a:ln w="22225" cap="rnd" cmpd="sng" algn="ctr">
              <a:solidFill>
                <a:schemeClr val="accent3">
                  <a:tint val="4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S'!$B$11:$L$11</c15:sqref>
                  </c15:fullRef>
                </c:ext>
              </c:extLst>
              <c:f>('User and Question Over Time - S'!$B$11,'User and Question Over Time - S'!$E$11:$L$11)</c:f>
              <c:numCache>
                <c:formatCode>General</c:formatCode>
                <c:ptCount val="9"/>
                <c:pt idx="0">
                  <c:v>720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A-4F71-41CC-BE93-7021CB547CDC}"/>
            </c:ext>
          </c:extLst>
        </c:ser>
        <c:ser>
          <c:idx val="11"/>
          <c:order val="10"/>
          <c:tx>
            <c:strRef>
              <c:f>'User and Question Over Time - S'!$A$12</c:f>
              <c:strCache>
                <c:ptCount val="1"/>
                <c:pt idx="0">
                  <c:v>AM11</c:v>
                </c:pt>
              </c:strCache>
            </c:strRef>
          </c:tx>
          <c:spPr>
            <a:ln w="22225" cap="rnd" cmpd="sng" algn="ctr">
              <a:solidFill>
                <a:schemeClr val="accent3">
                  <a:tint val="5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S'!$B$12:$L$12</c15:sqref>
                  </c15:fullRef>
                </c:ext>
              </c:extLst>
              <c:f>('User and Question Over Time - S'!$B$12,'User and Question Over Time - S'!$E$12:$L$12)</c:f>
              <c:numCache>
                <c:formatCode>General</c:formatCode>
                <c:ptCount val="9"/>
                <c:pt idx="0">
                  <c:v>540</c:v>
                </c:pt>
                <c:pt idx="1">
                  <c:v>600</c:v>
                </c:pt>
                <c:pt idx="2">
                  <c:v>960</c:v>
                </c:pt>
                <c:pt idx="3">
                  <c:v>#N/A</c:v>
                </c:pt>
                <c:pt idx="4">
                  <c:v>600</c:v>
                </c:pt>
                <c:pt idx="5">
                  <c:v>#N/A</c:v>
                </c:pt>
                <c:pt idx="6">
                  <c:v>#N/A</c:v>
                </c:pt>
                <c:pt idx="7">
                  <c:v>#N/A</c:v>
                </c:pt>
                <c:pt idx="8">
                  <c:v>#N/A</c:v>
                </c:pt>
              </c:numCache>
            </c:numRef>
          </c:val>
          <c:smooth val="0"/>
          <c:extLst>
            <c:ext xmlns:c16="http://schemas.microsoft.com/office/drawing/2014/chart" uri="{C3380CC4-5D6E-409C-BE32-E72D297353CC}">
              <c16:uniqueId val="{0000000C-4F71-41CC-BE93-7021CB547CDC}"/>
            </c:ext>
          </c:extLst>
        </c:ser>
        <c:ser>
          <c:idx val="12"/>
          <c:order val="11"/>
          <c:tx>
            <c:strRef>
              <c:f>'User and Question Over Time - S'!$A$13</c:f>
              <c:strCache>
                <c:ptCount val="1"/>
                <c:pt idx="0">
                  <c:v>AM12</c:v>
                </c:pt>
              </c:strCache>
            </c:strRef>
          </c:tx>
          <c:spPr>
            <a:ln w="22225" cap="rnd" cmpd="sng" algn="ctr">
              <a:solidFill>
                <a:schemeClr val="accent3">
                  <a:tint val="5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S'!$B$13:$L$13</c15:sqref>
                  </c15:fullRef>
                </c:ext>
              </c:extLst>
              <c:f>('User and Question Over Time - S'!$B$13,'User and Question Over Time - S'!$E$13:$L$13)</c:f>
              <c:numCache>
                <c:formatCode>General</c:formatCode>
                <c:ptCount val="9"/>
                <c:pt idx="0">
                  <c:v>300</c:v>
                </c:pt>
                <c:pt idx="1">
                  <c:v>360</c:v>
                </c:pt>
                <c:pt idx="2">
                  <c:v>300</c:v>
                </c:pt>
                <c:pt idx="3">
                  <c:v>300</c:v>
                </c:pt>
                <c:pt idx="4">
                  <c:v>300</c:v>
                </c:pt>
                <c:pt idx="5">
                  <c:v>300</c:v>
                </c:pt>
                <c:pt idx="6">
                  <c:v>300</c:v>
                </c:pt>
                <c:pt idx="7">
                  <c:v>300</c:v>
                </c:pt>
                <c:pt idx="8">
                  <c:v>300</c:v>
                </c:pt>
              </c:numCache>
            </c:numRef>
          </c:val>
          <c:smooth val="0"/>
          <c:extLst>
            <c:ext xmlns:c16="http://schemas.microsoft.com/office/drawing/2014/chart" uri="{C3380CC4-5D6E-409C-BE32-E72D297353CC}">
              <c16:uniqueId val="{0000000D-4F71-41CC-BE93-7021CB547CDC}"/>
            </c:ext>
          </c:extLst>
        </c:ser>
        <c:ser>
          <c:idx val="13"/>
          <c:order val="12"/>
          <c:tx>
            <c:strRef>
              <c:f>'User and Question Over Time - S'!$A$14</c:f>
              <c:strCache>
                <c:ptCount val="1"/>
                <c:pt idx="0">
                  <c:v>AM13</c:v>
                </c:pt>
              </c:strCache>
            </c:strRef>
          </c:tx>
          <c:spPr>
            <a:ln w="22225" cap="rnd" cmpd="sng" algn="ctr">
              <a:solidFill>
                <a:schemeClr val="accent3">
                  <a:tint val="5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S'!$B$14:$L$14</c15:sqref>
                  </c15:fullRef>
                </c:ext>
              </c:extLst>
              <c:f>('User and Question Over Time - S'!$B$14,'User and Question Over Time - S'!$E$14:$L$14)</c:f>
              <c:numCache>
                <c:formatCode>General</c:formatCode>
                <c:ptCount val="9"/>
                <c:pt idx="0">
                  <c:v>570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E-4F71-41CC-BE93-7021CB547CDC}"/>
            </c:ext>
          </c:extLst>
        </c:ser>
        <c:ser>
          <c:idx val="14"/>
          <c:order val="13"/>
          <c:tx>
            <c:strRef>
              <c:f>'User and Question Over Time - S'!$A$15</c:f>
              <c:strCache>
                <c:ptCount val="1"/>
                <c:pt idx="0">
                  <c:v>AM14</c:v>
                </c:pt>
              </c:strCache>
            </c:strRef>
          </c:tx>
          <c:spPr>
            <a:ln w="22225" cap="rnd" cmpd="sng" algn="ctr">
              <a:solidFill>
                <a:schemeClr val="accent3">
                  <a:tint val="5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S'!$B$15:$L$15</c15:sqref>
                  </c15:fullRef>
                </c:ext>
              </c:extLst>
              <c:f>('User and Question Over Time - S'!$B$15,'User and Question Over Time - S'!$E$15:$L$15)</c:f>
              <c:numCache>
                <c:formatCode>General</c:formatCode>
                <c:ptCount val="9"/>
                <c:pt idx="0">
                  <c:v>270</c:v>
                </c:pt>
                <c:pt idx="1">
                  <c:v>420</c:v>
                </c:pt>
                <c:pt idx="2">
                  <c:v>360</c:v>
                </c:pt>
                <c:pt idx="3">
                  <c:v>#N/A</c:v>
                </c:pt>
                <c:pt idx="4">
                  <c:v>#N/A</c:v>
                </c:pt>
                <c:pt idx="5">
                  <c:v>#N/A</c:v>
                </c:pt>
                <c:pt idx="6">
                  <c:v>#N/A</c:v>
                </c:pt>
                <c:pt idx="7">
                  <c:v>#N/A</c:v>
                </c:pt>
                <c:pt idx="8">
                  <c:v>360</c:v>
                </c:pt>
              </c:numCache>
            </c:numRef>
          </c:val>
          <c:smooth val="0"/>
          <c:extLst>
            <c:ext xmlns:c16="http://schemas.microsoft.com/office/drawing/2014/chart" uri="{C3380CC4-5D6E-409C-BE32-E72D297353CC}">
              <c16:uniqueId val="{0000000F-4F71-41CC-BE93-7021CB547CDC}"/>
            </c:ext>
          </c:extLst>
        </c:ser>
        <c:ser>
          <c:idx val="15"/>
          <c:order val="14"/>
          <c:tx>
            <c:strRef>
              <c:f>'User and Question Over Time - S'!$A$16</c:f>
              <c:strCache>
                <c:ptCount val="1"/>
                <c:pt idx="0">
                  <c:v>AM15</c:v>
                </c:pt>
              </c:strCache>
            </c:strRef>
          </c:tx>
          <c:spPr>
            <a:ln w="22225" cap="rnd" cmpd="sng" algn="ctr">
              <a:solidFill>
                <a:schemeClr val="accent3">
                  <a:tint val="5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S'!$B$16:$L$16</c15:sqref>
                  </c15:fullRef>
                </c:ext>
              </c:extLst>
              <c:f>('User and Question Over Time - S'!$B$16,'User and Question Over Time - S'!$E$16:$L$16)</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0-4F71-41CC-BE93-7021CB547CDC}"/>
            </c:ext>
          </c:extLst>
        </c:ser>
        <c:ser>
          <c:idx val="16"/>
          <c:order val="15"/>
          <c:tx>
            <c:strRef>
              <c:f>'User and Question Over Time - S'!$A$17</c:f>
              <c:strCache>
                <c:ptCount val="1"/>
                <c:pt idx="0">
                  <c:v>AM16</c:v>
                </c:pt>
              </c:strCache>
            </c:strRef>
          </c:tx>
          <c:spPr>
            <a:ln w="22225" cap="rnd" cmpd="sng" algn="ctr">
              <a:solidFill>
                <a:schemeClr val="accent3">
                  <a:tint val="5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S'!$B$17:$L$17</c15:sqref>
                  </c15:fullRef>
                </c:ext>
              </c:extLst>
              <c:f>('User and Question Over Time - S'!$B$17,'User and Question Over Time - S'!$E$17:$L$17)</c:f>
              <c:numCache>
                <c:formatCode>General</c:formatCode>
                <c:ptCount val="9"/>
                <c:pt idx="0">
                  <c:v>330</c:v>
                </c:pt>
                <c:pt idx="1">
                  <c:v>#N/A</c:v>
                </c:pt>
                <c:pt idx="2">
                  <c:v>#N/A</c:v>
                </c:pt>
                <c:pt idx="3">
                  <c:v>420</c:v>
                </c:pt>
                <c:pt idx="4">
                  <c:v>#N/A</c:v>
                </c:pt>
                <c:pt idx="5">
                  <c:v>#N/A</c:v>
                </c:pt>
                <c:pt idx="6">
                  <c:v>#N/A</c:v>
                </c:pt>
                <c:pt idx="7">
                  <c:v>#N/A</c:v>
                </c:pt>
                <c:pt idx="8">
                  <c:v>#N/A</c:v>
                </c:pt>
              </c:numCache>
            </c:numRef>
          </c:val>
          <c:smooth val="0"/>
          <c:extLst>
            <c:ext xmlns:c16="http://schemas.microsoft.com/office/drawing/2014/chart" uri="{C3380CC4-5D6E-409C-BE32-E72D297353CC}">
              <c16:uniqueId val="{00000011-4F71-41CC-BE93-7021CB547CDC}"/>
            </c:ext>
          </c:extLst>
        </c:ser>
        <c:ser>
          <c:idx val="17"/>
          <c:order val="16"/>
          <c:tx>
            <c:strRef>
              <c:f>'User and Question Over Time - S'!$A$18</c:f>
              <c:strCache>
                <c:ptCount val="1"/>
                <c:pt idx="0">
                  <c:v>AM17</c:v>
                </c:pt>
              </c:strCache>
            </c:strRef>
          </c:tx>
          <c:spPr>
            <a:ln w="22225" cap="rnd" cmpd="sng" algn="ctr">
              <a:solidFill>
                <a:schemeClr val="accent3">
                  <a:tint val="6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S'!$B$18:$L$18</c15:sqref>
                  </c15:fullRef>
                </c:ext>
              </c:extLst>
              <c:f>('User and Question Over Time - S'!$B$18,'User and Question Over Time - S'!$E$18:$L$18)</c:f>
              <c:numCache>
                <c:formatCode>General</c:formatCode>
                <c:ptCount val="9"/>
                <c:pt idx="0">
                  <c:v>360</c:v>
                </c:pt>
                <c:pt idx="1">
                  <c:v>160</c:v>
                </c:pt>
                <c:pt idx="2">
                  <c:v>300</c:v>
                </c:pt>
                <c:pt idx="3">
                  <c:v>300</c:v>
                </c:pt>
                <c:pt idx="4">
                  <c:v>480</c:v>
                </c:pt>
                <c:pt idx="5">
                  <c:v>#N/A</c:v>
                </c:pt>
                <c:pt idx="6">
                  <c:v>480</c:v>
                </c:pt>
                <c:pt idx="7">
                  <c:v>240</c:v>
                </c:pt>
                <c:pt idx="8">
                  <c:v>300</c:v>
                </c:pt>
              </c:numCache>
            </c:numRef>
          </c:val>
          <c:smooth val="0"/>
          <c:extLst>
            <c:ext xmlns:c16="http://schemas.microsoft.com/office/drawing/2014/chart" uri="{C3380CC4-5D6E-409C-BE32-E72D297353CC}">
              <c16:uniqueId val="{00000012-4F71-41CC-BE93-7021CB547CDC}"/>
            </c:ext>
          </c:extLst>
        </c:ser>
        <c:ser>
          <c:idx val="18"/>
          <c:order val="17"/>
          <c:tx>
            <c:strRef>
              <c:f>'User and Question Over Time - S'!$A$19</c:f>
              <c:strCache>
                <c:ptCount val="1"/>
                <c:pt idx="0">
                  <c:v>AM18</c:v>
                </c:pt>
              </c:strCache>
            </c:strRef>
          </c:tx>
          <c:spPr>
            <a:ln w="22225" cap="rnd" cmpd="sng" algn="ctr">
              <a:solidFill>
                <a:schemeClr val="accent3">
                  <a:tint val="6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S'!$B$19:$L$19</c15:sqref>
                  </c15:fullRef>
                </c:ext>
              </c:extLst>
              <c:f>('User and Question Over Time - S'!$B$19,'User and Question Over Time - S'!$E$19:$L$19)</c:f>
              <c:numCache>
                <c:formatCode>General</c:formatCode>
                <c:ptCount val="9"/>
                <c:pt idx="0">
                  <c:v>540</c:v>
                </c:pt>
                <c:pt idx="1">
                  <c:v>480</c:v>
                </c:pt>
                <c:pt idx="2">
                  <c:v>480</c:v>
                </c:pt>
                <c:pt idx="3">
                  <c:v>480</c:v>
                </c:pt>
                <c:pt idx="4">
                  <c:v>480</c:v>
                </c:pt>
                <c:pt idx="5">
                  <c:v>600</c:v>
                </c:pt>
                <c:pt idx="6">
                  <c:v>480</c:v>
                </c:pt>
                <c:pt idx="7">
                  <c:v>480</c:v>
                </c:pt>
                <c:pt idx="8">
                  <c:v>480</c:v>
                </c:pt>
              </c:numCache>
            </c:numRef>
          </c:val>
          <c:smooth val="0"/>
          <c:extLst>
            <c:ext xmlns:c16="http://schemas.microsoft.com/office/drawing/2014/chart" uri="{C3380CC4-5D6E-409C-BE32-E72D297353CC}">
              <c16:uniqueId val="{00000013-4F71-41CC-BE93-7021CB547CDC}"/>
            </c:ext>
          </c:extLst>
        </c:ser>
        <c:ser>
          <c:idx val="19"/>
          <c:order val="18"/>
          <c:tx>
            <c:strRef>
              <c:f>'User and Question Over Time - S'!$A$20</c:f>
              <c:strCache>
                <c:ptCount val="1"/>
                <c:pt idx="0">
                  <c:v>AM19</c:v>
                </c:pt>
              </c:strCache>
            </c:strRef>
          </c:tx>
          <c:spPr>
            <a:ln w="22225" cap="rnd" cmpd="sng" algn="ctr">
              <a:solidFill>
                <a:schemeClr val="accent3">
                  <a:tint val="6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S'!$B$20:$L$20</c15:sqref>
                  </c15:fullRef>
                </c:ext>
              </c:extLst>
              <c:f>('User and Question Over Time - S'!$B$20,'User and Question Over Time - S'!$E$20:$L$20)</c:f>
              <c:numCache>
                <c:formatCode>General</c:formatCode>
                <c:ptCount val="9"/>
                <c:pt idx="0">
                  <c:v>300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4-4F71-41CC-BE93-7021CB547CDC}"/>
            </c:ext>
          </c:extLst>
        </c:ser>
        <c:ser>
          <c:idx val="20"/>
          <c:order val="19"/>
          <c:tx>
            <c:strRef>
              <c:f>'User and Question Over Time - S'!$A$21</c:f>
              <c:strCache>
                <c:ptCount val="1"/>
                <c:pt idx="0">
                  <c:v>AM20</c:v>
                </c:pt>
              </c:strCache>
            </c:strRef>
          </c:tx>
          <c:spPr>
            <a:ln w="22225" cap="rnd" cmpd="sng" algn="ctr">
              <a:solidFill>
                <a:schemeClr val="accent3">
                  <a:tint val="6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S'!$B$21:$L$21</c15:sqref>
                  </c15:fullRef>
                </c:ext>
              </c:extLst>
              <c:f>('User and Question Over Time - S'!$B$21,'User and Question Over Time - S'!$E$21:$L$21)</c:f>
              <c:numCache>
                <c:formatCode>General</c:formatCode>
                <c:ptCount val="9"/>
                <c:pt idx="0">
                  <c:v>540</c:v>
                </c:pt>
                <c:pt idx="1">
                  <c:v>600</c:v>
                </c:pt>
                <c:pt idx="2">
                  <c:v>600</c:v>
                </c:pt>
                <c:pt idx="3">
                  <c:v>600</c:v>
                </c:pt>
                <c:pt idx="4">
                  <c:v>600</c:v>
                </c:pt>
                <c:pt idx="5">
                  <c:v>600</c:v>
                </c:pt>
                <c:pt idx="6">
                  <c:v>1080</c:v>
                </c:pt>
                <c:pt idx="7">
                  <c:v>10</c:v>
                </c:pt>
                <c:pt idx="8">
                  <c:v>0</c:v>
                </c:pt>
              </c:numCache>
            </c:numRef>
          </c:val>
          <c:smooth val="0"/>
          <c:extLst>
            <c:ext xmlns:c16="http://schemas.microsoft.com/office/drawing/2014/chart" uri="{C3380CC4-5D6E-409C-BE32-E72D297353CC}">
              <c16:uniqueId val="{00000015-4F71-41CC-BE93-7021CB547CDC}"/>
            </c:ext>
          </c:extLst>
        </c:ser>
        <c:ser>
          <c:idx val="21"/>
          <c:order val="20"/>
          <c:tx>
            <c:strRef>
              <c:f>'User and Question Over Time - S'!$A$22</c:f>
              <c:strCache>
                <c:ptCount val="1"/>
                <c:pt idx="0">
                  <c:v>AM21</c:v>
                </c:pt>
              </c:strCache>
            </c:strRef>
          </c:tx>
          <c:spPr>
            <a:ln w="22225" cap="rnd" cmpd="sng" algn="ctr">
              <a:solidFill>
                <a:schemeClr val="accent3">
                  <a:tint val="6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S'!$B$22:$L$22</c15:sqref>
                  </c15:fullRef>
                </c:ext>
              </c:extLst>
              <c:f>('User and Question Over Time - S'!$B$22,'User and Question Over Time - S'!$E$22:$L$22)</c:f>
              <c:numCache>
                <c:formatCode>General</c:formatCode>
                <c:ptCount val="9"/>
                <c:pt idx="0">
                  <c:v>300</c:v>
                </c:pt>
                <c:pt idx="1">
                  <c:v>540</c:v>
                </c:pt>
                <c:pt idx="2">
                  <c:v>#N/A</c:v>
                </c:pt>
                <c:pt idx="3">
                  <c:v>720</c:v>
                </c:pt>
                <c:pt idx="4">
                  <c:v>#N/A</c:v>
                </c:pt>
                <c:pt idx="5">
                  <c:v>720</c:v>
                </c:pt>
                <c:pt idx="6">
                  <c:v>#N/A</c:v>
                </c:pt>
                <c:pt idx="7">
                  <c:v>420</c:v>
                </c:pt>
                <c:pt idx="8">
                  <c:v>900</c:v>
                </c:pt>
              </c:numCache>
            </c:numRef>
          </c:val>
          <c:smooth val="0"/>
          <c:extLst>
            <c:ext xmlns:c16="http://schemas.microsoft.com/office/drawing/2014/chart" uri="{C3380CC4-5D6E-409C-BE32-E72D297353CC}">
              <c16:uniqueId val="{00000016-4F71-41CC-BE93-7021CB547CDC}"/>
            </c:ext>
          </c:extLst>
        </c:ser>
        <c:ser>
          <c:idx val="22"/>
          <c:order val="21"/>
          <c:tx>
            <c:strRef>
              <c:f>'User and Question Over Time - S'!$A$23</c:f>
              <c:strCache>
                <c:ptCount val="1"/>
                <c:pt idx="0">
                  <c:v>AM22</c:v>
                </c:pt>
              </c:strCache>
            </c:strRef>
          </c:tx>
          <c:spPr>
            <a:ln w="22225" cap="rnd" cmpd="sng" algn="ctr">
              <a:solidFill>
                <a:schemeClr val="accent3">
                  <a:tint val="6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S'!$B$23:$L$23</c15:sqref>
                  </c15:fullRef>
                </c:ext>
              </c:extLst>
              <c:f>('User and Question Over Time - S'!$B$23,'User and Question Over Time - S'!$E$23:$L$23)</c:f>
              <c:numCache>
                <c:formatCode>General</c:formatCode>
                <c:ptCount val="9"/>
                <c:pt idx="0">
                  <c:v>360</c:v>
                </c:pt>
                <c:pt idx="1">
                  <c:v>360</c:v>
                </c:pt>
                <c:pt idx="2">
                  <c:v>360</c:v>
                </c:pt>
                <c:pt idx="3">
                  <c:v>360</c:v>
                </c:pt>
                <c:pt idx="4">
                  <c:v>300</c:v>
                </c:pt>
                <c:pt idx="5">
                  <c:v>0</c:v>
                </c:pt>
                <c:pt idx="6">
                  <c:v>360</c:v>
                </c:pt>
                <c:pt idx="7">
                  <c:v>300</c:v>
                </c:pt>
                <c:pt idx="8">
                  <c:v>300</c:v>
                </c:pt>
              </c:numCache>
            </c:numRef>
          </c:val>
          <c:smooth val="0"/>
          <c:extLst>
            <c:ext xmlns:c16="http://schemas.microsoft.com/office/drawing/2014/chart" uri="{C3380CC4-5D6E-409C-BE32-E72D297353CC}">
              <c16:uniqueId val="{00000017-4F71-41CC-BE93-7021CB547CDC}"/>
            </c:ext>
          </c:extLst>
        </c:ser>
        <c:ser>
          <c:idx val="23"/>
          <c:order val="22"/>
          <c:tx>
            <c:strRef>
              <c:f>'User and Question Over Time - S'!$A$24</c:f>
              <c:strCache>
                <c:ptCount val="1"/>
                <c:pt idx="0">
                  <c:v>AM23</c:v>
                </c:pt>
              </c:strCache>
            </c:strRef>
          </c:tx>
          <c:spPr>
            <a:ln w="22225" cap="rnd" cmpd="sng" algn="ctr">
              <a:solidFill>
                <a:schemeClr val="accent3">
                  <a:tint val="7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S'!$B$24:$L$24</c15:sqref>
                  </c15:fullRef>
                </c:ext>
              </c:extLst>
              <c:f>('User and Question Over Time - S'!$B$24,'User and Question Over Time - S'!$E$24:$L$24)</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8-4F71-41CC-BE93-7021CB547CDC}"/>
            </c:ext>
          </c:extLst>
        </c:ser>
        <c:ser>
          <c:idx val="24"/>
          <c:order val="23"/>
          <c:tx>
            <c:strRef>
              <c:f>'User and Question Over Time - S'!$A$25</c:f>
              <c:strCache>
                <c:ptCount val="1"/>
                <c:pt idx="0">
                  <c:v>AM24</c:v>
                </c:pt>
              </c:strCache>
            </c:strRef>
          </c:tx>
          <c:spPr>
            <a:ln w="22225" cap="rnd" cmpd="sng" algn="ctr">
              <a:solidFill>
                <a:schemeClr val="accent3">
                  <a:tint val="7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S'!$B$25:$L$25</c15:sqref>
                  </c15:fullRef>
                </c:ext>
              </c:extLst>
              <c:f>('User and Question Over Time - S'!$B$25,'User and Question Over Time - S'!$E$25:$L$25)</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9-4F71-41CC-BE93-7021CB547CDC}"/>
            </c:ext>
          </c:extLst>
        </c:ser>
        <c:ser>
          <c:idx val="25"/>
          <c:order val="24"/>
          <c:tx>
            <c:strRef>
              <c:f>'User and Question Over Time - S'!$A$26</c:f>
              <c:strCache>
                <c:ptCount val="1"/>
                <c:pt idx="0">
                  <c:v>AM25</c:v>
                </c:pt>
              </c:strCache>
            </c:strRef>
          </c:tx>
          <c:spPr>
            <a:ln w="22225" cap="rnd" cmpd="sng" algn="ctr">
              <a:solidFill>
                <a:schemeClr val="accent3">
                  <a:tint val="7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S'!$B$26:$L$26</c15:sqref>
                  </c15:fullRef>
                </c:ext>
              </c:extLst>
              <c:f>('User and Question Over Time - S'!$B$26,'User and Question Over Time - S'!$E$26:$L$26)</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A-4F71-41CC-BE93-7021CB547CDC}"/>
            </c:ext>
          </c:extLst>
        </c:ser>
        <c:ser>
          <c:idx val="26"/>
          <c:order val="25"/>
          <c:tx>
            <c:strRef>
              <c:f>'User and Question Over Time - S'!$A$27</c:f>
              <c:strCache>
                <c:ptCount val="1"/>
                <c:pt idx="0">
                  <c:v>AM26</c:v>
                </c:pt>
              </c:strCache>
            </c:strRef>
          </c:tx>
          <c:spPr>
            <a:ln w="22225" cap="rnd" cmpd="sng" algn="ctr">
              <a:solidFill>
                <a:schemeClr val="accent3">
                  <a:tint val="7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S'!$B$27:$L$27</c15:sqref>
                  </c15:fullRef>
                </c:ext>
              </c:extLst>
              <c:f>('User and Question Over Time - S'!$B$27,'User and Question Over Time - S'!$E$27:$L$27)</c:f>
              <c:numCache>
                <c:formatCode>General</c:formatCode>
                <c:ptCount val="9"/>
                <c:pt idx="0">
                  <c:v>0</c:v>
                </c:pt>
                <c:pt idx="1">
                  <c:v>#N/A</c:v>
                </c:pt>
                <c:pt idx="2">
                  <c:v>480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B-4F71-41CC-BE93-7021CB547CDC}"/>
            </c:ext>
          </c:extLst>
        </c:ser>
        <c:ser>
          <c:idx val="27"/>
          <c:order val="26"/>
          <c:tx>
            <c:strRef>
              <c:f>'User and Question Over Time - S'!$A$28</c:f>
              <c:strCache>
                <c:ptCount val="1"/>
                <c:pt idx="0">
                  <c:v>AM27</c:v>
                </c:pt>
              </c:strCache>
            </c:strRef>
          </c:tx>
          <c:spPr>
            <a:ln w="22225" cap="rnd" cmpd="sng" algn="ctr">
              <a:solidFill>
                <a:schemeClr val="accent3">
                  <a:tint val="7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S'!$B$28:$L$28</c15:sqref>
                  </c15:fullRef>
                </c:ext>
              </c:extLst>
              <c:f>('User and Question Over Time - S'!$B$28,'User and Question Over Time - S'!$E$28:$L$28)</c:f>
              <c:numCache>
                <c:formatCode>General</c:formatCode>
                <c:ptCount val="9"/>
                <c:pt idx="0">
                  <c:v>720</c:v>
                </c:pt>
                <c:pt idx="1">
                  <c:v>#N/A</c:v>
                </c:pt>
                <c:pt idx="2">
                  <c:v>#N/A</c:v>
                </c:pt>
                <c:pt idx="3">
                  <c:v>720</c:v>
                </c:pt>
                <c:pt idx="4">
                  <c:v>#N/A</c:v>
                </c:pt>
                <c:pt idx="5">
                  <c:v>#N/A</c:v>
                </c:pt>
                <c:pt idx="6">
                  <c:v>#N/A</c:v>
                </c:pt>
                <c:pt idx="7">
                  <c:v>#N/A</c:v>
                </c:pt>
                <c:pt idx="8">
                  <c:v>#N/A</c:v>
                </c:pt>
              </c:numCache>
            </c:numRef>
          </c:val>
          <c:smooth val="0"/>
          <c:extLst>
            <c:ext xmlns:c16="http://schemas.microsoft.com/office/drawing/2014/chart" uri="{C3380CC4-5D6E-409C-BE32-E72D297353CC}">
              <c16:uniqueId val="{0000001C-4F71-41CC-BE93-7021CB547CDC}"/>
            </c:ext>
          </c:extLst>
        </c:ser>
        <c:ser>
          <c:idx val="28"/>
          <c:order val="27"/>
          <c:tx>
            <c:strRef>
              <c:f>'User and Question Over Time - S'!$A$29</c:f>
              <c:strCache>
                <c:ptCount val="1"/>
                <c:pt idx="0">
                  <c:v>AM28</c:v>
                </c:pt>
              </c:strCache>
            </c:strRef>
          </c:tx>
          <c:spPr>
            <a:ln w="22225" cap="rnd" cmpd="sng" algn="ctr">
              <a:solidFill>
                <a:schemeClr val="accent3">
                  <a:tint val="7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S'!$B$29:$L$29</c15:sqref>
                  </c15:fullRef>
                </c:ext>
              </c:extLst>
              <c:f>('User and Question Over Time - S'!$B$29,'User and Question Over Time - S'!$E$29:$L$29)</c:f>
              <c:numCache>
                <c:formatCode>General</c:formatCode>
                <c:ptCount val="9"/>
                <c:pt idx="0">
                  <c:v>360</c:v>
                </c:pt>
                <c:pt idx="1">
                  <c:v>#N/A</c:v>
                </c:pt>
                <c:pt idx="2">
                  <c:v>#N/A</c:v>
                </c:pt>
                <c:pt idx="3">
                  <c:v>240</c:v>
                </c:pt>
                <c:pt idx="4">
                  <c:v>300</c:v>
                </c:pt>
                <c:pt idx="5">
                  <c:v>360</c:v>
                </c:pt>
                <c:pt idx="6">
                  <c:v>180</c:v>
                </c:pt>
                <c:pt idx="7">
                  <c:v>360</c:v>
                </c:pt>
                <c:pt idx="8">
                  <c:v>#N/A</c:v>
                </c:pt>
              </c:numCache>
            </c:numRef>
          </c:val>
          <c:smooth val="0"/>
          <c:extLst>
            <c:ext xmlns:c16="http://schemas.microsoft.com/office/drawing/2014/chart" uri="{C3380CC4-5D6E-409C-BE32-E72D297353CC}">
              <c16:uniqueId val="{0000001D-4F71-41CC-BE93-7021CB547CDC}"/>
            </c:ext>
          </c:extLst>
        </c:ser>
        <c:ser>
          <c:idx val="29"/>
          <c:order val="28"/>
          <c:tx>
            <c:strRef>
              <c:f>'User and Question Over Time - S'!$A$30</c:f>
              <c:strCache>
                <c:ptCount val="1"/>
                <c:pt idx="0">
                  <c:v>AM29</c:v>
                </c:pt>
              </c:strCache>
            </c:strRef>
          </c:tx>
          <c:spPr>
            <a:ln w="22225" cap="rnd" cmpd="sng" algn="ctr">
              <a:solidFill>
                <a:schemeClr val="accent3">
                  <a:tint val="7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S'!$B$30:$L$30</c15:sqref>
                  </c15:fullRef>
                </c:ext>
              </c:extLst>
              <c:f>('User and Question Over Time - S'!$B$30,'User and Question Over Time - S'!$E$30:$L$30)</c:f>
              <c:numCache>
                <c:formatCode>General</c:formatCode>
                <c:ptCount val="9"/>
                <c:pt idx="0">
                  <c:v>720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E-4F71-41CC-BE93-7021CB547CDC}"/>
            </c:ext>
          </c:extLst>
        </c:ser>
        <c:ser>
          <c:idx val="30"/>
          <c:order val="29"/>
          <c:tx>
            <c:strRef>
              <c:f>'User and Question Over Time - S'!$A$31</c:f>
              <c:strCache>
                <c:ptCount val="1"/>
                <c:pt idx="0">
                  <c:v>AM30</c:v>
                </c:pt>
              </c:strCache>
            </c:strRef>
          </c:tx>
          <c:spPr>
            <a:ln w="22225" cap="rnd" cmpd="sng" algn="ctr">
              <a:solidFill>
                <a:schemeClr val="accent3">
                  <a:tint val="8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S'!$B$31:$L$31</c15:sqref>
                  </c15:fullRef>
                </c:ext>
              </c:extLst>
              <c:f>('User and Question Over Time - S'!$B$31,'User and Question Over Time - S'!$E$31:$L$31)</c:f>
              <c:numCache>
                <c:formatCode>General</c:formatCode>
                <c:ptCount val="9"/>
                <c:pt idx="0">
                  <c:v>1200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F-4F71-41CC-BE93-7021CB547CDC}"/>
            </c:ext>
          </c:extLst>
        </c:ser>
        <c:ser>
          <c:idx val="31"/>
          <c:order val="30"/>
          <c:tx>
            <c:strRef>
              <c:f>'User and Question Over Time - S'!$A$32</c:f>
              <c:strCache>
                <c:ptCount val="1"/>
                <c:pt idx="0">
                  <c:v>AM31</c:v>
                </c:pt>
              </c:strCache>
            </c:strRef>
          </c:tx>
          <c:spPr>
            <a:ln w="22225" cap="rnd" cmpd="sng" algn="ctr">
              <a:solidFill>
                <a:schemeClr val="accent3">
                  <a:tint val="8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S'!$B$32:$L$32</c15:sqref>
                  </c15:fullRef>
                </c:ext>
              </c:extLst>
              <c:f>('User and Question Over Time - S'!$B$32,'User and Question Over Time - S'!$E$32:$L$32)</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0-4F71-41CC-BE93-7021CB547CDC}"/>
            </c:ext>
          </c:extLst>
        </c:ser>
        <c:ser>
          <c:idx val="32"/>
          <c:order val="31"/>
          <c:tx>
            <c:strRef>
              <c:f>'User and Question Over Time - S'!$A$33</c:f>
              <c:strCache>
                <c:ptCount val="1"/>
                <c:pt idx="0">
                  <c:v>AM32</c:v>
                </c:pt>
              </c:strCache>
            </c:strRef>
          </c:tx>
          <c:spPr>
            <a:ln w="22225" cap="rnd" cmpd="sng" algn="ctr">
              <a:solidFill>
                <a:schemeClr val="accent3">
                  <a:tint val="8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S'!$B$33:$L$33</c15:sqref>
                  </c15:fullRef>
                </c:ext>
              </c:extLst>
              <c:f>('User and Question Over Time - S'!$B$33,'User and Question Over Time - S'!$E$33:$L$33)</c:f>
              <c:numCache>
                <c:formatCode>General</c:formatCode>
                <c:ptCount val="9"/>
                <c:pt idx="0">
                  <c:v>180</c:v>
                </c:pt>
                <c:pt idx="1">
                  <c:v>#N/A</c:v>
                </c:pt>
                <c:pt idx="2">
                  <c:v>300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1-4F71-41CC-BE93-7021CB547CDC}"/>
            </c:ext>
          </c:extLst>
        </c:ser>
        <c:ser>
          <c:idx val="33"/>
          <c:order val="32"/>
          <c:tx>
            <c:strRef>
              <c:f>'User and Question Over Time - S'!$A$34</c:f>
              <c:strCache>
                <c:ptCount val="1"/>
                <c:pt idx="0">
                  <c:v>AM33</c:v>
                </c:pt>
              </c:strCache>
            </c:strRef>
          </c:tx>
          <c:spPr>
            <a:ln w="22225" cap="rnd" cmpd="sng" algn="ctr">
              <a:solidFill>
                <a:schemeClr val="accent3">
                  <a:tint val="8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S'!$B$34:$L$34</c15:sqref>
                  </c15:fullRef>
                </c:ext>
              </c:extLst>
              <c:f>('User and Question Over Time - S'!$B$34,'User and Question Over Time - S'!$E$34:$L$34)</c:f>
              <c:numCache>
                <c:formatCode>General</c:formatCode>
                <c:ptCount val="9"/>
                <c:pt idx="0">
                  <c:v>420</c:v>
                </c:pt>
                <c:pt idx="1">
                  <c:v>#N/A</c:v>
                </c:pt>
                <c:pt idx="2">
                  <c:v>360</c:v>
                </c:pt>
                <c:pt idx="3">
                  <c:v>360</c:v>
                </c:pt>
                <c:pt idx="4">
                  <c:v>#N/A</c:v>
                </c:pt>
                <c:pt idx="5">
                  <c:v>300</c:v>
                </c:pt>
                <c:pt idx="6">
                  <c:v>#N/A</c:v>
                </c:pt>
                <c:pt idx="7">
                  <c:v>300</c:v>
                </c:pt>
                <c:pt idx="8">
                  <c:v>#N/A</c:v>
                </c:pt>
              </c:numCache>
            </c:numRef>
          </c:val>
          <c:smooth val="0"/>
          <c:extLst>
            <c:ext xmlns:c16="http://schemas.microsoft.com/office/drawing/2014/chart" uri="{C3380CC4-5D6E-409C-BE32-E72D297353CC}">
              <c16:uniqueId val="{00000022-4F71-41CC-BE93-7021CB547CDC}"/>
            </c:ext>
          </c:extLst>
        </c:ser>
        <c:ser>
          <c:idx val="34"/>
          <c:order val="33"/>
          <c:tx>
            <c:strRef>
              <c:f>'User and Question Over Time - S'!$A$35</c:f>
              <c:strCache>
                <c:ptCount val="1"/>
                <c:pt idx="0">
                  <c:v>AM34</c:v>
                </c:pt>
              </c:strCache>
            </c:strRef>
          </c:tx>
          <c:spPr>
            <a:ln w="22225" cap="rnd" cmpd="sng" algn="ctr">
              <a:solidFill>
                <a:schemeClr val="accent3">
                  <a:tint val="8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S'!$B$35:$L$35</c15:sqref>
                  </c15:fullRef>
                </c:ext>
              </c:extLst>
              <c:f>('User and Question Over Time - S'!$B$35,'User and Question Over Time - S'!$E$35:$L$35)</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3-4F71-41CC-BE93-7021CB547CDC}"/>
            </c:ext>
          </c:extLst>
        </c:ser>
        <c:ser>
          <c:idx val="35"/>
          <c:order val="34"/>
          <c:tx>
            <c:strRef>
              <c:f>'User and Question Over Time - S'!$A$36</c:f>
              <c:strCache>
                <c:ptCount val="1"/>
                <c:pt idx="0">
                  <c:v>AM35</c:v>
                </c:pt>
              </c:strCache>
            </c:strRef>
          </c:tx>
          <c:spPr>
            <a:ln w="22225" cap="rnd" cmpd="sng" algn="ctr">
              <a:solidFill>
                <a:schemeClr val="accent3">
                  <a:tint val="8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S'!$B$36:$L$36</c15:sqref>
                  </c15:fullRef>
                </c:ext>
              </c:extLst>
              <c:f>('User and Question Over Time - S'!$B$36,'User and Question Over Time - S'!$E$36:$L$36)</c:f>
              <c:numCache>
                <c:formatCode>General</c:formatCode>
                <c:ptCount val="9"/>
                <c:pt idx="0">
                  <c:v>780</c:v>
                </c:pt>
                <c:pt idx="1">
                  <c:v>660</c:v>
                </c:pt>
                <c:pt idx="2">
                  <c:v>600</c:v>
                </c:pt>
                <c:pt idx="3">
                  <c:v>660</c:v>
                </c:pt>
                <c:pt idx="4">
                  <c:v>720</c:v>
                </c:pt>
                <c:pt idx="5">
                  <c:v>720</c:v>
                </c:pt>
                <c:pt idx="6">
                  <c:v>960</c:v>
                </c:pt>
                <c:pt idx="7">
                  <c:v>840</c:v>
                </c:pt>
                <c:pt idx="8">
                  <c:v>720</c:v>
                </c:pt>
              </c:numCache>
            </c:numRef>
          </c:val>
          <c:smooth val="0"/>
          <c:extLst>
            <c:ext xmlns:c16="http://schemas.microsoft.com/office/drawing/2014/chart" uri="{C3380CC4-5D6E-409C-BE32-E72D297353CC}">
              <c16:uniqueId val="{00000024-4F71-41CC-BE93-7021CB547CDC}"/>
            </c:ext>
          </c:extLst>
        </c:ser>
        <c:ser>
          <c:idx val="36"/>
          <c:order val="35"/>
          <c:tx>
            <c:strRef>
              <c:f>'User and Question Over Time - S'!$A$37</c:f>
              <c:strCache>
                <c:ptCount val="1"/>
                <c:pt idx="0">
                  <c:v>AM36</c:v>
                </c:pt>
              </c:strCache>
            </c:strRef>
          </c:tx>
          <c:spPr>
            <a:ln w="22225" cap="rnd" cmpd="sng" algn="ctr">
              <a:solidFill>
                <a:schemeClr val="accent3">
                  <a:tint val="9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S'!$B$37:$L$37</c15:sqref>
                  </c15:fullRef>
                </c:ext>
              </c:extLst>
              <c:f>('User and Question Over Time - S'!$B$37,'User and Question Over Time - S'!$E$37:$L$37)</c:f>
              <c:numCache>
                <c:formatCode>General</c:formatCode>
                <c:ptCount val="9"/>
                <c:pt idx="0">
                  <c:v>450</c:v>
                </c:pt>
                <c:pt idx="1">
                  <c:v>480</c:v>
                </c:pt>
                <c:pt idx="2">
                  <c:v>480</c:v>
                </c:pt>
                <c:pt idx="3">
                  <c:v>#N/A</c:v>
                </c:pt>
                <c:pt idx="4">
                  <c:v>480</c:v>
                </c:pt>
                <c:pt idx="5">
                  <c:v>#N/A</c:v>
                </c:pt>
                <c:pt idx="6">
                  <c:v>330</c:v>
                </c:pt>
                <c:pt idx="7">
                  <c:v>#N/A</c:v>
                </c:pt>
                <c:pt idx="8">
                  <c:v>480</c:v>
                </c:pt>
              </c:numCache>
            </c:numRef>
          </c:val>
          <c:smooth val="0"/>
          <c:extLst>
            <c:ext xmlns:c16="http://schemas.microsoft.com/office/drawing/2014/chart" uri="{C3380CC4-5D6E-409C-BE32-E72D297353CC}">
              <c16:uniqueId val="{00000025-4F71-41CC-BE93-7021CB547CDC}"/>
            </c:ext>
          </c:extLst>
        </c:ser>
        <c:ser>
          <c:idx val="37"/>
          <c:order val="36"/>
          <c:tx>
            <c:strRef>
              <c:f>'User and Question Over Time - S'!$A$38</c:f>
              <c:strCache>
                <c:ptCount val="1"/>
                <c:pt idx="0">
                  <c:v>AM37</c:v>
                </c:pt>
              </c:strCache>
            </c:strRef>
          </c:tx>
          <c:spPr>
            <a:ln w="22225" cap="rnd" cmpd="sng" algn="ctr">
              <a:solidFill>
                <a:schemeClr val="accent3">
                  <a:tint val="9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S'!$B$38:$L$38</c15:sqref>
                  </c15:fullRef>
                </c:ext>
              </c:extLst>
              <c:f>('User and Question Over Time - S'!$B$38,'User and Question Over Time - S'!$E$38:$L$38)</c:f>
              <c:numCache>
                <c:formatCode>General</c:formatCode>
                <c:ptCount val="9"/>
                <c:pt idx="0">
                  <c:v>660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6-4F71-41CC-BE93-7021CB547CDC}"/>
            </c:ext>
          </c:extLst>
        </c:ser>
        <c:ser>
          <c:idx val="38"/>
          <c:order val="37"/>
          <c:tx>
            <c:strRef>
              <c:f>'User and Question Over Time - S'!$A$39</c:f>
              <c:strCache>
                <c:ptCount val="1"/>
                <c:pt idx="0">
                  <c:v>AM38</c:v>
                </c:pt>
              </c:strCache>
            </c:strRef>
          </c:tx>
          <c:spPr>
            <a:ln w="22225" cap="rnd" cmpd="sng" algn="ctr">
              <a:solidFill>
                <a:schemeClr val="accent3">
                  <a:tint val="9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S'!$B$39:$L$39</c15:sqref>
                  </c15:fullRef>
                </c:ext>
              </c:extLst>
              <c:f>('User and Question Over Time - S'!$B$39,'User and Question Over Time - S'!$E$39:$L$39)</c:f>
              <c:numCache>
                <c:formatCode>General</c:formatCode>
                <c:ptCount val="9"/>
                <c:pt idx="0">
                  <c:v>780</c:v>
                </c:pt>
                <c:pt idx="1">
                  <c:v>#N/A</c:v>
                </c:pt>
                <c:pt idx="2">
                  <c:v>720</c:v>
                </c:pt>
                <c:pt idx="3">
                  <c:v>#N/A</c:v>
                </c:pt>
                <c:pt idx="4">
                  <c:v>780</c:v>
                </c:pt>
                <c:pt idx="5">
                  <c:v>#N/A</c:v>
                </c:pt>
                <c:pt idx="6">
                  <c:v>720</c:v>
                </c:pt>
                <c:pt idx="7">
                  <c:v>#N/A</c:v>
                </c:pt>
                <c:pt idx="8">
                  <c:v>#N/A</c:v>
                </c:pt>
              </c:numCache>
            </c:numRef>
          </c:val>
          <c:smooth val="0"/>
          <c:extLst>
            <c:ext xmlns:c16="http://schemas.microsoft.com/office/drawing/2014/chart" uri="{C3380CC4-5D6E-409C-BE32-E72D297353CC}">
              <c16:uniqueId val="{00000027-4F71-41CC-BE93-7021CB547CDC}"/>
            </c:ext>
          </c:extLst>
        </c:ser>
        <c:ser>
          <c:idx val="39"/>
          <c:order val="38"/>
          <c:tx>
            <c:strRef>
              <c:f>'User and Question Over Time - S'!$A$40</c:f>
              <c:strCache>
                <c:ptCount val="1"/>
                <c:pt idx="0">
                  <c:v>AM39</c:v>
                </c:pt>
              </c:strCache>
            </c:strRef>
          </c:tx>
          <c:spPr>
            <a:ln w="22225" cap="rnd" cmpd="sng" algn="ctr">
              <a:solidFill>
                <a:schemeClr val="accent3">
                  <a:tint val="9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S'!$B$40:$L$40</c15:sqref>
                  </c15:fullRef>
                </c:ext>
              </c:extLst>
              <c:f>('User and Question Over Time - S'!$B$40,'User and Question Over Time - S'!$E$40:$L$40)</c:f>
              <c:numCache>
                <c:formatCode>General</c:formatCode>
                <c:ptCount val="9"/>
                <c:pt idx="0">
                  <c:v>600</c:v>
                </c:pt>
                <c:pt idx="1">
                  <c:v>480</c:v>
                </c:pt>
                <c:pt idx="2">
                  <c:v>#N/A</c:v>
                </c:pt>
                <c:pt idx="3">
                  <c:v>#N/A</c:v>
                </c:pt>
                <c:pt idx="4">
                  <c:v>#N/A</c:v>
                </c:pt>
                <c:pt idx="5">
                  <c:v>#N/A</c:v>
                </c:pt>
                <c:pt idx="6">
                  <c:v>480</c:v>
                </c:pt>
                <c:pt idx="7">
                  <c:v>#N/A</c:v>
                </c:pt>
                <c:pt idx="8">
                  <c:v>#N/A</c:v>
                </c:pt>
              </c:numCache>
            </c:numRef>
          </c:val>
          <c:smooth val="0"/>
          <c:extLst>
            <c:ext xmlns:c16="http://schemas.microsoft.com/office/drawing/2014/chart" uri="{C3380CC4-5D6E-409C-BE32-E72D297353CC}">
              <c16:uniqueId val="{00000028-4F71-41CC-BE93-7021CB547CDC}"/>
            </c:ext>
          </c:extLst>
        </c:ser>
        <c:ser>
          <c:idx val="40"/>
          <c:order val="39"/>
          <c:tx>
            <c:strRef>
              <c:f>'User and Question Over Time - S'!$A$41</c:f>
              <c:strCache>
                <c:ptCount val="1"/>
                <c:pt idx="0">
                  <c:v>AM40</c:v>
                </c:pt>
              </c:strCache>
            </c:strRef>
          </c:tx>
          <c:spPr>
            <a:ln w="22225" cap="rnd" cmpd="sng" algn="ctr">
              <a:solidFill>
                <a:schemeClr val="accent3">
                  <a:tint val="9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S'!$B$41:$L$41</c15:sqref>
                  </c15:fullRef>
                </c:ext>
              </c:extLst>
              <c:f>('User and Question Over Time - S'!$B$41,'User and Question Over Time - S'!$E$41:$L$41)</c:f>
              <c:numCache>
                <c:formatCode>General</c:formatCode>
                <c:ptCount val="9"/>
                <c:pt idx="0">
                  <c:v>420</c:v>
                </c:pt>
                <c:pt idx="1">
                  <c:v>#N/A</c:v>
                </c:pt>
                <c:pt idx="2">
                  <c:v>240</c:v>
                </c:pt>
                <c:pt idx="3">
                  <c:v>240</c:v>
                </c:pt>
                <c:pt idx="4">
                  <c:v>#N/A</c:v>
                </c:pt>
                <c:pt idx="5">
                  <c:v>240</c:v>
                </c:pt>
                <c:pt idx="6">
                  <c:v>#N/A</c:v>
                </c:pt>
                <c:pt idx="7">
                  <c:v>#N/A</c:v>
                </c:pt>
                <c:pt idx="8">
                  <c:v>#N/A</c:v>
                </c:pt>
              </c:numCache>
            </c:numRef>
          </c:val>
          <c:smooth val="0"/>
          <c:extLst>
            <c:ext xmlns:c16="http://schemas.microsoft.com/office/drawing/2014/chart" uri="{C3380CC4-5D6E-409C-BE32-E72D297353CC}">
              <c16:uniqueId val="{00000029-4F71-41CC-BE93-7021CB547CDC}"/>
            </c:ext>
          </c:extLst>
        </c:ser>
        <c:ser>
          <c:idx val="41"/>
          <c:order val="40"/>
          <c:tx>
            <c:strRef>
              <c:f>'User and Question Over Time - S'!$A$42</c:f>
              <c:strCache>
                <c:ptCount val="1"/>
                <c:pt idx="0">
                  <c:v>AM41</c:v>
                </c:pt>
              </c:strCache>
            </c:strRef>
          </c:tx>
          <c:spPr>
            <a:ln w="22225" cap="rnd" cmpd="sng" algn="ctr">
              <a:solidFill>
                <a:schemeClr val="accent3">
                  <a:tint val="9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S'!$B$42:$L$42</c15:sqref>
                  </c15:fullRef>
                </c:ext>
              </c:extLst>
              <c:f>('User and Question Over Time - S'!$B$42,'User and Question Over Time - S'!$E$42:$L$42)</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A-4F71-41CC-BE93-7021CB547CDC}"/>
            </c:ext>
          </c:extLst>
        </c:ser>
        <c:ser>
          <c:idx val="42"/>
          <c:order val="41"/>
          <c:tx>
            <c:strRef>
              <c:f>'User and Question Over Time - S'!$A$43</c:f>
              <c:strCache>
                <c:ptCount val="1"/>
                <c:pt idx="0">
                  <c:v>AM42</c:v>
                </c:pt>
              </c:strCache>
            </c:strRef>
          </c:tx>
          <c:spPr>
            <a:ln w="22225" cap="rnd" cmpd="sng" algn="ctr">
              <a:solidFill>
                <a:schemeClr val="accent3"/>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S'!$B$43:$L$43</c15:sqref>
                  </c15:fullRef>
                </c:ext>
              </c:extLst>
              <c:f>('User and Question Over Time - S'!$B$43,'User and Question Over Time - S'!$E$43:$L$43)</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B-4F71-41CC-BE93-7021CB547CDC}"/>
            </c:ext>
          </c:extLst>
        </c:ser>
        <c:ser>
          <c:idx val="43"/>
          <c:order val="42"/>
          <c:tx>
            <c:strRef>
              <c:f>'User and Question Over Time - S'!$A$44</c:f>
              <c:strCache>
                <c:ptCount val="1"/>
                <c:pt idx="0">
                  <c:v>AM43</c:v>
                </c:pt>
              </c:strCache>
            </c:strRef>
          </c:tx>
          <c:spPr>
            <a:ln w="22225" cap="rnd" cmpd="sng" algn="ctr">
              <a:solidFill>
                <a:schemeClr val="accent3">
                  <a:shade val="9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S'!$B$44:$L$44</c15:sqref>
                  </c15:fullRef>
                </c:ext>
              </c:extLst>
              <c:f>('User and Question Over Time - S'!$B$44,'User and Question Over Time - S'!$E$44:$L$44)</c:f>
              <c:numCache>
                <c:formatCode>General</c:formatCode>
                <c:ptCount val="9"/>
                <c:pt idx="0">
                  <c:v>480</c:v>
                </c:pt>
                <c:pt idx="1">
                  <c:v>480</c:v>
                </c:pt>
                <c:pt idx="2">
                  <c:v>300</c:v>
                </c:pt>
                <c:pt idx="3">
                  <c:v>360</c:v>
                </c:pt>
                <c:pt idx="4">
                  <c:v>480</c:v>
                </c:pt>
                <c:pt idx="5">
                  <c:v>480</c:v>
                </c:pt>
                <c:pt idx="6">
                  <c:v>0</c:v>
                </c:pt>
                <c:pt idx="7">
                  <c:v>300</c:v>
                </c:pt>
                <c:pt idx="8">
                  <c:v>300</c:v>
                </c:pt>
              </c:numCache>
            </c:numRef>
          </c:val>
          <c:smooth val="0"/>
          <c:extLst>
            <c:ext xmlns:c16="http://schemas.microsoft.com/office/drawing/2014/chart" uri="{C3380CC4-5D6E-409C-BE32-E72D297353CC}">
              <c16:uniqueId val="{0000002C-4F71-41CC-BE93-7021CB547CDC}"/>
            </c:ext>
          </c:extLst>
        </c:ser>
        <c:ser>
          <c:idx val="44"/>
          <c:order val="43"/>
          <c:tx>
            <c:strRef>
              <c:f>'User and Question Over Time - S'!$A$45</c:f>
              <c:strCache>
                <c:ptCount val="1"/>
                <c:pt idx="0">
                  <c:v>AM44</c:v>
                </c:pt>
              </c:strCache>
            </c:strRef>
          </c:tx>
          <c:spPr>
            <a:ln w="22225" cap="rnd" cmpd="sng" algn="ctr">
              <a:solidFill>
                <a:schemeClr val="accent3">
                  <a:shade val="9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S'!$B$45:$L$45</c15:sqref>
                  </c15:fullRef>
                </c:ext>
              </c:extLst>
              <c:f>('User and Question Over Time - S'!$B$45,'User and Question Over Time - S'!$E$45:$L$45)</c:f>
              <c:numCache>
                <c:formatCode>General</c:formatCode>
                <c:ptCount val="9"/>
                <c:pt idx="0">
                  <c:v>600</c:v>
                </c:pt>
                <c:pt idx="1">
                  <c:v>#N/A</c:v>
                </c:pt>
                <c:pt idx="2">
                  <c:v>600</c:v>
                </c:pt>
                <c:pt idx="3">
                  <c:v>#N/A</c:v>
                </c:pt>
                <c:pt idx="4">
                  <c:v>480</c:v>
                </c:pt>
                <c:pt idx="5">
                  <c:v>#N/A</c:v>
                </c:pt>
                <c:pt idx="6">
                  <c:v>#N/A</c:v>
                </c:pt>
                <c:pt idx="7">
                  <c:v>#N/A</c:v>
                </c:pt>
                <c:pt idx="8">
                  <c:v>720</c:v>
                </c:pt>
              </c:numCache>
            </c:numRef>
          </c:val>
          <c:smooth val="0"/>
          <c:extLst>
            <c:ext xmlns:c16="http://schemas.microsoft.com/office/drawing/2014/chart" uri="{C3380CC4-5D6E-409C-BE32-E72D297353CC}">
              <c16:uniqueId val="{0000002D-4F71-41CC-BE93-7021CB547CDC}"/>
            </c:ext>
          </c:extLst>
        </c:ser>
        <c:ser>
          <c:idx val="45"/>
          <c:order val="44"/>
          <c:tx>
            <c:strRef>
              <c:f>'User and Question Over Time - S'!$A$46</c:f>
              <c:strCache>
                <c:ptCount val="1"/>
                <c:pt idx="0">
                  <c:v>AM45</c:v>
                </c:pt>
              </c:strCache>
            </c:strRef>
          </c:tx>
          <c:spPr>
            <a:ln w="22225" cap="rnd" cmpd="sng" algn="ctr">
              <a:solidFill>
                <a:schemeClr val="accent3">
                  <a:shade val="9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S'!$B$46:$L$46</c15:sqref>
                  </c15:fullRef>
                </c:ext>
              </c:extLst>
              <c:f>('User and Question Over Time - S'!$B$46,'User and Question Over Time - S'!$E$46:$L$46)</c:f>
              <c:numCache>
                <c:formatCode>General</c:formatCode>
                <c:ptCount val="9"/>
                <c:pt idx="0">
                  <c:v>240</c:v>
                </c:pt>
                <c:pt idx="1">
                  <c:v>960</c:v>
                </c:pt>
                <c:pt idx="2">
                  <c:v>240</c:v>
                </c:pt>
                <c:pt idx="3">
                  <c:v>#N/A</c:v>
                </c:pt>
                <c:pt idx="4">
                  <c:v>#N/A</c:v>
                </c:pt>
                <c:pt idx="5">
                  <c:v>#N/A</c:v>
                </c:pt>
                <c:pt idx="6">
                  <c:v>480</c:v>
                </c:pt>
                <c:pt idx="7">
                  <c:v>240</c:v>
                </c:pt>
                <c:pt idx="8">
                  <c:v>720</c:v>
                </c:pt>
              </c:numCache>
            </c:numRef>
          </c:val>
          <c:smooth val="0"/>
          <c:extLst>
            <c:ext xmlns:c16="http://schemas.microsoft.com/office/drawing/2014/chart" uri="{C3380CC4-5D6E-409C-BE32-E72D297353CC}">
              <c16:uniqueId val="{0000002E-4F71-41CC-BE93-7021CB547CDC}"/>
            </c:ext>
          </c:extLst>
        </c:ser>
        <c:ser>
          <c:idx val="46"/>
          <c:order val="45"/>
          <c:tx>
            <c:strRef>
              <c:f>'User and Question Over Time - S'!$A$47</c:f>
              <c:strCache>
                <c:ptCount val="1"/>
                <c:pt idx="0">
                  <c:v>AM46</c:v>
                </c:pt>
              </c:strCache>
            </c:strRef>
          </c:tx>
          <c:spPr>
            <a:ln w="22225" cap="rnd" cmpd="sng" algn="ctr">
              <a:solidFill>
                <a:schemeClr val="accent3">
                  <a:shade val="9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S'!$B$47:$L$47</c15:sqref>
                  </c15:fullRef>
                </c:ext>
              </c:extLst>
              <c:f>('User and Question Over Time - S'!$B$47,'User and Question Over Time - S'!$E$47:$L$47)</c:f>
              <c:numCache>
                <c:formatCode>General</c:formatCode>
                <c:ptCount val="9"/>
                <c:pt idx="0">
                  <c:v>900</c:v>
                </c:pt>
                <c:pt idx="1">
                  <c:v>660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F-4F71-41CC-BE93-7021CB547CDC}"/>
            </c:ext>
          </c:extLst>
        </c:ser>
        <c:ser>
          <c:idx val="47"/>
          <c:order val="46"/>
          <c:tx>
            <c:strRef>
              <c:f>'User and Question Over Time - S'!$A$48</c:f>
              <c:strCache>
                <c:ptCount val="1"/>
                <c:pt idx="0">
                  <c:v>AM47</c:v>
                </c:pt>
              </c:strCache>
            </c:strRef>
          </c:tx>
          <c:spPr>
            <a:ln w="22225" cap="rnd" cmpd="sng" algn="ctr">
              <a:solidFill>
                <a:schemeClr val="accent3">
                  <a:shade val="9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S'!$B$48:$L$48</c15:sqref>
                  </c15:fullRef>
                </c:ext>
              </c:extLst>
              <c:f>('User and Question Over Time - S'!$B$48,'User and Question Over Time - S'!$E$48:$L$48)</c:f>
              <c:numCache>
                <c:formatCode>General</c:formatCode>
                <c:ptCount val="9"/>
                <c:pt idx="0">
                  <c:v>390</c:v>
                </c:pt>
                <c:pt idx="1">
                  <c:v>390</c:v>
                </c:pt>
                <c:pt idx="2">
                  <c:v>360</c:v>
                </c:pt>
                <c:pt idx="3">
                  <c:v>480</c:v>
                </c:pt>
                <c:pt idx="4">
                  <c:v>#N/A</c:v>
                </c:pt>
                <c:pt idx="5">
                  <c:v>#N/A</c:v>
                </c:pt>
                <c:pt idx="6">
                  <c:v>360</c:v>
                </c:pt>
                <c:pt idx="7">
                  <c:v>420</c:v>
                </c:pt>
                <c:pt idx="8">
                  <c:v>300</c:v>
                </c:pt>
              </c:numCache>
            </c:numRef>
          </c:val>
          <c:smooth val="0"/>
          <c:extLst>
            <c:ext xmlns:c16="http://schemas.microsoft.com/office/drawing/2014/chart" uri="{C3380CC4-5D6E-409C-BE32-E72D297353CC}">
              <c16:uniqueId val="{00000030-4F71-41CC-BE93-7021CB547CDC}"/>
            </c:ext>
          </c:extLst>
        </c:ser>
        <c:ser>
          <c:idx val="48"/>
          <c:order val="47"/>
          <c:tx>
            <c:strRef>
              <c:f>'User and Question Over Time - S'!$A$49</c:f>
              <c:strCache>
                <c:ptCount val="1"/>
                <c:pt idx="0">
                  <c:v>AM48</c:v>
                </c:pt>
              </c:strCache>
            </c:strRef>
          </c:tx>
          <c:spPr>
            <a:ln w="22225" cap="rnd" cmpd="sng" algn="ctr">
              <a:solidFill>
                <a:schemeClr val="accent3">
                  <a:shade val="9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S'!$B$49:$L$49</c15:sqref>
                  </c15:fullRef>
                </c:ext>
              </c:extLst>
              <c:f>('User and Question Over Time - S'!$B$49,'User and Question Over Time - S'!$E$49:$L$49)</c:f>
              <c:numCache>
                <c:formatCode>General</c:formatCode>
                <c:ptCount val="9"/>
                <c:pt idx="0">
                  <c:v>360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1-4F71-41CC-BE93-7021CB547CDC}"/>
            </c:ext>
          </c:extLst>
        </c:ser>
        <c:ser>
          <c:idx val="49"/>
          <c:order val="48"/>
          <c:tx>
            <c:strRef>
              <c:f>'User and Question Over Time - S'!$A$50</c:f>
              <c:strCache>
                <c:ptCount val="1"/>
                <c:pt idx="0">
                  <c:v>AM49</c:v>
                </c:pt>
              </c:strCache>
            </c:strRef>
          </c:tx>
          <c:spPr>
            <a:ln w="22225" cap="rnd" cmpd="sng" algn="ctr">
              <a:solidFill>
                <a:schemeClr val="accent3">
                  <a:shade val="8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S'!$B$50:$L$50</c15:sqref>
                  </c15:fullRef>
                </c:ext>
              </c:extLst>
              <c:f>('User and Question Over Time - S'!$B$50,'User and Question Over Time - S'!$E$50:$L$50)</c:f>
              <c:numCache>
                <c:formatCode>General</c:formatCode>
                <c:ptCount val="9"/>
                <c:pt idx="0">
                  <c:v>720</c:v>
                </c:pt>
                <c:pt idx="1">
                  <c:v>300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2-4F71-41CC-BE93-7021CB547CDC}"/>
            </c:ext>
          </c:extLst>
        </c:ser>
        <c:ser>
          <c:idx val="50"/>
          <c:order val="49"/>
          <c:tx>
            <c:strRef>
              <c:f>'User and Question Over Time - S'!$A$51</c:f>
              <c:strCache>
                <c:ptCount val="1"/>
                <c:pt idx="0">
                  <c:v>AM50</c:v>
                </c:pt>
              </c:strCache>
            </c:strRef>
          </c:tx>
          <c:spPr>
            <a:ln w="22225" cap="rnd" cmpd="sng" algn="ctr">
              <a:solidFill>
                <a:schemeClr val="accent3">
                  <a:shade val="8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S'!$B$51:$L$51</c15:sqref>
                  </c15:fullRef>
                </c:ext>
              </c:extLst>
              <c:f>('User and Question Over Time - S'!$B$51,'User and Question Over Time - S'!$E$51:$L$51)</c:f>
              <c:numCache>
                <c:formatCode>General</c:formatCode>
                <c:ptCount val="9"/>
                <c:pt idx="0">
                  <c:v>660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3-4F71-41CC-BE93-7021CB547CDC}"/>
            </c:ext>
          </c:extLst>
        </c:ser>
        <c:ser>
          <c:idx val="51"/>
          <c:order val="50"/>
          <c:tx>
            <c:strRef>
              <c:f>'User and Question Over Time - S'!$A$52</c:f>
              <c:strCache>
                <c:ptCount val="1"/>
                <c:pt idx="0">
                  <c:v>AM51</c:v>
                </c:pt>
              </c:strCache>
            </c:strRef>
          </c:tx>
          <c:spPr>
            <a:ln w="22225" cap="rnd" cmpd="sng" algn="ctr">
              <a:solidFill>
                <a:schemeClr val="accent3">
                  <a:shade val="8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S'!$B$52:$L$52</c15:sqref>
                  </c15:fullRef>
                </c:ext>
              </c:extLst>
              <c:f>('User and Question Over Time - S'!$B$52,'User and Question Over Time - S'!$E$52:$L$52)</c:f>
              <c:numCache>
                <c:formatCode>General</c:formatCode>
                <c:ptCount val="9"/>
                <c:pt idx="0">
                  <c:v>660</c:v>
                </c:pt>
                <c:pt idx="1">
                  <c:v>600</c:v>
                </c:pt>
                <c:pt idx="2">
                  <c:v>600</c:v>
                </c:pt>
                <c:pt idx="3">
                  <c:v>600</c:v>
                </c:pt>
                <c:pt idx="4">
                  <c:v>#N/A</c:v>
                </c:pt>
                <c:pt idx="5">
                  <c:v>600</c:v>
                </c:pt>
                <c:pt idx="6">
                  <c:v>720</c:v>
                </c:pt>
                <c:pt idx="7">
                  <c:v>600</c:v>
                </c:pt>
                <c:pt idx="8">
                  <c:v>#N/A</c:v>
                </c:pt>
              </c:numCache>
            </c:numRef>
          </c:val>
          <c:smooth val="0"/>
          <c:extLst>
            <c:ext xmlns:c16="http://schemas.microsoft.com/office/drawing/2014/chart" uri="{C3380CC4-5D6E-409C-BE32-E72D297353CC}">
              <c16:uniqueId val="{00000034-4F71-41CC-BE93-7021CB547CDC}"/>
            </c:ext>
          </c:extLst>
        </c:ser>
        <c:ser>
          <c:idx val="52"/>
          <c:order val="51"/>
          <c:tx>
            <c:strRef>
              <c:f>'User and Question Over Time - S'!$A$53</c:f>
              <c:strCache>
                <c:ptCount val="1"/>
                <c:pt idx="0">
                  <c:v>AM52</c:v>
                </c:pt>
              </c:strCache>
            </c:strRef>
          </c:tx>
          <c:spPr>
            <a:ln w="22225" cap="rnd" cmpd="sng" algn="ctr">
              <a:solidFill>
                <a:schemeClr val="accent3">
                  <a:shade val="8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S'!$B$53:$L$53</c15:sqref>
                  </c15:fullRef>
                </c:ext>
              </c:extLst>
              <c:f>('User and Question Over Time - S'!$B$53,'User and Question Over Time - S'!$E$53:$L$53)</c:f>
              <c:numCache>
                <c:formatCode>General</c:formatCode>
                <c:ptCount val="9"/>
                <c:pt idx="0">
                  <c:v>240</c:v>
                </c:pt>
                <c:pt idx="1">
                  <c:v>#N/A</c:v>
                </c:pt>
                <c:pt idx="2">
                  <c:v>#N/A</c:v>
                </c:pt>
                <c:pt idx="3">
                  <c:v>#N/A</c:v>
                </c:pt>
                <c:pt idx="4">
                  <c:v>160</c:v>
                </c:pt>
                <c:pt idx="5">
                  <c:v>#N/A</c:v>
                </c:pt>
                <c:pt idx="6">
                  <c:v>#N/A</c:v>
                </c:pt>
                <c:pt idx="7">
                  <c:v>#N/A</c:v>
                </c:pt>
                <c:pt idx="8">
                  <c:v>#N/A</c:v>
                </c:pt>
              </c:numCache>
            </c:numRef>
          </c:val>
          <c:smooth val="0"/>
          <c:extLst>
            <c:ext xmlns:c16="http://schemas.microsoft.com/office/drawing/2014/chart" uri="{C3380CC4-5D6E-409C-BE32-E72D297353CC}">
              <c16:uniqueId val="{00000035-4F71-41CC-BE93-7021CB547CDC}"/>
            </c:ext>
          </c:extLst>
        </c:ser>
        <c:ser>
          <c:idx val="53"/>
          <c:order val="52"/>
          <c:tx>
            <c:strRef>
              <c:f>'User and Question Over Time - S'!$A$54</c:f>
              <c:strCache>
                <c:ptCount val="1"/>
                <c:pt idx="0">
                  <c:v>AM53</c:v>
                </c:pt>
              </c:strCache>
            </c:strRef>
          </c:tx>
          <c:spPr>
            <a:ln w="22225" cap="rnd" cmpd="sng" algn="ctr">
              <a:solidFill>
                <a:schemeClr val="accent3">
                  <a:shade val="8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S'!$B$54:$L$54</c15:sqref>
                  </c15:fullRef>
                </c:ext>
              </c:extLst>
              <c:f>('User and Question Over Time - S'!$B$54,'User and Question Over Time - S'!$E$54:$L$54)</c:f>
              <c:numCache>
                <c:formatCode>General</c:formatCode>
                <c:ptCount val="9"/>
                <c:pt idx="0">
                  <c:v>600</c:v>
                </c:pt>
                <c:pt idx="1">
                  <c:v>600</c:v>
                </c:pt>
                <c:pt idx="2">
                  <c:v>#N/A</c:v>
                </c:pt>
                <c:pt idx="3">
                  <c:v>#N/A</c:v>
                </c:pt>
                <c:pt idx="4">
                  <c:v>540</c:v>
                </c:pt>
                <c:pt idx="5">
                  <c:v>#N/A</c:v>
                </c:pt>
                <c:pt idx="6">
                  <c:v>#N/A</c:v>
                </c:pt>
                <c:pt idx="7">
                  <c:v>#N/A</c:v>
                </c:pt>
                <c:pt idx="8">
                  <c:v>#N/A</c:v>
                </c:pt>
              </c:numCache>
            </c:numRef>
          </c:val>
          <c:smooth val="0"/>
          <c:extLst>
            <c:ext xmlns:c16="http://schemas.microsoft.com/office/drawing/2014/chart" uri="{C3380CC4-5D6E-409C-BE32-E72D297353CC}">
              <c16:uniqueId val="{00000036-4F71-41CC-BE93-7021CB547CDC}"/>
            </c:ext>
          </c:extLst>
        </c:ser>
        <c:ser>
          <c:idx val="54"/>
          <c:order val="53"/>
          <c:tx>
            <c:strRef>
              <c:f>'User and Question Over Time - S'!$A$55</c:f>
              <c:strCache>
                <c:ptCount val="1"/>
                <c:pt idx="0">
                  <c:v>AM54</c:v>
                </c:pt>
              </c:strCache>
            </c:strRef>
          </c:tx>
          <c:spPr>
            <a:ln w="22225" cap="rnd" cmpd="sng" algn="ctr">
              <a:solidFill>
                <a:schemeClr val="accent3">
                  <a:shade val="8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S'!$B$55:$L$55</c15:sqref>
                  </c15:fullRef>
                </c:ext>
              </c:extLst>
              <c:f>('User and Question Over Time - S'!$B$55,'User and Question Over Time - S'!$E$55:$L$55)</c:f>
              <c:numCache>
                <c:formatCode>General</c:formatCode>
                <c:ptCount val="9"/>
                <c:pt idx="0">
                  <c:v>540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7-4F71-41CC-BE93-7021CB547CDC}"/>
            </c:ext>
          </c:extLst>
        </c:ser>
        <c:ser>
          <c:idx val="55"/>
          <c:order val="54"/>
          <c:tx>
            <c:strRef>
              <c:f>'User and Question Over Time - S'!$A$56</c:f>
              <c:strCache>
                <c:ptCount val="1"/>
                <c:pt idx="0">
                  <c:v>AM55</c:v>
                </c:pt>
              </c:strCache>
            </c:strRef>
          </c:tx>
          <c:spPr>
            <a:ln w="22225" cap="rnd" cmpd="sng" algn="ctr">
              <a:solidFill>
                <a:schemeClr val="accent3">
                  <a:shade val="7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S'!$B$56:$L$56</c15:sqref>
                  </c15:fullRef>
                </c:ext>
              </c:extLst>
              <c:f>('User and Question Over Time - S'!$B$56,'User and Question Over Time - S'!$E$56:$L$56)</c:f>
              <c:numCache>
                <c:formatCode>General</c:formatCode>
                <c:ptCount val="9"/>
                <c:pt idx="0">
                  <c:v>720</c:v>
                </c:pt>
                <c:pt idx="1">
                  <c:v>#N/A</c:v>
                </c:pt>
                <c:pt idx="2">
                  <c:v>0</c:v>
                </c:pt>
                <c:pt idx="3">
                  <c:v>#N/A</c:v>
                </c:pt>
                <c:pt idx="4">
                  <c:v>360</c:v>
                </c:pt>
                <c:pt idx="5">
                  <c:v>0</c:v>
                </c:pt>
                <c:pt idx="6">
                  <c:v>600</c:v>
                </c:pt>
                <c:pt idx="7">
                  <c:v>#N/A</c:v>
                </c:pt>
                <c:pt idx="8">
                  <c:v>#N/A</c:v>
                </c:pt>
              </c:numCache>
            </c:numRef>
          </c:val>
          <c:smooth val="0"/>
          <c:extLst>
            <c:ext xmlns:c16="http://schemas.microsoft.com/office/drawing/2014/chart" uri="{C3380CC4-5D6E-409C-BE32-E72D297353CC}">
              <c16:uniqueId val="{00000038-4F71-41CC-BE93-7021CB547CDC}"/>
            </c:ext>
          </c:extLst>
        </c:ser>
        <c:ser>
          <c:idx val="56"/>
          <c:order val="55"/>
          <c:tx>
            <c:strRef>
              <c:f>'User and Question Over Time - S'!$A$57</c:f>
              <c:strCache>
                <c:ptCount val="1"/>
                <c:pt idx="0">
                  <c:v>AM56</c:v>
                </c:pt>
              </c:strCache>
            </c:strRef>
          </c:tx>
          <c:spPr>
            <a:ln w="22225" cap="rnd" cmpd="sng" algn="ctr">
              <a:solidFill>
                <a:schemeClr val="accent3">
                  <a:shade val="7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S'!$B$57:$L$57</c15:sqref>
                  </c15:fullRef>
                </c:ext>
              </c:extLst>
              <c:f>('User and Question Over Time - S'!$B$57,'User and Question Over Time - S'!$E$57:$L$57)</c:f>
              <c:numCache>
                <c:formatCode>General</c:formatCode>
                <c:ptCount val="9"/>
                <c:pt idx="0">
                  <c:v>480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9-4F71-41CC-BE93-7021CB547CDC}"/>
            </c:ext>
          </c:extLst>
        </c:ser>
        <c:ser>
          <c:idx val="57"/>
          <c:order val="56"/>
          <c:tx>
            <c:strRef>
              <c:f>'User and Question Over Time - S'!$A$58</c:f>
              <c:strCache>
                <c:ptCount val="1"/>
                <c:pt idx="0">
                  <c:v>AM57</c:v>
                </c:pt>
              </c:strCache>
            </c:strRef>
          </c:tx>
          <c:spPr>
            <a:ln w="22225" cap="rnd" cmpd="sng" algn="ctr">
              <a:solidFill>
                <a:schemeClr val="accent3">
                  <a:shade val="7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S'!$B$58:$L$58</c15:sqref>
                  </c15:fullRef>
                </c:ext>
              </c:extLst>
              <c:f>('User and Question Over Time - S'!$B$58,'User and Question Over Time - S'!$E$58:$L$58)</c:f>
              <c:numCache>
                <c:formatCode>General</c:formatCode>
                <c:ptCount val="9"/>
                <c:pt idx="0">
                  <c:v>720</c:v>
                </c:pt>
                <c:pt idx="1">
                  <c:v>#N/A</c:v>
                </c:pt>
                <c:pt idx="2">
                  <c:v>720</c:v>
                </c:pt>
                <c:pt idx="3">
                  <c:v>600</c:v>
                </c:pt>
                <c:pt idx="4">
                  <c:v>#N/A</c:v>
                </c:pt>
                <c:pt idx="5">
                  <c:v>720</c:v>
                </c:pt>
                <c:pt idx="6">
                  <c:v>#N/A</c:v>
                </c:pt>
                <c:pt idx="7">
                  <c:v>720</c:v>
                </c:pt>
                <c:pt idx="8">
                  <c:v>#N/A</c:v>
                </c:pt>
              </c:numCache>
            </c:numRef>
          </c:val>
          <c:smooth val="0"/>
          <c:extLst>
            <c:ext xmlns:c16="http://schemas.microsoft.com/office/drawing/2014/chart" uri="{C3380CC4-5D6E-409C-BE32-E72D297353CC}">
              <c16:uniqueId val="{0000003A-4F71-41CC-BE93-7021CB547CDC}"/>
            </c:ext>
          </c:extLst>
        </c:ser>
        <c:ser>
          <c:idx val="58"/>
          <c:order val="57"/>
          <c:tx>
            <c:strRef>
              <c:f>'User and Question Over Time - S'!$A$59</c:f>
              <c:strCache>
                <c:ptCount val="1"/>
                <c:pt idx="0">
                  <c:v>AM58</c:v>
                </c:pt>
              </c:strCache>
            </c:strRef>
          </c:tx>
          <c:spPr>
            <a:ln w="22225" cap="rnd" cmpd="sng" algn="ctr">
              <a:solidFill>
                <a:schemeClr val="accent3">
                  <a:shade val="7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S'!$B$59:$L$59</c15:sqref>
                  </c15:fullRef>
                </c:ext>
              </c:extLst>
              <c:f>('User and Question Over Time - S'!$B$59,'User and Question Over Time - S'!$E$59:$L$59)</c:f>
              <c:numCache>
                <c:formatCode>General</c:formatCode>
                <c:ptCount val="9"/>
                <c:pt idx="0">
                  <c:v>0</c:v>
                </c:pt>
                <c:pt idx="1">
                  <c:v>#N/A</c:v>
                </c:pt>
                <c:pt idx="2">
                  <c:v>360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B-4F71-41CC-BE93-7021CB547CDC}"/>
            </c:ext>
          </c:extLst>
        </c:ser>
        <c:ser>
          <c:idx val="59"/>
          <c:order val="58"/>
          <c:tx>
            <c:strRef>
              <c:f>'User and Question Over Time - S'!$A$60</c:f>
              <c:strCache>
                <c:ptCount val="1"/>
                <c:pt idx="0">
                  <c:v>AM59</c:v>
                </c:pt>
              </c:strCache>
            </c:strRef>
          </c:tx>
          <c:spPr>
            <a:ln w="22225" cap="rnd" cmpd="sng" algn="ctr">
              <a:solidFill>
                <a:schemeClr val="accent3">
                  <a:shade val="7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S'!$B$60:$L$60</c15:sqref>
                  </c15:fullRef>
                </c:ext>
              </c:extLst>
              <c:f>('User and Question Over Time - S'!$B$60,'User and Question Over Time - S'!$E$60:$L$60)</c:f>
              <c:numCache>
                <c:formatCode>General</c:formatCode>
                <c:ptCount val="9"/>
                <c:pt idx="0">
                  <c:v>120</c:v>
                </c:pt>
                <c:pt idx="1">
                  <c:v>#N/A</c:v>
                </c:pt>
                <c:pt idx="2">
                  <c:v>#N/A</c:v>
                </c:pt>
                <c:pt idx="3">
                  <c:v>60</c:v>
                </c:pt>
                <c:pt idx="4">
                  <c:v>#N/A</c:v>
                </c:pt>
                <c:pt idx="5">
                  <c:v>#N/A</c:v>
                </c:pt>
                <c:pt idx="6">
                  <c:v>#N/A</c:v>
                </c:pt>
                <c:pt idx="7">
                  <c:v>45</c:v>
                </c:pt>
                <c:pt idx="8">
                  <c:v>45</c:v>
                </c:pt>
              </c:numCache>
            </c:numRef>
          </c:val>
          <c:smooth val="0"/>
          <c:extLst>
            <c:ext xmlns:c16="http://schemas.microsoft.com/office/drawing/2014/chart" uri="{C3380CC4-5D6E-409C-BE32-E72D297353CC}">
              <c16:uniqueId val="{0000003C-4F71-41CC-BE93-7021CB547CDC}"/>
            </c:ext>
          </c:extLst>
        </c:ser>
        <c:ser>
          <c:idx val="60"/>
          <c:order val="59"/>
          <c:tx>
            <c:strRef>
              <c:f>'User and Question Over Time - S'!$A$61</c:f>
              <c:strCache>
                <c:ptCount val="1"/>
                <c:pt idx="0">
                  <c:v>AM60</c:v>
                </c:pt>
              </c:strCache>
            </c:strRef>
          </c:tx>
          <c:spPr>
            <a:ln w="22225" cap="rnd" cmpd="sng" algn="ctr">
              <a:solidFill>
                <a:schemeClr val="accent3">
                  <a:shade val="7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S'!$B$61:$L$61</c15:sqref>
                  </c15:fullRef>
                </c:ext>
              </c:extLst>
              <c:f>('User and Question Over Time - S'!$B$61,'User and Question Over Time - S'!$E$61:$L$61)</c:f>
              <c:numCache>
                <c:formatCode>General</c:formatCode>
                <c:ptCount val="9"/>
                <c:pt idx="0">
                  <c:v>180</c:v>
                </c:pt>
                <c:pt idx="1">
                  <c:v>#N/A</c:v>
                </c:pt>
                <c:pt idx="2">
                  <c:v>#N/A</c:v>
                </c:pt>
                <c:pt idx="3">
                  <c:v>#N/A</c:v>
                </c:pt>
                <c:pt idx="4">
                  <c:v>240</c:v>
                </c:pt>
                <c:pt idx="5">
                  <c:v>360</c:v>
                </c:pt>
                <c:pt idx="6">
                  <c:v>#N/A</c:v>
                </c:pt>
                <c:pt idx="7">
                  <c:v>#N/A</c:v>
                </c:pt>
                <c:pt idx="8">
                  <c:v>#N/A</c:v>
                </c:pt>
              </c:numCache>
            </c:numRef>
          </c:val>
          <c:smooth val="0"/>
          <c:extLst>
            <c:ext xmlns:c16="http://schemas.microsoft.com/office/drawing/2014/chart" uri="{C3380CC4-5D6E-409C-BE32-E72D297353CC}">
              <c16:uniqueId val="{0000003D-4F71-41CC-BE93-7021CB547CDC}"/>
            </c:ext>
          </c:extLst>
        </c:ser>
        <c:ser>
          <c:idx val="61"/>
          <c:order val="60"/>
          <c:tx>
            <c:strRef>
              <c:f>'User and Question Over Time - S'!$A$62</c:f>
              <c:strCache>
                <c:ptCount val="1"/>
                <c:pt idx="0">
                  <c:v>AM61</c:v>
                </c:pt>
              </c:strCache>
            </c:strRef>
          </c:tx>
          <c:spPr>
            <a:ln w="22225" cap="rnd" cmpd="sng" algn="ctr">
              <a:solidFill>
                <a:schemeClr val="accent3">
                  <a:shade val="6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S'!$B$62:$L$62</c15:sqref>
                  </c15:fullRef>
                </c:ext>
              </c:extLst>
              <c:f>('User and Question Over Time - S'!$B$62,'User and Question Over Time - S'!$E$62:$L$62)</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E-4F71-41CC-BE93-7021CB547CDC}"/>
            </c:ext>
          </c:extLst>
        </c:ser>
        <c:ser>
          <c:idx val="62"/>
          <c:order val="61"/>
          <c:tx>
            <c:strRef>
              <c:f>'User and Question Over Time - S'!$A$63</c:f>
              <c:strCache>
                <c:ptCount val="1"/>
                <c:pt idx="0">
                  <c:v>AM62</c:v>
                </c:pt>
              </c:strCache>
            </c:strRef>
          </c:tx>
          <c:spPr>
            <a:ln w="22225" cap="rnd" cmpd="sng" algn="ctr">
              <a:solidFill>
                <a:schemeClr val="accent3">
                  <a:shade val="6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S'!$B$63:$L$63</c15:sqref>
                  </c15:fullRef>
                </c:ext>
              </c:extLst>
              <c:f>('User and Question Over Time - S'!$B$63,'User and Question Over Time - S'!$E$63:$L$63)</c:f>
              <c:numCache>
                <c:formatCode>General</c:formatCode>
                <c:ptCount val="9"/>
                <c:pt idx="0">
                  <c:v>480</c:v>
                </c:pt>
                <c:pt idx="1">
                  <c:v>360</c:v>
                </c:pt>
                <c:pt idx="2">
                  <c:v>420</c:v>
                </c:pt>
                <c:pt idx="3">
                  <c:v>48</c:v>
                </c:pt>
                <c:pt idx="4">
                  <c:v>300</c:v>
                </c:pt>
                <c:pt idx="5">
                  <c:v>240</c:v>
                </c:pt>
                <c:pt idx="6">
                  <c:v>540</c:v>
                </c:pt>
                <c:pt idx="7">
                  <c:v>480</c:v>
                </c:pt>
                <c:pt idx="8">
                  <c:v>420</c:v>
                </c:pt>
              </c:numCache>
            </c:numRef>
          </c:val>
          <c:smooth val="0"/>
          <c:extLst>
            <c:ext xmlns:c16="http://schemas.microsoft.com/office/drawing/2014/chart" uri="{C3380CC4-5D6E-409C-BE32-E72D297353CC}">
              <c16:uniqueId val="{0000003F-4F71-41CC-BE93-7021CB547CDC}"/>
            </c:ext>
          </c:extLst>
        </c:ser>
        <c:ser>
          <c:idx val="63"/>
          <c:order val="62"/>
          <c:tx>
            <c:strRef>
              <c:f>'User and Question Over Time - S'!$A$64</c:f>
              <c:strCache>
                <c:ptCount val="1"/>
                <c:pt idx="0">
                  <c:v>AM63</c:v>
                </c:pt>
              </c:strCache>
            </c:strRef>
          </c:tx>
          <c:spPr>
            <a:ln w="22225" cap="rnd" cmpd="sng" algn="ctr">
              <a:solidFill>
                <a:schemeClr val="accent3">
                  <a:shade val="6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S'!$B$64:$L$64</c15:sqref>
                  </c15:fullRef>
                </c:ext>
              </c:extLst>
              <c:f>('User and Question Over Time - S'!$B$64,'User and Question Over Time - S'!$E$64:$L$64)</c:f>
              <c:numCache>
                <c:formatCode>General</c:formatCode>
                <c:ptCount val="9"/>
                <c:pt idx="0">
                  <c:v>720</c:v>
                </c:pt>
                <c:pt idx="1">
                  <c:v>#N/A</c:v>
                </c:pt>
                <c:pt idx="2">
                  <c:v>#N/A</c:v>
                </c:pt>
                <c:pt idx="3">
                  <c:v>600</c:v>
                </c:pt>
                <c:pt idx="4">
                  <c:v>#N/A</c:v>
                </c:pt>
                <c:pt idx="5">
                  <c:v>#N/A</c:v>
                </c:pt>
                <c:pt idx="6">
                  <c:v>600</c:v>
                </c:pt>
                <c:pt idx="7">
                  <c:v>#N/A</c:v>
                </c:pt>
                <c:pt idx="8">
                  <c:v>#N/A</c:v>
                </c:pt>
              </c:numCache>
            </c:numRef>
          </c:val>
          <c:smooth val="0"/>
          <c:extLst>
            <c:ext xmlns:c16="http://schemas.microsoft.com/office/drawing/2014/chart" uri="{C3380CC4-5D6E-409C-BE32-E72D297353CC}">
              <c16:uniqueId val="{00000040-4F71-41CC-BE93-7021CB547CDC}"/>
            </c:ext>
          </c:extLst>
        </c:ser>
        <c:ser>
          <c:idx val="64"/>
          <c:order val="63"/>
          <c:tx>
            <c:strRef>
              <c:f>'User and Question Over Time - S'!$A$65</c:f>
              <c:strCache>
                <c:ptCount val="1"/>
                <c:pt idx="0">
                  <c:v>AM64</c:v>
                </c:pt>
              </c:strCache>
            </c:strRef>
          </c:tx>
          <c:spPr>
            <a:ln w="22225" cap="rnd" cmpd="sng" algn="ctr">
              <a:solidFill>
                <a:schemeClr val="accent3">
                  <a:shade val="6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S'!$B$65:$L$65</c15:sqref>
                  </c15:fullRef>
                </c:ext>
              </c:extLst>
              <c:f>('User and Question Over Time - S'!$B$65,'User and Question Over Time - S'!$E$65:$L$65)</c:f>
              <c:numCache>
                <c:formatCode>General</c:formatCode>
                <c:ptCount val="9"/>
                <c:pt idx="0">
                  <c:v>480</c:v>
                </c:pt>
                <c:pt idx="1">
                  <c:v>720</c:v>
                </c:pt>
                <c:pt idx="2">
                  <c:v>540</c:v>
                </c:pt>
                <c:pt idx="3">
                  <c:v>480</c:v>
                </c:pt>
                <c:pt idx="4">
                  <c:v>#N/A</c:v>
                </c:pt>
                <c:pt idx="5">
                  <c:v>#N/A</c:v>
                </c:pt>
                <c:pt idx="6">
                  <c:v>#N/A</c:v>
                </c:pt>
                <c:pt idx="7">
                  <c:v>#N/A</c:v>
                </c:pt>
                <c:pt idx="8">
                  <c:v>#N/A</c:v>
                </c:pt>
              </c:numCache>
            </c:numRef>
          </c:val>
          <c:smooth val="0"/>
          <c:extLst>
            <c:ext xmlns:c16="http://schemas.microsoft.com/office/drawing/2014/chart" uri="{C3380CC4-5D6E-409C-BE32-E72D297353CC}">
              <c16:uniqueId val="{00000041-4F71-41CC-BE93-7021CB547CDC}"/>
            </c:ext>
          </c:extLst>
        </c:ser>
        <c:ser>
          <c:idx val="65"/>
          <c:order val="64"/>
          <c:tx>
            <c:strRef>
              <c:f>'User and Question Over Time - S'!$A$66</c:f>
              <c:strCache>
                <c:ptCount val="1"/>
                <c:pt idx="0">
                  <c:v>AM65</c:v>
                </c:pt>
              </c:strCache>
            </c:strRef>
          </c:tx>
          <c:spPr>
            <a:ln w="22225" cap="rnd" cmpd="sng" algn="ctr">
              <a:solidFill>
                <a:schemeClr val="accent3">
                  <a:shade val="6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S'!$B$66:$L$66</c15:sqref>
                  </c15:fullRef>
                </c:ext>
              </c:extLst>
              <c:f>('User and Question Over Time - S'!$B$66,'User and Question Over Time - S'!$E$66:$L$66)</c:f>
              <c:numCache>
                <c:formatCode>General</c:formatCode>
                <c:ptCount val="9"/>
                <c:pt idx="0">
                  <c:v>240</c:v>
                </c:pt>
                <c:pt idx="1">
                  <c:v>360</c:v>
                </c:pt>
                <c:pt idx="2">
                  <c:v>#N/A</c:v>
                </c:pt>
                <c:pt idx="3">
                  <c:v>#N/A</c:v>
                </c:pt>
                <c:pt idx="4">
                  <c:v>540</c:v>
                </c:pt>
                <c:pt idx="5">
                  <c:v>#N/A</c:v>
                </c:pt>
                <c:pt idx="6">
                  <c:v>#N/A</c:v>
                </c:pt>
                <c:pt idx="7">
                  <c:v>#N/A</c:v>
                </c:pt>
                <c:pt idx="8">
                  <c:v>#N/A</c:v>
                </c:pt>
              </c:numCache>
            </c:numRef>
          </c:val>
          <c:smooth val="0"/>
          <c:extLst>
            <c:ext xmlns:c16="http://schemas.microsoft.com/office/drawing/2014/chart" uri="{C3380CC4-5D6E-409C-BE32-E72D297353CC}">
              <c16:uniqueId val="{00000042-4F71-41CC-BE93-7021CB547CDC}"/>
            </c:ext>
          </c:extLst>
        </c:ser>
        <c:ser>
          <c:idx val="66"/>
          <c:order val="65"/>
          <c:tx>
            <c:strRef>
              <c:f>'User and Question Over Time - S'!$A$67</c:f>
              <c:strCache>
                <c:ptCount val="1"/>
                <c:pt idx="0">
                  <c:v>AM66</c:v>
                </c:pt>
              </c:strCache>
            </c:strRef>
          </c:tx>
          <c:spPr>
            <a:ln w="22225" cap="rnd" cmpd="sng" algn="ctr">
              <a:solidFill>
                <a:schemeClr val="accent3">
                  <a:shade val="6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S'!$B$67:$L$67</c15:sqref>
                  </c15:fullRef>
                </c:ext>
              </c:extLst>
              <c:f>('User and Question Over Time - S'!$B$67,'User and Question Over Time - S'!$E$67:$L$67)</c:f>
              <c:numCache>
                <c:formatCode>General</c:formatCode>
                <c:ptCount val="9"/>
                <c:pt idx="0">
                  <c:v>540</c:v>
                </c:pt>
                <c:pt idx="1">
                  <c:v>720</c:v>
                </c:pt>
                <c:pt idx="2">
                  <c:v>600</c:v>
                </c:pt>
                <c:pt idx="3">
                  <c:v>540</c:v>
                </c:pt>
                <c:pt idx="4">
                  <c:v>#N/A</c:v>
                </c:pt>
                <c:pt idx="5">
                  <c:v>480</c:v>
                </c:pt>
                <c:pt idx="6">
                  <c:v>480</c:v>
                </c:pt>
                <c:pt idx="7">
                  <c:v>#N/A</c:v>
                </c:pt>
                <c:pt idx="8">
                  <c:v>600</c:v>
                </c:pt>
              </c:numCache>
            </c:numRef>
          </c:val>
          <c:smooth val="0"/>
          <c:extLst>
            <c:ext xmlns:c16="http://schemas.microsoft.com/office/drawing/2014/chart" uri="{C3380CC4-5D6E-409C-BE32-E72D297353CC}">
              <c16:uniqueId val="{00000043-4F71-41CC-BE93-7021CB547CDC}"/>
            </c:ext>
          </c:extLst>
        </c:ser>
        <c:ser>
          <c:idx val="67"/>
          <c:order val="66"/>
          <c:tx>
            <c:strRef>
              <c:f>'User and Question Over Time - S'!$A$68</c:f>
              <c:strCache>
                <c:ptCount val="1"/>
                <c:pt idx="0">
                  <c:v>AM67</c:v>
                </c:pt>
              </c:strCache>
            </c:strRef>
          </c:tx>
          <c:spPr>
            <a:ln w="22225" cap="rnd" cmpd="sng" algn="ctr">
              <a:solidFill>
                <a:schemeClr val="accent3">
                  <a:shade val="5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S'!$B$68:$L$68</c15:sqref>
                  </c15:fullRef>
                </c:ext>
              </c:extLst>
              <c:f>('User and Question Over Time - S'!$B$68,'User and Question Over Time - S'!$E$68:$L$68)</c:f>
              <c:numCache>
                <c:formatCode>General</c:formatCode>
                <c:ptCount val="9"/>
                <c:pt idx="0">
                  <c:v>480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4-4F71-41CC-BE93-7021CB547CDC}"/>
            </c:ext>
          </c:extLst>
        </c:ser>
        <c:ser>
          <c:idx val="68"/>
          <c:order val="67"/>
          <c:tx>
            <c:strRef>
              <c:f>'User and Question Over Time - S'!$A$69</c:f>
              <c:strCache>
                <c:ptCount val="1"/>
                <c:pt idx="0">
                  <c:v>AM68</c:v>
                </c:pt>
              </c:strCache>
            </c:strRef>
          </c:tx>
          <c:spPr>
            <a:ln w="22225" cap="rnd" cmpd="sng" algn="ctr">
              <a:solidFill>
                <a:schemeClr val="accent3">
                  <a:shade val="5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S'!$B$69:$L$69</c15:sqref>
                  </c15:fullRef>
                </c:ext>
              </c:extLst>
              <c:f>('User and Question Over Time - S'!$B$69,'User and Question Over Time - S'!$E$69:$L$69)</c:f>
              <c:numCache>
                <c:formatCode>General</c:formatCode>
                <c:ptCount val="9"/>
                <c:pt idx="0">
                  <c:v>540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5-4F71-41CC-BE93-7021CB547CDC}"/>
            </c:ext>
          </c:extLst>
        </c:ser>
        <c:ser>
          <c:idx val="69"/>
          <c:order val="68"/>
          <c:tx>
            <c:strRef>
              <c:f>'User and Question Over Time - S'!$A$70</c:f>
              <c:strCache>
                <c:ptCount val="1"/>
                <c:pt idx="0">
                  <c:v>AM69</c:v>
                </c:pt>
              </c:strCache>
            </c:strRef>
          </c:tx>
          <c:spPr>
            <a:ln w="22225" cap="rnd" cmpd="sng" algn="ctr">
              <a:solidFill>
                <a:schemeClr val="accent3">
                  <a:shade val="5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S'!$B$70:$L$70</c15:sqref>
                  </c15:fullRef>
                </c:ext>
              </c:extLst>
              <c:f>('User and Question Over Time - S'!$B$70,'User and Question Over Time - S'!$E$70:$L$70)</c:f>
              <c:numCache>
                <c:formatCode>General</c:formatCode>
                <c:ptCount val="9"/>
                <c:pt idx="0">
                  <c:v>550</c:v>
                </c:pt>
                <c:pt idx="1">
                  <c:v>#N/A</c:v>
                </c:pt>
                <c:pt idx="2">
                  <c:v>#N/A</c:v>
                </c:pt>
                <c:pt idx="3">
                  <c:v>#N/A</c:v>
                </c:pt>
                <c:pt idx="4">
                  <c:v>#N/A</c:v>
                </c:pt>
                <c:pt idx="5">
                  <c:v>#N/A</c:v>
                </c:pt>
                <c:pt idx="6">
                  <c:v>#N/A</c:v>
                </c:pt>
                <c:pt idx="7">
                  <c:v>#N/A</c:v>
                </c:pt>
                <c:pt idx="8">
                  <c:v>300</c:v>
                </c:pt>
              </c:numCache>
            </c:numRef>
          </c:val>
          <c:smooth val="0"/>
          <c:extLst>
            <c:ext xmlns:c16="http://schemas.microsoft.com/office/drawing/2014/chart" uri="{C3380CC4-5D6E-409C-BE32-E72D297353CC}">
              <c16:uniqueId val="{00000046-4F71-41CC-BE93-7021CB547CDC}"/>
            </c:ext>
          </c:extLst>
        </c:ser>
        <c:ser>
          <c:idx val="70"/>
          <c:order val="69"/>
          <c:tx>
            <c:strRef>
              <c:f>'User and Question Over Time - S'!$A$71</c:f>
              <c:strCache>
                <c:ptCount val="1"/>
                <c:pt idx="0">
                  <c:v>AM70</c:v>
                </c:pt>
              </c:strCache>
            </c:strRef>
          </c:tx>
          <c:spPr>
            <a:ln w="22225" cap="rnd" cmpd="sng" algn="ctr">
              <a:solidFill>
                <a:schemeClr val="accent3">
                  <a:shade val="5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S'!$B$71:$L$71</c15:sqref>
                  </c15:fullRef>
                </c:ext>
              </c:extLst>
              <c:f>('User and Question Over Time - S'!$B$71,'User and Question Over Time - S'!$E$71:$L$71)</c:f>
              <c:numCache>
                <c:formatCode>General</c:formatCode>
                <c:ptCount val="9"/>
                <c:pt idx="0">
                  <c:v>480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7-4F71-41CC-BE93-7021CB547CDC}"/>
            </c:ext>
          </c:extLst>
        </c:ser>
        <c:ser>
          <c:idx val="71"/>
          <c:order val="70"/>
          <c:tx>
            <c:strRef>
              <c:f>'User and Question Over Time - S'!$A$72</c:f>
              <c:strCache>
                <c:ptCount val="1"/>
                <c:pt idx="0">
                  <c:v>AM71</c:v>
                </c:pt>
              </c:strCache>
            </c:strRef>
          </c:tx>
          <c:spPr>
            <a:ln w="22225" cap="rnd" cmpd="sng" algn="ctr">
              <a:solidFill>
                <a:schemeClr val="accent3">
                  <a:shade val="5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S'!$B$72:$L$72</c15:sqref>
                  </c15:fullRef>
                </c:ext>
              </c:extLst>
              <c:f>('User and Question Over Time - S'!$B$72,'User and Question Over Time - S'!$E$72:$L$72)</c:f>
              <c:numCache>
                <c:formatCode>General</c:formatCode>
                <c:ptCount val="9"/>
                <c:pt idx="0">
                  <c:v>720</c:v>
                </c:pt>
                <c:pt idx="1">
                  <c:v>360</c:v>
                </c:pt>
                <c:pt idx="2">
                  <c:v>#N/A</c:v>
                </c:pt>
                <c:pt idx="3">
                  <c:v>600</c:v>
                </c:pt>
                <c:pt idx="4">
                  <c:v>#N/A</c:v>
                </c:pt>
                <c:pt idx="5">
                  <c:v>420</c:v>
                </c:pt>
                <c:pt idx="6">
                  <c:v>#N/A</c:v>
                </c:pt>
                <c:pt idx="7">
                  <c:v>#N/A</c:v>
                </c:pt>
                <c:pt idx="8">
                  <c:v>#N/A</c:v>
                </c:pt>
              </c:numCache>
            </c:numRef>
          </c:val>
          <c:smooth val="0"/>
          <c:extLst>
            <c:ext xmlns:c16="http://schemas.microsoft.com/office/drawing/2014/chart" uri="{C3380CC4-5D6E-409C-BE32-E72D297353CC}">
              <c16:uniqueId val="{00000048-4F71-41CC-BE93-7021CB547CDC}"/>
            </c:ext>
          </c:extLst>
        </c:ser>
        <c:ser>
          <c:idx val="72"/>
          <c:order val="71"/>
          <c:tx>
            <c:strRef>
              <c:f>'User and Question Over Time - S'!$A$73</c:f>
              <c:strCache>
                <c:ptCount val="1"/>
                <c:pt idx="0">
                  <c:v>AM72</c:v>
                </c:pt>
              </c:strCache>
            </c:strRef>
          </c:tx>
          <c:spPr>
            <a:ln w="22225" cap="rnd" cmpd="sng" algn="ctr">
              <a:solidFill>
                <a:schemeClr val="accent3">
                  <a:shade val="5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S'!$B$73:$L$73</c15:sqref>
                  </c15:fullRef>
                </c:ext>
              </c:extLst>
              <c:f>('User and Question Over Time - S'!$B$73,'User and Question Over Time - S'!$E$73:$L$73)</c:f>
              <c:numCache>
                <c:formatCode>General</c:formatCode>
                <c:ptCount val="9"/>
                <c:pt idx="0">
                  <c:v>40</c:v>
                </c:pt>
                <c:pt idx="1">
                  <c:v>660</c:v>
                </c:pt>
                <c:pt idx="2">
                  <c:v>#N/A</c:v>
                </c:pt>
                <c:pt idx="3">
                  <c:v>0</c:v>
                </c:pt>
                <c:pt idx="4">
                  <c:v>0</c:v>
                </c:pt>
                <c:pt idx="5">
                  <c:v>0</c:v>
                </c:pt>
                <c:pt idx="6">
                  <c:v>960</c:v>
                </c:pt>
                <c:pt idx="7">
                  <c:v>#N/A</c:v>
                </c:pt>
                <c:pt idx="8">
                  <c:v>1380</c:v>
                </c:pt>
              </c:numCache>
            </c:numRef>
          </c:val>
          <c:smooth val="0"/>
          <c:extLst>
            <c:ext xmlns:c16="http://schemas.microsoft.com/office/drawing/2014/chart" uri="{C3380CC4-5D6E-409C-BE32-E72D297353CC}">
              <c16:uniqueId val="{00000049-4F71-41CC-BE93-7021CB547CDC}"/>
            </c:ext>
          </c:extLst>
        </c:ser>
        <c:ser>
          <c:idx val="73"/>
          <c:order val="72"/>
          <c:tx>
            <c:strRef>
              <c:f>'User and Question Over Time - S'!$A$74</c:f>
              <c:strCache>
                <c:ptCount val="1"/>
                <c:pt idx="0">
                  <c:v>AM73</c:v>
                </c:pt>
              </c:strCache>
            </c:strRef>
          </c:tx>
          <c:spPr>
            <a:ln w="22225" cap="rnd" cmpd="sng" algn="ctr">
              <a:solidFill>
                <a:schemeClr val="accent3">
                  <a:shade val="4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S'!$B$74:$L$74</c15:sqref>
                  </c15:fullRef>
                </c:ext>
              </c:extLst>
              <c:f>('User and Question Over Time - S'!$B$74,'User and Question Over Time - S'!$E$74:$L$74)</c:f>
              <c:numCache>
                <c:formatCode>General</c:formatCode>
                <c:ptCount val="9"/>
                <c:pt idx="0">
                  <c:v>720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A-4F71-41CC-BE93-7021CB547CDC}"/>
            </c:ext>
          </c:extLst>
        </c:ser>
        <c:ser>
          <c:idx val="74"/>
          <c:order val="73"/>
          <c:tx>
            <c:strRef>
              <c:f>'User and Question Over Time - S'!$A$75</c:f>
              <c:strCache>
                <c:ptCount val="1"/>
                <c:pt idx="0">
                  <c:v>AM74</c:v>
                </c:pt>
              </c:strCache>
            </c:strRef>
          </c:tx>
          <c:spPr>
            <a:ln w="22225" cap="rnd" cmpd="sng" algn="ctr">
              <a:solidFill>
                <a:schemeClr val="accent3">
                  <a:shade val="4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S'!$B$75:$L$75</c15:sqref>
                  </c15:fullRef>
                </c:ext>
              </c:extLst>
              <c:f>('User and Question Over Time - S'!$B$75,'User and Question Over Time - S'!$E$75:$L$75)</c:f>
              <c:numCache>
                <c:formatCode>General</c:formatCode>
                <c:ptCount val="9"/>
                <c:pt idx="0">
                  <c:v>720</c:v>
                </c:pt>
                <c:pt idx="1">
                  <c:v>0</c:v>
                </c:pt>
                <c:pt idx="2">
                  <c:v>720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B-4F71-41CC-BE93-7021CB547CDC}"/>
            </c:ext>
          </c:extLst>
        </c:ser>
        <c:ser>
          <c:idx val="75"/>
          <c:order val="74"/>
          <c:tx>
            <c:strRef>
              <c:f>'User and Question Over Time - S'!$A$76</c:f>
              <c:strCache>
                <c:ptCount val="1"/>
                <c:pt idx="0">
                  <c:v>AM75</c:v>
                </c:pt>
              </c:strCache>
            </c:strRef>
          </c:tx>
          <c:spPr>
            <a:ln w="22225" cap="rnd" cmpd="sng" algn="ctr">
              <a:solidFill>
                <a:schemeClr val="accent3">
                  <a:shade val="4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S'!$B$76:$L$76</c15:sqref>
                  </c15:fullRef>
                </c:ext>
              </c:extLst>
              <c:f>('User and Question Over Time - S'!$B$76,'User and Question Over Time - S'!$E$76:$L$76)</c:f>
              <c:numCache>
                <c:formatCode>General</c:formatCode>
                <c:ptCount val="9"/>
                <c:pt idx="0">
                  <c:v>240</c:v>
                </c:pt>
                <c:pt idx="1">
                  <c:v>240</c:v>
                </c:pt>
                <c:pt idx="2">
                  <c:v>300</c:v>
                </c:pt>
                <c:pt idx="3">
                  <c:v>240</c:v>
                </c:pt>
                <c:pt idx="4">
                  <c:v>540</c:v>
                </c:pt>
                <c:pt idx="5">
                  <c:v>240</c:v>
                </c:pt>
                <c:pt idx="6">
                  <c:v>300</c:v>
                </c:pt>
                <c:pt idx="7">
                  <c:v>180</c:v>
                </c:pt>
                <c:pt idx="8">
                  <c:v>180</c:v>
                </c:pt>
              </c:numCache>
            </c:numRef>
          </c:val>
          <c:smooth val="0"/>
          <c:extLst>
            <c:ext xmlns:c16="http://schemas.microsoft.com/office/drawing/2014/chart" uri="{C3380CC4-5D6E-409C-BE32-E72D297353CC}">
              <c16:uniqueId val="{0000004C-4F71-41CC-BE93-7021CB547CDC}"/>
            </c:ext>
          </c:extLst>
        </c:ser>
        <c:ser>
          <c:idx val="76"/>
          <c:order val="75"/>
          <c:tx>
            <c:strRef>
              <c:f>'User and Question Over Time - S'!$A$77</c:f>
              <c:strCache>
                <c:ptCount val="1"/>
                <c:pt idx="0">
                  <c:v>AM76</c:v>
                </c:pt>
              </c:strCache>
            </c:strRef>
          </c:tx>
          <c:spPr>
            <a:ln w="22225" cap="rnd" cmpd="sng" algn="ctr">
              <a:solidFill>
                <a:schemeClr val="accent3">
                  <a:shade val="4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S'!$B$77:$L$77</c15:sqref>
                  </c15:fullRef>
                </c:ext>
              </c:extLst>
              <c:f>('User and Question Over Time - S'!$B$77,'User and Question Over Time - S'!$E$77:$L$77)</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D-4F71-41CC-BE93-7021CB547CDC}"/>
            </c:ext>
          </c:extLst>
        </c:ser>
        <c:ser>
          <c:idx val="77"/>
          <c:order val="76"/>
          <c:tx>
            <c:strRef>
              <c:f>'User and Question Over Time - S'!$A$78</c:f>
              <c:strCache>
                <c:ptCount val="1"/>
                <c:pt idx="0">
                  <c:v>AM77</c:v>
                </c:pt>
              </c:strCache>
            </c:strRef>
          </c:tx>
          <c:spPr>
            <a:ln w="22225" cap="rnd" cmpd="sng" algn="ctr">
              <a:solidFill>
                <a:schemeClr val="accent3">
                  <a:shade val="4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S'!$B$78:$L$78</c15:sqref>
                  </c15:fullRef>
                </c:ext>
              </c:extLst>
              <c:f>('User and Question Over Time - S'!$B$78,'User and Question Over Time - S'!$E$78:$L$78)</c:f>
              <c:numCache>
                <c:formatCode>General</c:formatCode>
                <c:ptCount val="9"/>
                <c:pt idx="0">
                  <c:v>360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E-4F71-41CC-BE93-7021CB547CDC}"/>
            </c:ext>
          </c:extLst>
        </c:ser>
        <c:ser>
          <c:idx val="78"/>
          <c:order val="77"/>
          <c:tx>
            <c:strRef>
              <c:f>'User and Question Over Time - S'!$A$79</c:f>
              <c:strCache>
                <c:ptCount val="1"/>
                <c:pt idx="0">
                  <c:v>AM78</c:v>
                </c:pt>
              </c:strCache>
            </c:strRef>
          </c:tx>
          <c:spPr>
            <a:ln w="22225" cap="rnd" cmpd="sng" algn="ctr">
              <a:solidFill>
                <a:schemeClr val="accent3">
                  <a:shade val="4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S'!$B$79:$L$79</c15:sqref>
                  </c15:fullRef>
                </c:ext>
              </c:extLst>
              <c:f>('User and Question Over Time - S'!$B$79,'User and Question Over Time - S'!$E$79:$L$79)</c:f>
              <c:numCache>
                <c:formatCode>General</c:formatCode>
                <c:ptCount val="9"/>
                <c:pt idx="0">
                  <c:v>720</c:v>
                </c:pt>
                <c:pt idx="1">
                  <c:v>#N/A</c:v>
                </c:pt>
                <c:pt idx="2">
                  <c:v>#N/A</c:v>
                </c:pt>
                <c:pt idx="3">
                  <c:v>300</c:v>
                </c:pt>
                <c:pt idx="4">
                  <c:v>#N/A</c:v>
                </c:pt>
                <c:pt idx="5">
                  <c:v>#N/A</c:v>
                </c:pt>
                <c:pt idx="6">
                  <c:v>#N/A</c:v>
                </c:pt>
                <c:pt idx="7">
                  <c:v>#N/A</c:v>
                </c:pt>
                <c:pt idx="8">
                  <c:v>#N/A</c:v>
                </c:pt>
              </c:numCache>
            </c:numRef>
          </c:val>
          <c:smooth val="0"/>
          <c:extLst>
            <c:ext xmlns:c16="http://schemas.microsoft.com/office/drawing/2014/chart" uri="{C3380CC4-5D6E-409C-BE32-E72D297353CC}">
              <c16:uniqueId val="{0000004F-4F71-41CC-BE93-7021CB547CDC}"/>
            </c:ext>
          </c:extLst>
        </c:ser>
        <c:ser>
          <c:idx val="79"/>
          <c:order val="78"/>
          <c:tx>
            <c:strRef>
              <c:f>'User and Question Over Time - S'!$A$80</c:f>
              <c:strCache>
                <c:ptCount val="1"/>
                <c:pt idx="0">
                  <c:v>AM79</c:v>
                </c:pt>
              </c:strCache>
            </c:strRef>
          </c:tx>
          <c:spPr>
            <a:ln w="22225" cap="rnd" cmpd="sng" algn="ctr">
              <a:solidFill>
                <a:schemeClr val="accent3">
                  <a:shade val="3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S'!$B$80:$L$80</c15:sqref>
                  </c15:fullRef>
                </c:ext>
              </c:extLst>
              <c:f>('User and Question Over Time - S'!$B$80,'User and Question Over Time - S'!$E$80:$L$80)</c:f>
              <c:numCache>
                <c:formatCode>General</c:formatCode>
                <c:ptCount val="9"/>
                <c:pt idx="0">
                  <c:v>1420</c:v>
                </c:pt>
                <c:pt idx="1">
                  <c:v>480</c:v>
                </c:pt>
                <c:pt idx="2">
                  <c:v>720</c:v>
                </c:pt>
                <c:pt idx="3">
                  <c:v>840</c:v>
                </c:pt>
                <c:pt idx="4">
                  <c:v>780</c:v>
                </c:pt>
                <c:pt idx="5">
                  <c:v>480</c:v>
                </c:pt>
                <c:pt idx="6">
                  <c:v>#N/A</c:v>
                </c:pt>
                <c:pt idx="7">
                  <c:v>720</c:v>
                </c:pt>
                <c:pt idx="8">
                  <c:v>#N/A</c:v>
                </c:pt>
              </c:numCache>
            </c:numRef>
          </c:val>
          <c:smooth val="0"/>
          <c:extLst>
            <c:ext xmlns:c16="http://schemas.microsoft.com/office/drawing/2014/chart" uri="{C3380CC4-5D6E-409C-BE32-E72D297353CC}">
              <c16:uniqueId val="{00000050-4F71-41CC-BE93-7021CB547CDC}"/>
            </c:ext>
          </c:extLst>
        </c:ser>
        <c:ser>
          <c:idx val="80"/>
          <c:order val="79"/>
          <c:tx>
            <c:strRef>
              <c:f>'User and Question Over Time - S'!$A$81</c:f>
              <c:strCache>
                <c:ptCount val="1"/>
                <c:pt idx="0">
                  <c:v>AM80</c:v>
                </c:pt>
              </c:strCache>
            </c:strRef>
          </c:tx>
          <c:spPr>
            <a:ln w="22225" cap="rnd" cmpd="sng" algn="ctr">
              <a:solidFill>
                <a:schemeClr val="accent3">
                  <a:shade val="3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S'!$B$81:$L$81</c15:sqref>
                  </c15:fullRef>
                </c:ext>
              </c:extLst>
              <c:f>('User and Question Over Time - S'!$B$81,'User and Question Over Time - S'!$E$81:$L$81)</c:f>
              <c:numCache>
                <c:formatCode>General</c:formatCode>
                <c:ptCount val="9"/>
                <c:pt idx="0">
                  <c:v>360</c:v>
                </c:pt>
                <c:pt idx="1">
                  <c:v>480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1-4F71-41CC-BE93-7021CB547CDC}"/>
            </c:ext>
          </c:extLst>
        </c:ser>
        <c:ser>
          <c:idx val="81"/>
          <c:order val="80"/>
          <c:tx>
            <c:strRef>
              <c:f>'User and Question Over Time - S'!$A$82</c:f>
              <c:strCache>
                <c:ptCount val="1"/>
                <c:pt idx="0">
                  <c:v>AM81</c:v>
                </c:pt>
              </c:strCache>
            </c:strRef>
          </c:tx>
          <c:spPr>
            <a:ln w="22225" cap="rnd" cmpd="sng" algn="ctr">
              <a:solidFill>
                <a:schemeClr val="accent3">
                  <a:shade val="3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S'!$B$82:$L$82</c15:sqref>
                  </c15:fullRef>
                </c:ext>
              </c:extLst>
              <c:f>('User and Question Over Time - S'!$B$82,'User and Question Over Time - S'!$E$82:$L$82)</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2-4F71-41CC-BE93-7021CB547CDC}"/>
            </c:ext>
          </c:extLst>
        </c:ser>
        <c:ser>
          <c:idx val="82"/>
          <c:order val="81"/>
          <c:tx>
            <c:strRef>
              <c:f>'User and Question Over Time - S'!$A$83</c:f>
              <c:strCache>
                <c:ptCount val="1"/>
                <c:pt idx="0">
                  <c:v>AM82</c:v>
                </c:pt>
              </c:strCache>
            </c:strRef>
          </c:tx>
          <c:spPr>
            <a:ln w="22225" cap="rnd" cmpd="sng" algn="ctr">
              <a:solidFill>
                <a:schemeClr val="accent3">
                  <a:shade val="3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S'!$B$83:$L$83</c15:sqref>
                  </c15:fullRef>
                </c:ext>
              </c:extLst>
              <c:f>('User and Question Over Time - S'!$B$83,'User and Question Over Time - S'!$E$83:$L$83)</c:f>
              <c:numCache>
                <c:formatCode>General</c:formatCode>
                <c:ptCount val="9"/>
                <c:pt idx="0">
                  <c:v>600</c:v>
                </c:pt>
                <c:pt idx="1">
                  <c:v>360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3-4F71-41CC-BE93-7021CB547CDC}"/>
            </c:ext>
          </c:extLst>
        </c:ser>
        <c:ser>
          <c:idx val="83"/>
          <c:order val="82"/>
          <c:tx>
            <c:strRef>
              <c:f>'User and Question Over Time - S'!$A$84</c:f>
              <c:strCache>
                <c:ptCount val="1"/>
                <c:pt idx="0">
                  <c:v>AM83</c:v>
                </c:pt>
              </c:strCache>
            </c:strRef>
          </c:tx>
          <c:spPr>
            <a:ln w="22225" cap="rnd" cmpd="sng" algn="ctr">
              <a:solidFill>
                <a:schemeClr val="accent3">
                  <a:shade val="3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S'!$B$84:$L$84</c15:sqref>
                  </c15:fullRef>
                </c:ext>
              </c:extLst>
              <c:f>('User and Question Over Time - S'!$B$84,'User and Question Over Time - S'!$E$84:$L$84)</c:f>
              <c:numCache>
                <c:formatCode>General</c:formatCode>
                <c:ptCount val="9"/>
                <c:pt idx="0">
                  <c:v>600</c:v>
                </c:pt>
                <c:pt idx="1">
                  <c:v>540</c:v>
                </c:pt>
                <c:pt idx="2">
                  <c:v>300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4-4F71-41CC-BE93-7021CB547CDC}"/>
            </c:ext>
          </c:extLst>
        </c:ser>
        <c:ser>
          <c:idx val="84"/>
          <c:order val="83"/>
          <c:tx>
            <c:strRef>
              <c:f>'User and Question Over Time - S'!$A$85</c:f>
              <c:strCache>
                <c:ptCount val="1"/>
                <c:pt idx="0">
                  <c:v>Mean</c:v>
                </c:pt>
              </c:strCache>
            </c:strRef>
          </c:tx>
          <c:spPr>
            <a:ln w="50800" cap="rnd" cmpd="sng" algn="ctr">
              <a:solidFill>
                <a:schemeClr val="accent2">
                  <a:lumMod val="75000"/>
                </a:schemeClr>
              </a:solidFill>
              <a:prstDash val="sysDash"/>
              <a:round/>
            </a:ln>
            <a:effectLst/>
          </c:spPr>
          <c:marker>
            <c:symbol val="none"/>
          </c:marker>
          <c:errBars>
            <c:errDir val="y"/>
            <c:errBarType val="both"/>
            <c:errValType val="cust"/>
            <c:noEndCap val="0"/>
            <c:plus>
              <c:numRef>
                <c:extLst>
                  <c:ext xmlns:c15="http://schemas.microsoft.com/office/drawing/2012/chart" uri="{02D57815-91ED-43cb-92C2-25804820EDAC}">
                    <c15:fullRef>
                      <c15:sqref>'User and Question Over Time - S'!$B$88:$L$88</c15:sqref>
                    </c15:fullRef>
                  </c:ext>
                </c:extLst>
                <c:f>('User and Question Over Time - S'!$B$88,'User and Question Over Time - S'!$E$88:$L$88)</c:f>
                <c:numCache>
                  <c:formatCode>General</c:formatCode>
                  <c:ptCount val="9"/>
                  <c:pt idx="0">
                    <c:v>25.75302880326927</c:v>
                  </c:pt>
                  <c:pt idx="1">
                    <c:v>32.71709999025385</c:v>
                  </c:pt>
                  <c:pt idx="2">
                    <c:v>36.02981768961839</c:v>
                  </c:pt>
                  <c:pt idx="3">
                    <c:v>40.840406162404946</c:v>
                  </c:pt>
                  <c:pt idx="4">
                    <c:v>41.641353979849022</c:v>
                  </c:pt>
                  <c:pt idx="5">
                    <c:v>48.276065626733654</c:v>
                  </c:pt>
                  <c:pt idx="6">
                    <c:v>58.297115872127542</c:v>
                  </c:pt>
                  <c:pt idx="7">
                    <c:v>51.743897428128001</c:v>
                  </c:pt>
                  <c:pt idx="8">
                    <c:v>62.940701690939434</c:v>
                  </c:pt>
                </c:numCache>
              </c:numRef>
            </c:plus>
            <c:minus>
              <c:numRef>
                <c:extLst>
                  <c:ext xmlns:c15="http://schemas.microsoft.com/office/drawing/2012/chart" uri="{02D57815-91ED-43cb-92C2-25804820EDAC}">
                    <c15:fullRef>
                      <c15:sqref>'User and Question Over Time - S'!$B$88:$L$88</c15:sqref>
                    </c15:fullRef>
                  </c:ext>
                </c:extLst>
                <c:f>('User and Question Over Time - S'!$B$88,'User and Question Over Time - S'!$E$88:$L$88)</c:f>
                <c:numCache>
                  <c:formatCode>General</c:formatCode>
                  <c:ptCount val="9"/>
                  <c:pt idx="0">
                    <c:v>25.75302880326927</c:v>
                  </c:pt>
                  <c:pt idx="1">
                    <c:v>32.71709999025385</c:v>
                  </c:pt>
                  <c:pt idx="2">
                    <c:v>36.02981768961839</c:v>
                  </c:pt>
                  <c:pt idx="3">
                    <c:v>40.840406162404946</c:v>
                  </c:pt>
                  <c:pt idx="4">
                    <c:v>41.641353979849022</c:v>
                  </c:pt>
                  <c:pt idx="5">
                    <c:v>48.276065626733654</c:v>
                  </c:pt>
                  <c:pt idx="6">
                    <c:v>58.297115872127542</c:v>
                  </c:pt>
                  <c:pt idx="7">
                    <c:v>51.743897428128001</c:v>
                  </c:pt>
                  <c:pt idx="8">
                    <c:v>62.940701690939434</c:v>
                  </c:pt>
                </c:numCache>
              </c:numRef>
            </c:minus>
            <c:spPr>
              <a:noFill/>
              <a:ln w="9525">
                <a:solidFill>
                  <a:schemeClr val="accent2">
                    <a:lumMod val="75000"/>
                  </a:schemeClr>
                </a:solidFill>
              </a:ln>
              <a:effectLst/>
            </c:spPr>
          </c:errBars>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S'!$B$85:$L$85</c15:sqref>
                  </c15:fullRef>
                </c:ext>
              </c:extLst>
              <c:f>('User and Question Over Time - S'!$B$85,'User and Question Over Time - S'!$E$85:$L$85)</c:f>
              <c:numCache>
                <c:formatCode>0.0</c:formatCode>
                <c:ptCount val="9"/>
                <c:pt idx="0">
                  <c:v>497.71084337349396</c:v>
                </c:pt>
                <c:pt idx="1">
                  <c:v>471.21212121212119</c:v>
                </c:pt>
                <c:pt idx="2">
                  <c:v>456.77419354838707</c:v>
                </c:pt>
                <c:pt idx="3">
                  <c:v>415.28571428571428</c:v>
                </c:pt>
                <c:pt idx="4">
                  <c:v>446.36363636363637</c:v>
                </c:pt>
                <c:pt idx="5">
                  <c:v>398.18181818181819</c:v>
                </c:pt>
                <c:pt idx="6">
                  <c:v>535.90909090909088</c:v>
                </c:pt>
                <c:pt idx="7">
                  <c:v>360.25</c:v>
                </c:pt>
                <c:pt idx="8">
                  <c:v>465.625</c:v>
                </c:pt>
              </c:numCache>
            </c:numRef>
          </c:val>
          <c:smooth val="0"/>
          <c:extLst>
            <c:ext xmlns:c16="http://schemas.microsoft.com/office/drawing/2014/chart" uri="{C3380CC4-5D6E-409C-BE32-E72D297353CC}">
              <c16:uniqueId val="{00000055-4F71-41CC-BE93-7021CB547CDC}"/>
            </c:ext>
          </c:extLst>
        </c:ser>
        <c:ser>
          <c:idx val="0"/>
          <c:order val="84"/>
          <c:tx>
            <c:strRef>
              <c:f>'User and Question Over Time - S'!$A$89</c:f>
              <c:strCache>
                <c:ptCount val="1"/>
                <c:pt idx="0">
                  <c:v>Median</c:v>
                </c:pt>
              </c:strCache>
            </c:strRef>
          </c:tx>
          <c:spPr>
            <a:ln w="50800" cap="rnd" cmpd="sng" algn="ctr">
              <a:solidFill>
                <a:schemeClr val="accent1"/>
              </a:solidFill>
              <a:prstDash val="sysDot"/>
              <a:round/>
            </a:ln>
            <a:effectLst/>
          </c:spPr>
          <c:marker>
            <c:symbol val="none"/>
          </c:marker>
          <c:trendline>
            <c:spPr>
              <a:ln w="9525" cap="rnd">
                <a:solidFill>
                  <a:schemeClr val="accent3">
                    <a:tint val="32000"/>
                  </a:schemeClr>
                </a:solidFill>
              </a:ln>
              <a:effectLst/>
            </c:spPr>
            <c:trendlineType val="linear"/>
            <c:dispRSqr val="0"/>
            <c:dispEq val="0"/>
          </c:trendline>
          <c:cat>
            <c:strLit>
              <c:ptCount val="9"/>
              <c:pt idx="0">
                <c:v>BL</c:v>
              </c:pt>
              <c:pt idx="1">
                <c:v>6</c:v>
              </c:pt>
              <c:pt idx="2">
                <c:v>12</c:v>
              </c:pt>
              <c:pt idx="3">
                <c:v>18</c:v>
              </c:pt>
              <c:pt idx="4">
                <c:v>24</c:v>
              </c:pt>
              <c:pt idx="5">
                <c:v>30</c:v>
              </c:pt>
              <c:pt idx="6">
                <c:v>36</c:v>
              </c:pt>
              <c:pt idx="7">
                <c:v>42</c:v>
              </c:pt>
              <c:pt idx="8">
                <c:v>48</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'User and Question Over Time - S'!$B$89:$L$89</c15:sqref>
                  </c15:fullRef>
                </c:ext>
              </c:extLst>
              <c:f>('User and Question Over Time - S'!$B$89,'User and Question Over Time - S'!$E$89:$L$89)</c:f>
              <c:numCache>
                <c:formatCode>General</c:formatCode>
                <c:ptCount val="9"/>
                <c:pt idx="0">
                  <c:v>480</c:v>
                </c:pt>
                <c:pt idx="1">
                  <c:v>480</c:v>
                </c:pt>
                <c:pt idx="2">
                  <c:v>420</c:v>
                </c:pt>
                <c:pt idx="3">
                  <c:v>390</c:v>
                </c:pt>
                <c:pt idx="4">
                  <c:v>480</c:v>
                </c:pt>
                <c:pt idx="5">
                  <c:v>390</c:v>
                </c:pt>
                <c:pt idx="6">
                  <c:v>480</c:v>
                </c:pt>
                <c:pt idx="7">
                  <c:v>300</c:v>
                </c:pt>
                <c:pt idx="8">
                  <c:v>390</c:v>
                </c:pt>
              </c:numCache>
            </c:numRef>
          </c:val>
          <c:smooth val="0"/>
          <c:extLst>
            <c:ext xmlns:c16="http://schemas.microsoft.com/office/drawing/2014/chart" uri="{C3380CC4-5D6E-409C-BE32-E72D297353CC}">
              <c16:uniqueId val="{00000056-4F71-41CC-BE93-7021CB547CD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693418128"/>
        <c:axId val="693417800"/>
      </c:lineChart>
      <c:catAx>
        <c:axId val="693418128"/>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7800"/>
        <c:crosses val="autoZero"/>
        <c:auto val="1"/>
        <c:lblAlgn val="ctr"/>
        <c:lblOffset val="100"/>
        <c:noMultiLvlLbl val="0"/>
      </c:catAx>
      <c:valAx>
        <c:axId val="693417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812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S'!$A$130</c:f>
              <c:strCache>
                <c:ptCount val="1"/>
                <c:pt idx="0">
                  <c:v># no - 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S'!$B$130:$L$130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7E5F-4F41-9A69-4B40195F3890}"/>
            </c:ext>
          </c:extLst>
        </c:ser>
        <c:ser>
          <c:idx val="1"/>
          <c:order val="1"/>
          <c:tx>
            <c:strRef>
              <c:f>'User and Question Over Time - S'!$A$131</c:f>
              <c:strCache>
                <c:ptCount val="1"/>
                <c:pt idx="0">
                  <c:v># no - 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S'!$B$131:$L$131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7E5F-4F41-9A69-4B40195F3890}"/>
            </c:ext>
          </c:extLst>
        </c:ser>
        <c:ser>
          <c:idx val="2"/>
          <c:order val="2"/>
          <c:tx>
            <c:strRef>
              <c:f>'User and Question Over Time - S'!$A$132</c:f>
              <c:strCache>
                <c:ptCount val="1"/>
                <c:pt idx="0">
                  <c:v># yes more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S'!$B$132:$L$132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7E5F-4F41-9A69-4B40195F3890}"/>
            </c:ext>
          </c:extLst>
        </c:ser>
        <c:ser>
          <c:idx val="3"/>
          <c:order val="3"/>
          <c:tx>
            <c:strRef>
              <c:f>'User and Question Over Time - S'!$A$133</c:f>
              <c:strCache>
                <c:ptCount val="1"/>
                <c:pt idx="0">
                  <c:v># yes more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S'!$B$133:$L$133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7E5F-4F41-9A69-4B40195F3890}"/>
            </c:ext>
          </c:extLst>
        </c:ser>
        <c:ser>
          <c:idx val="4"/>
          <c:order val="4"/>
          <c:tx>
            <c:strRef>
              <c:f>'User and Question Over Time - S'!$A$134</c:f>
              <c:strCache>
                <c:ptCount val="1"/>
                <c:pt idx="0">
                  <c:v># yes less F</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S'!$B$134:$L$134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7E5F-4F41-9A69-4B40195F3890}"/>
            </c:ext>
          </c:extLst>
        </c:ser>
        <c:ser>
          <c:idx val="5"/>
          <c:order val="5"/>
          <c:tx>
            <c:strRef>
              <c:f>'User and Question Over Time - S'!$A$135</c:f>
              <c:strCache>
                <c:ptCount val="1"/>
                <c:pt idx="0">
                  <c:v># yes less M</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S'!$B$135:$L$135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7E5F-4F41-9A69-4B40195F3890}"/>
            </c:ext>
          </c:extLst>
        </c:ser>
        <c:dLbls>
          <c:showLegendKey val="0"/>
          <c:showVal val="0"/>
          <c:showCatName val="0"/>
          <c:showSerName val="0"/>
          <c:showPercent val="0"/>
          <c:showBubbleSize val="0"/>
        </c:dLbls>
        <c:marker val="1"/>
        <c:smooth val="0"/>
        <c:axId val="768382832"/>
        <c:axId val="768381168"/>
      </c:lineChart>
      <c:catAx>
        <c:axId val="768382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a:t>
                </a:r>
                <a:r>
                  <a:rPr lang="en-US" baseline="0"/>
                  <a:t> BL (survey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1168"/>
        <c:crosses val="autoZero"/>
        <c:auto val="1"/>
        <c:lblAlgn val="ctr"/>
        <c:lblOffset val="100"/>
        <c:noMultiLvlLbl val="0"/>
      </c:catAx>
      <c:valAx>
        <c:axId val="768381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S'!$A$109</c:f>
              <c:strCache>
                <c:ptCount val="1"/>
                <c:pt idx="0">
                  <c:v># no - 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S'!$B$109:$L$109</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6390-4035-9790-8EC03023CF72}"/>
            </c:ext>
          </c:extLst>
        </c:ser>
        <c:ser>
          <c:idx val="1"/>
          <c:order val="1"/>
          <c:tx>
            <c:strRef>
              <c:f>'User and Question Over Time - S'!$A$110</c:f>
              <c:strCache>
                <c:ptCount val="1"/>
                <c:pt idx="0">
                  <c:v># no - 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S'!$B$110:$L$110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6390-4035-9790-8EC03023CF72}"/>
            </c:ext>
          </c:extLst>
        </c:ser>
        <c:ser>
          <c:idx val="2"/>
          <c:order val="2"/>
          <c:tx>
            <c:strRef>
              <c:f>'User and Question Over Time - S'!$A$111</c:f>
              <c:strCache>
                <c:ptCount val="1"/>
                <c:pt idx="0">
                  <c:v># yes more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S'!$B$111:$L$111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6390-4035-9790-8EC03023CF72}"/>
            </c:ext>
          </c:extLst>
        </c:ser>
        <c:ser>
          <c:idx val="3"/>
          <c:order val="3"/>
          <c:tx>
            <c:strRef>
              <c:f>'User and Question Over Time - S'!$A$112</c:f>
              <c:strCache>
                <c:ptCount val="1"/>
                <c:pt idx="0">
                  <c:v># yes more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S'!$B$112:$L$112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6390-4035-9790-8EC03023CF72}"/>
            </c:ext>
          </c:extLst>
        </c:ser>
        <c:ser>
          <c:idx val="4"/>
          <c:order val="4"/>
          <c:tx>
            <c:strRef>
              <c:f>'User and Question Over Time - S'!$A$113</c:f>
              <c:strCache>
                <c:ptCount val="1"/>
                <c:pt idx="0">
                  <c:v># yes less F</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S'!$B$113:$L$113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6390-4035-9790-8EC03023CF72}"/>
            </c:ext>
          </c:extLst>
        </c:ser>
        <c:ser>
          <c:idx val="5"/>
          <c:order val="5"/>
          <c:tx>
            <c:strRef>
              <c:f>'User and Question Over Time - S'!$A$114</c:f>
              <c:strCache>
                <c:ptCount val="1"/>
                <c:pt idx="0">
                  <c:v># yes less M</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S'!$B$114:$L$114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6390-4035-9790-8EC03023CF72}"/>
            </c:ext>
          </c:extLst>
        </c:ser>
        <c:dLbls>
          <c:showLegendKey val="0"/>
          <c:showVal val="0"/>
          <c:showCatName val="0"/>
          <c:showSerName val="0"/>
          <c:showPercent val="0"/>
          <c:showBubbleSize val="0"/>
        </c:dLbls>
        <c:marker val="1"/>
        <c:smooth val="0"/>
        <c:axId val="1135372848"/>
        <c:axId val="1135376176"/>
      </c:lineChart>
      <c:catAx>
        <c:axId val="113537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6176"/>
        <c:crosses val="autoZero"/>
        <c:auto val="1"/>
        <c:lblAlgn val="ctr"/>
        <c:lblOffset val="100"/>
        <c:noMultiLvlLbl val="0"/>
      </c:catAx>
      <c:valAx>
        <c:axId val="113537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2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S'!$A$95</c:f>
              <c:strCache>
                <c:ptCount val="1"/>
                <c:pt idx="0">
                  <c:v># of 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S'!$B$94:$L$94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S'!$B$95:$L$95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B673-4158-90D8-3B075050B7A0}"/>
            </c:ext>
          </c:extLst>
        </c:ser>
        <c:ser>
          <c:idx val="1"/>
          <c:order val="1"/>
          <c:tx>
            <c:strRef>
              <c:f>'User and Question Over Time - S'!$A$96</c:f>
              <c:strCache>
                <c:ptCount val="1"/>
                <c:pt idx="0">
                  <c:v># of Yes more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S'!$B$94:$L$94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S'!$B$96:$L$96</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B673-4158-90D8-3B075050B7A0}"/>
            </c:ext>
          </c:extLst>
        </c:ser>
        <c:ser>
          <c:idx val="2"/>
          <c:order val="2"/>
          <c:tx>
            <c:strRef>
              <c:f>'User and Question Over Time - S'!$A$97</c:f>
              <c:strCache>
                <c:ptCount val="1"/>
                <c:pt idx="0">
                  <c:v># of Yes less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S'!$B$94:$L$94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S'!$B$97:$L$97</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B673-4158-90D8-3B075050B7A0}"/>
            </c:ext>
          </c:extLst>
        </c:ser>
        <c:dLbls>
          <c:showLegendKey val="0"/>
          <c:showVal val="0"/>
          <c:showCatName val="0"/>
          <c:showSerName val="0"/>
          <c:showPercent val="0"/>
          <c:showBubbleSize val="0"/>
        </c:dLbls>
        <c:marker val="1"/>
        <c:smooth val="0"/>
        <c:axId val="1096784064"/>
        <c:axId val="1096792384"/>
      </c:lineChart>
      <c:catAx>
        <c:axId val="1096784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 BL survey</a:t>
                </a:r>
                <a:r>
                  <a:rPr lang="en-US" baseline="0"/>
                  <a:t>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92384"/>
        <c:crosses val="autoZero"/>
        <c:auto val="1"/>
        <c:lblAlgn val="ctr"/>
        <c:lblOffset val="100"/>
        <c:noMultiLvlLbl val="0"/>
      </c:catAx>
      <c:valAx>
        <c:axId val="1096792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 of respondents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84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S'!$A$143</c:f>
              <c:strCache>
                <c:ptCount val="1"/>
                <c:pt idx="0">
                  <c:v>Mean - F</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1"/>
            <c:dispEq val="1"/>
            <c:trendlineLbl>
              <c:layout>
                <c:manualLayout>
                  <c:x val="-0.18534860771669784"/>
                  <c:y val="0.3490627581221123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S'!$B$143:$L$143</c:f>
              <c:numCache>
                <c:formatCode>General</c:formatCode>
                <c:ptCount val="11"/>
                <c:pt idx="0">
                  <c:v>497.29166666666669</c:v>
                </c:pt>
                <c:pt idx="1">
                  <c:v>506.53846153846155</c:v>
                </c:pt>
                <c:pt idx="2">
                  <c:v>398.57142857142856</c:v>
                </c:pt>
                <c:pt idx="3">
                  <c:v>471.05263157894734</c:v>
                </c:pt>
                <c:pt idx="4">
                  <c:v>514.28571428571433</c:v>
                </c:pt>
                <c:pt idx="5">
                  <c:v>373.41176470588238</c:v>
                </c:pt>
                <c:pt idx="6">
                  <c:v>418.57142857142856</c:v>
                </c:pt>
                <c:pt idx="7">
                  <c:v>438.46153846153845</c:v>
                </c:pt>
                <c:pt idx="8">
                  <c:v>600</c:v>
                </c:pt>
                <c:pt idx="9">
                  <c:v>356.33333333333331</c:v>
                </c:pt>
                <c:pt idx="10">
                  <c:v>480.88235294117646</c:v>
                </c:pt>
              </c:numCache>
            </c:numRef>
          </c:val>
          <c:smooth val="0"/>
          <c:extLst>
            <c:ext xmlns:c16="http://schemas.microsoft.com/office/drawing/2014/chart" uri="{C3380CC4-5D6E-409C-BE32-E72D297353CC}">
              <c16:uniqueId val="{00000000-CF2F-4295-900B-CE86AFD53382}"/>
            </c:ext>
          </c:extLst>
        </c:ser>
        <c:ser>
          <c:idx val="1"/>
          <c:order val="1"/>
          <c:tx>
            <c:strRef>
              <c:f>'User and Question Over Time - S'!$A$144</c:f>
              <c:strCache>
                <c:ptCount val="1"/>
                <c:pt idx="0">
                  <c:v>Mean - M</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1"/>
            <c:dispEq val="1"/>
            <c:trendlineLbl>
              <c:layout>
                <c:manualLayout>
                  <c:x val="-0.33053377596573041"/>
                  <c:y val="0.324731474932195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S'!$B$144:$L$144</c:f>
              <c:numCache>
                <c:formatCode>General</c:formatCode>
                <c:ptCount val="11"/>
                <c:pt idx="0">
                  <c:v>512.94117647058829</c:v>
                </c:pt>
                <c:pt idx="1">
                  <c:v>452.30769230769232</c:v>
                </c:pt>
                <c:pt idx="2">
                  <c:v>525</c:v>
                </c:pt>
                <c:pt idx="3">
                  <c:v>471.42857142857144</c:v>
                </c:pt>
                <c:pt idx="4">
                  <c:v>405</c:v>
                </c:pt>
                <c:pt idx="5">
                  <c:v>480</c:v>
                </c:pt>
                <c:pt idx="6">
                  <c:v>495</c:v>
                </c:pt>
                <c:pt idx="7">
                  <c:v>340</c:v>
                </c:pt>
                <c:pt idx="8">
                  <c:v>443.33333333333331</c:v>
                </c:pt>
                <c:pt idx="9">
                  <c:v>372</c:v>
                </c:pt>
                <c:pt idx="10">
                  <c:v>428.57142857142856</c:v>
                </c:pt>
              </c:numCache>
            </c:numRef>
          </c:val>
          <c:smooth val="0"/>
          <c:extLst>
            <c:ext xmlns:c16="http://schemas.microsoft.com/office/drawing/2014/chart" uri="{C3380CC4-5D6E-409C-BE32-E72D297353CC}">
              <c16:uniqueId val="{00000001-CF2F-4295-900B-CE86AFD53382}"/>
            </c:ext>
          </c:extLst>
        </c:ser>
        <c:dLbls>
          <c:showLegendKey val="0"/>
          <c:showVal val="0"/>
          <c:showCatName val="0"/>
          <c:showSerName val="0"/>
          <c:showPercent val="0"/>
          <c:showBubbleSize val="0"/>
        </c:dLbls>
        <c:smooth val="0"/>
        <c:axId val="1428162992"/>
        <c:axId val="1428165904"/>
      </c:lineChart>
      <c:catAx>
        <c:axId val="142816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5904"/>
        <c:crosses val="autoZero"/>
        <c:auto val="1"/>
        <c:lblAlgn val="ctr"/>
        <c:lblOffset val="100"/>
        <c:noMultiLvlLbl val="0"/>
      </c:catAx>
      <c:valAx>
        <c:axId val="1428165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2992"/>
        <c:crosses val="autoZero"/>
        <c:crossBetween val="between"/>
      </c:valAx>
      <c:spPr>
        <a:noFill/>
        <a:ln>
          <a:noFill/>
        </a:ln>
        <a:effectLst/>
      </c:spPr>
    </c:plotArea>
    <c:legend>
      <c:legendPos val="b"/>
      <c:layout>
        <c:manualLayout>
          <c:xMode val="edge"/>
          <c:yMode val="edge"/>
          <c:x val="0.24100186424013853"/>
          <c:y val="0.93949586323597856"/>
          <c:w val="0.50062589668989244"/>
          <c:h val="3.34633995531218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S'!$A$119</c:f>
              <c:strCache>
                <c:ptCount val="1"/>
                <c:pt idx="0">
                  <c:v># no - 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S'!$B$119:$L$119</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496B-4A4F-B16F-F0BD0B504E34}"/>
            </c:ext>
          </c:extLst>
        </c:ser>
        <c:ser>
          <c:idx val="1"/>
          <c:order val="1"/>
          <c:tx>
            <c:strRef>
              <c:f>'User and Question Over Time - S'!$A$120</c:f>
              <c:strCache>
                <c:ptCount val="1"/>
                <c:pt idx="0">
                  <c:v># no - 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S'!$B$120:$L$120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496B-4A4F-B16F-F0BD0B504E34}"/>
            </c:ext>
          </c:extLst>
        </c:ser>
        <c:ser>
          <c:idx val="2"/>
          <c:order val="2"/>
          <c:tx>
            <c:strRef>
              <c:f>'User and Question Over Time - S'!$A$121</c:f>
              <c:strCache>
                <c:ptCount val="1"/>
                <c:pt idx="0">
                  <c:v># yes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S'!$B$121:$L$121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496B-4A4F-B16F-F0BD0B504E34}"/>
            </c:ext>
          </c:extLst>
        </c:ser>
        <c:ser>
          <c:idx val="3"/>
          <c:order val="3"/>
          <c:tx>
            <c:strRef>
              <c:f>'User and Question Over Time - S'!$A$122</c:f>
              <c:strCache>
                <c:ptCount val="1"/>
                <c:pt idx="0">
                  <c:v># yes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S'!$B$122:$L$122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496B-4A4F-B16F-F0BD0B504E34}"/>
            </c:ext>
          </c:extLst>
        </c:ser>
        <c:dLbls>
          <c:showLegendKey val="0"/>
          <c:showVal val="0"/>
          <c:showCatName val="0"/>
          <c:showSerName val="0"/>
          <c:showPercent val="0"/>
          <c:showBubbleSize val="0"/>
        </c:dLbls>
        <c:marker val="1"/>
        <c:smooth val="0"/>
        <c:axId val="302734592"/>
        <c:axId val="302717120"/>
      </c:lineChart>
      <c:catAx>
        <c:axId val="30273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17120"/>
        <c:crosses val="autoZero"/>
        <c:auto val="1"/>
        <c:lblAlgn val="ctr"/>
        <c:lblOffset val="100"/>
        <c:noMultiLvlLbl val="0"/>
      </c:catAx>
      <c:valAx>
        <c:axId val="30271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34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S'!$A$143</c:f>
              <c:strCache>
                <c:ptCount val="1"/>
                <c:pt idx="0">
                  <c:v>Mean - 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S'!$B$143:$L$143</c:f>
              <c:numCache>
                <c:formatCode>General</c:formatCode>
                <c:ptCount val="11"/>
                <c:pt idx="0">
                  <c:v>497.29166666666669</c:v>
                </c:pt>
                <c:pt idx="1">
                  <c:v>506.53846153846155</c:v>
                </c:pt>
                <c:pt idx="2">
                  <c:v>398.57142857142856</c:v>
                </c:pt>
                <c:pt idx="3">
                  <c:v>471.05263157894734</c:v>
                </c:pt>
                <c:pt idx="4">
                  <c:v>514.28571428571433</c:v>
                </c:pt>
                <c:pt idx="5">
                  <c:v>373.41176470588238</c:v>
                </c:pt>
                <c:pt idx="6">
                  <c:v>418.57142857142856</c:v>
                </c:pt>
                <c:pt idx="7">
                  <c:v>438.46153846153845</c:v>
                </c:pt>
                <c:pt idx="8">
                  <c:v>600</c:v>
                </c:pt>
                <c:pt idx="9">
                  <c:v>356.33333333333331</c:v>
                </c:pt>
                <c:pt idx="10">
                  <c:v>480.88235294117646</c:v>
                </c:pt>
              </c:numCache>
            </c:numRef>
          </c:val>
          <c:smooth val="0"/>
          <c:extLst>
            <c:ext xmlns:c16="http://schemas.microsoft.com/office/drawing/2014/chart" uri="{C3380CC4-5D6E-409C-BE32-E72D297353CC}">
              <c16:uniqueId val="{00000000-2452-4994-8CAA-52B405A57586}"/>
            </c:ext>
          </c:extLst>
        </c:ser>
        <c:ser>
          <c:idx val="1"/>
          <c:order val="1"/>
          <c:tx>
            <c:strRef>
              <c:f>'User and Question Over Time - S'!$A$144</c:f>
              <c:strCache>
                <c:ptCount val="1"/>
                <c:pt idx="0">
                  <c:v>Mean - 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S'!$B$144:$L$144</c:f>
              <c:numCache>
                <c:formatCode>General</c:formatCode>
                <c:ptCount val="11"/>
                <c:pt idx="0">
                  <c:v>512.94117647058829</c:v>
                </c:pt>
                <c:pt idx="1">
                  <c:v>452.30769230769232</c:v>
                </c:pt>
                <c:pt idx="2">
                  <c:v>525</c:v>
                </c:pt>
                <c:pt idx="3">
                  <c:v>471.42857142857144</c:v>
                </c:pt>
                <c:pt idx="4">
                  <c:v>405</c:v>
                </c:pt>
                <c:pt idx="5">
                  <c:v>480</c:v>
                </c:pt>
                <c:pt idx="6">
                  <c:v>495</c:v>
                </c:pt>
                <c:pt idx="7">
                  <c:v>340</c:v>
                </c:pt>
                <c:pt idx="8">
                  <c:v>443.33333333333331</c:v>
                </c:pt>
                <c:pt idx="9">
                  <c:v>372</c:v>
                </c:pt>
                <c:pt idx="10">
                  <c:v>428.57142857142856</c:v>
                </c:pt>
              </c:numCache>
            </c:numRef>
          </c:val>
          <c:smooth val="0"/>
          <c:extLst>
            <c:ext xmlns:c16="http://schemas.microsoft.com/office/drawing/2014/chart" uri="{C3380CC4-5D6E-409C-BE32-E72D297353CC}">
              <c16:uniqueId val="{00000001-2452-4994-8CAA-52B405A57586}"/>
            </c:ext>
          </c:extLst>
        </c:ser>
        <c:ser>
          <c:idx val="2"/>
          <c:order val="2"/>
          <c:tx>
            <c:strRef>
              <c:f>'User and Question Over Time - S'!$A$145</c:f>
              <c:strCache>
                <c:ptCount val="1"/>
                <c:pt idx="0">
                  <c:v>Median -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S'!$B$145:$L$145</c:f>
              <c:numCache>
                <c:formatCode>General</c:formatCode>
                <c:ptCount val="11"/>
                <c:pt idx="0">
                  <c:v>540</c:v>
                </c:pt>
                <c:pt idx="1">
                  <c:v>510</c:v>
                </c:pt>
                <c:pt idx="2">
                  <c:v>420</c:v>
                </c:pt>
                <c:pt idx="3">
                  <c:v>480</c:v>
                </c:pt>
                <c:pt idx="4">
                  <c:v>540</c:v>
                </c:pt>
                <c:pt idx="5">
                  <c:v>360</c:v>
                </c:pt>
                <c:pt idx="6">
                  <c:v>480</c:v>
                </c:pt>
                <c:pt idx="7">
                  <c:v>600</c:v>
                </c:pt>
                <c:pt idx="8">
                  <c:v>480</c:v>
                </c:pt>
                <c:pt idx="9">
                  <c:v>360</c:v>
                </c:pt>
                <c:pt idx="10">
                  <c:v>420</c:v>
                </c:pt>
              </c:numCache>
            </c:numRef>
          </c:val>
          <c:smooth val="0"/>
          <c:extLst>
            <c:ext xmlns:c16="http://schemas.microsoft.com/office/drawing/2014/chart" uri="{C3380CC4-5D6E-409C-BE32-E72D297353CC}">
              <c16:uniqueId val="{00000002-2452-4994-8CAA-52B405A57586}"/>
            </c:ext>
          </c:extLst>
        </c:ser>
        <c:ser>
          <c:idx val="3"/>
          <c:order val="3"/>
          <c:tx>
            <c:strRef>
              <c:f>'User and Question Over Time - S'!$A$146</c:f>
              <c:strCache>
                <c:ptCount val="1"/>
                <c:pt idx="0">
                  <c:v>Median -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S'!$B$146:$L$146</c:f>
              <c:numCache>
                <c:formatCode>General</c:formatCode>
                <c:ptCount val="11"/>
                <c:pt idx="0">
                  <c:v>480</c:v>
                </c:pt>
                <c:pt idx="1">
                  <c:v>540</c:v>
                </c:pt>
                <c:pt idx="2">
                  <c:v>420</c:v>
                </c:pt>
                <c:pt idx="3">
                  <c:v>480</c:v>
                </c:pt>
                <c:pt idx="4">
                  <c:v>540</c:v>
                </c:pt>
                <c:pt idx="5">
                  <c:v>360</c:v>
                </c:pt>
                <c:pt idx="6">
                  <c:v>480</c:v>
                </c:pt>
                <c:pt idx="7">
                  <c:v>480</c:v>
                </c:pt>
                <c:pt idx="8">
                  <c:v>480</c:v>
                </c:pt>
                <c:pt idx="9">
                  <c:v>360</c:v>
                </c:pt>
                <c:pt idx="10">
                  <c:v>360</c:v>
                </c:pt>
              </c:numCache>
            </c:numRef>
          </c:val>
          <c:smooth val="0"/>
          <c:extLst>
            <c:ext xmlns:c16="http://schemas.microsoft.com/office/drawing/2014/chart" uri="{C3380CC4-5D6E-409C-BE32-E72D297353CC}">
              <c16:uniqueId val="{00000003-2452-4994-8CAA-52B405A57586}"/>
            </c:ext>
          </c:extLst>
        </c:ser>
        <c:dLbls>
          <c:showLegendKey val="0"/>
          <c:showVal val="0"/>
          <c:showCatName val="0"/>
          <c:showSerName val="0"/>
          <c:showPercent val="0"/>
          <c:showBubbleSize val="0"/>
        </c:dLbls>
        <c:marker val="1"/>
        <c:smooth val="0"/>
        <c:axId val="2048523296"/>
        <c:axId val="2048521632"/>
      </c:lineChart>
      <c:catAx>
        <c:axId val="204852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1632"/>
        <c:crosses val="autoZero"/>
        <c:auto val="1"/>
        <c:lblAlgn val="ctr"/>
        <c:lblOffset val="100"/>
        <c:noMultiLvlLbl val="0"/>
      </c:catAx>
      <c:valAx>
        <c:axId val="2048521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3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strRef>
          <c:f>'User and Question Over Time - A'!$R$5</c:f>
          <c:strCache>
            <c:ptCount val="1"/>
            <c:pt idx="0">
              <c:v>All Subjects across time for How many cigarettes have you smoked per day during the last 7 days?</c:v>
            </c:pt>
          </c:strCache>
        </c:strRef>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4.2944333897379172E-2"/>
          <c:y val="8.8669268647287386E-2"/>
          <c:w val="0.95690802974951605"/>
          <c:h val="0.86624884990337181"/>
        </c:manualLayout>
      </c:layout>
      <c:lineChart>
        <c:grouping val="standard"/>
        <c:varyColors val="0"/>
        <c:ser>
          <c:idx val="1"/>
          <c:order val="0"/>
          <c:tx>
            <c:strRef>
              <c:f>'User and Question Over Time - A'!$A$2</c:f>
              <c:strCache>
                <c:ptCount val="1"/>
                <c:pt idx="0">
                  <c:v>AM1</c:v>
                </c:pt>
              </c:strCache>
            </c:strRef>
          </c:tx>
          <c:spPr>
            <a:ln w="22225" cap="rnd" cmpd="sng" algn="ctr">
              <a:solidFill>
                <a:schemeClr val="accent3">
                  <a:tint val="3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A'!$B$2:$L$2</c15:sqref>
                  </c15:fullRef>
                </c:ext>
              </c:extLst>
              <c:f>('User and Question Over Time - A'!$B$2,'User and Question Over Time - A'!$E$2:$L$2)</c:f>
              <c:numCache>
                <c:formatCode>General</c:formatCode>
                <c:ptCount val="9"/>
                <c:pt idx="0">
                  <c:v>#N/A</c:v>
                </c:pt>
                <c:pt idx="1">
                  <c:v>#N/A</c:v>
                </c:pt>
                <c:pt idx="2">
                  <c:v>#N/A</c:v>
                </c:pt>
                <c:pt idx="3">
                  <c:v>#N/A</c:v>
                </c:pt>
                <c:pt idx="4">
                  <c:v>#N/A</c:v>
                </c:pt>
                <c:pt idx="5">
                  <c:v>0</c:v>
                </c:pt>
                <c:pt idx="6">
                  <c:v>0</c:v>
                </c:pt>
                <c:pt idx="7">
                  <c:v>#N/A</c:v>
                </c:pt>
                <c:pt idx="8">
                  <c:v>0</c:v>
                </c:pt>
              </c:numCache>
            </c:numRef>
          </c:val>
          <c:smooth val="0"/>
          <c:extLst>
            <c:ext xmlns:c16="http://schemas.microsoft.com/office/drawing/2014/chart" uri="{C3380CC4-5D6E-409C-BE32-E72D297353CC}">
              <c16:uniqueId val="{00000000-63CE-4C37-93F5-911DC3B5CECE}"/>
            </c:ext>
          </c:extLst>
        </c:ser>
        <c:ser>
          <c:idx val="2"/>
          <c:order val="1"/>
          <c:tx>
            <c:strRef>
              <c:f>'User and Question Over Time - A'!$A$3</c:f>
              <c:strCache>
                <c:ptCount val="1"/>
                <c:pt idx="0">
                  <c:v>AM2</c:v>
                </c:pt>
              </c:strCache>
            </c:strRef>
          </c:tx>
          <c:spPr>
            <a:ln w="22225" cap="rnd" cmpd="sng" algn="ctr">
              <a:solidFill>
                <a:schemeClr val="accent3">
                  <a:tint val="3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A'!$B$3:$L$3</c15:sqref>
                  </c15:fullRef>
                </c:ext>
              </c:extLst>
              <c:f>('User and Question Over Time - A'!$B$3,'User and Question Over Time - A'!$E$3:$L$3)</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1-63CE-4C37-93F5-911DC3B5CECE}"/>
            </c:ext>
          </c:extLst>
        </c:ser>
        <c:ser>
          <c:idx val="3"/>
          <c:order val="2"/>
          <c:tx>
            <c:strRef>
              <c:f>'User and Question Over Time - A'!$A$4</c:f>
              <c:strCache>
                <c:ptCount val="1"/>
                <c:pt idx="0">
                  <c:v>AM3</c:v>
                </c:pt>
              </c:strCache>
            </c:strRef>
          </c:tx>
          <c:spPr>
            <a:ln w="22225" cap="rnd" cmpd="sng" algn="ctr">
              <a:solidFill>
                <a:schemeClr val="accent3">
                  <a:tint val="3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A'!$B$4:$L$4</c15:sqref>
                  </c15:fullRef>
                </c:ext>
              </c:extLst>
              <c:f>('User and Question Over Time - A'!$B$4,'User and Question Over Time - A'!$E$4:$L$4)</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2-63CE-4C37-93F5-911DC3B5CECE}"/>
            </c:ext>
          </c:extLst>
        </c:ser>
        <c:ser>
          <c:idx val="4"/>
          <c:order val="3"/>
          <c:tx>
            <c:strRef>
              <c:f>'User and Question Over Time - A'!$A$5</c:f>
              <c:strCache>
                <c:ptCount val="1"/>
                <c:pt idx="0">
                  <c:v>AM4</c:v>
                </c:pt>
              </c:strCache>
            </c:strRef>
          </c:tx>
          <c:spPr>
            <a:ln w="22225" cap="rnd" cmpd="sng" algn="ctr">
              <a:solidFill>
                <a:schemeClr val="accent3">
                  <a:tint val="3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A'!$B$5:$L$5</c15:sqref>
                  </c15:fullRef>
                </c:ext>
              </c:extLst>
              <c:f>('User and Question Over Time - A'!$B$5,'User and Question Over Time - A'!$E$5:$L$5)</c:f>
              <c:numCache>
                <c:formatCode>General</c:formatCode>
                <c:ptCount val="9"/>
                <c:pt idx="0">
                  <c:v>0</c:v>
                </c:pt>
                <c:pt idx="1">
                  <c:v>0</c:v>
                </c:pt>
                <c:pt idx="2">
                  <c:v>0</c:v>
                </c:pt>
                <c:pt idx="3">
                  <c:v>0</c:v>
                </c:pt>
                <c:pt idx="4">
                  <c:v>#N/A</c:v>
                </c:pt>
                <c:pt idx="5">
                  <c:v>#N/A</c:v>
                </c:pt>
                <c:pt idx="6">
                  <c:v>#N/A</c:v>
                </c:pt>
                <c:pt idx="7">
                  <c:v>#N/A</c:v>
                </c:pt>
                <c:pt idx="8">
                  <c:v>0</c:v>
                </c:pt>
              </c:numCache>
            </c:numRef>
          </c:val>
          <c:smooth val="0"/>
          <c:extLst>
            <c:ext xmlns:c16="http://schemas.microsoft.com/office/drawing/2014/chart" uri="{C3380CC4-5D6E-409C-BE32-E72D297353CC}">
              <c16:uniqueId val="{00000003-63CE-4C37-93F5-911DC3B5CECE}"/>
            </c:ext>
          </c:extLst>
        </c:ser>
        <c:ser>
          <c:idx val="5"/>
          <c:order val="4"/>
          <c:tx>
            <c:strRef>
              <c:f>'User and Question Over Time - A'!$A$6</c:f>
              <c:strCache>
                <c:ptCount val="1"/>
                <c:pt idx="0">
                  <c:v>AM5</c:v>
                </c:pt>
              </c:strCache>
            </c:strRef>
          </c:tx>
          <c:spPr>
            <a:ln w="22225" cap="rnd" cmpd="sng" algn="ctr">
              <a:solidFill>
                <a:schemeClr val="accent3">
                  <a:tint val="4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A'!$B$6:$L$6</c15:sqref>
                  </c15:fullRef>
                </c:ext>
              </c:extLst>
              <c:f>('User and Question Over Time - A'!$B$6,'User and Question Over Time - A'!$E$6:$L$6)</c:f>
              <c:numCache>
                <c:formatCode>General</c:formatCode>
                <c:ptCount val="9"/>
                <c:pt idx="0">
                  <c:v>0</c:v>
                </c:pt>
                <c:pt idx="1">
                  <c:v>0</c:v>
                </c:pt>
                <c:pt idx="2">
                  <c:v>0</c:v>
                </c:pt>
                <c:pt idx="3">
                  <c:v>#N/A</c:v>
                </c:pt>
                <c:pt idx="4">
                  <c:v>#N/A</c:v>
                </c:pt>
                <c:pt idx="5">
                  <c:v>#N/A</c:v>
                </c:pt>
                <c:pt idx="6">
                  <c:v>#N/A</c:v>
                </c:pt>
                <c:pt idx="7">
                  <c:v>0</c:v>
                </c:pt>
                <c:pt idx="8">
                  <c:v>0</c:v>
                </c:pt>
              </c:numCache>
            </c:numRef>
          </c:val>
          <c:smooth val="0"/>
          <c:extLst>
            <c:ext xmlns:c16="http://schemas.microsoft.com/office/drawing/2014/chart" uri="{C3380CC4-5D6E-409C-BE32-E72D297353CC}">
              <c16:uniqueId val="{00000004-63CE-4C37-93F5-911DC3B5CECE}"/>
            </c:ext>
          </c:extLst>
        </c:ser>
        <c:ser>
          <c:idx val="6"/>
          <c:order val="5"/>
          <c:tx>
            <c:strRef>
              <c:f>'User and Question Over Time - A'!$A$7</c:f>
              <c:strCache>
                <c:ptCount val="1"/>
                <c:pt idx="0">
                  <c:v>AM6</c:v>
                </c:pt>
              </c:strCache>
            </c:strRef>
          </c:tx>
          <c:spPr>
            <a:ln w="22225" cap="rnd" cmpd="sng" algn="ctr">
              <a:solidFill>
                <a:schemeClr val="accent3">
                  <a:tint val="4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A'!$B$7:$L$7</c15:sqref>
                  </c15:fullRef>
                </c:ext>
              </c:extLst>
              <c:f>('User and Question Over Time - A'!$B$7,'User and Question Over Time - A'!$E$7:$L$7)</c:f>
              <c:numCache>
                <c:formatCode>General</c:formatCode>
                <c:ptCount val="9"/>
                <c:pt idx="0">
                  <c:v>0</c:v>
                </c:pt>
                <c:pt idx="1">
                  <c:v>#N/A</c:v>
                </c:pt>
                <c:pt idx="2">
                  <c:v>#N/A</c:v>
                </c:pt>
                <c:pt idx="3">
                  <c:v>#N/A</c:v>
                </c:pt>
                <c:pt idx="4">
                  <c:v>#N/A</c:v>
                </c:pt>
                <c:pt idx="5">
                  <c:v>#N/A</c:v>
                </c:pt>
                <c:pt idx="6">
                  <c:v>#N/A</c:v>
                </c:pt>
                <c:pt idx="7">
                  <c:v>#N/A</c:v>
                </c:pt>
                <c:pt idx="8">
                  <c:v>0</c:v>
                </c:pt>
              </c:numCache>
            </c:numRef>
          </c:val>
          <c:smooth val="0"/>
          <c:extLst>
            <c:ext xmlns:c16="http://schemas.microsoft.com/office/drawing/2014/chart" uri="{C3380CC4-5D6E-409C-BE32-E72D297353CC}">
              <c16:uniqueId val="{00000005-63CE-4C37-93F5-911DC3B5CECE}"/>
            </c:ext>
          </c:extLst>
        </c:ser>
        <c:ser>
          <c:idx val="7"/>
          <c:order val="6"/>
          <c:tx>
            <c:strRef>
              <c:f>'User and Question Over Time - A'!$A$8</c:f>
              <c:strCache>
                <c:ptCount val="1"/>
                <c:pt idx="0">
                  <c:v>AM7</c:v>
                </c:pt>
              </c:strCache>
            </c:strRef>
          </c:tx>
          <c:spPr>
            <a:ln w="22225" cap="rnd" cmpd="sng" algn="ctr">
              <a:solidFill>
                <a:schemeClr val="accent3">
                  <a:tint val="4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A'!$B$8:$L$8</c15:sqref>
                  </c15:fullRef>
                </c:ext>
              </c:extLst>
              <c:f>('User and Question Over Time - A'!$B$8,'User and Question Over Time - A'!$E$8:$L$8)</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6-63CE-4C37-93F5-911DC3B5CECE}"/>
            </c:ext>
          </c:extLst>
        </c:ser>
        <c:ser>
          <c:idx val="8"/>
          <c:order val="7"/>
          <c:tx>
            <c:strRef>
              <c:f>'User and Question Over Time - A'!$A$9</c:f>
              <c:strCache>
                <c:ptCount val="1"/>
                <c:pt idx="0">
                  <c:v>AM8</c:v>
                </c:pt>
              </c:strCache>
            </c:strRef>
          </c:tx>
          <c:spPr>
            <a:ln w="22225" cap="rnd" cmpd="sng" algn="ctr">
              <a:solidFill>
                <a:schemeClr val="accent3">
                  <a:tint val="4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A'!$B$9:$L$9</c15:sqref>
                  </c15:fullRef>
                </c:ext>
              </c:extLst>
              <c:f>('User and Question Over Time - A'!$B$9,'User and Question Over Time - A'!$E$9:$L$9)</c:f>
              <c:numCache>
                <c:formatCode>General</c:formatCode>
                <c:ptCount val="9"/>
                <c:pt idx="0">
                  <c:v>0</c:v>
                </c:pt>
                <c:pt idx="1">
                  <c:v>0</c:v>
                </c:pt>
                <c:pt idx="2">
                  <c:v>#N/A</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07-63CE-4C37-93F5-911DC3B5CECE}"/>
            </c:ext>
          </c:extLst>
        </c:ser>
        <c:ser>
          <c:idx val="9"/>
          <c:order val="8"/>
          <c:tx>
            <c:strRef>
              <c:f>'User and Question Over Time - A'!$A$10</c:f>
              <c:strCache>
                <c:ptCount val="1"/>
                <c:pt idx="0">
                  <c:v>AM9</c:v>
                </c:pt>
              </c:strCache>
            </c:strRef>
          </c:tx>
          <c:spPr>
            <a:ln w="22225" cap="rnd" cmpd="sng" algn="ctr">
              <a:solidFill>
                <a:schemeClr val="accent3">
                  <a:tint val="4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A'!$B$10:$L$10</c15:sqref>
                  </c15:fullRef>
                </c:ext>
              </c:extLst>
              <c:f>('User and Question Over Time - A'!$B$10,'User and Question Over Time - A'!$E$10:$L$10)</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8-63CE-4C37-93F5-911DC3B5CECE}"/>
            </c:ext>
          </c:extLst>
        </c:ser>
        <c:ser>
          <c:idx val="10"/>
          <c:order val="9"/>
          <c:tx>
            <c:strRef>
              <c:f>'User and Question Over Time - A'!$A$11</c:f>
              <c:strCache>
                <c:ptCount val="1"/>
                <c:pt idx="0">
                  <c:v>AM10</c:v>
                </c:pt>
              </c:strCache>
            </c:strRef>
          </c:tx>
          <c:spPr>
            <a:ln w="22225" cap="rnd" cmpd="sng" algn="ctr">
              <a:solidFill>
                <a:schemeClr val="accent3">
                  <a:tint val="4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A'!$B$11:$L$11</c15:sqref>
                  </c15:fullRef>
                </c:ext>
              </c:extLst>
              <c:f>('User and Question Over Time - A'!$B$11,'User and Question Over Time - A'!$E$11:$L$11)</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9-63CE-4C37-93F5-911DC3B5CECE}"/>
            </c:ext>
          </c:extLst>
        </c:ser>
        <c:ser>
          <c:idx val="11"/>
          <c:order val="10"/>
          <c:tx>
            <c:strRef>
              <c:f>'User and Question Over Time - A'!$A$12</c:f>
              <c:strCache>
                <c:ptCount val="1"/>
                <c:pt idx="0">
                  <c:v>AM11</c:v>
                </c:pt>
              </c:strCache>
            </c:strRef>
          </c:tx>
          <c:spPr>
            <a:ln w="22225" cap="rnd" cmpd="sng" algn="ctr">
              <a:solidFill>
                <a:schemeClr val="accent3">
                  <a:tint val="5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A'!$B$12:$L$12</c15:sqref>
                  </c15:fullRef>
                </c:ext>
              </c:extLst>
              <c:f>('User and Question Over Time - A'!$B$12,'User and Question Over Time - A'!$E$12:$L$12)</c:f>
              <c:numCache>
                <c:formatCode>General</c:formatCode>
                <c:ptCount val="9"/>
                <c:pt idx="0">
                  <c:v>0</c:v>
                </c:pt>
                <c:pt idx="1">
                  <c:v>0</c:v>
                </c:pt>
                <c:pt idx="2">
                  <c:v>0</c:v>
                </c:pt>
                <c:pt idx="3">
                  <c:v>#N/A</c:v>
                </c:pt>
                <c:pt idx="4">
                  <c:v>0</c:v>
                </c:pt>
                <c:pt idx="5">
                  <c:v>#N/A</c:v>
                </c:pt>
                <c:pt idx="6">
                  <c:v>#N/A</c:v>
                </c:pt>
                <c:pt idx="7">
                  <c:v>#N/A</c:v>
                </c:pt>
                <c:pt idx="8">
                  <c:v>#N/A</c:v>
                </c:pt>
              </c:numCache>
            </c:numRef>
          </c:val>
          <c:smooth val="0"/>
          <c:extLst>
            <c:ext xmlns:c16="http://schemas.microsoft.com/office/drawing/2014/chart" uri="{C3380CC4-5D6E-409C-BE32-E72D297353CC}">
              <c16:uniqueId val="{0000000A-63CE-4C37-93F5-911DC3B5CECE}"/>
            </c:ext>
          </c:extLst>
        </c:ser>
        <c:ser>
          <c:idx val="12"/>
          <c:order val="11"/>
          <c:tx>
            <c:strRef>
              <c:f>'User and Question Over Time - A'!$A$13</c:f>
              <c:strCache>
                <c:ptCount val="1"/>
                <c:pt idx="0">
                  <c:v>AM12</c:v>
                </c:pt>
              </c:strCache>
            </c:strRef>
          </c:tx>
          <c:spPr>
            <a:ln w="22225" cap="rnd" cmpd="sng" algn="ctr">
              <a:solidFill>
                <a:schemeClr val="accent3">
                  <a:tint val="5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A'!$B$13:$L$13</c15:sqref>
                  </c15:fullRef>
                </c:ext>
              </c:extLst>
              <c:f>('User and Question Over Time - A'!$B$13,'User and Question Over Time - A'!$E$13:$L$13)</c:f>
              <c:numCache>
                <c:formatCode>General</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0B-63CE-4C37-93F5-911DC3B5CECE}"/>
            </c:ext>
          </c:extLst>
        </c:ser>
        <c:ser>
          <c:idx val="13"/>
          <c:order val="12"/>
          <c:tx>
            <c:strRef>
              <c:f>'User and Question Over Time - A'!$A$14</c:f>
              <c:strCache>
                <c:ptCount val="1"/>
                <c:pt idx="0">
                  <c:v>AM13</c:v>
                </c:pt>
              </c:strCache>
            </c:strRef>
          </c:tx>
          <c:spPr>
            <a:ln w="22225" cap="rnd" cmpd="sng" algn="ctr">
              <a:solidFill>
                <a:schemeClr val="accent3">
                  <a:tint val="5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A'!$B$14:$L$14</c15:sqref>
                  </c15:fullRef>
                </c:ext>
              </c:extLst>
              <c:f>('User and Question Over Time - A'!$B$14,'User and Question Over Time - A'!$E$14:$L$14)</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C-63CE-4C37-93F5-911DC3B5CECE}"/>
            </c:ext>
          </c:extLst>
        </c:ser>
        <c:ser>
          <c:idx val="14"/>
          <c:order val="13"/>
          <c:tx>
            <c:strRef>
              <c:f>'User and Question Over Time - A'!$A$15</c:f>
              <c:strCache>
                <c:ptCount val="1"/>
                <c:pt idx="0">
                  <c:v>AM14</c:v>
                </c:pt>
              </c:strCache>
            </c:strRef>
          </c:tx>
          <c:spPr>
            <a:ln w="22225" cap="rnd" cmpd="sng" algn="ctr">
              <a:solidFill>
                <a:schemeClr val="accent3">
                  <a:tint val="5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A'!$B$15:$L$15</c15:sqref>
                  </c15:fullRef>
                </c:ext>
              </c:extLst>
              <c:f>('User and Question Over Time - A'!$B$15,'User and Question Over Time - A'!$E$15:$L$15)</c:f>
              <c:numCache>
                <c:formatCode>General</c:formatCode>
                <c:ptCount val="9"/>
                <c:pt idx="0">
                  <c:v>0</c:v>
                </c:pt>
                <c:pt idx="1">
                  <c:v>0</c:v>
                </c:pt>
                <c:pt idx="2">
                  <c:v>0</c:v>
                </c:pt>
                <c:pt idx="3">
                  <c:v>#N/A</c:v>
                </c:pt>
                <c:pt idx="4">
                  <c:v>#N/A</c:v>
                </c:pt>
                <c:pt idx="5">
                  <c:v>#N/A</c:v>
                </c:pt>
                <c:pt idx="6">
                  <c:v>#N/A</c:v>
                </c:pt>
                <c:pt idx="7">
                  <c:v>#N/A</c:v>
                </c:pt>
                <c:pt idx="8">
                  <c:v>0</c:v>
                </c:pt>
              </c:numCache>
            </c:numRef>
          </c:val>
          <c:smooth val="0"/>
          <c:extLst>
            <c:ext xmlns:c16="http://schemas.microsoft.com/office/drawing/2014/chart" uri="{C3380CC4-5D6E-409C-BE32-E72D297353CC}">
              <c16:uniqueId val="{0000000D-63CE-4C37-93F5-911DC3B5CECE}"/>
            </c:ext>
          </c:extLst>
        </c:ser>
        <c:ser>
          <c:idx val="15"/>
          <c:order val="14"/>
          <c:tx>
            <c:strRef>
              <c:f>'User and Question Over Time - A'!$A$16</c:f>
              <c:strCache>
                <c:ptCount val="1"/>
                <c:pt idx="0">
                  <c:v>AM15</c:v>
                </c:pt>
              </c:strCache>
            </c:strRef>
          </c:tx>
          <c:spPr>
            <a:ln w="22225" cap="rnd" cmpd="sng" algn="ctr">
              <a:solidFill>
                <a:schemeClr val="accent3">
                  <a:tint val="5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A'!$B$16:$L$16</c15:sqref>
                  </c15:fullRef>
                </c:ext>
              </c:extLst>
              <c:f>('User and Question Over Time - A'!$B$16,'User and Question Over Time - A'!$E$16:$L$16)</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E-63CE-4C37-93F5-911DC3B5CECE}"/>
            </c:ext>
          </c:extLst>
        </c:ser>
        <c:ser>
          <c:idx val="16"/>
          <c:order val="15"/>
          <c:tx>
            <c:strRef>
              <c:f>'User and Question Over Time - A'!$A$17</c:f>
              <c:strCache>
                <c:ptCount val="1"/>
                <c:pt idx="0">
                  <c:v>AM16</c:v>
                </c:pt>
              </c:strCache>
            </c:strRef>
          </c:tx>
          <c:spPr>
            <a:ln w="22225" cap="rnd" cmpd="sng" algn="ctr">
              <a:solidFill>
                <a:schemeClr val="accent3">
                  <a:tint val="5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A'!$B$17:$L$17</c15:sqref>
                  </c15:fullRef>
                </c:ext>
              </c:extLst>
              <c:f>('User and Question Over Time - A'!$B$17,'User and Question Over Time - A'!$E$17:$L$17)</c:f>
              <c:numCache>
                <c:formatCode>General</c:formatCode>
                <c:ptCount val="9"/>
                <c:pt idx="0">
                  <c:v>0</c:v>
                </c:pt>
                <c:pt idx="1">
                  <c:v>#N/A</c:v>
                </c:pt>
                <c:pt idx="2">
                  <c:v>#N/A</c:v>
                </c:pt>
                <c:pt idx="3">
                  <c:v>0</c:v>
                </c:pt>
                <c:pt idx="4">
                  <c:v>#N/A</c:v>
                </c:pt>
                <c:pt idx="5">
                  <c:v>#N/A</c:v>
                </c:pt>
                <c:pt idx="6">
                  <c:v>#N/A</c:v>
                </c:pt>
                <c:pt idx="7">
                  <c:v>#N/A</c:v>
                </c:pt>
                <c:pt idx="8">
                  <c:v>#N/A</c:v>
                </c:pt>
              </c:numCache>
            </c:numRef>
          </c:val>
          <c:smooth val="0"/>
          <c:extLst>
            <c:ext xmlns:c16="http://schemas.microsoft.com/office/drawing/2014/chart" uri="{C3380CC4-5D6E-409C-BE32-E72D297353CC}">
              <c16:uniqueId val="{0000000F-63CE-4C37-93F5-911DC3B5CECE}"/>
            </c:ext>
          </c:extLst>
        </c:ser>
        <c:ser>
          <c:idx val="17"/>
          <c:order val="16"/>
          <c:tx>
            <c:strRef>
              <c:f>'User and Question Over Time - A'!$A$18</c:f>
              <c:strCache>
                <c:ptCount val="1"/>
                <c:pt idx="0">
                  <c:v>AM17</c:v>
                </c:pt>
              </c:strCache>
            </c:strRef>
          </c:tx>
          <c:spPr>
            <a:ln w="22225" cap="rnd" cmpd="sng" algn="ctr">
              <a:solidFill>
                <a:schemeClr val="accent3">
                  <a:tint val="6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A'!$B$18:$L$18</c15:sqref>
                  </c15:fullRef>
                </c:ext>
              </c:extLst>
              <c:f>('User and Question Over Time - A'!$B$18,'User and Question Over Time - A'!$E$18:$L$18)</c:f>
              <c:numCache>
                <c:formatCode>General</c:formatCode>
                <c:ptCount val="9"/>
                <c:pt idx="0">
                  <c:v>0</c:v>
                </c:pt>
                <c:pt idx="1">
                  <c:v>0</c:v>
                </c:pt>
                <c:pt idx="2">
                  <c:v>0</c:v>
                </c:pt>
                <c:pt idx="3">
                  <c:v>0</c:v>
                </c:pt>
                <c:pt idx="4">
                  <c:v>0</c:v>
                </c:pt>
                <c:pt idx="5">
                  <c:v>#N/A</c:v>
                </c:pt>
                <c:pt idx="6">
                  <c:v>0</c:v>
                </c:pt>
                <c:pt idx="7">
                  <c:v>0</c:v>
                </c:pt>
                <c:pt idx="8">
                  <c:v>0</c:v>
                </c:pt>
              </c:numCache>
            </c:numRef>
          </c:val>
          <c:smooth val="0"/>
          <c:extLst>
            <c:ext xmlns:c16="http://schemas.microsoft.com/office/drawing/2014/chart" uri="{C3380CC4-5D6E-409C-BE32-E72D297353CC}">
              <c16:uniqueId val="{00000010-63CE-4C37-93F5-911DC3B5CECE}"/>
            </c:ext>
          </c:extLst>
        </c:ser>
        <c:ser>
          <c:idx val="18"/>
          <c:order val="17"/>
          <c:tx>
            <c:strRef>
              <c:f>'User and Question Over Time - A'!$A$19</c:f>
              <c:strCache>
                <c:ptCount val="1"/>
                <c:pt idx="0">
                  <c:v>AM18</c:v>
                </c:pt>
              </c:strCache>
            </c:strRef>
          </c:tx>
          <c:spPr>
            <a:ln w="22225" cap="rnd" cmpd="sng" algn="ctr">
              <a:solidFill>
                <a:schemeClr val="accent3">
                  <a:tint val="6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A'!$B$19:$L$19</c15:sqref>
                  </c15:fullRef>
                </c:ext>
              </c:extLst>
              <c:f>('User and Question Over Time - A'!$B$19,'User and Question Over Time - A'!$E$19:$L$19)</c:f>
              <c:numCache>
                <c:formatCode>General</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11-63CE-4C37-93F5-911DC3B5CECE}"/>
            </c:ext>
          </c:extLst>
        </c:ser>
        <c:ser>
          <c:idx val="19"/>
          <c:order val="18"/>
          <c:tx>
            <c:strRef>
              <c:f>'User and Question Over Time - A'!$A$20</c:f>
              <c:strCache>
                <c:ptCount val="1"/>
                <c:pt idx="0">
                  <c:v>AM19</c:v>
                </c:pt>
              </c:strCache>
            </c:strRef>
          </c:tx>
          <c:spPr>
            <a:ln w="22225" cap="rnd" cmpd="sng" algn="ctr">
              <a:solidFill>
                <a:schemeClr val="accent3">
                  <a:tint val="6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A'!$B$20:$L$20</c15:sqref>
                  </c15:fullRef>
                </c:ext>
              </c:extLst>
              <c:f>('User and Question Over Time - A'!$B$20,'User and Question Over Time - A'!$E$20:$L$20)</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2-63CE-4C37-93F5-911DC3B5CECE}"/>
            </c:ext>
          </c:extLst>
        </c:ser>
        <c:ser>
          <c:idx val="20"/>
          <c:order val="19"/>
          <c:tx>
            <c:strRef>
              <c:f>'User and Question Over Time - A'!$A$21</c:f>
              <c:strCache>
                <c:ptCount val="1"/>
                <c:pt idx="0">
                  <c:v>AM20</c:v>
                </c:pt>
              </c:strCache>
            </c:strRef>
          </c:tx>
          <c:spPr>
            <a:ln w="22225" cap="rnd" cmpd="sng" algn="ctr">
              <a:solidFill>
                <a:schemeClr val="accent3">
                  <a:tint val="6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A'!$B$21:$L$21</c15:sqref>
                  </c15:fullRef>
                </c:ext>
              </c:extLst>
              <c:f>('User and Question Over Time - A'!$B$21,'User and Question Over Time - A'!$E$21:$L$21)</c:f>
              <c:numCache>
                <c:formatCode>General</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13-63CE-4C37-93F5-911DC3B5CECE}"/>
            </c:ext>
          </c:extLst>
        </c:ser>
        <c:ser>
          <c:idx val="21"/>
          <c:order val="20"/>
          <c:tx>
            <c:strRef>
              <c:f>'User and Question Over Time - A'!$A$22</c:f>
              <c:strCache>
                <c:ptCount val="1"/>
                <c:pt idx="0">
                  <c:v>AM21</c:v>
                </c:pt>
              </c:strCache>
            </c:strRef>
          </c:tx>
          <c:spPr>
            <a:ln w="22225" cap="rnd" cmpd="sng" algn="ctr">
              <a:solidFill>
                <a:schemeClr val="accent3">
                  <a:tint val="6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A'!$B$22:$L$22</c15:sqref>
                  </c15:fullRef>
                </c:ext>
              </c:extLst>
              <c:f>('User and Question Over Time - A'!$B$22,'User and Question Over Time - A'!$E$22:$L$22)</c:f>
              <c:numCache>
                <c:formatCode>General</c:formatCode>
                <c:ptCount val="9"/>
                <c:pt idx="0">
                  <c:v>0</c:v>
                </c:pt>
                <c:pt idx="1">
                  <c:v>0</c:v>
                </c:pt>
                <c:pt idx="2">
                  <c:v>#N/A</c:v>
                </c:pt>
                <c:pt idx="3">
                  <c:v>0</c:v>
                </c:pt>
                <c:pt idx="4">
                  <c:v>#N/A</c:v>
                </c:pt>
                <c:pt idx="5">
                  <c:v>0</c:v>
                </c:pt>
                <c:pt idx="6">
                  <c:v>#N/A</c:v>
                </c:pt>
                <c:pt idx="7">
                  <c:v>0</c:v>
                </c:pt>
                <c:pt idx="8">
                  <c:v>0</c:v>
                </c:pt>
              </c:numCache>
            </c:numRef>
          </c:val>
          <c:smooth val="0"/>
          <c:extLst>
            <c:ext xmlns:c16="http://schemas.microsoft.com/office/drawing/2014/chart" uri="{C3380CC4-5D6E-409C-BE32-E72D297353CC}">
              <c16:uniqueId val="{00000014-63CE-4C37-93F5-911DC3B5CECE}"/>
            </c:ext>
          </c:extLst>
        </c:ser>
        <c:ser>
          <c:idx val="22"/>
          <c:order val="21"/>
          <c:tx>
            <c:strRef>
              <c:f>'User and Question Over Time - A'!$A$23</c:f>
              <c:strCache>
                <c:ptCount val="1"/>
                <c:pt idx="0">
                  <c:v>AM22</c:v>
                </c:pt>
              </c:strCache>
            </c:strRef>
          </c:tx>
          <c:spPr>
            <a:ln w="22225" cap="rnd" cmpd="sng" algn="ctr">
              <a:solidFill>
                <a:schemeClr val="accent3">
                  <a:tint val="6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A'!$B$23:$L$23</c15:sqref>
                  </c15:fullRef>
                </c:ext>
              </c:extLst>
              <c:f>('User and Question Over Time - A'!$B$23,'User and Question Over Time - A'!$E$23:$L$23)</c:f>
              <c:numCache>
                <c:formatCode>General</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15-63CE-4C37-93F5-911DC3B5CECE}"/>
            </c:ext>
          </c:extLst>
        </c:ser>
        <c:ser>
          <c:idx val="23"/>
          <c:order val="22"/>
          <c:tx>
            <c:strRef>
              <c:f>'User and Question Over Time - A'!$A$24</c:f>
              <c:strCache>
                <c:ptCount val="1"/>
                <c:pt idx="0">
                  <c:v>AM23</c:v>
                </c:pt>
              </c:strCache>
            </c:strRef>
          </c:tx>
          <c:spPr>
            <a:ln w="22225" cap="rnd" cmpd="sng" algn="ctr">
              <a:solidFill>
                <a:schemeClr val="accent3">
                  <a:tint val="7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A'!$B$24:$L$24</c15:sqref>
                  </c15:fullRef>
                </c:ext>
              </c:extLst>
              <c:f>('User and Question Over Time - A'!$B$24,'User and Question Over Time - A'!$E$24:$L$24)</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6-63CE-4C37-93F5-911DC3B5CECE}"/>
            </c:ext>
          </c:extLst>
        </c:ser>
        <c:ser>
          <c:idx val="24"/>
          <c:order val="23"/>
          <c:tx>
            <c:strRef>
              <c:f>'User and Question Over Time - A'!$A$25</c:f>
              <c:strCache>
                <c:ptCount val="1"/>
                <c:pt idx="0">
                  <c:v>AM24</c:v>
                </c:pt>
              </c:strCache>
            </c:strRef>
          </c:tx>
          <c:spPr>
            <a:ln w="22225" cap="rnd" cmpd="sng" algn="ctr">
              <a:solidFill>
                <a:schemeClr val="accent3">
                  <a:tint val="7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A'!$B$25:$L$25</c15:sqref>
                  </c15:fullRef>
                </c:ext>
              </c:extLst>
              <c:f>('User and Question Over Time - A'!$B$25,'User and Question Over Time - A'!$E$25:$L$25)</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7-63CE-4C37-93F5-911DC3B5CECE}"/>
            </c:ext>
          </c:extLst>
        </c:ser>
        <c:ser>
          <c:idx val="25"/>
          <c:order val="24"/>
          <c:tx>
            <c:strRef>
              <c:f>'User and Question Over Time - A'!$A$26</c:f>
              <c:strCache>
                <c:ptCount val="1"/>
                <c:pt idx="0">
                  <c:v>AM25</c:v>
                </c:pt>
              </c:strCache>
            </c:strRef>
          </c:tx>
          <c:spPr>
            <a:ln w="22225" cap="rnd" cmpd="sng" algn="ctr">
              <a:solidFill>
                <a:schemeClr val="accent3">
                  <a:tint val="7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A'!$B$26:$L$26</c15:sqref>
                  </c15:fullRef>
                </c:ext>
              </c:extLst>
              <c:f>('User and Question Over Time - A'!$B$26,'User and Question Over Time - A'!$E$26:$L$26)</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8-63CE-4C37-93F5-911DC3B5CECE}"/>
            </c:ext>
          </c:extLst>
        </c:ser>
        <c:ser>
          <c:idx val="26"/>
          <c:order val="25"/>
          <c:tx>
            <c:strRef>
              <c:f>'User and Question Over Time - A'!$A$27</c:f>
              <c:strCache>
                <c:ptCount val="1"/>
                <c:pt idx="0">
                  <c:v>AM26</c:v>
                </c:pt>
              </c:strCache>
            </c:strRef>
          </c:tx>
          <c:spPr>
            <a:ln w="22225" cap="rnd" cmpd="sng" algn="ctr">
              <a:solidFill>
                <a:schemeClr val="accent3">
                  <a:tint val="7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A'!$B$27:$L$27</c15:sqref>
                  </c15:fullRef>
                </c:ext>
              </c:extLst>
              <c:f>('User and Question Over Time - A'!$B$27,'User and Question Over Time - A'!$E$27:$L$27)</c:f>
              <c:numCache>
                <c:formatCode>General</c:formatCode>
                <c:ptCount val="9"/>
                <c:pt idx="0">
                  <c:v>0</c:v>
                </c:pt>
                <c:pt idx="1">
                  <c:v>#N/A</c:v>
                </c:pt>
                <c:pt idx="2">
                  <c:v>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9-63CE-4C37-93F5-911DC3B5CECE}"/>
            </c:ext>
          </c:extLst>
        </c:ser>
        <c:ser>
          <c:idx val="27"/>
          <c:order val="26"/>
          <c:tx>
            <c:strRef>
              <c:f>'User and Question Over Time - A'!$A$28</c:f>
              <c:strCache>
                <c:ptCount val="1"/>
                <c:pt idx="0">
                  <c:v>AM27</c:v>
                </c:pt>
              </c:strCache>
            </c:strRef>
          </c:tx>
          <c:spPr>
            <a:ln w="22225" cap="rnd" cmpd="sng" algn="ctr">
              <a:solidFill>
                <a:schemeClr val="accent3">
                  <a:tint val="7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A'!$B$28:$L$28</c15:sqref>
                  </c15:fullRef>
                </c:ext>
              </c:extLst>
              <c:f>('User and Question Over Time - A'!$B$28,'User and Question Over Time - A'!$E$28:$L$28)</c:f>
              <c:numCache>
                <c:formatCode>General</c:formatCode>
                <c:ptCount val="9"/>
                <c:pt idx="0">
                  <c:v>0</c:v>
                </c:pt>
                <c:pt idx="1">
                  <c:v>#N/A</c:v>
                </c:pt>
                <c:pt idx="2">
                  <c:v>#N/A</c:v>
                </c:pt>
                <c:pt idx="3">
                  <c:v>0</c:v>
                </c:pt>
                <c:pt idx="4">
                  <c:v>#N/A</c:v>
                </c:pt>
                <c:pt idx="5">
                  <c:v>#N/A</c:v>
                </c:pt>
                <c:pt idx="6">
                  <c:v>#N/A</c:v>
                </c:pt>
                <c:pt idx="7">
                  <c:v>#N/A</c:v>
                </c:pt>
                <c:pt idx="8">
                  <c:v>#N/A</c:v>
                </c:pt>
              </c:numCache>
            </c:numRef>
          </c:val>
          <c:smooth val="0"/>
          <c:extLst>
            <c:ext xmlns:c16="http://schemas.microsoft.com/office/drawing/2014/chart" uri="{C3380CC4-5D6E-409C-BE32-E72D297353CC}">
              <c16:uniqueId val="{0000001A-63CE-4C37-93F5-911DC3B5CECE}"/>
            </c:ext>
          </c:extLst>
        </c:ser>
        <c:ser>
          <c:idx val="28"/>
          <c:order val="27"/>
          <c:tx>
            <c:strRef>
              <c:f>'User and Question Over Time - A'!$A$29</c:f>
              <c:strCache>
                <c:ptCount val="1"/>
                <c:pt idx="0">
                  <c:v>AM28</c:v>
                </c:pt>
              </c:strCache>
            </c:strRef>
          </c:tx>
          <c:spPr>
            <a:ln w="22225" cap="rnd" cmpd="sng" algn="ctr">
              <a:solidFill>
                <a:schemeClr val="accent3">
                  <a:tint val="7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A'!$B$29:$L$29</c15:sqref>
                  </c15:fullRef>
                </c:ext>
              </c:extLst>
              <c:f>('User and Question Over Time - A'!$B$29,'User and Question Over Time - A'!$E$29:$L$29)</c:f>
              <c:numCache>
                <c:formatCode>General</c:formatCode>
                <c:ptCount val="9"/>
                <c:pt idx="0">
                  <c:v>0</c:v>
                </c:pt>
                <c:pt idx="1">
                  <c:v>#N/A</c:v>
                </c:pt>
                <c:pt idx="2">
                  <c:v>#N/A</c:v>
                </c:pt>
                <c:pt idx="3">
                  <c:v>0</c:v>
                </c:pt>
                <c:pt idx="4">
                  <c:v>0</c:v>
                </c:pt>
                <c:pt idx="5">
                  <c:v>0</c:v>
                </c:pt>
                <c:pt idx="6">
                  <c:v>0</c:v>
                </c:pt>
                <c:pt idx="7">
                  <c:v>0</c:v>
                </c:pt>
                <c:pt idx="8">
                  <c:v>#N/A</c:v>
                </c:pt>
              </c:numCache>
            </c:numRef>
          </c:val>
          <c:smooth val="0"/>
          <c:extLst>
            <c:ext xmlns:c16="http://schemas.microsoft.com/office/drawing/2014/chart" uri="{C3380CC4-5D6E-409C-BE32-E72D297353CC}">
              <c16:uniqueId val="{0000001B-63CE-4C37-93F5-911DC3B5CECE}"/>
            </c:ext>
          </c:extLst>
        </c:ser>
        <c:ser>
          <c:idx val="29"/>
          <c:order val="28"/>
          <c:tx>
            <c:strRef>
              <c:f>'User and Question Over Time - A'!$A$30</c:f>
              <c:strCache>
                <c:ptCount val="1"/>
                <c:pt idx="0">
                  <c:v>AM29</c:v>
                </c:pt>
              </c:strCache>
            </c:strRef>
          </c:tx>
          <c:spPr>
            <a:ln w="22225" cap="rnd" cmpd="sng" algn="ctr">
              <a:solidFill>
                <a:schemeClr val="accent3">
                  <a:tint val="7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A'!$B$30:$L$30</c15:sqref>
                  </c15:fullRef>
                </c:ext>
              </c:extLst>
              <c:f>('User and Question Over Time - A'!$B$30,'User and Question Over Time - A'!$E$30:$L$30)</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C-63CE-4C37-93F5-911DC3B5CECE}"/>
            </c:ext>
          </c:extLst>
        </c:ser>
        <c:ser>
          <c:idx val="30"/>
          <c:order val="29"/>
          <c:tx>
            <c:strRef>
              <c:f>'User and Question Over Time - A'!$A$31</c:f>
              <c:strCache>
                <c:ptCount val="1"/>
                <c:pt idx="0">
                  <c:v>AM30</c:v>
                </c:pt>
              </c:strCache>
            </c:strRef>
          </c:tx>
          <c:spPr>
            <a:ln w="22225" cap="rnd" cmpd="sng" algn="ctr">
              <a:solidFill>
                <a:schemeClr val="accent3">
                  <a:tint val="8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A'!$B$31:$L$31</c15:sqref>
                  </c15:fullRef>
                </c:ext>
              </c:extLst>
              <c:f>('User and Question Over Time - A'!$B$31,'User and Question Over Time - A'!$E$31:$L$31)</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D-63CE-4C37-93F5-911DC3B5CECE}"/>
            </c:ext>
          </c:extLst>
        </c:ser>
        <c:ser>
          <c:idx val="31"/>
          <c:order val="30"/>
          <c:tx>
            <c:strRef>
              <c:f>'User and Question Over Time - A'!$A$32</c:f>
              <c:strCache>
                <c:ptCount val="1"/>
                <c:pt idx="0">
                  <c:v>AM31</c:v>
                </c:pt>
              </c:strCache>
            </c:strRef>
          </c:tx>
          <c:spPr>
            <a:ln w="22225" cap="rnd" cmpd="sng" algn="ctr">
              <a:solidFill>
                <a:schemeClr val="accent3">
                  <a:tint val="8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A'!$B$32:$L$32</c15:sqref>
                  </c15:fullRef>
                </c:ext>
              </c:extLst>
              <c:f>('User and Question Over Time - A'!$B$32,'User and Question Over Time - A'!$E$32:$L$32)</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E-63CE-4C37-93F5-911DC3B5CECE}"/>
            </c:ext>
          </c:extLst>
        </c:ser>
        <c:ser>
          <c:idx val="32"/>
          <c:order val="31"/>
          <c:tx>
            <c:strRef>
              <c:f>'User and Question Over Time - A'!$A$33</c:f>
              <c:strCache>
                <c:ptCount val="1"/>
                <c:pt idx="0">
                  <c:v>AM32</c:v>
                </c:pt>
              </c:strCache>
            </c:strRef>
          </c:tx>
          <c:spPr>
            <a:ln w="22225" cap="rnd" cmpd="sng" algn="ctr">
              <a:solidFill>
                <a:schemeClr val="accent3">
                  <a:tint val="8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A'!$B$33:$L$33</c15:sqref>
                  </c15:fullRef>
                </c:ext>
              </c:extLst>
              <c:f>('User and Question Over Time - A'!$B$33,'User and Question Over Time - A'!$E$33:$L$33)</c:f>
              <c:numCache>
                <c:formatCode>General</c:formatCode>
                <c:ptCount val="9"/>
                <c:pt idx="0">
                  <c:v>0</c:v>
                </c:pt>
                <c:pt idx="1">
                  <c:v>#N/A</c:v>
                </c:pt>
                <c:pt idx="2">
                  <c:v>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F-63CE-4C37-93F5-911DC3B5CECE}"/>
            </c:ext>
          </c:extLst>
        </c:ser>
        <c:ser>
          <c:idx val="33"/>
          <c:order val="32"/>
          <c:tx>
            <c:strRef>
              <c:f>'User and Question Over Time - A'!$A$34</c:f>
              <c:strCache>
                <c:ptCount val="1"/>
                <c:pt idx="0">
                  <c:v>AM33</c:v>
                </c:pt>
              </c:strCache>
            </c:strRef>
          </c:tx>
          <c:spPr>
            <a:ln w="22225" cap="rnd" cmpd="sng" algn="ctr">
              <a:solidFill>
                <a:schemeClr val="accent3">
                  <a:tint val="8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A'!$B$34:$L$34</c15:sqref>
                  </c15:fullRef>
                </c:ext>
              </c:extLst>
              <c:f>('User and Question Over Time - A'!$B$34,'User and Question Over Time - A'!$E$34:$L$34)</c:f>
              <c:numCache>
                <c:formatCode>General</c:formatCode>
                <c:ptCount val="9"/>
                <c:pt idx="0">
                  <c:v>0</c:v>
                </c:pt>
                <c:pt idx="1">
                  <c:v>#N/A</c:v>
                </c:pt>
                <c:pt idx="2">
                  <c:v>0</c:v>
                </c:pt>
                <c:pt idx="3">
                  <c:v>0</c:v>
                </c:pt>
                <c:pt idx="4">
                  <c:v>#N/A</c:v>
                </c:pt>
                <c:pt idx="5">
                  <c:v>0</c:v>
                </c:pt>
                <c:pt idx="6">
                  <c:v>#N/A</c:v>
                </c:pt>
                <c:pt idx="7">
                  <c:v>0</c:v>
                </c:pt>
                <c:pt idx="8">
                  <c:v>#N/A</c:v>
                </c:pt>
              </c:numCache>
            </c:numRef>
          </c:val>
          <c:smooth val="0"/>
          <c:extLst>
            <c:ext xmlns:c16="http://schemas.microsoft.com/office/drawing/2014/chart" uri="{C3380CC4-5D6E-409C-BE32-E72D297353CC}">
              <c16:uniqueId val="{00000020-63CE-4C37-93F5-911DC3B5CECE}"/>
            </c:ext>
          </c:extLst>
        </c:ser>
        <c:ser>
          <c:idx val="34"/>
          <c:order val="33"/>
          <c:tx>
            <c:strRef>
              <c:f>'User and Question Over Time - A'!$A$35</c:f>
              <c:strCache>
                <c:ptCount val="1"/>
                <c:pt idx="0">
                  <c:v>AM34</c:v>
                </c:pt>
              </c:strCache>
            </c:strRef>
          </c:tx>
          <c:spPr>
            <a:ln w="22225" cap="rnd" cmpd="sng" algn="ctr">
              <a:solidFill>
                <a:schemeClr val="accent3">
                  <a:tint val="8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A'!$B$35:$L$35</c15:sqref>
                  </c15:fullRef>
                </c:ext>
              </c:extLst>
              <c:f>('User and Question Over Time - A'!$B$35,'User and Question Over Time - A'!$E$35:$L$35)</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1-63CE-4C37-93F5-911DC3B5CECE}"/>
            </c:ext>
          </c:extLst>
        </c:ser>
        <c:ser>
          <c:idx val="35"/>
          <c:order val="34"/>
          <c:tx>
            <c:strRef>
              <c:f>'User and Question Over Time - A'!$A$36</c:f>
              <c:strCache>
                <c:ptCount val="1"/>
                <c:pt idx="0">
                  <c:v>AM35</c:v>
                </c:pt>
              </c:strCache>
            </c:strRef>
          </c:tx>
          <c:spPr>
            <a:ln w="22225" cap="rnd" cmpd="sng" algn="ctr">
              <a:solidFill>
                <a:schemeClr val="accent3">
                  <a:tint val="8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A'!$B$36:$L$36</c15:sqref>
                  </c15:fullRef>
                </c:ext>
              </c:extLst>
              <c:f>('User and Question Over Time - A'!$B$36,'User and Question Over Time - A'!$E$36:$L$36)</c:f>
              <c:numCache>
                <c:formatCode>General</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22-63CE-4C37-93F5-911DC3B5CECE}"/>
            </c:ext>
          </c:extLst>
        </c:ser>
        <c:ser>
          <c:idx val="36"/>
          <c:order val="35"/>
          <c:tx>
            <c:strRef>
              <c:f>'User and Question Over Time - A'!$A$37</c:f>
              <c:strCache>
                <c:ptCount val="1"/>
                <c:pt idx="0">
                  <c:v>AM36</c:v>
                </c:pt>
              </c:strCache>
            </c:strRef>
          </c:tx>
          <c:spPr>
            <a:ln w="22225" cap="rnd" cmpd="sng" algn="ctr">
              <a:solidFill>
                <a:schemeClr val="accent3">
                  <a:tint val="9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A'!$B$37:$L$37</c15:sqref>
                  </c15:fullRef>
                </c:ext>
              </c:extLst>
              <c:f>('User and Question Over Time - A'!$B$37,'User and Question Over Time - A'!$E$37:$L$37)</c:f>
              <c:numCache>
                <c:formatCode>General</c:formatCode>
                <c:ptCount val="9"/>
                <c:pt idx="0">
                  <c:v>0</c:v>
                </c:pt>
                <c:pt idx="1">
                  <c:v>0</c:v>
                </c:pt>
                <c:pt idx="2">
                  <c:v>0</c:v>
                </c:pt>
                <c:pt idx="3">
                  <c:v>#N/A</c:v>
                </c:pt>
                <c:pt idx="4">
                  <c:v>0</c:v>
                </c:pt>
                <c:pt idx="5">
                  <c:v>#N/A</c:v>
                </c:pt>
                <c:pt idx="6">
                  <c:v>0</c:v>
                </c:pt>
                <c:pt idx="7">
                  <c:v>#N/A</c:v>
                </c:pt>
                <c:pt idx="8">
                  <c:v>0</c:v>
                </c:pt>
              </c:numCache>
            </c:numRef>
          </c:val>
          <c:smooth val="0"/>
          <c:extLst>
            <c:ext xmlns:c16="http://schemas.microsoft.com/office/drawing/2014/chart" uri="{C3380CC4-5D6E-409C-BE32-E72D297353CC}">
              <c16:uniqueId val="{00000023-63CE-4C37-93F5-911DC3B5CECE}"/>
            </c:ext>
          </c:extLst>
        </c:ser>
        <c:ser>
          <c:idx val="37"/>
          <c:order val="36"/>
          <c:tx>
            <c:strRef>
              <c:f>'User and Question Over Time - A'!$A$38</c:f>
              <c:strCache>
                <c:ptCount val="1"/>
                <c:pt idx="0">
                  <c:v>AM37</c:v>
                </c:pt>
              </c:strCache>
            </c:strRef>
          </c:tx>
          <c:spPr>
            <a:ln w="22225" cap="rnd" cmpd="sng" algn="ctr">
              <a:solidFill>
                <a:schemeClr val="accent3">
                  <a:tint val="9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A'!$B$38:$L$38</c15:sqref>
                  </c15:fullRef>
                </c:ext>
              </c:extLst>
              <c:f>('User and Question Over Time - A'!$B$38,'User and Question Over Time - A'!$E$38:$L$38)</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4-63CE-4C37-93F5-911DC3B5CECE}"/>
            </c:ext>
          </c:extLst>
        </c:ser>
        <c:ser>
          <c:idx val="38"/>
          <c:order val="37"/>
          <c:tx>
            <c:strRef>
              <c:f>'User and Question Over Time - A'!$A$39</c:f>
              <c:strCache>
                <c:ptCount val="1"/>
                <c:pt idx="0">
                  <c:v>AM38</c:v>
                </c:pt>
              </c:strCache>
            </c:strRef>
          </c:tx>
          <c:spPr>
            <a:ln w="22225" cap="rnd" cmpd="sng" algn="ctr">
              <a:solidFill>
                <a:schemeClr val="accent3">
                  <a:tint val="9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A'!$B$39:$L$39</c15:sqref>
                  </c15:fullRef>
                </c:ext>
              </c:extLst>
              <c:f>('User and Question Over Time - A'!$B$39,'User and Question Over Time - A'!$E$39:$L$39)</c:f>
              <c:numCache>
                <c:formatCode>General</c:formatCode>
                <c:ptCount val="9"/>
                <c:pt idx="0">
                  <c:v>0</c:v>
                </c:pt>
                <c:pt idx="1">
                  <c:v>#N/A</c:v>
                </c:pt>
                <c:pt idx="2">
                  <c:v>0</c:v>
                </c:pt>
                <c:pt idx="3">
                  <c:v>#N/A</c:v>
                </c:pt>
                <c:pt idx="4">
                  <c:v>0</c:v>
                </c:pt>
                <c:pt idx="5">
                  <c:v>#N/A</c:v>
                </c:pt>
                <c:pt idx="6">
                  <c:v>0</c:v>
                </c:pt>
                <c:pt idx="7">
                  <c:v>#N/A</c:v>
                </c:pt>
                <c:pt idx="8">
                  <c:v>#N/A</c:v>
                </c:pt>
              </c:numCache>
            </c:numRef>
          </c:val>
          <c:smooth val="0"/>
          <c:extLst>
            <c:ext xmlns:c16="http://schemas.microsoft.com/office/drawing/2014/chart" uri="{C3380CC4-5D6E-409C-BE32-E72D297353CC}">
              <c16:uniqueId val="{00000025-63CE-4C37-93F5-911DC3B5CECE}"/>
            </c:ext>
          </c:extLst>
        </c:ser>
        <c:ser>
          <c:idx val="39"/>
          <c:order val="38"/>
          <c:tx>
            <c:strRef>
              <c:f>'User and Question Over Time - A'!$A$40</c:f>
              <c:strCache>
                <c:ptCount val="1"/>
                <c:pt idx="0">
                  <c:v>AM39</c:v>
                </c:pt>
              </c:strCache>
            </c:strRef>
          </c:tx>
          <c:spPr>
            <a:ln w="22225" cap="rnd" cmpd="sng" algn="ctr">
              <a:solidFill>
                <a:schemeClr val="accent3">
                  <a:tint val="9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A'!$B$40:$L$40</c15:sqref>
                  </c15:fullRef>
                </c:ext>
              </c:extLst>
              <c:f>('User and Question Over Time - A'!$B$40,'User and Question Over Time - A'!$E$40:$L$40)</c:f>
              <c:numCache>
                <c:formatCode>General</c:formatCode>
                <c:ptCount val="9"/>
                <c:pt idx="0">
                  <c:v>0</c:v>
                </c:pt>
                <c:pt idx="1">
                  <c:v>0</c:v>
                </c:pt>
                <c:pt idx="2">
                  <c:v>#N/A</c:v>
                </c:pt>
                <c:pt idx="3">
                  <c:v>#N/A</c:v>
                </c:pt>
                <c:pt idx="4">
                  <c:v>#N/A</c:v>
                </c:pt>
                <c:pt idx="5">
                  <c:v>#N/A</c:v>
                </c:pt>
                <c:pt idx="6">
                  <c:v>0</c:v>
                </c:pt>
                <c:pt idx="7">
                  <c:v>#N/A</c:v>
                </c:pt>
                <c:pt idx="8">
                  <c:v>#N/A</c:v>
                </c:pt>
              </c:numCache>
            </c:numRef>
          </c:val>
          <c:smooth val="0"/>
          <c:extLst>
            <c:ext xmlns:c16="http://schemas.microsoft.com/office/drawing/2014/chart" uri="{C3380CC4-5D6E-409C-BE32-E72D297353CC}">
              <c16:uniqueId val="{00000026-63CE-4C37-93F5-911DC3B5CECE}"/>
            </c:ext>
          </c:extLst>
        </c:ser>
        <c:ser>
          <c:idx val="40"/>
          <c:order val="39"/>
          <c:tx>
            <c:strRef>
              <c:f>'User and Question Over Time - A'!$A$41</c:f>
              <c:strCache>
                <c:ptCount val="1"/>
                <c:pt idx="0">
                  <c:v>AM40</c:v>
                </c:pt>
              </c:strCache>
            </c:strRef>
          </c:tx>
          <c:spPr>
            <a:ln w="22225" cap="rnd" cmpd="sng" algn="ctr">
              <a:solidFill>
                <a:schemeClr val="accent3">
                  <a:tint val="9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A'!$B$41:$L$41</c15:sqref>
                  </c15:fullRef>
                </c:ext>
              </c:extLst>
              <c:f>('User and Question Over Time - A'!$B$41,'User and Question Over Time - A'!$E$41:$L$41)</c:f>
              <c:numCache>
                <c:formatCode>General</c:formatCode>
                <c:ptCount val="9"/>
                <c:pt idx="0">
                  <c:v>0</c:v>
                </c:pt>
                <c:pt idx="1">
                  <c:v>#N/A</c:v>
                </c:pt>
                <c:pt idx="2">
                  <c:v>0</c:v>
                </c:pt>
                <c:pt idx="3">
                  <c:v>0</c:v>
                </c:pt>
                <c:pt idx="4">
                  <c:v>#N/A</c:v>
                </c:pt>
                <c:pt idx="5">
                  <c:v>0</c:v>
                </c:pt>
                <c:pt idx="6">
                  <c:v>#N/A</c:v>
                </c:pt>
                <c:pt idx="7">
                  <c:v>#N/A</c:v>
                </c:pt>
                <c:pt idx="8">
                  <c:v>#N/A</c:v>
                </c:pt>
              </c:numCache>
            </c:numRef>
          </c:val>
          <c:smooth val="0"/>
          <c:extLst>
            <c:ext xmlns:c16="http://schemas.microsoft.com/office/drawing/2014/chart" uri="{C3380CC4-5D6E-409C-BE32-E72D297353CC}">
              <c16:uniqueId val="{00000027-63CE-4C37-93F5-911DC3B5CECE}"/>
            </c:ext>
          </c:extLst>
        </c:ser>
        <c:ser>
          <c:idx val="41"/>
          <c:order val="40"/>
          <c:tx>
            <c:strRef>
              <c:f>'User and Question Over Time - A'!$A$42</c:f>
              <c:strCache>
                <c:ptCount val="1"/>
                <c:pt idx="0">
                  <c:v>AM41</c:v>
                </c:pt>
              </c:strCache>
            </c:strRef>
          </c:tx>
          <c:spPr>
            <a:ln w="22225" cap="rnd" cmpd="sng" algn="ctr">
              <a:solidFill>
                <a:schemeClr val="accent3">
                  <a:tint val="9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A'!$B$42:$L$42</c15:sqref>
                  </c15:fullRef>
                </c:ext>
              </c:extLst>
              <c:f>('User and Question Over Time - A'!$B$42,'User and Question Over Time - A'!$E$42:$L$42)</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8-63CE-4C37-93F5-911DC3B5CECE}"/>
            </c:ext>
          </c:extLst>
        </c:ser>
        <c:ser>
          <c:idx val="42"/>
          <c:order val="41"/>
          <c:tx>
            <c:strRef>
              <c:f>'User and Question Over Time - A'!$A$43</c:f>
              <c:strCache>
                <c:ptCount val="1"/>
                <c:pt idx="0">
                  <c:v>AM42</c:v>
                </c:pt>
              </c:strCache>
            </c:strRef>
          </c:tx>
          <c:spPr>
            <a:ln w="22225" cap="rnd" cmpd="sng" algn="ctr">
              <a:solidFill>
                <a:schemeClr val="accent3"/>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A'!$B$43:$L$43</c15:sqref>
                  </c15:fullRef>
                </c:ext>
              </c:extLst>
              <c:f>('User and Question Over Time - A'!$B$43,'User and Question Over Time - A'!$E$43:$L$43)</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9-63CE-4C37-93F5-911DC3B5CECE}"/>
            </c:ext>
          </c:extLst>
        </c:ser>
        <c:ser>
          <c:idx val="43"/>
          <c:order val="42"/>
          <c:tx>
            <c:strRef>
              <c:f>'User and Question Over Time - A'!$A$44</c:f>
              <c:strCache>
                <c:ptCount val="1"/>
                <c:pt idx="0">
                  <c:v>AM43</c:v>
                </c:pt>
              </c:strCache>
            </c:strRef>
          </c:tx>
          <c:spPr>
            <a:ln w="22225" cap="rnd" cmpd="sng" algn="ctr">
              <a:solidFill>
                <a:schemeClr val="accent3">
                  <a:shade val="9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A'!$B$44:$L$44</c15:sqref>
                  </c15:fullRef>
                </c:ext>
              </c:extLst>
              <c:f>('User and Question Over Time - A'!$B$44,'User and Question Over Time - A'!$E$44:$L$44)</c:f>
              <c:numCache>
                <c:formatCode>General</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2A-63CE-4C37-93F5-911DC3B5CECE}"/>
            </c:ext>
          </c:extLst>
        </c:ser>
        <c:ser>
          <c:idx val="44"/>
          <c:order val="43"/>
          <c:tx>
            <c:strRef>
              <c:f>'User and Question Over Time - A'!$A$45</c:f>
              <c:strCache>
                <c:ptCount val="1"/>
                <c:pt idx="0">
                  <c:v>AM44</c:v>
                </c:pt>
              </c:strCache>
            </c:strRef>
          </c:tx>
          <c:spPr>
            <a:ln w="22225" cap="rnd" cmpd="sng" algn="ctr">
              <a:solidFill>
                <a:schemeClr val="accent3">
                  <a:shade val="9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A'!$B$45:$L$45</c15:sqref>
                  </c15:fullRef>
                </c:ext>
              </c:extLst>
              <c:f>('User and Question Over Time - A'!$B$45,'User and Question Over Time - A'!$E$45:$L$45)</c:f>
              <c:numCache>
                <c:formatCode>General</c:formatCode>
                <c:ptCount val="9"/>
                <c:pt idx="0">
                  <c:v>0</c:v>
                </c:pt>
                <c:pt idx="1">
                  <c:v>#N/A</c:v>
                </c:pt>
                <c:pt idx="2">
                  <c:v>0</c:v>
                </c:pt>
                <c:pt idx="3">
                  <c:v>#N/A</c:v>
                </c:pt>
                <c:pt idx="4">
                  <c:v>0</c:v>
                </c:pt>
                <c:pt idx="5">
                  <c:v>#N/A</c:v>
                </c:pt>
                <c:pt idx="6">
                  <c:v>#N/A</c:v>
                </c:pt>
                <c:pt idx="7">
                  <c:v>#N/A</c:v>
                </c:pt>
                <c:pt idx="8">
                  <c:v>0</c:v>
                </c:pt>
              </c:numCache>
            </c:numRef>
          </c:val>
          <c:smooth val="0"/>
          <c:extLst>
            <c:ext xmlns:c16="http://schemas.microsoft.com/office/drawing/2014/chart" uri="{C3380CC4-5D6E-409C-BE32-E72D297353CC}">
              <c16:uniqueId val="{0000002B-63CE-4C37-93F5-911DC3B5CECE}"/>
            </c:ext>
          </c:extLst>
        </c:ser>
        <c:ser>
          <c:idx val="45"/>
          <c:order val="44"/>
          <c:tx>
            <c:strRef>
              <c:f>'User and Question Over Time - A'!$A$46</c:f>
              <c:strCache>
                <c:ptCount val="1"/>
                <c:pt idx="0">
                  <c:v>AM45</c:v>
                </c:pt>
              </c:strCache>
            </c:strRef>
          </c:tx>
          <c:spPr>
            <a:ln w="22225" cap="rnd" cmpd="sng" algn="ctr">
              <a:solidFill>
                <a:schemeClr val="accent3">
                  <a:shade val="9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A'!$B$46:$L$46</c15:sqref>
                  </c15:fullRef>
                </c:ext>
              </c:extLst>
              <c:f>('User and Question Over Time - A'!$B$46,'User and Question Over Time - A'!$E$46:$L$46)</c:f>
              <c:numCache>
                <c:formatCode>General</c:formatCode>
                <c:ptCount val="9"/>
                <c:pt idx="0">
                  <c:v>0</c:v>
                </c:pt>
                <c:pt idx="1">
                  <c:v>0</c:v>
                </c:pt>
                <c:pt idx="2">
                  <c:v>0</c:v>
                </c:pt>
                <c:pt idx="3">
                  <c:v>#N/A</c:v>
                </c:pt>
                <c:pt idx="4">
                  <c:v>#N/A</c:v>
                </c:pt>
                <c:pt idx="5">
                  <c:v>#N/A</c:v>
                </c:pt>
                <c:pt idx="6">
                  <c:v>0</c:v>
                </c:pt>
                <c:pt idx="7">
                  <c:v>0</c:v>
                </c:pt>
                <c:pt idx="8">
                  <c:v>0</c:v>
                </c:pt>
              </c:numCache>
            </c:numRef>
          </c:val>
          <c:smooth val="0"/>
          <c:extLst>
            <c:ext xmlns:c16="http://schemas.microsoft.com/office/drawing/2014/chart" uri="{C3380CC4-5D6E-409C-BE32-E72D297353CC}">
              <c16:uniqueId val="{0000002C-63CE-4C37-93F5-911DC3B5CECE}"/>
            </c:ext>
          </c:extLst>
        </c:ser>
        <c:ser>
          <c:idx val="46"/>
          <c:order val="45"/>
          <c:tx>
            <c:strRef>
              <c:f>'User and Question Over Time - A'!$A$47</c:f>
              <c:strCache>
                <c:ptCount val="1"/>
                <c:pt idx="0">
                  <c:v>AM46</c:v>
                </c:pt>
              </c:strCache>
            </c:strRef>
          </c:tx>
          <c:spPr>
            <a:ln w="22225" cap="rnd" cmpd="sng" algn="ctr">
              <a:solidFill>
                <a:schemeClr val="accent3">
                  <a:shade val="9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A'!$B$47:$L$47</c15:sqref>
                  </c15:fullRef>
                </c:ext>
              </c:extLst>
              <c:f>('User and Question Over Time - A'!$B$47,'User and Question Over Time - A'!$E$47:$L$47)</c:f>
              <c:numCache>
                <c:formatCode>General</c:formatCode>
                <c:ptCount val="9"/>
                <c:pt idx="0">
                  <c:v>0</c:v>
                </c:pt>
                <c:pt idx="1">
                  <c:v>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D-63CE-4C37-93F5-911DC3B5CECE}"/>
            </c:ext>
          </c:extLst>
        </c:ser>
        <c:ser>
          <c:idx val="47"/>
          <c:order val="46"/>
          <c:tx>
            <c:strRef>
              <c:f>'User and Question Over Time - A'!$A$48</c:f>
              <c:strCache>
                <c:ptCount val="1"/>
                <c:pt idx="0">
                  <c:v>AM47</c:v>
                </c:pt>
              </c:strCache>
            </c:strRef>
          </c:tx>
          <c:spPr>
            <a:ln w="22225" cap="rnd" cmpd="sng" algn="ctr">
              <a:solidFill>
                <a:schemeClr val="accent3">
                  <a:shade val="9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A'!$B$48:$L$48</c15:sqref>
                  </c15:fullRef>
                </c:ext>
              </c:extLst>
              <c:f>('User and Question Over Time - A'!$B$48,'User and Question Over Time - A'!$E$48:$L$48)</c:f>
              <c:numCache>
                <c:formatCode>General</c:formatCode>
                <c:ptCount val="9"/>
                <c:pt idx="0">
                  <c:v>0</c:v>
                </c:pt>
                <c:pt idx="1">
                  <c:v>0</c:v>
                </c:pt>
                <c:pt idx="2">
                  <c:v>0</c:v>
                </c:pt>
                <c:pt idx="3">
                  <c:v>0</c:v>
                </c:pt>
                <c:pt idx="4">
                  <c:v>#N/A</c:v>
                </c:pt>
                <c:pt idx="5">
                  <c:v>#N/A</c:v>
                </c:pt>
                <c:pt idx="6">
                  <c:v>0</c:v>
                </c:pt>
                <c:pt idx="7">
                  <c:v>0</c:v>
                </c:pt>
                <c:pt idx="8">
                  <c:v>0</c:v>
                </c:pt>
              </c:numCache>
            </c:numRef>
          </c:val>
          <c:smooth val="0"/>
          <c:extLst>
            <c:ext xmlns:c16="http://schemas.microsoft.com/office/drawing/2014/chart" uri="{C3380CC4-5D6E-409C-BE32-E72D297353CC}">
              <c16:uniqueId val="{0000002E-63CE-4C37-93F5-911DC3B5CECE}"/>
            </c:ext>
          </c:extLst>
        </c:ser>
        <c:ser>
          <c:idx val="48"/>
          <c:order val="47"/>
          <c:tx>
            <c:strRef>
              <c:f>'User and Question Over Time - A'!$A$49</c:f>
              <c:strCache>
                <c:ptCount val="1"/>
                <c:pt idx="0">
                  <c:v>AM48</c:v>
                </c:pt>
              </c:strCache>
            </c:strRef>
          </c:tx>
          <c:spPr>
            <a:ln w="22225" cap="rnd" cmpd="sng" algn="ctr">
              <a:solidFill>
                <a:schemeClr val="accent3">
                  <a:shade val="9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A'!$B$49:$L$49</c15:sqref>
                  </c15:fullRef>
                </c:ext>
              </c:extLst>
              <c:f>('User and Question Over Time - A'!$B$49,'User and Question Over Time - A'!$E$49:$L$49)</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F-63CE-4C37-93F5-911DC3B5CECE}"/>
            </c:ext>
          </c:extLst>
        </c:ser>
        <c:ser>
          <c:idx val="49"/>
          <c:order val="48"/>
          <c:tx>
            <c:strRef>
              <c:f>'User and Question Over Time - A'!$A$50</c:f>
              <c:strCache>
                <c:ptCount val="1"/>
                <c:pt idx="0">
                  <c:v>AM49</c:v>
                </c:pt>
              </c:strCache>
            </c:strRef>
          </c:tx>
          <c:spPr>
            <a:ln w="22225" cap="rnd" cmpd="sng" algn="ctr">
              <a:solidFill>
                <a:schemeClr val="accent3">
                  <a:shade val="8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A'!$B$50:$L$50</c15:sqref>
                  </c15:fullRef>
                </c:ext>
              </c:extLst>
              <c:f>('User and Question Over Time - A'!$B$50,'User and Question Over Time - A'!$E$50:$L$50)</c:f>
              <c:numCache>
                <c:formatCode>General</c:formatCode>
                <c:ptCount val="9"/>
                <c:pt idx="0">
                  <c:v>0</c:v>
                </c:pt>
                <c:pt idx="1">
                  <c:v>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0-63CE-4C37-93F5-911DC3B5CECE}"/>
            </c:ext>
          </c:extLst>
        </c:ser>
        <c:ser>
          <c:idx val="50"/>
          <c:order val="49"/>
          <c:tx>
            <c:strRef>
              <c:f>'User and Question Over Time - A'!$A$51</c:f>
              <c:strCache>
                <c:ptCount val="1"/>
                <c:pt idx="0">
                  <c:v>AM50</c:v>
                </c:pt>
              </c:strCache>
            </c:strRef>
          </c:tx>
          <c:spPr>
            <a:ln w="22225" cap="rnd" cmpd="sng" algn="ctr">
              <a:solidFill>
                <a:schemeClr val="accent3">
                  <a:shade val="8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A'!$B$51:$L$51</c15:sqref>
                  </c15:fullRef>
                </c:ext>
              </c:extLst>
              <c:f>('User and Question Over Time - A'!$B$51,'User and Question Over Time - A'!$E$51:$L$51)</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1-63CE-4C37-93F5-911DC3B5CECE}"/>
            </c:ext>
          </c:extLst>
        </c:ser>
        <c:ser>
          <c:idx val="51"/>
          <c:order val="50"/>
          <c:tx>
            <c:strRef>
              <c:f>'User and Question Over Time - A'!$A$52</c:f>
              <c:strCache>
                <c:ptCount val="1"/>
                <c:pt idx="0">
                  <c:v>AM51</c:v>
                </c:pt>
              </c:strCache>
            </c:strRef>
          </c:tx>
          <c:spPr>
            <a:ln w="22225" cap="rnd" cmpd="sng" algn="ctr">
              <a:solidFill>
                <a:schemeClr val="accent3">
                  <a:shade val="8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A'!$B$52:$L$52</c15:sqref>
                  </c15:fullRef>
                </c:ext>
              </c:extLst>
              <c:f>('User and Question Over Time - A'!$B$52,'User and Question Over Time - A'!$E$52:$L$52)</c:f>
              <c:numCache>
                <c:formatCode>General</c:formatCode>
                <c:ptCount val="9"/>
                <c:pt idx="0">
                  <c:v>0</c:v>
                </c:pt>
                <c:pt idx="1">
                  <c:v>0</c:v>
                </c:pt>
                <c:pt idx="2">
                  <c:v>0</c:v>
                </c:pt>
                <c:pt idx="3">
                  <c:v>0</c:v>
                </c:pt>
                <c:pt idx="4">
                  <c:v>#N/A</c:v>
                </c:pt>
                <c:pt idx="5">
                  <c:v>0</c:v>
                </c:pt>
                <c:pt idx="6">
                  <c:v>0</c:v>
                </c:pt>
                <c:pt idx="7">
                  <c:v>0</c:v>
                </c:pt>
                <c:pt idx="8">
                  <c:v>#N/A</c:v>
                </c:pt>
              </c:numCache>
            </c:numRef>
          </c:val>
          <c:smooth val="0"/>
          <c:extLst>
            <c:ext xmlns:c16="http://schemas.microsoft.com/office/drawing/2014/chart" uri="{C3380CC4-5D6E-409C-BE32-E72D297353CC}">
              <c16:uniqueId val="{00000032-63CE-4C37-93F5-911DC3B5CECE}"/>
            </c:ext>
          </c:extLst>
        </c:ser>
        <c:ser>
          <c:idx val="52"/>
          <c:order val="51"/>
          <c:tx>
            <c:strRef>
              <c:f>'User and Question Over Time - A'!$A$53</c:f>
              <c:strCache>
                <c:ptCount val="1"/>
                <c:pt idx="0">
                  <c:v>AM52</c:v>
                </c:pt>
              </c:strCache>
            </c:strRef>
          </c:tx>
          <c:spPr>
            <a:ln w="22225" cap="rnd" cmpd="sng" algn="ctr">
              <a:solidFill>
                <a:schemeClr val="accent3">
                  <a:shade val="8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A'!$B$53:$L$53</c15:sqref>
                  </c15:fullRef>
                </c:ext>
              </c:extLst>
              <c:f>('User and Question Over Time - A'!$B$53,'User and Question Over Time - A'!$E$53:$L$53)</c:f>
              <c:numCache>
                <c:formatCode>General</c:formatCode>
                <c:ptCount val="9"/>
                <c:pt idx="0">
                  <c:v>0</c:v>
                </c:pt>
                <c:pt idx="1">
                  <c:v>#N/A</c:v>
                </c:pt>
                <c:pt idx="2">
                  <c:v>#N/A</c:v>
                </c:pt>
                <c:pt idx="3">
                  <c:v>#N/A</c:v>
                </c:pt>
                <c:pt idx="4">
                  <c:v>0</c:v>
                </c:pt>
                <c:pt idx="5">
                  <c:v>#N/A</c:v>
                </c:pt>
                <c:pt idx="6">
                  <c:v>#N/A</c:v>
                </c:pt>
                <c:pt idx="7">
                  <c:v>#N/A</c:v>
                </c:pt>
                <c:pt idx="8">
                  <c:v>#N/A</c:v>
                </c:pt>
              </c:numCache>
            </c:numRef>
          </c:val>
          <c:smooth val="0"/>
          <c:extLst>
            <c:ext xmlns:c16="http://schemas.microsoft.com/office/drawing/2014/chart" uri="{C3380CC4-5D6E-409C-BE32-E72D297353CC}">
              <c16:uniqueId val="{00000033-63CE-4C37-93F5-911DC3B5CECE}"/>
            </c:ext>
          </c:extLst>
        </c:ser>
        <c:ser>
          <c:idx val="53"/>
          <c:order val="52"/>
          <c:tx>
            <c:strRef>
              <c:f>'User and Question Over Time - A'!$A$54</c:f>
              <c:strCache>
                <c:ptCount val="1"/>
                <c:pt idx="0">
                  <c:v>AM53</c:v>
                </c:pt>
              </c:strCache>
            </c:strRef>
          </c:tx>
          <c:spPr>
            <a:ln w="22225" cap="rnd" cmpd="sng" algn="ctr">
              <a:solidFill>
                <a:schemeClr val="accent3">
                  <a:shade val="8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A'!$B$54:$L$54</c15:sqref>
                  </c15:fullRef>
                </c:ext>
              </c:extLst>
              <c:f>('User and Question Over Time - A'!$B$54,'User and Question Over Time - A'!$E$54:$L$54)</c:f>
              <c:numCache>
                <c:formatCode>General</c:formatCode>
                <c:ptCount val="9"/>
                <c:pt idx="0">
                  <c:v>0</c:v>
                </c:pt>
                <c:pt idx="1">
                  <c:v>0</c:v>
                </c:pt>
                <c:pt idx="2">
                  <c:v>#N/A</c:v>
                </c:pt>
                <c:pt idx="3">
                  <c:v>#N/A</c:v>
                </c:pt>
                <c:pt idx="4">
                  <c:v>0</c:v>
                </c:pt>
                <c:pt idx="5">
                  <c:v>#N/A</c:v>
                </c:pt>
                <c:pt idx="6">
                  <c:v>#N/A</c:v>
                </c:pt>
                <c:pt idx="7">
                  <c:v>#N/A</c:v>
                </c:pt>
                <c:pt idx="8">
                  <c:v>#N/A</c:v>
                </c:pt>
              </c:numCache>
            </c:numRef>
          </c:val>
          <c:smooth val="0"/>
          <c:extLst>
            <c:ext xmlns:c16="http://schemas.microsoft.com/office/drawing/2014/chart" uri="{C3380CC4-5D6E-409C-BE32-E72D297353CC}">
              <c16:uniqueId val="{00000034-63CE-4C37-93F5-911DC3B5CECE}"/>
            </c:ext>
          </c:extLst>
        </c:ser>
        <c:ser>
          <c:idx val="54"/>
          <c:order val="53"/>
          <c:tx>
            <c:strRef>
              <c:f>'User and Question Over Time - A'!$A$55</c:f>
              <c:strCache>
                <c:ptCount val="1"/>
                <c:pt idx="0">
                  <c:v>AM54</c:v>
                </c:pt>
              </c:strCache>
            </c:strRef>
          </c:tx>
          <c:spPr>
            <a:ln w="22225" cap="rnd" cmpd="sng" algn="ctr">
              <a:solidFill>
                <a:schemeClr val="accent3">
                  <a:shade val="8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A'!$B$55:$L$55</c15:sqref>
                  </c15:fullRef>
                </c:ext>
              </c:extLst>
              <c:f>('User and Question Over Time - A'!$B$55,'User and Question Over Time - A'!$E$55:$L$55)</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5-63CE-4C37-93F5-911DC3B5CECE}"/>
            </c:ext>
          </c:extLst>
        </c:ser>
        <c:ser>
          <c:idx val="55"/>
          <c:order val="54"/>
          <c:tx>
            <c:strRef>
              <c:f>'User and Question Over Time - A'!$A$56</c:f>
              <c:strCache>
                <c:ptCount val="1"/>
                <c:pt idx="0">
                  <c:v>AM55</c:v>
                </c:pt>
              </c:strCache>
            </c:strRef>
          </c:tx>
          <c:spPr>
            <a:ln w="22225" cap="rnd" cmpd="sng" algn="ctr">
              <a:solidFill>
                <a:schemeClr val="accent3">
                  <a:shade val="7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A'!$B$56:$L$56</c15:sqref>
                  </c15:fullRef>
                </c:ext>
              </c:extLst>
              <c:f>('User and Question Over Time - A'!$B$56,'User and Question Over Time - A'!$E$56:$L$56)</c:f>
              <c:numCache>
                <c:formatCode>General</c:formatCode>
                <c:ptCount val="9"/>
                <c:pt idx="0">
                  <c:v>0</c:v>
                </c:pt>
                <c:pt idx="1">
                  <c:v>#N/A</c:v>
                </c:pt>
                <c:pt idx="2">
                  <c:v>0</c:v>
                </c:pt>
                <c:pt idx="3">
                  <c:v>#N/A</c:v>
                </c:pt>
                <c:pt idx="4">
                  <c:v>0</c:v>
                </c:pt>
                <c:pt idx="5">
                  <c:v>0</c:v>
                </c:pt>
                <c:pt idx="6">
                  <c:v>0</c:v>
                </c:pt>
                <c:pt idx="7">
                  <c:v>#N/A</c:v>
                </c:pt>
                <c:pt idx="8">
                  <c:v>#N/A</c:v>
                </c:pt>
              </c:numCache>
            </c:numRef>
          </c:val>
          <c:smooth val="0"/>
          <c:extLst>
            <c:ext xmlns:c16="http://schemas.microsoft.com/office/drawing/2014/chart" uri="{C3380CC4-5D6E-409C-BE32-E72D297353CC}">
              <c16:uniqueId val="{00000036-63CE-4C37-93F5-911DC3B5CECE}"/>
            </c:ext>
          </c:extLst>
        </c:ser>
        <c:ser>
          <c:idx val="56"/>
          <c:order val="55"/>
          <c:tx>
            <c:strRef>
              <c:f>'User and Question Over Time - A'!$A$57</c:f>
              <c:strCache>
                <c:ptCount val="1"/>
                <c:pt idx="0">
                  <c:v>AM56</c:v>
                </c:pt>
              </c:strCache>
            </c:strRef>
          </c:tx>
          <c:spPr>
            <a:ln w="22225" cap="rnd" cmpd="sng" algn="ctr">
              <a:solidFill>
                <a:schemeClr val="accent3">
                  <a:shade val="7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A'!$B$57:$L$57</c15:sqref>
                  </c15:fullRef>
                </c:ext>
              </c:extLst>
              <c:f>('User and Question Over Time - A'!$B$57,'User and Question Over Time - A'!$E$57:$L$57)</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7-63CE-4C37-93F5-911DC3B5CECE}"/>
            </c:ext>
          </c:extLst>
        </c:ser>
        <c:ser>
          <c:idx val="57"/>
          <c:order val="56"/>
          <c:tx>
            <c:strRef>
              <c:f>'User and Question Over Time - A'!$A$58</c:f>
              <c:strCache>
                <c:ptCount val="1"/>
                <c:pt idx="0">
                  <c:v>AM57</c:v>
                </c:pt>
              </c:strCache>
            </c:strRef>
          </c:tx>
          <c:spPr>
            <a:ln w="22225" cap="rnd" cmpd="sng" algn="ctr">
              <a:solidFill>
                <a:schemeClr val="accent3">
                  <a:shade val="7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A'!$B$58:$L$58</c15:sqref>
                  </c15:fullRef>
                </c:ext>
              </c:extLst>
              <c:f>('User and Question Over Time - A'!$B$58,'User and Question Over Time - A'!$E$58:$L$58)</c:f>
              <c:numCache>
                <c:formatCode>General</c:formatCode>
                <c:ptCount val="9"/>
                <c:pt idx="0">
                  <c:v>0</c:v>
                </c:pt>
                <c:pt idx="1">
                  <c:v>#N/A</c:v>
                </c:pt>
                <c:pt idx="2">
                  <c:v>0</c:v>
                </c:pt>
                <c:pt idx="3">
                  <c:v>0</c:v>
                </c:pt>
                <c:pt idx="4">
                  <c:v>#N/A</c:v>
                </c:pt>
                <c:pt idx="5">
                  <c:v>0</c:v>
                </c:pt>
                <c:pt idx="6">
                  <c:v>#N/A</c:v>
                </c:pt>
                <c:pt idx="7">
                  <c:v>0</c:v>
                </c:pt>
                <c:pt idx="8">
                  <c:v>#N/A</c:v>
                </c:pt>
              </c:numCache>
            </c:numRef>
          </c:val>
          <c:smooth val="0"/>
          <c:extLst>
            <c:ext xmlns:c16="http://schemas.microsoft.com/office/drawing/2014/chart" uri="{C3380CC4-5D6E-409C-BE32-E72D297353CC}">
              <c16:uniqueId val="{00000038-63CE-4C37-93F5-911DC3B5CECE}"/>
            </c:ext>
          </c:extLst>
        </c:ser>
        <c:ser>
          <c:idx val="58"/>
          <c:order val="57"/>
          <c:tx>
            <c:strRef>
              <c:f>'User and Question Over Time - A'!$A$59</c:f>
              <c:strCache>
                <c:ptCount val="1"/>
                <c:pt idx="0">
                  <c:v>AM58</c:v>
                </c:pt>
              </c:strCache>
            </c:strRef>
          </c:tx>
          <c:spPr>
            <a:ln w="22225" cap="rnd" cmpd="sng" algn="ctr">
              <a:solidFill>
                <a:schemeClr val="accent3">
                  <a:shade val="7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A'!$B$59:$L$59</c15:sqref>
                  </c15:fullRef>
                </c:ext>
              </c:extLst>
              <c:f>('User and Question Over Time - A'!$B$59,'User and Question Over Time - A'!$E$59:$L$59)</c:f>
              <c:numCache>
                <c:formatCode>General</c:formatCode>
                <c:ptCount val="9"/>
                <c:pt idx="0">
                  <c:v>0</c:v>
                </c:pt>
                <c:pt idx="1">
                  <c:v>#N/A</c:v>
                </c:pt>
                <c:pt idx="2">
                  <c:v>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9-63CE-4C37-93F5-911DC3B5CECE}"/>
            </c:ext>
          </c:extLst>
        </c:ser>
        <c:ser>
          <c:idx val="59"/>
          <c:order val="58"/>
          <c:tx>
            <c:strRef>
              <c:f>'User and Question Over Time - A'!$A$60</c:f>
              <c:strCache>
                <c:ptCount val="1"/>
                <c:pt idx="0">
                  <c:v>AM59</c:v>
                </c:pt>
              </c:strCache>
            </c:strRef>
          </c:tx>
          <c:spPr>
            <a:ln w="22225" cap="rnd" cmpd="sng" algn="ctr">
              <a:solidFill>
                <a:schemeClr val="accent3">
                  <a:shade val="7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A'!$B$60:$L$60</c15:sqref>
                  </c15:fullRef>
                </c:ext>
              </c:extLst>
              <c:f>('User and Question Over Time - A'!$B$60,'User and Question Over Time - A'!$E$60:$L$60)</c:f>
              <c:numCache>
                <c:formatCode>General</c:formatCode>
                <c:ptCount val="9"/>
                <c:pt idx="0">
                  <c:v>0</c:v>
                </c:pt>
                <c:pt idx="1">
                  <c:v>#N/A</c:v>
                </c:pt>
                <c:pt idx="2">
                  <c:v>#N/A</c:v>
                </c:pt>
                <c:pt idx="3">
                  <c:v>0</c:v>
                </c:pt>
                <c:pt idx="4">
                  <c:v>#N/A</c:v>
                </c:pt>
                <c:pt idx="5">
                  <c:v>#N/A</c:v>
                </c:pt>
                <c:pt idx="6">
                  <c:v>#N/A</c:v>
                </c:pt>
                <c:pt idx="7">
                  <c:v>0</c:v>
                </c:pt>
                <c:pt idx="8">
                  <c:v>0</c:v>
                </c:pt>
              </c:numCache>
            </c:numRef>
          </c:val>
          <c:smooth val="0"/>
          <c:extLst>
            <c:ext xmlns:c16="http://schemas.microsoft.com/office/drawing/2014/chart" uri="{C3380CC4-5D6E-409C-BE32-E72D297353CC}">
              <c16:uniqueId val="{0000003A-63CE-4C37-93F5-911DC3B5CECE}"/>
            </c:ext>
          </c:extLst>
        </c:ser>
        <c:ser>
          <c:idx val="60"/>
          <c:order val="59"/>
          <c:tx>
            <c:strRef>
              <c:f>'User and Question Over Time - A'!$A$61</c:f>
              <c:strCache>
                <c:ptCount val="1"/>
                <c:pt idx="0">
                  <c:v>AM60</c:v>
                </c:pt>
              </c:strCache>
            </c:strRef>
          </c:tx>
          <c:spPr>
            <a:ln w="22225" cap="rnd" cmpd="sng" algn="ctr">
              <a:solidFill>
                <a:schemeClr val="accent3">
                  <a:shade val="7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A'!$B$61:$L$61</c15:sqref>
                  </c15:fullRef>
                </c:ext>
              </c:extLst>
              <c:f>('User and Question Over Time - A'!$B$61,'User and Question Over Time - A'!$E$61:$L$61)</c:f>
              <c:numCache>
                <c:formatCode>General</c:formatCode>
                <c:ptCount val="9"/>
                <c:pt idx="0">
                  <c:v>0</c:v>
                </c:pt>
                <c:pt idx="1">
                  <c:v>#N/A</c:v>
                </c:pt>
                <c:pt idx="2">
                  <c:v>#N/A</c:v>
                </c:pt>
                <c:pt idx="3">
                  <c:v>#N/A</c:v>
                </c:pt>
                <c:pt idx="4">
                  <c:v>0</c:v>
                </c:pt>
                <c:pt idx="5">
                  <c:v>0</c:v>
                </c:pt>
                <c:pt idx="6">
                  <c:v>#N/A</c:v>
                </c:pt>
                <c:pt idx="7">
                  <c:v>#N/A</c:v>
                </c:pt>
                <c:pt idx="8">
                  <c:v>#N/A</c:v>
                </c:pt>
              </c:numCache>
            </c:numRef>
          </c:val>
          <c:smooth val="0"/>
          <c:extLst>
            <c:ext xmlns:c16="http://schemas.microsoft.com/office/drawing/2014/chart" uri="{C3380CC4-5D6E-409C-BE32-E72D297353CC}">
              <c16:uniqueId val="{0000003B-63CE-4C37-93F5-911DC3B5CECE}"/>
            </c:ext>
          </c:extLst>
        </c:ser>
        <c:ser>
          <c:idx val="61"/>
          <c:order val="60"/>
          <c:tx>
            <c:strRef>
              <c:f>'User and Question Over Time - A'!$A$62</c:f>
              <c:strCache>
                <c:ptCount val="1"/>
                <c:pt idx="0">
                  <c:v>AM61</c:v>
                </c:pt>
              </c:strCache>
            </c:strRef>
          </c:tx>
          <c:spPr>
            <a:ln w="22225" cap="rnd" cmpd="sng" algn="ctr">
              <a:solidFill>
                <a:schemeClr val="accent3">
                  <a:shade val="6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A'!$B$62:$L$62</c15:sqref>
                  </c15:fullRef>
                </c:ext>
              </c:extLst>
              <c:f>('User and Question Over Time - A'!$B$62,'User and Question Over Time - A'!$E$62:$L$62)</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C-63CE-4C37-93F5-911DC3B5CECE}"/>
            </c:ext>
          </c:extLst>
        </c:ser>
        <c:ser>
          <c:idx val="62"/>
          <c:order val="61"/>
          <c:tx>
            <c:strRef>
              <c:f>'User and Question Over Time - A'!$A$63</c:f>
              <c:strCache>
                <c:ptCount val="1"/>
                <c:pt idx="0">
                  <c:v>AM62</c:v>
                </c:pt>
              </c:strCache>
            </c:strRef>
          </c:tx>
          <c:spPr>
            <a:ln w="22225" cap="rnd" cmpd="sng" algn="ctr">
              <a:solidFill>
                <a:schemeClr val="accent3">
                  <a:shade val="6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A'!$B$63:$L$63</c15:sqref>
                  </c15:fullRef>
                </c:ext>
              </c:extLst>
              <c:f>('User and Question Over Time - A'!$B$63,'User and Question Over Time - A'!$E$63:$L$63)</c:f>
              <c:numCache>
                <c:formatCode>General</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3D-63CE-4C37-93F5-911DC3B5CECE}"/>
            </c:ext>
          </c:extLst>
        </c:ser>
        <c:ser>
          <c:idx val="63"/>
          <c:order val="62"/>
          <c:tx>
            <c:strRef>
              <c:f>'User and Question Over Time - A'!$A$64</c:f>
              <c:strCache>
                <c:ptCount val="1"/>
                <c:pt idx="0">
                  <c:v>AM63</c:v>
                </c:pt>
              </c:strCache>
            </c:strRef>
          </c:tx>
          <c:spPr>
            <a:ln w="22225" cap="rnd" cmpd="sng" algn="ctr">
              <a:solidFill>
                <a:schemeClr val="accent3">
                  <a:shade val="6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A'!$B$64:$L$64</c15:sqref>
                  </c15:fullRef>
                </c:ext>
              </c:extLst>
              <c:f>('User and Question Over Time - A'!$B$64,'User and Question Over Time - A'!$E$64:$L$64)</c:f>
              <c:numCache>
                <c:formatCode>General</c:formatCode>
                <c:ptCount val="9"/>
                <c:pt idx="0">
                  <c:v>0</c:v>
                </c:pt>
                <c:pt idx="1">
                  <c:v>#N/A</c:v>
                </c:pt>
                <c:pt idx="2">
                  <c:v>#N/A</c:v>
                </c:pt>
                <c:pt idx="3">
                  <c:v>0</c:v>
                </c:pt>
                <c:pt idx="4">
                  <c:v>#N/A</c:v>
                </c:pt>
                <c:pt idx="5">
                  <c:v>#N/A</c:v>
                </c:pt>
                <c:pt idx="6">
                  <c:v>0</c:v>
                </c:pt>
                <c:pt idx="7">
                  <c:v>#N/A</c:v>
                </c:pt>
                <c:pt idx="8">
                  <c:v>#N/A</c:v>
                </c:pt>
              </c:numCache>
            </c:numRef>
          </c:val>
          <c:smooth val="0"/>
          <c:extLst>
            <c:ext xmlns:c16="http://schemas.microsoft.com/office/drawing/2014/chart" uri="{C3380CC4-5D6E-409C-BE32-E72D297353CC}">
              <c16:uniqueId val="{0000003E-63CE-4C37-93F5-911DC3B5CECE}"/>
            </c:ext>
          </c:extLst>
        </c:ser>
        <c:ser>
          <c:idx val="64"/>
          <c:order val="63"/>
          <c:tx>
            <c:strRef>
              <c:f>'User and Question Over Time - A'!$A$65</c:f>
              <c:strCache>
                <c:ptCount val="1"/>
                <c:pt idx="0">
                  <c:v>AM64</c:v>
                </c:pt>
              </c:strCache>
            </c:strRef>
          </c:tx>
          <c:spPr>
            <a:ln w="22225" cap="rnd" cmpd="sng" algn="ctr">
              <a:solidFill>
                <a:schemeClr val="accent3">
                  <a:shade val="6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A'!$B$65:$L$65</c15:sqref>
                  </c15:fullRef>
                </c:ext>
              </c:extLst>
              <c:f>('User and Question Over Time - A'!$B$65,'User and Question Over Time - A'!$E$65:$L$65)</c:f>
              <c:numCache>
                <c:formatCode>General</c:formatCode>
                <c:ptCount val="9"/>
                <c:pt idx="0">
                  <c:v>0</c:v>
                </c:pt>
                <c:pt idx="1">
                  <c:v>0</c:v>
                </c:pt>
                <c:pt idx="2">
                  <c:v>0</c:v>
                </c:pt>
                <c:pt idx="3">
                  <c:v>0</c:v>
                </c:pt>
                <c:pt idx="4">
                  <c:v>#N/A</c:v>
                </c:pt>
                <c:pt idx="5">
                  <c:v>#N/A</c:v>
                </c:pt>
                <c:pt idx="6">
                  <c:v>#N/A</c:v>
                </c:pt>
                <c:pt idx="7">
                  <c:v>#N/A</c:v>
                </c:pt>
                <c:pt idx="8">
                  <c:v>#N/A</c:v>
                </c:pt>
              </c:numCache>
            </c:numRef>
          </c:val>
          <c:smooth val="0"/>
          <c:extLst>
            <c:ext xmlns:c16="http://schemas.microsoft.com/office/drawing/2014/chart" uri="{C3380CC4-5D6E-409C-BE32-E72D297353CC}">
              <c16:uniqueId val="{0000003F-63CE-4C37-93F5-911DC3B5CECE}"/>
            </c:ext>
          </c:extLst>
        </c:ser>
        <c:ser>
          <c:idx val="65"/>
          <c:order val="64"/>
          <c:tx>
            <c:strRef>
              <c:f>'User and Question Over Time - A'!$A$66</c:f>
              <c:strCache>
                <c:ptCount val="1"/>
                <c:pt idx="0">
                  <c:v>AM65</c:v>
                </c:pt>
              </c:strCache>
            </c:strRef>
          </c:tx>
          <c:spPr>
            <a:ln w="22225" cap="rnd" cmpd="sng" algn="ctr">
              <a:solidFill>
                <a:schemeClr val="accent3">
                  <a:shade val="6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A'!$B$66:$L$66</c15:sqref>
                  </c15:fullRef>
                </c:ext>
              </c:extLst>
              <c:f>('User and Question Over Time - A'!$B$66,'User and Question Over Time - A'!$E$66:$L$66)</c:f>
              <c:numCache>
                <c:formatCode>General</c:formatCode>
                <c:ptCount val="9"/>
                <c:pt idx="0">
                  <c:v>0</c:v>
                </c:pt>
                <c:pt idx="1">
                  <c:v>0</c:v>
                </c:pt>
                <c:pt idx="2">
                  <c:v>#N/A</c:v>
                </c:pt>
                <c:pt idx="3">
                  <c:v>#N/A</c:v>
                </c:pt>
                <c:pt idx="4">
                  <c:v>0</c:v>
                </c:pt>
                <c:pt idx="5">
                  <c:v>#N/A</c:v>
                </c:pt>
                <c:pt idx="6">
                  <c:v>#N/A</c:v>
                </c:pt>
                <c:pt idx="7">
                  <c:v>#N/A</c:v>
                </c:pt>
                <c:pt idx="8">
                  <c:v>#N/A</c:v>
                </c:pt>
              </c:numCache>
            </c:numRef>
          </c:val>
          <c:smooth val="0"/>
          <c:extLst>
            <c:ext xmlns:c16="http://schemas.microsoft.com/office/drawing/2014/chart" uri="{C3380CC4-5D6E-409C-BE32-E72D297353CC}">
              <c16:uniqueId val="{00000040-63CE-4C37-93F5-911DC3B5CECE}"/>
            </c:ext>
          </c:extLst>
        </c:ser>
        <c:ser>
          <c:idx val="66"/>
          <c:order val="65"/>
          <c:tx>
            <c:strRef>
              <c:f>'User and Question Over Time - A'!$A$67</c:f>
              <c:strCache>
                <c:ptCount val="1"/>
                <c:pt idx="0">
                  <c:v>AM66</c:v>
                </c:pt>
              </c:strCache>
            </c:strRef>
          </c:tx>
          <c:spPr>
            <a:ln w="22225" cap="rnd" cmpd="sng" algn="ctr">
              <a:solidFill>
                <a:schemeClr val="accent3">
                  <a:shade val="6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A'!$B$67:$L$67</c15:sqref>
                  </c15:fullRef>
                </c:ext>
              </c:extLst>
              <c:f>('User and Question Over Time - A'!$B$67,'User and Question Over Time - A'!$E$67:$L$67)</c:f>
              <c:numCache>
                <c:formatCode>General</c:formatCode>
                <c:ptCount val="9"/>
                <c:pt idx="0">
                  <c:v>0</c:v>
                </c:pt>
                <c:pt idx="1">
                  <c:v>0</c:v>
                </c:pt>
                <c:pt idx="2">
                  <c:v>0</c:v>
                </c:pt>
                <c:pt idx="3">
                  <c:v>0</c:v>
                </c:pt>
                <c:pt idx="4">
                  <c:v>#N/A</c:v>
                </c:pt>
                <c:pt idx="5">
                  <c:v>0</c:v>
                </c:pt>
                <c:pt idx="6">
                  <c:v>0</c:v>
                </c:pt>
                <c:pt idx="7">
                  <c:v>#N/A</c:v>
                </c:pt>
                <c:pt idx="8">
                  <c:v>0</c:v>
                </c:pt>
              </c:numCache>
            </c:numRef>
          </c:val>
          <c:smooth val="0"/>
          <c:extLst>
            <c:ext xmlns:c16="http://schemas.microsoft.com/office/drawing/2014/chart" uri="{C3380CC4-5D6E-409C-BE32-E72D297353CC}">
              <c16:uniqueId val="{00000041-63CE-4C37-93F5-911DC3B5CECE}"/>
            </c:ext>
          </c:extLst>
        </c:ser>
        <c:ser>
          <c:idx val="67"/>
          <c:order val="66"/>
          <c:tx>
            <c:strRef>
              <c:f>'User and Question Over Time - A'!$A$68</c:f>
              <c:strCache>
                <c:ptCount val="1"/>
                <c:pt idx="0">
                  <c:v>AM67</c:v>
                </c:pt>
              </c:strCache>
            </c:strRef>
          </c:tx>
          <c:spPr>
            <a:ln w="22225" cap="rnd" cmpd="sng" algn="ctr">
              <a:solidFill>
                <a:schemeClr val="accent3">
                  <a:shade val="5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A'!$B$68:$L$68</c15:sqref>
                  </c15:fullRef>
                </c:ext>
              </c:extLst>
              <c:f>('User and Question Over Time - A'!$B$68,'User and Question Over Time - A'!$E$68:$L$68)</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2-63CE-4C37-93F5-911DC3B5CECE}"/>
            </c:ext>
          </c:extLst>
        </c:ser>
        <c:ser>
          <c:idx val="68"/>
          <c:order val="67"/>
          <c:tx>
            <c:strRef>
              <c:f>'User and Question Over Time - A'!$A$69</c:f>
              <c:strCache>
                <c:ptCount val="1"/>
                <c:pt idx="0">
                  <c:v>AM68</c:v>
                </c:pt>
              </c:strCache>
            </c:strRef>
          </c:tx>
          <c:spPr>
            <a:ln w="22225" cap="rnd" cmpd="sng" algn="ctr">
              <a:solidFill>
                <a:schemeClr val="accent3">
                  <a:shade val="5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A'!$B$69:$L$69</c15:sqref>
                  </c15:fullRef>
                </c:ext>
              </c:extLst>
              <c:f>('User and Question Over Time - A'!$B$69,'User and Question Over Time - A'!$E$69:$L$69)</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3-63CE-4C37-93F5-911DC3B5CECE}"/>
            </c:ext>
          </c:extLst>
        </c:ser>
        <c:ser>
          <c:idx val="69"/>
          <c:order val="68"/>
          <c:tx>
            <c:strRef>
              <c:f>'User and Question Over Time - A'!$A$70</c:f>
              <c:strCache>
                <c:ptCount val="1"/>
                <c:pt idx="0">
                  <c:v>AM69</c:v>
                </c:pt>
              </c:strCache>
            </c:strRef>
          </c:tx>
          <c:spPr>
            <a:ln w="22225" cap="rnd" cmpd="sng" algn="ctr">
              <a:solidFill>
                <a:schemeClr val="accent3">
                  <a:shade val="5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A'!$B$70:$L$70</c15:sqref>
                  </c15:fullRef>
                </c:ext>
              </c:extLst>
              <c:f>('User and Question Over Time - A'!$B$70,'User and Question Over Time - A'!$E$70:$L$70)</c:f>
              <c:numCache>
                <c:formatCode>General</c:formatCode>
                <c:ptCount val="9"/>
                <c:pt idx="0">
                  <c:v>0</c:v>
                </c:pt>
                <c:pt idx="1">
                  <c:v>#N/A</c:v>
                </c:pt>
                <c:pt idx="2">
                  <c:v>#N/A</c:v>
                </c:pt>
                <c:pt idx="3">
                  <c:v>#N/A</c:v>
                </c:pt>
                <c:pt idx="4">
                  <c:v>#N/A</c:v>
                </c:pt>
                <c:pt idx="5">
                  <c:v>#N/A</c:v>
                </c:pt>
                <c:pt idx="6">
                  <c:v>#N/A</c:v>
                </c:pt>
                <c:pt idx="7">
                  <c:v>#N/A</c:v>
                </c:pt>
                <c:pt idx="8">
                  <c:v>0</c:v>
                </c:pt>
              </c:numCache>
            </c:numRef>
          </c:val>
          <c:smooth val="0"/>
          <c:extLst>
            <c:ext xmlns:c16="http://schemas.microsoft.com/office/drawing/2014/chart" uri="{C3380CC4-5D6E-409C-BE32-E72D297353CC}">
              <c16:uniqueId val="{00000044-63CE-4C37-93F5-911DC3B5CECE}"/>
            </c:ext>
          </c:extLst>
        </c:ser>
        <c:ser>
          <c:idx val="70"/>
          <c:order val="69"/>
          <c:tx>
            <c:strRef>
              <c:f>'User and Question Over Time - A'!$A$71</c:f>
              <c:strCache>
                <c:ptCount val="1"/>
                <c:pt idx="0">
                  <c:v>AM70</c:v>
                </c:pt>
              </c:strCache>
            </c:strRef>
          </c:tx>
          <c:spPr>
            <a:ln w="22225" cap="rnd" cmpd="sng" algn="ctr">
              <a:solidFill>
                <a:schemeClr val="accent3">
                  <a:shade val="5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A'!$B$71:$L$71</c15:sqref>
                  </c15:fullRef>
                </c:ext>
              </c:extLst>
              <c:f>('User and Question Over Time - A'!$B$71,'User and Question Over Time - A'!$E$71:$L$71)</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5-63CE-4C37-93F5-911DC3B5CECE}"/>
            </c:ext>
          </c:extLst>
        </c:ser>
        <c:ser>
          <c:idx val="71"/>
          <c:order val="70"/>
          <c:tx>
            <c:strRef>
              <c:f>'User and Question Over Time - A'!$A$72</c:f>
              <c:strCache>
                <c:ptCount val="1"/>
                <c:pt idx="0">
                  <c:v>AM71</c:v>
                </c:pt>
              </c:strCache>
            </c:strRef>
          </c:tx>
          <c:spPr>
            <a:ln w="22225" cap="rnd" cmpd="sng" algn="ctr">
              <a:solidFill>
                <a:schemeClr val="accent3">
                  <a:shade val="5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A'!$B$72:$L$72</c15:sqref>
                  </c15:fullRef>
                </c:ext>
              </c:extLst>
              <c:f>('User and Question Over Time - A'!$B$72,'User and Question Over Time - A'!$E$72:$L$72)</c:f>
              <c:numCache>
                <c:formatCode>General</c:formatCode>
                <c:ptCount val="9"/>
                <c:pt idx="0">
                  <c:v>0</c:v>
                </c:pt>
                <c:pt idx="1">
                  <c:v>0</c:v>
                </c:pt>
                <c:pt idx="2">
                  <c:v>#N/A</c:v>
                </c:pt>
                <c:pt idx="3">
                  <c:v>0</c:v>
                </c:pt>
                <c:pt idx="4">
                  <c:v>#N/A</c:v>
                </c:pt>
                <c:pt idx="5">
                  <c:v>0</c:v>
                </c:pt>
                <c:pt idx="6">
                  <c:v>#N/A</c:v>
                </c:pt>
                <c:pt idx="7">
                  <c:v>#N/A</c:v>
                </c:pt>
                <c:pt idx="8">
                  <c:v>#N/A</c:v>
                </c:pt>
              </c:numCache>
            </c:numRef>
          </c:val>
          <c:smooth val="0"/>
          <c:extLst>
            <c:ext xmlns:c16="http://schemas.microsoft.com/office/drawing/2014/chart" uri="{C3380CC4-5D6E-409C-BE32-E72D297353CC}">
              <c16:uniqueId val="{00000046-63CE-4C37-93F5-911DC3B5CECE}"/>
            </c:ext>
          </c:extLst>
        </c:ser>
        <c:ser>
          <c:idx val="72"/>
          <c:order val="71"/>
          <c:tx>
            <c:strRef>
              <c:f>'User and Question Over Time - A'!$A$73</c:f>
              <c:strCache>
                <c:ptCount val="1"/>
                <c:pt idx="0">
                  <c:v>AM72</c:v>
                </c:pt>
              </c:strCache>
            </c:strRef>
          </c:tx>
          <c:spPr>
            <a:ln w="22225" cap="rnd" cmpd="sng" algn="ctr">
              <a:solidFill>
                <a:schemeClr val="accent3">
                  <a:shade val="5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A'!$B$73:$L$73</c15:sqref>
                  </c15:fullRef>
                </c:ext>
              </c:extLst>
              <c:f>('User and Question Over Time - A'!$B$73,'User and Question Over Time - A'!$E$73:$L$73)</c:f>
              <c:numCache>
                <c:formatCode>General</c:formatCode>
                <c:ptCount val="9"/>
                <c:pt idx="0">
                  <c:v>0</c:v>
                </c:pt>
                <c:pt idx="1">
                  <c:v>0</c:v>
                </c:pt>
                <c:pt idx="2">
                  <c:v>#N/A</c:v>
                </c:pt>
                <c:pt idx="3">
                  <c:v>0</c:v>
                </c:pt>
                <c:pt idx="4">
                  <c:v>0</c:v>
                </c:pt>
                <c:pt idx="5">
                  <c:v>0</c:v>
                </c:pt>
                <c:pt idx="6">
                  <c:v>0</c:v>
                </c:pt>
                <c:pt idx="7">
                  <c:v>#N/A</c:v>
                </c:pt>
                <c:pt idx="8">
                  <c:v>0</c:v>
                </c:pt>
              </c:numCache>
            </c:numRef>
          </c:val>
          <c:smooth val="0"/>
          <c:extLst>
            <c:ext xmlns:c16="http://schemas.microsoft.com/office/drawing/2014/chart" uri="{C3380CC4-5D6E-409C-BE32-E72D297353CC}">
              <c16:uniqueId val="{00000047-63CE-4C37-93F5-911DC3B5CECE}"/>
            </c:ext>
          </c:extLst>
        </c:ser>
        <c:ser>
          <c:idx val="73"/>
          <c:order val="72"/>
          <c:tx>
            <c:strRef>
              <c:f>'User and Question Over Time - A'!$A$74</c:f>
              <c:strCache>
                <c:ptCount val="1"/>
                <c:pt idx="0">
                  <c:v>AM73</c:v>
                </c:pt>
              </c:strCache>
            </c:strRef>
          </c:tx>
          <c:spPr>
            <a:ln w="22225" cap="rnd" cmpd="sng" algn="ctr">
              <a:solidFill>
                <a:schemeClr val="accent3">
                  <a:shade val="4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A'!$B$74:$L$74</c15:sqref>
                  </c15:fullRef>
                </c:ext>
              </c:extLst>
              <c:f>('User and Question Over Time - A'!$B$74,'User and Question Over Time - A'!$E$74:$L$74)</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8-63CE-4C37-93F5-911DC3B5CECE}"/>
            </c:ext>
          </c:extLst>
        </c:ser>
        <c:ser>
          <c:idx val="74"/>
          <c:order val="73"/>
          <c:tx>
            <c:strRef>
              <c:f>'User and Question Over Time - A'!$A$75</c:f>
              <c:strCache>
                <c:ptCount val="1"/>
                <c:pt idx="0">
                  <c:v>AM74</c:v>
                </c:pt>
              </c:strCache>
            </c:strRef>
          </c:tx>
          <c:spPr>
            <a:ln w="22225" cap="rnd" cmpd="sng" algn="ctr">
              <a:solidFill>
                <a:schemeClr val="accent3">
                  <a:shade val="4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A'!$B$75:$L$75</c15:sqref>
                  </c15:fullRef>
                </c:ext>
              </c:extLst>
              <c:f>('User and Question Over Time - A'!$B$75,'User and Question Over Time - A'!$E$75:$L$75)</c:f>
              <c:numCache>
                <c:formatCode>General</c:formatCode>
                <c:ptCount val="9"/>
                <c:pt idx="0">
                  <c:v>0</c:v>
                </c:pt>
                <c:pt idx="1">
                  <c:v>0</c:v>
                </c:pt>
                <c:pt idx="2">
                  <c:v>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9-63CE-4C37-93F5-911DC3B5CECE}"/>
            </c:ext>
          </c:extLst>
        </c:ser>
        <c:ser>
          <c:idx val="75"/>
          <c:order val="74"/>
          <c:tx>
            <c:strRef>
              <c:f>'User and Question Over Time - A'!$A$76</c:f>
              <c:strCache>
                <c:ptCount val="1"/>
                <c:pt idx="0">
                  <c:v>AM75</c:v>
                </c:pt>
              </c:strCache>
            </c:strRef>
          </c:tx>
          <c:spPr>
            <a:ln w="22225" cap="rnd" cmpd="sng" algn="ctr">
              <a:solidFill>
                <a:schemeClr val="accent3">
                  <a:shade val="4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A'!$B$76:$L$76</c15:sqref>
                  </c15:fullRef>
                </c:ext>
              </c:extLst>
              <c:f>('User and Question Over Time - A'!$B$76,'User and Question Over Time - A'!$E$76:$L$76)</c:f>
              <c:numCache>
                <c:formatCode>General</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4A-63CE-4C37-93F5-911DC3B5CECE}"/>
            </c:ext>
          </c:extLst>
        </c:ser>
        <c:ser>
          <c:idx val="76"/>
          <c:order val="75"/>
          <c:tx>
            <c:strRef>
              <c:f>'User and Question Over Time - A'!$A$77</c:f>
              <c:strCache>
                <c:ptCount val="1"/>
                <c:pt idx="0">
                  <c:v>AM76</c:v>
                </c:pt>
              </c:strCache>
            </c:strRef>
          </c:tx>
          <c:spPr>
            <a:ln w="22225" cap="rnd" cmpd="sng" algn="ctr">
              <a:solidFill>
                <a:schemeClr val="accent3">
                  <a:shade val="4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A'!$B$77:$L$77</c15:sqref>
                  </c15:fullRef>
                </c:ext>
              </c:extLst>
              <c:f>('User and Question Over Time - A'!$B$77,'User and Question Over Time - A'!$E$77:$L$77)</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B-63CE-4C37-93F5-911DC3B5CECE}"/>
            </c:ext>
          </c:extLst>
        </c:ser>
        <c:ser>
          <c:idx val="77"/>
          <c:order val="76"/>
          <c:tx>
            <c:strRef>
              <c:f>'User and Question Over Time - A'!$A$78</c:f>
              <c:strCache>
                <c:ptCount val="1"/>
                <c:pt idx="0">
                  <c:v>AM77</c:v>
                </c:pt>
              </c:strCache>
            </c:strRef>
          </c:tx>
          <c:spPr>
            <a:ln w="22225" cap="rnd" cmpd="sng" algn="ctr">
              <a:solidFill>
                <a:schemeClr val="accent3">
                  <a:shade val="4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A'!$B$78:$L$78</c15:sqref>
                  </c15:fullRef>
                </c:ext>
              </c:extLst>
              <c:f>('User and Question Over Time - A'!$B$78,'User and Question Over Time - A'!$E$78:$L$78)</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C-63CE-4C37-93F5-911DC3B5CECE}"/>
            </c:ext>
          </c:extLst>
        </c:ser>
        <c:ser>
          <c:idx val="78"/>
          <c:order val="77"/>
          <c:tx>
            <c:strRef>
              <c:f>'User and Question Over Time - A'!$A$79</c:f>
              <c:strCache>
                <c:ptCount val="1"/>
                <c:pt idx="0">
                  <c:v>AM78</c:v>
                </c:pt>
              </c:strCache>
            </c:strRef>
          </c:tx>
          <c:spPr>
            <a:ln w="22225" cap="rnd" cmpd="sng" algn="ctr">
              <a:solidFill>
                <a:schemeClr val="accent3">
                  <a:shade val="4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A'!$B$79:$L$79</c15:sqref>
                  </c15:fullRef>
                </c:ext>
              </c:extLst>
              <c:f>('User and Question Over Time - A'!$B$79,'User and Question Over Time - A'!$E$79:$L$79)</c:f>
              <c:numCache>
                <c:formatCode>General</c:formatCode>
                <c:ptCount val="9"/>
                <c:pt idx="0">
                  <c:v>0</c:v>
                </c:pt>
                <c:pt idx="1">
                  <c:v>#N/A</c:v>
                </c:pt>
                <c:pt idx="2">
                  <c:v>#N/A</c:v>
                </c:pt>
                <c:pt idx="3">
                  <c:v>0</c:v>
                </c:pt>
                <c:pt idx="4">
                  <c:v>#N/A</c:v>
                </c:pt>
                <c:pt idx="5">
                  <c:v>#N/A</c:v>
                </c:pt>
                <c:pt idx="6">
                  <c:v>#N/A</c:v>
                </c:pt>
                <c:pt idx="7">
                  <c:v>#N/A</c:v>
                </c:pt>
                <c:pt idx="8">
                  <c:v>#N/A</c:v>
                </c:pt>
              </c:numCache>
            </c:numRef>
          </c:val>
          <c:smooth val="0"/>
          <c:extLst>
            <c:ext xmlns:c16="http://schemas.microsoft.com/office/drawing/2014/chart" uri="{C3380CC4-5D6E-409C-BE32-E72D297353CC}">
              <c16:uniqueId val="{0000004D-63CE-4C37-93F5-911DC3B5CECE}"/>
            </c:ext>
          </c:extLst>
        </c:ser>
        <c:ser>
          <c:idx val="79"/>
          <c:order val="78"/>
          <c:tx>
            <c:strRef>
              <c:f>'User and Question Over Time - A'!$A$80</c:f>
              <c:strCache>
                <c:ptCount val="1"/>
                <c:pt idx="0">
                  <c:v>AM79</c:v>
                </c:pt>
              </c:strCache>
            </c:strRef>
          </c:tx>
          <c:spPr>
            <a:ln w="22225" cap="rnd" cmpd="sng" algn="ctr">
              <a:solidFill>
                <a:schemeClr val="accent3">
                  <a:shade val="3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A'!$B$80:$L$80</c15:sqref>
                  </c15:fullRef>
                </c:ext>
              </c:extLst>
              <c:f>('User and Question Over Time - A'!$B$80,'User and Question Over Time - A'!$E$80:$L$80)</c:f>
              <c:numCache>
                <c:formatCode>General</c:formatCode>
                <c:ptCount val="9"/>
                <c:pt idx="0">
                  <c:v>0</c:v>
                </c:pt>
                <c:pt idx="1">
                  <c:v>0</c:v>
                </c:pt>
                <c:pt idx="2">
                  <c:v>0</c:v>
                </c:pt>
                <c:pt idx="3">
                  <c:v>0</c:v>
                </c:pt>
                <c:pt idx="4">
                  <c:v>0</c:v>
                </c:pt>
                <c:pt idx="5">
                  <c:v>0</c:v>
                </c:pt>
                <c:pt idx="6">
                  <c:v>#N/A</c:v>
                </c:pt>
                <c:pt idx="7">
                  <c:v>0</c:v>
                </c:pt>
                <c:pt idx="8">
                  <c:v>#N/A</c:v>
                </c:pt>
              </c:numCache>
            </c:numRef>
          </c:val>
          <c:smooth val="0"/>
          <c:extLst>
            <c:ext xmlns:c16="http://schemas.microsoft.com/office/drawing/2014/chart" uri="{C3380CC4-5D6E-409C-BE32-E72D297353CC}">
              <c16:uniqueId val="{0000004E-63CE-4C37-93F5-911DC3B5CECE}"/>
            </c:ext>
          </c:extLst>
        </c:ser>
        <c:ser>
          <c:idx val="80"/>
          <c:order val="79"/>
          <c:tx>
            <c:strRef>
              <c:f>'User and Question Over Time - A'!$A$81</c:f>
              <c:strCache>
                <c:ptCount val="1"/>
                <c:pt idx="0">
                  <c:v>AM80</c:v>
                </c:pt>
              </c:strCache>
            </c:strRef>
          </c:tx>
          <c:spPr>
            <a:ln w="22225" cap="rnd" cmpd="sng" algn="ctr">
              <a:solidFill>
                <a:schemeClr val="accent3">
                  <a:shade val="3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A'!$B$81:$L$81</c15:sqref>
                  </c15:fullRef>
                </c:ext>
              </c:extLst>
              <c:f>('User and Question Over Time - A'!$B$81,'User and Question Over Time - A'!$E$81:$L$81)</c:f>
              <c:numCache>
                <c:formatCode>General</c:formatCode>
                <c:ptCount val="9"/>
                <c:pt idx="0">
                  <c:v>0</c:v>
                </c:pt>
                <c:pt idx="1">
                  <c:v>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F-63CE-4C37-93F5-911DC3B5CECE}"/>
            </c:ext>
          </c:extLst>
        </c:ser>
        <c:ser>
          <c:idx val="81"/>
          <c:order val="80"/>
          <c:tx>
            <c:strRef>
              <c:f>'User and Question Over Time - A'!$A$82</c:f>
              <c:strCache>
                <c:ptCount val="1"/>
                <c:pt idx="0">
                  <c:v>AM81</c:v>
                </c:pt>
              </c:strCache>
            </c:strRef>
          </c:tx>
          <c:spPr>
            <a:ln w="22225" cap="rnd" cmpd="sng" algn="ctr">
              <a:solidFill>
                <a:schemeClr val="accent3">
                  <a:shade val="3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A'!$B$82:$L$82</c15:sqref>
                  </c15:fullRef>
                </c:ext>
              </c:extLst>
              <c:f>('User and Question Over Time - A'!$B$82,'User and Question Over Time - A'!$E$82:$L$82)</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0-63CE-4C37-93F5-911DC3B5CECE}"/>
            </c:ext>
          </c:extLst>
        </c:ser>
        <c:ser>
          <c:idx val="82"/>
          <c:order val="81"/>
          <c:tx>
            <c:strRef>
              <c:f>'User and Question Over Time - A'!$A$83</c:f>
              <c:strCache>
                <c:ptCount val="1"/>
                <c:pt idx="0">
                  <c:v>AM82</c:v>
                </c:pt>
              </c:strCache>
            </c:strRef>
          </c:tx>
          <c:spPr>
            <a:ln w="22225" cap="rnd" cmpd="sng" algn="ctr">
              <a:solidFill>
                <a:schemeClr val="accent3">
                  <a:shade val="3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A'!$B$83:$L$83</c15:sqref>
                  </c15:fullRef>
                </c:ext>
              </c:extLst>
              <c:f>('User and Question Over Time - A'!$B$83,'User and Question Over Time - A'!$E$83:$L$83)</c:f>
              <c:numCache>
                <c:formatCode>General</c:formatCode>
                <c:ptCount val="9"/>
                <c:pt idx="0">
                  <c:v>0</c:v>
                </c:pt>
                <c:pt idx="1">
                  <c:v>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1-63CE-4C37-93F5-911DC3B5CECE}"/>
            </c:ext>
          </c:extLst>
        </c:ser>
        <c:ser>
          <c:idx val="83"/>
          <c:order val="82"/>
          <c:tx>
            <c:strRef>
              <c:f>'User and Question Over Time - A'!$A$84</c:f>
              <c:strCache>
                <c:ptCount val="1"/>
                <c:pt idx="0">
                  <c:v>AM83</c:v>
                </c:pt>
              </c:strCache>
            </c:strRef>
          </c:tx>
          <c:spPr>
            <a:ln w="22225" cap="rnd" cmpd="sng" algn="ctr">
              <a:solidFill>
                <a:schemeClr val="accent3">
                  <a:shade val="3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A'!$B$84:$L$84</c15:sqref>
                  </c15:fullRef>
                </c:ext>
              </c:extLst>
              <c:f>('User and Question Over Time - A'!$B$84,'User and Question Over Time - A'!$E$84:$L$84)</c:f>
              <c:numCache>
                <c:formatCode>General</c:formatCode>
                <c:ptCount val="9"/>
                <c:pt idx="0">
                  <c:v>0</c:v>
                </c:pt>
                <c:pt idx="1">
                  <c:v>0</c:v>
                </c:pt>
                <c:pt idx="2">
                  <c:v>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2-63CE-4C37-93F5-911DC3B5CECE}"/>
            </c:ext>
          </c:extLst>
        </c:ser>
        <c:ser>
          <c:idx val="84"/>
          <c:order val="83"/>
          <c:tx>
            <c:strRef>
              <c:f>'User and Question Over Time - A'!$A$85</c:f>
              <c:strCache>
                <c:ptCount val="1"/>
                <c:pt idx="0">
                  <c:v>Mean</c:v>
                </c:pt>
              </c:strCache>
            </c:strRef>
          </c:tx>
          <c:spPr>
            <a:ln w="50800" cap="rnd" cmpd="sng" algn="ctr">
              <a:solidFill>
                <a:schemeClr val="accent2">
                  <a:lumMod val="75000"/>
                </a:schemeClr>
              </a:solidFill>
              <a:prstDash val="sysDash"/>
              <a:round/>
            </a:ln>
            <a:effectLst/>
          </c:spPr>
          <c:marker>
            <c:symbol val="none"/>
          </c:marker>
          <c:errBars>
            <c:errDir val="y"/>
            <c:errBarType val="both"/>
            <c:errValType val="cust"/>
            <c:noEndCap val="0"/>
            <c:plus>
              <c:numRef>
                <c:extLst>
                  <c:ext xmlns:c15="http://schemas.microsoft.com/office/drawing/2012/chart" uri="{02D57815-91ED-43cb-92C2-25804820EDAC}">
                    <c15:fullRef>
                      <c15:sqref>'User and Question Over Time - A'!$B$88:$L$88</c15:sqref>
                    </c15:fullRef>
                  </c:ext>
                </c:extLst>
                <c:f>('User and Question Over Time - A'!$B$88,'User and Question Over Time - A'!$E$88:$L$88)</c:f>
                <c:numCache>
                  <c:formatCode>General</c:formatCode>
                  <c:ptCount val="9"/>
                  <c:pt idx="0">
                    <c:v>0</c:v>
                  </c:pt>
                  <c:pt idx="1">
                    <c:v>0</c:v>
                  </c:pt>
                  <c:pt idx="2">
                    <c:v>0</c:v>
                  </c:pt>
                  <c:pt idx="3">
                    <c:v>0</c:v>
                  </c:pt>
                  <c:pt idx="4">
                    <c:v>0</c:v>
                  </c:pt>
                  <c:pt idx="5">
                    <c:v>0</c:v>
                  </c:pt>
                  <c:pt idx="6">
                    <c:v>0</c:v>
                  </c:pt>
                  <c:pt idx="7">
                    <c:v>0</c:v>
                  </c:pt>
                  <c:pt idx="8">
                    <c:v>0</c:v>
                  </c:pt>
                </c:numCache>
              </c:numRef>
            </c:plus>
            <c:minus>
              <c:numRef>
                <c:extLst>
                  <c:ext xmlns:c15="http://schemas.microsoft.com/office/drawing/2012/chart" uri="{02D57815-91ED-43cb-92C2-25804820EDAC}">
                    <c15:fullRef>
                      <c15:sqref>'User and Question Over Time - A'!$B$88:$L$88</c15:sqref>
                    </c15:fullRef>
                  </c:ext>
                </c:extLst>
                <c:f>('User and Question Over Time - A'!$B$88,'User and Question Over Time - A'!$E$88:$L$88)</c:f>
                <c:numCache>
                  <c:formatCode>General</c:formatCode>
                  <c:ptCount val="9"/>
                  <c:pt idx="0">
                    <c:v>0</c:v>
                  </c:pt>
                  <c:pt idx="1">
                    <c:v>0</c:v>
                  </c:pt>
                  <c:pt idx="2">
                    <c:v>0</c:v>
                  </c:pt>
                  <c:pt idx="3">
                    <c:v>0</c:v>
                  </c:pt>
                  <c:pt idx="4">
                    <c:v>0</c:v>
                  </c:pt>
                  <c:pt idx="5">
                    <c:v>0</c:v>
                  </c:pt>
                  <c:pt idx="6">
                    <c:v>0</c:v>
                  </c:pt>
                  <c:pt idx="7">
                    <c:v>0</c:v>
                  </c:pt>
                  <c:pt idx="8">
                    <c:v>0</c:v>
                  </c:pt>
                </c:numCache>
              </c:numRef>
            </c:minus>
            <c:spPr>
              <a:noFill/>
              <a:ln w="9525">
                <a:solidFill>
                  <a:schemeClr val="accent2">
                    <a:lumMod val="75000"/>
                  </a:schemeClr>
                </a:solidFill>
              </a:ln>
              <a:effectLst/>
            </c:spPr>
          </c:errBars>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A'!$B$85:$L$85</c15:sqref>
                  </c15:fullRef>
                </c:ext>
              </c:extLst>
              <c:f>('User and Question Over Time - A'!$B$85,'User and Question Over Time - A'!$E$85:$L$85)</c:f>
              <c:numCache>
                <c:formatCode>0.0</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53-63CE-4C37-93F5-911DC3B5CECE}"/>
            </c:ext>
          </c:extLst>
        </c:ser>
        <c:ser>
          <c:idx val="0"/>
          <c:order val="84"/>
          <c:tx>
            <c:strRef>
              <c:f>'User and Question Over Time - A'!$A$89</c:f>
              <c:strCache>
                <c:ptCount val="1"/>
                <c:pt idx="0">
                  <c:v>Median</c:v>
                </c:pt>
              </c:strCache>
            </c:strRef>
          </c:tx>
          <c:spPr>
            <a:ln w="50800" cap="rnd" cmpd="sng" algn="ctr">
              <a:solidFill>
                <a:schemeClr val="accent1"/>
              </a:solidFill>
              <a:prstDash val="sysDot"/>
              <a:round/>
            </a:ln>
            <a:effectLst/>
          </c:spPr>
          <c:marker>
            <c:symbol val="none"/>
          </c:marker>
          <c:trendline>
            <c:spPr>
              <a:ln w="9525" cap="rnd">
                <a:solidFill>
                  <a:schemeClr val="accent3">
                    <a:tint val="32000"/>
                  </a:schemeClr>
                </a:solidFill>
              </a:ln>
              <a:effectLst/>
            </c:spPr>
            <c:trendlineType val="linear"/>
            <c:dispRSqr val="0"/>
            <c:dispEq val="0"/>
          </c:trendline>
          <c:cat>
            <c:strLit>
              <c:ptCount val="9"/>
              <c:pt idx="0">
                <c:v>BL</c:v>
              </c:pt>
              <c:pt idx="1">
                <c:v>6</c:v>
              </c:pt>
              <c:pt idx="2">
                <c:v>12</c:v>
              </c:pt>
              <c:pt idx="3">
                <c:v>18</c:v>
              </c:pt>
              <c:pt idx="4">
                <c:v>24</c:v>
              </c:pt>
              <c:pt idx="5">
                <c:v>30</c:v>
              </c:pt>
              <c:pt idx="6">
                <c:v>36</c:v>
              </c:pt>
              <c:pt idx="7">
                <c:v>42</c:v>
              </c:pt>
              <c:pt idx="8">
                <c:v>48</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'User and Question Over Time - A'!$B$89:$L$89</c15:sqref>
                  </c15:fullRef>
                </c:ext>
              </c:extLst>
              <c:f>('User and Question Over Time - A'!$B$89,'User and Question Over Time - A'!$E$89:$L$89)</c:f>
              <c:numCache>
                <c:formatCode>General</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55-63CE-4C37-93F5-911DC3B5CEC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693418128"/>
        <c:axId val="693417800"/>
      </c:lineChart>
      <c:catAx>
        <c:axId val="693418128"/>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7800"/>
        <c:crosses val="autoZero"/>
        <c:auto val="1"/>
        <c:lblAlgn val="ctr"/>
        <c:lblOffset val="100"/>
        <c:noMultiLvlLbl val="0"/>
      </c:catAx>
      <c:valAx>
        <c:axId val="693417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812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How many cigarettes have you smoked per day during the last 7 days?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A'!$A$130</c:f>
              <c:strCache>
                <c:ptCount val="1"/>
                <c:pt idx="0">
                  <c:v># no - 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A'!$B$130:$L$130</c:f>
              <c:numCache>
                <c:formatCode>General</c:formatCode>
                <c:ptCount val="11"/>
                <c:pt idx="0">
                  <c:v>0.43902439024390244</c:v>
                </c:pt>
                <c:pt idx="1">
                  <c:v>0.41025641025641024</c:v>
                </c:pt>
                <c:pt idx="2">
                  <c:v>0.45454545454545453</c:v>
                </c:pt>
                <c:pt idx="3">
                  <c:v>0.51515151515151514</c:v>
                </c:pt>
                <c:pt idx="4">
                  <c:v>0.54838709677419351</c:v>
                </c:pt>
                <c:pt idx="5">
                  <c:v>0.5357142857142857</c:v>
                </c:pt>
                <c:pt idx="6">
                  <c:v>0.63636363636363635</c:v>
                </c:pt>
                <c:pt idx="7">
                  <c:v>0.54545454545454541</c:v>
                </c:pt>
                <c:pt idx="8">
                  <c:v>0.5</c:v>
                </c:pt>
                <c:pt idx="9">
                  <c:v>0.5</c:v>
                </c:pt>
                <c:pt idx="10">
                  <c:v>0.625</c:v>
                </c:pt>
              </c:numCache>
            </c:numRef>
          </c:val>
          <c:smooth val="0"/>
          <c:extLst>
            <c:ext xmlns:c16="http://schemas.microsoft.com/office/drawing/2014/chart" uri="{C3380CC4-5D6E-409C-BE32-E72D297353CC}">
              <c16:uniqueId val="{00000000-B099-4D2B-AD44-860DBA82792C}"/>
            </c:ext>
          </c:extLst>
        </c:ser>
        <c:ser>
          <c:idx val="1"/>
          <c:order val="1"/>
          <c:tx>
            <c:strRef>
              <c:f>'User and Question Over Time - A'!$A$131</c:f>
              <c:strCache>
                <c:ptCount val="1"/>
                <c:pt idx="0">
                  <c:v># no - 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A'!$B$131:$L$131</c:f>
              <c:numCache>
                <c:formatCode>General</c:formatCode>
                <c:ptCount val="11"/>
                <c:pt idx="0">
                  <c:v>0.51219512195121952</c:v>
                </c:pt>
                <c:pt idx="1">
                  <c:v>0.53846153846153844</c:v>
                </c:pt>
                <c:pt idx="2">
                  <c:v>0.54545454545454541</c:v>
                </c:pt>
                <c:pt idx="3">
                  <c:v>0.48484848484848486</c:v>
                </c:pt>
                <c:pt idx="4">
                  <c:v>0.45161290322580644</c:v>
                </c:pt>
                <c:pt idx="5">
                  <c:v>0.42857142857142855</c:v>
                </c:pt>
                <c:pt idx="6">
                  <c:v>0.36363636363636365</c:v>
                </c:pt>
                <c:pt idx="7">
                  <c:v>0.45454545454545453</c:v>
                </c:pt>
                <c:pt idx="8">
                  <c:v>0.5</c:v>
                </c:pt>
                <c:pt idx="9">
                  <c:v>0.5</c:v>
                </c:pt>
                <c:pt idx="10">
                  <c:v>0.375</c:v>
                </c:pt>
              </c:numCache>
            </c:numRef>
          </c:val>
          <c:smooth val="0"/>
          <c:extLst>
            <c:ext xmlns:c16="http://schemas.microsoft.com/office/drawing/2014/chart" uri="{C3380CC4-5D6E-409C-BE32-E72D297353CC}">
              <c16:uniqueId val="{00000001-B099-4D2B-AD44-860DBA82792C}"/>
            </c:ext>
          </c:extLst>
        </c:ser>
        <c:ser>
          <c:idx val="2"/>
          <c:order val="2"/>
          <c:tx>
            <c:strRef>
              <c:f>'User and Question Over Time - A'!$A$132</c:f>
              <c:strCache>
                <c:ptCount val="1"/>
                <c:pt idx="0">
                  <c:v># yes more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A'!$B$132:$L$132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B099-4D2B-AD44-860DBA82792C}"/>
            </c:ext>
          </c:extLst>
        </c:ser>
        <c:ser>
          <c:idx val="3"/>
          <c:order val="3"/>
          <c:tx>
            <c:strRef>
              <c:f>'User and Question Over Time - A'!$A$133</c:f>
              <c:strCache>
                <c:ptCount val="1"/>
                <c:pt idx="0">
                  <c:v># yes more 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A'!$B$133:$L$133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B099-4D2B-AD44-860DBA82792C}"/>
            </c:ext>
          </c:extLst>
        </c:ser>
        <c:ser>
          <c:idx val="4"/>
          <c:order val="4"/>
          <c:tx>
            <c:strRef>
              <c:f>'User and Question Over Time - A'!$A$134</c:f>
              <c:strCache>
                <c:ptCount val="1"/>
                <c:pt idx="0">
                  <c:v># yes less 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A'!$B$134:$L$134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B099-4D2B-AD44-860DBA82792C}"/>
            </c:ext>
          </c:extLst>
        </c:ser>
        <c:ser>
          <c:idx val="5"/>
          <c:order val="5"/>
          <c:tx>
            <c:strRef>
              <c:f>'User and Question Over Time - A'!$A$135</c:f>
              <c:strCache>
                <c:ptCount val="1"/>
                <c:pt idx="0">
                  <c:v># yes less 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A'!$B$135:$L$135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B099-4D2B-AD44-860DBA82792C}"/>
            </c:ext>
          </c:extLst>
        </c:ser>
        <c:dLbls>
          <c:showLegendKey val="0"/>
          <c:showVal val="0"/>
          <c:showCatName val="0"/>
          <c:showSerName val="0"/>
          <c:showPercent val="0"/>
          <c:showBubbleSize val="0"/>
        </c:dLbls>
        <c:marker val="1"/>
        <c:smooth val="0"/>
        <c:axId val="768382832"/>
        <c:axId val="768381168"/>
      </c:lineChart>
      <c:catAx>
        <c:axId val="768382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a:t>
                </a:r>
                <a:r>
                  <a:rPr lang="en-US" baseline="0"/>
                  <a:t> BL (survey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1168"/>
        <c:crosses val="autoZero"/>
        <c:auto val="1"/>
        <c:lblAlgn val="ctr"/>
        <c:lblOffset val="100"/>
        <c:noMultiLvlLbl val="0"/>
      </c:catAx>
      <c:valAx>
        <c:axId val="768381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How many cigarettes have you smoked per day during the last 7 days?</c:v>
            </c:pt>
          </c:strCache>
        </c:strRef>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A'!$A$109</c:f>
              <c:strCache>
                <c:ptCount val="1"/>
                <c:pt idx="0">
                  <c:v># no - 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A'!$B$109:$L$109</c:f>
              <c:numCache>
                <c:formatCode>General</c:formatCode>
                <c:ptCount val="11"/>
                <c:pt idx="0">
                  <c:v>36</c:v>
                </c:pt>
                <c:pt idx="1">
                  <c:v>16</c:v>
                </c:pt>
                <c:pt idx="2">
                  <c:v>10</c:v>
                </c:pt>
                <c:pt idx="3">
                  <c:v>17</c:v>
                </c:pt>
                <c:pt idx="4">
                  <c:v>17</c:v>
                </c:pt>
                <c:pt idx="5">
                  <c:v>15</c:v>
                </c:pt>
                <c:pt idx="6">
                  <c:v>14</c:v>
                </c:pt>
                <c:pt idx="7">
                  <c:v>12</c:v>
                </c:pt>
                <c:pt idx="8">
                  <c:v>11</c:v>
                </c:pt>
                <c:pt idx="9">
                  <c:v>10</c:v>
                </c:pt>
                <c:pt idx="10">
                  <c:v>15</c:v>
                </c:pt>
              </c:numCache>
            </c:numRef>
          </c:val>
          <c:smooth val="0"/>
          <c:extLst>
            <c:ext xmlns:c16="http://schemas.microsoft.com/office/drawing/2014/chart" uri="{C3380CC4-5D6E-409C-BE32-E72D297353CC}">
              <c16:uniqueId val="{00000000-F55B-4250-8BF6-57B982F3404C}"/>
            </c:ext>
          </c:extLst>
        </c:ser>
        <c:ser>
          <c:idx val="1"/>
          <c:order val="1"/>
          <c:tx>
            <c:strRef>
              <c:f>'User and Question Over Time - A'!$A$110</c:f>
              <c:strCache>
                <c:ptCount val="1"/>
                <c:pt idx="0">
                  <c:v># no - 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A'!$B$110:$L$110</c:f>
              <c:numCache>
                <c:formatCode>General</c:formatCode>
                <c:ptCount val="11"/>
                <c:pt idx="0">
                  <c:v>42</c:v>
                </c:pt>
                <c:pt idx="1">
                  <c:v>21</c:v>
                </c:pt>
                <c:pt idx="2">
                  <c:v>12</c:v>
                </c:pt>
                <c:pt idx="3">
                  <c:v>16</c:v>
                </c:pt>
                <c:pt idx="4">
                  <c:v>14</c:v>
                </c:pt>
                <c:pt idx="5">
                  <c:v>12</c:v>
                </c:pt>
                <c:pt idx="6">
                  <c:v>8</c:v>
                </c:pt>
                <c:pt idx="7">
                  <c:v>10</c:v>
                </c:pt>
                <c:pt idx="8">
                  <c:v>11</c:v>
                </c:pt>
                <c:pt idx="9">
                  <c:v>10</c:v>
                </c:pt>
                <c:pt idx="10">
                  <c:v>9</c:v>
                </c:pt>
              </c:numCache>
            </c:numRef>
          </c:val>
          <c:smooth val="0"/>
          <c:extLst>
            <c:ext xmlns:c16="http://schemas.microsoft.com/office/drawing/2014/chart" uri="{C3380CC4-5D6E-409C-BE32-E72D297353CC}">
              <c16:uniqueId val="{00000001-F55B-4250-8BF6-57B982F3404C}"/>
            </c:ext>
          </c:extLst>
        </c:ser>
        <c:ser>
          <c:idx val="2"/>
          <c:order val="2"/>
          <c:tx>
            <c:strRef>
              <c:f>'User and Question Over Time - A'!$A$111</c:f>
              <c:strCache>
                <c:ptCount val="1"/>
                <c:pt idx="0">
                  <c:v># yes more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A'!$B$111:$L$111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F55B-4250-8BF6-57B982F3404C}"/>
            </c:ext>
          </c:extLst>
        </c:ser>
        <c:ser>
          <c:idx val="3"/>
          <c:order val="3"/>
          <c:tx>
            <c:strRef>
              <c:f>'User and Question Over Time - A'!$A$112</c:f>
              <c:strCache>
                <c:ptCount val="1"/>
                <c:pt idx="0">
                  <c:v># yes more 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A'!$B$112:$L$112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F55B-4250-8BF6-57B982F3404C}"/>
            </c:ext>
          </c:extLst>
        </c:ser>
        <c:ser>
          <c:idx val="4"/>
          <c:order val="4"/>
          <c:tx>
            <c:strRef>
              <c:f>'User and Question Over Time - A'!$A$113</c:f>
              <c:strCache>
                <c:ptCount val="1"/>
                <c:pt idx="0">
                  <c:v># yes less 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A'!$B$113:$L$113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F55B-4250-8BF6-57B982F3404C}"/>
            </c:ext>
          </c:extLst>
        </c:ser>
        <c:ser>
          <c:idx val="5"/>
          <c:order val="5"/>
          <c:tx>
            <c:strRef>
              <c:f>'User and Question Over Time - A'!$A$114</c:f>
              <c:strCache>
                <c:ptCount val="1"/>
                <c:pt idx="0">
                  <c:v># yes less 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A'!$B$114:$L$114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F55B-4250-8BF6-57B982F3404C}"/>
            </c:ext>
          </c:extLst>
        </c:ser>
        <c:dLbls>
          <c:showLegendKey val="0"/>
          <c:showVal val="0"/>
          <c:showCatName val="0"/>
          <c:showSerName val="0"/>
          <c:showPercent val="0"/>
          <c:showBubbleSize val="0"/>
        </c:dLbls>
        <c:marker val="1"/>
        <c:smooth val="0"/>
        <c:axId val="1135372848"/>
        <c:axId val="1135376176"/>
      </c:lineChart>
      <c:catAx>
        <c:axId val="113537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6176"/>
        <c:crosses val="autoZero"/>
        <c:auto val="1"/>
        <c:lblAlgn val="ctr"/>
        <c:lblOffset val="100"/>
        <c:noMultiLvlLbl val="0"/>
      </c:catAx>
      <c:valAx>
        <c:axId val="113537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2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How many cigarettes have you smoked per day during the last 7 days?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A'!$A$95</c:f>
              <c:strCache>
                <c:ptCount val="1"/>
                <c:pt idx="0">
                  <c:v># of 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A'!$B$94:$L$94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A'!$B$95:$L$95</c:f>
              <c:numCache>
                <c:formatCode>General</c:formatCode>
                <c:ptCount val="11"/>
                <c:pt idx="0">
                  <c:v>78</c:v>
                </c:pt>
                <c:pt idx="1">
                  <c:v>37</c:v>
                </c:pt>
                <c:pt idx="2">
                  <c:v>22</c:v>
                </c:pt>
                <c:pt idx="3">
                  <c:v>33</c:v>
                </c:pt>
                <c:pt idx="4">
                  <c:v>31</c:v>
                </c:pt>
                <c:pt idx="5">
                  <c:v>27</c:v>
                </c:pt>
                <c:pt idx="6">
                  <c:v>22</c:v>
                </c:pt>
                <c:pt idx="7">
                  <c:v>22</c:v>
                </c:pt>
                <c:pt idx="8">
                  <c:v>22</c:v>
                </c:pt>
                <c:pt idx="9">
                  <c:v>20</c:v>
                </c:pt>
                <c:pt idx="10">
                  <c:v>24</c:v>
                </c:pt>
              </c:numCache>
            </c:numRef>
          </c:val>
          <c:smooth val="0"/>
          <c:extLst>
            <c:ext xmlns:c16="http://schemas.microsoft.com/office/drawing/2014/chart" uri="{C3380CC4-5D6E-409C-BE32-E72D297353CC}">
              <c16:uniqueId val="{00000000-3530-495E-A102-51ED3D554292}"/>
            </c:ext>
          </c:extLst>
        </c:ser>
        <c:ser>
          <c:idx val="1"/>
          <c:order val="1"/>
          <c:tx>
            <c:strRef>
              <c:f>'User and Question Over Time - A'!$A$96</c:f>
              <c:strCache>
                <c:ptCount val="1"/>
                <c:pt idx="0">
                  <c:v># of Yes more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A'!$B$94:$L$94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A'!$B$96:$L$96</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3530-495E-A102-51ED3D554292}"/>
            </c:ext>
          </c:extLst>
        </c:ser>
        <c:ser>
          <c:idx val="2"/>
          <c:order val="2"/>
          <c:tx>
            <c:strRef>
              <c:f>'User and Question Over Time - A'!$A$97</c:f>
              <c:strCache>
                <c:ptCount val="1"/>
                <c:pt idx="0">
                  <c:v># of Yes less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A'!$B$94:$L$94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A'!$B$97:$L$97</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3530-495E-A102-51ED3D554292}"/>
            </c:ext>
          </c:extLst>
        </c:ser>
        <c:dLbls>
          <c:showLegendKey val="0"/>
          <c:showVal val="0"/>
          <c:showCatName val="0"/>
          <c:showSerName val="0"/>
          <c:showPercent val="0"/>
          <c:showBubbleSize val="0"/>
        </c:dLbls>
        <c:marker val="1"/>
        <c:smooth val="0"/>
        <c:axId val="1096784064"/>
        <c:axId val="1096792384"/>
      </c:lineChart>
      <c:catAx>
        <c:axId val="1096784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 BL survey</a:t>
                </a:r>
                <a:r>
                  <a:rPr lang="en-US" baseline="0"/>
                  <a:t>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92384"/>
        <c:crosses val="autoZero"/>
        <c:auto val="1"/>
        <c:lblAlgn val="ctr"/>
        <c:lblOffset val="100"/>
        <c:noMultiLvlLbl val="0"/>
      </c:catAx>
      <c:valAx>
        <c:axId val="1096792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 of respondents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84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How many cigarettes have you smoked per day during the last 7 days?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A'!$A$143</c:f>
              <c:strCache>
                <c:ptCount val="1"/>
                <c:pt idx="0">
                  <c:v>Mean - T</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1"/>
            <c:dispEq val="1"/>
            <c:trendlineLbl>
              <c:layout>
                <c:manualLayout>
                  <c:x val="-0.18534860771669784"/>
                  <c:y val="0.3490627581221123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A'!$B$143:$L$143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315B-436C-8A85-5B14DF8F6C28}"/>
            </c:ext>
          </c:extLst>
        </c:ser>
        <c:ser>
          <c:idx val="1"/>
          <c:order val="1"/>
          <c:tx>
            <c:strRef>
              <c:f>'User and Question Over Time - A'!$A$144</c:f>
              <c:strCache>
                <c:ptCount val="1"/>
                <c:pt idx="0">
                  <c:v>Mean - A</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1"/>
            <c:dispEq val="1"/>
            <c:trendlineLbl>
              <c:layout>
                <c:manualLayout>
                  <c:x val="-0.33053377596573041"/>
                  <c:y val="0.324731474932195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A'!$B$144:$L$144</c:f>
              <c:numCache>
                <c:formatCode>General</c:formatCode>
                <c:ptCount val="11"/>
                <c:pt idx="0">
                  <c:v>#N/A</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315B-436C-8A85-5B14DF8F6C28}"/>
            </c:ext>
          </c:extLst>
        </c:ser>
        <c:dLbls>
          <c:showLegendKey val="0"/>
          <c:showVal val="0"/>
          <c:showCatName val="0"/>
          <c:showSerName val="0"/>
          <c:showPercent val="0"/>
          <c:showBubbleSize val="0"/>
        </c:dLbls>
        <c:smooth val="0"/>
        <c:axId val="1428162992"/>
        <c:axId val="1428165904"/>
      </c:lineChart>
      <c:catAx>
        <c:axId val="142816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5904"/>
        <c:crosses val="autoZero"/>
        <c:auto val="1"/>
        <c:lblAlgn val="ctr"/>
        <c:lblOffset val="100"/>
        <c:noMultiLvlLbl val="0"/>
      </c:catAx>
      <c:valAx>
        <c:axId val="1428165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2992"/>
        <c:crosses val="autoZero"/>
        <c:crossBetween val="between"/>
      </c:valAx>
      <c:spPr>
        <a:noFill/>
        <a:ln>
          <a:noFill/>
        </a:ln>
        <a:effectLst/>
      </c:spPr>
    </c:plotArea>
    <c:legend>
      <c:legendPos val="b"/>
      <c:layout>
        <c:manualLayout>
          <c:xMode val="edge"/>
          <c:yMode val="edge"/>
          <c:x val="0.24100186424013853"/>
          <c:y val="0.93949586323597856"/>
          <c:w val="0.50062589668989244"/>
          <c:h val="3.34633995531218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How many cigarettes have you smoked per day during the last 7 days?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A'!$A$119</c:f>
              <c:strCache>
                <c:ptCount val="1"/>
                <c:pt idx="0">
                  <c:v># no - 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A'!$B$119:$L$119</c:f>
              <c:numCache>
                <c:formatCode>General</c:formatCode>
                <c:ptCount val="11"/>
                <c:pt idx="0">
                  <c:v>36</c:v>
                </c:pt>
                <c:pt idx="1">
                  <c:v>16</c:v>
                </c:pt>
                <c:pt idx="2">
                  <c:v>10</c:v>
                </c:pt>
                <c:pt idx="3">
                  <c:v>17</c:v>
                </c:pt>
                <c:pt idx="4">
                  <c:v>17</c:v>
                </c:pt>
                <c:pt idx="5">
                  <c:v>15</c:v>
                </c:pt>
                <c:pt idx="6">
                  <c:v>14</c:v>
                </c:pt>
                <c:pt idx="7">
                  <c:v>12</c:v>
                </c:pt>
                <c:pt idx="8">
                  <c:v>11</c:v>
                </c:pt>
                <c:pt idx="9">
                  <c:v>10</c:v>
                </c:pt>
                <c:pt idx="10">
                  <c:v>15</c:v>
                </c:pt>
              </c:numCache>
            </c:numRef>
          </c:val>
          <c:smooth val="0"/>
          <c:extLst>
            <c:ext xmlns:c16="http://schemas.microsoft.com/office/drawing/2014/chart" uri="{C3380CC4-5D6E-409C-BE32-E72D297353CC}">
              <c16:uniqueId val="{00000000-7F07-4E6C-959E-2C00E1A5DC6B}"/>
            </c:ext>
          </c:extLst>
        </c:ser>
        <c:ser>
          <c:idx val="1"/>
          <c:order val="1"/>
          <c:tx>
            <c:strRef>
              <c:f>'User and Question Over Time - A'!$A$120</c:f>
              <c:strCache>
                <c:ptCount val="1"/>
                <c:pt idx="0">
                  <c:v># no - 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A'!$B$120:$L$120</c:f>
              <c:numCache>
                <c:formatCode>General</c:formatCode>
                <c:ptCount val="11"/>
                <c:pt idx="0">
                  <c:v>42</c:v>
                </c:pt>
                <c:pt idx="1">
                  <c:v>21</c:v>
                </c:pt>
                <c:pt idx="2">
                  <c:v>12</c:v>
                </c:pt>
                <c:pt idx="3">
                  <c:v>16</c:v>
                </c:pt>
                <c:pt idx="4">
                  <c:v>14</c:v>
                </c:pt>
                <c:pt idx="5">
                  <c:v>12</c:v>
                </c:pt>
                <c:pt idx="6">
                  <c:v>8</c:v>
                </c:pt>
                <c:pt idx="7">
                  <c:v>10</c:v>
                </c:pt>
                <c:pt idx="8">
                  <c:v>11</c:v>
                </c:pt>
                <c:pt idx="9">
                  <c:v>10</c:v>
                </c:pt>
                <c:pt idx="10">
                  <c:v>9</c:v>
                </c:pt>
              </c:numCache>
            </c:numRef>
          </c:val>
          <c:smooth val="0"/>
          <c:extLst>
            <c:ext xmlns:c16="http://schemas.microsoft.com/office/drawing/2014/chart" uri="{C3380CC4-5D6E-409C-BE32-E72D297353CC}">
              <c16:uniqueId val="{00000001-7F07-4E6C-959E-2C00E1A5DC6B}"/>
            </c:ext>
          </c:extLst>
        </c:ser>
        <c:ser>
          <c:idx val="2"/>
          <c:order val="2"/>
          <c:tx>
            <c:strRef>
              <c:f>'User and Question Over Time - A'!$A$121</c:f>
              <c:strCache>
                <c:ptCount val="1"/>
                <c:pt idx="0">
                  <c:v># yes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A'!$B$121:$L$121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7F07-4E6C-959E-2C00E1A5DC6B}"/>
            </c:ext>
          </c:extLst>
        </c:ser>
        <c:ser>
          <c:idx val="3"/>
          <c:order val="3"/>
          <c:tx>
            <c:strRef>
              <c:f>'User and Question Over Time - A'!$A$122</c:f>
              <c:strCache>
                <c:ptCount val="1"/>
                <c:pt idx="0">
                  <c:v># yes  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A'!$B$122:$L$122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7F07-4E6C-959E-2C00E1A5DC6B}"/>
            </c:ext>
          </c:extLst>
        </c:ser>
        <c:dLbls>
          <c:showLegendKey val="0"/>
          <c:showVal val="0"/>
          <c:showCatName val="0"/>
          <c:showSerName val="0"/>
          <c:showPercent val="0"/>
          <c:showBubbleSize val="0"/>
        </c:dLbls>
        <c:marker val="1"/>
        <c:smooth val="0"/>
        <c:axId val="302734592"/>
        <c:axId val="302717120"/>
      </c:lineChart>
      <c:catAx>
        <c:axId val="30273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17120"/>
        <c:crosses val="autoZero"/>
        <c:auto val="1"/>
        <c:lblAlgn val="ctr"/>
        <c:lblOffset val="100"/>
        <c:noMultiLvlLbl val="0"/>
      </c:catAx>
      <c:valAx>
        <c:axId val="30271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34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How many cigarettes have you smoked per day during the last 7 days?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A'!$A$143</c:f>
              <c:strCache>
                <c:ptCount val="1"/>
                <c:pt idx="0">
                  <c:v>Mean - 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A'!$B$143:$L$143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F18A-40F6-815D-A79A7E4D60B3}"/>
            </c:ext>
          </c:extLst>
        </c:ser>
        <c:ser>
          <c:idx val="1"/>
          <c:order val="1"/>
          <c:tx>
            <c:strRef>
              <c:f>'User and Question Over Time - A'!$A$144</c:f>
              <c:strCache>
                <c:ptCount val="1"/>
                <c:pt idx="0">
                  <c:v>Mean - 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A'!$B$144:$L$144</c:f>
              <c:numCache>
                <c:formatCode>General</c:formatCode>
                <c:ptCount val="11"/>
                <c:pt idx="0">
                  <c:v>#N/A</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F18A-40F6-815D-A79A7E4D60B3}"/>
            </c:ext>
          </c:extLst>
        </c:ser>
        <c:ser>
          <c:idx val="2"/>
          <c:order val="2"/>
          <c:tx>
            <c:strRef>
              <c:f>'User and Question Over Time - A'!$A$145</c:f>
              <c:strCache>
                <c:ptCount val="1"/>
                <c:pt idx="0">
                  <c:v>Median -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A'!$B$145:$L$145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F18A-40F6-815D-A79A7E4D60B3}"/>
            </c:ext>
          </c:extLst>
        </c:ser>
        <c:ser>
          <c:idx val="3"/>
          <c:order val="3"/>
          <c:tx>
            <c:strRef>
              <c:f>'User and Question Over Time - A'!$A$146</c:f>
              <c:strCache>
                <c:ptCount val="1"/>
                <c:pt idx="0">
                  <c:v>Median - 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A'!$B$146:$L$146</c:f>
              <c:numCache>
                <c:formatCode>General</c:formatCode>
                <c:ptCount val="11"/>
                <c:pt idx="0">
                  <c:v>#N/A</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F18A-40F6-815D-A79A7E4D60B3}"/>
            </c:ext>
          </c:extLst>
        </c:ser>
        <c:dLbls>
          <c:showLegendKey val="0"/>
          <c:showVal val="0"/>
          <c:showCatName val="0"/>
          <c:showSerName val="0"/>
          <c:showPercent val="0"/>
          <c:showBubbleSize val="0"/>
        </c:dLbls>
        <c:marker val="1"/>
        <c:smooth val="0"/>
        <c:axId val="2048523296"/>
        <c:axId val="2048521632"/>
      </c:lineChart>
      <c:catAx>
        <c:axId val="204852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1632"/>
        <c:crosses val="autoZero"/>
        <c:auto val="1"/>
        <c:lblAlgn val="ctr"/>
        <c:lblOffset val="100"/>
        <c:noMultiLvlLbl val="0"/>
      </c:catAx>
      <c:valAx>
        <c:axId val="2048521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3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Age of Respondnts</cx:v>
        </cx:txData>
      </cx:tx>
      <cx:txPr>
        <a:bodyPr spcFirstLastPara="1" vertOverflow="ellipsis" horzOverflow="overflow" wrap="square" lIns="0" tIns="0" rIns="0" bIns="0" anchor="ctr" anchorCtr="1"/>
        <a:lstStyle/>
        <a:p>
          <a:pPr algn="ctr" rtl="0">
            <a:defRPr/>
          </a:pPr>
          <a:r>
            <a:rPr lang="en-US" sz="2000" b="0" i="0" u="none" strike="noStrike" baseline="0">
              <a:solidFill>
                <a:sysClr val="windowText" lastClr="000000">
                  <a:lumMod val="65000"/>
                  <a:lumOff val="35000"/>
                </a:sysClr>
              </a:solidFill>
              <a:latin typeface="Calibri Light" panose="020F0302020204030204"/>
            </a:rPr>
            <a:t>Age of Respondnts</a:t>
          </a:r>
        </a:p>
      </cx:txPr>
    </cx:title>
    <cx:plotArea>
      <cx:plotAreaRegion>
        <cx:series layoutId="boxWhisker" uniqueId="{1D7E9F63-A0C0-42BB-8787-12845F2B3A0D}">
          <cx:dataLabels>
            <cx:txPr>
              <a:bodyPr spcFirstLastPara="1" vertOverflow="ellipsis" horzOverflow="overflow" wrap="square" lIns="0" tIns="0" rIns="0" bIns="0" anchor="ctr" anchorCtr="1"/>
              <a:lstStyle/>
              <a:p>
                <a:pPr algn="ctr" rtl="0">
                  <a:defRPr sz="1100" baseline="0"/>
                </a:pPr>
                <a:endParaRPr lang="en-US" sz="1100" b="0" i="0" u="none" strike="noStrike" baseline="0">
                  <a:solidFill>
                    <a:sysClr val="windowText" lastClr="000000">
                      <a:lumMod val="75000"/>
                      <a:lumOff val="25000"/>
                    </a:sysClr>
                  </a:solidFill>
                  <a:latin typeface="Calibri" panose="020F0502020204030204"/>
                </a:endParaRPr>
              </a:p>
            </cx:txPr>
            <cx:visibility seriesName="0" categoryName="0" value="1"/>
          </cx:dataLabels>
          <cx:dataId val="0"/>
          <cx:layoutPr>
            <cx:visibility meanLine="0" meanMarker="1" nonoutliers="0" outliers="1"/>
            <cx:statistics quartileMethod="exclusive"/>
          </cx:layoutPr>
        </cx:series>
      </cx:plotAreaRegion>
      <cx:axis id="0" hidden="1">
        <cx:catScaling gapWidth="1.5"/>
        <cx:tickLabels/>
      </cx:axis>
      <cx:axis id="1">
        <cx:valScaling/>
        <cx:majorGridlines/>
        <cx:min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Household Size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Household Size</a:t>
          </a:r>
        </a:p>
      </cx:txPr>
    </cx:title>
    <cx:plotArea>
      <cx:plotAreaRegion>
        <cx:series layoutId="boxWhisker" uniqueId="{BBA11AF6-DC6D-47B4-A4DF-00DCD9972ED2}">
          <cx:tx>
            <cx:txData>
              <cx:f>_xlchart.v1.1</cx:f>
              <cx:v>Total Humans</cx:v>
            </cx:txData>
          </cx:tx>
          <cx:dataLabels>
            <cx:txPr>
              <a:bodyPr spcFirstLastPara="1" vertOverflow="ellipsis" horzOverflow="overflow" wrap="square" lIns="0" tIns="0" rIns="0" bIns="0" anchor="ctr" anchorCtr="1"/>
              <a:lstStyle/>
              <a:p>
                <a:pPr algn="ctr" rtl="0">
                  <a:defRPr sz="1100" b="1" i="0" baseline="0"/>
                </a:pPr>
                <a:endParaRPr lang="en-US" sz="1100" b="1" i="0" u="none" strike="noStrike" baseline="0">
                  <a:solidFill>
                    <a:sysClr val="windowText" lastClr="000000">
                      <a:lumMod val="75000"/>
                      <a:lumOff val="25000"/>
                    </a:sysClr>
                  </a:solidFill>
                  <a:latin typeface="Calibri" panose="020F0502020204030204"/>
                </a:endParaRPr>
              </a:p>
            </cx:txPr>
            <cx:visibility seriesName="0" categoryName="0" value="1"/>
          </cx:dataLabels>
          <cx:dataId val="0"/>
          <cx:layoutPr>
            <cx:visibility meanLine="0" meanMarker="1" nonoutliers="0" outliers="1"/>
            <cx:statistics quartileMethod="exclusive"/>
          </cx:layoutPr>
        </cx:series>
      </cx:plotAreaRegion>
      <cx:axis id="0" hidden="1">
        <cx:catScaling gapWidth="1.5"/>
        <cx:tickLabels/>
      </cx:axis>
      <cx:axis id="1">
        <cx:valScaling/>
        <cx:majorGridlines/>
        <cx:min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3">
  <a:schemeClr val="accent3"/>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Reversed" id="23">
  <a:schemeClr val="accent3"/>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74">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74">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1.xml"/><Relationship Id="rId18" Type="http://schemas.openxmlformats.org/officeDocument/2006/relationships/image" Target="../media/image15.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0.xml"/><Relationship Id="rId17" Type="http://schemas.openxmlformats.org/officeDocument/2006/relationships/image" Target="../media/image14.png"/><Relationship Id="rId2" Type="http://schemas.openxmlformats.org/officeDocument/2006/relationships/chart" Target="../charts/chart2.xml"/><Relationship Id="rId16" Type="http://schemas.openxmlformats.org/officeDocument/2006/relationships/image" Target="../media/image13.png"/><Relationship Id="rId20" Type="http://schemas.openxmlformats.org/officeDocument/2006/relationships/image" Target="../media/image17.png"/><Relationship Id="rId1" Type="http://schemas.openxmlformats.org/officeDocument/2006/relationships/chart" Target="../charts/chart1.xml"/><Relationship Id="rId6" Type="http://schemas.openxmlformats.org/officeDocument/2006/relationships/chart" Target="../charts/chart6.xml"/><Relationship Id="rId11" Type="http://schemas.microsoft.com/office/2014/relationships/chartEx" Target="../charts/chartEx2.xml"/><Relationship Id="rId5" Type="http://schemas.openxmlformats.org/officeDocument/2006/relationships/chart" Target="../charts/chart5.xml"/><Relationship Id="rId15" Type="http://schemas.openxmlformats.org/officeDocument/2006/relationships/image" Target="../media/image12.png"/><Relationship Id="rId10" Type="http://schemas.openxmlformats.org/officeDocument/2006/relationships/chart" Target="../charts/chart9.xml"/><Relationship Id="rId19" Type="http://schemas.openxmlformats.org/officeDocument/2006/relationships/image" Target="../media/image16.png"/><Relationship Id="rId4" Type="http://schemas.openxmlformats.org/officeDocument/2006/relationships/chart" Target="../charts/chart4.xml"/><Relationship Id="rId9" Type="http://schemas.microsoft.com/office/2014/relationships/chartEx" Target="../charts/chartEx1.xml"/><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1.xml"/><Relationship Id="rId7" Type="http://schemas.openxmlformats.org/officeDocument/2006/relationships/chart" Target="../charts/chart25.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13</xdr:col>
      <xdr:colOff>123825</xdr:colOff>
      <xdr:row>1</xdr:row>
      <xdr:rowOff>95250</xdr:rowOff>
    </xdr:from>
    <xdr:to>
      <xdr:col>20</xdr:col>
      <xdr:colOff>428625</xdr:colOff>
      <xdr:row>13</xdr:row>
      <xdr:rowOff>180975</xdr:rowOff>
    </xdr:to>
    <xdr:graphicFrame macro="">
      <xdr:nvGraphicFramePr>
        <xdr:cNvPr id="2" name="Chart 1">
          <a:extLst>
            <a:ext uri="{FF2B5EF4-FFF2-40B4-BE49-F238E27FC236}">
              <a16:creationId xmlns:a16="http://schemas.microsoft.com/office/drawing/2014/main" id="{2E2493E2-0B36-4D49-BC65-3074236EED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95250</xdr:colOff>
      <xdr:row>1</xdr:row>
      <xdr:rowOff>123825</xdr:rowOff>
    </xdr:from>
    <xdr:to>
      <xdr:col>26</xdr:col>
      <xdr:colOff>400050</xdr:colOff>
      <xdr:row>14</xdr:row>
      <xdr:rowOff>19050</xdr:rowOff>
    </xdr:to>
    <xdr:graphicFrame macro="">
      <xdr:nvGraphicFramePr>
        <xdr:cNvPr id="4" name="Chart 3">
          <a:extLst>
            <a:ext uri="{FF2B5EF4-FFF2-40B4-BE49-F238E27FC236}">
              <a16:creationId xmlns:a16="http://schemas.microsoft.com/office/drawing/2014/main" id="{13383181-3C63-4197-B805-9839A522FA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585787</xdr:colOff>
      <xdr:row>1</xdr:row>
      <xdr:rowOff>123825</xdr:rowOff>
    </xdr:from>
    <xdr:to>
      <xdr:col>34</xdr:col>
      <xdr:colOff>280987</xdr:colOff>
      <xdr:row>14</xdr:row>
      <xdr:rowOff>19050</xdr:rowOff>
    </xdr:to>
    <xdr:graphicFrame macro="">
      <xdr:nvGraphicFramePr>
        <xdr:cNvPr id="5" name="Chart 4">
          <a:extLst>
            <a:ext uri="{FF2B5EF4-FFF2-40B4-BE49-F238E27FC236}">
              <a16:creationId xmlns:a16="http://schemas.microsoft.com/office/drawing/2014/main" id="{ABE73554-87C2-4C3C-A2AB-280F3D6218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352425</xdr:colOff>
      <xdr:row>15</xdr:row>
      <xdr:rowOff>0</xdr:rowOff>
    </xdr:from>
    <xdr:to>
      <xdr:col>22</xdr:col>
      <xdr:colOff>47625</xdr:colOff>
      <xdr:row>26</xdr:row>
      <xdr:rowOff>161925</xdr:rowOff>
    </xdr:to>
    <xdr:graphicFrame macro="">
      <xdr:nvGraphicFramePr>
        <xdr:cNvPr id="7" name="Chart 6">
          <a:extLst>
            <a:ext uri="{FF2B5EF4-FFF2-40B4-BE49-F238E27FC236}">
              <a16:creationId xmlns:a16="http://schemas.microsoft.com/office/drawing/2014/main" id="{B7D20922-886E-4D6E-AF2A-9424E5AEA9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485775</xdr:colOff>
      <xdr:row>28</xdr:row>
      <xdr:rowOff>219075</xdr:rowOff>
    </xdr:from>
    <xdr:to>
      <xdr:col>21</xdr:col>
      <xdr:colOff>180975</xdr:colOff>
      <xdr:row>34</xdr:row>
      <xdr:rowOff>704850</xdr:rowOff>
    </xdr:to>
    <xdr:graphicFrame macro="">
      <xdr:nvGraphicFramePr>
        <xdr:cNvPr id="8" name="Chart 7">
          <a:extLst>
            <a:ext uri="{FF2B5EF4-FFF2-40B4-BE49-F238E27FC236}">
              <a16:creationId xmlns:a16="http://schemas.microsoft.com/office/drawing/2014/main" id="{155101B7-956D-465F-A6B0-82161FA3CD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533400</xdr:colOff>
      <xdr:row>48</xdr:row>
      <xdr:rowOff>161925</xdr:rowOff>
    </xdr:from>
    <xdr:to>
      <xdr:col>21</xdr:col>
      <xdr:colOff>228600</xdr:colOff>
      <xdr:row>60</xdr:row>
      <xdr:rowOff>142875</xdr:rowOff>
    </xdr:to>
    <xdr:graphicFrame macro="">
      <xdr:nvGraphicFramePr>
        <xdr:cNvPr id="9" name="Chart 8">
          <a:extLst>
            <a:ext uri="{FF2B5EF4-FFF2-40B4-BE49-F238E27FC236}">
              <a16:creationId xmlns:a16="http://schemas.microsoft.com/office/drawing/2014/main" id="{C3D9A64F-EB91-407B-9548-1E3C62205C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561975</xdr:colOff>
      <xdr:row>68</xdr:row>
      <xdr:rowOff>142875</xdr:rowOff>
    </xdr:from>
    <xdr:to>
      <xdr:col>21</xdr:col>
      <xdr:colOff>257175</xdr:colOff>
      <xdr:row>80</xdr:row>
      <xdr:rowOff>123825</xdr:rowOff>
    </xdr:to>
    <xdr:graphicFrame macro="">
      <xdr:nvGraphicFramePr>
        <xdr:cNvPr id="10" name="Chart 9">
          <a:extLst>
            <a:ext uri="{FF2B5EF4-FFF2-40B4-BE49-F238E27FC236}">
              <a16:creationId xmlns:a16="http://schemas.microsoft.com/office/drawing/2014/main" id="{AFD3DD71-D40D-4E5B-BA43-5AC0106B5E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257175</xdr:colOff>
      <xdr:row>89</xdr:row>
      <xdr:rowOff>9525</xdr:rowOff>
    </xdr:from>
    <xdr:to>
      <xdr:col>20</xdr:col>
      <xdr:colOff>561975</xdr:colOff>
      <xdr:row>102</xdr:row>
      <xdr:rowOff>28575</xdr:rowOff>
    </xdr:to>
    <xdr:graphicFrame macro="">
      <xdr:nvGraphicFramePr>
        <xdr:cNvPr id="11" name="Chart 10">
          <a:extLst>
            <a:ext uri="{FF2B5EF4-FFF2-40B4-BE49-F238E27FC236}">
              <a16:creationId xmlns:a16="http://schemas.microsoft.com/office/drawing/2014/main" id="{4C55CBB0-2D02-4913-8A23-26E6920934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114300</xdr:colOff>
      <xdr:row>111</xdr:row>
      <xdr:rowOff>190499</xdr:rowOff>
    </xdr:from>
    <xdr:to>
      <xdr:col>6</xdr:col>
      <xdr:colOff>276225</xdr:colOff>
      <xdr:row>136</xdr:row>
      <xdr:rowOff>66674</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BAA5B94-0433-4E8C-994C-D90E9FFA5F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723900" y="25863549"/>
              <a:ext cx="4778375" cy="46386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85726</xdr:colOff>
      <xdr:row>109</xdr:row>
      <xdr:rowOff>142875</xdr:rowOff>
    </xdr:from>
    <xdr:to>
      <xdr:col>16</xdr:col>
      <xdr:colOff>409576</xdr:colOff>
      <xdr:row>124</xdr:row>
      <xdr:rowOff>28575</xdr:rowOff>
    </xdr:to>
    <xdr:graphicFrame macro="">
      <xdr:nvGraphicFramePr>
        <xdr:cNvPr id="6" name="Chart 5">
          <a:extLst>
            <a:ext uri="{FF2B5EF4-FFF2-40B4-BE49-F238E27FC236}">
              <a16:creationId xmlns:a16="http://schemas.microsoft.com/office/drawing/2014/main" id="{D59D571C-1128-42CF-9A2A-0B20E10D28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128587</xdr:colOff>
      <xdr:row>124</xdr:row>
      <xdr:rowOff>152400</xdr:rowOff>
    </xdr:from>
    <xdr:to>
      <xdr:col>17</xdr:col>
      <xdr:colOff>57150</xdr:colOff>
      <xdr:row>142</xdr:row>
      <xdr:rowOff>114300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0B61A40C-0FC4-4DDA-9BBA-7C8559C3AD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9920287" y="28301950"/>
              <a:ext cx="2976563" cy="3390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185736</xdr:colOff>
      <xdr:row>211</xdr:row>
      <xdr:rowOff>95250</xdr:rowOff>
    </xdr:from>
    <xdr:to>
      <xdr:col>9</xdr:col>
      <xdr:colOff>514349</xdr:colOff>
      <xdr:row>236</xdr:row>
      <xdr:rowOff>19050</xdr:rowOff>
    </xdr:to>
    <xdr:graphicFrame macro="">
      <xdr:nvGraphicFramePr>
        <xdr:cNvPr id="14" name="Chart 13">
          <a:extLst>
            <a:ext uri="{FF2B5EF4-FFF2-40B4-BE49-F238E27FC236}">
              <a16:creationId xmlns:a16="http://schemas.microsoft.com/office/drawing/2014/main" id="{67AC7978-75A3-469B-BA33-C23959749C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80961</xdr:colOff>
      <xdr:row>209</xdr:row>
      <xdr:rowOff>133350</xdr:rowOff>
    </xdr:from>
    <xdr:to>
      <xdr:col>22</xdr:col>
      <xdr:colOff>390524</xdr:colOff>
      <xdr:row>226</xdr:row>
      <xdr:rowOff>19050</xdr:rowOff>
    </xdr:to>
    <xdr:graphicFrame macro="">
      <xdr:nvGraphicFramePr>
        <xdr:cNvPr id="18" name="Chart 17">
          <a:extLst>
            <a:ext uri="{FF2B5EF4-FFF2-40B4-BE49-F238E27FC236}">
              <a16:creationId xmlns:a16="http://schemas.microsoft.com/office/drawing/2014/main" id="{5F21404B-2BCA-48F6-AB4A-C8401FEC0D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0</xdr:colOff>
      <xdr:row>420</xdr:row>
      <xdr:rowOff>1</xdr:rowOff>
    </xdr:from>
    <xdr:to>
      <xdr:col>10</xdr:col>
      <xdr:colOff>28575</xdr:colOff>
      <xdr:row>433</xdr:row>
      <xdr:rowOff>149133</xdr:rowOff>
    </xdr:to>
    <xdr:pic>
      <xdr:nvPicPr>
        <xdr:cNvPr id="13" name="Picture 12">
          <a:extLst>
            <a:ext uri="{FF2B5EF4-FFF2-40B4-BE49-F238E27FC236}">
              <a16:creationId xmlns:a16="http://schemas.microsoft.com/office/drawing/2014/main" id="{C95A1787-BAF2-4101-967C-22D433EC1FC6}"/>
            </a:ext>
          </a:extLst>
        </xdr:cNvPr>
        <xdr:cNvPicPr>
          <a:picLocks noChangeAspect="1"/>
        </xdr:cNvPicPr>
      </xdr:nvPicPr>
      <xdr:blipFill>
        <a:blip xmlns:r="http://schemas.openxmlformats.org/officeDocument/2006/relationships" r:embed="rId14"/>
        <a:stretch>
          <a:fillRect/>
        </a:stretch>
      </xdr:blipFill>
      <xdr:spPr>
        <a:xfrm>
          <a:off x="0" y="90706576"/>
          <a:ext cx="8258175" cy="2625632"/>
        </a:xfrm>
        <a:prstGeom prst="rect">
          <a:avLst/>
        </a:prstGeom>
      </xdr:spPr>
    </xdr:pic>
    <xdr:clientData/>
  </xdr:twoCellAnchor>
  <xdr:twoCellAnchor editAs="oneCell">
    <xdr:from>
      <xdr:col>0</xdr:col>
      <xdr:colOff>0</xdr:colOff>
      <xdr:row>434</xdr:row>
      <xdr:rowOff>0</xdr:rowOff>
    </xdr:from>
    <xdr:to>
      <xdr:col>9</xdr:col>
      <xdr:colOff>514350</xdr:colOff>
      <xdr:row>459</xdr:row>
      <xdr:rowOff>38100</xdr:rowOff>
    </xdr:to>
    <xdr:pic>
      <xdr:nvPicPr>
        <xdr:cNvPr id="15" name="Picture 14">
          <a:extLst>
            <a:ext uri="{FF2B5EF4-FFF2-40B4-BE49-F238E27FC236}">
              <a16:creationId xmlns:a16="http://schemas.microsoft.com/office/drawing/2014/main" id="{99157F92-D252-4632-8818-B004D109B67C}"/>
            </a:ext>
          </a:extLst>
        </xdr:cNvPr>
        <xdr:cNvPicPr>
          <a:picLocks noChangeAspect="1"/>
        </xdr:cNvPicPr>
      </xdr:nvPicPr>
      <xdr:blipFill>
        <a:blip xmlns:r="http://schemas.openxmlformats.org/officeDocument/2006/relationships" r:embed="rId15"/>
        <a:stretch>
          <a:fillRect/>
        </a:stretch>
      </xdr:blipFill>
      <xdr:spPr>
        <a:xfrm>
          <a:off x="0" y="93373575"/>
          <a:ext cx="8134350" cy="4800600"/>
        </a:xfrm>
        <a:prstGeom prst="rect">
          <a:avLst/>
        </a:prstGeom>
      </xdr:spPr>
    </xdr:pic>
    <xdr:clientData/>
  </xdr:twoCellAnchor>
  <xdr:twoCellAnchor editAs="oneCell">
    <xdr:from>
      <xdr:col>11</xdr:col>
      <xdr:colOff>600075</xdr:colOff>
      <xdr:row>421</xdr:row>
      <xdr:rowOff>57150</xdr:rowOff>
    </xdr:from>
    <xdr:to>
      <xdr:col>25</xdr:col>
      <xdr:colOff>200025</xdr:colOff>
      <xdr:row>446</xdr:row>
      <xdr:rowOff>95250</xdr:rowOff>
    </xdr:to>
    <xdr:pic>
      <xdr:nvPicPr>
        <xdr:cNvPr id="16" name="Picture 15">
          <a:extLst>
            <a:ext uri="{FF2B5EF4-FFF2-40B4-BE49-F238E27FC236}">
              <a16:creationId xmlns:a16="http://schemas.microsoft.com/office/drawing/2014/main" id="{C7A3E4EC-7347-4BA1-9B71-D54A8D39AAA8}"/>
            </a:ext>
          </a:extLst>
        </xdr:cNvPr>
        <xdr:cNvPicPr>
          <a:picLocks noChangeAspect="1"/>
        </xdr:cNvPicPr>
      </xdr:nvPicPr>
      <xdr:blipFill>
        <a:blip xmlns:r="http://schemas.openxmlformats.org/officeDocument/2006/relationships" r:embed="rId16"/>
        <a:stretch>
          <a:fillRect/>
        </a:stretch>
      </xdr:blipFill>
      <xdr:spPr>
        <a:xfrm>
          <a:off x="9439275" y="90954225"/>
          <a:ext cx="8134350" cy="4800600"/>
        </a:xfrm>
        <a:prstGeom prst="rect">
          <a:avLst/>
        </a:prstGeom>
      </xdr:spPr>
    </xdr:pic>
    <xdr:clientData/>
  </xdr:twoCellAnchor>
  <xdr:twoCellAnchor editAs="oneCell">
    <xdr:from>
      <xdr:col>20</xdr:col>
      <xdr:colOff>0</xdr:colOff>
      <xdr:row>474</xdr:row>
      <xdr:rowOff>0</xdr:rowOff>
    </xdr:from>
    <xdr:to>
      <xdr:col>33</xdr:col>
      <xdr:colOff>209550</xdr:colOff>
      <xdr:row>499</xdr:row>
      <xdr:rowOff>38100</xdr:rowOff>
    </xdr:to>
    <xdr:pic>
      <xdr:nvPicPr>
        <xdr:cNvPr id="17" name="Picture 16">
          <a:extLst>
            <a:ext uri="{FF2B5EF4-FFF2-40B4-BE49-F238E27FC236}">
              <a16:creationId xmlns:a16="http://schemas.microsoft.com/office/drawing/2014/main" id="{EE541F45-8D94-4905-9EEA-993A5305543C}"/>
            </a:ext>
          </a:extLst>
        </xdr:cNvPr>
        <xdr:cNvPicPr>
          <a:picLocks noChangeAspect="1"/>
        </xdr:cNvPicPr>
      </xdr:nvPicPr>
      <xdr:blipFill>
        <a:blip xmlns:r="http://schemas.openxmlformats.org/officeDocument/2006/relationships" r:embed="rId17"/>
        <a:stretch>
          <a:fillRect/>
        </a:stretch>
      </xdr:blipFill>
      <xdr:spPr>
        <a:xfrm>
          <a:off x="14325600" y="101079300"/>
          <a:ext cx="8134350" cy="4800600"/>
        </a:xfrm>
        <a:prstGeom prst="rect">
          <a:avLst/>
        </a:prstGeom>
      </xdr:spPr>
    </xdr:pic>
    <xdr:clientData/>
  </xdr:twoCellAnchor>
  <xdr:twoCellAnchor editAs="oneCell">
    <xdr:from>
      <xdr:col>20</xdr:col>
      <xdr:colOff>0</xdr:colOff>
      <xdr:row>500</xdr:row>
      <xdr:rowOff>0</xdr:rowOff>
    </xdr:from>
    <xdr:to>
      <xdr:col>33</xdr:col>
      <xdr:colOff>209550</xdr:colOff>
      <xdr:row>525</xdr:row>
      <xdr:rowOff>38100</xdr:rowOff>
    </xdr:to>
    <xdr:pic>
      <xdr:nvPicPr>
        <xdr:cNvPr id="19" name="Picture 18">
          <a:extLst>
            <a:ext uri="{FF2B5EF4-FFF2-40B4-BE49-F238E27FC236}">
              <a16:creationId xmlns:a16="http://schemas.microsoft.com/office/drawing/2014/main" id="{F0BC2D55-4B86-4E1B-9B68-C086011E331F}"/>
            </a:ext>
          </a:extLst>
        </xdr:cNvPr>
        <xdr:cNvPicPr>
          <a:picLocks noChangeAspect="1"/>
        </xdr:cNvPicPr>
      </xdr:nvPicPr>
      <xdr:blipFill>
        <a:blip xmlns:r="http://schemas.openxmlformats.org/officeDocument/2006/relationships" r:embed="rId18"/>
        <a:stretch>
          <a:fillRect/>
        </a:stretch>
      </xdr:blipFill>
      <xdr:spPr>
        <a:xfrm>
          <a:off x="14325600" y="106032300"/>
          <a:ext cx="8134350" cy="4800600"/>
        </a:xfrm>
        <a:prstGeom prst="rect">
          <a:avLst/>
        </a:prstGeom>
      </xdr:spPr>
    </xdr:pic>
    <xdr:clientData/>
  </xdr:twoCellAnchor>
  <xdr:twoCellAnchor editAs="oneCell">
    <xdr:from>
      <xdr:col>20</xdr:col>
      <xdr:colOff>123825</xdr:colOff>
      <xdr:row>553</xdr:row>
      <xdr:rowOff>9525</xdr:rowOff>
    </xdr:from>
    <xdr:to>
      <xdr:col>33</xdr:col>
      <xdr:colOff>333375</xdr:colOff>
      <xdr:row>578</xdr:row>
      <xdr:rowOff>47625</xdr:rowOff>
    </xdr:to>
    <xdr:pic>
      <xdr:nvPicPr>
        <xdr:cNvPr id="20" name="Picture 19">
          <a:extLst>
            <a:ext uri="{FF2B5EF4-FFF2-40B4-BE49-F238E27FC236}">
              <a16:creationId xmlns:a16="http://schemas.microsoft.com/office/drawing/2014/main" id="{1B6664C2-E7DB-44F5-A4F9-E75F84280C3F}"/>
            </a:ext>
          </a:extLst>
        </xdr:cNvPr>
        <xdr:cNvPicPr>
          <a:picLocks noChangeAspect="1"/>
        </xdr:cNvPicPr>
      </xdr:nvPicPr>
      <xdr:blipFill>
        <a:blip xmlns:r="http://schemas.openxmlformats.org/officeDocument/2006/relationships" r:embed="rId19"/>
        <a:stretch>
          <a:fillRect/>
        </a:stretch>
      </xdr:blipFill>
      <xdr:spPr>
        <a:xfrm>
          <a:off x="14449425" y="116138325"/>
          <a:ext cx="8134350" cy="4800600"/>
        </a:xfrm>
        <a:prstGeom prst="rect">
          <a:avLst/>
        </a:prstGeom>
      </xdr:spPr>
    </xdr:pic>
    <xdr:clientData/>
  </xdr:twoCellAnchor>
  <xdr:twoCellAnchor editAs="oneCell">
    <xdr:from>
      <xdr:col>20</xdr:col>
      <xdr:colOff>0</xdr:colOff>
      <xdr:row>528</xdr:row>
      <xdr:rowOff>0</xdr:rowOff>
    </xdr:from>
    <xdr:to>
      <xdr:col>33</xdr:col>
      <xdr:colOff>209550</xdr:colOff>
      <xdr:row>553</xdr:row>
      <xdr:rowOff>38100</xdr:rowOff>
    </xdr:to>
    <xdr:pic>
      <xdr:nvPicPr>
        <xdr:cNvPr id="21" name="Picture 20">
          <a:extLst>
            <a:ext uri="{FF2B5EF4-FFF2-40B4-BE49-F238E27FC236}">
              <a16:creationId xmlns:a16="http://schemas.microsoft.com/office/drawing/2014/main" id="{25B072E1-C3B9-4A22-B4F4-87BACED28624}"/>
            </a:ext>
          </a:extLst>
        </xdr:cNvPr>
        <xdr:cNvPicPr>
          <a:picLocks noChangeAspect="1"/>
        </xdr:cNvPicPr>
      </xdr:nvPicPr>
      <xdr:blipFill>
        <a:blip xmlns:r="http://schemas.openxmlformats.org/officeDocument/2006/relationships" r:embed="rId20"/>
        <a:stretch>
          <a:fillRect/>
        </a:stretch>
      </xdr:blipFill>
      <xdr:spPr>
        <a:xfrm>
          <a:off x="14325600" y="111366300"/>
          <a:ext cx="8134350" cy="4800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314324</xdr:colOff>
      <xdr:row>4</xdr:row>
      <xdr:rowOff>28580</xdr:rowOff>
    </xdr:from>
    <xdr:to>
      <xdr:col>32</xdr:col>
      <xdr:colOff>400049</xdr:colOff>
      <xdr:row>41</xdr:row>
      <xdr:rowOff>133350</xdr:rowOff>
    </xdr:to>
    <xdr:graphicFrame macro="">
      <xdr:nvGraphicFramePr>
        <xdr:cNvPr id="2" name="Chart 1">
          <a:extLst>
            <a:ext uri="{FF2B5EF4-FFF2-40B4-BE49-F238E27FC236}">
              <a16:creationId xmlns:a16="http://schemas.microsoft.com/office/drawing/2014/main" id="{9DAC7474-B7AE-4C49-938D-6829582161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231321</xdr:colOff>
      <xdr:row>110</xdr:row>
      <xdr:rowOff>48077</xdr:rowOff>
    </xdr:from>
    <xdr:to>
      <xdr:col>27</xdr:col>
      <xdr:colOff>344714</xdr:colOff>
      <xdr:row>132</xdr:row>
      <xdr:rowOff>163286</xdr:rowOff>
    </xdr:to>
    <xdr:graphicFrame macro="">
      <xdr:nvGraphicFramePr>
        <xdr:cNvPr id="4" name="Chart 3">
          <a:extLst>
            <a:ext uri="{FF2B5EF4-FFF2-40B4-BE49-F238E27FC236}">
              <a16:creationId xmlns:a16="http://schemas.microsoft.com/office/drawing/2014/main" id="{0DCECC5B-6E4E-4331-A1E0-6B57DD3CBE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40823</xdr:colOff>
      <xdr:row>91</xdr:row>
      <xdr:rowOff>138793</xdr:rowOff>
    </xdr:from>
    <xdr:to>
      <xdr:col>28</xdr:col>
      <xdr:colOff>358323</xdr:colOff>
      <xdr:row>106</xdr:row>
      <xdr:rowOff>160565</xdr:rowOff>
    </xdr:to>
    <xdr:graphicFrame macro="">
      <xdr:nvGraphicFramePr>
        <xdr:cNvPr id="5" name="Chart 4">
          <a:extLst>
            <a:ext uri="{FF2B5EF4-FFF2-40B4-BE49-F238E27FC236}">
              <a16:creationId xmlns:a16="http://schemas.microsoft.com/office/drawing/2014/main" id="{604B899B-3465-4E23-BC63-CC19AFDA73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58964</xdr:colOff>
      <xdr:row>92</xdr:row>
      <xdr:rowOff>20865</xdr:rowOff>
    </xdr:from>
    <xdr:to>
      <xdr:col>20</xdr:col>
      <xdr:colOff>340178</xdr:colOff>
      <xdr:row>107</xdr:row>
      <xdr:rowOff>42636</xdr:rowOff>
    </xdr:to>
    <xdr:graphicFrame macro="">
      <xdr:nvGraphicFramePr>
        <xdr:cNvPr id="8" name="Chart 7">
          <a:extLst>
            <a:ext uri="{FF2B5EF4-FFF2-40B4-BE49-F238E27FC236}">
              <a16:creationId xmlns:a16="http://schemas.microsoft.com/office/drawing/2014/main" id="{01012215-DE8E-44D6-AAD9-BA2456035B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616857</xdr:colOff>
      <xdr:row>138</xdr:row>
      <xdr:rowOff>27213</xdr:rowOff>
    </xdr:from>
    <xdr:to>
      <xdr:col>28</xdr:col>
      <xdr:colOff>117929</xdr:colOff>
      <xdr:row>173</xdr:row>
      <xdr:rowOff>81643</xdr:rowOff>
    </xdr:to>
    <xdr:graphicFrame macro="">
      <xdr:nvGraphicFramePr>
        <xdr:cNvPr id="6" name="Chart 5">
          <a:extLst>
            <a:ext uri="{FF2B5EF4-FFF2-40B4-BE49-F238E27FC236}">
              <a16:creationId xmlns:a16="http://schemas.microsoft.com/office/drawing/2014/main" id="{FEB1C3E6-F1C2-47C9-B592-4299ED0ABD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176891</xdr:colOff>
      <xdr:row>153</xdr:row>
      <xdr:rowOff>84364</xdr:rowOff>
    </xdr:from>
    <xdr:to>
      <xdr:col>11</xdr:col>
      <xdr:colOff>2784928</xdr:colOff>
      <xdr:row>186</xdr:row>
      <xdr:rowOff>54428</xdr:rowOff>
    </xdr:to>
    <xdr:graphicFrame macro="">
      <xdr:nvGraphicFramePr>
        <xdr:cNvPr id="7" name="Chart 6">
          <a:extLst>
            <a:ext uri="{FF2B5EF4-FFF2-40B4-BE49-F238E27FC236}">
              <a16:creationId xmlns:a16="http://schemas.microsoft.com/office/drawing/2014/main" id="{88632FFE-AB56-4D87-B683-DD260F38D1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340178</xdr:colOff>
      <xdr:row>153</xdr:row>
      <xdr:rowOff>36286</xdr:rowOff>
    </xdr:from>
    <xdr:to>
      <xdr:col>7</xdr:col>
      <xdr:colOff>925285</xdr:colOff>
      <xdr:row>187</xdr:row>
      <xdr:rowOff>9071</xdr:rowOff>
    </xdr:to>
    <xdr:graphicFrame macro="">
      <xdr:nvGraphicFramePr>
        <xdr:cNvPr id="9" name="Chart 8">
          <a:extLst>
            <a:ext uri="{FF2B5EF4-FFF2-40B4-BE49-F238E27FC236}">
              <a16:creationId xmlns:a16="http://schemas.microsoft.com/office/drawing/2014/main" id="{EEB4D958-8E24-4E21-A56E-F4E45CFD09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0.04225</cdr:x>
      <cdr:y>0.86084</cdr:y>
    </cdr:from>
    <cdr:to>
      <cdr:x>0.23331</cdr:x>
      <cdr:y>0.90943</cdr:y>
    </cdr:to>
    <cdr:sp macro="" textlink="">
      <cdr:nvSpPr>
        <cdr:cNvPr id="2" name="TextBox 1">
          <a:extLst xmlns:a="http://schemas.openxmlformats.org/drawingml/2006/main">
            <a:ext uri="{FF2B5EF4-FFF2-40B4-BE49-F238E27FC236}">
              <a16:creationId xmlns:a16="http://schemas.microsoft.com/office/drawing/2014/main" id="{C44CA0DA-C869-4995-A553-517829A96769}"/>
            </a:ext>
          </a:extLst>
        </cdr:cNvPr>
        <cdr:cNvSpPr txBox="1"/>
      </cdr:nvSpPr>
      <cdr:spPr>
        <a:xfrm xmlns:a="http://schemas.openxmlformats.org/drawingml/2006/main">
          <a:off x="312965" y="3535137"/>
          <a:ext cx="1415143" cy="19957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normed</a:t>
          </a:r>
        </a:p>
      </cdr:txBody>
    </cdr:sp>
  </cdr:relSizeAnchor>
</c:userShapes>
</file>

<file path=xl/drawings/drawing4.xml><?xml version="1.0" encoding="utf-8"?>
<xdr:wsDr xmlns:xdr="http://schemas.openxmlformats.org/drawingml/2006/spreadsheetDrawing" xmlns:a="http://schemas.openxmlformats.org/drawingml/2006/main">
  <xdr:twoCellAnchor>
    <xdr:from>
      <xdr:col>12</xdr:col>
      <xdr:colOff>314324</xdr:colOff>
      <xdr:row>4</xdr:row>
      <xdr:rowOff>28580</xdr:rowOff>
    </xdr:from>
    <xdr:to>
      <xdr:col>32</xdr:col>
      <xdr:colOff>400049</xdr:colOff>
      <xdr:row>41</xdr:row>
      <xdr:rowOff>133350</xdr:rowOff>
    </xdr:to>
    <xdr:graphicFrame macro="">
      <xdr:nvGraphicFramePr>
        <xdr:cNvPr id="2" name="Chart 1">
          <a:extLst>
            <a:ext uri="{FF2B5EF4-FFF2-40B4-BE49-F238E27FC236}">
              <a16:creationId xmlns:a16="http://schemas.microsoft.com/office/drawing/2014/main" id="{C73CEF70-B654-42F7-841F-2F7E8A53D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231321</xdr:colOff>
      <xdr:row>110</xdr:row>
      <xdr:rowOff>48077</xdr:rowOff>
    </xdr:from>
    <xdr:to>
      <xdr:col>27</xdr:col>
      <xdr:colOff>344714</xdr:colOff>
      <xdr:row>132</xdr:row>
      <xdr:rowOff>163286</xdr:rowOff>
    </xdr:to>
    <xdr:graphicFrame macro="">
      <xdr:nvGraphicFramePr>
        <xdr:cNvPr id="3" name="Chart 2">
          <a:extLst>
            <a:ext uri="{FF2B5EF4-FFF2-40B4-BE49-F238E27FC236}">
              <a16:creationId xmlns:a16="http://schemas.microsoft.com/office/drawing/2014/main" id="{CA1A79BD-FE29-4A79-893F-645D49E90F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40823</xdr:colOff>
      <xdr:row>91</xdr:row>
      <xdr:rowOff>138793</xdr:rowOff>
    </xdr:from>
    <xdr:to>
      <xdr:col>28</xdr:col>
      <xdr:colOff>358323</xdr:colOff>
      <xdr:row>106</xdr:row>
      <xdr:rowOff>160565</xdr:rowOff>
    </xdr:to>
    <xdr:graphicFrame macro="">
      <xdr:nvGraphicFramePr>
        <xdr:cNvPr id="4" name="Chart 3">
          <a:extLst>
            <a:ext uri="{FF2B5EF4-FFF2-40B4-BE49-F238E27FC236}">
              <a16:creationId xmlns:a16="http://schemas.microsoft.com/office/drawing/2014/main" id="{809819C9-134D-41F7-BAD7-2FC3D40E73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58964</xdr:colOff>
      <xdr:row>92</xdr:row>
      <xdr:rowOff>20865</xdr:rowOff>
    </xdr:from>
    <xdr:to>
      <xdr:col>20</xdr:col>
      <xdr:colOff>340178</xdr:colOff>
      <xdr:row>107</xdr:row>
      <xdr:rowOff>42636</xdr:rowOff>
    </xdr:to>
    <xdr:graphicFrame macro="">
      <xdr:nvGraphicFramePr>
        <xdr:cNvPr id="5" name="Chart 4">
          <a:extLst>
            <a:ext uri="{FF2B5EF4-FFF2-40B4-BE49-F238E27FC236}">
              <a16:creationId xmlns:a16="http://schemas.microsoft.com/office/drawing/2014/main" id="{FDA77A64-10B9-4222-ABA8-FD6BAC906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616857</xdr:colOff>
      <xdr:row>138</xdr:row>
      <xdr:rowOff>27213</xdr:rowOff>
    </xdr:from>
    <xdr:to>
      <xdr:col>28</xdr:col>
      <xdr:colOff>117929</xdr:colOff>
      <xdr:row>173</xdr:row>
      <xdr:rowOff>81643</xdr:rowOff>
    </xdr:to>
    <xdr:graphicFrame macro="">
      <xdr:nvGraphicFramePr>
        <xdr:cNvPr id="6" name="Chart 5">
          <a:extLst>
            <a:ext uri="{FF2B5EF4-FFF2-40B4-BE49-F238E27FC236}">
              <a16:creationId xmlns:a16="http://schemas.microsoft.com/office/drawing/2014/main" id="{A4C32B21-1D95-4374-BB99-DE3CFF0173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176891</xdr:colOff>
      <xdr:row>153</xdr:row>
      <xdr:rowOff>84364</xdr:rowOff>
    </xdr:from>
    <xdr:to>
      <xdr:col>11</xdr:col>
      <xdr:colOff>2784928</xdr:colOff>
      <xdr:row>186</xdr:row>
      <xdr:rowOff>54428</xdr:rowOff>
    </xdr:to>
    <xdr:graphicFrame macro="">
      <xdr:nvGraphicFramePr>
        <xdr:cNvPr id="7" name="Chart 6">
          <a:extLst>
            <a:ext uri="{FF2B5EF4-FFF2-40B4-BE49-F238E27FC236}">
              <a16:creationId xmlns:a16="http://schemas.microsoft.com/office/drawing/2014/main" id="{AA2A255C-B2C6-485F-850D-CA94071666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340178</xdr:colOff>
      <xdr:row>153</xdr:row>
      <xdr:rowOff>36286</xdr:rowOff>
    </xdr:from>
    <xdr:to>
      <xdr:col>7</xdr:col>
      <xdr:colOff>925285</xdr:colOff>
      <xdr:row>187</xdr:row>
      <xdr:rowOff>9071</xdr:rowOff>
    </xdr:to>
    <xdr:graphicFrame macro="">
      <xdr:nvGraphicFramePr>
        <xdr:cNvPr id="8" name="Chart 7">
          <a:extLst>
            <a:ext uri="{FF2B5EF4-FFF2-40B4-BE49-F238E27FC236}">
              <a16:creationId xmlns:a16="http://schemas.microsoft.com/office/drawing/2014/main" id="{AC0C9D22-3923-4683-A10A-0FA82C2D5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0.04225</cdr:x>
      <cdr:y>0.86084</cdr:y>
    </cdr:from>
    <cdr:to>
      <cdr:x>0.23331</cdr:x>
      <cdr:y>0.90943</cdr:y>
    </cdr:to>
    <cdr:sp macro="" textlink="">
      <cdr:nvSpPr>
        <cdr:cNvPr id="2" name="TextBox 1">
          <a:extLst xmlns:a="http://schemas.openxmlformats.org/drawingml/2006/main">
            <a:ext uri="{FF2B5EF4-FFF2-40B4-BE49-F238E27FC236}">
              <a16:creationId xmlns:a16="http://schemas.microsoft.com/office/drawing/2014/main" id="{C44CA0DA-C869-4995-A553-517829A96769}"/>
            </a:ext>
          </a:extLst>
        </cdr:cNvPr>
        <cdr:cNvSpPr txBox="1"/>
      </cdr:nvSpPr>
      <cdr:spPr>
        <a:xfrm xmlns:a="http://schemas.openxmlformats.org/drawingml/2006/main">
          <a:off x="312965" y="3535137"/>
          <a:ext cx="1415143" cy="19957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normed</a:t>
          </a:r>
        </a:p>
      </cdr:txBody>
    </cdr:sp>
  </cdr:relSizeAnchor>
</c:userShapes>
</file>

<file path=xl/externalLinks/_rels/externalLink1.xml.rels><?xml version="1.0" encoding="UTF-8" standalone="yes"?>
<Relationships xmlns="http://schemas.openxmlformats.org/package/2006/relationships"><Relationship Id="rId1" Type="http://schemas.microsoft.com/office/2006/relationships/xlExternalLinkPath/xlPathMissing" Target="RAZ%20Initial"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RAZ%20Week1"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RAZ%20Week2"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Z Initial"/>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Z Week1"/>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Z Week2"/>
    </sheet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person displayName="01" id="{4657BB85-63CC-410A-B938-C3614F84D944}" userId="01"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N91" dT="2021-03-09T23:25:24.67" personId="{4657BB85-63CC-410A-B938-C3614F84D944}" id="{93925663-5B7C-4DCB-A0FB-D2473F984852}">
    <text>UCLA Begins (19 items through DN)</text>
  </threadedComment>
</ThreadedComments>
</file>

<file path=xl/threadedComments/threadedComment2.xml><?xml version="1.0" encoding="utf-8"?>
<ThreadedComments xmlns="http://schemas.microsoft.com/office/spreadsheetml/2018/threadedcomments" xmlns:x="http://schemas.openxmlformats.org/spreadsheetml/2006/main">
  <threadedComment ref="C1" dT="2020-06-25T14:43:24.29" personId="{4657BB85-63CC-410A-B938-C3614F84D944}" id="{4D0BD101-2F97-4FCA-B034-B33E023F7454}">
    <text>Demographics</text>
  </threadedComment>
  <threadedComment ref="Z1" dT="2020-06-25T15:08:00.22" personId="{4657BB85-63CC-410A-B938-C3614F84D944}" id="{85D3A3EC-3786-41B0-B3C5-A728B9FFB1C0}">
    <text>Conflict</text>
  </threadedComment>
  <threadedComment ref="AG1" dT="2020-06-25T15:08:23.69" personId="{4657BB85-63CC-410A-B938-C3614F84D944}" id="{E59C1D9A-397D-4A31-BD35-47708FDD1E6C}">
    <text>Stimulants</text>
  </threadedComment>
  <threadedComment ref="AQ1" dT="2020-06-25T15:11:24.66" personId="{4657BB85-63CC-410A-B938-C3614F84D944}" id="{C4CB37E8-8728-4BD6-AC7D-D3E6C861F196}">
    <text>Positive Effects of the Experience</text>
  </threadedComment>
  <threadedComment ref="AU1" dT="2020-06-25T15:13:00.79" personId="{4657BB85-63CC-410A-B938-C3614F84D944}" id="{2F18F25C-6809-47F6-A26C-1A87597F7F88}">
    <text>Physical Exercise</text>
  </threadedComment>
  <threadedComment ref="BG1" dT="2020-06-25T15:14:12.20" personId="{4657BB85-63CC-410A-B938-C3614F84D944}" id="{DFD20F8D-2DE4-423F-A7C3-D1BB5D8DDDCA}">
    <text>Wellbeing I</text>
  </threadedComment>
  <threadedComment ref="CB1" dT="2020-06-25T15:14:59.27" personId="{4657BB85-63CC-410A-B938-C3614F84D944}" id="{3D88D663-A5BF-4D88-AB45-61C3C810F2E4}">
    <text>Wellbeing II</text>
  </threadedComment>
  <threadedComment ref="DM1" dT="2020-06-25T15:15:50.43" personId="{4657BB85-63CC-410A-B938-C3614F84D944}" id="{DBC72A61-0C83-4A0C-A4DE-3D7F86600E3E}">
    <text>Wellbeing III</text>
  </threadedComment>
  <threadedComment ref="EF1" dT="2020-06-25T15:17:34.10" personId="{4657BB85-63CC-410A-B938-C3614F84D944}" id="{B6497C04-56AC-4BA8-AA00-B8929FD5188C}">
    <text>Sleep</text>
  </threadedComment>
  <threadedComment ref="EX1" dT="2020-06-25T15:19:29.97" personId="{4657BB85-63CC-410A-B938-C3614F84D944}" id="{4341FB0F-5077-41E5-BF2A-80C2067FEEAA}">
    <text>Open Questions</text>
  </threadedComment>
  <threadedComment ref="FG1" dT="2020-06-25T15:21:08.90" personId="{4657BB85-63CC-410A-B938-C3614F84D944}" id="{F821EB69-448F-4C18-9B7A-651794E1C2E8}">
    <text>Specific questiosn about the COVID-19 situation</text>
  </threadedComment>
  <threadedComment ref="GB1" dT="2020-06-25T15:28:42.27" personId="{4657BB85-63CC-410A-B938-C3614F84D944}" id="{0E1F13F3-947A-4B32-AD63-C0634D94C839}">
    <text>Work related issues</text>
  </threadedComment>
  <threadedComment ref="GM1" dT="2020-06-25T15:29:04.03" personId="{4657BB85-63CC-410A-B938-C3614F84D944}" id="{14DCEA51-8D7B-446F-A4BA-34B27972E2FD}">
    <text>Volunteering</text>
  </threadedComment>
  <threadedComment ref="GQ1" dT="2020-06-25T15:29:51.30" personId="{4657BB85-63CC-410A-B938-C3614F84D944}" id="{3E5131EF-0D6A-4311-B894-55A881D3EBC8}">
    <text>Moral dilemma</text>
  </threadedComment>
  <threadedComment ref="GZ1" dT="2020-06-25T15:30:55.54" personId="{4657BB85-63CC-410A-B938-C3614F84D944}" id="{6A2AD138-CC4D-45E1-B508-6B27DC2BDC80}">
    <text>Choice (Money)</text>
  </threadedComment>
</ThreadedComments>
</file>

<file path=xl/threadedComments/threadedComment3.xml><?xml version="1.0" encoding="utf-8"?>
<ThreadedComments xmlns="http://schemas.microsoft.com/office/spreadsheetml/2018/threadedcomments" xmlns:x="http://schemas.openxmlformats.org/spreadsheetml/2006/main">
  <threadedComment ref="C1" dT="2020-06-25T14:43:24.29" personId="{4657BB85-63CC-410A-B938-C3614F84D944}" id="{4D0BD101-2F97-4FC9-B034-B33E023F7454}">
    <text>Demographics</text>
  </threadedComment>
  <threadedComment ref="Z1" dT="2020-06-25T15:08:00.22" personId="{4657BB85-63CC-410A-B938-C3614F84D944}" id="{85D3A3EC-3786-41AF-B3C5-A728B9FFB1C0}">
    <text>Conflict</text>
  </threadedComment>
  <threadedComment ref="AG1" dT="2020-06-25T15:08:23.69" personId="{4657BB85-63CC-410A-B938-C3614F84D944}" id="{E59C1D9A-397D-4A30-BD35-47708FDD1E6C}">
    <text>Stimulants</text>
  </threadedComment>
  <threadedComment ref="AQ1" dT="2020-06-25T15:11:24.66" personId="{4657BB85-63CC-410A-B938-C3614F84D944}" id="{C4CB37E8-8728-4BD5-AC7D-D3E6C861F196}">
    <text>Positive Effects of the Experience</text>
  </threadedComment>
  <threadedComment ref="AU1" dT="2020-06-25T15:13:00.79" personId="{4657BB85-63CC-410A-B938-C3614F84D944}" id="{2F18F25C-6809-47F5-A26C-1A87597F7F88}">
    <text>Physical Exercise</text>
  </threadedComment>
  <threadedComment ref="BG1" dT="2020-06-25T15:14:12.20" personId="{4657BB85-63CC-410A-B938-C3614F84D944}" id="{DFD20F8D-2DE4-423E-A7C3-D1BB5D8DDDCA}">
    <text>Wellbeing I</text>
  </threadedComment>
  <threadedComment ref="CB1" dT="2020-06-25T15:14:59.27" personId="{4657BB85-63CC-410A-B938-C3614F84D944}" id="{3D88D663-A5BF-4D87-AB45-61C3C810F2E4}">
    <text>Wellbeing II</text>
  </threadedComment>
  <threadedComment ref="DT1" dT="2020-06-25T15:15:50.43" personId="{4657BB85-63CC-410A-B938-C3614F84D944}" id="{DBC72A61-0C83-4A0B-A4DE-3D7F86600E3E}">
    <text>Wellbeing III</text>
  </threadedComment>
  <threadedComment ref="EN1" dT="2020-06-25T15:17:34.10" personId="{4657BB85-63CC-410A-B938-C3614F84D944}" id="{B6497C04-56AC-4BA7-AA00-B8929FD5188C}">
    <text>Sleep</text>
  </threadedComment>
  <threadedComment ref="FF1" dT="2020-06-25T15:19:29.97" personId="{4657BB85-63CC-410A-B938-C3614F84D944}" id="{4341FB0F-5077-41E4-BF2A-80C2067FEEAA}">
    <text>Open Questions</text>
  </threadedComment>
  <threadedComment ref="FO1" dT="2020-06-25T15:21:08.90" personId="{4657BB85-63CC-410A-B938-C3614F84D944}" id="{F821EB69-448F-4C17-9B7A-651794E1C2E8}">
    <text>Specific questiosn about the COVID-19 situation</text>
  </threadedComment>
  <threadedComment ref="GJ1" dT="2020-06-25T15:28:42.27" personId="{4657BB85-63CC-410A-B938-C3614F84D944}" id="{0E1F13F3-947A-4B31-AD63-C0634D94C839}">
    <text>Work related issues</text>
  </threadedComment>
  <threadedComment ref="GU1" dT="2020-06-25T15:29:04.03" personId="{4657BB85-63CC-410A-B938-C3614F84D944}" id="{14DCEA51-8D7B-446E-A4BA-34B27972E2FD}">
    <text>Volunteering</text>
  </threadedComment>
  <threadedComment ref="GY1" dT="2020-06-25T15:29:51.30" personId="{4657BB85-63CC-410A-B938-C3614F84D944}" id="{3E5131EF-0D6A-4310-B894-55A881D3EBC8}">
    <text>Moral dilemma</text>
  </threadedComment>
  <threadedComment ref="HH1" dT="2020-06-25T15:30:55.54" personId="{4657BB85-63CC-410A-B938-C3614F84D944}" id="{6A2AD138-CC4D-45E0-B508-6B27DC2BDC80}">
    <text>Choice (Money)</text>
  </threadedComment>
</ThreadedComments>
</file>

<file path=xl/threadedComments/threadedComment4.xml><?xml version="1.0" encoding="utf-8"?>
<ThreadedComments xmlns="http://schemas.microsoft.com/office/spreadsheetml/2018/threadedcomments" xmlns:x="http://schemas.openxmlformats.org/spreadsheetml/2006/main">
  <threadedComment ref="AJ1" dT="2021-03-11T14:06:56.82" personId="{4657BB85-63CC-410A-B938-C3614F84D944}" id="{43BBF406-9CC9-4C3C-B265-5AFC30151080}">
    <text>Exercise Score Starts</text>
  </threadedComment>
  <threadedComment ref="AQ1" dT="2021-03-10T21:12:17.71" personId="{4657BB85-63CC-410A-B938-C3614F84D944}" id="{7F361169-9A52-4A27-9616-B7B763A5E709}">
    <text>STAI-S</text>
  </threadedComment>
  <threadedComment ref="BK1" dT="2021-03-10T21:12:02.92" personId="{4657BB85-63CC-410A-B938-C3614F84D944}" id="{5B89037A-688D-4AA7-A59A-5836A4D9A245}">
    <text>POMS</text>
  </threadedComment>
  <threadedComment ref="CV1" dT="2021-03-09T23:25:24.67" personId="{4657BB85-63CC-410A-B938-C3614F84D944}" id="{2989BB5F-3B3C-433E-B26F-3E627E7E17B3}">
    <text>UCLA Begins (19 items through DN)</text>
  </threadedComment>
  <threadedComment ref="DO1" dT="2021-03-10T21:11:22.71" personId="{4657BB85-63CC-410A-B938-C3614F84D944}" id="{855EE5C4-9DBB-41A3-AFA2-F3BE24C21959}">
    <text>Sleep Section</text>
  </threadedComment>
  <threadedComment ref="EG1" dT="2021-03-10T21:13:19.26" personId="{4657BB85-63CC-410A-B938-C3614F84D944}" id="{0630B074-5BFC-4A74-AAEE-7A6F34B75C61}">
    <text>Open Questions</text>
  </threadedComment>
  <threadedComment ref="EM1" dT="2021-03-10T21:13:33.54" personId="{4657BB85-63CC-410A-B938-C3614F84D944}" id="{6C824555-0549-4CFF-A06A-07E1406D878C}">
    <text>COVID-Specific Questions</text>
  </threadedComment>
  <threadedComment ref="FH1" dT="2021-03-10T21:14:38.99" personId="{4657BB85-63CC-410A-B938-C3614F84D944}" id="{C27C058C-6D3F-4C6D-AD89-6A120D114CA4}">
    <text>Work Related Issues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1" Type="http://schemas.openxmlformats.org/officeDocument/2006/relationships/hyperlink" Target="mailto:kjohns15@tamu.ed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01543-822E-4E7F-AC2A-D3C130EC8475}">
  <dimension ref="A1:K18"/>
  <sheetViews>
    <sheetView workbookViewId="0">
      <selection activeCell="B19" sqref="B19"/>
    </sheetView>
  </sheetViews>
  <sheetFormatPr defaultRowHeight="14.5" x14ac:dyDescent="0.35"/>
  <sheetData>
    <row r="1" spans="1:1" ht="23.5" x14ac:dyDescent="0.55000000000000004">
      <c r="A1" s="194" t="s">
        <v>2786</v>
      </c>
    </row>
    <row r="3" spans="1:1" x14ac:dyDescent="0.35">
      <c r="A3" t="s">
        <v>2519</v>
      </c>
    </row>
    <row r="4" spans="1:1" x14ac:dyDescent="0.35">
      <c r="A4" t="s">
        <v>2514</v>
      </c>
    </row>
    <row r="5" spans="1:1" x14ac:dyDescent="0.35">
      <c r="A5" s="195" t="s">
        <v>2515</v>
      </c>
    </row>
    <row r="6" spans="1:1" x14ac:dyDescent="0.35">
      <c r="A6" s="195" t="s">
        <v>2516</v>
      </c>
    </row>
    <row r="7" spans="1:1" x14ac:dyDescent="0.35">
      <c r="A7" s="196" t="s">
        <v>2518</v>
      </c>
    </row>
    <row r="8" spans="1:1" x14ac:dyDescent="0.35">
      <c r="A8" t="s">
        <v>2517</v>
      </c>
    </row>
    <row r="9" spans="1:1" x14ac:dyDescent="0.35">
      <c r="A9" t="s">
        <v>2524</v>
      </c>
    </row>
    <row r="11" spans="1:1" x14ac:dyDescent="0.35">
      <c r="A11" t="s">
        <v>2520</v>
      </c>
    </row>
    <row r="12" spans="1:1" x14ac:dyDescent="0.35">
      <c r="A12" t="s">
        <v>2521</v>
      </c>
    </row>
    <row r="13" spans="1:1" x14ac:dyDescent="0.35">
      <c r="A13" t="s">
        <v>2538</v>
      </c>
    </row>
    <row r="14" spans="1:1" x14ac:dyDescent="0.35">
      <c r="A14" t="s">
        <v>2628</v>
      </c>
    </row>
    <row r="15" spans="1:1" x14ac:dyDescent="0.35">
      <c r="A15" t="s">
        <v>2537</v>
      </c>
    </row>
    <row r="16" spans="1:1" x14ac:dyDescent="0.35">
      <c r="A16" t="s">
        <v>2531</v>
      </c>
    </row>
    <row r="17" spans="1:11" x14ac:dyDescent="0.35">
      <c r="A17" t="s">
        <v>2540</v>
      </c>
    </row>
    <row r="18" spans="1:11" ht="15.5" x14ac:dyDescent="0.35">
      <c r="A18" s="218"/>
      <c r="B18" s="218"/>
      <c r="C18" s="219"/>
      <c r="D18" s="218"/>
      <c r="E18" s="218"/>
      <c r="F18" s="219"/>
      <c r="G18" s="218"/>
      <c r="H18" s="218"/>
      <c r="I18" s="219"/>
      <c r="J18" s="218"/>
      <c r="K18" s="21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142F7-839C-4A56-BE01-A8F9CD94362E}">
  <dimension ref="A1:CF1559"/>
  <sheetViews>
    <sheetView topLeftCell="A265" zoomScaleNormal="100" workbookViewId="0">
      <selection activeCell="H37" sqref="H37"/>
    </sheetView>
  </sheetViews>
  <sheetFormatPr defaultRowHeight="14.5" x14ac:dyDescent="0.35"/>
  <cols>
    <col min="2" max="3" width="13.453125" bestFit="1" customWidth="1"/>
    <col min="4" max="4" width="12.26953125" bestFit="1" customWidth="1"/>
    <col min="5" max="8" width="13.453125" bestFit="1" customWidth="1"/>
    <col min="9" max="9" width="12.26953125" bestFit="1" customWidth="1"/>
    <col min="40" max="40" width="9.1796875" customWidth="1"/>
    <col min="42" max="42" width="9.1796875" style="188"/>
  </cols>
  <sheetData>
    <row r="1" spans="1:41" ht="15" thickBot="1" x14ac:dyDescent="0.4">
      <c r="A1" s="297" t="s">
        <v>1318</v>
      </c>
      <c r="B1" s="297"/>
      <c r="C1" s="297"/>
      <c r="D1" s="297"/>
      <c r="E1" s="297"/>
      <c r="F1" s="297"/>
      <c r="G1" s="95"/>
      <c r="H1" s="297" t="s">
        <v>1318</v>
      </c>
      <c r="I1" s="297"/>
      <c r="J1" s="297"/>
      <c r="K1" s="297"/>
      <c r="L1" s="297"/>
      <c r="M1" s="297"/>
      <c r="AJ1" s="131" t="s">
        <v>1345</v>
      </c>
      <c r="AN1" s="186"/>
      <c r="AO1" s="187"/>
    </row>
    <row r="2" spans="1:41" ht="24.5" thickBot="1" x14ac:dyDescent="0.4">
      <c r="A2" s="96" t="s">
        <v>1140</v>
      </c>
      <c r="B2" s="96"/>
      <c r="C2" s="97" t="s">
        <v>1732</v>
      </c>
      <c r="D2" s="98" t="s">
        <v>1733</v>
      </c>
      <c r="E2" s="98" t="s">
        <v>1734</v>
      </c>
      <c r="F2" s="99" t="s">
        <v>1735</v>
      </c>
      <c r="G2" s="95"/>
      <c r="H2" s="96" t="s">
        <v>1140</v>
      </c>
      <c r="I2" s="96"/>
      <c r="J2" s="97" t="s">
        <v>1738</v>
      </c>
      <c r="K2" t="s">
        <v>1739</v>
      </c>
      <c r="L2" t="s">
        <v>1740</v>
      </c>
      <c r="AJ2" s="131" t="s">
        <v>1741</v>
      </c>
      <c r="AN2" s="186"/>
      <c r="AO2" s="2"/>
    </row>
    <row r="3" spans="1:41" ht="15" thickBot="1" x14ac:dyDescent="0.4">
      <c r="A3" s="100" t="s">
        <v>1736</v>
      </c>
      <c r="B3" s="100" t="s">
        <v>7</v>
      </c>
      <c r="C3" s="101">
        <v>78</v>
      </c>
      <c r="D3" s="102">
        <v>81.25</v>
      </c>
      <c r="E3" s="102">
        <v>81.25</v>
      </c>
      <c r="F3" s="103">
        <v>81.25</v>
      </c>
      <c r="G3" s="95"/>
      <c r="H3" s="100" t="s">
        <v>1738</v>
      </c>
      <c r="I3" s="100" t="s">
        <v>7</v>
      </c>
      <c r="J3" s="101">
        <v>78</v>
      </c>
      <c r="K3" s="105">
        <v>30</v>
      </c>
      <c r="L3" s="105">
        <v>22</v>
      </c>
      <c r="AJ3" s="131" t="s">
        <v>1742</v>
      </c>
      <c r="AN3" s="186"/>
      <c r="AO3" s="187"/>
    </row>
    <row r="4" spans="1:41" ht="15" thickBot="1" x14ac:dyDescent="0.4">
      <c r="A4" s="104"/>
      <c r="B4" s="104" t="s">
        <v>9</v>
      </c>
      <c r="C4" s="105">
        <v>18</v>
      </c>
      <c r="D4" s="106">
        <v>18.75</v>
      </c>
      <c r="E4" s="106">
        <v>18.75</v>
      </c>
      <c r="F4" s="107">
        <v>100</v>
      </c>
      <c r="G4" s="95"/>
      <c r="H4" s="104"/>
      <c r="I4" s="104" t="s">
        <v>9</v>
      </c>
      <c r="J4" s="105">
        <v>18</v>
      </c>
      <c r="K4" s="105">
        <v>9</v>
      </c>
      <c r="L4" s="105">
        <v>1</v>
      </c>
      <c r="AJ4" s="131" t="s">
        <v>1743</v>
      </c>
      <c r="AN4" s="186"/>
      <c r="AO4" s="2"/>
    </row>
    <row r="5" spans="1:41" ht="15" thickBot="1" x14ac:dyDescent="0.4">
      <c r="A5" s="108"/>
      <c r="B5" s="108" t="s">
        <v>1737</v>
      </c>
      <c r="C5" s="109">
        <v>96</v>
      </c>
      <c r="D5" s="110">
        <v>100</v>
      </c>
      <c r="E5" s="110">
        <v>100</v>
      </c>
      <c r="F5" s="111"/>
      <c r="G5" s="95"/>
      <c r="H5" s="104" t="s">
        <v>1739</v>
      </c>
      <c r="I5" s="104" t="s">
        <v>7</v>
      </c>
      <c r="J5" s="105">
        <v>30</v>
      </c>
      <c r="AJ5" s="131" t="s">
        <v>1744</v>
      </c>
      <c r="AN5" s="186"/>
      <c r="AO5" s="2"/>
    </row>
    <row r="6" spans="1:41" ht="15" thickBot="1" x14ac:dyDescent="0.4">
      <c r="A6" s="297" t="s">
        <v>1318</v>
      </c>
      <c r="B6" s="297"/>
      <c r="C6" s="297"/>
      <c r="D6" s="297"/>
      <c r="E6" s="297"/>
      <c r="F6" s="297"/>
      <c r="G6" s="95"/>
      <c r="H6" s="104"/>
      <c r="I6" s="104" t="s">
        <v>9</v>
      </c>
      <c r="J6" s="105">
        <v>9</v>
      </c>
      <c r="AJ6" s="131" t="s">
        <v>1745</v>
      </c>
      <c r="AN6" s="186"/>
      <c r="AO6" s="2"/>
    </row>
    <row r="7" spans="1:41" ht="24.5" thickBot="1" x14ac:dyDescent="0.4">
      <c r="A7" s="96" t="s">
        <v>1140</v>
      </c>
      <c r="B7" s="96"/>
      <c r="C7" s="97" t="s">
        <v>1732</v>
      </c>
      <c r="D7" s="98" t="s">
        <v>1733</v>
      </c>
      <c r="E7" s="98" t="s">
        <v>1734</v>
      </c>
      <c r="F7" s="99" t="s">
        <v>1735</v>
      </c>
      <c r="G7" s="95"/>
      <c r="H7" s="104" t="s">
        <v>1740</v>
      </c>
      <c r="I7" s="104" t="s">
        <v>7</v>
      </c>
      <c r="J7" s="105">
        <v>22</v>
      </c>
      <c r="AJ7" s="131" t="s">
        <v>1746</v>
      </c>
      <c r="AN7" s="186"/>
      <c r="AO7" s="2"/>
    </row>
    <row r="8" spans="1:41" ht="15" thickBot="1" x14ac:dyDescent="0.4">
      <c r="A8" s="100" t="s">
        <v>1736</v>
      </c>
      <c r="B8" s="100" t="s">
        <v>1140</v>
      </c>
      <c r="C8" s="101">
        <v>57</v>
      </c>
      <c r="D8" s="102">
        <v>59.375</v>
      </c>
      <c r="E8" s="102">
        <v>59.375</v>
      </c>
      <c r="F8" s="103">
        <v>59.375</v>
      </c>
      <c r="G8" s="95"/>
      <c r="H8" s="104"/>
      <c r="I8" s="104" t="s">
        <v>9</v>
      </c>
      <c r="J8" s="105">
        <v>1</v>
      </c>
      <c r="AJ8" s="131" t="s">
        <v>1747</v>
      </c>
      <c r="AN8" s="186"/>
      <c r="AO8" s="2"/>
    </row>
    <row r="9" spans="1:41" ht="15" thickBot="1" x14ac:dyDescent="0.4">
      <c r="A9" s="104"/>
      <c r="B9" s="104" t="s">
        <v>7</v>
      </c>
      <c r="C9" s="105">
        <v>30</v>
      </c>
      <c r="D9" s="106">
        <v>31.25</v>
      </c>
      <c r="E9" s="106">
        <v>31.25</v>
      </c>
      <c r="F9" s="107">
        <v>90.625</v>
      </c>
      <c r="G9" s="95"/>
      <c r="AJ9" s="131" t="s">
        <v>1748</v>
      </c>
      <c r="AN9" s="186"/>
      <c r="AO9" s="2"/>
    </row>
    <row r="10" spans="1:41" ht="15" thickBot="1" x14ac:dyDescent="0.4">
      <c r="A10" s="104"/>
      <c r="B10" s="104" t="s">
        <v>9</v>
      </c>
      <c r="C10" s="105">
        <v>9</v>
      </c>
      <c r="D10" s="106">
        <v>9.375</v>
      </c>
      <c r="E10" s="106">
        <v>9.375</v>
      </c>
      <c r="F10" s="107">
        <v>100</v>
      </c>
      <c r="G10" s="95"/>
      <c r="J10" s="97" t="s">
        <v>1738</v>
      </c>
      <c r="K10" t="s">
        <v>1739</v>
      </c>
      <c r="L10" t="s">
        <v>1740</v>
      </c>
      <c r="AJ10" s="131" t="s">
        <v>1749</v>
      </c>
      <c r="AN10" s="8"/>
      <c r="AO10" s="2"/>
    </row>
    <row r="11" spans="1:41" ht="15" thickBot="1" x14ac:dyDescent="0.4">
      <c r="A11" s="108"/>
      <c r="B11" s="108" t="s">
        <v>1737</v>
      </c>
      <c r="C11" s="109">
        <v>96</v>
      </c>
      <c r="D11" s="110">
        <v>100</v>
      </c>
      <c r="E11" s="110">
        <v>100</v>
      </c>
      <c r="F11" s="111"/>
      <c r="G11" s="95"/>
      <c r="I11" s="100" t="s">
        <v>7</v>
      </c>
      <c r="J11" s="112">
        <f>J3/96</f>
        <v>0.8125</v>
      </c>
      <c r="K11" s="112">
        <f>K3/39</f>
        <v>0.76923076923076927</v>
      </c>
      <c r="L11" s="112">
        <f>L3/23</f>
        <v>0.95652173913043481</v>
      </c>
      <c r="AJ11" s="131" t="s">
        <v>1297</v>
      </c>
      <c r="AN11" s="8"/>
      <c r="AO11" s="2"/>
    </row>
    <row r="12" spans="1:41" ht="15" thickBot="1" x14ac:dyDescent="0.4">
      <c r="A12" s="297" t="s">
        <v>1318</v>
      </c>
      <c r="B12" s="297"/>
      <c r="C12" s="297"/>
      <c r="D12" s="297"/>
      <c r="E12" s="297"/>
      <c r="F12" s="297"/>
      <c r="G12" s="95"/>
      <c r="I12" s="104" t="s">
        <v>9</v>
      </c>
      <c r="J12" s="112">
        <f>J4/96</f>
        <v>0.1875</v>
      </c>
      <c r="K12" s="112">
        <f>K4/39</f>
        <v>0.23076923076923078</v>
      </c>
      <c r="L12" s="112">
        <f>L4/23</f>
        <v>4.3478260869565216E-2</v>
      </c>
      <c r="AJ12" s="131" t="s">
        <v>1750</v>
      </c>
      <c r="AN12" s="8"/>
      <c r="AO12" s="2"/>
    </row>
    <row r="13" spans="1:41" ht="24.5" thickBot="1" x14ac:dyDescent="0.4">
      <c r="A13" s="96" t="s">
        <v>1140</v>
      </c>
      <c r="B13" s="96"/>
      <c r="C13" s="97" t="s">
        <v>1732</v>
      </c>
      <c r="D13" s="98" t="s">
        <v>1733</v>
      </c>
      <c r="E13" s="98" t="s">
        <v>1734</v>
      </c>
      <c r="F13" s="99" t="s">
        <v>1735</v>
      </c>
      <c r="G13" s="95"/>
      <c r="AJ13" s="131" t="s">
        <v>1317</v>
      </c>
      <c r="AN13" s="8"/>
      <c r="AO13" s="2"/>
    </row>
    <row r="14" spans="1:41" ht="15" thickBot="1" x14ac:dyDescent="0.4">
      <c r="A14" s="100" t="s">
        <v>1736</v>
      </c>
      <c r="B14" s="100" t="s">
        <v>1140</v>
      </c>
      <c r="C14" s="101">
        <v>73</v>
      </c>
      <c r="D14" s="102">
        <v>76.041666666666657</v>
      </c>
      <c r="E14" s="102">
        <v>76.041666666666657</v>
      </c>
      <c r="F14" s="103">
        <v>76.041666666666657</v>
      </c>
      <c r="G14" s="95"/>
      <c r="AJ14" s="131" t="s">
        <v>1318</v>
      </c>
      <c r="AN14" s="8"/>
      <c r="AO14" s="2"/>
    </row>
    <row r="15" spans="1:41" ht="15" thickBot="1" x14ac:dyDescent="0.4">
      <c r="A15" s="104"/>
      <c r="B15" s="104" t="s">
        <v>7</v>
      </c>
      <c r="C15" s="105">
        <v>22</v>
      </c>
      <c r="D15" s="106">
        <v>22.916666666666664</v>
      </c>
      <c r="E15" s="106">
        <v>22.916666666666664</v>
      </c>
      <c r="F15" s="107">
        <v>98.958333333333343</v>
      </c>
      <c r="G15" s="95"/>
      <c r="AJ15" s="131" t="s">
        <v>1317</v>
      </c>
      <c r="AN15" s="8"/>
      <c r="AO15" s="2"/>
    </row>
    <row r="16" spans="1:41" ht="15" thickBot="1" x14ac:dyDescent="0.4">
      <c r="A16" s="104"/>
      <c r="B16" s="104" t="s">
        <v>9</v>
      </c>
      <c r="C16" s="105">
        <v>1</v>
      </c>
      <c r="D16" s="106">
        <v>1.0416666666666665</v>
      </c>
      <c r="E16" s="106">
        <v>1.0416666666666665</v>
      </c>
      <c r="F16" s="107">
        <v>100</v>
      </c>
      <c r="G16" s="95"/>
      <c r="AJ16" s="131" t="s">
        <v>1316</v>
      </c>
      <c r="AN16" s="8"/>
      <c r="AO16" s="2"/>
    </row>
    <row r="17" spans="1:41" ht="15" thickBot="1" x14ac:dyDescent="0.4">
      <c r="A17" s="108"/>
      <c r="B17" s="108" t="s">
        <v>1737</v>
      </c>
      <c r="C17" s="109">
        <v>96</v>
      </c>
      <c r="D17" s="110">
        <v>100</v>
      </c>
      <c r="E17" s="110">
        <v>100</v>
      </c>
      <c r="F17" s="111"/>
      <c r="G17" s="95"/>
      <c r="AJ17" s="131" t="s">
        <v>1315</v>
      </c>
      <c r="AN17" s="8"/>
      <c r="AO17" s="2"/>
    </row>
    <row r="18" spans="1:41" ht="15" thickBot="1" x14ac:dyDescent="0.4">
      <c r="AJ18" s="131" t="s">
        <v>1314</v>
      </c>
      <c r="AN18" s="8"/>
      <c r="AO18" s="2"/>
    </row>
    <row r="19" spans="1:41" ht="15" thickBot="1" x14ac:dyDescent="0.4">
      <c r="AJ19" s="131" t="s">
        <v>1313</v>
      </c>
      <c r="AN19" s="8"/>
      <c r="AO19" s="2"/>
    </row>
    <row r="20" spans="1:41" ht="15" thickBot="1" x14ac:dyDescent="0.4">
      <c r="AJ20" s="131" t="s">
        <v>1312</v>
      </c>
      <c r="AN20" s="8"/>
      <c r="AO20" s="2"/>
    </row>
    <row r="21" spans="1:41" ht="15" thickBot="1" x14ac:dyDescent="0.4">
      <c r="AJ21" s="131" t="s">
        <v>1311</v>
      </c>
      <c r="AN21" s="8"/>
      <c r="AO21" s="2"/>
    </row>
    <row r="22" spans="1:41" ht="15" thickBot="1" x14ac:dyDescent="0.4">
      <c r="A22" s="263"/>
      <c r="B22" s="263"/>
      <c r="C22" s="263"/>
      <c r="D22" s="263"/>
      <c r="E22" s="263"/>
      <c r="F22" s="263"/>
      <c r="G22" s="263"/>
      <c r="H22" s="263"/>
      <c r="I22" s="263"/>
      <c r="J22" s="263"/>
      <c r="K22" s="263"/>
      <c r="L22" s="263"/>
      <c r="M22" s="263"/>
      <c r="N22" s="263"/>
      <c r="O22" s="263"/>
      <c r="P22" s="263"/>
      <c r="Q22" s="263"/>
      <c r="R22" s="263"/>
      <c r="S22" s="263"/>
      <c r="T22" s="263"/>
      <c r="U22" s="263"/>
      <c r="V22" s="263"/>
      <c r="W22" s="263"/>
      <c r="X22" s="263"/>
      <c r="Y22" s="263"/>
      <c r="Z22" s="263"/>
      <c r="AA22" s="263"/>
      <c r="AB22" s="263"/>
      <c r="AJ22" s="131" t="s">
        <v>1310</v>
      </c>
      <c r="AN22" s="8"/>
      <c r="AO22" s="2"/>
    </row>
    <row r="23" spans="1:41" ht="15" thickBot="1" x14ac:dyDescent="0.4">
      <c r="A23" s="263"/>
      <c r="B23" s="263"/>
      <c r="C23" s="263"/>
      <c r="D23" s="263"/>
      <c r="E23" s="263"/>
      <c r="F23" s="263"/>
      <c r="G23" s="263"/>
      <c r="H23" s="263"/>
      <c r="I23" s="263"/>
      <c r="J23" s="263"/>
      <c r="K23" s="263"/>
      <c r="L23" s="263"/>
      <c r="M23" s="263"/>
      <c r="N23" s="263"/>
      <c r="O23" s="263"/>
      <c r="P23" s="263"/>
      <c r="Q23" s="263"/>
      <c r="R23" s="263"/>
      <c r="S23" s="263"/>
      <c r="T23" s="263"/>
      <c r="U23" s="263"/>
      <c r="V23" s="263"/>
      <c r="W23" s="263"/>
      <c r="X23" s="263"/>
      <c r="Y23" s="263"/>
      <c r="Z23" s="263"/>
      <c r="AA23" s="263"/>
      <c r="AB23" s="263"/>
      <c r="AJ23" s="131" t="s">
        <v>1309</v>
      </c>
      <c r="AN23" s="8"/>
      <c r="AO23" s="2"/>
    </row>
    <row r="24" spans="1:41" ht="34.5" customHeight="1" thickBot="1" x14ac:dyDescent="0.4">
      <c r="A24" s="298" t="s">
        <v>1310</v>
      </c>
      <c r="B24" s="298"/>
      <c r="C24" s="298"/>
      <c r="D24" s="298"/>
      <c r="E24" s="298"/>
      <c r="F24" s="298"/>
      <c r="G24" s="264"/>
      <c r="H24" s="263"/>
      <c r="I24" s="298" t="s">
        <v>1310</v>
      </c>
      <c r="J24" s="298"/>
      <c r="K24" s="298"/>
      <c r="L24" s="298"/>
      <c r="M24" s="298"/>
      <c r="N24" s="298"/>
      <c r="O24" s="263"/>
      <c r="P24" s="263"/>
      <c r="Q24" s="263"/>
      <c r="R24" s="263"/>
      <c r="S24" s="263"/>
      <c r="T24" s="263"/>
      <c r="U24" s="263"/>
      <c r="V24" s="263"/>
      <c r="W24" s="263"/>
      <c r="X24" s="263"/>
      <c r="Y24" s="263"/>
      <c r="Z24" s="263"/>
      <c r="AA24" s="263"/>
      <c r="AB24" s="263"/>
      <c r="AJ24" s="131" t="s">
        <v>1308</v>
      </c>
      <c r="AN24" s="8"/>
      <c r="AO24" s="2"/>
    </row>
    <row r="25" spans="1:41" ht="24.5" thickBot="1" x14ac:dyDescent="0.4">
      <c r="A25" s="265" t="s">
        <v>1140</v>
      </c>
      <c r="B25" s="265"/>
      <c r="C25" s="266" t="s">
        <v>1732</v>
      </c>
      <c r="D25" s="267" t="s">
        <v>1733</v>
      </c>
      <c r="E25" s="267" t="s">
        <v>1734</v>
      </c>
      <c r="F25" s="268" t="s">
        <v>1735</v>
      </c>
      <c r="G25" s="264"/>
      <c r="H25" s="263"/>
      <c r="I25" s="263"/>
      <c r="J25" s="263" t="s">
        <v>1738</v>
      </c>
      <c r="K25" s="263" t="s">
        <v>1739</v>
      </c>
      <c r="L25" s="263" t="s">
        <v>1740</v>
      </c>
      <c r="M25" s="263"/>
      <c r="N25" s="263"/>
      <c r="O25" s="263"/>
      <c r="P25" s="263"/>
      <c r="Q25" s="263"/>
      <c r="R25" s="263"/>
      <c r="S25" s="263"/>
      <c r="T25" s="263"/>
      <c r="U25" s="263"/>
      <c r="V25" s="263"/>
      <c r="W25" s="263"/>
      <c r="X25" s="263"/>
      <c r="Y25" s="263"/>
      <c r="Z25" s="263"/>
      <c r="AA25" s="263"/>
      <c r="AB25" s="263"/>
      <c r="AJ25" s="131" t="s">
        <v>1307</v>
      </c>
      <c r="AN25" s="8"/>
      <c r="AO25" s="2"/>
    </row>
    <row r="26" spans="1:41" ht="15" thickBot="1" x14ac:dyDescent="0.4">
      <c r="A26" s="269" t="s">
        <v>1736</v>
      </c>
      <c r="B26" s="269" t="s">
        <v>80</v>
      </c>
      <c r="C26" s="270">
        <v>32</v>
      </c>
      <c r="D26" s="271">
        <v>33.333333333333329</v>
      </c>
      <c r="E26" s="271">
        <v>33.333333333333329</v>
      </c>
      <c r="F26" s="272">
        <v>33.333333333333329</v>
      </c>
      <c r="G26" s="264"/>
      <c r="H26" s="263"/>
      <c r="I26" s="269" t="s">
        <v>80</v>
      </c>
      <c r="J26" s="270">
        <v>32</v>
      </c>
      <c r="K26" s="273">
        <v>14</v>
      </c>
      <c r="L26" s="273">
        <v>6</v>
      </c>
      <c r="M26" s="263"/>
      <c r="N26" s="263"/>
      <c r="O26" s="263"/>
      <c r="P26" s="263"/>
      <c r="Q26" s="263"/>
      <c r="R26" s="263"/>
      <c r="S26" s="263"/>
      <c r="T26" s="263"/>
      <c r="U26" s="263"/>
      <c r="V26" s="263"/>
      <c r="W26" s="263"/>
      <c r="X26" s="263"/>
      <c r="Y26" s="263"/>
      <c r="Z26" s="263"/>
      <c r="AA26" s="263"/>
      <c r="AB26" s="263"/>
      <c r="AJ26" s="131" t="s">
        <v>1306</v>
      </c>
      <c r="AN26" s="8"/>
      <c r="AO26" s="2"/>
    </row>
    <row r="27" spans="1:41" ht="23.5" thickBot="1" x14ac:dyDescent="0.4">
      <c r="A27" s="274"/>
      <c r="B27" s="274" t="s">
        <v>39</v>
      </c>
      <c r="C27" s="273">
        <v>33</v>
      </c>
      <c r="D27" s="275">
        <v>34.375</v>
      </c>
      <c r="E27" s="275">
        <v>34.375</v>
      </c>
      <c r="F27" s="276">
        <v>67.708333333333343</v>
      </c>
      <c r="G27" s="264"/>
      <c r="H27" s="263"/>
      <c r="I27" s="274" t="s">
        <v>39</v>
      </c>
      <c r="J27" s="273">
        <v>33</v>
      </c>
      <c r="K27" s="273">
        <v>16</v>
      </c>
      <c r="L27" s="273">
        <v>11</v>
      </c>
      <c r="M27" s="263"/>
      <c r="N27" s="263"/>
      <c r="O27" s="263"/>
      <c r="P27" s="263"/>
      <c r="Q27" s="263"/>
      <c r="R27" s="263"/>
      <c r="S27" s="263"/>
      <c r="T27" s="263"/>
      <c r="U27" s="263"/>
      <c r="V27" s="263"/>
      <c r="W27" s="263"/>
      <c r="X27" s="263"/>
      <c r="Y27" s="263"/>
      <c r="Z27" s="263"/>
      <c r="AA27" s="263"/>
      <c r="AB27" s="263"/>
      <c r="AJ27" s="131" t="s">
        <v>1751</v>
      </c>
      <c r="AN27" s="8"/>
      <c r="AO27" s="2"/>
    </row>
    <row r="28" spans="1:41" ht="35" thickBot="1" x14ac:dyDescent="0.4">
      <c r="A28" s="274"/>
      <c r="B28" s="274" t="s">
        <v>134</v>
      </c>
      <c r="C28" s="273">
        <v>8</v>
      </c>
      <c r="D28" s="275">
        <v>8.3333333333333321</v>
      </c>
      <c r="E28" s="275">
        <v>8.3333333333333321</v>
      </c>
      <c r="F28" s="276">
        <v>76.041666666666657</v>
      </c>
      <c r="G28" s="264"/>
      <c r="H28" s="263"/>
      <c r="I28" s="274" t="s">
        <v>134</v>
      </c>
      <c r="J28" s="273">
        <v>8</v>
      </c>
      <c r="K28" s="273">
        <v>2</v>
      </c>
      <c r="L28" s="273">
        <v>3</v>
      </c>
      <c r="M28" s="263"/>
      <c r="N28" s="263"/>
      <c r="O28" s="263"/>
      <c r="P28" s="263"/>
      <c r="Q28" s="263"/>
      <c r="R28" s="263"/>
      <c r="S28" s="263"/>
      <c r="T28" s="263"/>
      <c r="U28" s="263"/>
      <c r="V28" s="263"/>
      <c r="W28" s="263"/>
      <c r="X28" s="263"/>
      <c r="Y28" s="263"/>
      <c r="Z28" s="263"/>
      <c r="AA28" s="263"/>
      <c r="AB28" s="263"/>
      <c r="AJ28" s="131" t="s">
        <v>1304</v>
      </c>
      <c r="AN28" s="8"/>
      <c r="AO28" s="2"/>
    </row>
    <row r="29" spans="1:41" ht="35" thickBot="1" x14ac:dyDescent="0.4">
      <c r="A29" s="274"/>
      <c r="B29" s="274" t="s">
        <v>194</v>
      </c>
      <c r="C29" s="273">
        <v>23</v>
      </c>
      <c r="D29" s="275">
        <v>23.958333333333336</v>
      </c>
      <c r="E29" s="275">
        <v>23.958333333333336</v>
      </c>
      <c r="F29" s="276">
        <v>100</v>
      </c>
      <c r="G29" s="264"/>
      <c r="H29" s="263"/>
      <c r="I29" s="274" t="s">
        <v>194</v>
      </c>
      <c r="J29" s="273">
        <v>23</v>
      </c>
      <c r="K29" s="273">
        <v>7</v>
      </c>
      <c r="L29" s="273">
        <v>2</v>
      </c>
      <c r="M29" s="263"/>
      <c r="N29" s="263"/>
      <c r="O29" s="263"/>
      <c r="P29" s="263"/>
      <c r="Q29" s="263"/>
      <c r="R29" s="263"/>
      <c r="S29" s="263"/>
      <c r="T29" s="263"/>
      <c r="U29" s="263"/>
      <c r="V29" s="263"/>
      <c r="W29" s="263"/>
      <c r="X29" s="263"/>
      <c r="Y29" s="263"/>
      <c r="Z29" s="263"/>
      <c r="AA29" s="263"/>
      <c r="AB29" s="263"/>
      <c r="AJ29" s="131" t="s">
        <v>1303</v>
      </c>
      <c r="AN29" s="8"/>
      <c r="AO29" s="2"/>
    </row>
    <row r="30" spans="1:41" ht="15" thickBot="1" x14ac:dyDescent="0.4">
      <c r="A30" s="277"/>
      <c r="B30" s="277" t="s">
        <v>1737</v>
      </c>
      <c r="C30" s="278">
        <v>96</v>
      </c>
      <c r="D30" s="279">
        <v>100</v>
      </c>
      <c r="E30" s="279">
        <v>100</v>
      </c>
      <c r="F30" s="280"/>
      <c r="G30" s="264"/>
      <c r="H30" s="263"/>
      <c r="I30" s="263"/>
      <c r="J30" s="263"/>
      <c r="K30" s="263"/>
      <c r="L30" s="263"/>
      <c r="M30" s="263"/>
      <c r="N30" s="263"/>
      <c r="O30" s="263"/>
      <c r="P30" s="263"/>
      <c r="Q30" s="263"/>
      <c r="R30" s="263"/>
      <c r="S30" s="263"/>
      <c r="T30" s="263"/>
      <c r="U30" s="263"/>
      <c r="V30" s="263"/>
      <c r="W30" s="263"/>
      <c r="X30" s="263"/>
      <c r="Y30" s="263"/>
      <c r="Z30" s="263"/>
      <c r="AA30" s="263"/>
      <c r="AB30" s="263"/>
      <c r="AJ30" s="131" t="s">
        <v>1302</v>
      </c>
      <c r="AN30" s="8"/>
      <c r="AO30" s="2"/>
    </row>
    <row r="31" spans="1:41" ht="15" thickBot="1" x14ac:dyDescent="0.4">
      <c r="A31" s="263"/>
      <c r="B31" s="263"/>
      <c r="C31" s="263"/>
      <c r="D31" s="263"/>
      <c r="E31" s="263"/>
      <c r="F31" s="263"/>
      <c r="G31" s="263"/>
      <c r="H31" s="263"/>
      <c r="I31" s="298" t="s">
        <v>1310</v>
      </c>
      <c r="J31" s="298"/>
      <c r="K31" s="298"/>
      <c r="L31" s="298"/>
      <c r="M31" s="298"/>
      <c r="N31" s="298"/>
      <c r="O31" s="263"/>
      <c r="P31" s="263"/>
      <c r="Q31" s="263"/>
      <c r="R31" s="263"/>
      <c r="S31" s="263"/>
      <c r="T31" s="263"/>
      <c r="U31" s="263"/>
      <c r="V31" s="263"/>
      <c r="W31" s="263"/>
      <c r="X31" s="263"/>
      <c r="Y31" s="263"/>
      <c r="Z31" s="263"/>
      <c r="AA31" s="263"/>
      <c r="AB31" s="263"/>
      <c r="AJ31" s="131" t="s">
        <v>1301</v>
      </c>
      <c r="AN31" s="8"/>
      <c r="AO31" s="2"/>
    </row>
    <row r="32" spans="1:41" ht="15" thickBot="1" x14ac:dyDescent="0.4">
      <c r="A32" s="298" t="s">
        <v>1310</v>
      </c>
      <c r="B32" s="298"/>
      <c r="C32" s="298"/>
      <c r="D32" s="298"/>
      <c r="E32" s="298"/>
      <c r="F32" s="298"/>
      <c r="G32" s="264"/>
      <c r="H32" s="263"/>
      <c r="I32" s="263"/>
      <c r="J32" s="263" t="s">
        <v>1738</v>
      </c>
      <c r="K32" s="263" t="s">
        <v>1739</v>
      </c>
      <c r="L32" s="263" t="s">
        <v>1740</v>
      </c>
      <c r="M32" s="263"/>
      <c r="N32" s="263"/>
      <c r="O32" s="263"/>
      <c r="P32" s="263"/>
      <c r="Q32" s="263"/>
      <c r="R32" s="263"/>
      <c r="S32" s="263"/>
      <c r="T32" s="263"/>
      <c r="U32" s="263"/>
      <c r="V32" s="263"/>
      <c r="W32" s="263"/>
      <c r="X32" s="263"/>
      <c r="Y32" s="263"/>
      <c r="Z32" s="263"/>
      <c r="AA32" s="263"/>
      <c r="AB32" s="263"/>
      <c r="AJ32" s="131" t="s">
        <v>1300</v>
      </c>
      <c r="AN32" s="8"/>
      <c r="AO32" s="2"/>
    </row>
    <row r="33" spans="1:41" ht="24.5" thickBot="1" x14ac:dyDescent="0.4">
      <c r="A33" s="265" t="s">
        <v>1140</v>
      </c>
      <c r="B33" s="265"/>
      <c r="C33" s="266" t="s">
        <v>1732</v>
      </c>
      <c r="D33" s="267" t="s">
        <v>1733</v>
      </c>
      <c r="E33" s="267" t="s">
        <v>1734</v>
      </c>
      <c r="F33" s="268" t="s">
        <v>1735</v>
      </c>
      <c r="G33" s="264"/>
      <c r="H33" s="263"/>
      <c r="I33" s="269" t="s">
        <v>80</v>
      </c>
      <c r="J33" s="281">
        <f>J26/96</f>
        <v>0.33333333333333331</v>
      </c>
      <c r="K33" s="282">
        <f>K26/39</f>
        <v>0.35897435897435898</v>
      </c>
      <c r="L33" s="282">
        <f>L26/22</f>
        <v>0.27272727272727271</v>
      </c>
      <c r="M33" s="263"/>
      <c r="N33" s="263"/>
      <c r="O33" s="263"/>
      <c r="P33" s="263"/>
      <c r="Q33" s="263"/>
      <c r="R33" s="263"/>
      <c r="S33" s="263"/>
      <c r="T33" s="263"/>
      <c r="U33" s="263"/>
      <c r="V33" s="263"/>
      <c r="W33" s="263"/>
      <c r="X33" s="263"/>
      <c r="Y33" s="263"/>
      <c r="Z33" s="263"/>
      <c r="AA33" s="263"/>
      <c r="AB33" s="263"/>
      <c r="AJ33" s="131" t="s">
        <v>1299</v>
      </c>
      <c r="AN33" s="8"/>
      <c r="AO33" s="2"/>
    </row>
    <row r="34" spans="1:41" ht="23.5" thickBot="1" x14ac:dyDescent="0.4">
      <c r="A34" s="269" t="s">
        <v>1736</v>
      </c>
      <c r="B34" s="269" t="s">
        <v>1140</v>
      </c>
      <c r="C34" s="270">
        <v>57</v>
      </c>
      <c r="D34" s="271">
        <v>59.375</v>
      </c>
      <c r="E34" s="271">
        <v>59.375</v>
      </c>
      <c r="F34" s="272">
        <v>59.375</v>
      </c>
      <c r="G34" s="264"/>
      <c r="H34" s="263"/>
      <c r="I34" s="274" t="s">
        <v>39</v>
      </c>
      <c r="J34" s="281">
        <f t="shared" ref="J34:J36" si="0">J27/96</f>
        <v>0.34375</v>
      </c>
      <c r="K34" s="282">
        <f t="shared" ref="K34:K36" si="1">K27/39</f>
        <v>0.41025641025641024</v>
      </c>
      <c r="L34" s="282">
        <f t="shared" ref="L34:L36" si="2">L27/22</f>
        <v>0.5</v>
      </c>
      <c r="M34" s="263"/>
      <c r="N34" s="263"/>
      <c r="O34" s="263"/>
      <c r="P34" s="263"/>
      <c r="Q34" s="263"/>
      <c r="R34" s="263"/>
      <c r="S34" s="263"/>
      <c r="T34" s="263"/>
      <c r="U34" s="263"/>
      <c r="V34" s="263"/>
      <c r="W34" s="263"/>
      <c r="X34" s="263"/>
      <c r="Y34" s="263"/>
      <c r="Z34" s="263"/>
      <c r="AA34" s="263"/>
      <c r="AB34" s="263"/>
      <c r="AJ34" s="131" t="s">
        <v>1298</v>
      </c>
      <c r="AN34" s="8"/>
      <c r="AO34" s="2"/>
    </row>
    <row r="35" spans="1:41" ht="35" thickBot="1" x14ac:dyDescent="0.4">
      <c r="A35" s="274"/>
      <c r="B35" s="274" t="s">
        <v>80</v>
      </c>
      <c r="C35" s="273">
        <v>14</v>
      </c>
      <c r="D35" s="275">
        <v>14.583333333333334</v>
      </c>
      <c r="E35" s="275">
        <v>14.583333333333334</v>
      </c>
      <c r="F35" s="276">
        <v>73.958333333333343</v>
      </c>
      <c r="G35" s="264"/>
      <c r="H35" s="263"/>
      <c r="I35" s="274" t="s">
        <v>134</v>
      </c>
      <c r="J35" s="281">
        <f t="shared" si="0"/>
        <v>8.3333333333333329E-2</v>
      </c>
      <c r="K35" s="282">
        <f t="shared" si="1"/>
        <v>5.128205128205128E-2</v>
      </c>
      <c r="L35" s="282">
        <f t="shared" si="2"/>
        <v>0.13636363636363635</v>
      </c>
      <c r="M35" s="263"/>
      <c r="N35" s="263"/>
      <c r="O35" s="263"/>
      <c r="P35" s="263"/>
      <c r="Q35" s="263"/>
      <c r="R35" s="263"/>
      <c r="S35" s="263"/>
      <c r="T35" s="263"/>
      <c r="U35" s="263"/>
      <c r="V35" s="263"/>
      <c r="W35" s="263"/>
      <c r="X35" s="263"/>
      <c r="Y35" s="263"/>
      <c r="Z35" s="263"/>
      <c r="AA35" s="263"/>
      <c r="AB35" s="263"/>
      <c r="AJ35" s="131" t="s">
        <v>1297</v>
      </c>
      <c r="AN35" s="8"/>
      <c r="AO35" s="2"/>
    </row>
    <row r="36" spans="1:41" ht="35" thickBot="1" x14ac:dyDescent="0.4">
      <c r="A36" s="274"/>
      <c r="B36" s="274" t="s">
        <v>39</v>
      </c>
      <c r="C36" s="273">
        <v>16</v>
      </c>
      <c r="D36" s="275">
        <v>16.666666666666664</v>
      </c>
      <c r="E36" s="275">
        <v>16.666666666666664</v>
      </c>
      <c r="F36" s="276">
        <v>90.625</v>
      </c>
      <c r="G36" s="264"/>
      <c r="H36" s="263"/>
      <c r="I36" s="274" t="s">
        <v>194</v>
      </c>
      <c r="J36" s="281">
        <f t="shared" si="0"/>
        <v>0.23958333333333334</v>
      </c>
      <c r="K36" s="282">
        <f t="shared" si="1"/>
        <v>0.17948717948717949</v>
      </c>
      <c r="L36" s="282">
        <f t="shared" si="2"/>
        <v>9.0909090909090912E-2</v>
      </c>
      <c r="M36" s="263"/>
      <c r="N36" s="263"/>
      <c r="O36" s="263"/>
      <c r="P36" s="263"/>
      <c r="Q36" s="263"/>
      <c r="R36" s="263"/>
      <c r="S36" s="263"/>
      <c r="T36" s="263"/>
      <c r="U36" s="263"/>
      <c r="V36" s="263"/>
      <c r="W36" s="263"/>
      <c r="X36" s="263"/>
      <c r="Y36" s="263"/>
      <c r="Z36" s="263"/>
      <c r="AA36" s="263"/>
      <c r="AB36" s="263"/>
      <c r="AJ36" s="131" t="s">
        <v>1752</v>
      </c>
      <c r="AN36" s="8"/>
      <c r="AO36" s="2"/>
    </row>
    <row r="37" spans="1:41" ht="35" thickBot="1" x14ac:dyDescent="0.4">
      <c r="A37" s="274"/>
      <c r="B37" s="274" t="s">
        <v>134</v>
      </c>
      <c r="C37" s="273">
        <v>2</v>
      </c>
      <c r="D37" s="275">
        <v>2.083333333333333</v>
      </c>
      <c r="E37" s="275">
        <v>2.083333333333333</v>
      </c>
      <c r="F37" s="276">
        <v>92.708333333333343</v>
      </c>
      <c r="G37" s="264"/>
      <c r="H37" s="263"/>
      <c r="I37" s="263"/>
      <c r="J37" s="263"/>
      <c r="K37" s="263"/>
      <c r="L37" s="263"/>
      <c r="M37" s="263"/>
      <c r="N37" s="263"/>
      <c r="O37" s="263"/>
      <c r="P37" s="263"/>
      <c r="Q37" s="263"/>
      <c r="R37" s="263"/>
      <c r="S37" s="263"/>
      <c r="T37" s="263"/>
      <c r="U37" s="263"/>
      <c r="V37" s="263"/>
      <c r="W37" s="263"/>
      <c r="X37" s="263"/>
      <c r="Y37" s="263"/>
      <c r="Z37" s="263"/>
      <c r="AA37" s="263"/>
      <c r="AB37" s="263"/>
      <c r="AJ37" s="131" t="s">
        <v>1753</v>
      </c>
      <c r="AN37" s="8"/>
      <c r="AO37" s="2"/>
    </row>
    <row r="38" spans="1:41" ht="35" thickBot="1" x14ac:dyDescent="0.4">
      <c r="A38" s="274"/>
      <c r="B38" s="274" t="s">
        <v>194</v>
      </c>
      <c r="C38" s="273">
        <v>7</v>
      </c>
      <c r="D38" s="275">
        <v>7.291666666666667</v>
      </c>
      <c r="E38" s="275">
        <v>7.291666666666667</v>
      </c>
      <c r="F38" s="276">
        <v>100</v>
      </c>
      <c r="G38" s="264"/>
      <c r="H38" s="263"/>
      <c r="I38" s="263"/>
      <c r="J38" s="263"/>
      <c r="K38" s="263"/>
      <c r="L38" s="263"/>
      <c r="M38" s="263"/>
      <c r="N38" s="263"/>
      <c r="O38" s="263"/>
      <c r="P38" s="263"/>
      <c r="Q38" s="263"/>
      <c r="R38" s="263"/>
      <c r="S38" s="263"/>
      <c r="T38" s="263"/>
      <c r="U38" s="263"/>
      <c r="V38" s="263"/>
      <c r="W38" s="263"/>
      <c r="X38" s="263"/>
      <c r="Y38" s="263"/>
      <c r="Z38" s="263"/>
      <c r="AA38" s="263"/>
      <c r="AB38" s="263"/>
      <c r="AJ38" s="131" t="s">
        <v>1754</v>
      </c>
      <c r="AN38" s="8"/>
      <c r="AO38" s="2"/>
    </row>
    <row r="39" spans="1:41" ht="15" thickBot="1" x14ac:dyDescent="0.4">
      <c r="A39" s="277"/>
      <c r="B39" s="277" t="s">
        <v>1737</v>
      </c>
      <c r="C39" s="278">
        <v>96</v>
      </c>
      <c r="D39" s="279">
        <v>100</v>
      </c>
      <c r="E39" s="279">
        <v>100</v>
      </c>
      <c r="F39" s="280"/>
      <c r="G39" s="264"/>
      <c r="H39" s="263"/>
      <c r="I39" s="263"/>
      <c r="J39" s="263"/>
      <c r="K39" s="263"/>
      <c r="L39" s="263"/>
      <c r="M39" s="263"/>
      <c r="N39" s="263"/>
      <c r="O39" s="263"/>
      <c r="P39" s="263"/>
      <c r="Q39" s="263"/>
      <c r="R39" s="263"/>
      <c r="S39" s="263"/>
      <c r="T39" s="263"/>
      <c r="U39" s="263"/>
      <c r="V39" s="263"/>
      <c r="W39" s="263"/>
      <c r="X39" s="263"/>
      <c r="Y39" s="263"/>
      <c r="Z39" s="263"/>
      <c r="AA39" s="263"/>
      <c r="AB39" s="263"/>
      <c r="AJ39" s="131" t="s">
        <v>1755</v>
      </c>
      <c r="AN39" s="8"/>
      <c r="AO39" s="2"/>
    </row>
    <row r="40" spans="1:41" ht="15" thickBot="1" x14ac:dyDescent="0.4">
      <c r="A40" s="263"/>
      <c r="B40" s="263"/>
      <c r="C40" s="263"/>
      <c r="D40" s="263"/>
      <c r="E40" s="263"/>
      <c r="F40" s="263"/>
      <c r="G40" s="263"/>
      <c r="H40" s="263"/>
      <c r="I40" s="263"/>
      <c r="J40" s="263"/>
      <c r="K40" s="263"/>
      <c r="L40" s="263"/>
      <c r="M40" s="263"/>
      <c r="N40" s="263"/>
      <c r="O40" s="263"/>
      <c r="P40" s="263"/>
      <c r="Q40" s="263"/>
      <c r="R40" s="263"/>
      <c r="S40" s="263"/>
      <c r="T40" s="263"/>
      <c r="U40" s="263"/>
      <c r="V40" s="263"/>
      <c r="W40" s="263"/>
      <c r="X40" s="263"/>
      <c r="Y40" s="263"/>
      <c r="Z40" s="263"/>
      <c r="AA40" s="263"/>
      <c r="AB40" s="263"/>
      <c r="AJ40" s="131" t="s">
        <v>1756</v>
      </c>
      <c r="AN40" s="8"/>
      <c r="AO40" s="2"/>
    </row>
    <row r="41" spans="1:41" ht="15" thickBot="1" x14ac:dyDescent="0.4">
      <c r="A41" s="298" t="s">
        <v>1310</v>
      </c>
      <c r="B41" s="298"/>
      <c r="C41" s="298"/>
      <c r="D41" s="298"/>
      <c r="E41" s="298"/>
      <c r="F41" s="298"/>
      <c r="G41" s="264"/>
      <c r="H41" s="263"/>
      <c r="I41" s="263"/>
      <c r="J41" s="263"/>
      <c r="K41" s="263"/>
      <c r="L41" s="263"/>
      <c r="M41" s="263"/>
      <c r="N41" s="263"/>
      <c r="O41" s="263"/>
      <c r="P41" s="263"/>
      <c r="Q41" s="263"/>
      <c r="R41" s="263"/>
      <c r="S41" s="263"/>
      <c r="T41" s="263"/>
      <c r="U41" s="263"/>
      <c r="V41" s="263"/>
      <c r="W41" s="263"/>
      <c r="X41" s="263"/>
      <c r="Y41" s="263"/>
      <c r="Z41" s="263"/>
      <c r="AA41" s="263"/>
      <c r="AB41" s="263"/>
      <c r="AJ41" s="131" t="s">
        <v>1757</v>
      </c>
      <c r="AN41" s="8"/>
      <c r="AO41" s="2"/>
    </row>
    <row r="42" spans="1:41" ht="24.5" thickBot="1" x14ac:dyDescent="0.4">
      <c r="A42" s="265" t="s">
        <v>1140</v>
      </c>
      <c r="B42" s="265"/>
      <c r="C42" s="266" t="s">
        <v>1732</v>
      </c>
      <c r="D42" s="267" t="s">
        <v>1733</v>
      </c>
      <c r="E42" s="267" t="s">
        <v>1734</v>
      </c>
      <c r="F42" s="268" t="s">
        <v>1735</v>
      </c>
      <c r="G42" s="264"/>
      <c r="H42" s="263"/>
      <c r="I42" s="263"/>
      <c r="J42" s="263"/>
      <c r="K42" s="263"/>
      <c r="L42" s="263"/>
      <c r="M42" s="263"/>
      <c r="N42" s="263"/>
      <c r="O42" s="263"/>
      <c r="P42" s="263"/>
      <c r="Q42" s="263"/>
      <c r="R42" s="263"/>
      <c r="S42" s="263"/>
      <c r="T42" s="263"/>
      <c r="U42" s="263"/>
      <c r="V42" s="263"/>
      <c r="W42" s="263"/>
      <c r="X42" s="263"/>
      <c r="Y42" s="263"/>
      <c r="Z42" s="263"/>
      <c r="AA42" s="263"/>
      <c r="AB42" s="263"/>
      <c r="AJ42" s="131" t="s">
        <v>1758</v>
      </c>
      <c r="AN42" s="8"/>
      <c r="AO42" s="2"/>
    </row>
    <row r="43" spans="1:41" ht="15" thickBot="1" x14ac:dyDescent="0.4">
      <c r="A43" s="269" t="s">
        <v>1736</v>
      </c>
      <c r="B43" s="269" t="s">
        <v>1140</v>
      </c>
      <c r="C43" s="270">
        <v>74</v>
      </c>
      <c r="D43" s="271">
        <v>77.083333333333343</v>
      </c>
      <c r="E43" s="271">
        <v>77.083333333333343</v>
      </c>
      <c r="F43" s="272">
        <v>77.083333333333343</v>
      </c>
      <c r="G43" s="264"/>
      <c r="H43" s="263"/>
      <c r="I43" s="263"/>
      <c r="J43" s="263"/>
      <c r="K43" s="263"/>
      <c r="L43" s="263"/>
      <c r="M43" s="263"/>
      <c r="N43" s="263"/>
      <c r="O43" s="263"/>
      <c r="P43" s="263"/>
      <c r="Q43" s="263"/>
      <c r="R43" s="263"/>
      <c r="S43" s="263"/>
      <c r="T43" s="263"/>
      <c r="U43" s="263"/>
      <c r="V43" s="263"/>
      <c r="W43" s="263"/>
      <c r="X43" s="263"/>
      <c r="Y43" s="263"/>
      <c r="Z43" s="263"/>
      <c r="AA43" s="263"/>
      <c r="AB43" s="263"/>
      <c r="AJ43" s="131" t="s">
        <v>1289</v>
      </c>
      <c r="AN43" s="8"/>
      <c r="AO43" s="2"/>
    </row>
    <row r="44" spans="1:41" ht="15" thickBot="1" x14ac:dyDescent="0.4">
      <c r="A44" s="274"/>
      <c r="B44" s="274" t="s">
        <v>80</v>
      </c>
      <c r="C44" s="273">
        <v>6</v>
      </c>
      <c r="D44" s="275">
        <v>6.25</v>
      </c>
      <c r="E44" s="275">
        <v>6.25</v>
      </c>
      <c r="F44" s="276">
        <v>83.333333333333343</v>
      </c>
      <c r="G44" s="264"/>
      <c r="H44" s="263"/>
      <c r="I44" s="263"/>
      <c r="J44" s="263"/>
      <c r="K44" s="263"/>
      <c r="L44" s="263"/>
      <c r="M44" s="263"/>
      <c r="N44" s="263"/>
      <c r="O44" s="263"/>
      <c r="P44" s="263"/>
      <c r="Q44" s="263"/>
      <c r="R44" s="263"/>
      <c r="S44" s="263"/>
      <c r="T44" s="263"/>
      <c r="U44" s="263"/>
      <c r="V44" s="263"/>
      <c r="W44" s="263"/>
      <c r="X44" s="263"/>
      <c r="Y44" s="263"/>
      <c r="Z44" s="263"/>
      <c r="AA44" s="263"/>
      <c r="AB44" s="263"/>
      <c r="AJ44" s="131" t="s">
        <v>1288</v>
      </c>
      <c r="AN44" s="8"/>
      <c r="AO44" s="2"/>
    </row>
    <row r="45" spans="1:41" ht="23.5" thickBot="1" x14ac:dyDescent="0.4">
      <c r="A45" s="274"/>
      <c r="B45" s="274" t="s">
        <v>39</v>
      </c>
      <c r="C45" s="273">
        <v>11</v>
      </c>
      <c r="D45" s="275">
        <v>11.458333333333332</v>
      </c>
      <c r="E45" s="275">
        <v>11.458333333333332</v>
      </c>
      <c r="F45" s="276">
        <v>94.791666666666657</v>
      </c>
      <c r="G45" s="264"/>
      <c r="H45" s="263"/>
      <c r="I45" s="263"/>
      <c r="J45" s="263"/>
      <c r="K45" s="263"/>
      <c r="L45" s="263"/>
      <c r="M45" s="263"/>
      <c r="N45" s="263"/>
      <c r="O45" s="263"/>
      <c r="P45" s="263"/>
      <c r="Q45" s="263"/>
      <c r="R45" s="263"/>
      <c r="S45" s="263"/>
      <c r="T45" s="263"/>
      <c r="U45" s="263"/>
      <c r="V45" s="263"/>
      <c r="W45" s="263"/>
      <c r="X45" s="263"/>
      <c r="Y45" s="263"/>
      <c r="Z45" s="263"/>
      <c r="AA45" s="263"/>
      <c r="AB45" s="263"/>
      <c r="AJ45" s="131" t="s">
        <v>1287</v>
      </c>
      <c r="AN45" s="8"/>
      <c r="AO45" s="2"/>
    </row>
    <row r="46" spans="1:41" ht="35" thickBot="1" x14ac:dyDescent="0.4">
      <c r="A46" s="274"/>
      <c r="B46" s="274" t="s">
        <v>134</v>
      </c>
      <c r="C46" s="273">
        <v>3</v>
      </c>
      <c r="D46" s="275">
        <v>3.125</v>
      </c>
      <c r="E46" s="275">
        <v>3.125</v>
      </c>
      <c r="F46" s="276">
        <v>97.916666666666657</v>
      </c>
      <c r="G46" s="264"/>
      <c r="H46" s="263"/>
      <c r="I46" s="263"/>
      <c r="J46" s="263"/>
      <c r="K46" s="263"/>
      <c r="L46" s="263"/>
      <c r="M46" s="263"/>
      <c r="N46" s="263"/>
      <c r="O46" s="263"/>
      <c r="P46" s="263"/>
      <c r="Q46" s="263"/>
      <c r="R46" s="263"/>
      <c r="S46" s="263"/>
      <c r="T46" s="263"/>
      <c r="U46" s="263"/>
      <c r="V46" s="263"/>
      <c r="W46" s="263"/>
      <c r="X46" s="263"/>
      <c r="Y46" s="263"/>
      <c r="Z46" s="263"/>
      <c r="AA46" s="263"/>
      <c r="AB46" s="263"/>
      <c r="AJ46" s="131" t="s">
        <v>1286</v>
      </c>
      <c r="AN46" s="8"/>
      <c r="AO46" s="2"/>
    </row>
    <row r="47" spans="1:41" ht="35" thickBot="1" x14ac:dyDescent="0.4">
      <c r="A47" s="274"/>
      <c r="B47" s="274" t="s">
        <v>194</v>
      </c>
      <c r="C47" s="273">
        <v>2</v>
      </c>
      <c r="D47" s="275">
        <v>2.083333333333333</v>
      </c>
      <c r="E47" s="275">
        <v>2.083333333333333</v>
      </c>
      <c r="F47" s="276">
        <v>100</v>
      </c>
      <c r="G47" s="264"/>
      <c r="H47" s="263"/>
      <c r="I47" s="263"/>
      <c r="J47" s="263"/>
      <c r="K47" s="263"/>
      <c r="L47" s="263"/>
      <c r="M47" s="263"/>
      <c r="N47" s="263"/>
      <c r="O47" s="263"/>
      <c r="P47" s="263"/>
      <c r="Q47" s="263"/>
      <c r="R47" s="263"/>
      <c r="S47" s="263"/>
      <c r="T47" s="263"/>
      <c r="U47" s="263"/>
      <c r="V47" s="263"/>
      <c r="W47" s="263"/>
      <c r="X47" s="263"/>
      <c r="Y47" s="263"/>
      <c r="Z47" s="263"/>
      <c r="AA47" s="263"/>
      <c r="AB47" s="263"/>
      <c r="AJ47" s="131" t="s">
        <v>1285</v>
      </c>
      <c r="AN47" s="8"/>
      <c r="AO47" s="2"/>
    </row>
    <row r="48" spans="1:41" ht="15" thickBot="1" x14ac:dyDescent="0.4">
      <c r="A48" s="277"/>
      <c r="B48" s="277" t="s">
        <v>1737</v>
      </c>
      <c r="C48" s="278">
        <v>96</v>
      </c>
      <c r="D48" s="279">
        <v>100</v>
      </c>
      <c r="E48" s="279">
        <v>100</v>
      </c>
      <c r="F48" s="280"/>
      <c r="G48" s="264"/>
      <c r="H48" s="263"/>
      <c r="I48" s="263"/>
      <c r="J48" s="263"/>
      <c r="K48" s="263"/>
      <c r="L48" s="263"/>
      <c r="M48" s="263"/>
      <c r="N48" s="263"/>
      <c r="O48" s="263"/>
      <c r="P48" s="263"/>
      <c r="Q48" s="263"/>
      <c r="R48" s="263"/>
      <c r="S48" s="263"/>
      <c r="T48" s="263"/>
      <c r="U48" s="263"/>
      <c r="V48" s="263"/>
      <c r="W48" s="263"/>
      <c r="X48" s="263"/>
      <c r="Y48" s="263"/>
      <c r="Z48" s="263"/>
      <c r="AA48" s="263"/>
      <c r="AB48" s="263"/>
      <c r="AJ48" s="131" t="s">
        <v>1284</v>
      </c>
      <c r="AN48" s="8"/>
      <c r="AO48" s="2"/>
    </row>
    <row r="49" spans="1:41" ht="15" thickBot="1" x14ac:dyDescent="0.4">
      <c r="A49" s="263"/>
      <c r="B49" s="263"/>
      <c r="C49" s="263"/>
      <c r="D49" s="263"/>
      <c r="E49" s="263"/>
      <c r="F49" s="263"/>
      <c r="G49" s="263"/>
      <c r="H49" s="263"/>
      <c r="I49" s="263"/>
      <c r="J49" s="263"/>
      <c r="K49" s="263"/>
      <c r="L49" s="263"/>
      <c r="M49" s="263"/>
      <c r="N49" s="263"/>
      <c r="O49" s="263"/>
      <c r="P49" s="263"/>
      <c r="Q49" s="263"/>
      <c r="R49" s="263"/>
      <c r="S49" s="263"/>
      <c r="T49" s="263"/>
      <c r="U49" s="263"/>
      <c r="V49" s="263"/>
      <c r="W49" s="263"/>
      <c r="X49" s="263"/>
      <c r="Y49" s="263"/>
      <c r="Z49" s="263"/>
      <c r="AA49" s="263"/>
      <c r="AB49" s="263"/>
      <c r="AJ49" s="131" t="s">
        <v>1283</v>
      </c>
      <c r="AN49" s="8"/>
      <c r="AO49" s="2"/>
    </row>
    <row r="50" spans="1:41" ht="15" thickBot="1" x14ac:dyDescent="0.4">
      <c r="A50" s="296" t="s">
        <v>1168</v>
      </c>
      <c r="B50" s="296"/>
      <c r="C50" s="296"/>
      <c r="D50" s="296"/>
      <c r="E50" s="296"/>
      <c r="F50" s="296"/>
      <c r="G50" s="113"/>
      <c r="I50" s="296" t="s">
        <v>1168</v>
      </c>
      <c r="J50" s="296"/>
      <c r="K50" s="296"/>
      <c r="L50" s="296"/>
      <c r="M50" s="296"/>
      <c r="N50" s="296"/>
      <c r="AJ50" s="131" t="s">
        <v>1282</v>
      </c>
      <c r="AN50" s="8"/>
      <c r="AO50" s="2"/>
    </row>
    <row r="51" spans="1:41" ht="24.5" thickBot="1" x14ac:dyDescent="0.4">
      <c r="A51" s="114" t="s">
        <v>1140</v>
      </c>
      <c r="B51" s="114"/>
      <c r="C51" s="115" t="s">
        <v>1732</v>
      </c>
      <c r="D51" s="116" t="s">
        <v>1733</v>
      </c>
      <c r="E51" s="116" t="s">
        <v>1734</v>
      </c>
      <c r="F51" s="117" t="s">
        <v>1735</v>
      </c>
      <c r="G51" s="113"/>
      <c r="J51" t="s">
        <v>1738</v>
      </c>
      <c r="K51" t="s">
        <v>1739</v>
      </c>
      <c r="L51" t="s">
        <v>1740</v>
      </c>
      <c r="AJ51" s="131" t="s">
        <v>1281</v>
      </c>
      <c r="AN51" s="8"/>
      <c r="AO51" s="2"/>
    </row>
    <row r="52" spans="1:41" ht="15" thickBot="1" x14ac:dyDescent="0.4">
      <c r="A52" s="118" t="s">
        <v>1736</v>
      </c>
      <c r="B52" s="118" t="s">
        <v>13</v>
      </c>
      <c r="C52" s="119">
        <v>34</v>
      </c>
      <c r="D52" s="120">
        <v>35.416666666666671</v>
      </c>
      <c r="E52" s="120">
        <v>35.416666666666671</v>
      </c>
      <c r="F52" s="121">
        <v>35.416666666666671</v>
      </c>
      <c r="G52" s="113"/>
      <c r="I52" s="118" t="s">
        <v>13</v>
      </c>
      <c r="J52" s="119">
        <v>34</v>
      </c>
      <c r="K52" s="123">
        <v>13</v>
      </c>
      <c r="L52" s="123">
        <v>7</v>
      </c>
      <c r="AJ52" s="131" t="s">
        <v>1280</v>
      </c>
      <c r="AN52" s="8"/>
      <c r="AO52" s="2"/>
    </row>
    <row r="53" spans="1:41" ht="15" thickBot="1" x14ac:dyDescent="0.4">
      <c r="A53" s="122"/>
      <c r="B53" s="122" t="s">
        <v>7</v>
      </c>
      <c r="C53" s="123">
        <v>62</v>
      </c>
      <c r="D53" s="124">
        <v>64.583333333333343</v>
      </c>
      <c r="E53" s="124">
        <v>64.583333333333343</v>
      </c>
      <c r="F53" s="125">
        <v>100</v>
      </c>
      <c r="G53" s="113"/>
      <c r="I53" s="122" t="s">
        <v>7</v>
      </c>
      <c r="J53" s="123">
        <v>62</v>
      </c>
      <c r="K53" s="123">
        <v>26</v>
      </c>
      <c r="L53" s="123">
        <v>16</v>
      </c>
      <c r="AJ53" s="131" t="s">
        <v>1279</v>
      </c>
      <c r="AN53" s="8"/>
      <c r="AO53" s="2"/>
    </row>
    <row r="54" spans="1:41" ht="15" thickBot="1" x14ac:dyDescent="0.4">
      <c r="A54" s="126"/>
      <c r="B54" s="126" t="s">
        <v>1737</v>
      </c>
      <c r="C54" s="127">
        <v>96</v>
      </c>
      <c r="D54" s="128">
        <v>100</v>
      </c>
      <c r="E54" s="128">
        <v>100</v>
      </c>
      <c r="F54" s="129"/>
      <c r="G54" s="113"/>
      <c r="AJ54" s="131" t="s">
        <v>1278</v>
      </c>
      <c r="AN54" s="8"/>
      <c r="AO54" s="2"/>
    </row>
    <row r="55" spans="1:41" ht="15" thickBot="1" x14ac:dyDescent="0.4">
      <c r="AJ55" s="131" t="s">
        <v>1277</v>
      </c>
      <c r="AN55" s="8"/>
      <c r="AO55" s="2"/>
    </row>
    <row r="56" spans="1:41" ht="15" thickBot="1" x14ac:dyDescent="0.4">
      <c r="A56" s="296" t="s">
        <v>1168</v>
      </c>
      <c r="B56" s="296"/>
      <c r="C56" s="296"/>
      <c r="D56" s="296"/>
      <c r="E56" s="296"/>
      <c r="F56" s="296"/>
      <c r="G56" s="113"/>
      <c r="AJ56" s="131" t="s">
        <v>1276</v>
      </c>
      <c r="AN56" s="8"/>
      <c r="AO56" s="2"/>
    </row>
    <row r="57" spans="1:41" ht="24.5" thickBot="1" x14ac:dyDescent="0.4">
      <c r="A57" s="114" t="s">
        <v>1140</v>
      </c>
      <c r="B57" s="114"/>
      <c r="C57" s="115" t="s">
        <v>1732</v>
      </c>
      <c r="D57" s="116" t="s">
        <v>1733</v>
      </c>
      <c r="E57" s="116" t="s">
        <v>1734</v>
      </c>
      <c r="F57" s="117" t="s">
        <v>1735</v>
      </c>
      <c r="G57" s="113"/>
      <c r="AJ57" s="131" t="s">
        <v>1275</v>
      </c>
      <c r="AN57" s="8"/>
      <c r="AO57" s="2"/>
    </row>
    <row r="58" spans="1:41" ht="15" thickBot="1" x14ac:dyDescent="0.4">
      <c r="A58" s="118" t="s">
        <v>1736</v>
      </c>
      <c r="B58" s="118" t="s">
        <v>1140</v>
      </c>
      <c r="C58" s="119">
        <v>57</v>
      </c>
      <c r="D58" s="120">
        <v>59.375</v>
      </c>
      <c r="E58" s="120">
        <v>59.375</v>
      </c>
      <c r="F58" s="121">
        <v>59.375</v>
      </c>
      <c r="G58" s="113"/>
      <c r="AJ58" s="131" t="s">
        <v>1274</v>
      </c>
      <c r="AN58" s="8"/>
      <c r="AO58" s="2"/>
    </row>
    <row r="59" spans="1:41" ht="15" thickBot="1" x14ac:dyDescent="0.4">
      <c r="A59" s="122"/>
      <c r="B59" s="122" t="s">
        <v>13</v>
      </c>
      <c r="C59" s="123">
        <v>13</v>
      </c>
      <c r="D59" s="124">
        <v>13.541666666666666</v>
      </c>
      <c r="E59" s="124">
        <v>13.541666666666666</v>
      </c>
      <c r="F59" s="125">
        <v>72.916666666666657</v>
      </c>
      <c r="G59" s="113"/>
      <c r="AJ59" s="131" t="s">
        <v>1273</v>
      </c>
      <c r="AN59" s="8"/>
      <c r="AO59" s="2"/>
    </row>
    <row r="60" spans="1:41" ht="15" thickBot="1" x14ac:dyDescent="0.4">
      <c r="A60" s="122"/>
      <c r="B60" s="122" t="s">
        <v>7</v>
      </c>
      <c r="C60" s="123">
        <v>26</v>
      </c>
      <c r="D60" s="124">
        <v>27.083333333333332</v>
      </c>
      <c r="E60" s="124">
        <v>27.083333333333332</v>
      </c>
      <c r="F60" s="125">
        <v>100</v>
      </c>
      <c r="G60" s="113"/>
      <c r="AJ60" s="131" t="s">
        <v>1272</v>
      </c>
      <c r="AN60" s="8"/>
      <c r="AO60" s="2"/>
    </row>
    <row r="61" spans="1:41" ht="15" thickBot="1" x14ac:dyDescent="0.4">
      <c r="A61" s="126"/>
      <c r="B61" s="126" t="s">
        <v>1737</v>
      </c>
      <c r="C61" s="127">
        <v>96</v>
      </c>
      <c r="D61" s="128">
        <v>100</v>
      </c>
      <c r="E61" s="128">
        <v>100</v>
      </c>
      <c r="F61" s="129"/>
      <c r="G61" s="113"/>
      <c r="AJ61" s="131" t="s">
        <v>1271</v>
      </c>
      <c r="AN61" s="8"/>
      <c r="AO61" s="2"/>
    </row>
    <row r="62" spans="1:41" ht="15" thickBot="1" x14ac:dyDescent="0.4">
      <c r="AJ62" s="131" t="s">
        <v>1270</v>
      </c>
      <c r="AN62" s="8"/>
      <c r="AO62" s="2"/>
    </row>
    <row r="63" spans="1:41" ht="15" thickBot="1" x14ac:dyDescent="0.4">
      <c r="A63" s="296" t="s">
        <v>1168</v>
      </c>
      <c r="B63" s="296"/>
      <c r="C63" s="296"/>
      <c r="D63" s="296"/>
      <c r="E63" s="296"/>
      <c r="F63" s="296"/>
      <c r="G63" s="113"/>
      <c r="AJ63" s="131" t="s">
        <v>1269</v>
      </c>
      <c r="AN63" s="8"/>
      <c r="AO63" s="2"/>
    </row>
    <row r="64" spans="1:41" ht="24.5" thickBot="1" x14ac:dyDescent="0.4">
      <c r="A64" s="114" t="s">
        <v>1140</v>
      </c>
      <c r="B64" s="114"/>
      <c r="C64" s="115" t="s">
        <v>1732</v>
      </c>
      <c r="D64" s="116" t="s">
        <v>1733</v>
      </c>
      <c r="E64" s="116" t="s">
        <v>1734</v>
      </c>
      <c r="F64" s="117" t="s">
        <v>1735</v>
      </c>
      <c r="G64" s="113"/>
      <c r="AJ64" s="131" t="s">
        <v>1268</v>
      </c>
      <c r="AN64" s="8"/>
      <c r="AO64" s="2"/>
    </row>
    <row r="65" spans="1:41" ht="15" thickBot="1" x14ac:dyDescent="0.4">
      <c r="A65" s="118" t="s">
        <v>1736</v>
      </c>
      <c r="B65" s="118" t="s">
        <v>1140</v>
      </c>
      <c r="C65" s="119">
        <v>73</v>
      </c>
      <c r="D65" s="120">
        <v>76.041666666666657</v>
      </c>
      <c r="E65" s="120">
        <v>76.041666666666657</v>
      </c>
      <c r="F65" s="121">
        <v>76.041666666666657</v>
      </c>
      <c r="G65" s="113"/>
      <c r="AJ65" s="131" t="s">
        <v>1267</v>
      </c>
      <c r="AN65" s="8"/>
      <c r="AO65" s="2"/>
    </row>
    <row r="66" spans="1:41" ht="15" thickBot="1" x14ac:dyDescent="0.4">
      <c r="A66" s="122"/>
      <c r="B66" s="122" t="s">
        <v>13</v>
      </c>
      <c r="C66" s="123">
        <v>7</v>
      </c>
      <c r="D66" s="124">
        <v>7.291666666666667</v>
      </c>
      <c r="E66" s="124">
        <v>7.291666666666667</v>
      </c>
      <c r="F66" s="125">
        <v>83.333333333333343</v>
      </c>
      <c r="G66" s="113"/>
      <c r="AJ66" s="131" t="s">
        <v>1266</v>
      </c>
      <c r="AN66" s="8"/>
      <c r="AO66" s="2"/>
    </row>
    <row r="67" spans="1:41" ht="15" thickBot="1" x14ac:dyDescent="0.4">
      <c r="A67" s="122"/>
      <c r="B67" s="122" t="s">
        <v>7</v>
      </c>
      <c r="C67" s="123">
        <v>16</v>
      </c>
      <c r="D67" s="124">
        <v>16.666666666666664</v>
      </c>
      <c r="E67" s="124">
        <v>16.666666666666664</v>
      </c>
      <c r="F67" s="125">
        <v>100</v>
      </c>
      <c r="G67" s="113"/>
      <c r="AJ67" s="131" t="s">
        <v>1265</v>
      </c>
      <c r="AN67" s="8"/>
      <c r="AO67" s="2"/>
    </row>
    <row r="68" spans="1:41" ht="15" thickBot="1" x14ac:dyDescent="0.4">
      <c r="A68" s="126"/>
      <c r="B68" s="126" t="s">
        <v>1737</v>
      </c>
      <c r="C68" s="127">
        <v>96</v>
      </c>
      <c r="D68" s="128">
        <v>100</v>
      </c>
      <c r="E68" s="128">
        <v>100</v>
      </c>
      <c r="F68" s="129"/>
      <c r="G68" s="113"/>
      <c r="AJ68" s="131" t="s">
        <v>1264</v>
      </c>
      <c r="AN68" s="8"/>
      <c r="AO68" s="2"/>
    </row>
    <row r="69" spans="1:41" ht="15" thickBot="1" x14ac:dyDescent="0.4">
      <c r="AJ69" s="131" t="s">
        <v>1263</v>
      </c>
      <c r="AN69" s="8"/>
      <c r="AO69" s="2"/>
    </row>
    <row r="70" spans="1:41" ht="15" customHeight="1" thickBot="1" x14ac:dyDescent="0.4">
      <c r="A70" s="296" t="s">
        <v>1167</v>
      </c>
      <c r="B70" s="296"/>
      <c r="C70" s="296"/>
      <c r="D70" s="296"/>
      <c r="E70" s="296"/>
      <c r="F70" s="296"/>
      <c r="G70" s="113"/>
      <c r="I70" s="296" t="s">
        <v>1167</v>
      </c>
      <c r="J70" s="296"/>
      <c r="K70" s="296"/>
      <c r="L70" s="296"/>
      <c r="M70" s="296"/>
      <c r="N70" s="296"/>
      <c r="AJ70" s="131" t="s">
        <v>1262</v>
      </c>
      <c r="AN70" s="8"/>
      <c r="AO70" s="2"/>
    </row>
    <row r="71" spans="1:41" ht="24.5" thickBot="1" x14ac:dyDescent="0.4">
      <c r="A71" s="114" t="s">
        <v>1140</v>
      </c>
      <c r="B71" s="114"/>
      <c r="C71" s="115" t="s">
        <v>1732</v>
      </c>
      <c r="D71" s="116" t="s">
        <v>1733</v>
      </c>
      <c r="E71" s="116" t="s">
        <v>1734</v>
      </c>
      <c r="F71" s="117" t="s">
        <v>1735</v>
      </c>
      <c r="G71" s="113"/>
      <c r="J71" t="s">
        <v>1738</v>
      </c>
      <c r="K71" t="s">
        <v>1739</v>
      </c>
      <c r="L71" t="s">
        <v>1740</v>
      </c>
      <c r="AJ71" s="131" t="s">
        <v>1261</v>
      </c>
      <c r="AN71" s="8"/>
      <c r="AO71" s="2"/>
    </row>
    <row r="72" spans="1:41" ht="24" customHeight="1" thickBot="1" x14ac:dyDescent="0.4">
      <c r="A72" s="118" t="s">
        <v>1736</v>
      </c>
      <c r="B72" s="118" t="s">
        <v>13</v>
      </c>
      <c r="C72" s="119">
        <v>20</v>
      </c>
      <c r="D72" s="120">
        <v>20.833333333333336</v>
      </c>
      <c r="E72" s="120">
        <v>20.833333333333336</v>
      </c>
      <c r="F72" s="121">
        <v>20.833333333333336</v>
      </c>
      <c r="G72" s="113"/>
      <c r="I72" s="118" t="s">
        <v>13</v>
      </c>
      <c r="J72" s="119">
        <v>20</v>
      </c>
      <c r="K72" s="123">
        <v>9</v>
      </c>
      <c r="L72" s="123">
        <v>4</v>
      </c>
      <c r="AJ72" s="131" t="s">
        <v>1260</v>
      </c>
      <c r="AN72" s="8"/>
      <c r="AO72" s="2"/>
    </row>
    <row r="73" spans="1:41" ht="15" thickBot="1" x14ac:dyDescent="0.4">
      <c r="A73" s="122"/>
      <c r="B73" s="122" t="s">
        <v>7</v>
      </c>
      <c r="C73" s="123">
        <v>76</v>
      </c>
      <c r="D73" s="124">
        <v>79.166666666666657</v>
      </c>
      <c r="E73" s="124">
        <v>79.166666666666657</v>
      </c>
      <c r="F73" s="125">
        <v>100</v>
      </c>
      <c r="G73" s="113"/>
      <c r="I73" s="122" t="s">
        <v>7</v>
      </c>
      <c r="J73" s="123">
        <v>76</v>
      </c>
      <c r="K73" s="123">
        <v>30</v>
      </c>
      <c r="L73" s="123">
        <v>19</v>
      </c>
      <c r="AJ73" s="131" t="s">
        <v>1259</v>
      </c>
      <c r="AN73" s="8"/>
      <c r="AO73" s="2"/>
    </row>
    <row r="74" spans="1:41" ht="15" thickBot="1" x14ac:dyDescent="0.4">
      <c r="A74" s="126"/>
      <c r="B74" s="126" t="s">
        <v>1737</v>
      </c>
      <c r="C74" s="127">
        <v>96</v>
      </c>
      <c r="D74" s="128">
        <v>100</v>
      </c>
      <c r="E74" s="128">
        <v>100</v>
      </c>
      <c r="F74" s="129"/>
      <c r="G74" s="113"/>
      <c r="AJ74" s="131" t="s">
        <v>1759</v>
      </c>
      <c r="AN74" s="8"/>
      <c r="AO74" s="2"/>
    </row>
    <row r="75" spans="1:41" ht="15" thickBot="1" x14ac:dyDescent="0.4">
      <c r="AJ75" s="131" t="s">
        <v>1760</v>
      </c>
      <c r="AN75" s="8"/>
      <c r="AO75" s="2"/>
    </row>
    <row r="76" spans="1:41" ht="15" thickBot="1" x14ac:dyDescent="0.4">
      <c r="A76" s="296" t="s">
        <v>1167</v>
      </c>
      <c r="B76" s="296"/>
      <c r="C76" s="296"/>
      <c r="D76" s="296"/>
      <c r="E76" s="296"/>
      <c r="F76" s="296"/>
      <c r="G76" s="113"/>
      <c r="AJ76" s="131" t="s">
        <v>1761</v>
      </c>
      <c r="AN76" s="8"/>
      <c r="AO76" s="2"/>
    </row>
    <row r="77" spans="1:41" ht="24.5" thickBot="1" x14ac:dyDescent="0.4">
      <c r="A77" s="114" t="s">
        <v>1140</v>
      </c>
      <c r="B77" s="114"/>
      <c r="C77" s="115" t="s">
        <v>1732</v>
      </c>
      <c r="D77" s="116" t="s">
        <v>1733</v>
      </c>
      <c r="E77" s="116" t="s">
        <v>1734</v>
      </c>
      <c r="F77" s="117" t="s">
        <v>1735</v>
      </c>
      <c r="G77" s="113"/>
      <c r="AJ77" s="131" t="s">
        <v>1762</v>
      </c>
      <c r="AN77" s="8"/>
      <c r="AO77" s="2"/>
    </row>
    <row r="78" spans="1:41" ht="15" thickBot="1" x14ac:dyDescent="0.4">
      <c r="A78" s="118" t="s">
        <v>1736</v>
      </c>
      <c r="B78" s="118" t="s">
        <v>1140</v>
      </c>
      <c r="C78" s="119">
        <v>57</v>
      </c>
      <c r="D78" s="120">
        <v>59.375</v>
      </c>
      <c r="E78" s="120">
        <v>59.375</v>
      </c>
      <c r="F78" s="121">
        <v>59.375</v>
      </c>
      <c r="G78" s="113"/>
      <c r="AJ78" s="131" t="s">
        <v>1763</v>
      </c>
      <c r="AN78" s="8"/>
      <c r="AO78" s="2"/>
    </row>
    <row r="79" spans="1:41" ht="15" thickBot="1" x14ac:dyDescent="0.4">
      <c r="A79" s="122"/>
      <c r="B79" s="122" t="s">
        <v>13</v>
      </c>
      <c r="C79" s="123">
        <v>9</v>
      </c>
      <c r="D79" s="124">
        <v>9.375</v>
      </c>
      <c r="E79" s="124">
        <v>9.375</v>
      </c>
      <c r="F79" s="125">
        <v>68.75</v>
      </c>
      <c r="G79" s="113"/>
      <c r="AJ79" s="131" t="s">
        <v>1764</v>
      </c>
      <c r="AN79" s="8"/>
      <c r="AO79" s="2"/>
    </row>
    <row r="80" spans="1:41" ht="15" thickBot="1" x14ac:dyDescent="0.4">
      <c r="A80" s="122"/>
      <c r="B80" s="122" t="s">
        <v>7</v>
      </c>
      <c r="C80" s="123">
        <v>30</v>
      </c>
      <c r="D80" s="124">
        <v>31.25</v>
      </c>
      <c r="E80" s="124">
        <v>31.25</v>
      </c>
      <c r="F80" s="125">
        <v>100</v>
      </c>
      <c r="G80" s="113"/>
      <c r="AJ80" s="131" t="s">
        <v>1765</v>
      </c>
      <c r="AN80" s="8"/>
      <c r="AO80" s="2"/>
    </row>
    <row r="81" spans="1:41" ht="15" thickBot="1" x14ac:dyDescent="0.4">
      <c r="A81" s="126"/>
      <c r="B81" s="126" t="s">
        <v>1737</v>
      </c>
      <c r="C81" s="127">
        <v>96</v>
      </c>
      <c r="D81" s="128">
        <v>100</v>
      </c>
      <c r="E81" s="128">
        <v>100</v>
      </c>
      <c r="F81" s="129"/>
      <c r="G81" s="113"/>
      <c r="AJ81" s="131" t="s">
        <v>1251</v>
      </c>
      <c r="AN81" s="8"/>
      <c r="AO81" s="2"/>
    </row>
    <row r="82" spans="1:41" ht="15" thickBot="1" x14ac:dyDescent="0.4">
      <c r="AJ82" s="131" t="s">
        <v>1766</v>
      </c>
      <c r="AN82" s="8"/>
      <c r="AO82" s="2"/>
    </row>
    <row r="83" spans="1:41" ht="15" thickBot="1" x14ac:dyDescent="0.4">
      <c r="A83" s="296" t="s">
        <v>1167</v>
      </c>
      <c r="B83" s="296"/>
      <c r="C83" s="296"/>
      <c r="D83" s="296"/>
      <c r="E83" s="296"/>
      <c r="F83" s="296"/>
      <c r="G83" s="113"/>
      <c r="AJ83" s="131" t="s">
        <v>1767</v>
      </c>
      <c r="AN83" s="8"/>
      <c r="AO83" s="2"/>
    </row>
    <row r="84" spans="1:41" ht="24.5" thickBot="1" x14ac:dyDescent="0.4">
      <c r="A84" s="114" t="s">
        <v>1140</v>
      </c>
      <c r="B84" s="114"/>
      <c r="C84" s="115" t="s">
        <v>1732</v>
      </c>
      <c r="D84" s="116" t="s">
        <v>1733</v>
      </c>
      <c r="E84" s="116" t="s">
        <v>1734</v>
      </c>
      <c r="F84" s="117" t="s">
        <v>1735</v>
      </c>
      <c r="G84" s="113"/>
      <c r="AJ84" s="131" t="s">
        <v>1768</v>
      </c>
      <c r="AN84" s="8"/>
      <c r="AO84" s="2"/>
    </row>
    <row r="85" spans="1:41" ht="15" thickBot="1" x14ac:dyDescent="0.4">
      <c r="A85" s="118" t="s">
        <v>1736</v>
      </c>
      <c r="B85" s="118" t="s">
        <v>1140</v>
      </c>
      <c r="C85" s="119">
        <v>73</v>
      </c>
      <c r="D85" s="120">
        <v>76.041666666666657</v>
      </c>
      <c r="E85" s="120">
        <v>76.041666666666657</v>
      </c>
      <c r="F85" s="121">
        <v>76.041666666666657</v>
      </c>
      <c r="G85" s="113"/>
      <c r="AJ85" s="131" t="s">
        <v>1769</v>
      </c>
      <c r="AN85" s="8"/>
      <c r="AO85" s="2"/>
    </row>
    <row r="86" spans="1:41" ht="15" thickBot="1" x14ac:dyDescent="0.4">
      <c r="A86" s="122"/>
      <c r="B86" s="122" t="s">
        <v>13</v>
      </c>
      <c r="C86" s="123">
        <v>4</v>
      </c>
      <c r="D86" s="124">
        <v>4.1666666666666661</v>
      </c>
      <c r="E86" s="124">
        <v>4.1666666666666661</v>
      </c>
      <c r="F86" s="125">
        <v>80.208333333333343</v>
      </c>
      <c r="G86" s="113"/>
      <c r="AJ86" s="131" t="s">
        <v>1770</v>
      </c>
      <c r="AN86" s="8"/>
      <c r="AO86" s="2"/>
    </row>
    <row r="87" spans="1:41" ht="15" thickBot="1" x14ac:dyDescent="0.4">
      <c r="A87" s="122"/>
      <c r="B87" s="122" t="s">
        <v>7</v>
      </c>
      <c r="C87" s="123">
        <v>19</v>
      </c>
      <c r="D87" s="124">
        <v>19.791666666666664</v>
      </c>
      <c r="E87" s="124">
        <v>19.791666666666664</v>
      </c>
      <c r="F87" s="125">
        <v>100</v>
      </c>
      <c r="G87" s="113"/>
      <c r="AJ87" s="131" t="s">
        <v>1771</v>
      </c>
      <c r="AN87" s="8"/>
      <c r="AO87" s="2"/>
    </row>
    <row r="88" spans="1:41" ht="15" thickBot="1" x14ac:dyDescent="0.4">
      <c r="A88" s="126"/>
      <c r="B88" s="126" t="s">
        <v>1737</v>
      </c>
      <c r="C88" s="127">
        <v>96</v>
      </c>
      <c r="D88" s="128">
        <v>100</v>
      </c>
      <c r="E88" s="128">
        <v>100</v>
      </c>
      <c r="F88" s="129"/>
      <c r="G88" s="113"/>
      <c r="AJ88" s="131" t="s">
        <v>1772</v>
      </c>
      <c r="AN88" s="8"/>
      <c r="AO88" s="2"/>
    </row>
    <row r="89" spans="1:41" ht="15" thickBot="1" x14ac:dyDescent="0.4">
      <c r="AJ89" s="131" t="s">
        <v>1773</v>
      </c>
      <c r="AN89" s="8"/>
      <c r="AO89" s="2"/>
    </row>
    <row r="90" spans="1:41" ht="15" thickBot="1" x14ac:dyDescent="0.4">
      <c r="A90" s="296" t="s">
        <v>1166</v>
      </c>
      <c r="B90" s="296"/>
      <c r="C90" s="296"/>
      <c r="D90" s="296"/>
      <c r="E90" s="296"/>
      <c r="F90" s="296"/>
      <c r="G90" s="113"/>
      <c r="H90" s="296" t="s">
        <v>1166</v>
      </c>
      <c r="I90" s="296"/>
      <c r="J90" s="296"/>
      <c r="K90" s="296"/>
      <c r="L90" s="296"/>
      <c r="M90" s="296"/>
      <c r="AJ90" s="131" t="s">
        <v>1774</v>
      </c>
      <c r="AN90" s="8"/>
      <c r="AO90" s="2"/>
    </row>
    <row r="91" spans="1:41" ht="24.5" thickBot="1" x14ac:dyDescent="0.4">
      <c r="A91" s="114" t="s">
        <v>1140</v>
      </c>
      <c r="B91" s="114"/>
      <c r="C91" s="115" t="s">
        <v>1732</v>
      </c>
      <c r="D91" s="116" t="s">
        <v>1733</v>
      </c>
      <c r="E91" s="116" t="s">
        <v>1734</v>
      </c>
      <c r="F91" s="117" t="s">
        <v>1735</v>
      </c>
      <c r="G91" s="113"/>
      <c r="I91" t="s">
        <v>1738</v>
      </c>
      <c r="J91" t="s">
        <v>1739</v>
      </c>
      <c r="K91" t="s">
        <v>1740</v>
      </c>
      <c r="L91" t="s">
        <v>2025</v>
      </c>
      <c r="M91" t="s">
        <v>2026</v>
      </c>
      <c r="AJ91" s="131" t="s">
        <v>1775</v>
      </c>
      <c r="AN91" s="197"/>
      <c r="AO91" s="2"/>
    </row>
    <row r="92" spans="1:41" ht="15" thickBot="1" x14ac:dyDescent="0.4">
      <c r="A92" s="118" t="s">
        <v>1736</v>
      </c>
      <c r="B92" s="118" t="s">
        <v>7</v>
      </c>
      <c r="C92" s="119">
        <v>87</v>
      </c>
      <c r="D92" s="120">
        <v>90.625</v>
      </c>
      <c r="E92" s="120">
        <v>90.625</v>
      </c>
      <c r="F92" s="121">
        <v>90.625</v>
      </c>
      <c r="G92" s="113"/>
      <c r="H92" s="118" t="s">
        <v>7</v>
      </c>
      <c r="I92" s="119">
        <v>87</v>
      </c>
      <c r="J92" s="123">
        <v>37</v>
      </c>
      <c r="K92" s="123">
        <v>21</v>
      </c>
      <c r="AJ92" s="131" t="s">
        <v>1776</v>
      </c>
      <c r="AN92" s="8"/>
      <c r="AO92" s="2"/>
    </row>
    <row r="93" spans="1:41" ht="15" thickBot="1" x14ac:dyDescent="0.4">
      <c r="A93" s="122"/>
      <c r="B93" s="122" t="s">
        <v>9</v>
      </c>
      <c r="C93" s="123">
        <v>9</v>
      </c>
      <c r="D93" s="124">
        <v>9.375</v>
      </c>
      <c r="E93" s="124">
        <v>9.375</v>
      </c>
      <c r="F93" s="125">
        <v>100</v>
      </c>
      <c r="G93" s="113"/>
      <c r="H93" s="122" t="s">
        <v>9</v>
      </c>
      <c r="I93" s="123">
        <v>9</v>
      </c>
      <c r="J93" s="123">
        <v>2</v>
      </c>
      <c r="K93" s="123">
        <v>2</v>
      </c>
      <c r="AJ93" s="131" t="s">
        <v>1777</v>
      </c>
      <c r="AN93" s="8"/>
      <c r="AO93" s="2"/>
    </row>
    <row r="94" spans="1:41" ht="15" thickBot="1" x14ac:dyDescent="0.4">
      <c r="A94" s="126"/>
      <c r="B94" s="126" t="s">
        <v>1737</v>
      </c>
      <c r="C94" s="127">
        <v>96</v>
      </c>
      <c r="D94" s="128">
        <v>100</v>
      </c>
      <c r="E94" s="128">
        <v>100</v>
      </c>
      <c r="F94" s="129"/>
      <c r="G94" s="113"/>
      <c r="AJ94" s="131" t="s">
        <v>1778</v>
      </c>
      <c r="AN94" s="8"/>
      <c r="AO94" s="2"/>
    </row>
    <row r="95" spans="1:41" ht="15" thickBot="1" x14ac:dyDescent="0.4">
      <c r="I95" s="170">
        <v>0.10344827586206896</v>
      </c>
      <c r="J95" s="170">
        <v>5.4054054054054057E-2</v>
      </c>
      <c r="K95" s="170">
        <v>9.5238095238095233E-2</v>
      </c>
      <c r="L95" s="170">
        <v>0.11428571428571428</v>
      </c>
      <c r="M95" s="170">
        <v>6.4516129032258063E-2</v>
      </c>
      <c r="AJ95" s="131" t="s">
        <v>1779</v>
      </c>
      <c r="AN95" s="8"/>
      <c r="AO95" s="2"/>
    </row>
    <row r="96" spans="1:41" ht="15" thickBot="1" x14ac:dyDescent="0.4">
      <c r="A96" s="296" t="s">
        <v>1166</v>
      </c>
      <c r="B96" s="296"/>
      <c r="C96" s="296"/>
      <c r="D96" s="296"/>
      <c r="E96" s="296"/>
      <c r="F96" s="296"/>
      <c r="G96" s="113"/>
      <c r="AJ96" s="131" t="s">
        <v>1780</v>
      </c>
      <c r="AN96" s="8"/>
      <c r="AO96" s="2"/>
    </row>
    <row r="97" spans="1:41" ht="24.5" thickBot="1" x14ac:dyDescent="0.4">
      <c r="A97" s="114" t="s">
        <v>1140</v>
      </c>
      <c r="B97" s="114"/>
      <c r="C97" s="115" t="s">
        <v>1732</v>
      </c>
      <c r="D97" s="116" t="s">
        <v>1733</v>
      </c>
      <c r="E97" s="116" t="s">
        <v>1734</v>
      </c>
      <c r="F97" s="117" t="s">
        <v>1735</v>
      </c>
      <c r="G97" s="113"/>
      <c r="AJ97" s="131" t="s">
        <v>1781</v>
      </c>
      <c r="AN97" s="8"/>
      <c r="AO97" s="2"/>
    </row>
    <row r="98" spans="1:41" ht="15" thickBot="1" x14ac:dyDescent="0.4">
      <c r="A98" s="118" t="s">
        <v>1736</v>
      </c>
      <c r="B98" s="118" t="s">
        <v>1140</v>
      </c>
      <c r="C98" s="119">
        <v>57</v>
      </c>
      <c r="D98" s="120">
        <v>59.375</v>
      </c>
      <c r="E98" s="120">
        <v>59.375</v>
      </c>
      <c r="F98" s="121">
        <v>59.375</v>
      </c>
      <c r="G98" s="113"/>
      <c r="AJ98" s="131" t="s">
        <v>1782</v>
      </c>
      <c r="AN98" s="8"/>
      <c r="AO98" s="2"/>
    </row>
    <row r="99" spans="1:41" ht="15" thickBot="1" x14ac:dyDescent="0.4">
      <c r="A99" s="122"/>
      <c r="B99" s="122" t="s">
        <v>7</v>
      </c>
      <c r="C99" s="123">
        <v>37</v>
      </c>
      <c r="D99" s="124">
        <v>38.541666666666671</v>
      </c>
      <c r="E99" s="124">
        <v>38.541666666666671</v>
      </c>
      <c r="F99" s="125">
        <v>97.916666666666657</v>
      </c>
      <c r="G99" s="113"/>
      <c r="AJ99" s="131" t="s">
        <v>1233</v>
      </c>
      <c r="AN99" s="8"/>
      <c r="AO99" s="2"/>
    </row>
    <row r="100" spans="1:41" ht="15" thickBot="1" x14ac:dyDescent="0.4">
      <c r="A100" s="122"/>
      <c r="B100" s="122" t="s">
        <v>9</v>
      </c>
      <c r="C100" s="123">
        <v>2</v>
      </c>
      <c r="D100" s="124">
        <v>2.083333333333333</v>
      </c>
      <c r="E100" s="124">
        <v>2.083333333333333</v>
      </c>
      <c r="F100" s="125">
        <v>100</v>
      </c>
      <c r="G100" s="113"/>
      <c r="AJ100" s="131" t="s">
        <v>1783</v>
      </c>
      <c r="AN100" s="8"/>
      <c r="AO100" s="2"/>
    </row>
    <row r="101" spans="1:41" ht="15" thickBot="1" x14ac:dyDescent="0.4">
      <c r="A101" s="126"/>
      <c r="B101" s="126" t="s">
        <v>1737</v>
      </c>
      <c r="C101" s="127">
        <v>96</v>
      </c>
      <c r="D101" s="128">
        <v>100</v>
      </c>
      <c r="E101" s="128">
        <v>100</v>
      </c>
      <c r="F101" s="129"/>
      <c r="G101" s="113"/>
      <c r="AJ101" s="131" t="s">
        <v>1784</v>
      </c>
      <c r="AN101" s="8"/>
      <c r="AO101" s="2"/>
    </row>
    <row r="102" spans="1:41" ht="15" thickBot="1" x14ac:dyDescent="0.4">
      <c r="AJ102" s="131" t="s">
        <v>1785</v>
      </c>
      <c r="AN102" s="8"/>
      <c r="AO102" s="2"/>
    </row>
    <row r="103" spans="1:41" ht="15" thickBot="1" x14ac:dyDescent="0.4">
      <c r="A103" s="296" t="s">
        <v>1166</v>
      </c>
      <c r="B103" s="296"/>
      <c r="C103" s="296"/>
      <c r="D103" s="296"/>
      <c r="E103" s="296"/>
      <c r="F103" s="296"/>
      <c r="G103" s="113"/>
      <c r="AJ103" s="131" t="s">
        <v>1786</v>
      </c>
      <c r="AN103" s="8"/>
      <c r="AO103" s="2"/>
    </row>
    <row r="104" spans="1:41" ht="24.5" thickBot="1" x14ac:dyDescent="0.4">
      <c r="A104" s="114" t="s">
        <v>1140</v>
      </c>
      <c r="B104" s="114"/>
      <c r="C104" s="115" t="s">
        <v>1732</v>
      </c>
      <c r="D104" s="116" t="s">
        <v>1733</v>
      </c>
      <c r="E104" s="116" t="s">
        <v>1734</v>
      </c>
      <c r="F104" s="117" t="s">
        <v>1735</v>
      </c>
      <c r="G104" s="113"/>
      <c r="AJ104" s="131" t="s">
        <v>1787</v>
      </c>
      <c r="AN104" s="8"/>
      <c r="AO104" s="2"/>
    </row>
    <row r="105" spans="1:41" ht="15" thickBot="1" x14ac:dyDescent="0.4">
      <c r="A105" s="118" t="s">
        <v>1736</v>
      </c>
      <c r="B105" s="118" t="s">
        <v>1140</v>
      </c>
      <c r="C105" s="119">
        <v>73</v>
      </c>
      <c r="D105" s="120">
        <v>76.041666666666657</v>
      </c>
      <c r="E105" s="120">
        <v>76.041666666666657</v>
      </c>
      <c r="F105" s="121">
        <v>76.041666666666657</v>
      </c>
      <c r="G105" s="113"/>
      <c r="AJ105" s="131" t="s">
        <v>1788</v>
      </c>
      <c r="AN105" s="8"/>
      <c r="AO105" s="2"/>
    </row>
    <row r="106" spans="1:41" ht="15" thickBot="1" x14ac:dyDescent="0.4">
      <c r="A106" s="122"/>
      <c r="B106" s="122" t="s">
        <v>7</v>
      </c>
      <c r="C106" s="123">
        <v>21</v>
      </c>
      <c r="D106" s="124">
        <v>21.875</v>
      </c>
      <c r="E106" s="124">
        <v>21.875</v>
      </c>
      <c r="F106" s="125">
        <v>97.916666666666657</v>
      </c>
      <c r="G106" s="113"/>
      <c r="AJ106" s="131" t="s">
        <v>1789</v>
      </c>
      <c r="AN106" s="8"/>
      <c r="AO106" s="2"/>
    </row>
    <row r="107" spans="1:41" ht="15" thickBot="1" x14ac:dyDescent="0.4">
      <c r="A107" s="122"/>
      <c r="B107" s="122" t="s">
        <v>9</v>
      </c>
      <c r="C107" s="123">
        <v>2</v>
      </c>
      <c r="D107" s="124">
        <v>2.083333333333333</v>
      </c>
      <c r="E107" s="124">
        <v>2.083333333333333</v>
      </c>
      <c r="F107" s="125">
        <v>100</v>
      </c>
      <c r="G107" s="113"/>
      <c r="AJ107" s="131" t="s">
        <v>1790</v>
      </c>
      <c r="AN107" s="8"/>
      <c r="AO107" s="2"/>
    </row>
    <row r="108" spans="1:41" ht="15" thickBot="1" x14ac:dyDescent="0.4">
      <c r="A108" s="126"/>
      <c r="B108" s="126" t="s">
        <v>1737</v>
      </c>
      <c r="C108" s="127">
        <v>96</v>
      </c>
      <c r="D108" s="128">
        <v>100</v>
      </c>
      <c r="E108" s="128">
        <v>100</v>
      </c>
      <c r="F108" s="129"/>
      <c r="G108" s="113"/>
      <c r="AJ108" s="131" t="s">
        <v>1791</v>
      </c>
      <c r="AN108" s="8"/>
      <c r="AO108" s="2"/>
    </row>
    <row r="109" spans="1:41" ht="15" thickBot="1" x14ac:dyDescent="0.4">
      <c r="AJ109" s="131" t="s">
        <v>1792</v>
      </c>
      <c r="AN109" s="200"/>
      <c r="AO109" s="2"/>
    </row>
    <row r="110" spans="1:41" ht="15" thickBot="1" x14ac:dyDescent="0.4">
      <c r="AJ110" s="131" t="s">
        <v>1793</v>
      </c>
      <c r="AN110" s="8"/>
      <c r="AO110" s="2"/>
    </row>
    <row r="111" spans="1:41" ht="15" thickBot="1" x14ac:dyDescent="0.4">
      <c r="AJ111" s="131" t="s">
        <v>1794</v>
      </c>
      <c r="AN111" s="8"/>
      <c r="AO111" s="2"/>
    </row>
    <row r="112" spans="1:41" ht="15" thickBot="1" x14ac:dyDescent="0.4">
      <c r="L112" t="s">
        <v>1342</v>
      </c>
      <c r="R112" s="8" t="s">
        <v>1327</v>
      </c>
      <c r="S112" s="8" t="s">
        <v>1326</v>
      </c>
      <c r="T112" t="s">
        <v>2016</v>
      </c>
      <c r="U112" t="s">
        <v>2017</v>
      </c>
      <c r="W112" t="s">
        <v>2016</v>
      </c>
      <c r="X112" t="s">
        <v>2017</v>
      </c>
      <c r="Y112" t="s">
        <v>2018</v>
      </c>
      <c r="AJ112" s="131" t="s">
        <v>1795</v>
      </c>
      <c r="AN112" s="8"/>
      <c r="AO112" s="2"/>
    </row>
    <row r="113" spans="1:41" ht="15" thickBot="1" x14ac:dyDescent="0.4">
      <c r="A113" s="2">
        <v>37</v>
      </c>
      <c r="H113" s="2">
        <v>2</v>
      </c>
      <c r="K113" t="s">
        <v>139</v>
      </c>
      <c r="L113">
        <v>56</v>
      </c>
      <c r="R113" s="2">
        <v>0</v>
      </c>
      <c r="S113" s="2">
        <v>2</v>
      </c>
      <c r="T113">
        <f>1+SUM(R113:S113)</f>
        <v>3</v>
      </c>
      <c r="U113" s="2">
        <v>450</v>
      </c>
      <c r="W113">
        <v>3</v>
      </c>
      <c r="X113">
        <v>450</v>
      </c>
      <c r="Y113">
        <f>X113/W113</f>
        <v>150</v>
      </c>
      <c r="AJ113" s="131" t="s">
        <v>1796</v>
      </c>
      <c r="AN113" s="8"/>
      <c r="AO113" s="2"/>
    </row>
    <row r="114" spans="1:41" ht="15" thickBot="1" x14ac:dyDescent="0.4">
      <c r="A114" s="2">
        <v>27</v>
      </c>
      <c r="H114" s="1">
        <v>0</v>
      </c>
      <c r="K114" t="s">
        <v>51</v>
      </c>
      <c r="L114">
        <v>39</v>
      </c>
      <c r="R114" s="2">
        <v>4</v>
      </c>
      <c r="S114" s="2">
        <v>0</v>
      </c>
      <c r="T114">
        <f t="shared" ref="T114:T177" si="3">1+SUM(R114:S114)</f>
        <v>5</v>
      </c>
      <c r="U114" s="1"/>
      <c r="W114">
        <v>2</v>
      </c>
      <c r="X114">
        <v>350</v>
      </c>
      <c r="Y114">
        <f t="shared" ref="Y114:Y177" si="4">X114/W114</f>
        <v>175</v>
      </c>
      <c r="AJ114" s="131" t="s">
        <v>1797</v>
      </c>
      <c r="AN114" s="8"/>
      <c r="AO114" s="2"/>
    </row>
    <row r="115" spans="1:41" ht="15" thickBot="1" x14ac:dyDescent="0.4">
      <c r="A115" s="2">
        <v>41</v>
      </c>
      <c r="H115" s="1">
        <v>0</v>
      </c>
      <c r="K115" t="s">
        <v>459</v>
      </c>
      <c r="L115">
        <v>1</v>
      </c>
      <c r="R115" s="2">
        <v>1</v>
      </c>
      <c r="S115" s="2">
        <v>0</v>
      </c>
      <c r="T115">
        <f t="shared" si="3"/>
        <v>2</v>
      </c>
      <c r="U115" s="2">
        <v>350</v>
      </c>
      <c r="W115">
        <v>2</v>
      </c>
      <c r="X115">
        <v>90</v>
      </c>
      <c r="Y115">
        <f t="shared" si="4"/>
        <v>45</v>
      </c>
      <c r="AJ115" s="131" t="s">
        <v>1798</v>
      </c>
      <c r="AN115" s="8"/>
      <c r="AO115" s="2"/>
    </row>
    <row r="116" spans="1:41" ht="15" thickBot="1" x14ac:dyDescent="0.4">
      <c r="A116" s="2">
        <v>50</v>
      </c>
      <c r="H116" s="2">
        <v>0</v>
      </c>
      <c r="R116" s="2">
        <v>1</v>
      </c>
      <c r="S116" s="2">
        <v>0</v>
      </c>
      <c r="T116">
        <f t="shared" si="3"/>
        <v>2</v>
      </c>
      <c r="U116" s="2">
        <v>90</v>
      </c>
      <c r="W116">
        <v>1</v>
      </c>
      <c r="X116">
        <v>130</v>
      </c>
      <c r="Y116">
        <f t="shared" si="4"/>
        <v>130</v>
      </c>
      <c r="AJ116" s="131" t="s">
        <v>1799</v>
      </c>
      <c r="AN116" s="8"/>
      <c r="AO116" s="2"/>
    </row>
    <row r="117" spans="1:41" ht="15" thickBot="1" x14ac:dyDescent="0.4">
      <c r="A117" s="2">
        <v>29</v>
      </c>
      <c r="H117" s="1">
        <v>0</v>
      </c>
      <c r="R117" s="2">
        <v>0</v>
      </c>
      <c r="S117" s="2">
        <v>0</v>
      </c>
      <c r="T117">
        <f t="shared" si="3"/>
        <v>1</v>
      </c>
      <c r="U117" s="2">
        <v>130</v>
      </c>
      <c r="W117">
        <v>2</v>
      </c>
      <c r="X117">
        <v>76</v>
      </c>
      <c r="Y117">
        <f t="shared" si="4"/>
        <v>38</v>
      </c>
      <c r="AJ117" s="131" t="s">
        <v>1800</v>
      </c>
      <c r="AN117" s="8"/>
      <c r="AO117" s="2"/>
    </row>
    <row r="118" spans="1:41" ht="15" thickBot="1" x14ac:dyDescent="0.4">
      <c r="A118" s="2">
        <v>39</v>
      </c>
      <c r="H118" s="1">
        <v>0</v>
      </c>
      <c r="R118" s="2">
        <v>1</v>
      </c>
      <c r="S118" s="2">
        <v>0</v>
      </c>
      <c r="T118">
        <f t="shared" si="3"/>
        <v>2</v>
      </c>
      <c r="U118" s="2">
        <v>76</v>
      </c>
      <c r="W118">
        <v>1</v>
      </c>
      <c r="X118">
        <v>97.5</v>
      </c>
      <c r="Y118">
        <f t="shared" si="4"/>
        <v>97.5</v>
      </c>
      <c r="AJ118" s="131" t="s">
        <v>1801</v>
      </c>
      <c r="AN118" s="8"/>
      <c r="AO118" s="2"/>
    </row>
    <row r="119" spans="1:41" ht="15" thickBot="1" x14ac:dyDescent="0.4">
      <c r="A119" s="2">
        <v>35</v>
      </c>
      <c r="H119" s="1">
        <v>0</v>
      </c>
      <c r="R119" s="2">
        <v>0</v>
      </c>
      <c r="S119" s="2">
        <v>0</v>
      </c>
      <c r="T119">
        <f t="shared" si="3"/>
        <v>1</v>
      </c>
      <c r="U119" s="2">
        <v>97.5</v>
      </c>
      <c r="W119">
        <v>3</v>
      </c>
      <c r="X119">
        <v>232</v>
      </c>
      <c r="Y119">
        <f t="shared" si="4"/>
        <v>77.333333333333329</v>
      </c>
      <c r="AJ119" s="131" t="s">
        <v>1802</v>
      </c>
      <c r="AN119" s="8"/>
      <c r="AO119" s="2"/>
    </row>
    <row r="120" spans="1:41" ht="15" thickBot="1" x14ac:dyDescent="0.4">
      <c r="A120" s="2">
        <v>38</v>
      </c>
      <c r="H120" s="1">
        <v>0</v>
      </c>
      <c r="R120" s="2">
        <v>2</v>
      </c>
      <c r="S120" s="2">
        <v>0</v>
      </c>
      <c r="T120">
        <f t="shared" si="3"/>
        <v>3</v>
      </c>
      <c r="U120" s="2">
        <v>232</v>
      </c>
      <c r="W120">
        <v>1</v>
      </c>
      <c r="X120">
        <v>300</v>
      </c>
      <c r="Y120">
        <f t="shared" si="4"/>
        <v>300</v>
      </c>
      <c r="AJ120" s="131" t="s">
        <v>1803</v>
      </c>
      <c r="AN120" s="8"/>
      <c r="AO120" s="2"/>
    </row>
    <row r="121" spans="1:41" ht="15" thickBot="1" x14ac:dyDescent="0.4">
      <c r="A121" s="2">
        <v>75</v>
      </c>
      <c r="H121" s="2">
        <v>2</v>
      </c>
      <c r="R121" s="2">
        <v>0</v>
      </c>
      <c r="S121" s="2">
        <v>0</v>
      </c>
      <c r="T121">
        <f t="shared" si="3"/>
        <v>1</v>
      </c>
      <c r="U121" s="2">
        <v>300</v>
      </c>
      <c r="W121">
        <v>1</v>
      </c>
      <c r="X121">
        <v>400</v>
      </c>
      <c r="Y121">
        <f t="shared" si="4"/>
        <v>400</v>
      </c>
      <c r="AJ121" s="131" t="s">
        <v>1211</v>
      </c>
      <c r="AN121" s="8"/>
      <c r="AO121" s="2"/>
    </row>
    <row r="122" spans="1:41" ht="15" thickBot="1" x14ac:dyDescent="0.4">
      <c r="A122" s="2">
        <v>63</v>
      </c>
      <c r="H122" s="2">
        <v>2</v>
      </c>
      <c r="R122" s="2">
        <v>0</v>
      </c>
      <c r="S122" s="2">
        <v>0</v>
      </c>
      <c r="T122">
        <f t="shared" si="3"/>
        <v>1</v>
      </c>
      <c r="U122" s="2">
        <v>400</v>
      </c>
      <c r="W122">
        <v>3</v>
      </c>
      <c r="X122">
        <v>214</v>
      </c>
      <c r="Y122">
        <f t="shared" si="4"/>
        <v>71.333333333333329</v>
      </c>
      <c r="AJ122" s="131" t="s">
        <v>1210</v>
      </c>
      <c r="AN122" s="8"/>
      <c r="AO122" s="2"/>
    </row>
    <row r="123" spans="1:41" ht="15" thickBot="1" x14ac:dyDescent="0.4">
      <c r="A123" s="2">
        <v>19</v>
      </c>
      <c r="H123" s="1">
        <v>0</v>
      </c>
      <c r="R123" s="2">
        <v>2</v>
      </c>
      <c r="S123" s="2">
        <v>0</v>
      </c>
      <c r="T123">
        <f t="shared" si="3"/>
        <v>3</v>
      </c>
      <c r="U123" s="2">
        <v>214</v>
      </c>
      <c r="W123">
        <v>4</v>
      </c>
      <c r="X123">
        <v>111</v>
      </c>
      <c r="Y123">
        <f t="shared" si="4"/>
        <v>27.75</v>
      </c>
      <c r="AJ123" s="131" t="s">
        <v>1209</v>
      </c>
      <c r="AN123" s="8"/>
      <c r="AO123" s="2"/>
    </row>
    <row r="124" spans="1:41" ht="15" thickBot="1" x14ac:dyDescent="0.4">
      <c r="A124" s="2">
        <v>46</v>
      </c>
      <c r="H124" s="2">
        <v>2</v>
      </c>
      <c r="R124" s="2">
        <v>1</v>
      </c>
      <c r="S124" s="2">
        <v>2</v>
      </c>
      <c r="T124">
        <f t="shared" si="3"/>
        <v>4</v>
      </c>
      <c r="U124" s="2">
        <v>111</v>
      </c>
      <c r="W124">
        <v>4</v>
      </c>
      <c r="X124">
        <v>142</v>
      </c>
      <c r="Y124">
        <f t="shared" si="4"/>
        <v>35.5</v>
      </c>
      <c r="AJ124" s="131" t="s">
        <v>1208</v>
      </c>
      <c r="AN124" s="8"/>
      <c r="AO124" s="2"/>
    </row>
    <row r="125" spans="1:41" ht="15" thickBot="1" x14ac:dyDescent="0.4">
      <c r="A125" s="2">
        <v>44</v>
      </c>
      <c r="H125" s="2">
        <v>2</v>
      </c>
      <c r="R125" s="2">
        <v>2</v>
      </c>
      <c r="S125" s="2">
        <v>1</v>
      </c>
      <c r="T125">
        <f t="shared" si="3"/>
        <v>4</v>
      </c>
      <c r="U125" s="2">
        <v>142</v>
      </c>
      <c r="W125">
        <v>1</v>
      </c>
      <c r="X125">
        <v>120</v>
      </c>
      <c r="Y125">
        <f t="shared" si="4"/>
        <v>120</v>
      </c>
      <c r="AJ125" s="131" t="s">
        <v>1207</v>
      </c>
      <c r="AN125" s="8"/>
      <c r="AO125" s="2"/>
    </row>
    <row r="126" spans="1:41" ht="15" thickBot="1" x14ac:dyDescent="0.4">
      <c r="A126" s="2">
        <v>32</v>
      </c>
      <c r="H126" s="1">
        <v>0</v>
      </c>
      <c r="R126" s="2">
        <v>0</v>
      </c>
      <c r="S126" s="2">
        <v>0</v>
      </c>
      <c r="T126">
        <f t="shared" si="3"/>
        <v>1</v>
      </c>
      <c r="U126" s="2">
        <v>120</v>
      </c>
      <c r="W126">
        <v>4</v>
      </c>
      <c r="X126">
        <v>213.67699999999999</v>
      </c>
      <c r="Y126">
        <f t="shared" si="4"/>
        <v>53.419249999999998</v>
      </c>
      <c r="AJ126" s="131" t="s">
        <v>1206</v>
      </c>
      <c r="AN126" s="8"/>
      <c r="AO126" s="2"/>
    </row>
    <row r="127" spans="1:41" ht="15" thickBot="1" x14ac:dyDescent="0.4">
      <c r="A127" s="2">
        <v>50</v>
      </c>
      <c r="H127" s="2">
        <v>1</v>
      </c>
      <c r="R127" s="2">
        <v>2</v>
      </c>
      <c r="S127" s="2">
        <v>1</v>
      </c>
      <c r="T127">
        <f t="shared" si="3"/>
        <v>4</v>
      </c>
      <c r="U127" s="2">
        <v>213.67699999999999</v>
      </c>
      <c r="W127">
        <v>2</v>
      </c>
      <c r="X127">
        <v>115</v>
      </c>
      <c r="Y127">
        <f t="shared" si="4"/>
        <v>57.5</v>
      </c>
      <c r="AJ127" s="131" t="s">
        <v>1205</v>
      </c>
      <c r="AN127" s="8"/>
      <c r="AO127" s="2"/>
    </row>
    <row r="128" spans="1:41" ht="15" thickBot="1" x14ac:dyDescent="0.4">
      <c r="A128" s="2">
        <v>43</v>
      </c>
      <c r="H128" s="1">
        <v>0</v>
      </c>
      <c r="R128" s="2">
        <v>1</v>
      </c>
      <c r="S128" s="2">
        <v>0</v>
      </c>
      <c r="T128">
        <f t="shared" si="3"/>
        <v>2</v>
      </c>
      <c r="U128" s="2">
        <v>115</v>
      </c>
      <c r="W128">
        <v>4</v>
      </c>
      <c r="X128">
        <v>270</v>
      </c>
      <c r="Y128">
        <f t="shared" si="4"/>
        <v>67.5</v>
      </c>
      <c r="AJ128" s="131" t="s">
        <v>1204</v>
      </c>
      <c r="AN128" s="8"/>
      <c r="AO128" s="2"/>
    </row>
    <row r="129" spans="1:41" ht="15" thickBot="1" x14ac:dyDescent="0.4">
      <c r="A129" s="2">
        <v>52</v>
      </c>
      <c r="H129" s="2">
        <v>2</v>
      </c>
      <c r="R129" s="2">
        <v>1</v>
      </c>
      <c r="S129" s="2">
        <v>2</v>
      </c>
      <c r="T129">
        <f t="shared" si="3"/>
        <v>4</v>
      </c>
      <c r="U129" s="2">
        <v>270</v>
      </c>
      <c r="W129">
        <v>1</v>
      </c>
      <c r="X129">
        <v>500</v>
      </c>
      <c r="Y129">
        <f t="shared" si="4"/>
        <v>500</v>
      </c>
      <c r="AJ129" s="131" t="s">
        <v>1203</v>
      </c>
      <c r="AN129" s="8"/>
      <c r="AO129" s="2"/>
    </row>
    <row r="130" spans="1:41" ht="15" thickBot="1" x14ac:dyDescent="0.4">
      <c r="A130" s="2">
        <v>29</v>
      </c>
      <c r="H130" s="1">
        <v>0</v>
      </c>
      <c r="R130" s="2">
        <v>0</v>
      </c>
      <c r="S130" s="2">
        <v>0</v>
      </c>
      <c r="T130">
        <f t="shared" si="3"/>
        <v>1</v>
      </c>
      <c r="U130" s="2">
        <v>500</v>
      </c>
      <c r="W130">
        <v>1</v>
      </c>
      <c r="X130">
        <v>34</v>
      </c>
      <c r="Y130">
        <f t="shared" si="4"/>
        <v>34</v>
      </c>
      <c r="AJ130" s="131" t="s">
        <v>1202</v>
      </c>
      <c r="AN130" s="8"/>
      <c r="AO130" s="7"/>
    </row>
    <row r="131" spans="1:41" ht="15" thickBot="1" x14ac:dyDescent="0.4">
      <c r="A131" s="2">
        <v>47</v>
      </c>
      <c r="H131" s="1">
        <v>0</v>
      </c>
      <c r="R131" s="2">
        <v>0</v>
      </c>
      <c r="S131" s="2">
        <v>0</v>
      </c>
      <c r="T131">
        <f t="shared" si="3"/>
        <v>1</v>
      </c>
      <c r="U131" s="2">
        <v>34</v>
      </c>
      <c r="W131">
        <v>2</v>
      </c>
      <c r="X131">
        <v>75</v>
      </c>
      <c r="Y131">
        <f t="shared" si="4"/>
        <v>37.5</v>
      </c>
      <c r="AJ131" s="131" t="s">
        <v>1201</v>
      </c>
      <c r="AN131" s="8"/>
      <c r="AO131" s="2"/>
    </row>
    <row r="132" spans="1:41" ht="15" thickBot="1" x14ac:dyDescent="0.4">
      <c r="A132" s="2">
        <v>63</v>
      </c>
      <c r="H132" s="2">
        <v>3</v>
      </c>
      <c r="R132" s="2">
        <v>1</v>
      </c>
      <c r="S132" s="2">
        <v>0</v>
      </c>
      <c r="T132">
        <f t="shared" si="3"/>
        <v>2</v>
      </c>
      <c r="U132" s="2">
        <v>75</v>
      </c>
      <c r="W132">
        <v>3</v>
      </c>
      <c r="X132">
        <v>111</v>
      </c>
      <c r="Y132">
        <f t="shared" si="4"/>
        <v>37</v>
      </c>
      <c r="AJ132" s="131" t="s">
        <v>1804</v>
      </c>
      <c r="AN132" s="8"/>
      <c r="AO132" s="2"/>
    </row>
    <row r="133" spans="1:41" ht="15" thickBot="1" x14ac:dyDescent="0.4">
      <c r="A133" s="2">
        <v>48</v>
      </c>
      <c r="H133" s="2">
        <v>2</v>
      </c>
      <c r="R133" s="2">
        <v>0</v>
      </c>
      <c r="S133" s="2">
        <v>2</v>
      </c>
      <c r="T133">
        <f t="shared" si="3"/>
        <v>3</v>
      </c>
      <c r="U133" s="2">
        <v>111</v>
      </c>
      <c r="W133">
        <v>1</v>
      </c>
      <c r="X133">
        <v>167</v>
      </c>
      <c r="Y133">
        <f t="shared" si="4"/>
        <v>167</v>
      </c>
      <c r="AJ133" s="131" t="s">
        <v>1199</v>
      </c>
      <c r="AN133" s="9"/>
      <c r="AO133" s="2"/>
    </row>
    <row r="134" spans="1:41" ht="15" thickBot="1" x14ac:dyDescent="0.4">
      <c r="A134" s="2">
        <v>48</v>
      </c>
      <c r="H134" s="1">
        <v>0</v>
      </c>
      <c r="R134" s="2">
        <v>0</v>
      </c>
      <c r="S134" s="2">
        <v>0</v>
      </c>
      <c r="T134">
        <f t="shared" si="3"/>
        <v>1</v>
      </c>
      <c r="U134" s="2">
        <v>167</v>
      </c>
      <c r="W134">
        <v>3</v>
      </c>
      <c r="X134">
        <v>93</v>
      </c>
      <c r="Y134">
        <f t="shared" si="4"/>
        <v>31</v>
      </c>
      <c r="AJ134" s="131" t="s">
        <v>1198</v>
      </c>
      <c r="AN134" s="8"/>
      <c r="AO134" s="2"/>
    </row>
    <row r="135" spans="1:41" ht="15" thickBot="1" x14ac:dyDescent="0.4">
      <c r="A135" s="2">
        <v>18</v>
      </c>
      <c r="H135" s="1">
        <v>0</v>
      </c>
      <c r="R135" s="2">
        <v>2</v>
      </c>
      <c r="S135" s="2">
        <v>0</v>
      </c>
      <c r="T135">
        <f t="shared" si="3"/>
        <v>3</v>
      </c>
      <c r="U135" s="1"/>
      <c r="W135">
        <v>2</v>
      </c>
      <c r="X135">
        <v>120</v>
      </c>
      <c r="Y135">
        <f t="shared" si="4"/>
        <v>60</v>
      </c>
      <c r="AJ135" s="131" t="s">
        <v>1197</v>
      </c>
      <c r="AN135" s="8"/>
      <c r="AO135" s="2"/>
    </row>
    <row r="136" spans="1:41" ht="15" thickBot="1" x14ac:dyDescent="0.4">
      <c r="A136" s="2">
        <v>21</v>
      </c>
      <c r="H136" s="1">
        <v>0</v>
      </c>
      <c r="R136" s="2">
        <v>2</v>
      </c>
      <c r="S136" s="2">
        <v>0</v>
      </c>
      <c r="T136">
        <f t="shared" si="3"/>
        <v>3</v>
      </c>
      <c r="U136" s="2">
        <v>93</v>
      </c>
      <c r="W136">
        <v>6</v>
      </c>
      <c r="X136">
        <v>185</v>
      </c>
      <c r="Y136">
        <f t="shared" si="4"/>
        <v>30.833333333333332</v>
      </c>
      <c r="AJ136" s="131" t="s">
        <v>1196</v>
      </c>
      <c r="AN136" s="8"/>
      <c r="AO136" s="2"/>
    </row>
    <row r="137" spans="1:41" ht="15" thickBot="1" x14ac:dyDescent="0.4">
      <c r="A137" s="2">
        <v>38</v>
      </c>
      <c r="H137" s="1">
        <v>0</v>
      </c>
      <c r="R137" s="2">
        <v>1</v>
      </c>
      <c r="S137" s="2">
        <v>0</v>
      </c>
      <c r="T137">
        <f t="shared" si="3"/>
        <v>2</v>
      </c>
      <c r="U137" s="2">
        <v>120</v>
      </c>
      <c r="W137">
        <v>4</v>
      </c>
      <c r="X137">
        <v>139</v>
      </c>
      <c r="Y137">
        <f t="shared" si="4"/>
        <v>34.75</v>
      </c>
      <c r="AJ137" s="131" t="s">
        <v>1805</v>
      </c>
      <c r="AN137" s="8"/>
      <c r="AO137" s="2"/>
    </row>
    <row r="138" spans="1:41" ht="15" thickBot="1" x14ac:dyDescent="0.4">
      <c r="A138" s="2">
        <v>19</v>
      </c>
      <c r="H138" s="1">
        <v>0</v>
      </c>
      <c r="R138" s="2">
        <v>3</v>
      </c>
      <c r="S138" s="2">
        <v>0</v>
      </c>
      <c r="T138">
        <f t="shared" si="3"/>
        <v>4</v>
      </c>
      <c r="U138" s="1"/>
      <c r="W138">
        <v>4</v>
      </c>
      <c r="X138">
        <v>158</v>
      </c>
      <c r="Y138">
        <f t="shared" si="4"/>
        <v>39.5</v>
      </c>
      <c r="AJ138" s="131" t="s">
        <v>1191</v>
      </c>
      <c r="AN138" s="8"/>
      <c r="AO138" s="2"/>
    </row>
    <row r="139" spans="1:41" ht="15" thickBot="1" x14ac:dyDescent="0.4">
      <c r="A139" s="2">
        <v>39</v>
      </c>
      <c r="H139" s="2">
        <v>0</v>
      </c>
      <c r="R139" s="2">
        <v>5</v>
      </c>
      <c r="S139" s="2">
        <v>0</v>
      </c>
      <c r="T139">
        <f t="shared" si="3"/>
        <v>6</v>
      </c>
      <c r="U139" s="2">
        <v>185</v>
      </c>
      <c r="W139">
        <v>4</v>
      </c>
      <c r="X139">
        <v>250</v>
      </c>
      <c r="Y139">
        <f t="shared" si="4"/>
        <v>62.5</v>
      </c>
      <c r="AJ139" s="131" t="s">
        <v>1806</v>
      </c>
      <c r="AN139" s="8"/>
      <c r="AO139" s="2"/>
    </row>
    <row r="140" spans="1:41" ht="15" thickBot="1" x14ac:dyDescent="0.4">
      <c r="A140" s="2">
        <v>21</v>
      </c>
      <c r="H140" s="1">
        <v>0</v>
      </c>
      <c r="R140" s="2">
        <v>3</v>
      </c>
      <c r="S140" s="2">
        <v>0</v>
      </c>
      <c r="T140">
        <f t="shared" si="3"/>
        <v>4</v>
      </c>
      <c r="U140" s="5">
        <v>139</v>
      </c>
      <c r="W140">
        <v>2</v>
      </c>
      <c r="X140">
        <v>65</v>
      </c>
      <c r="Y140">
        <f t="shared" si="4"/>
        <v>32.5</v>
      </c>
      <c r="AJ140" s="131" t="s">
        <v>1189</v>
      </c>
      <c r="AN140" s="8"/>
      <c r="AO140" s="2"/>
    </row>
    <row r="141" spans="1:41" ht="15" thickBot="1" x14ac:dyDescent="0.4">
      <c r="A141" s="2">
        <v>26</v>
      </c>
      <c r="H141" s="2">
        <v>0</v>
      </c>
      <c r="R141" s="2">
        <v>3</v>
      </c>
      <c r="S141" s="2">
        <v>0</v>
      </c>
      <c r="T141">
        <f t="shared" si="3"/>
        <v>4</v>
      </c>
      <c r="U141" s="2">
        <v>158</v>
      </c>
      <c r="W141">
        <v>2</v>
      </c>
      <c r="X141">
        <v>800</v>
      </c>
      <c r="Y141">
        <f t="shared" si="4"/>
        <v>400</v>
      </c>
      <c r="AJ141" s="131" t="s">
        <v>1807</v>
      </c>
      <c r="AN141" s="8"/>
      <c r="AO141" s="2"/>
    </row>
    <row r="142" spans="1:41" ht="15" thickBot="1" x14ac:dyDescent="0.4">
      <c r="A142" s="2">
        <v>19</v>
      </c>
      <c r="H142" s="1">
        <v>0</v>
      </c>
      <c r="R142" s="2">
        <v>3</v>
      </c>
      <c r="S142" s="2">
        <v>0</v>
      </c>
      <c r="T142">
        <f t="shared" si="3"/>
        <v>4</v>
      </c>
      <c r="U142" s="2">
        <v>250</v>
      </c>
      <c r="W142">
        <v>5</v>
      </c>
      <c r="X142">
        <v>204</v>
      </c>
      <c r="Y142">
        <f t="shared" si="4"/>
        <v>40.799999999999997</v>
      </c>
      <c r="AJ142" s="131" t="s">
        <v>1808</v>
      </c>
      <c r="AN142" s="8"/>
      <c r="AO142" s="2"/>
    </row>
    <row r="143" spans="1:41" ht="15" thickBot="1" x14ac:dyDescent="0.4">
      <c r="A143" s="2">
        <v>37</v>
      </c>
      <c r="H143" s="1">
        <v>0</v>
      </c>
      <c r="R143" s="2">
        <v>1</v>
      </c>
      <c r="S143" s="2">
        <v>0</v>
      </c>
      <c r="T143">
        <f t="shared" si="3"/>
        <v>2</v>
      </c>
      <c r="U143" s="2">
        <v>65</v>
      </c>
      <c r="W143">
        <v>4</v>
      </c>
      <c r="X143">
        <v>181</v>
      </c>
      <c r="Y143">
        <f t="shared" si="4"/>
        <v>45.25</v>
      </c>
      <c r="AJ143" s="131" t="s">
        <v>1809</v>
      </c>
      <c r="AN143" s="8"/>
      <c r="AO143" s="2"/>
    </row>
    <row r="144" spans="1:41" ht="15" thickBot="1" x14ac:dyDescent="0.4">
      <c r="A144" s="2">
        <v>60</v>
      </c>
      <c r="H144" s="1">
        <v>0</v>
      </c>
      <c r="R144" s="2">
        <v>1</v>
      </c>
      <c r="S144" s="2">
        <v>0</v>
      </c>
      <c r="T144">
        <f t="shared" si="3"/>
        <v>2</v>
      </c>
      <c r="U144" s="2">
        <v>800</v>
      </c>
      <c r="W144">
        <v>1</v>
      </c>
      <c r="X144">
        <v>396</v>
      </c>
      <c r="Y144">
        <f t="shared" si="4"/>
        <v>396</v>
      </c>
      <c r="AJ144" s="131" t="s">
        <v>1185</v>
      </c>
      <c r="AN144" s="8"/>
      <c r="AO144" s="2"/>
    </row>
    <row r="145" spans="1:41" ht="15" thickBot="1" x14ac:dyDescent="0.4">
      <c r="A145" s="2">
        <v>36</v>
      </c>
      <c r="H145" s="2">
        <v>3</v>
      </c>
      <c r="R145" s="2">
        <v>1</v>
      </c>
      <c r="S145" s="2">
        <v>3</v>
      </c>
      <c r="T145">
        <f t="shared" si="3"/>
        <v>5</v>
      </c>
      <c r="U145" s="2">
        <v>204</v>
      </c>
      <c r="W145">
        <v>1</v>
      </c>
      <c r="X145">
        <v>167</v>
      </c>
      <c r="Y145">
        <f t="shared" si="4"/>
        <v>167</v>
      </c>
      <c r="AJ145" s="131" t="s">
        <v>1810</v>
      </c>
      <c r="AN145" s="8"/>
      <c r="AO145" s="2"/>
    </row>
    <row r="146" spans="1:41" ht="15" thickBot="1" x14ac:dyDescent="0.4">
      <c r="A146" s="2">
        <v>52</v>
      </c>
      <c r="H146" s="2">
        <v>2</v>
      </c>
      <c r="R146" s="2">
        <v>2</v>
      </c>
      <c r="S146" s="2">
        <v>1</v>
      </c>
      <c r="T146">
        <f t="shared" si="3"/>
        <v>4</v>
      </c>
      <c r="U146" s="2">
        <v>181</v>
      </c>
      <c r="W146">
        <v>1</v>
      </c>
      <c r="X146">
        <v>60</v>
      </c>
      <c r="Y146">
        <f t="shared" si="4"/>
        <v>60</v>
      </c>
      <c r="AJ146" s="131" t="s">
        <v>1811</v>
      </c>
      <c r="AN146" s="8"/>
      <c r="AO146" s="2"/>
    </row>
    <row r="147" spans="1:41" ht="15" thickBot="1" x14ac:dyDescent="0.4">
      <c r="A147" s="2">
        <v>47</v>
      </c>
      <c r="H147" s="1">
        <v>0</v>
      </c>
      <c r="R147" s="2">
        <v>0</v>
      </c>
      <c r="S147" s="2">
        <v>0</v>
      </c>
      <c r="T147">
        <f t="shared" si="3"/>
        <v>1</v>
      </c>
      <c r="U147" s="2">
        <v>396</v>
      </c>
      <c r="W147">
        <v>4</v>
      </c>
      <c r="X147">
        <v>70</v>
      </c>
      <c r="Y147">
        <f t="shared" si="4"/>
        <v>17.5</v>
      </c>
      <c r="AJ147" s="131" t="s">
        <v>1615</v>
      </c>
      <c r="AN147" s="8"/>
      <c r="AO147" s="2"/>
    </row>
    <row r="148" spans="1:41" ht="15" thickBot="1" x14ac:dyDescent="0.4">
      <c r="A148" s="2">
        <v>60</v>
      </c>
      <c r="H148" s="2">
        <v>2</v>
      </c>
      <c r="R148" s="2">
        <v>0</v>
      </c>
      <c r="S148" s="2">
        <v>0</v>
      </c>
      <c r="T148">
        <f t="shared" si="3"/>
        <v>1</v>
      </c>
      <c r="U148" s="2">
        <v>167</v>
      </c>
      <c r="W148">
        <v>2</v>
      </c>
      <c r="X148">
        <v>210</v>
      </c>
      <c r="Y148">
        <f t="shared" si="4"/>
        <v>105</v>
      </c>
      <c r="AJ148" s="131" t="s">
        <v>1181</v>
      </c>
      <c r="AN148" s="8"/>
      <c r="AO148" s="2"/>
    </row>
    <row r="149" spans="1:41" ht="15" thickBot="1" x14ac:dyDescent="0.4">
      <c r="A149" s="2">
        <v>38</v>
      </c>
      <c r="H149" s="1">
        <v>0</v>
      </c>
      <c r="R149" s="2">
        <v>0</v>
      </c>
      <c r="S149" s="2">
        <v>0</v>
      </c>
      <c r="T149">
        <f t="shared" si="3"/>
        <v>1</v>
      </c>
      <c r="U149" s="2">
        <v>60</v>
      </c>
      <c r="W149">
        <v>2</v>
      </c>
      <c r="X149">
        <v>251</v>
      </c>
      <c r="Y149">
        <f t="shared" si="4"/>
        <v>125.5</v>
      </c>
      <c r="AJ149" s="131" t="s">
        <v>1180</v>
      </c>
      <c r="AN149" s="8"/>
      <c r="AO149" s="2"/>
    </row>
    <row r="150" spans="1:41" ht="15" thickBot="1" x14ac:dyDescent="0.4">
      <c r="A150" s="2">
        <v>43</v>
      </c>
      <c r="H150" s="1">
        <v>0</v>
      </c>
      <c r="R150" s="2">
        <v>3</v>
      </c>
      <c r="S150" s="2">
        <v>0</v>
      </c>
      <c r="T150">
        <f t="shared" si="3"/>
        <v>4</v>
      </c>
      <c r="U150" s="2">
        <v>70</v>
      </c>
      <c r="W150">
        <v>2</v>
      </c>
      <c r="X150">
        <v>32</v>
      </c>
      <c r="Y150">
        <f t="shared" si="4"/>
        <v>16</v>
      </c>
      <c r="AJ150" s="131" t="s">
        <v>1179</v>
      </c>
      <c r="AN150" s="8"/>
      <c r="AO150" s="2"/>
    </row>
    <row r="151" spans="1:41" ht="15" thickBot="1" x14ac:dyDescent="0.4">
      <c r="A151" s="2">
        <v>22</v>
      </c>
      <c r="H151" s="1">
        <v>0</v>
      </c>
      <c r="R151" s="2">
        <v>1</v>
      </c>
      <c r="S151" s="2">
        <v>0</v>
      </c>
      <c r="T151">
        <f t="shared" si="3"/>
        <v>2</v>
      </c>
      <c r="U151" s="1"/>
      <c r="W151">
        <v>2</v>
      </c>
      <c r="X151">
        <v>157</v>
      </c>
      <c r="Y151">
        <f t="shared" si="4"/>
        <v>78.5</v>
      </c>
      <c r="AJ151" s="131" t="s">
        <v>1178</v>
      </c>
      <c r="AN151" s="8"/>
      <c r="AO151" s="2"/>
    </row>
    <row r="152" spans="1:41" ht="15" thickBot="1" x14ac:dyDescent="0.4">
      <c r="A152" s="2">
        <v>68</v>
      </c>
      <c r="H152" s="2">
        <v>2</v>
      </c>
      <c r="R152" s="2">
        <v>1</v>
      </c>
      <c r="S152" s="2">
        <v>0</v>
      </c>
      <c r="T152">
        <f t="shared" si="3"/>
        <v>2</v>
      </c>
      <c r="U152" s="2">
        <v>210</v>
      </c>
      <c r="W152">
        <v>2</v>
      </c>
      <c r="X152">
        <v>213</v>
      </c>
      <c r="Y152">
        <f t="shared" si="4"/>
        <v>106.5</v>
      </c>
      <c r="AJ152" s="131" t="s">
        <v>1177</v>
      </c>
      <c r="AN152" s="8"/>
      <c r="AO152" s="2"/>
    </row>
    <row r="153" spans="1:41" ht="15" thickBot="1" x14ac:dyDescent="0.4">
      <c r="A153" s="2">
        <v>44</v>
      </c>
      <c r="H153" s="2">
        <v>0</v>
      </c>
      <c r="R153" s="2">
        <v>1</v>
      </c>
      <c r="S153" s="2">
        <v>0</v>
      </c>
      <c r="T153">
        <f t="shared" si="3"/>
        <v>2</v>
      </c>
      <c r="U153" s="2">
        <v>251</v>
      </c>
      <c r="W153">
        <v>1</v>
      </c>
      <c r="X153">
        <v>157</v>
      </c>
      <c r="Y153">
        <f t="shared" si="4"/>
        <v>157</v>
      </c>
      <c r="AJ153" s="131" t="s">
        <v>1176</v>
      </c>
      <c r="AN153" s="8"/>
      <c r="AO153" s="2"/>
    </row>
    <row r="154" spans="1:41" ht="15" thickBot="1" x14ac:dyDescent="0.4">
      <c r="A154" s="2">
        <v>20</v>
      </c>
      <c r="H154" s="1">
        <v>0</v>
      </c>
      <c r="R154" s="2">
        <v>2</v>
      </c>
      <c r="S154" s="2">
        <v>2</v>
      </c>
      <c r="T154">
        <f t="shared" si="3"/>
        <v>5</v>
      </c>
      <c r="U154" s="1"/>
      <c r="W154">
        <v>1</v>
      </c>
      <c r="X154">
        <v>812</v>
      </c>
      <c r="Y154">
        <f t="shared" si="4"/>
        <v>812</v>
      </c>
      <c r="AJ154" s="131" t="s">
        <v>1175</v>
      </c>
      <c r="AN154" s="8"/>
      <c r="AO154" s="2"/>
    </row>
    <row r="155" spans="1:41" ht="15" thickBot="1" x14ac:dyDescent="0.4">
      <c r="A155" s="2">
        <v>71</v>
      </c>
      <c r="H155" s="2">
        <v>1</v>
      </c>
      <c r="R155" s="2">
        <v>1</v>
      </c>
      <c r="S155" s="2">
        <v>0</v>
      </c>
      <c r="T155">
        <f t="shared" si="3"/>
        <v>2</v>
      </c>
      <c r="U155" s="2">
        <v>32</v>
      </c>
      <c r="W155">
        <v>2</v>
      </c>
      <c r="X155">
        <v>223</v>
      </c>
      <c r="Y155">
        <f t="shared" si="4"/>
        <v>111.5</v>
      </c>
      <c r="AJ155" s="131" t="s">
        <v>1174</v>
      </c>
      <c r="AN155" s="8"/>
      <c r="AO155" s="2"/>
    </row>
    <row r="156" spans="1:41" ht="15" thickBot="1" x14ac:dyDescent="0.4">
      <c r="A156" s="2">
        <v>39</v>
      </c>
      <c r="H156" s="1">
        <v>0</v>
      </c>
      <c r="R156" s="2">
        <v>1</v>
      </c>
      <c r="S156" s="2">
        <v>0</v>
      </c>
      <c r="T156">
        <f t="shared" si="3"/>
        <v>2</v>
      </c>
      <c r="U156" s="2">
        <v>157</v>
      </c>
      <c r="W156">
        <v>5</v>
      </c>
      <c r="X156">
        <v>110</v>
      </c>
      <c r="Y156">
        <f t="shared" si="4"/>
        <v>22</v>
      </c>
      <c r="AJ156" s="131" t="s">
        <v>1173</v>
      </c>
      <c r="AN156" s="8"/>
      <c r="AO156" s="2"/>
    </row>
    <row r="157" spans="1:41" ht="15" thickBot="1" x14ac:dyDescent="0.4">
      <c r="A157" s="2">
        <v>67</v>
      </c>
      <c r="H157" s="2">
        <v>1</v>
      </c>
      <c r="R157" s="2">
        <v>1</v>
      </c>
      <c r="S157" s="2">
        <v>0</v>
      </c>
      <c r="T157">
        <f t="shared" si="3"/>
        <v>2</v>
      </c>
      <c r="U157" s="2">
        <v>213</v>
      </c>
      <c r="W157">
        <v>5</v>
      </c>
      <c r="X157">
        <v>132</v>
      </c>
      <c r="Y157">
        <f t="shared" si="4"/>
        <v>26.4</v>
      </c>
      <c r="AJ157" s="131" t="s">
        <v>1812</v>
      </c>
      <c r="AN157" s="8"/>
      <c r="AO157" s="2"/>
    </row>
    <row r="158" spans="1:41" ht="15" thickBot="1" x14ac:dyDescent="0.4">
      <c r="A158" s="2">
        <v>55</v>
      </c>
      <c r="H158" s="2">
        <v>0</v>
      </c>
      <c r="R158" s="2">
        <v>0</v>
      </c>
      <c r="S158" s="2">
        <v>0</v>
      </c>
      <c r="T158">
        <f t="shared" si="3"/>
        <v>1</v>
      </c>
      <c r="U158" s="2">
        <v>157</v>
      </c>
      <c r="W158">
        <v>1</v>
      </c>
      <c r="X158">
        <v>464</v>
      </c>
      <c r="Y158">
        <f t="shared" si="4"/>
        <v>464</v>
      </c>
      <c r="AJ158" s="131" t="s">
        <v>1171</v>
      </c>
      <c r="AN158" s="8"/>
      <c r="AO158" s="2"/>
    </row>
    <row r="159" spans="1:41" ht="15" thickBot="1" x14ac:dyDescent="0.4">
      <c r="A159" s="2">
        <v>28</v>
      </c>
      <c r="H159" s="1">
        <v>0</v>
      </c>
      <c r="R159" s="2">
        <v>0</v>
      </c>
      <c r="S159" s="2">
        <v>0</v>
      </c>
      <c r="T159">
        <f t="shared" si="3"/>
        <v>1</v>
      </c>
      <c r="U159" s="2">
        <v>812</v>
      </c>
      <c r="W159">
        <v>2</v>
      </c>
      <c r="X159">
        <v>95</v>
      </c>
      <c r="Y159">
        <f t="shared" si="4"/>
        <v>47.5</v>
      </c>
      <c r="AJ159" s="131" t="s">
        <v>1170</v>
      </c>
      <c r="AN159" s="8"/>
      <c r="AO159" s="2"/>
    </row>
    <row r="160" spans="1:41" ht="15" thickBot="1" x14ac:dyDescent="0.4">
      <c r="A160" s="2">
        <v>21</v>
      </c>
      <c r="H160" s="1">
        <v>0</v>
      </c>
      <c r="R160" s="2">
        <v>4</v>
      </c>
      <c r="S160" s="2">
        <v>1</v>
      </c>
      <c r="T160">
        <f t="shared" si="3"/>
        <v>6</v>
      </c>
      <c r="U160" s="2"/>
      <c r="W160">
        <v>3</v>
      </c>
      <c r="X160">
        <v>300</v>
      </c>
      <c r="Y160">
        <f t="shared" si="4"/>
        <v>100</v>
      </c>
      <c r="AJ160" s="131" t="s">
        <v>1169</v>
      </c>
      <c r="AN160" s="8"/>
      <c r="AO160" s="2"/>
    </row>
    <row r="161" spans="1:41" ht="15" thickBot="1" x14ac:dyDescent="0.4">
      <c r="A161" s="2">
        <v>28</v>
      </c>
      <c r="H161" s="2">
        <v>0</v>
      </c>
      <c r="R161" s="2">
        <v>1</v>
      </c>
      <c r="S161" s="2">
        <v>0</v>
      </c>
      <c r="T161">
        <f t="shared" si="3"/>
        <v>2</v>
      </c>
      <c r="U161" s="2">
        <v>223</v>
      </c>
      <c r="W161">
        <v>2</v>
      </c>
      <c r="X161">
        <v>75</v>
      </c>
      <c r="Y161">
        <f t="shared" si="4"/>
        <v>37.5</v>
      </c>
      <c r="AJ161" s="131" t="s">
        <v>1168</v>
      </c>
      <c r="AN161" s="8"/>
      <c r="AO161" s="2"/>
    </row>
    <row r="162" spans="1:41" ht="15" thickBot="1" x14ac:dyDescent="0.4">
      <c r="A162" s="2">
        <v>38</v>
      </c>
      <c r="H162" s="2">
        <v>3</v>
      </c>
      <c r="R162" s="2">
        <v>1</v>
      </c>
      <c r="S162" s="2">
        <v>3</v>
      </c>
      <c r="T162">
        <f t="shared" si="3"/>
        <v>5</v>
      </c>
      <c r="U162" s="2">
        <v>110</v>
      </c>
      <c r="W162">
        <v>3</v>
      </c>
      <c r="X162">
        <v>150</v>
      </c>
      <c r="Y162">
        <f t="shared" si="4"/>
        <v>50</v>
      </c>
      <c r="AJ162" s="131" t="s">
        <v>1167</v>
      </c>
      <c r="AN162" s="8"/>
      <c r="AO162" s="2"/>
    </row>
    <row r="163" spans="1:41" ht="15" thickBot="1" x14ac:dyDescent="0.4">
      <c r="A163" s="2">
        <v>20</v>
      </c>
      <c r="H163" s="1">
        <v>0</v>
      </c>
      <c r="R163" s="2">
        <v>4</v>
      </c>
      <c r="S163" s="2">
        <v>0</v>
      </c>
      <c r="T163">
        <f t="shared" si="3"/>
        <v>5</v>
      </c>
      <c r="U163" s="2">
        <v>132</v>
      </c>
      <c r="W163">
        <v>4</v>
      </c>
      <c r="X163">
        <v>148</v>
      </c>
      <c r="Y163">
        <f t="shared" si="4"/>
        <v>37</v>
      </c>
      <c r="AJ163" s="131" t="s">
        <v>1166</v>
      </c>
      <c r="AN163" s="8"/>
      <c r="AO163" s="2"/>
    </row>
    <row r="164" spans="1:41" ht="15" thickBot="1" x14ac:dyDescent="0.4">
      <c r="A164" s="2">
        <v>50</v>
      </c>
      <c r="H164" s="2">
        <v>0</v>
      </c>
      <c r="R164" s="2">
        <v>0</v>
      </c>
      <c r="S164" s="2">
        <v>0</v>
      </c>
      <c r="T164">
        <f t="shared" si="3"/>
        <v>1</v>
      </c>
      <c r="U164" s="2">
        <v>464</v>
      </c>
      <c r="W164">
        <v>2</v>
      </c>
      <c r="X164">
        <v>258</v>
      </c>
      <c r="Y164">
        <f t="shared" si="4"/>
        <v>129</v>
      </c>
      <c r="AJ164" s="131" t="s">
        <v>1165</v>
      </c>
      <c r="AN164" s="8"/>
      <c r="AO164" s="2"/>
    </row>
    <row r="165" spans="1:41" ht="15" thickBot="1" x14ac:dyDescent="0.4">
      <c r="A165" s="2">
        <v>37</v>
      </c>
      <c r="H165" s="1">
        <v>0</v>
      </c>
      <c r="R165" s="2">
        <v>1</v>
      </c>
      <c r="S165" s="2">
        <v>0</v>
      </c>
      <c r="T165">
        <f t="shared" si="3"/>
        <v>2</v>
      </c>
      <c r="U165" s="2">
        <v>95</v>
      </c>
      <c r="W165">
        <v>2</v>
      </c>
      <c r="X165">
        <v>300</v>
      </c>
      <c r="Y165">
        <f t="shared" si="4"/>
        <v>150</v>
      </c>
      <c r="AJ165" s="131" t="s">
        <v>1164</v>
      </c>
      <c r="AN165" s="8"/>
      <c r="AO165" s="2"/>
    </row>
    <row r="166" spans="1:41" ht="15" thickBot="1" x14ac:dyDescent="0.4">
      <c r="A166" s="2">
        <v>49</v>
      </c>
      <c r="H166" s="2">
        <v>2</v>
      </c>
      <c r="R166" s="2">
        <v>0</v>
      </c>
      <c r="S166" s="2">
        <v>2</v>
      </c>
      <c r="T166">
        <f t="shared" si="3"/>
        <v>3</v>
      </c>
      <c r="U166" s="2">
        <v>300</v>
      </c>
      <c r="W166">
        <v>2</v>
      </c>
      <c r="X166">
        <v>170</v>
      </c>
      <c r="Y166">
        <f t="shared" si="4"/>
        <v>85</v>
      </c>
      <c r="AJ166" s="131" t="s">
        <v>1163</v>
      </c>
      <c r="AN166" s="8"/>
      <c r="AO166" s="2"/>
    </row>
    <row r="167" spans="1:41" ht="15" thickBot="1" x14ac:dyDescent="0.4">
      <c r="A167" s="2">
        <v>55</v>
      </c>
      <c r="H167" s="1">
        <v>0</v>
      </c>
      <c r="R167" s="2">
        <v>1</v>
      </c>
      <c r="S167" s="2">
        <v>0</v>
      </c>
      <c r="T167">
        <f t="shared" si="3"/>
        <v>2</v>
      </c>
      <c r="U167" s="2">
        <v>75</v>
      </c>
      <c r="W167">
        <v>5</v>
      </c>
      <c r="X167">
        <v>60</v>
      </c>
      <c r="Y167">
        <f t="shared" si="4"/>
        <v>12</v>
      </c>
      <c r="AJ167" s="131" t="s">
        <v>1162</v>
      </c>
      <c r="AN167" s="8"/>
      <c r="AO167" s="2"/>
    </row>
    <row r="168" spans="1:41" ht="15" thickBot="1" x14ac:dyDescent="0.4">
      <c r="A168" s="2">
        <v>41</v>
      </c>
      <c r="H168" s="1">
        <v>0</v>
      </c>
      <c r="R168" s="2">
        <v>2</v>
      </c>
      <c r="S168" s="2">
        <v>0</v>
      </c>
      <c r="T168">
        <f t="shared" si="3"/>
        <v>3</v>
      </c>
      <c r="U168" s="2">
        <v>150</v>
      </c>
      <c r="W168">
        <v>3</v>
      </c>
      <c r="X168">
        <v>420</v>
      </c>
      <c r="Y168">
        <f t="shared" si="4"/>
        <v>140</v>
      </c>
      <c r="AJ168" s="131" t="s">
        <v>1161</v>
      </c>
      <c r="AN168" s="8"/>
      <c r="AO168" s="2"/>
    </row>
    <row r="169" spans="1:41" ht="15" thickBot="1" x14ac:dyDescent="0.4">
      <c r="A169" s="2">
        <v>24</v>
      </c>
      <c r="H169" s="1">
        <v>0</v>
      </c>
      <c r="R169" s="2">
        <v>2</v>
      </c>
      <c r="S169" s="2">
        <v>0</v>
      </c>
      <c r="T169">
        <f t="shared" si="3"/>
        <v>3</v>
      </c>
      <c r="U169" s="1"/>
      <c r="W169">
        <v>3</v>
      </c>
      <c r="X169">
        <v>731</v>
      </c>
      <c r="Y169">
        <f t="shared" si="4"/>
        <v>243.66666666666666</v>
      </c>
      <c r="AJ169" s="131" t="s">
        <v>1160</v>
      </c>
      <c r="AN169" s="8"/>
      <c r="AO169" s="2"/>
    </row>
    <row r="170" spans="1:41" ht="15" thickBot="1" x14ac:dyDescent="0.4">
      <c r="A170" s="2">
        <v>28</v>
      </c>
      <c r="H170" s="1">
        <v>0</v>
      </c>
      <c r="R170" s="2">
        <v>4</v>
      </c>
      <c r="S170" s="2">
        <v>0</v>
      </c>
      <c r="T170">
        <f t="shared" si="3"/>
        <v>5</v>
      </c>
      <c r="U170" s="1"/>
      <c r="W170">
        <v>4</v>
      </c>
      <c r="X170">
        <v>168</v>
      </c>
      <c r="Y170">
        <f t="shared" si="4"/>
        <v>42</v>
      </c>
      <c r="AJ170" s="131" t="s">
        <v>1159</v>
      </c>
      <c r="AN170" s="8"/>
      <c r="AO170" s="2"/>
    </row>
    <row r="171" spans="1:41" ht="15" thickBot="1" x14ac:dyDescent="0.4">
      <c r="A171" s="2">
        <v>42</v>
      </c>
      <c r="H171" s="2">
        <v>1</v>
      </c>
      <c r="R171" s="2">
        <v>2</v>
      </c>
      <c r="S171" s="2">
        <v>1</v>
      </c>
      <c r="T171">
        <f t="shared" si="3"/>
        <v>4</v>
      </c>
      <c r="U171" s="2">
        <v>148</v>
      </c>
      <c r="W171">
        <v>3</v>
      </c>
      <c r="X171">
        <v>380.9</v>
      </c>
      <c r="Y171">
        <f t="shared" si="4"/>
        <v>126.96666666666665</v>
      </c>
      <c r="AJ171" s="131" t="s">
        <v>1158</v>
      </c>
      <c r="AN171" s="8"/>
      <c r="AO171" s="2"/>
    </row>
    <row r="172" spans="1:41" ht="15" thickBot="1" x14ac:dyDescent="0.4">
      <c r="A172" s="2">
        <v>68</v>
      </c>
      <c r="H172" s="2">
        <v>2</v>
      </c>
      <c r="R172" s="2">
        <v>1</v>
      </c>
      <c r="S172" s="2">
        <v>0</v>
      </c>
      <c r="T172">
        <f t="shared" si="3"/>
        <v>2</v>
      </c>
      <c r="U172" s="2">
        <v>258</v>
      </c>
      <c r="W172">
        <v>3</v>
      </c>
      <c r="X172">
        <v>199</v>
      </c>
      <c r="Y172">
        <f t="shared" si="4"/>
        <v>66.333333333333329</v>
      </c>
      <c r="AJ172" s="131" t="s">
        <v>1157</v>
      </c>
      <c r="AN172" s="8"/>
      <c r="AO172" s="2"/>
    </row>
    <row r="173" spans="1:41" ht="15" thickBot="1" x14ac:dyDescent="0.4">
      <c r="A173" s="2">
        <v>67</v>
      </c>
      <c r="H173" s="2">
        <v>2</v>
      </c>
      <c r="R173" s="2">
        <v>1</v>
      </c>
      <c r="S173" s="2">
        <v>0</v>
      </c>
      <c r="T173">
        <f t="shared" si="3"/>
        <v>2</v>
      </c>
      <c r="U173" s="2">
        <v>300</v>
      </c>
      <c r="W173">
        <v>4</v>
      </c>
      <c r="X173">
        <v>139</v>
      </c>
      <c r="Y173">
        <f t="shared" si="4"/>
        <v>34.75</v>
      </c>
      <c r="AJ173" s="131" t="s">
        <v>1156</v>
      </c>
      <c r="AN173" s="8"/>
      <c r="AO173" s="2"/>
    </row>
    <row r="174" spans="1:41" ht="15" thickBot="1" x14ac:dyDescent="0.4">
      <c r="A174" s="2">
        <v>77</v>
      </c>
      <c r="H174" s="1">
        <v>0</v>
      </c>
      <c r="R174" s="2">
        <v>1</v>
      </c>
      <c r="S174" s="2">
        <v>0</v>
      </c>
      <c r="T174">
        <f t="shared" si="3"/>
        <v>2</v>
      </c>
      <c r="U174" s="2">
        <v>170</v>
      </c>
      <c r="W174">
        <v>1</v>
      </c>
      <c r="X174">
        <v>750</v>
      </c>
      <c r="Y174">
        <f t="shared" si="4"/>
        <v>750</v>
      </c>
      <c r="AJ174" s="131" t="s">
        <v>1155</v>
      </c>
      <c r="AN174" s="8"/>
      <c r="AO174" s="2"/>
    </row>
    <row r="175" spans="1:41" ht="15" thickBot="1" x14ac:dyDescent="0.4">
      <c r="A175" s="2">
        <v>43</v>
      </c>
      <c r="H175" s="1">
        <v>0</v>
      </c>
      <c r="R175" s="2">
        <v>4</v>
      </c>
      <c r="S175" s="2">
        <v>0</v>
      </c>
      <c r="T175">
        <f t="shared" si="3"/>
        <v>5</v>
      </c>
      <c r="U175" s="2">
        <v>60</v>
      </c>
      <c r="W175">
        <v>1</v>
      </c>
      <c r="X175">
        <v>750</v>
      </c>
      <c r="Y175">
        <f t="shared" si="4"/>
        <v>750</v>
      </c>
      <c r="AJ175" s="131" t="s">
        <v>1154</v>
      </c>
      <c r="AN175" s="8"/>
      <c r="AO175" s="2"/>
    </row>
    <row r="176" spans="1:41" ht="15" thickBot="1" x14ac:dyDescent="0.4">
      <c r="A176" s="2">
        <v>54</v>
      </c>
      <c r="H176" s="2">
        <v>2</v>
      </c>
      <c r="R176" s="2">
        <v>2</v>
      </c>
      <c r="S176" s="2">
        <v>0</v>
      </c>
      <c r="T176">
        <f t="shared" si="3"/>
        <v>3</v>
      </c>
      <c r="U176" s="2">
        <v>420</v>
      </c>
      <c r="W176">
        <v>1</v>
      </c>
      <c r="X176">
        <v>72</v>
      </c>
      <c r="Y176">
        <f t="shared" si="4"/>
        <v>72</v>
      </c>
      <c r="AJ176" s="131" t="s">
        <v>1153</v>
      </c>
      <c r="AN176" s="8"/>
      <c r="AO176" s="2"/>
    </row>
    <row r="177" spans="1:41" ht="15" thickBot="1" x14ac:dyDescent="0.4">
      <c r="A177" s="2">
        <v>33</v>
      </c>
      <c r="H177" s="2">
        <v>1</v>
      </c>
      <c r="R177" s="2">
        <v>1</v>
      </c>
      <c r="S177" s="2">
        <v>1</v>
      </c>
      <c r="T177">
        <f t="shared" si="3"/>
        <v>3</v>
      </c>
      <c r="U177" s="2">
        <v>731</v>
      </c>
      <c r="W177">
        <v>3</v>
      </c>
      <c r="X177">
        <v>248.51560000000001</v>
      </c>
      <c r="Y177">
        <f t="shared" si="4"/>
        <v>82.838533333333331</v>
      </c>
      <c r="AJ177" s="131" t="s">
        <v>1152</v>
      </c>
      <c r="AN177" s="8"/>
      <c r="AO177" s="2"/>
    </row>
    <row r="178" spans="1:41" ht="15" thickBot="1" x14ac:dyDescent="0.4">
      <c r="A178" s="2">
        <v>52</v>
      </c>
      <c r="H178" s="2">
        <v>4</v>
      </c>
      <c r="R178" s="2">
        <v>2</v>
      </c>
      <c r="S178" s="2">
        <v>1</v>
      </c>
      <c r="T178">
        <f t="shared" ref="T178:T208" si="5">1+SUM(R178:S178)</f>
        <v>4</v>
      </c>
      <c r="U178" s="2">
        <v>168</v>
      </c>
      <c r="W178">
        <v>2</v>
      </c>
      <c r="X178">
        <v>70</v>
      </c>
      <c r="Y178">
        <f t="shared" ref="Y178:Y198" si="6">X178/W178</f>
        <v>35</v>
      </c>
      <c r="AJ178" s="131" t="s">
        <v>1151</v>
      </c>
      <c r="AN178" s="8"/>
      <c r="AO178" s="2"/>
    </row>
    <row r="179" spans="1:41" x14ac:dyDescent="0.35">
      <c r="A179" s="2">
        <v>20</v>
      </c>
      <c r="H179" s="1">
        <v>0</v>
      </c>
      <c r="R179" s="2">
        <v>2</v>
      </c>
      <c r="S179" s="2">
        <v>0</v>
      </c>
      <c r="T179">
        <f t="shared" si="5"/>
        <v>3</v>
      </c>
      <c r="U179" s="2">
        <v>380.9</v>
      </c>
      <c r="W179">
        <v>2</v>
      </c>
      <c r="X179">
        <v>120</v>
      </c>
      <c r="Y179">
        <f t="shared" si="6"/>
        <v>60</v>
      </c>
      <c r="AJ179" s="10" t="s">
        <v>2523</v>
      </c>
      <c r="AN179" s="8"/>
      <c r="AO179" s="2"/>
    </row>
    <row r="180" spans="1:41" x14ac:dyDescent="0.35">
      <c r="A180" s="2">
        <v>50</v>
      </c>
      <c r="H180" s="2">
        <v>2</v>
      </c>
      <c r="R180" s="2">
        <v>0</v>
      </c>
      <c r="S180" s="2">
        <v>2</v>
      </c>
      <c r="T180">
        <f t="shared" si="5"/>
        <v>3</v>
      </c>
      <c r="U180" s="2">
        <v>199</v>
      </c>
      <c r="W180">
        <v>2</v>
      </c>
      <c r="X180">
        <v>250</v>
      </c>
      <c r="Y180">
        <f t="shared" si="6"/>
        <v>125</v>
      </c>
      <c r="AJ180" s="10" t="s">
        <v>2525</v>
      </c>
      <c r="AN180" s="8"/>
      <c r="AO180" s="2"/>
    </row>
    <row r="181" spans="1:41" x14ac:dyDescent="0.35">
      <c r="A181" s="2">
        <v>54</v>
      </c>
      <c r="H181" s="2">
        <v>2</v>
      </c>
      <c r="R181" s="2">
        <v>2</v>
      </c>
      <c r="S181" s="2">
        <v>1</v>
      </c>
      <c r="T181">
        <f t="shared" si="5"/>
        <v>4</v>
      </c>
      <c r="U181" s="2">
        <v>139</v>
      </c>
      <c r="W181">
        <v>2</v>
      </c>
      <c r="X181">
        <v>65</v>
      </c>
      <c r="Y181">
        <f t="shared" si="6"/>
        <v>32.5</v>
      </c>
      <c r="AJ181" s="10" t="s">
        <v>2526</v>
      </c>
      <c r="AN181" s="8"/>
      <c r="AO181" s="2"/>
    </row>
    <row r="182" spans="1:41" x14ac:dyDescent="0.35">
      <c r="A182" s="2">
        <v>47</v>
      </c>
      <c r="H182" s="2">
        <v>1</v>
      </c>
      <c r="R182" s="2">
        <v>0</v>
      </c>
      <c r="S182" s="2">
        <v>0</v>
      </c>
      <c r="T182">
        <f t="shared" si="5"/>
        <v>1</v>
      </c>
      <c r="U182" s="2">
        <v>750</v>
      </c>
      <c r="W182">
        <v>3</v>
      </c>
      <c r="X182">
        <v>500</v>
      </c>
      <c r="Y182">
        <f t="shared" si="6"/>
        <v>166.66666666666666</v>
      </c>
      <c r="AJ182" s="10" t="s">
        <v>2527</v>
      </c>
      <c r="AN182" s="8"/>
      <c r="AO182" s="2"/>
    </row>
    <row r="183" spans="1:41" x14ac:dyDescent="0.35">
      <c r="A183" s="2">
        <v>47</v>
      </c>
      <c r="H183" s="2">
        <v>1</v>
      </c>
      <c r="R183" s="2">
        <v>0</v>
      </c>
      <c r="S183" s="2">
        <v>0</v>
      </c>
      <c r="T183">
        <f t="shared" si="5"/>
        <v>1</v>
      </c>
      <c r="U183" s="2">
        <v>750</v>
      </c>
      <c r="W183">
        <v>5</v>
      </c>
      <c r="X183">
        <v>37</v>
      </c>
      <c r="Y183">
        <f t="shared" si="6"/>
        <v>7.4</v>
      </c>
      <c r="AJ183" s="10" t="s">
        <v>2528</v>
      </c>
      <c r="AN183" s="8"/>
      <c r="AO183" s="2"/>
    </row>
    <row r="184" spans="1:41" x14ac:dyDescent="0.35">
      <c r="A184" s="2">
        <v>27</v>
      </c>
      <c r="H184" s="1">
        <v>0</v>
      </c>
      <c r="R184" s="2">
        <v>0</v>
      </c>
      <c r="S184" s="2">
        <v>0</v>
      </c>
      <c r="T184">
        <f t="shared" si="5"/>
        <v>1</v>
      </c>
      <c r="U184" s="2">
        <v>72</v>
      </c>
      <c r="W184">
        <v>1</v>
      </c>
      <c r="X184">
        <v>36</v>
      </c>
      <c r="Y184">
        <f t="shared" si="6"/>
        <v>36</v>
      </c>
      <c r="AJ184" s="10" t="s">
        <v>2529</v>
      </c>
      <c r="AN184" s="8"/>
      <c r="AO184" s="2"/>
    </row>
    <row r="185" spans="1:41" x14ac:dyDescent="0.35">
      <c r="A185" s="2">
        <v>56</v>
      </c>
      <c r="H185" s="1">
        <v>0</v>
      </c>
      <c r="R185" s="2">
        <v>2</v>
      </c>
      <c r="S185" s="2">
        <v>0</v>
      </c>
      <c r="T185">
        <f t="shared" si="5"/>
        <v>3</v>
      </c>
      <c r="U185" s="2">
        <v>248.51560000000001</v>
      </c>
      <c r="W185">
        <v>4</v>
      </c>
      <c r="X185">
        <v>120</v>
      </c>
      <c r="Y185">
        <f t="shared" si="6"/>
        <v>30</v>
      </c>
      <c r="AJ185" s="10" t="s">
        <v>2530</v>
      </c>
      <c r="AN185" s="8"/>
      <c r="AO185" s="2"/>
    </row>
    <row r="186" spans="1:41" x14ac:dyDescent="0.35">
      <c r="A186" s="2">
        <v>37</v>
      </c>
      <c r="H186" s="2">
        <v>0</v>
      </c>
      <c r="R186" s="2">
        <v>1</v>
      </c>
      <c r="S186" s="2">
        <v>0</v>
      </c>
      <c r="T186">
        <f t="shared" si="5"/>
        <v>2</v>
      </c>
      <c r="U186" s="2">
        <v>70</v>
      </c>
      <c r="W186">
        <v>3</v>
      </c>
      <c r="X186">
        <v>155</v>
      </c>
      <c r="Y186">
        <f t="shared" si="6"/>
        <v>51.666666666666664</v>
      </c>
      <c r="AJ186" s="1" t="s">
        <v>2532</v>
      </c>
      <c r="AN186" s="8"/>
      <c r="AO186" s="2"/>
    </row>
    <row r="187" spans="1:41" x14ac:dyDescent="0.35">
      <c r="A187" s="2">
        <v>66</v>
      </c>
      <c r="H187" s="2">
        <v>2</v>
      </c>
      <c r="R187" s="2">
        <v>1</v>
      </c>
      <c r="S187" s="2">
        <v>0</v>
      </c>
      <c r="T187">
        <f t="shared" si="5"/>
        <v>2</v>
      </c>
      <c r="U187" s="2">
        <v>120</v>
      </c>
      <c r="W187">
        <v>3</v>
      </c>
      <c r="X187">
        <v>108</v>
      </c>
      <c r="Y187">
        <f t="shared" si="6"/>
        <v>36</v>
      </c>
      <c r="AJ187" s="10" t="s">
        <v>2539</v>
      </c>
      <c r="AN187" s="8"/>
      <c r="AO187" s="2"/>
    </row>
    <row r="188" spans="1:41" x14ac:dyDescent="0.35">
      <c r="A188" s="2">
        <v>58</v>
      </c>
      <c r="H188" s="2">
        <v>8</v>
      </c>
      <c r="R188" s="2">
        <v>1</v>
      </c>
      <c r="S188" s="2">
        <v>0</v>
      </c>
      <c r="T188">
        <f t="shared" si="5"/>
        <v>2</v>
      </c>
      <c r="U188" s="2">
        <v>250</v>
      </c>
      <c r="W188">
        <v>2</v>
      </c>
      <c r="X188">
        <v>250</v>
      </c>
      <c r="Y188">
        <f t="shared" si="6"/>
        <v>125</v>
      </c>
      <c r="AJ188" s="10" t="s">
        <v>2629</v>
      </c>
      <c r="AN188" s="8"/>
      <c r="AO188" s="2"/>
    </row>
    <row r="189" spans="1:41" x14ac:dyDescent="0.35">
      <c r="A189" s="2">
        <v>43</v>
      </c>
      <c r="H189" s="2">
        <v>1</v>
      </c>
      <c r="R189" s="2">
        <v>0</v>
      </c>
      <c r="S189" s="2">
        <v>1</v>
      </c>
      <c r="T189">
        <f t="shared" si="5"/>
        <v>2</v>
      </c>
      <c r="U189" s="2">
        <v>65</v>
      </c>
      <c r="W189">
        <v>4</v>
      </c>
      <c r="X189">
        <v>200</v>
      </c>
      <c r="Y189">
        <f t="shared" si="6"/>
        <v>50</v>
      </c>
      <c r="AJ189" s="10" t="s">
        <v>2630</v>
      </c>
      <c r="AN189" s="8"/>
      <c r="AO189" s="2"/>
    </row>
    <row r="190" spans="1:41" x14ac:dyDescent="0.35">
      <c r="A190" s="2">
        <v>22</v>
      </c>
      <c r="H190" s="1">
        <v>0</v>
      </c>
      <c r="R190" s="2">
        <v>2</v>
      </c>
      <c r="S190" s="2">
        <v>1</v>
      </c>
      <c r="T190">
        <f t="shared" si="5"/>
        <v>4</v>
      </c>
      <c r="U190" s="1"/>
      <c r="W190">
        <v>2</v>
      </c>
      <c r="X190">
        <v>60</v>
      </c>
      <c r="Y190">
        <f t="shared" si="6"/>
        <v>30</v>
      </c>
      <c r="AJ190" s="10" t="s">
        <v>2631</v>
      </c>
      <c r="AN190" s="8"/>
      <c r="AO190" s="2"/>
    </row>
    <row r="191" spans="1:41" x14ac:dyDescent="0.35">
      <c r="A191" s="2">
        <v>23</v>
      </c>
      <c r="H191" s="1">
        <v>0</v>
      </c>
      <c r="R191" s="2">
        <v>2</v>
      </c>
      <c r="S191" s="2">
        <v>0</v>
      </c>
      <c r="T191">
        <f t="shared" si="5"/>
        <v>3</v>
      </c>
      <c r="U191" s="2">
        <v>500</v>
      </c>
      <c r="W191">
        <v>2</v>
      </c>
      <c r="X191">
        <v>75</v>
      </c>
      <c r="Y191">
        <f t="shared" si="6"/>
        <v>37.5</v>
      </c>
      <c r="AJ191" s="10" t="s">
        <v>2632</v>
      </c>
      <c r="AN191" s="8"/>
      <c r="AO191" s="2"/>
    </row>
    <row r="192" spans="1:41" x14ac:dyDescent="0.35">
      <c r="A192" s="2">
        <v>21</v>
      </c>
      <c r="H192" s="1">
        <v>0</v>
      </c>
      <c r="R192" s="2">
        <v>4</v>
      </c>
      <c r="S192" s="2">
        <v>0</v>
      </c>
      <c r="T192">
        <f t="shared" si="5"/>
        <v>5</v>
      </c>
      <c r="U192" s="2">
        <v>37</v>
      </c>
      <c r="W192">
        <v>2</v>
      </c>
      <c r="X192">
        <v>250</v>
      </c>
      <c r="Y192">
        <f t="shared" si="6"/>
        <v>125</v>
      </c>
      <c r="AJ192" s="10" t="s">
        <v>2633</v>
      </c>
      <c r="AN192" s="8"/>
      <c r="AO192" s="2"/>
    </row>
    <row r="193" spans="1:41" x14ac:dyDescent="0.35">
      <c r="A193" s="2">
        <v>37</v>
      </c>
      <c r="H193" s="1">
        <v>0</v>
      </c>
      <c r="R193" s="2">
        <v>0</v>
      </c>
      <c r="S193" s="2">
        <v>0</v>
      </c>
      <c r="T193">
        <f t="shared" si="5"/>
        <v>1</v>
      </c>
      <c r="U193" s="2">
        <v>36</v>
      </c>
      <c r="W193">
        <v>4</v>
      </c>
      <c r="X193">
        <v>140</v>
      </c>
      <c r="Y193">
        <f t="shared" si="6"/>
        <v>35</v>
      </c>
      <c r="AJ193" s="10" t="s">
        <v>2634</v>
      </c>
      <c r="AN193" s="8"/>
      <c r="AO193" s="2"/>
    </row>
    <row r="194" spans="1:41" x14ac:dyDescent="0.35">
      <c r="A194" s="2">
        <v>37</v>
      </c>
      <c r="H194" s="2">
        <v>2</v>
      </c>
      <c r="R194" s="2">
        <v>1</v>
      </c>
      <c r="S194" s="2">
        <v>2</v>
      </c>
      <c r="T194">
        <f t="shared" si="5"/>
        <v>4</v>
      </c>
      <c r="U194" s="2">
        <v>120</v>
      </c>
      <c r="W194">
        <v>4</v>
      </c>
      <c r="X194">
        <v>100</v>
      </c>
      <c r="Y194">
        <f t="shared" si="6"/>
        <v>25</v>
      </c>
      <c r="AJ194" s="10" t="s">
        <v>2635</v>
      </c>
      <c r="AN194" s="8"/>
      <c r="AO194" s="2"/>
    </row>
    <row r="195" spans="1:41" x14ac:dyDescent="0.35">
      <c r="A195" s="2">
        <v>23</v>
      </c>
      <c r="H195" s="1">
        <v>0</v>
      </c>
      <c r="R195" s="2">
        <v>2</v>
      </c>
      <c r="S195" s="2">
        <v>0</v>
      </c>
      <c r="T195">
        <f t="shared" si="5"/>
        <v>3</v>
      </c>
      <c r="U195" s="2">
        <v>155</v>
      </c>
      <c r="W195">
        <v>4</v>
      </c>
      <c r="X195">
        <v>95</v>
      </c>
      <c r="Y195">
        <f t="shared" si="6"/>
        <v>23.75</v>
      </c>
      <c r="AJ195" s="10" t="s">
        <v>2636</v>
      </c>
      <c r="AN195" s="8"/>
      <c r="AO195" s="2"/>
    </row>
    <row r="196" spans="1:41" x14ac:dyDescent="0.35">
      <c r="A196" s="2">
        <v>28</v>
      </c>
      <c r="H196" s="1">
        <v>0</v>
      </c>
      <c r="R196" s="2">
        <v>2</v>
      </c>
      <c r="S196" s="2">
        <v>0</v>
      </c>
      <c r="T196">
        <f t="shared" si="5"/>
        <v>3</v>
      </c>
      <c r="U196" s="2">
        <v>108</v>
      </c>
      <c r="W196">
        <v>3</v>
      </c>
      <c r="X196">
        <v>186</v>
      </c>
      <c r="Y196">
        <f t="shared" si="6"/>
        <v>62</v>
      </c>
      <c r="AN196" s="8"/>
      <c r="AO196" s="2"/>
    </row>
    <row r="197" spans="1:41" x14ac:dyDescent="0.35">
      <c r="A197" s="2">
        <v>66</v>
      </c>
      <c r="H197" s="1">
        <v>0</v>
      </c>
      <c r="R197" s="2">
        <v>1</v>
      </c>
      <c r="S197" s="2">
        <v>0</v>
      </c>
      <c r="T197">
        <f t="shared" si="5"/>
        <v>2</v>
      </c>
      <c r="U197" s="2">
        <v>250</v>
      </c>
      <c r="W197">
        <v>1</v>
      </c>
      <c r="X197">
        <v>26</v>
      </c>
      <c r="Y197">
        <f t="shared" si="6"/>
        <v>26</v>
      </c>
      <c r="AN197" s="8"/>
      <c r="AO197" s="2"/>
    </row>
    <row r="198" spans="1:41" x14ac:dyDescent="0.35">
      <c r="A198" s="2">
        <v>40</v>
      </c>
      <c r="H198" s="2">
        <v>2</v>
      </c>
      <c r="R198" s="2">
        <v>1</v>
      </c>
      <c r="S198" s="2">
        <v>2</v>
      </c>
      <c r="T198">
        <f t="shared" si="5"/>
        <v>4</v>
      </c>
      <c r="U198" s="2">
        <v>200</v>
      </c>
      <c r="W198">
        <v>4</v>
      </c>
      <c r="X198">
        <v>700</v>
      </c>
      <c r="Y198">
        <f t="shared" si="6"/>
        <v>175</v>
      </c>
      <c r="AN198" s="8"/>
      <c r="AO198" s="2"/>
    </row>
    <row r="199" spans="1:41" x14ac:dyDescent="0.35">
      <c r="A199" s="2">
        <v>31</v>
      </c>
      <c r="H199" s="1">
        <v>0</v>
      </c>
      <c r="R199" s="2">
        <v>1</v>
      </c>
      <c r="S199" s="2">
        <v>0</v>
      </c>
      <c r="T199">
        <f t="shared" si="5"/>
        <v>2</v>
      </c>
      <c r="U199" s="2">
        <v>60</v>
      </c>
      <c r="AN199" s="8"/>
      <c r="AO199" s="2"/>
    </row>
    <row r="200" spans="1:41" x14ac:dyDescent="0.35">
      <c r="A200" s="2">
        <v>40</v>
      </c>
      <c r="H200" s="1">
        <v>0</v>
      </c>
      <c r="R200" s="2">
        <v>1</v>
      </c>
      <c r="S200" s="2">
        <v>0</v>
      </c>
      <c r="T200">
        <f t="shared" si="5"/>
        <v>2</v>
      </c>
      <c r="U200" s="2">
        <v>75</v>
      </c>
      <c r="AN200" s="8"/>
      <c r="AO200" s="2"/>
    </row>
    <row r="201" spans="1:41" x14ac:dyDescent="0.35">
      <c r="A201" s="2">
        <v>46</v>
      </c>
      <c r="H201" s="2">
        <v>2</v>
      </c>
      <c r="R201" s="2">
        <v>1</v>
      </c>
      <c r="S201" s="2">
        <v>0</v>
      </c>
      <c r="T201">
        <f t="shared" si="5"/>
        <v>2</v>
      </c>
      <c r="U201" s="2">
        <v>250</v>
      </c>
      <c r="AN201" s="8"/>
      <c r="AO201" s="2"/>
    </row>
    <row r="202" spans="1:41" x14ac:dyDescent="0.35">
      <c r="A202" s="2">
        <v>45</v>
      </c>
      <c r="H202" s="2">
        <v>2</v>
      </c>
      <c r="R202" s="2">
        <v>1</v>
      </c>
      <c r="S202" s="2">
        <v>2</v>
      </c>
      <c r="T202">
        <f t="shared" si="5"/>
        <v>4</v>
      </c>
      <c r="U202" s="2">
        <v>140</v>
      </c>
      <c r="AN202" s="8"/>
      <c r="AO202" s="2"/>
    </row>
    <row r="203" spans="1:41" x14ac:dyDescent="0.35">
      <c r="A203" s="2">
        <v>44</v>
      </c>
      <c r="H203" s="2">
        <v>3</v>
      </c>
      <c r="R203" s="2">
        <v>0</v>
      </c>
      <c r="S203" s="2">
        <v>3</v>
      </c>
      <c r="T203">
        <f t="shared" si="5"/>
        <v>4</v>
      </c>
      <c r="U203" s="2">
        <v>100</v>
      </c>
      <c r="AN203" s="8"/>
      <c r="AO203" s="2"/>
    </row>
    <row r="204" spans="1:41" x14ac:dyDescent="0.35">
      <c r="A204" s="2">
        <v>43</v>
      </c>
      <c r="H204" s="2">
        <v>2</v>
      </c>
      <c r="R204" s="2">
        <v>1</v>
      </c>
      <c r="S204" s="2">
        <v>2</v>
      </c>
      <c r="T204">
        <f t="shared" si="5"/>
        <v>4</v>
      </c>
      <c r="U204" s="2">
        <v>95</v>
      </c>
      <c r="AN204" s="8"/>
      <c r="AO204" s="2"/>
    </row>
    <row r="205" spans="1:41" x14ac:dyDescent="0.35">
      <c r="A205" s="2">
        <v>43</v>
      </c>
      <c r="H205" s="2">
        <v>1</v>
      </c>
      <c r="R205" s="2">
        <v>1</v>
      </c>
      <c r="S205" s="2">
        <v>1</v>
      </c>
      <c r="T205">
        <f t="shared" si="5"/>
        <v>3</v>
      </c>
      <c r="U205" s="2">
        <v>186</v>
      </c>
      <c r="AN205" s="8"/>
      <c r="AO205" s="2"/>
    </row>
    <row r="206" spans="1:41" x14ac:dyDescent="0.35">
      <c r="A206" s="2">
        <v>81</v>
      </c>
      <c r="H206" s="2">
        <v>1</v>
      </c>
      <c r="R206" s="2">
        <v>0</v>
      </c>
      <c r="S206" s="2">
        <v>0</v>
      </c>
      <c r="T206">
        <f t="shared" si="5"/>
        <v>1</v>
      </c>
      <c r="U206" s="2">
        <v>26</v>
      </c>
      <c r="AN206" s="8"/>
      <c r="AO206" s="2"/>
    </row>
    <row r="207" spans="1:41" x14ac:dyDescent="0.35">
      <c r="A207" s="2">
        <v>26</v>
      </c>
      <c r="H207" s="1">
        <v>0</v>
      </c>
      <c r="R207" s="2">
        <v>0</v>
      </c>
      <c r="S207" s="2">
        <v>0</v>
      </c>
      <c r="T207">
        <f t="shared" si="5"/>
        <v>1</v>
      </c>
      <c r="U207" s="2"/>
      <c r="AN207" s="8"/>
      <c r="AO207" s="2"/>
    </row>
    <row r="208" spans="1:41" x14ac:dyDescent="0.35">
      <c r="A208" s="2">
        <v>28</v>
      </c>
      <c r="H208" s="1">
        <v>0</v>
      </c>
      <c r="R208" s="2">
        <v>3</v>
      </c>
      <c r="S208" s="2">
        <v>0</v>
      </c>
      <c r="T208">
        <f t="shared" si="5"/>
        <v>4</v>
      </c>
      <c r="U208" s="2">
        <v>700</v>
      </c>
      <c r="AN208" s="8"/>
      <c r="AO208" s="2"/>
    </row>
    <row r="209" spans="1:41" x14ac:dyDescent="0.35">
      <c r="AN209" s="8"/>
      <c r="AO209" s="2"/>
    </row>
    <row r="210" spans="1:41" x14ac:dyDescent="0.35">
      <c r="AN210" s="8"/>
      <c r="AO210" s="2"/>
    </row>
    <row r="211" spans="1:41" x14ac:dyDescent="0.35">
      <c r="M211" t="s">
        <v>2023</v>
      </c>
      <c r="N211">
        <v>14</v>
      </c>
      <c r="AN211" s="8"/>
      <c r="AO211" s="2"/>
    </row>
    <row r="212" spans="1:41" x14ac:dyDescent="0.35">
      <c r="M212" t="s">
        <v>2022</v>
      </c>
      <c r="N212">
        <v>43</v>
      </c>
      <c r="AN212" s="8"/>
    </row>
    <row r="213" spans="1:41" x14ac:dyDescent="0.35">
      <c r="A213" t="s">
        <v>50</v>
      </c>
      <c r="B213">
        <v>65</v>
      </c>
      <c r="M213" t="s">
        <v>2021</v>
      </c>
      <c r="N213">
        <v>18</v>
      </c>
      <c r="AN213" s="8"/>
    </row>
    <row r="214" spans="1:41" x14ac:dyDescent="0.35">
      <c r="A214" t="s">
        <v>138</v>
      </c>
      <c r="B214">
        <v>21</v>
      </c>
      <c r="M214" t="s">
        <v>2024</v>
      </c>
      <c r="N214">
        <v>17</v>
      </c>
      <c r="AN214" s="8"/>
    </row>
    <row r="215" spans="1:41" x14ac:dyDescent="0.35">
      <c r="A215" t="s">
        <v>88</v>
      </c>
      <c r="B215">
        <v>3</v>
      </c>
      <c r="M215" t="s">
        <v>351</v>
      </c>
      <c r="N215">
        <v>3</v>
      </c>
    </row>
    <row r="216" spans="1:41" x14ac:dyDescent="0.35">
      <c r="A216" t="s">
        <v>2019</v>
      </c>
      <c r="B216">
        <v>1</v>
      </c>
      <c r="M216" t="s">
        <v>2020</v>
      </c>
      <c r="N216">
        <v>1</v>
      </c>
    </row>
    <row r="217" spans="1:41" x14ac:dyDescent="0.35">
      <c r="A217" t="s">
        <v>1007</v>
      </c>
      <c r="B217">
        <v>1</v>
      </c>
    </row>
    <row r="218" spans="1:41" x14ac:dyDescent="0.35">
      <c r="A218" t="s">
        <v>367</v>
      </c>
      <c r="B218">
        <v>1</v>
      </c>
    </row>
    <row r="219" spans="1:41" x14ac:dyDescent="0.35">
      <c r="A219" t="s">
        <v>1037</v>
      </c>
      <c r="B219">
        <v>1</v>
      </c>
    </row>
    <row r="220" spans="1:41" x14ac:dyDescent="0.35">
      <c r="A220" t="s">
        <v>181</v>
      </c>
      <c r="B220">
        <v>1</v>
      </c>
    </row>
    <row r="221" spans="1:41" x14ac:dyDescent="0.35">
      <c r="A221" t="s">
        <v>119</v>
      </c>
      <c r="B221">
        <v>1</v>
      </c>
    </row>
    <row r="222" spans="1:41" x14ac:dyDescent="0.35">
      <c r="A222" t="s">
        <v>915</v>
      </c>
      <c r="B222">
        <v>1</v>
      </c>
    </row>
    <row r="239" spans="1:13" x14ac:dyDescent="0.35">
      <c r="A239" t="s">
        <v>2626</v>
      </c>
    </row>
    <row r="240" spans="1:13" x14ac:dyDescent="0.35">
      <c r="A240" s="216" t="s">
        <v>2280</v>
      </c>
      <c r="B240" s="216">
        <v>1</v>
      </c>
      <c r="C240" s="216">
        <v>2</v>
      </c>
      <c r="D240" s="216">
        <v>6</v>
      </c>
      <c r="E240" s="216">
        <v>12</v>
      </c>
      <c r="F240" s="216">
        <v>18</v>
      </c>
      <c r="G240" s="216">
        <v>24</v>
      </c>
      <c r="H240" s="216">
        <v>30</v>
      </c>
      <c r="I240" s="216">
        <v>36</v>
      </c>
      <c r="M240" t="s">
        <v>2627</v>
      </c>
    </row>
    <row r="241" spans="1:22" x14ac:dyDescent="0.35">
      <c r="A241" s="220">
        <v>24</v>
      </c>
      <c r="B241" s="220">
        <v>27</v>
      </c>
      <c r="C241" s="220">
        <v>26</v>
      </c>
      <c r="D241" s="220" t="e">
        <v>#N/A</v>
      </c>
      <c r="E241" s="220" t="e">
        <v>#N/A</v>
      </c>
      <c r="F241" s="220" t="e">
        <v>#N/A</v>
      </c>
      <c r="G241" s="220" t="e">
        <v>#N/A</v>
      </c>
      <c r="H241" s="220">
        <v>21</v>
      </c>
      <c r="I241" s="220">
        <v>24</v>
      </c>
      <c r="M241" s="221" t="s">
        <v>2287</v>
      </c>
      <c r="N241" s="222" t="s">
        <v>2280</v>
      </c>
      <c r="O241" s="222">
        <v>1</v>
      </c>
      <c r="P241" s="222">
        <v>2</v>
      </c>
      <c r="Q241" s="222">
        <v>6</v>
      </c>
      <c r="R241" s="222">
        <v>12</v>
      </c>
      <c r="S241" s="222">
        <v>18</v>
      </c>
      <c r="T241" s="222">
        <v>24</v>
      </c>
      <c r="U241" s="222">
        <v>30</v>
      </c>
      <c r="V241" s="222">
        <v>36</v>
      </c>
    </row>
    <row r="242" spans="1:22" x14ac:dyDescent="0.35">
      <c r="A242" s="220">
        <v>65</v>
      </c>
      <c r="B242" s="220" t="e">
        <v>#N/A</v>
      </c>
      <c r="C242" s="220" t="e">
        <v>#N/A</v>
      </c>
      <c r="D242" s="220" t="e">
        <v>#N/A</v>
      </c>
      <c r="E242" s="220" t="e">
        <v>#N/A</v>
      </c>
      <c r="F242" s="220" t="e">
        <v>#N/A</v>
      </c>
      <c r="G242" s="220" t="e">
        <v>#N/A</v>
      </c>
      <c r="H242" s="220" t="e">
        <v>#N/A</v>
      </c>
      <c r="I242" s="220" t="e">
        <v>#N/A</v>
      </c>
      <c r="M242" t="s">
        <v>2541</v>
      </c>
      <c r="N242" s="191">
        <v>29</v>
      </c>
      <c r="O242" s="191">
        <v>20</v>
      </c>
      <c r="P242" s="191">
        <v>29</v>
      </c>
      <c r="Q242" s="191">
        <v>0</v>
      </c>
      <c r="R242" s="191">
        <v>0</v>
      </c>
      <c r="S242" s="191">
        <v>0</v>
      </c>
      <c r="T242" s="191">
        <v>0</v>
      </c>
      <c r="U242" s="191">
        <v>19</v>
      </c>
      <c r="V242" s="191">
        <v>22</v>
      </c>
    </row>
    <row r="243" spans="1:22" x14ac:dyDescent="0.35">
      <c r="A243" s="220">
        <v>54</v>
      </c>
      <c r="B243" s="220" t="e">
        <v>#N/A</v>
      </c>
      <c r="C243" s="220" t="e">
        <v>#N/A</v>
      </c>
      <c r="D243" s="220" t="e">
        <v>#N/A</v>
      </c>
      <c r="E243" s="220" t="e">
        <v>#N/A</v>
      </c>
      <c r="F243" s="220" t="e">
        <v>#N/A</v>
      </c>
      <c r="G243" s="220" t="e">
        <v>#N/A</v>
      </c>
      <c r="H243" s="220" t="e">
        <v>#N/A</v>
      </c>
      <c r="I243" s="220" t="e">
        <v>#N/A</v>
      </c>
      <c r="M243" t="s">
        <v>2542</v>
      </c>
      <c r="N243" s="191">
        <v>37</v>
      </c>
      <c r="O243" s="191" t="e">
        <v>#N/A</v>
      </c>
      <c r="P243" s="191" t="e">
        <v>#N/A</v>
      </c>
      <c r="Q243" s="191" t="e">
        <v>#N/A</v>
      </c>
      <c r="R243" s="191" t="e">
        <v>#N/A</v>
      </c>
      <c r="S243" s="191" t="e">
        <v>#N/A</v>
      </c>
      <c r="T243" s="191" t="e">
        <v>#N/A</v>
      </c>
      <c r="U243" s="191" t="e">
        <v>#N/A</v>
      </c>
      <c r="V243" s="191" t="e">
        <v>#N/A</v>
      </c>
    </row>
    <row r="244" spans="1:22" x14ac:dyDescent="0.35">
      <c r="A244" s="220">
        <v>42</v>
      </c>
      <c r="B244" s="220">
        <v>36</v>
      </c>
      <c r="C244" s="220">
        <v>34</v>
      </c>
      <c r="D244" s="220">
        <v>35</v>
      </c>
      <c r="E244" s="220">
        <v>28</v>
      </c>
      <c r="F244" s="220">
        <v>29</v>
      </c>
      <c r="G244" s="220" t="e">
        <v>#N/A</v>
      </c>
      <c r="H244" s="220" t="e">
        <v>#N/A</v>
      </c>
      <c r="I244" s="220" t="e">
        <v>#N/A</v>
      </c>
      <c r="M244" t="s">
        <v>2543</v>
      </c>
      <c r="N244" s="191">
        <v>34</v>
      </c>
      <c r="O244" s="191" t="e">
        <v>#N/A</v>
      </c>
      <c r="P244" s="191" t="e">
        <v>#N/A</v>
      </c>
      <c r="Q244" s="191" t="e">
        <v>#N/A</v>
      </c>
      <c r="R244" s="191" t="e">
        <v>#N/A</v>
      </c>
      <c r="S244" s="191" t="e">
        <v>#N/A</v>
      </c>
      <c r="T244" s="191" t="e">
        <v>#N/A</v>
      </c>
      <c r="U244" s="191" t="e">
        <v>#N/A</v>
      </c>
      <c r="V244" s="191" t="e">
        <v>#N/A</v>
      </c>
    </row>
    <row r="245" spans="1:22" x14ac:dyDescent="0.35">
      <c r="A245" s="220">
        <v>49</v>
      </c>
      <c r="B245" s="220">
        <v>53</v>
      </c>
      <c r="C245" s="220">
        <v>60</v>
      </c>
      <c r="D245" s="220">
        <v>68</v>
      </c>
      <c r="E245" s="220">
        <v>59</v>
      </c>
      <c r="F245" s="220" t="e">
        <v>#N/A</v>
      </c>
      <c r="G245" s="220" t="e">
        <v>#N/A</v>
      </c>
      <c r="H245" s="220" t="e">
        <v>#N/A</v>
      </c>
      <c r="I245" s="220" t="e">
        <v>#N/A</v>
      </c>
      <c r="M245" t="s">
        <v>2544</v>
      </c>
      <c r="N245" s="191">
        <v>23</v>
      </c>
      <c r="O245" s="191">
        <v>24</v>
      </c>
      <c r="P245" s="191">
        <v>21</v>
      </c>
      <c r="Q245" s="191">
        <v>19</v>
      </c>
      <c r="R245" s="191">
        <v>19</v>
      </c>
      <c r="S245" s="191">
        <v>19</v>
      </c>
      <c r="T245" s="191" t="e">
        <v>#N/A</v>
      </c>
      <c r="U245" s="191" t="e">
        <v>#N/A</v>
      </c>
      <c r="V245" s="191" t="e">
        <v>#N/A</v>
      </c>
    </row>
    <row r="246" spans="1:22" x14ac:dyDescent="0.35">
      <c r="A246" s="220">
        <v>37</v>
      </c>
      <c r="B246" s="220">
        <v>31</v>
      </c>
      <c r="C246" s="220" t="e">
        <v>#N/A</v>
      </c>
      <c r="D246" s="220" t="e">
        <v>#N/A</v>
      </c>
      <c r="E246" s="220" t="e">
        <v>#N/A</v>
      </c>
      <c r="F246" s="220" t="e">
        <v>#N/A</v>
      </c>
      <c r="G246" s="220" t="e">
        <v>#N/A</v>
      </c>
      <c r="H246" s="220" t="e">
        <v>#N/A</v>
      </c>
      <c r="I246" s="220" t="e">
        <v>#N/A</v>
      </c>
      <c r="M246" t="s">
        <v>2545</v>
      </c>
      <c r="N246" s="191">
        <v>31</v>
      </c>
      <c r="O246" s="191">
        <v>33</v>
      </c>
      <c r="P246" s="191">
        <v>26</v>
      </c>
      <c r="Q246" s="191">
        <v>30</v>
      </c>
      <c r="R246" s="191">
        <v>28</v>
      </c>
      <c r="S246" s="191" t="e">
        <v>#N/A</v>
      </c>
      <c r="T246" s="191" t="e">
        <v>#N/A</v>
      </c>
      <c r="U246" s="191" t="e">
        <v>#N/A</v>
      </c>
      <c r="V246" s="191" t="e">
        <v>#N/A</v>
      </c>
    </row>
    <row r="247" spans="1:22" x14ac:dyDescent="0.35">
      <c r="A247" s="220">
        <v>35</v>
      </c>
      <c r="B247" s="220" t="e">
        <v>#N/A</v>
      </c>
      <c r="C247" s="220" t="e">
        <v>#N/A</v>
      </c>
      <c r="D247" s="220" t="e">
        <v>#N/A</v>
      </c>
      <c r="E247" s="220" t="e">
        <v>#N/A</v>
      </c>
      <c r="F247" s="220" t="e">
        <v>#N/A</v>
      </c>
      <c r="G247" s="220" t="e">
        <v>#N/A</v>
      </c>
      <c r="H247" s="220" t="e">
        <v>#N/A</v>
      </c>
      <c r="I247" s="220" t="e">
        <v>#N/A</v>
      </c>
      <c r="M247" t="s">
        <v>2546</v>
      </c>
      <c r="N247" s="191">
        <v>33</v>
      </c>
      <c r="O247" s="191">
        <v>32</v>
      </c>
      <c r="P247" s="191" t="e">
        <v>#N/A</v>
      </c>
      <c r="Q247" s="191" t="e">
        <v>#N/A</v>
      </c>
      <c r="R247" s="191" t="e">
        <v>#N/A</v>
      </c>
      <c r="S247" s="191" t="e">
        <v>#N/A</v>
      </c>
      <c r="T247" s="191" t="e">
        <v>#N/A</v>
      </c>
      <c r="U247" s="191" t="e">
        <v>#N/A</v>
      </c>
      <c r="V247" s="191" t="e">
        <v>#N/A</v>
      </c>
    </row>
    <row r="248" spans="1:22" x14ac:dyDescent="0.35">
      <c r="A248" s="220">
        <v>58</v>
      </c>
      <c r="B248" s="220">
        <v>62</v>
      </c>
      <c r="C248" s="220" t="e">
        <v>#N/A</v>
      </c>
      <c r="D248" s="220">
        <v>60</v>
      </c>
      <c r="E248" s="220" t="e">
        <v>#N/A</v>
      </c>
      <c r="F248" s="220">
        <v>55</v>
      </c>
      <c r="G248" s="220">
        <v>64</v>
      </c>
      <c r="H248" s="220">
        <v>59</v>
      </c>
      <c r="I248" s="220">
        <v>57</v>
      </c>
      <c r="M248" t="s">
        <v>2547</v>
      </c>
      <c r="N248" s="191">
        <v>24</v>
      </c>
      <c r="O248" s="191" t="e">
        <v>#N/A</v>
      </c>
      <c r="P248" s="191" t="e">
        <v>#N/A</v>
      </c>
      <c r="Q248" s="191" t="e">
        <v>#N/A</v>
      </c>
      <c r="R248" s="191" t="e">
        <v>#N/A</v>
      </c>
      <c r="S248" s="191" t="e">
        <v>#N/A</v>
      </c>
      <c r="T248" s="191" t="e">
        <v>#N/A</v>
      </c>
      <c r="U248" s="191" t="e">
        <v>#N/A</v>
      </c>
      <c r="V248" s="191" t="e">
        <v>#N/A</v>
      </c>
    </row>
    <row r="249" spans="1:22" x14ac:dyDescent="0.35">
      <c r="A249" s="220">
        <v>76</v>
      </c>
      <c r="B249" s="220" t="e">
        <v>#N/A</v>
      </c>
      <c r="C249" s="220" t="e">
        <v>#N/A</v>
      </c>
      <c r="D249" s="220" t="e">
        <v>#N/A</v>
      </c>
      <c r="E249" s="220" t="e">
        <v>#N/A</v>
      </c>
      <c r="F249" s="220" t="e">
        <v>#N/A</v>
      </c>
      <c r="G249" s="220" t="e">
        <v>#N/A</v>
      </c>
      <c r="H249" s="220" t="e">
        <v>#N/A</v>
      </c>
      <c r="I249" s="220" t="e">
        <v>#N/A</v>
      </c>
      <c r="M249" t="s">
        <v>2548</v>
      </c>
      <c r="N249" s="191">
        <v>33</v>
      </c>
      <c r="O249" s="191">
        <v>42</v>
      </c>
      <c r="P249" s="191" t="e">
        <v>#N/A</v>
      </c>
      <c r="Q249" s="191">
        <v>49</v>
      </c>
      <c r="R249" s="191" t="e">
        <v>#N/A</v>
      </c>
      <c r="S249" s="191">
        <v>32</v>
      </c>
      <c r="T249" s="191">
        <v>45</v>
      </c>
      <c r="U249" s="191">
        <v>53</v>
      </c>
      <c r="V249" s="191">
        <v>48</v>
      </c>
    </row>
    <row r="250" spans="1:22" x14ac:dyDescent="0.35">
      <c r="A250" s="220">
        <v>34</v>
      </c>
      <c r="B250" s="220" t="e">
        <v>#N/A</v>
      </c>
      <c r="C250" s="220" t="e">
        <v>#N/A</v>
      </c>
      <c r="D250" s="220" t="e">
        <v>#N/A</v>
      </c>
      <c r="E250" s="220" t="e">
        <v>#N/A</v>
      </c>
      <c r="F250" s="220" t="e">
        <v>#N/A</v>
      </c>
      <c r="G250" s="220" t="e">
        <v>#N/A</v>
      </c>
      <c r="H250" s="220" t="e">
        <v>#N/A</v>
      </c>
      <c r="I250" s="220" t="e">
        <v>#N/A</v>
      </c>
      <c r="M250" t="s">
        <v>2549</v>
      </c>
      <c r="N250" s="191">
        <v>70</v>
      </c>
      <c r="O250" s="191" t="e">
        <v>#N/A</v>
      </c>
      <c r="P250" s="191" t="e">
        <v>#N/A</v>
      </c>
      <c r="Q250" s="191" t="e">
        <v>#N/A</v>
      </c>
      <c r="R250" s="191" t="e">
        <v>#N/A</v>
      </c>
      <c r="S250" s="191" t="e">
        <v>#N/A</v>
      </c>
      <c r="T250" s="191" t="e">
        <v>#N/A</v>
      </c>
      <c r="U250" s="191" t="e">
        <v>#N/A</v>
      </c>
      <c r="V250" s="191" t="e">
        <v>#N/A</v>
      </c>
    </row>
    <row r="251" spans="1:22" x14ac:dyDescent="0.35">
      <c r="A251" s="220">
        <v>28</v>
      </c>
      <c r="B251" s="220">
        <v>46</v>
      </c>
      <c r="C251" s="220" t="e">
        <v>#N/A</v>
      </c>
      <c r="D251" s="220">
        <v>59</v>
      </c>
      <c r="E251" s="220">
        <v>49</v>
      </c>
      <c r="F251" s="220" t="e">
        <v>#N/A</v>
      </c>
      <c r="G251" s="220">
        <v>29</v>
      </c>
      <c r="H251" s="220" t="e">
        <v>#N/A</v>
      </c>
      <c r="I251" s="220" t="e">
        <v>#N/A</v>
      </c>
      <c r="M251" t="s">
        <v>2550</v>
      </c>
      <c r="N251" s="191">
        <v>44</v>
      </c>
      <c r="O251" s="191" t="e">
        <v>#N/A</v>
      </c>
      <c r="P251" s="191" t="e">
        <v>#N/A</v>
      </c>
      <c r="Q251" s="191" t="e">
        <v>#N/A</v>
      </c>
      <c r="R251" s="191" t="e">
        <v>#N/A</v>
      </c>
      <c r="S251" s="191" t="e">
        <v>#N/A</v>
      </c>
      <c r="T251" s="191" t="e">
        <v>#N/A</v>
      </c>
      <c r="U251" s="191" t="e">
        <v>#N/A</v>
      </c>
      <c r="V251" s="191" t="e">
        <v>#N/A</v>
      </c>
    </row>
    <row r="252" spans="1:22" x14ac:dyDescent="0.35">
      <c r="A252" s="220">
        <v>20</v>
      </c>
      <c r="B252" s="220">
        <v>20</v>
      </c>
      <c r="C252" s="220">
        <v>20</v>
      </c>
      <c r="D252" s="220">
        <v>23</v>
      </c>
      <c r="E252" s="220">
        <v>20</v>
      </c>
      <c r="F252" s="220">
        <v>20</v>
      </c>
      <c r="G252" s="220">
        <v>20</v>
      </c>
      <c r="H252" s="220">
        <v>20</v>
      </c>
      <c r="I252" s="220">
        <v>20</v>
      </c>
      <c r="M252" t="s">
        <v>2551</v>
      </c>
      <c r="N252" s="191">
        <v>49</v>
      </c>
      <c r="O252" s="191">
        <v>57</v>
      </c>
      <c r="P252" s="191" t="e">
        <v>#N/A</v>
      </c>
      <c r="Q252" s="191">
        <v>53</v>
      </c>
      <c r="R252" s="191">
        <v>56</v>
      </c>
      <c r="S252" s="191" t="e">
        <v>#N/A</v>
      </c>
      <c r="T252" s="191">
        <v>56</v>
      </c>
      <c r="U252" s="191" t="e">
        <v>#N/A</v>
      </c>
      <c r="V252" s="191" t="e">
        <v>#N/A</v>
      </c>
    </row>
    <row r="253" spans="1:22" x14ac:dyDescent="0.35">
      <c r="A253" s="220">
        <v>20</v>
      </c>
      <c r="B253" s="220">
        <v>27</v>
      </c>
      <c r="C253" s="220" t="e">
        <v>#N/A</v>
      </c>
      <c r="D253" s="220" t="e">
        <v>#N/A</v>
      </c>
      <c r="E253" s="220" t="e">
        <v>#N/A</v>
      </c>
      <c r="F253" s="220" t="e">
        <v>#N/A</v>
      </c>
      <c r="G253" s="220" t="e">
        <v>#N/A</v>
      </c>
      <c r="H253" s="220" t="e">
        <v>#N/A</v>
      </c>
      <c r="I253" s="220" t="e">
        <v>#N/A</v>
      </c>
      <c r="M253" t="s">
        <v>2552</v>
      </c>
      <c r="N253" s="191">
        <v>19</v>
      </c>
      <c r="O253" s="191">
        <v>19</v>
      </c>
      <c r="P253" s="191">
        <v>19</v>
      </c>
      <c r="Q253" s="191">
        <v>19</v>
      </c>
      <c r="R253" s="191">
        <v>19</v>
      </c>
      <c r="S253" s="191">
        <v>19</v>
      </c>
      <c r="T253" s="191">
        <v>19</v>
      </c>
      <c r="U253" s="191">
        <v>19</v>
      </c>
      <c r="V253" s="191">
        <v>19</v>
      </c>
    </row>
    <row r="254" spans="1:22" x14ac:dyDescent="0.35">
      <c r="A254" s="220">
        <v>48</v>
      </c>
      <c r="B254" s="220" t="e">
        <v>#N/A</v>
      </c>
      <c r="C254" s="220" t="e">
        <v>#N/A</v>
      </c>
      <c r="D254" s="220">
        <v>44</v>
      </c>
      <c r="E254" s="220">
        <v>34</v>
      </c>
      <c r="F254" s="220" t="e">
        <v>#N/A</v>
      </c>
      <c r="G254" s="220" t="e">
        <v>#N/A</v>
      </c>
      <c r="H254" s="220" t="e">
        <v>#N/A</v>
      </c>
      <c r="I254" s="220" t="e">
        <v>#N/A</v>
      </c>
      <c r="M254" t="s">
        <v>2553</v>
      </c>
      <c r="N254" s="191">
        <v>19</v>
      </c>
      <c r="O254" s="191">
        <v>20</v>
      </c>
      <c r="P254" s="191" t="e">
        <v>#N/A</v>
      </c>
      <c r="Q254" s="191" t="e">
        <v>#N/A</v>
      </c>
      <c r="R254" s="191" t="e">
        <v>#N/A</v>
      </c>
      <c r="S254" s="191" t="e">
        <v>#N/A</v>
      </c>
      <c r="T254" s="191" t="e">
        <v>#N/A</v>
      </c>
      <c r="U254" s="191" t="e">
        <v>#N/A</v>
      </c>
      <c r="V254" s="191" t="e">
        <v>#N/A</v>
      </c>
    </row>
    <row r="255" spans="1:22" x14ac:dyDescent="0.35">
      <c r="A255" s="220">
        <v>43</v>
      </c>
      <c r="B255" s="220">
        <v>48</v>
      </c>
      <c r="C255" s="220" t="e">
        <v>#N/A</v>
      </c>
      <c r="D255" s="220" t="e">
        <v>#N/A</v>
      </c>
      <c r="E255" s="220" t="e">
        <v>#N/A</v>
      </c>
      <c r="F255" s="220" t="e">
        <v>#N/A</v>
      </c>
      <c r="G255" s="220" t="e">
        <v>#N/A</v>
      </c>
      <c r="H255" s="220" t="e">
        <v>#N/A</v>
      </c>
      <c r="I255" s="220" t="e">
        <v>#N/A</v>
      </c>
      <c r="M255" t="s">
        <v>2554</v>
      </c>
      <c r="N255" s="191">
        <v>31</v>
      </c>
      <c r="O255" s="191" t="e">
        <v>#N/A</v>
      </c>
      <c r="P255" s="191" t="e">
        <v>#N/A</v>
      </c>
      <c r="Q255" s="191">
        <v>44</v>
      </c>
      <c r="R255" s="191">
        <v>37</v>
      </c>
      <c r="S255" s="191" t="e">
        <v>#N/A</v>
      </c>
      <c r="T255" s="191" t="e">
        <v>#N/A</v>
      </c>
      <c r="U255" s="191" t="e">
        <v>#N/A</v>
      </c>
      <c r="V255" s="191" t="e">
        <v>#N/A</v>
      </c>
    </row>
    <row r="256" spans="1:22" x14ac:dyDescent="0.35">
      <c r="A256" s="220">
        <v>63</v>
      </c>
      <c r="B256" s="220">
        <v>54</v>
      </c>
      <c r="C256" s="220" t="e">
        <v>#N/A</v>
      </c>
      <c r="D256" s="220" t="e">
        <v>#N/A</v>
      </c>
      <c r="E256" s="220" t="e">
        <v>#N/A</v>
      </c>
      <c r="F256" s="220">
        <v>57</v>
      </c>
      <c r="G256" s="220" t="e">
        <v>#N/A</v>
      </c>
      <c r="H256" s="220" t="e">
        <v>#N/A</v>
      </c>
      <c r="I256" s="220" t="e">
        <v>#N/A</v>
      </c>
      <c r="M256" t="s">
        <v>2555</v>
      </c>
      <c r="N256" s="191">
        <v>24</v>
      </c>
      <c r="O256" s="191">
        <v>23</v>
      </c>
      <c r="P256" s="191" t="e">
        <v>#N/A</v>
      </c>
      <c r="Q256" s="191" t="e">
        <v>#N/A</v>
      </c>
      <c r="R256" s="191" t="e">
        <v>#N/A</v>
      </c>
      <c r="S256" s="191" t="e">
        <v>#N/A</v>
      </c>
      <c r="T256" s="191" t="e">
        <v>#N/A</v>
      </c>
      <c r="U256" s="191" t="e">
        <v>#N/A</v>
      </c>
      <c r="V256" s="191" t="e">
        <v>#N/A</v>
      </c>
    </row>
    <row r="257" spans="1:22" x14ac:dyDescent="0.35">
      <c r="A257" s="220">
        <v>62</v>
      </c>
      <c r="B257" s="220">
        <v>56</v>
      </c>
      <c r="C257" s="220">
        <v>62</v>
      </c>
      <c r="D257" s="220">
        <v>65</v>
      </c>
      <c r="E257" s="220">
        <v>64</v>
      </c>
      <c r="F257" s="220">
        <v>60</v>
      </c>
      <c r="G257" s="220">
        <v>56</v>
      </c>
      <c r="H257" s="220" t="e">
        <v>#N/A</v>
      </c>
      <c r="I257" s="220">
        <v>52</v>
      </c>
      <c r="M257" t="s">
        <v>2556</v>
      </c>
      <c r="N257" s="191">
        <v>43</v>
      </c>
      <c r="O257" s="191">
        <v>37</v>
      </c>
      <c r="P257" s="191" t="e">
        <v>#N/A</v>
      </c>
      <c r="Q257" s="191" t="e">
        <v>#N/A</v>
      </c>
      <c r="R257" s="191" t="e">
        <v>#N/A</v>
      </c>
      <c r="S257" s="191">
        <v>38</v>
      </c>
      <c r="T257" s="191" t="e">
        <v>#N/A</v>
      </c>
      <c r="U257" s="191" t="e">
        <v>#N/A</v>
      </c>
      <c r="V257" s="191" t="e">
        <v>#N/A</v>
      </c>
    </row>
    <row r="258" spans="1:22" x14ac:dyDescent="0.35">
      <c r="A258" s="220">
        <v>47</v>
      </c>
      <c r="B258" s="220">
        <v>39</v>
      </c>
      <c r="C258" s="220">
        <v>35</v>
      </c>
      <c r="D258" s="220">
        <v>42</v>
      </c>
      <c r="E258" s="220">
        <v>47</v>
      </c>
      <c r="F258" s="220">
        <v>41</v>
      </c>
      <c r="G258" s="220">
        <v>35</v>
      </c>
      <c r="H258" s="220">
        <v>40</v>
      </c>
      <c r="I258" s="220">
        <v>56</v>
      </c>
      <c r="M258" t="s">
        <v>2557</v>
      </c>
      <c r="N258" s="191">
        <v>28</v>
      </c>
      <c r="O258" s="191">
        <v>36</v>
      </c>
      <c r="P258" s="191">
        <v>34</v>
      </c>
      <c r="Q258" s="191">
        <v>36</v>
      </c>
      <c r="R258" s="191">
        <v>50</v>
      </c>
      <c r="S258" s="191">
        <v>25</v>
      </c>
      <c r="T258" s="191">
        <v>26</v>
      </c>
      <c r="U258" s="191" t="e">
        <v>#N/A</v>
      </c>
      <c r="V258" s="191">
        <v>20</v>
      </c>
    </row>
    <row r="259" spans="1:22" x14ac:dyDescent="0.35">
      <c r="A259" s="220">
        <v>47</v>
      </c>
      <c r="B259" s="220" t="e">
        <v>#N/A</v>
      </c>
      <c r="C259" s="220" t="e">
        <v>#N/A</v>
      </c>
      <c r="D259" s="220" t="e">
        <v>#N/A</v>
      </c>
      <c r="E259" s="220" t="e">
        <v>#N/A</v>
      </c>
      <c r="F259" s="220" t="e">
        <v>#N/A</v>
      </c>
      <c r="G259" s="220" t="e">
        <v>#N/A</v>
      </c>
      <c r="H259" s="220" t="e">
        <v>#N/A</v>
      </c>
      <c r="I259" s="220" t="e">
        <v>#N/A</v>
      </c>
      <c r="M259" t="s">
        <v>2558</v>
      </c>
      <c r="N259" s="191">
        <v>35</v>
      </c>
      <c r="O259" s="191">
        <v>32</v>
      </c>
      <c r="P259" s="191">
        <v>27</v>
      </c>
      <c r="Q259" s="191">
        <v>35</v>
      </c>
      <c r="R259" s="191">
        <v>39</v>
      </c>
      <c r="S259" s="191">
        <v>32</v>
      </c>
      <c r="T259" s="191">
        <v>29</v>
      </c>
      <c r="U259" s="191">
        <v>28</v>
      </c>
      <c r="V259" s="191">
        <v>30</v>
      </c>
    </row>
    <row r="260" spans="1:22" x14ac:dyDescent="0.35">
      <c r="A260" s="220">
        <v>31</v>
      </c>
      <c r="B260" s="220">
        <v>57</v>
      </c>
      <c r="C260" s="220">
        <v>53</v>
      </c>
      <c r="D260" s="220">
        <v>72</v>
      </c>
      <c r="E260" s="220">
        <v>69</v>
      </c>
      <c r="F260" s="220">
        <v>69</v>
      </c>
      <c r="G260" s="220">
        <v>33</v>
      </c>
      <c r="H260" s="220">
        <v>54</v>
      </c>
      <c r="I260" s="220">
        <v>29</v>
      </c>
      <c r="M260" t="s">
        <v>2559</v>
      </c>
      <c r="N260" s="191">
        <v>39</v>
      </c>
      <c r="O260" s="191" t="e">
        <v>#N/A</v>
      </c>
      <c r="P260" s="191" t="e">
        <v>#N/A</v>
      </c>
      <c r="Q260" s="191" t="e">
        <v>#N/A</v>
      </c>
      <c r="R260" s="191" t="e">
        <v>#N/A</v>
      </c>
      <c r="S260" s="191" t="e">
        <v>#N/A</v>
      </c>
      <c r="T260" s="191" t="e">
        <v>#N/A</v>
      </c>
      <c r="U260" s="191" t="e">
        <v>#N/A</v>
      </c>
      <c r="V260" s="191" t="e">
        <v>#N/A</v>
      </c>
    </row>
    <row r="261" spans="1:22" x14ac:dyDescent="0.35">
      <c r="A261" s="220">
        <v>36</v>
      </c>
      <c r="B261" s="220">
        <v>37</v>
      </c>
      <c r="C261" s="220">
        <v>29</v>
      </c>
      <c r="D261" s="220">
        <v>37</v>
      </c>
      <c r="E261" s="220" t="e">
        <v>#N/A</v>
      </c>
      <c r="F261" s="220">
        <v>60</v>
      </c>
      <c r="G261" s="220" t="e">
        <v>#N/A</v>
      </c>
      <c r="H261" s="220">
        <v>62</v>
      </c>
      <c r="I261" s="220" t="e">
        <v>#N/A</v>
      </c>
      <c r="M261" t="s">
        <v>2560</v>
      </c>
      <c r="N261" s="191">
        <v>22</v>
      </c>
      <c r="O261" s="191">
        <v>21</v>
      </c>
      <c r="P261" s="191">
        <v>20</v>
      </c>
      <c r="Q261" s="191">
        <v>20</v>
      </c>
      <c r="R261" s="191">
        <v>22</v>
      </c>
      <c r="S261" s="191">
        <v>21</v>
      </c>
      <c r="T261" s="191">
        <v>22</v>
      </c>
      <c r="U261" s="191">
        <v>20</v>
      </c>
      <c r="V261" s="191">
        <v>20</v>
      </c>
    </row>
    <row r="262" spans="1:22" x14ac:dyDescent="0.35">
      <c r="A262" s="220">
        <v>50</v>
      </c>
      <c r="B262" s="220">
        <v>50</v>
      </c>
      <c r="C262" s="220">
        <v>50</v>
      </c>
      <c r="D262" s="220">
        <v>54</v>
      </c>
      <c r="E262" s="220">
        <v>52</v>
      </c>
      <c r="F262" s="220">
        <v>48</v>
      </c>
      <c r="G262" s="220">
        <v>46</v>
      </c>
      <c r="H262" s="220">
        <v>41</v>
      </c>
      <c r="I262" s="220">
        <v>54</v>
      </c>
      <c r="M262" t="s">
        <v>2561</v>
      </c>
      <c r="N262" s="191">
        <v>24</v>
      </c>
      <c r="O262" s="191">
        <v>27</v>
      </c>
      <c r="P262" s="191">
        <v>22</v>
      </c>
      <c r="Q262" s="191">
        <v>20</v>
      </c>
      <c r="R262" s="191" t="e">
        <v>#N/A</v>
      </c>
      <c r="S262" s="191">
        <v>27</v>
      </c>
      <c r="T262" s="191" t="e">
        <v>#N/A</v>
      </c>
      <c r="U262" s="191">
        <v>41</v>
      </c>
      <c r="V262" s="191" t="e">
        <v>#N/A</v>
      </c>
    </row>
    <row r="263" spans="1:22" x14ac:dyDescent="0.35">
      <c r="A263" s="220">
        <v>49</v>
      </c>
      <c r="B263" s="220">
        <v>46</v>
      </c>
      <c r="C263" s="220">
        <v>46</v>
      </c>
      <c r="D263" s="220" t="e">
        <v>#N/A</v>
      </c>
      <c r="E263" s="220" t="e">
        <v>#N/A</v>
      </c>
      <c r="F263" s="220" t="e">
        <v>#N/A</v>
      </c>
      <c r="G263" s="220" t="e">
        <v>#N/A</v>
      </c>
      <c r="H263" s="220" t="e">
        <v>#N/A</v>
      </c>
      <c r="I263" s="220" t="e">
        <v>#N/A</v>
      </c>
      <c r="M263" t="s">
        <v>2562</v>
      </c>
      <c r="N263" s="191">
        <v>25</v>
      </c>
      <c r="O263" s="191">
        <v>35</v>
      </c>
      <c r="P263" s="191">
        <v>31</v>
      </c>
      <c r="Q263" s="191">
        <v>31</v>
      </c>
      <c r="R263" s="191">
        <v>37</v>
      </c>
      <c r="S263" s="191">
        <v>28</v>
      </c>
      <c r="T263" s="191">
        <v>26</v>
      </c>
      <c r="U263" s="191">
        <v>27</v>
      </c>
      <c r="V263" s="191">
        <v>27</v>
      </c>
    </row>
    <row r="264" spans="1:22" x14ac:dyDescent="0.35">
      <c r="A264" s="220">
        <v>39</v>
      </c>
      <c r="B264" s="220" t="e">
        <v>#N/A</v>
      </c>
      <c r="C264" s="220" t="e">
        <v>#N/A</v>
      </c>
      <c r="D264" s="220" t="e">
        <v>#N/A</v>
      </c>
      <c r="E264" s="220" t="e">
        <v>#N/A</v>
      </c>
      <c r="F264" s="220" t="e">
        <v>#N/A</v>
      </c>
      <c r="G264" s="220" t="e">
        <v>#N/A</v>
      </c>
      <c r="H264" s="220" t="e">
        <v>#N/A</v>
      </c>
      <c r="I264" s="220" t="e">
        <v>#N/A</v>
      </c>
      <c r="M264" t="s">
        <v>2563</v>
      </c>
      <c r="N264" s="191">
        <v>37</v>
      </c>
      <c r="O264" s="191">
        <v>44</v>
      </c>
      <c r="P264" s="191">
        <v>44</v>
      </c>
      <c r="Q264" s="191" t="e">
        <v>#N/A</v>
      </c>
      <c r="R264" s="191" t="e">
        <v>#N/A</v>
      </c>
      <c r="S264" s="191" t="e">
        <v>#N/A</v>
      </c>
      <c r="T264" s="191" t="e">
        <v>#N/A</v>
      </c>
      <c r="U264" s="191" t="e">
        <v>#N/A</v>
      </c>
      <c r="V264" s="191" t="e">
        <v>#N/A</v>
      </c>
    </row>
    <row r="265" spans="1:22" x14ac:dyDescent="0.35">
      <c r="A265" s="220">
        <v>64</v>
      </c>
      <c r="B265" s="220" t="e">
        <v>#N/A</v>
      </c>
      <c r="C265" s="220" t="e">
        <v>#N/A</v>
      </c>
      <c r="D265" s="220" t="e">
        <v>#N/A</v>
      </c>
      <c r="E265" s="220" t="e">
        <v>#N/A</v>
      </c>
      <c r="F265" s="220" t="e">
        <v>#N/A</v>
      </c>
      <c r="G265" s="220" t="e">
        <v>#N/A</v>
      </c>
      <c r="H265" s="220" t="e">
        <v>#N/A</v>
      </c>
      <c r="I265" s="220" t="e">
        <v>#N/A</v>
      </c>
      <c r="M265" t="s">
        <v>2564</v>
      </c>
      <c r="N265" s="191">
        <v>25</v>
      </c>
      <c r="O265" s="191" t="e">
        <v>#N/A</v>
      </c>
      <c r="P265" s="191" t="e">
        <v>#N/A</v>
      </c>
      <c r="Q265" s="191" t="e">
        <v>#N/A</v>
      </c>
      <c r="R265" s="191" t="e">
        <v>#N/A</v>
      </c>
      <c r="S265" s="191" t="e">
        <v>#N/A</v>
      </c>
      <c r="T265" s="191" t="e">
        <v>#N/A</v>
      </c>
      <c r="U265" s="191" t="e">
        <v>#N/A</v>
      </c>
      <c r="V265" s="191" t="e">
        <v>#N/A</v>
      </c>
    </row>
    <row r="266" spans="1:22" x14ac:dyDescent="0.35">
      <c r="A266" s="220">
        <v>55</v>
      </c>
      <c r="B266" s="220">
        <v>54</v>
      </c>
      <c r="C266" s="220">
        <v>46</v>
      </c>
      <c r="D266" s="220" t="e">
        <v>#N/A</v>
      </c>
      <c r="E266" s="220">
        <v>41</v>
      </c>
      <c r="F266" s="220" t="e">
        <v>#N/A</v>
      </c>
      <c r="G266" s="220" t="e">
        <v>#N/A</v>
      </c>
      <c r="H266" s="220" t="e">
        <v>#N/A</v>
      </c>
      <c r="I266" s="220" t="e">
        <v>#N/A</v>
      </c>
      <c r="M266" t="s">
        <v>2565</v>
      </c>
      <c r="N266" s="191">
        <v>28</v>
      </c>
      <c r="O266" s="191" t="e">
        <v>#N/A</v>
      </c>
      <c r="P266" s="191" t="e">
        <v>#N/A</v>
      </c>
      <c r="Q266" s="191" t="e">
        <v>#N/A</v>
      </c>
      <c r="R266" s="191" t="e">
        <v>#N/A</v>
      </c>
      <c r="S266" s="191" t="e">
        <v>#N/A</v>
      </c>
      <c r="T266" s="191" t="e">
        <v>#N/A</v>
      </c>
      <c r="U266" s="191" t="e">
        <v>#N/A</v>
      </c>
      <c r="V266" s="191" t="e">
        <v>#N/A</v>
      </c>
    </row>
    <row r="267" spans="1:22" x14ac:dyDescent="0.35">
      <c r="A267" s="220">
        <v>67</v>
      </c>
      <c r="B267" s="220" t="e">
        <v>#N/A</v>
      </c>
      <c r="C267" s="220" t="e">
        <v>#N/A</v>
      </c>
      <c r="D267" s="220" t="e">
        <v>#N/A</v>
      </c>
      <c r="E267" s="220" t="e">
        <v>#N/A</v>
      </c>
      <c r="F267" s="220">
        <v>74</v>
      </c>
      <c r="G267" s="220" t="e">
        <v>#N/A</v>
      </c>
      <c r="H267" s="220" t="e">
        <v>#N/A</v>
      </c>
      <c r="I267" s="220" t="e">
        <v>#N/A</v>
      </c>
      <c r="M267" t="s">
        <v>2566</v>
      </c>
      <c r="N267" s="191">
        <v>48</v>
      </c>
      <c r="O267" s="191">
        <v>47</v>
      </c>
      <c r="P267" s="191">
        <v>31</v>
      </c>
      <c r="Q267" s="191" t="e">
        <v>#N/A</v>
      </c>
      <c r="R267" s="191">
        <v>29</v>
      </c>
      <c r="S267" s="191" t="e">
        <v>#N/A</v>
      </c>
      <c r="T267" s="191" t="e">
        <v>#N/A</v>
      </c>
      <c r="U267" s="191" t="e">
        <v>#N/A</v>
      </c>
      <c r="V267" s="191" t="e">
        <v>#N/A</v>
      </c>
    </row>
    <row r="268" spans="1:22" x14ac:dyDescent="0.35">
      <c r="A268" s="220">
        <v>25</v>
      </c>
      <c r="B268" s="220">
        <v>28</v>
      </c>
      <c r="C268" s="220" t="e">
        <v>#N/A</v>
      </c>
      <c r="D268" s="220" t="e">
        <v>#N/A</v>
      </c>
      <c r="E268" s="220" t="e">
        <v>#N/A</v>
      </c>
      <c r="F268" s="220">
        <v>27</v>
      </c>
      <c r="G268" s="220">
        <v>55</v>
      </c>
      <c r="H268" s="220">
        <v>34</v>
      </c>
      <c r="I268" s="220">
        <v>49</v>
      </c>
      <c r="M268" t="s">
        <v>2567</v>
      </c>
      <c r="N268" s="191">
        <v>43</v>
      </c>
      <c r="O268" s="191" t="e">
        <v>#N/A</v>
      </c>
      <c r="P268" s="191" t="e">
        <v>#N/A</v>
      </c>
      <c r="Q268" s="191" t="e">
        <v>#N/A</v>
      </c>
      <c r="R268" s="191" t="e">
        <v>#N/A</v>
      </c>
      <c r="S268" s="191">
        <v>46</v>
      </c>
      <c r="T268" s="191" t="e">
        <v>#N/A</v>
      </c>
      <c r="U268" s="191" t="e">
        <v>#N/A</v>
      </c>
      <c r="V268" s="191" t="e">
        <v>#N/A</v>
      </c>
    </row>
    <row r="269" spans="1:22" x14ac:dyDescent="0.35">
      <c r="A269" s="220">
        <v>44</v>
      </c>
      <c r="B269" s="220">
        <v>53</v>
      </c>
      <c r="C269" s="220" t="e">
        <v>#N/A</v>
      </c>
      <c r="D269" s="220" t="e">
        <v>#N/A</v>
      </c>
      <c r="E269" s="220" t="e">
        <v>#N/A</v>
      </c>
      <c r="F269" s="220" t="e">
        <v>#N/A</v>
      </c>
      <c r="G269" s="220" t="e">
        <v>#N/A</v>
      </c>
      <c r="H269" s="220" t="e">
        <v>#N/A</v>
      </c>
      <c r="I269" s="220" t="e">
        <v>#N/A</v>
      </c>
      <c r="M269" t="s">
        <v>2568</v>
      </c>
      <c r="N269" s="191">
        <v>20</v>
      </c>
      <c r="O269" s="191">
        <v>24</v>
      </c>
      <c r="P269" s="191" t="e">
        <v>#N/A</v>
      </c>
      <c r="Q269" s="191" t="e">
        <v>#N/A</v>
      </c>
      <c r="R269" s="191" t="e">
        <v>#N/A</v>
      </c>
      <c r="S269" s="191">
        <v>20</v>
      </c>
      <c r="T269" s="191">
        <v>30</v>
      </c>
      <c r="U269" s="191">
        <v>22</v>
      </c>
      <c r="V269" s="191">
        <v>27</v>
      </c>
    </row>
    <row r="270" spans="1:22" x14ac:dyDescent="0.35">
      <c r="A270" s="220">
        <v>65</v>
      </c>
      <c r="B270" s="220" t="e">
        <v>#N/A</v>
      </c>
      <c r="C270" s="220" t="e">
        <v>#N/A</v>
      </c>
      <c r="D270" s="220" t="e">
        <v>#N/A</v>
      </c>
      <c r="E270" s="220" t="e">
        <v>#N/A</v>
      </c>
      <c r="F270" s="220" t="e">
        <v>#N/A</v>
      </c>
      <c r="G270" s="220" t="e">
        <v>#N/A</v>
      </c>
      <c r="H270" s="220" t="e">
        <v>#N/A</v>
      </c>
      <c r="I270" s="220" t="e">
        <v>#N/A</v>
      </c>
      <c r="M270" t="s">
        <v>2569</v>
      </c>
      <c r="N270" s="191">
        <v>20</v>
      </c>
      <c r="O270" s="191">
        <v>20</v>
      </c>
      <c r="P270" s="191" t="e">
        <v>#N/A</v>
      </c>
      <c r="Q270" s="191" t="e">
        <v>#N/A</v>
      </c>
      <c r="R270" s="191" t="e">
        <v>#N/A</v>
      </c>
      <c r="S270" s="191" t="e">
        <v>#N/A</v>
      </c>
      <c r="T270" s="191" t="e">
        <v>#N/A</v>
      </c>
      <c r="U270" s="191" t="e">
        <v>#N/A</v>
      </c>
      <c r="V270" s="191" t="e">
        <v>#N/A</v>
      </c>
    </row>
    <row r="271" spans="1:22" x14ac:dyDescent="0.35">
      <c r="A271" s="220">
        <v>59</v>
      </c>
      <c r="B271" s="220" t="e">
        <v>#N/A</v>
      </c>
      <c r="C271" s="220" t="e">
        <v>#N/A</v>
      </c>
      <c r="D271" s="220" t="e">
        <v>#N/A</v>
      </c>
      <c r="E271" s="220" t="e">
        <v>#N/A</v>
      </c>
      <c r="F271" s="220" t="e">
        <v>#N/A</v>
      </c>
      <c r="G271" s="220" t="e">
        <v>#N/A</v>
      </c>
      <c r="H271" s="220" t="e">
        <v>#N/A</v>
      </c>
      <c r="I271" s="220" t="e">
        <v>#N/A</v>
      </c>
      <c r="M271" t="s">
        <v>2570</v>
      </c>
      <c r="N271" s="191">
        <v>19</v>
      </c>
      <c r="O271" s="191" t="e">
        <v>#N/A</v>
      </c>
      <c r="P271" s="191" t="e">
        <v>#N/A</v>
      </c>
      <c r="Q271" s="191" t="e">
        <v>#N/A</v>
      </c>
      <c r="R271" s="191" t="e">
        <v>#N/A</v>
      </c>
      <c r="S271" s="191" t="e">
        <v>#N/A</v>
      </c>
      <c r="T271" s="191" t="e">
        <v>#N/A</v>
      </c>
      <c r="U271" s="191" t="e">
        <v>#N/A</v>
      </c>
      <c r="V271" s="191" t="e">
        <v>#N/A</v>
      </c>
    </row>
    <row r="272" spans="1:22" x14ac:dyDescent="0.35">
      <c r="A272" s="220">
        <v>64</v>
      </c>
      <c r="B272" s="220" t="e">
        <v>#N/A</v>
      </c>
      <c r="C272" s="220" t="e">
        <v>#N/A</v>
      </c>
      <c r="D272" s="220" t="e">
        <v>#N/A</v>
      </c>
      <c r="E272" s="220">
        <v>60</v>
      </c>
      <c r="F272" s="220" t="e">
        <v>#N/A</v>
      </c>
      <c r="G272" s="220" t="e">
        <v>#N/A</v>
      </c>
      <c r="H272" s="220" t="e">
        <v>#N/A</v>
      </c>
      <c r="I272" s="220" t="e">
        <v>#N/A</v>
      </c>
      <c r="M272" t="s">
        <v>2571</v>
      </c>
      <c r="N272" s="191">
        <v>29</v>
      </c>
      <c r="O272" s="191" t="e">
        <v>#N/A</v>
      </c>
      <c r="P272" s="191" t="e">
        <v>#N/A</v>
      </c>
      <c r="Q272" s="191" t="e">
        <v>#N/A</v>
      </c>
      <c r="R272" s="191" t="e">
        <v>#N/A</v>
      </c>
      <c r="S272" s="191" t="e">
        <v>#N/A</v>
      </c>
      <c r="T272" s="191" t="e">
        <v>#N/A</v>
      </c>
      <c r="U272" s="191" t="e">
        <v>#N/A</v>
      </c>
      <c r="V272" s="191" t="e">
        <v>#N/A</v>
      </c>
    </row>
    <row r="273" spans="1:22" x14ac:dyDescent="0.35">
      <c r="A273" s="220">
        <v>28</v>
      </c>
      <c r="B273" s="220">
        <v>26</v>
      </c>
      <c r="C273" s="220" t="e">
        <v>#N/A</v>
      </c>
      <c r="D273" s="220" t="e">
        <v>#N/A</v>
      </c>
      <c r="E273" s="220">
        <v>22</v>
      </c>
      <c r="F273" s="220">
        <v>27</v>
      </c>
      <c r="G273" s="220" t="e">
        <v>#N/A</v>
      </c>
      <c r="H273" s="220">
        <v>29</v>
      </c>
      <c r="I273" s="220" t="e">
        <v>#N/A</v>
      </c>
      <c r="M273" t="s">
        <v>2572</v>
      </c>
      <c r="N273" s="191">
        <v>56</v>
      </c>
      <c r="O273" s="191" t="e">
        <v>#N/A</v>
      </c>
      <c r="P273" s="191" t="e">
        <v>#N/A</v>
      </c>
      <c r="Q273" s="191" t="e">
        <v>#N/A</v>
      </c>
      <c r="R273" s="191">
        <v>55</v>
      </c>
      <c r="S273" s="191" t="e">
        <v>#N/A</v>
      </c>
      <c r="T273" s="191" t="e">
        <v>#N/A</v>
      </c>
      <c r="U273" s="191" t="e">
        <v>#N/A</v>
      </c>
      <c r="V273" s="191" t="e">
        <v>#N/A</v>
      </c>
    </row>
    <row r="274" spans="1:22" x14ac:dyDescent="0.35">
      <c r="A274" s="220">
        <v>33</v>
      </c>
      <c r="B274" s="220" t="e">
        <v>#N/A</v>
      </c>
      <c r="C274" s="220" t="e">
        <v>#N/A</v>
      </c>
      <c r="D274" s="220" t="e">
        <v>#N/A</v>
      </c>
      <c r="E274" s="220" t="e">
        <v>#N/A</v>
      </c>
      <c r="F274" s="220" t="e">
        <v>#N/A</v>
      </c>
      <c r="G274" s="220" t="e">
        <v>#N/A</v>
      </c>
      <c r="H274" s="220" t="e">
        <v>#N/A</v>
      </c>
      <c r="I274" s="220" t="e">
        <v>#N/A</v>
      </c>
      <c r="M274" t="s">
        <v>2573</v>
      </c>
      <c r="N274" s="191">
        <v>21</v>
      </c>
      <c r="O274" s="191">
        <v>20</v>
      </c>
      <c r="P274" s="191" t="e">
        <v>#N/A</v>
      </c>
      <c r="Q274" s="191" t="e">
        <v>#N/A</v>
      </c>
      <c r="R274" s="191">
        <v>19</v>
      </c>
      <c r="S274" s="191">
        <v>19</v>
      </c>
      <c r="T274" s="191" t="e">
        <v>#N/A</v>
      </c>
      <c r="U274" s="191">
        <v>19</v>
      </c>
      <c r="V274" s="191" t="e">
        <v>#N/A</v>
      </c>
    </row>
    <row r="275" spans="1:22" x14ac:dyDescent="0.35">
      <c r="A275" s="220">
        <v>66</v>
      </c>
      <c r="B275" s="220">
        <v>67</v>
      </c>
      <c r="C275" s="220">
        <v>63</v>
      </c>
      <c r="D275" s="220">
        <v>66</v>
      </c>
      <c r="E275" s="220">
        <v>67</v>
      </c>
      <c r="F275" s="220">
        <v>71</v>
      </c>
      <c r="G275" s="220">
        <v>70</v>
      </c>
      <c r="H275" s="220">
        <v>70</v>
      </c>
      <c r="I275" s="220">
        <v>69</v>
      </c>
      <c r="M275" t="s">
        <v>2574</v>
      </c>
      <c r="N275" s="191">
        <v>24</v>
      </c>
      <c r="O275" s="191" t="e">
        <v>#N/A</v>
      </c>
      <c r="P275" s="191" t="e">
        <v>#N/A</v>
      </c>
      <c r="Q275" s="191" t="e">
        <v>#N/A</v>
      </c>
      <c r="R275" s="191" t="e">
        <v>#N/A</v>
      </c>
      <c r="S275" s="191" t="e">
        <v>#N/A</v>
      </c>
      <c r="T275" s="191" t="e">
        <v>#N/A</v>
      </c>
      <c r="U275" s="191" t="e">
        <v>#N/A</v>
      </c>
      <c r="V275" s="191" t="e">
        <v>#N/A</v>
      </c>
    </row>
    <row r="276" spans="1:22" x14ac:dyDescent="0.35">
      <c r="A276" s="220">
        <v>37</v>
      </c>
      <c r="B276" s="220">
        <v>42</v>
      </c>
      <c r="C276" s="220">
        <v>38</v>
      </c>
      <c r="D276" s="220">
        <v>37</v>
      </c>
      <c r="E276" s="220">
        <v>37</v>
      </c>
      <c r="F276" s="220" t="e">
        <v>#N/A</v>
      </c>
      <c r="G276" s="220">
        <v>34</v>
      </c>
      <c r="H276" s="220" t="e">
        <v>#N/A</v>
      </c>
      <c r="I276" s="220">
        <v>26</v>
      </c>
      <c r="M276" t="s">
        <v>2575</v>
      </c>
      <c r="N276" s="191">
        <v>60</v>
      </c>
      <c r="O276" s="191">
        <v>64</v>
      </c>
      <c r="P276" s="191">
        <v>70</v>
      </c>
      <c r="Q276" s="191">
        <v>63</v>
      </c>
      <c r="R276" s="191">
        <v>68</v>
      </c>
      <c r="S276" s="191">
        <v>67</v>
      </c>
      <c r="T276" s="191">
        <v>70</v>
      </c>
      <c r="U276" s="191">
        <v>73</v>
      </c>
      <c r="V276" s="191">
        <v>74</v>
      </c>
    </row>
    <row r="277" spans="1:22" x14ac:dyDescent="0.35">
      <c r="A277" s="220">
        <v>23</v>
      </c>
      <c r="B277" s="220" t="e">
        <v>#N/A</v>
      </c>
      <c r="C277" s="220" t="e">
        <v>#N/A</v>
      </c>
      <c r="D277" s="220" t="e">
        <v>#N/A</v>
      </c>
      <c r="E277" s="220" t="e">
        <v>#N/A</v>
      </c>
      <c r="F277" s="220" t="e">
        <v>#N/A</v>
      </c>
      <c r="G277" s="220" t="e">
        <v>#N/A</v>
      </c>
      <c r="H277" s="220" t="e">
        <v>#N/A</v>
      </c>
      <c r="I277" s="220" t="e">
        <v>#N/A</v>
      </c>
      <c r="M277" t="s">
        <v>2576</v>
      </c>
      <c r="N277" s="191">
        <v>51</v>
      </c>
      <c r="O277" s="191">
        <v>67</v>
      </c>
      <c r="P277" s="191">
        <v>65</v>
      </c>
      <c r="Q277" s="191">
        <v>68</v>
      </c>
      <c r="R277" s="191">
        <v>67</v>
      </c>
      <c r="S277" s="191" t="e">
        <v>#N/A</v>
      </c>
      <c r="T277" s="191">
        <v>65</v>
      </c>
      <c r="U277" s="191" t="e">
        <v>#N/A</v>
      </c>
      <c r="V277" s="191">
        <v>73</v>
      </c>
    </row>
    <row r="278" spans="1:22" x14ac:dyDescent="0.35">
      <c r="A278" s="220">
        <v>23</v>
      </c>
      <c r="B278" s="220" t="e">
        <v>#N/A</v>
      </c>
      <c r="C278" s="220" t="e">
        <v>#N/A</v>
      </c>
      <c r="D278" s="220" t="e">
        <v>#N/A</v>
      </c>
      <c r="E278" s="220">
        <v>28</v>
      </c>
      <c r="F278" s="220" t="e">
        <v>#N/A</v>
      </c>
      <c r="G278" s="220">
        <v>25</v>
      </c>
      <c r="H278" s="220" t="e">
        <v>#N/A</v>
      </c>
      <c r="I278" s="220">
        <v>32</v>
      </c>
      <c r="M278" t="s">
        <v>2577</v>
      </c>
      <c r="N278" s="191">
        <v>40</v>
      </c>
      <c r="O278" s="191" t="e">
        <v>#N/A</v>
      </c>
      <c r="P278" s="191" t="e">
        <v>#N/A</v>
      </c>
      <c r="Q278" s="191" t="e">
        <v>#N/A</v>
      </c>
      <c r="R278" s="191" t="e">
        <v>#N/A</v>
      </c>
      <c r="S278" s="191" t="e">
        <v>#N/A</v>
      </c>
      <c r="T278" s="191" t="e">
        <v>#N/A</v>
      </c>
      <c r="U278" s="191" t="e">
        <v>#N/A</v>
      </c>
      <c r="V278" s="191" t="e">
        <v>#N/A</v>
      </c>
    </row>
    <row r="279" spans="1:22" x14ac:dyDescent="0.35">
      <c r="A279" s="220">
        <v>60</v>
      </c>
      <c r="B279" s="220" t="e">
        <v>#N/A</v>
      </c>
      <c r="C279" s="220" t="e">
        <v>#N/A</v>
      </c>
      <c r="D279" s="220">
        <v>66</v>
      </c>
      <c r="E279" s="220" t="e">
        <v>#N/A</v>
      </c>
      <c r="F279" s="220" t="e">
        <v>#N/A</v>
      </c>
      <c r="G279" s="220" t="e">
        <v>#N/A</v>
      </c>
      <c r="H279" s="220" t="e">
        <v>#N/A</v>
      </c>
      <c r="I279" s="220">
        <v>65</v>
      </c>
      <c r="M279" t="s">
        <v>2578</v>
      </c>
      <c r="N279" s="191">
        <v>22</v>
      </c>
      <c r="O279" s="191" t="e">
        <v>#N/A</v>
      </c>
      <c r="P279" s="191" t="e">
        <v>#N/A</v>
      </c>
      <c r="Q279" s="191" t="e">
        <v>#N/A</v>
      </c>
      <c r="R279" s="191">
        <v>25</v>
      </c>
      <c r="S279" s="191" t="e">
        <v>#N/A</v>
      </c>
      <c r="T279" s="191">
        <v>23</v>
      </c>
      <c r="U279" s="191" t="e">
        <v>#N/A</v>
      </c>
      <c r="V279" s="191">
        <v>22</v>
      </c>
    </row>
    <row r="280" spans="1:22" x14ac:dyDescent="0.35">
      <c r="A280" s="220">
        <v>32</v>
      </c>
      <c r="B280" s="220" t="e">
        <v>#N/A</v>
      </c>
      <c r="C280" s="220" t="e">
        <v>#N/A</v>
      </c>
      <c r="D280" s="220" t="e">
        <v>#N/A</v>
      </c>
      <c r="E280" s="220">
        <v>27</v>
      </c>
      <c r="F280" s="220">
        <v>30</v>
      </c>
      <c r="G280" s="220" t="e">
        <v>#N/A</v>
      </c>
      <c r="H280" s="220">
        <v>26</v>
      </c>
      <c r="I280" s="220" t="e">
        <v>#N/A</v>
      </c>
      <c r="M280" t="s">
        <v>2579</v>
      </c>
      <c r="N280" s="191">
        <v>64</v>
      </c>
      <c r="O280" s="191" t="e">
        <v>#N/A</v>
      </c>
      <c r="P280" s="191" t="e">
        <v>#N/A</v>
      </c>
      <c r="Q280" s="191">
        <v>60</v>
      </c>
      <c r="R280" s="191" t="e">
        <v>#N/A</v>
      </c>
      <c r="S280" s="191" t="e">
        <v>#N/A</v>
      </c>
      <c r="T280" s="191" t="e">
        <v>#N/A</v>
      </c>
      <c r="U280" s="191" t="e">
        <v>#N/A</v>
      </c>
      <c r="V280" s="191">
        <v>33</v>
      </c>
    </row>
    <row r="281" spans="1:22" x14ac:dyDescent="0.35">
      <c r="A281" s="220">
        <v>33</v>
      </c>
      <c r="B281" s="220" t="e">
        <v>#N/A</v>
      </c>
      <c r="C281" s="220" t="e">
        <v>#N/A</v>
      </c>
      <c r="D281" s="220" t="e">
        <v>#N/A</v>
      </c>
      <c r="E281" s="220" t="e">
        <v>#N/A</v>
      </c>
      <c r="F281" s="220" t="e">
        <v>#N/A</v>
      </c>
      <c r="G281" s="220" t="e">
        <v>#N/A</v>
      </c>
      <c r="H281" s="220" t="e">
        <v>#N/A</v>
      </c>
      <c r="I281" s="220" t="e">
        <v>#N/A</v>
      </c>
      <c r="M281" t="s">
        <v>2580</v>
      </c>
      <c r="N281" s="191">
        <v>25</v>
      </c>
      <c r="O281" s="191" t="e">
        <v>#N/A</v>
      </c>
      <c r="P281" s="191" t="e">
        <v>#N/A</v>
      </c>
      <c r="Q281" s="191" t="e">
        <v>#N/A</v>
      </c>
      <c r="R281" s="191">
        <v>19</v>
      </c>
      <c r="S281" s="191">
        <v>19</v>
      </c>
      <c r="T281" s="191" t="e">
        <v>#N/A</v>
      </c>
      <c r="U281" s="191">
        <v>19</v>
      </c>
      <c r="V281" s="191" t="e">
        <v>#N/A</v>
      </c>
    </row>
    <row r="282" spans="1:22" x14ac:dyDescent="0.35">
      <c r="A282" s="220">
        <v>62</v>
      </c>
      <c r="B282" s="220">
        <v>36</v>
      </c>
      <c r="C282" s="220" t="e">
        <v>#N/A</v>
      </c>
      <c r="D282" s="220" t="e">
        <v>#N/A</v>
      </c>
      <c r="E282" s="220" t="e">
        <v>#N/A</v>
      </c>
      <c r="F282" s="220" t="e">
        <v>#N/A</v>
      </c>
      <c r="G282" s="220" t="e">
        <v>#N/A</v>
      </c>
      <c r="H282" s="220" t="e">
        <v>#N/A</v>
      </c>
      <c r="I282" s="220" t="e">
        <v>#N/A</v>
      </c>
      <c r="M282" t="s">
        <v>2581</v>
      </c>
      <c r="N282" s="191">
        <v>21</v>
      </c>
      <c r="O282" s="191" t="e">
        <v>#N/A</v>
      </c>
      <c r="P282" s="191" t="e">
        <v>#N/A</v>
      </c>
      <c r="Q282" s="191" t="e">
        <v>#N/A</v>
      </c>
      <c r="R282" s="191" t="e">
        <v>#N/A</v>
      </c>
      <c r="S282" s="191" t="e">
        <v>#N/A</v>
      </c>
      <c r="T282" s="191" t="e">
        <v>#N/A</v>
      </c>
      <c r="U282" s="191" t="e">
        <v>#N/A</v>
      </c>
      <c r="V282" s="191" t="e">
        <v>#N/A</v>
      </c>
    </row>
    <row r="283" spans="1:22" x14ac:dyDescent="0.35">
      <c r="A283" s="220">
        <v>35</v>
      </c>
      <c r="B283" s="220">
        <v>36</v>
      </c>
      <c r="C283" s="220" t="e">
        <v>#N/A</v>
      </c>
      <c r="D283" s="220">
        <v>30</v>
      </c>
      <c r="E283" s="220">
        <v>32</v>
      </c>
      <c r="F283" s="220">
        <v>32</v>
      </c>
      <c r="G283" s="220">
        <v>35</v>
      </c>
      <c r="H283" s="220">
        <v>31</v>
      </c>
      <c r="I283" s="220">
        <v>50</v>
      </c>
      <c r="M283" t="s">
        <v>2582</v>
      </c>
      <c r="N283" s="191">
        <v>33</v>
      </c>
      <c r="O283" s="191">
        <v>31</v>
      </c>
      <c r="P283" s="191" t="e">
        <v>#N/A</v>
      </c>
      <c r="Q283" s="191" t="e">
        <v>#N/A</v>
      </c>
      <c r="R283" s="191" t="e">
        <v>#N/A</v>
      </c>
      <c r="S283" s="191" t="e">
        <v>#N/A</v>
      </c>
      <c r="T283" s="191" t="e">
        <v>#N/A</v>
      </c>
      <c r="U283" s="191" t="e">
        <v>#N/A</v>
      </c>
      <c r="V283" s="191" t="e">
        <v>#N/A</v>
      </c>
    </row>
    <row r="284" spans="1:22" x14ac:dyDescent="0.35">
      <c r="A284" s="220">
        <v>32</v>
      </c>
      <c r="B284" s="220" t="e">
        <v>#N/A</v>
      </c>
      <c r="C284" s="220" t="e">
        <v>#N/A</v>
      </c>
      <c r="D284" s="220" t="e">
        <v>#N/A</v>
      </c>
      <c r="E284" s="220">
        <v>37</v>
      </c>
      <c r="F284" s="220" t="e">
        <v>#N/A</v>
      </c>
      <c r="G284" s="220">
        <v>32</v>
      </c>
      <c r="H284" s="220" t="e">
        <v>#N/A</v>
      </c>
      <c r="I284" s="220" t="e">
        <v>#N/A</v>
      </c>
      <c r="M284" t="s">
        <v>2583</v>
      </c>
      <c r="N284" s="191">
        <v>28</v>
      </c>
      <c r="O284" s="191">
        <v>33</v>
      </c>
      <c r="P284" s="191" t="e">
        <v>#N/A</v>
      </c>
      <c r="Q284" s="191">
        <v>25</v>
      </c>
      <c r="R284" s="191">
        <v>37</v>
      </c>
      <c r="S284" s="191">
        <v>30</v>
      </c>
      <c r="T284" s="191">
        <v>28</v>
      </c>
      <c r="U284" s="191">
        <v>27</v>
      </c>
      <c r="V284" s="191">
        <v>32</v>
      </c>
    </row>
    <row r="285" spans="1:22" x14ac:dyDescent="0.35">
      <c r="A285" s="220">
        <v>27</v>
      </c>
      <c r="B285" s="220" t="e">
        <v>#N/A</v>
      </c>
      <c r="C285" s="220" t="e">
        <v>#N/A</v>
      </c>
      <c r="D285" s="220">
        <v>32</v>
      </c>
      <c r="E285" s="220">
        <v>31</v>
      </c>
      <c r="F285" s="220" t="e">
        <v>#N/A</v>
      </c>
      <c r="G285" s="220" t="e">
        <v>#N/A</v>
      </c>
      <c r="H285" s="220" t="e">
        <v>#N/A</v>
      </c>
      <c r="I285" s="220">
        <v>37</v>
      </c>
      <c r="M285" t="s">
        <v>2584</v>
      </c>
      <c r="N285" s="191">
        <v>27</v>
      </c>
      <c r="O285" s="191" t="e">
        <v>#N/A</v>
      </c>
      <c r="P285" s="191" t="e">
        <v>#N/A</v>
      </c>
      <c r="Q285" s="191" t="e">
        <v>#N/A</v>
      </c>
      <c r="R285" s="191">
        <v>22</v>
      </c>
      <c r="S285" s="191" t="e">
        <v>#N/A</v>
      </c>
      <c r="T285" s="191">
        <v>27</v>
      </c>
      <c r="U285" s="191" t="e">
        <v>#N/A</v>
      </c>
      <c r="V285" s="191" t="e">
        <v>#N/A</v>
      </c>
    </row>
    <row r="286" spans="1:22" x14ac:dyDescent="0.35">
      <c r="A286" s="220">
        <v>56</v>
      </c>
      <c r="B286" s="220">
        <v>41</v>
      </c>
      <c r="C286" s="220" t="e">
        <v>#N/A</v>
      </c>
      <c r="D286" s="220">
        <v>43</v>
      </c>
      <c r="E286" s="220" t="e">
        <v>#N/A</v>
      </c>
      <c r="F286" s="220" t="e">
        <v>#N/A</v>
      </c>
      <c r="G286" s="220" t="e">
        <v>#N/A</v>
      </c>
      <c r="H286" s="220" t="e">
        <v>#N/A</v>
      </c>
      <c r="I286" s="220" t="e">
        <v>#N/A</v>
      </c>
      <c r="M286" t="s">
        <v>2585</v>
      </c>
      <c r="N286" s="191">
        <v>31</v>
      </c>
      <c r="O286" s="191" t="e">
        <v>#N/A</v>
      </c>
      <c r="P286" s="191" t="e">
        <v>#N/A</v>
      </c>
      <c r="Q286" s="191">
        <v>32</v>
      </c>
      <c r="R286" s="191">
        <v>27</v>
      </c>
      <c r="S286" s="191" t="e">
        <v>#N/A</v>
      </c>
      <c r="T286" s="191" t="e">
        <v>#N/A</v>
      </c>
      <c r="U286" s="191" t="e">
        <v>#N/A</v>
      </c>
      <c r="V286" s="191">
        <v>37</v>
      </c>
    </row>
    <row r="287" spans="1:22" x14ac:dyDescent="0.35">
      <c r="A287" s="220">
        <v>47</v>
      </c>
      <c r="B287" s="220">
        <v>45</v>
      </c>
      <c r="C287" s="220">
        <v>31</v>
      </c>
      <c r="D287" s="220">
        <v>29</v>
      </c>
      <c r="E287" s="220">
        <v>25</v>
      </c>
      <c r="F287" s="220">
        <v>27</v>
      </c>
      <c r="G287" s="220" t="e">
        <v>#N/A</v>
      </c>
      <c r="H287" s="220" t="e">
        <v>#N/A</v>
      </c>
      <c r="I287" s="220">
        <v>28</v>
      </c>
      <c r="M287" t="s">
        <v>2586</v>
      </c>
      <c r="N287" s="191">
        <v>54</v>
      </c>
      <c r="O287" s="191">
        <v>60</v>
      </c>
      <c r="P287" s="191" t="e">
        <v>#N/A</v>
      </c>
      <c r="Q287" s="191">
        <v>37</v>
      </c>
      <c r="R287" s="191" t="e">
        <v>#N/A</v>
      </c>
      <c r="S287" s="191" t="e">
        <v>#N/A</v>
      </c>
      <c r="T287" s="191" t="e">
        <v>#N/A</v>
      </c>
      <c r="U287" s="191" t="e">
        <v>#N/A</v>
      </c>
      <c r="V287" s="191" t="e">
        <v>#N/A</v>
      </c>
    </row>
    <row r="288" spans="1:22" x14ac:dyDescent="0.35">
      <c r="A288" s="220">
        <v>55</v>
      </c>
      <c r="B288" s="220" t="e">
        <v>#N/A</v>
      </c>
      <c r="C288" s="220" t="e">
        <v>#N/A</v>
      </c>
      <c r="D288" s="220" t="e">
        <v>#N/A</v>
      </c>
      <c r="E288" s="220" t="e">
        <v>#N/A</v>
      </c>
      <c r="F288" s="220" t="e">
        <v>#N/A</v>
      </c>
      <c r="G288" s="220" t="e">
        <v>#N/A</v>
      </c>
      <c r="H288" s="220" t="e">
        <v>#N/A</v>
      </c>
      <c r="I288" s="220" t="e">
        <v>#N/A</v>
      </c>
      <c r="M288" t="s">
        <v>2587</v>
      </c>
      <c r="N288" s="191">
        <v>38</v>
      </c>
      <c r="O288" s="191">
        <v>40</v>
      </c>
      <c r="P288" s="191">
        <v>40</v>
      </c>
      <c r="Q288" s="191">
        <v>25</v>
      </c>
      <c r="R288" s="191">
        <v>20</v>
      </c>
      <c r="S288" s="191">
        <v>19</v>
      </c>
      <c r="T288" s="191" t="e">
        <v>#N/A</v>
      </c>
      <c r="U288" s="191" t="e">
        <v>#N/A</v>
      </c>
      <c r="V288" s="191">
        <v>19</v>
      </c>
    </row>
    <row r="289" spans="1:22" x14ac:dyDescent="0.35">
      <c r="A289" s="220">
        <v>46</v>
      </c>
      <c r="B289" s="220" t="e">
        <v>#N/A</v>
      </c>
      <c r="C289" s="220" t="e">
        <v>#N/A</v>
      </c>
      <c r="D289" s="220">
        <v>39</v>
      </c>
      <c r="E289" s="220" t="e">
        <v>#N/A</v>
      </c>
      <c r="F289" s="220" t="e">
        <v>#N/A</v>
      </c>
      <c r="G289" s="220" t="e">
        <v>#N/A</v>
      </c>
      <c r="H289" s="220" t="e">
        <v>#N/A</v>
      </c>
      <c r="I289" s="220" t="e">
        <v>#N/A</v>
      </c>
      <c r="M289" t="s">
        <v>2588</v>
      </c>
      <c r="N289" s="191">
        <v>45</v>
      </c>
      <c r="O289" s="191" t="e">
        <v>#N/A</v>
      </c>
      <c r="P289" s="191" t="e">
        <v>#N/A</v>
      </c>
      <c r="Q289" s="191" t="e">
        <v>#N/A</v>
      </c>
      <c r="R289" s="191" t="e">
        <v>#N/A</v>
      </c>
      <c r="S289" s="191" t="e">
        <v>#N/A</v>
      </c>
      <c r="T289" s="191" t="e">
        <v>#N/A</v>
      </c>
      <c r="U289" s="191" t="e">
        <v>#N/A</v>
      </c>
      <c r="V289" s="191" t="e">
        <v>#N/A</v>
      </c>
    </row>
    <row r="290" spans="1:22" x14ac:dyDescent="0.35">
      <c r="A290" s="220">
        <v>54</v>
      </c>
      <c r="B290" s="220" t="e">
        <v>#N/A</v>
      </c>
      <c r="C290" s="220" t="e">
        <v>#N/A</v>
      </c>
      <c r="D290" s="220" t="e">
        <v>#N/A</v>
      </c>
      <c r="E290" s="220" t="e">
        <v>#N/A</v>
      </c>
      <c r="F290" s="220" t="e">
        <v>#N/A</v>
      </c>
      <c r="G290" s="220" t="e">
        <v>#N/A</v>
      </c>
      <c r="H290" s="220" t="e">
        <v>#N/A</v>
      </c>
      <c r="I290" s="220" t="e">
        <v>#N/A</v>
      </c>
      <c r="M290" t="s">
        <v>2589</v>
      </c>
      <c r="N290" s="191">
        <v>32</v>
      </c>
      <c r="O290" s="191" t="e">
        <v>#N/A</v>
      </c>
      <c r="P290" s="191" t="e">
        <v>#N/A</v>
      </c>
      <c r="Q290" s="191">
        <v>39</v>
      </c>
      <c r="R290" s="191" t="e">
        <v>#N/A</v>
      </c>
      <c r="S290" s="191" t="e">
        <v>#N/A</v>
      </c>
      <c r="T290" s="191" t="e">
        <v>#N/A</v>
      </c>
      <c r="U290" s="191" t="e">
        <v>#N/A</v>
      </c>
      <c r="V290" s="191" t="e">
        <v>#N/A</v>
      </c>
    </row>
    <row r="291" spans="1:22" x14ac:dyDescent="0.35">
      <c r="A291" s="220">
        <v>32</v>
      </c>
      <c r="B291" s="220">
        <v>26</v>
      </c>
      <c r="C291" s="220" t="e">
        <v>#N/A</v>
      </c>
      <c r="D291" s="220">
        <v>31</v>
      </c>
      <c r="E291" s="220">
        <v>33</v>
      </c>
      <c r="F291" s="220">
        <v>39</v>
      </c>
      <c r="G291" s="220" t="e">
        <v>#N/A</v>
      </c>
      <c r="H291" s="220">
        <v>35</v>
      </c>
      <c r="I291" s="220">
        <v>34</v>
      </c>
      <c r="M291" t="s">
        <v>2590</v>
      </c>
      <c r="N291" s="191">
        <v>20</v>
      </c>
      <c r="O291" s="191" t="e">
        <v>#N/A</v>
      </c>
      <c r="P291" s="191" t="e">
        <v>#N/A</v>
      </c>
      <c r="Q291" s="191" t="e">
        <v>#N/A</v>
      </c>
      <c r="R291" s="191" t="e">
        <v>#N/A</v>
      </c>
      <c r="S291" s="191" t="e">
        <v>#N/A</v>
      </c>
      <c r="T291" s="191" t="e">
        <v>#N/A</v>
      </c>
      <c r="U291" s="191" t="e">
        <v>#N/A</v>
      </c>
      <c r="V291" s="191" t="e">
        <v>#N/A</v>
      </c>
    </row>
    <row r="292" spans="1:22" x14ac:dyDescent="0.35">
      <c r="A292" s="220">
        <v>20</v>
      </c>
      <c r="B292" s="220" t="e">
        <v>#N/A</v>
      </c>
      <c r="C292" s="220" t="e">
        <v>#N/A</v>
      </c>
      <c r="D292" s="220" t="e">
        <v>#N/A</v>
      </c>
      <c r="E292" s="220" t="e">
        <v>#N/A</v>
      </c>
      <c r="F292" s="220" t="e">
        <v>#N/A</v>
      </c>
      <c r="G292" s="220">
        <v>20</v>
      </c>
      <c r="H292" s="220" t="e">
        <v>#N/A</v>
      </c>
      <c r="I292" s="220" t="e">
        <v>#N/A</v>
      </c>
      <c r="M292" t="s">
        <v>2591</v>
      </c>
      <c r="N292" s="191">
        <v>27</v>
      </c>
      <c r="O292" s="191">
        <v>27</v>
      </c>
      <c r="P292" s="191" t="e">
        <v>#N/A</v>
      </c>
      <c r="Q292" s="191">
        <v>27</v>
      </c>
      <c r="R292" s="191">
        <v>22</v>
      </c>
      <c r="S292" s="191">
        <v>23</v>
      </c>
      <c r="T292" s="191" t="e">
        <v>#N/A</v>
      </c>
      <c r="U292" s="191">
        <v>24</v>
      </c>
      <c r="V292" s="191">
        <v>23</v>
      </c>
    </row>
    <row r="293" spans="1:22" x14ac:dyDescent="0.35">
      <c r="A293" s="220">
        <v>55</v>
      </c>
      <c r="B293" s="220" t="e">
        <v>#N/A</v>
      </c>
      <c r="C293" s="220" t="e">
        <v>#N/A</v>
      </c>
      <c r="D293" s="220">
        <v>54</v>
      </c>
      <c r="E293" s="220" t="e">
        <v>#N/A</v>
      </c>
      <c r="F293" s="220" t="e">
        <v>#N/A</v>
      </c>
      <c r="G293" s="220">
        <v>52</v>
      </c>
      <c r="H293" s="220" t="e">
        <v>#N/A</v>
      </c>
      <c r="I293" s="220" t="e">
        <v>#N/A</v>
      </c>
      <c r="M293" t="s">
        <v>2592</v>
      </c>
      <c r="N293" s="191">
        <v>19</v>
      </c>
      <c r="O293" s="191" t="e">
        <v>#N/A</v>
      </c>
      <c r="P293" s="191" t="e">
        <v>#N/A</v>
      </c>
      <c r="Q293" s="191" t="e">
        <v>#N/A</v>
      </c>
      <c r="R293" s="191" t="e">
        <v>#N/A</v>
      </c>
      <c r="S293" s="191" t="e">
        <v>#N/A</v>
      </c>
      <c r="T293" s="191">
        <v>19</v>
      </c>
      <c r="U293" s="191" t="e">
        <v>#N/A</v>
      </c>
      <c r="V293" s="191" t="e">
        <v>#N/A</v>
      </c>
    </row>
    <row r="294" spans="1:22" x14ac:dyDescent="0.35">
      <c r="A294" s="220">
        <v>36</v>
      </c>
      <c r="B294" s="220" t="e">
        <v>#N/A</v>
      </c>
      <c r="C294" s="220" t="e">
        <v>#N/A</v>
      </c>
      <c r="D294" s="220" t="e">
        <v>#N/A</v>
      </c>
      <c r="E294" s="220" t="e">
        <v>#N/A</v>
      </c>
      <c r="F294" s="220" t="e">
        <v>#N/A</v>
      </c>
      <c r="G294" s="220" t="e">
        <v>#N/A</v>
      </c>
      <c r="H294" s="220" t="e">
        <v>#N/A</v>
      </c>
      <c r="I294" s="220" t="e">
        <v>#N/A</v>
      </c>
      <c r="M294" t="s">
        <v>2593</v>
      </c>
      <c r="N294" s="191">
        <v>29</v>
      </c>
      <c r="O294" s="191" t="e">
        <v>#N/A</v>
      </c>
      <c r="P294" s="191" t="e">
        <v>#N/A</v>
      </c>
      <c r="Q294" s="191">
        <v>30</v>
      </c>
      <c r="R294" s="191" t="e">
        <v>#N/A</v>
      </c>
      <c r="S294" s="191" t="e">
        <v>#N/A</v>
      </c>
      <c r="T294" s="191">
        <v>29</v>
      </c>
      <c r="U294" s="191" t="e">
        <v>#N/A</v>
      </c>
      <c r="V294" s="191" t="e">
        <v>#N/A</v>
      </c>
    </row>
    <row r="295" spans="1:22" x14ac:dyDescent="0.35">
      <c r="A295" s="220">
        <v>26</v>
      </c>
      <c r="B295" s="220" t="e">
        <v>#N/A</v>
      </c>
      <c r="C295" s="220" t="e">
        <v>#N/A</v>
      </c>
      <c r="D295" s="220" t="e">
        <v>#N/A</v>
      </c>
      <c r="E295" s="220">
        <v>20</v>
      </c>
      <c r="F295" s="220" t="e">
        <v>#N/A</v>
      </c>
      <c r="G295" s="220">
        <v>20</v>
      </c>
      <c r="H295" s="220">
        <v>20</v>
      </c>
      <c r="I295" s="220">
        <v>20</v>
      </c>
      <c r="M295" t="s">
        <v>2594</v>
      </c>
      <c r="N295" s="191">
        <v>23</v>
      </c>
      <c r="O295" s="191" t="e">
        <v>#N/A</v>
      </c>
      <c r="P295" s="191" t="e">
        <v>#N/A</v>
      </c>
      <c r="Q295" s="191" t="e">
        <v>#N/A</v>
      </c>
      <c r="R295" s="191" t="e">
        <v>#N/A</v>
      </c>
      <c r="S295" s="191" t="e">
        <v>#N/A</v>
      </c>
      <c r="T295" s="191" t="e">
        <v>#N/A</v>
      </c>
      <c r="U295" s="191" t="e">
        <v>#N/A</v>
      </c>
      <c r="V295" s="191" t="e">
        <v>#N/A</v>
      </c>
    </row>
    <row r="296" spans="1:22" x14ac:dyDescent="0.35">
      <c r="A296" s="220">
        <v>30</v>
      </c>
      <c r="B296" s="220" t="e">
        <v>#N/A</v>
      </c>
      <c r="C296" s="220" t="e">
        <v>#N/A</v>
      </c>
      <c r="D296" s="220" t="e">
        <v>#N/A</v>
      </c>
      <c r="E296" s="220" t="e">
        <v>#N/A</v>
      </c>
      <c r="F296" s="220" t="e">
        <v>#N/A</v>
      </c>
      <c r="G296" s="220" t="e">
        <v>#N/A</v>
      </c>
      <c r="H296" s="220" t="e">
        <v>#N/A</v>
      </c>
      <c r="I296" s="220" t="e">
        <v>#N/A</v>
      </c>
      <c r="M296" t="s">
        <v>2595</v>
      </c>
      <c r="N296" s="191">
        <v>23</v>
      </c>
      <c r="O296" s="191" t="e">
        <v>#N/A</v>
      </c>
      <c r="P296" s="191" t="e">
        <v>#N/A</v>
      </c>
      <c r="Q296" s="191" t="e">
        <v>#N/A</v>
      </c>
      <c r="R296" s="191">
        <v>19</v>
      </c>
      <c r="S296" s="191" t="e">
        <v>#N/A</v>
      </c>
      <c r="T296" s="191">
        <v>19</v>
      </c>
      <c r="U296" s="191">
        <v>19</v>
      </c>
      <c r="V296" s="191">
        <v>19</v>
      </c>
    </row>
    <row r="297" spans="1:22" x14ac:dyDescent="0.35">
      <c r="A297" s="220">
        <v>33</v>
      </c>
      <c r="B297" s="220">
        <v>39</v>
      </c>
      <c r="C297" s="220">
        <v>32</v>
      </c>
      <c r="D297" s="220" t="e">
        <v>#N/A</v>
      </c>
      <c r="E297" s="220">
        <v>24</v>
      </c>
      <c r="F297" s="220">
        <v>27</v>
      </c>
      <c r="G297" s="220" t="e">
        <v>#N/A</v>
      </c>
      <c r="H297" s="220">
        <v>26</v>
      </c>
      <c r="I297" s="220" t="e">
        <v>#N/A</v>
      </c>
      <c r="M297" t="s">
        <v>2596</v>
      </c>
      <c r="N297" s="191">
        <v>31</v>
      </c>
      <c r="O297" s="191" t="e">
        <v>#N/A</v>
      </c>
      <c r="P297" s="191" t="e">
        <v>#N/A</v>
      </c>
      <c r="Q297" s="191" t="e">
        <v>#N/A</v>
      </c>
      <c r="R297" s="191" t="e">
        <v>#N/A</v>
      </c>
      <c r="S297" s="191" t="e">
        <v>#N/A</v>
      </c>
      <c r="T297" s="191" t="e">
        <v>#N/A</v>
      </c>
      <c r="U297" s="191" t="e">
        <v>#N/A</v>
      </c>
      <c r="V297" s="191" t="e">
        <v>#N/A</v>
      </c>
    </row>
    <row r="298" spans="1:22" x14ac:dyDescent="0.35">
      <c r="A298" s="220">
        <v>59</v>
      </c>
      <c r="B298" s="220" t="e">
        <v>#N/A</v>
      </c>
      <c r="C298" s="220" t="e">
        <v>#N/A</v>
      </c>
      <c r="D298" s="220" t="e">
        <v>#N/A</v>
      </c>
      <c r="E298" s="220">
        <v>56</v>
      </c>
      <c r="F298" s="220" t="e">
        <v>#N/A</v>
      </c>
      <c r="G298" s="220" t="e">
        <v>#N/A</v>
      </c>
      <c r="H298" s="220" t="e">
        <v>#N/A</v>
      </c>
      <c r="I298" s="220" t="e">
        <v>#N/A</v>
      </c>
      <c r="M298" t="s">
        <v>2597</v>
      </c>
      <c r="N298" s="191">
        <v>24</v>
      </c>
      <c r="O298" s="191">
        <v>26</v>
      </c>
      <c r="P298" s="191">
        <v>27</v>
      </c>
      <c r="Q298" s="191" t="e">
        <v>#N/A</v>
      </c>
      <c r="R298" s="191">
        <v>21</v>
      </c>
      <c r="S298" s="191">
        <v>22</v>
      </c>
      <c r="T298" s="191" t="e">
        <v>#N/A</v>
      </c>
      <c r="U298" s="191">
        <v>20</v>
      </c>
      <c r="V298" s="191" t="e">
        <v>#N/A</v>
      </c>
    </row>
    <row r="299" spans="1:22" x14ac:dyDescent="0.35">
      <c r="A299" s="220">
        <v>28</v>
      </c>
      <c r="B299" s="220">
        <v>26</v>
      </c>
      <c r="C299" s="220">
        <v>29</v>
      </c>
      <c r="D299" s="220" t="e">
        <v>#N/A</v>
      </c>
      <c r="E299" s="220" t="e">
        <v>#N/A</v>
      </c>
      <c r="F299" s="220">
        <v>23</v>
      </c>
      <c r="G299" s="220" t="e">
        <v>#N/A</v>
      </c>
      <c r="H299" s="220" t="e">
        <v>#N/A</v>
      </c>
      <c r="I299" s="220" t="e">
        <v>#N/A</v>
      </c>
      <c r="M299" t="s">
        <v>2598</v>
      </c>
      <c r="N299" s="191">
        <v>32</v>
      </c>
      <c r="O299" s="191" t="e">
        <v>#N/A</v>
      </c>
      <c r="P299" s="191" t="e">
        <v>#N/A</v>
      </c>
      <c r="Q299" s="191" t="e">
        <v>#N/A</v>
      </c>
      <c r="R299" s="191">
        <v>21</v>
      </c>
      <c r="S299" s="191" t="e">
        <v>#N/A</v>
      </c>
      <c r="T299" s="191" t="e">
        <v>#N/A</v>
      </c>
      <c r="U299" s="191" t="e">
        <v>#N/A</v>
      </c>
      <c r="V299" s="191" t="e">
        <v>#N/A</v>
      </c>
    </row>
    <row r="300" spans="1:22" x14ac:dyDescent="0.35">
      <c r="A300" s="220">
        <v>57</v>
      </c>
      <c r="B300" s="220" t="e">
        <v>#N/A</v>
      </c>
      <c r="C300" s="220" t="e">
        <v>#N/A</v>
      </c>
      <c r="D300" s="220" t="e">
        <v>#N/A</v>
      </c>
      <c r="E300" s="220" t="e">
        <v>#N/A</v>
      </c>
      <c r="F300" s="220" t="e">
        <v>#N/A</v>
      </c>
      <c r="G300" s="220">
        <v>47</v>
      </c>
      <c r="H300" s="220">
        <v>54</v>
      </c>
      <c r="I300" s="220" t="e">
        <v>#N/A</v>
      </c>
      <c r="M300" t="s">
        <v>2599</v>
      </c>
      <c r="N300" s="191">
        <v>21</v>
      </c>
      <c r="O300" s="191">
        <v>25</v>
      </c>
      <c r="P300" s="191">
        <v>20</v>
      </c>
      <c r="Q300" s="191" t="e">
        <v>#N/A</v>
      </c>
      <c r="R300" s="191" t="e">
        <v>#N/A</v>
      </c>
      <c r="S300" s="191">
        <v>19</v>
      </c>
      <c r="T300" s="191" t="e">
        <v>#N/A</v>
      </c>
      <c r="U300" s="191" t="e">
        <v>#N/A</v>
      </c>
      <c r="V300" s="191" t="e">
        <v>#N/A</v>
      </c>
    </row>
    <row r="301" spans="1:22" x14ac:dyDescent="0.35">
      <c r="A301" s="220">
        <v>34</v>
      </c>
      <c r="B301" s="220" t="e">
        <v>#N/A</v>
      </c>
      <c r="C301" s="220" t="e">
        <v>#N/A</v>
      </c>
      <c r="D301" s="220" t="e">
        <v>#N/A</v>
      </c>
      <c r="E301" s="220" t="e">
        <v>#N/A</v>
      </c>
      <c r="F301" s="220" t="e">
        <v>#N/A</v>
      </c>
      <c r="G301" s="220" t="e">
        <v>#N/A</v>
      </c>
      <c r="H301" s="220" t="e">
        <v>#N/A</v>
      </c>
      <c r="I301" s="220" t="e">
        <v>#N/A</v>
      </c>
      <c r="M301" t="s">
        <v>2600</v>
      </c>
      <c r="N301" s="191">
        <v>34</v>
      </c>
      <c r="O301" s="191" t="e">
        <v>#N/A</v>
      </c>
      <c r="P301" s="191" t="e">
        <v>#N/A</v>
      </c>
      <c r="Q301" s="191" t="e">
        <v>#N/A</v>
      </c>
      <c r="R301" s="191" t="e">
        <v>#N/A</v>
      </c>
      <c r="S301" s="191" t="e">
        <v>#N/A</v>
      </c>
      <c r="T301" s="191">
        <v>34</v>
      </c>
      <c r="U301" s="191">
        <v>35</v>
      </c>
      <c r="V301" s="191" t="e">
        <v>#N/A</v>
      </c>
    </row>
    <row r="302" spans="1:22" x14ac:dyDescent="0.35">
      <c r="A302" s="220">
        <v>22</v>
      </c>
      <c r="B302" s="220">
        <v>29</v>
      </c>
      <c r="C302" s="220">
        <v>22</v>
      </c>
      <c r="D302" s="220">
        <v>25</v>
      </c>
      <c r="E302" s="220">
        <v>24</v>
      </c>
      <c r="F302" s="220">
        <v>23</v>
      </c>
      <c r="G302" s="220">
        <v>24</v>
      </c>
      <c r="H302" s="220">
        <v>21</v>
      </c>
      <c r="I302" s="220">
        <v>22</v>
      </c>
      <c r="M302" t="s">
        <v>2601</v>
      </c>
      <c r="N302" s="191">
        <v>19</v>
      </c>
      <c r="O302" s="191" t="e">
        <v>#N/A</v>
      </c>
      <c r="P302" s="191" t="e">
        <v>#N/A</v>
      </c>
      <c r="Q302" s="191" t="e">
        <v>#N/A</v>
      </c>
      <c r="R302" s="191" t="e">
        <v>#N/A</v>
      </c>
      <c r="S302" s="191" t="e">
        <v>#N/A</v>
      </c>
      <c r="T302" s="191" t="e">
        <v>#N/A</v>
      </c>
      <c r="U302" s="191" t="e">
        <v>#N/A</v>
      </c>
      <c r="V302" s="191" t="e">
        <v>#N/A</v>
      </c>
    </row>
    <row r="303" spans="1:22" x14ac:dyDescent="0.35">
      <c r="A303" s="220">
        <v>57</v>
      </c>
      <c r="B303" s="220" t="e">
        <v>#N/A</v>
      </c>
      <c r="C303" s="220" t="e">
        <v>#N/A</v>
      </c>
      <c r="D303" s="220" t="e">
        <v>#N/A</v>
      </c>
      <c r="E303" s="220" t="e">
        <v>#N/A</v>
      </c>
      <c r="F303" s="220">
        <v>37</v>
      </c>
      <c r="G303" s="220" t="e">
        <v>#N/A</v>
      </c>
      <c r="H303" s="220" t="e">
        <v>#N/A</v>
      </c>
      <c r="I303" s="220">
        <v>37</v>
      </c>
      <c r="M303" t="s">
        <v>2602</v>
      </c>
      <c r="N303" s="191">
        <v>22</v>
      </c>
      <c r="O303" s="191">
        <v>20</v>
      </c>
      <c r="P303" s="191">
        <v>24</v>
      </c>
      <c r="Q303" s="191">
        <v>20</v>
      </c>
      <c r="R303" s="191">
        <v>21</v>
      </c>
      <c r="S303" s="191">
        <v>19</v>
      </c>
      <c r="T303" s="191">
        <v>20</v>
      </c>
      <c r="U303" s="191">
        <v>23</v>
      </c>
      <c r="V303" s="191">
        <v>20</v>
      </c>
    </row>
    <row r="304" spans="1:22" x14ac:dyDescent="0.35">
      <c r="A304" s="220">
        <v>28</v>
      </c>
      <c r="B304" s="220">
        <v>24</v>
      </c>
      <c r="C304" s="220">
        <v>22</v>
      </c>
      <c r="D304" s="220">
        <v>23</v>
      </c>
      <c r="E304" s="220">
        <v>20</v>
      </c>
      <c r="F304" s="220">
        <v>24</v>
      </c>
      <c r="G304" s="220" t="e">
        <v>#N/A</v>
      </c>
      <c r="H304" s="220" t="e">
        <v>#N/A</v>
      </c>
      <c r="I304" s="220" t="e">
        <v>#N/A</v>
      </c>
      <c r="M304" t="s">
        <v>2603</v>
      </c>
      <c r="N304" s="191">
        <v>41</v>
      </c>
      <c r="O304" s="191" t="e">
        <v>#N/A</v>
      </c>
      <c r="P304" s="191" t="e">
        <v>#N/A</v>
      </c>
      <c r="Q304" s="191" t="e">
        <v>#N/A</v>
      </c>
      <c r="R304" s="191" t="e">
        <v>#N/A</v>
      </c>
      <c r="S304" s="191">
        <v>37</v>
      </c>
      <c r="T304" s="191" t="e">
        <v>#N/A</v>
      </c>
      <c r="U304" s="191" t="e">
        <v>#N/A</v>
      </c>
      <c r="V304" s="191">
        <v>25</v>
      </c>
    </row>
    <row r="305" spans="1:22" x14ac:dyDescent="0.35">
      <c r="A305" s="220">
        <v>46</v>
      </c>
      <c r="B305" s="220" t="e">
        <v>#N/A</v>
      </c>
      <c r="C305" s="220" t="e">
        <v>#N/A</v>
      </c>
      <c r="D305" s="220">
        <v>54</v>
      </c>
      <c r="E305" s="220" t="e">
        <v>#N/A</v>
      </c>
      <c r="F305" s="220" t="e">
        <v>#N/A</v>
      </c>
      <c r="G305" s="220">
        <v>37</v>
      </c>
      <c r="H305" s="220" t="e">
        <v>#N/A</v>
      </c>
      <c r="I305" s="220" t="e">
        <v>#N/A</v>
      </c>
      <c r="M305" t="s">
        <v>2604</v>
      </c>
      <c r="N305" s="191">
        <v>22</v>
      </c>
      <c r="O305" s="191">
        <v>22</v>
      </c>
      <c r="P305" s="191">
        <v>22</v>
      </c>
      <c r="Q305" s="191">
        <v>21</v>
      </c>
      <c r="R305" s="191">
        <v>20</v>
      </c>
      <c r="S305" s="191">
        <v>19</v>
      </c>
      <c r="T305" s="191" t="e">
        <v>#N/A</v>
      </c>
      <c r="U305" s="191" t="e">
        <v>#N/A</v>
      </c>
      <c r="V305" s="191" t="e">
        <v>#N/A</v>
      </c>
    </row>
    <row r="306" spans="1:22" x14ac:dyDescent="0.35">
      <c r="A306" s="220">
        <v>45</v>
      </c>
      <c r="B306" s="220" t="e">
        <v>#N/A</v>
      </c>
      <c r="C306" s="220" t="e">
        <v>#N/A</v>
      </c>
      <c r="D306" s="220">
        <v>64</v>
      </c>
      <c r="E306" s="220">
        <v>34</v>
      </c>
      <c r="F306" s="220">
        <v>29</v>
      </c>
      <c r="G306" s="220" t="e">
        <v>#N/A</v>
      </c>
      <c r="H306" s="220">
        <v>31</v>
      </c>
      <c r="I306" s="220">
        <v>56</v>
      </c>
      <c r="M306" t="s">
        <v>2605</v>
      </c>
      <c r="N306" s="191">
        <v>31</v>
      </c>
      <c r="O306" s="191" t="e">
        <v>#N/A</v>
      </c>
      <c r="P306" s="191" t="e">
        <v>#N/A</v>
      </c>
      <c r="Q306" s="191">
        <v>24</v>
      </c>
      <c r="R306" s="191" t="e">
        <v>#N/A</v>
      </c>
      <c r="S306" s="191" t="e">
        <v>#N/A</v>
      </c>
      <c r="T306" s="191">
        <v>25</v>
      </c>
      <c r="U306" s="191" t="e">
        <v>#N/A</v>
      </c>
      <c r="V306" s="191" t="e">
        <v>#N/A</v>
      </c>
    </row>
    <row r="307" spans="1:22" x14ac:dyDescent="0.35">
      <c r="A307" s="220">
        <v>54</v>
      </c>
      <c r="B307" s="220">
        <v>56</v>
      </c>
      <c r="C307" s="220" t="e">
        <v>#N/A</v>
      </c>
      <c r="D307" s="220" t="e">
        <v>#N/A</v>
      </c>
      <c r="E307" s="220" t="e">
        <v>#N/A</v>
      </c>
      <c r="F307" s="220" t="e">
        <v>#N/A</v>
      </c>
      <c r="G307" s="220" t="e">
        <v>#N/A</v>
      </c>
      <c r="H307" s="220" t="e">
        <v>#N/A</v>
      </c>
      <c r="I307" s="220" t="e">
        <v>#N/A</v>
      </c>
      <c r="M307" t="s">
        <v>2606</v>
      </c>
      <c r="N307" s="191">
        <v>19</v>
      </c>
      <c r="O307" s="191" t="e">
        <v>#N/A</v>
      </c>
      <c r="P307" s="191" t="e">
        <v>#N/A</v>
      </c>
      <c r="Q307" s="191">
        <v>27</v>
      </c>
      <c r="R307" s="191">
        <v>25</v>
      </c>
      <c r="S307" s="191">
        <v>19</v>
      </c>
      <c r="T307" s="191" t="e">
        <v>#N/A</v>
      </c>
      <c r="U307" s="191">
        <v>20</v>
      </c>
      <c r="V307" s="191">
        <v>27</v>
      </c>
    </row>
    <row r="308" spans="1:22" x14ac:dyDescent="0.35">
      <c r="A308" s="220">
        <v>38</v>
      </c>
      <c r="B308" s="220" t="e">
        <v>#N/A</v>
      </c>
      <c r="C308" s="220" t="e">
        <v>#N/A</v>
      </c>
      <c r="D308" s="220" t="e">
        <v>#N/A</v>
      </c>
      <c r="E308" s="220" t="e">
        <v>#N/A</v>
      </c>
      <c r="F308" s="220" t="e">
        <v>#N/A</v>
      </c>
      <c r="G308" s="220" t="e">
        <v>#N/A</v>
      </c>
      <c r="H308" s="220" t="e">
        <v>#N/A</v>
      </c>
      <c r="I308" s="220" t="e">
        <v>#N/A</v>
      </c>
      <c r="M308" t="s">
        <v>2607</v>
      </c>
      <c r="N308" s="191">
        <v>40</v>
      </c>
      <c r="O308" s="191">
        <v>54</v>
      </c>
      <c r="P308" s="191" t="e">
        <v>#N/A</v>
      </c>
      <c r="Q308" s="191" t="e">
        <v>#N/A</v>
      </c>
      <c r="R308" s="191" t="e">
        <v>#N/A</v>
      </c>
      <c r="S308" s="191" t="e">
        <v>#N/A</v>
      </c>
      <c r="T308" s="191" t="e">
        <v>#N/A</v>
      </c>
      <c r="U308" s="191" t="e">
        <v>#N/A</v>
      </c>
      <c r="V308" s="191" t="e">
        <v>#N/A</v>
      </c>
    </row>
    <row r="309" spans="1:22" x14ac:dyDescent="0.35">
      <c r="A309" s="220">
        <v>43</v>
      </c>
      <c r="B309" s="220">
        <v>41</v>
      </c>
      <c r="C309" s="220" t="e">
        <v>#N/A</v>
      </c>
      <c r="D309" s="220" t="e">
        <v>#N/A</v>
      </c>
      <c r="E309" s="220" t="e">
        <v>#N/A</v>
      </c>
      <c r="F309" s="220" t="e">
        <v>#N/A</v>
      </c>
      <c r="G309" s="220" t="e">
        <v>#N/A</v>
      </c>
      <c r="H309" s="220" t="e">
        <v>#N/A</v>
      </c>
      <c r="I309" s="220" t="e">
        <v>#N/A</v>
      </c>
      <c r="M309" t="s">
        <v>2608</v>
      </c>
      <c r="N309" s="191">
        <v>28</v>
      </c>
      <c r="O309" s="191" t="e">
        <v>#N/A</v>
      </c>
      <c r="P309" s="191" t="e">
        <v>#N/A</v>
      </c>
      <c r="Q309" s="191" t="e">
        <v>#N/A</v>
      </c>
      <c r="R309" s="191" t="e">
        <v>#N/A</v>
      </c>
      <c r="S309" s="191" t="e">
        <v>#N/A</v>
      </c>
      <c r="T309" s="191" t="e">
        <v>#N/A</v>
      </c>
      <c r="U309" s="191" t="e">
        <v>#N/A</v>
      </c>
      <c r="V309" s="191" t="e">
        <v>#N/A</v>
      </c>
    </row>
    <row r="310" spans="1:22" x14ac:dyDescent="0.35">
      <c r="A310" s="220">
        <v>21</v>
      </c>
      <c r="B310" s="220" t="e">
        <v>#N/A</v>
      </c>
      <c r="C310" s="220" t="e">
        <v>#N/A</v>
      </c>
      <c r="D310" s="220" t="e">
        <v>#N/A</v>
      </c>
      <c r="E310" s="220" t="e">
        <v>#N/A</v>
      </c>
      <c r="F310" s="220" t="e">
        <v>#N/A</v>
      </c>
      <c r="G310" s="220" t="e">
        <v>#N/A</v>
      </c>
      <c r="H310" s="220" t="e">
        <v>#N/A</v>
      </c>
      <c r="I310" s="220" t="e">
        <v>#N/A</v>
      </c>
      <c r="M310" t="s">
        <v>2609</v>
      </c>
      <c r="N310" s="191">
        <v>29</v>
      </c>
      <c r="O310" s="191">
        <v>26</v>
      </c>
      <c r="P310" s="191" t="e">
        <v>#N/A</v>
      </c>
      <c r="Q310" s="191" t="e">
        <v>#N/A</v>
      </c>
      <c r="R310" s="191" t="e">
        <v>#N/A</v>
      </c>
      <c r="S310" s="191" t="e">
        <v>#N/A</v>
      </c>
      <c r="T310" s="191" t="e">
        <v>#N/A</v>
      </c>
      <c r="U310" s="191" t="e">
        <v>#N/A</v>
      </c>
      <c r="V310" s="191" t="e">
        <v>#N/A</v>
      </c>
    </row>
    <row r="311" spans="1:22" x14ac:dyDescent="0.35">
      <c r="A311" s="220">
        <v>32</v>
      </c>
      <c r="B311" s="220">
        <v>34</v>
      </c>
      <c r="C311" s="220">
        <v>33</v>
      </c>
      <c r="D311" s="220">
        <v>31</v>
      </c>
      <c r="E311" s="220" t="e">
        <v>#N/A</v>
      </c>
      <c r="F311" s="220">
        <v>21</v>
      </c>
      <c r="G311" s="220" t="e">
        <v>#N/A</v>
      </c>
      <c r="H311" s="220">
        <v>21</v>
      </c>
      <c r="I311" s="220" t="e">
        <v>#N/A</v>
      </c>
      <c r="M311" t="s">
        <v>2610</v>
      </c>
      <c r="N311" s="191">
        <v>21</v>
      </c>
      <c r="O311" s="191" t="e">
        <v>#N/A</v>
      </c>
      <c r="P311" s="191" t="e">
        <v>#N/A</v>
      </c>
      <c r="Q311" s="191" t="e">
        <v>#N/A</v>
      </c>
      <c r="R311" s="191" t="e">
        <v>#N/A</v>
      </c>
      <c r="S311" s="191" t="e">
        <v>#N/A</v>
      </c>
      <c r="T311" s="191" t="e">
        <v>#N/A</v>
      </c>
      <c r="U311" s="191" t="e">
        <v>#N/A</v>
      </c>
      <c r="V311" s="191" t="e">
        <v>#N/A</v>
      </c>
    </row>
    <row r="312" spans="1:22" x14ac:dyDescent="0.35">
      <c r="A312" s="220">
        <v>33</v>
      </c>
      <c r="B312" s="220">
        <v>40</v>
      </c>
      <c r="C312" s="220">
        <v>30</v>
      </c>
      <c r="D312" s="220">
        <v>40</v>
      </c>
      <c r="E312" s="220" t="e">
        <v>#N/A</v>
      </c>
      <c r="F312" s="220">
        <v>61</v>
      </c>
      <c r="G312" s="220">
        <v>63</v>
      </c>
      <c r="H312" s="220">
        <v>44</v>
      </c>
      <c r="I312" s="220">
        <v>57</v>
      </c>
      <c r="M312" t="s">
        <v>2611</v>
      </c>
      <c r="N312" s="191">
        <v>28</v>
      </c>
      <c r="O312" s="191">
        <v>24</v>
      </c>
      <c r="P312" s="191">
        <v>21</v>
      </c>
      <c r="Q312" s="191">
        <v>20</v>
      </c>
      <c r="R312" s="191" t="e">
        <v>#N/A</v>
      </c>
      <c r="S312" s="191">
        <v>21</v>
      </c>
      <c r="T312" s="191" t="e">
        <v>#N/A</v>
      </c>
      <c r="U312" s="191">
        <v>19</v>
      </c>
      <c r="V312" s="191" t="e">
        <v>#N/A</v>
      </c>
    </row>
    <row r="313" spans="1:22" x14ac:dyDescent="0.35">
      <c r="A313" s="220">
        <v>50</v>
      </c>
      <c r="B313" s="220">
        <v>38</v>
      </c>
      <c r="C313" s="220" t="e">
        <v>#N/A</v>
      </c>
      <c r="D313" s="220" t="e">
        <v>#N/A</v>
      </c>
      <c r="E313" s="220" t="e">
        <v>#N/A</v>
      </c>
      <c r="F313" s="220" t="e">
        <v>#N/A</v>
      </c>
      <c r="G313" s="220" t="e">
        <v>#N/A</v>
      </c>
      <c r="H313" s="220" t="e">
        <v>#N/A</v>
      </c>
      <c r="I313" s="220" t="e">
        <v>#N/A</v>
      </c>
      <c r="M313" t="s">
        <v>2612</v>
      </c>
      <c r="N313" s="191">
        <v>52</v>
      </c>
      <c r="O313" s="191">
        <v>41</v>
      </c>
      <c r="P313" s="191">
        <v>52</v>
      </c>
      <c r="Q313" s="191">
        <v>49</v>
      </c>
      <c r="R313" s="191" t="e">
        <v>#N/A</v>
      </c>
      <c r="S313" s="191">
        <v>61</v>
      </c>
      <c r="T313" s="191">
        <v>64</v>
      </c>
      <c r="U313" s="191">
        <v>55</v>
      </c>
      <c r="V313" s="191">
        <v>59</v>
      </c>
    </row>
    <row r="314" spans="1:22" x14ac:dyDescent="0.35">
      <c r="A314" s="220">
        <v>46</v>
      </c>
      <c r="B314" s="220">
        <v>47</v>
      </c>
      <c r="C314" s="220">
        <v>38</v>
      </c>
      <c r="D314" s="220">
        <v>34</v>
      </c>
      <c r="E314" s="220">
        <v>39</v>
      </c>
      <c r="F314" s="220" t="e">
        <v>#N/A</v>
      </c>
      <c r="G314" s="220" t="e">
        <v>#N/A</v>
      </c>
      <c r="H314" s="220" t="e">
        <v>#N/A</v>
      </c>
      <c r="I314" s="220" t="e">
        <v>#N/A</v>
      </c>
      <c r="M314" t="s">
        <v>2613</v>
      </c>
      <c r="N314" s="191">
        <v>37</v>
      </c>
      <c r="O314" s="191">
        <v>42</v>
      </c>
      <c r="P314" s="191" t="e">
        <v>#N/A</v>
      </c>
      <c r="Q314" s="191" t="e">
        <v>#N/A</v>
      </c>
      <c r="R314" s="191" t="e">
        <v>#N/A</v>
      </c>
      <c r="S314" s="191" t="e">
        <v>#N/A</v>
      </c>
      <c r="T314" s="191" t="e">
        <v>#N/A</v>
      </c>
      <c r="U314" s="191" t="e">
        <v>#N/A</v>
      </c>
      <c r="V314" s="191" t="e">
        <v>#N/A</v>
      </c>
    </row>
    <row r="315" spans="1:22" x14ac:dyDescent="0.35">
      <c r="A315" s="220">
        <v>48</v>
      </c>
      <c r="B315" s="220" t="e">
        <v>#N/A</v>
      </c>
      <c r="C315" s="220" t="e">
        <v>#N/A</v>
      </c>
      <c r="D315" s="220">
        <v>50</v>
      </c>
      <c r="E315" s="220">
        <v>45</v>
      </c>
      <c r="F315" s="220">
        <v>45</v>
      </c>
      <c r="G315" s="220">
        <v>40</v>
      </c>
      <c r="H315" s="220">
        <v>41</v>
      </c>
      <c r="I315" s="220">
        <v>42</v>
      </c>
      <c r="M315" t="s">
        <v>2614</v>
      </c>
      <c r="N315" s="191">
        <v>29</v>
      </c>
      <c r="O315" s="191">
        <v>34</v>
      </c>
      <c r="P315" s="191">
        <v>32</v>
      </c>
      <c r="Q315" s="191">
        <v>27</v>
      </c>
      <c r="R315" s="191">
        <v>21</v>
      </c>
      <c r="S315" s="191" t="e">
        <v>#N/A</v>
      </c>
      <c r="T315" s="191" t="e">
        <v>#N/A</v>
      </c>
      <c r="U315" s="191" t="e">
        <v>#N/A</v>
      </c>
      <c r="V315" s="191" t="e">
        <v>#N/A</v>
      </c>
    </row>
    <row r="316" spans="1:22" x14ac:dyDescent="0.35">
      <c r="A316" s="220">
        <v>44</v>
      </c>
      <c r="B316" s="220" t="e">
        <v>#N/A</v>
      </c>
      <c r="C316" s="220" t="e">
        <v>#N/A</v>
      </c>
      <c r="D316" s="220" t="e">
        <v>#N/A</v>
      </c>
      <c r="E316" s="220" t="e">
        <v>#N/A</v>
      </c>
      <c r="F316" s="220" t="e">
        <v>#N/A</v>
      </c>
      <c r="G316" s="220" t="e">
        <v>#N/A</v>
      </c>
      <c r="H316" s="220" t="e">
        <v>#N/A</v>
      </c>
      <c r="I316" s="220" t="e">
        <v>#N/A</v>
      </c>
      <c r="M316" t="s">
        <v>2615</v>
      </c>
      <c r="N316" s="191">
        <v>37</v>
      </c>
      <c r="O316" s="191" t="e">
        <v>#N/A</v>
      </c>
      <c r="P316" s="191" t="e">
        <v>#N/A</v>
      </c>
      <c r="Q316" s="191">
        <v>34</v>
      </c>
      <c r="R316" s="191">
        <v>31</v>
      </c>
      <c r="S316" s="191">
        <v>23</v>
      </c>
      <c r="T316" s="191">
        <v>27</v>
      </c>
      <c r="U316" s="191">
        <v>25</v>
      </c>
      <c r="V316" s="191">
        <v>24</v>
      </c>
    </row>
    <row r="317" spans="1:22" x14ac:dyDescent="0.35">
      <c r="A317" s="220">
        <v>50</v>
      </c>
      <c r="B317" s="220" t="e">
        <v>#N/A</v>
      </c>
      <c r="C317" s="220" t="e">
        <v>#N/A</v>
      </c>
      <c r="D317" s="220" t="e">
        <v>#N/A</v>
      </c>
      <c r="E317" s="220" t="e">
        <v>#N/A</v>
      </c>
      <c r="F317" s="220" t="e">
        <v>#N/A</v>
      </c>
      <c r="G317" s="220" t="e">
        <v>#N/A</v>
      </c>
      <c r="H317" s="220" t="e">
        <v>#N/A</v>
      </c>
      <c r="I317" s="220" t="e">
        <v>#N/A</v>
      </c>
      <c r="M317" t="s">
        <v>2616</v>
      </c>
      <c r="N317" s="191">
        <v>30</v>
      </c>
      <c r="O317" s="191" t="e">
        <v>#N/A</v>
      </c>
      <c r="P317" s="191" t="e">
        <v>#N/A</v>
      </c>
      <c r="Q317" s="191" t="e">
        <v>#N/A</v>
      </c>
      <c r="R317" s="191" t="e">
        <v>#N/A</v>
      </c>
      <c r="S317" s="191" t="e">
        <v>#N/A</v>
      </c>
      <c r="T317" s="191" t="e">
        <v>#N/A</v>
      </c>
      <c r="U317" s="191" t="e">
        <v>#N/A</v>
      </c>
      <c r="V317" s="191" t="e">
        <v>#N/A</v>
      </c>
    </row>
    <row r="318" spans="1:22" x14ac:dyDescent="0.35">
      <c r="A318" s="220">
        <v>61</v>
      </c>
      <c r="B318" s="220">
        <v>71</v>
      </c>
      <c r="C318" s="220" t="e">
        <v>#N/A</v>
      </c>
      <c r="D318" s="220" t="e">
        <v>#N/A</v>
      </c>
      <c r="E318" s="220" t="e">
        <v>#N/A</v>
      </c>
      <c r="F318" s="220">
        <v>65</v>
      </c>
      <c r="G318" s="220" t="e">
        <v>#N/A</v>
      </c>
      <c r="H318" s="220" t="e">
        <v>#N/A</v>
      </c>
      <c r="I318" s="220" t="e">
        <v>#N/A</v>
      </c>
      <c r="M318" t="s">
        <v>2617</v>
      </c>
      <c r="N318" s="191">
        <v>36</v>
      </c>
      <c r="O318" s="191" t="e">
        <v>#N/A</v>
      </c>
      <c r="P318" s="191" t="e">
        <v>#N/A</v>
      </c>
      <c r="Q318" s="191" t="e">
        <v>#N/A</v>
      </c>
      <c r="R318" s="191" t="e">
        <v>#N/A</v>
      </c>
      <c r="S318" s="191" t="e">
        <v>#N/A</v>
      </c>
      <c r="T318" s="191" t="e">
        <v>#N/A</v>
      </c>
      <c r="U318" s="191" t="e">
        <v>#N/A</v>
      </c>
      <c r="V318" s="191" t="e">
        <v>#N/A</v>
      </c>
    </row>
    <row r="319" spans="1:22" x14ac:dyDescent="0.35">
      <c r="A319" s="220">
        <v>49</v>
      </c>
      <c r="B319" s="220">
        <v>53</v>
      </c>
      <c r="C319" s="220">
        <v>50</v>
      </c>
      <c r="D319" s="220">
        <v>47</v>
      </c>
      <c r="E319" s="220">
        <v>57</v>
      </c>
      <c r="F319" s="220">
        <v>50</v>
      </c>
      <c r="G319" s="220">
        <v>57</v>
      </c>
      <c r="H319" s="220">
        <v>41</v>
      </c>
      <c r="I319" s="220" t="e">
        <v>#N/A</v>
      </c>
      <c r="M319" t="s">
        <v>2618</v>
      </c>
      <c r="N319" s="191">
        <v>43</v>
      </c>
      <c r="O319" s="191">
        <v>31</v>
      </c>
      <c r="P319" s="191" t="e">
        <v>#N/A</v>
      </c>
      <c r="Q319" s="191" t="e">
        <v>#N/A</v>
      </c>
      <c r="R319" s="191" t="e">
        <v>#N/A</v>
      </c>
      <c r="S319" s="191">
        <v>23</v>
      </c>
      <c r="T319" s="191" t="e">
        <v>#N/A</v>
      </c>
      <c r="U319" s="191" t="e">
        <v>#N/A</v>
      </c>
      <c r="V319" s="191" t="e">
        <v>#N/A</v>
      </c>
    </row>
    <row r="320" spans="1:22" x14ac:dyDescent="0.35">
      <c r="A320" s="220">
        <v>39</v>
      </c>
      <c r="B320" s="220" t="e">
        <v>#N/A</v>
      </c>
      <c r="C320" s="220" t="e">
        <v>#N/A</v>
      </c>
      <c r="D320" s="220">
        <v>37</v>
      </c>
      <c r="E320" s="220" t="e">
        <v>#N/A</v>
      </c>
      <c r="F320" s="220" t="e">
        <v>#N/A</v>
      </c>
      <c r="G320" s="220" t="e">
        <v>#N/A</v>
      </c>
      <c r="H320" s="220" t="e">
        <v>#N/A</v>
      </c>
      <c r="I320" s="220" t="e">
        <v>#N/A</v>
      </c>
      <c r="M320" t="s">
        <v>2619</v>
      </c>
      <c r="N320" s="191">
        <v>48</v>
      </c>
      <c r="O320" s="191">
        <v>45</v>
      </c>
      <c r="P320" s="191">
        <v>50</v>
      </c>
      <c r="Q320" s="191">
        <v>42</v>
      </c>
      <c r="R320" s="191">
        <v>69</v>
      </c>
      <c r="S320" s="191">
        <v>67</v>
      </c>
      <c r="T320" s="191">
        <v>60</v>
      </c>
      <c r="U320" s="191">
        <v>43</v>
      </c>
      <c r="V320" s="191" t="e">
        <v>#N/A</v>
      </c>
    </row>
    <row r="321" spans="1:23" x14ac:dyDescent="0.35">
      <c r="A321" s="220">
        <v>33</v>
      </c>
      <c r="B321" s="220" t="e">
        <v>#N/A</v>
      </c>
      <c r="C321" s="220" t="e">
        <v>#N/A</v>
      </c>
      <c r="D321" s="220" t="e">
        <v>#N/A</v>
      </c>
      <c r="E321" s="220" t="e">
        <v>#N/A</v>
      </c>
      <c r="F321" s="220" t="e">
        <v>#N/A</v>
      </c>
      <c r="G321" s="220" t="e">
        <v>#N/A</v>
      </c>
      <c r="H321" s="220" t="e">
        <v>#N/A</v>
      </c>
      <c r="I321" s="220" t="e">
        <v>#N/A</v>
      </c>
      <c r="M321" t="s">
        <v>2620</v>
      </c>
      <c r="N321" s="191">
        <v>43</v>
      </c>
      <c r="O321" s="191" t="e">
        <v>#N/A</v>
      </c>
      <c r="P321" s="191" t="e">
        <v>#N/A</v>
      </c>
      <c r="Q321" s="191">
        <v>36</v>
      </c>
      <c r="R321" s="191" t="e">
        <v>#N/A</v>
      </c>
      <c r="S321" s="191" t="e">
        <v>#N/A</v>
      </c>
      <c r="T321" s="191" t="e">
        <v>#N/A</v>
      </c>
      <c r="U321" s="191" t="e">
        <v>#N/A</v>
      </c>
      <c r="V321" s="191" t="e">
        <v>#N/A</v>
      </c>
    </row>
    <row r="322" spans="1:23" x14ac:dyDescent="0.35">
      <c r="A322" s="220">
        <v>41</v>
      </c>
      <c r="B322" s="220" t="e">
        <v>#N/A</v>
      </c>
      <c r="C322" s="220" t="e">
        <v>#N/A</v>
      </c>
      <c r="D322" s="220">
        <v>52</v>
      </c>
      <c r="E322" s="220" t="e">
        <v>#N/A</v>
      </c>
      <c r="F322" s="220" t="e">
        <v>#N/A</v>
      </c>
      <c r="G322" s="220" t="e">
        <v>#N/A</v>
      </c>
      <c r="H322" s="220" t="e">
        <v>#N/A</v>
      </c>
      <c r="I322" s="220" t="e">
        <v>#N/A</v>
      </c>
      <c r="M322" t="s">
        <v>2621</v>
      </c>
      <c r="N322" s="191">
        <v>30</v>
      </c>
      <c r="O322" s="191" t="e">
        <v>#N/A</v>
      </c>
      <c r="P322" s="191" t="e">
        <v>#N/A</v>
      </c>
      <c r="Q322" s="191" t="e">
        <v>#N/A</v>
      </c>
      <c r="R322" s="191" t="e">
        <v>#N/A</v>
      </c>
      <c r="S322" s="191" t="e">
        <v>#N/A</v>
      </c>
      <c r="T322" s="191" t="e">
        <v>#N/A</v>
      </c>
      <c r="U322" s="191" t="e">
        <v>#N/A</v>
      </c>
      <c r="V322" s="191" t="e">
        <v>#N/A</v>
      </c>
    </row>
    <row r="323" spans="1:23" x14ac:dyDescent="0.35">
      <c r="A323" s="220">
        <v>31</v>
      </c>
      <c r="B323" s="220">
        <v>27</v>
      </c>
      <c r="C323" s="220">
        <v>21</v>
      </c>
      <c r="D323" s="220">
        <v>24</v>
      </c>
      <c r="E323" s="220">
        <v>21</v>
      </c>
      <c r="F323" s="220" t="e">
        <v>#N/A</v>
      </c>
      <c r="G323" s="220" t="e">
        <v>#N/A</v>
      </c>
      <c r="H323" s="220" t="e">
        <v>#N/A</v>
      </c>
      <c r="I323" s="220" t="e">
        <v>#N/A</v>
      </c>
      <c r="M323" t="s">
        <v>2622</v>
      </c>
      <c r="N323" s="191">
        <v>28</v>
      </c>
      <c r="O323" s="191" t="e">
        <v>#N/A</v>
      </c>
      <c r="P323" s="191" t="e">
        <v>#N/A</v>
      </c>
      <c r="Q323" s="191">
        <v>30</v>
      </c>
      <c r="R323" s="191" t="e">
        <v>#N/A</v>
      </c>
      <c r="S323" s="191" t="e">
        <v>#N/A</v>
      </c>
      <c r="T323" s="191" t="e">
        <v>#N/A</v>
      </c>
      <c r="U323" s="191" t="e">
        <v>#N/A</v>
      </c>
      <c r="V323" s="191" t="e">
        <v>#N/A</v>
      </c>
    </row>
    <row r="324" spans="1:23" ht="15" thickBot="1" x14ac:dyDescent="0.4">
      <c r="A324" s="213">
        <f>AVERAGEIF(A241:A323,"&lt;&gt;#N/A")</f>
        <v>43.012048192771083</v>
      </c>
      <c r="B324" s="213">
        <f t="shared" ref="B324:I324" si="7">AVERAGEIF(B241:B323,"&lt;&gt;#N/A")</f>
        <v>41.7</v>
      </c>
      <c r="C324" s="213">
        <f t="shared" si="7"/>
        <v>37.826086956521742</v>
      </c>
      <c r="D324" s="213">
        <f t="shared" si="7"/>
        <v>44.454545454545453</v>
      </c>
      <c r="E324" s="213">
        <f t="shared" si="7"/>
        <v>38.774193548387096</v>
      </c>
      <c r="F324" s="213">
        <f t="shared" si="7"/>
        <v>41.821428571428569</v>
      </c>
      <c r="G324" s="213">
        <f t="shared" si="7"/>
        <v>40.636363636363633</v>
      </c>
      <c r="H324" s="213">
        <f t="shared" si="7"/>
        <v>37.31818181818182</v>
      </c>
      <c r="I324" s="213">
        <f t="shared" si="7"/>
        <v>41.636363636363633</v>
      </c>
      <c r="J324" t="s">
        <v>2534</v>
      </c>
      <c r="M324" t="s">
        <v>2623</v>
      </c>
      <c r="N324" s="224">
        <v>22</v>
      </c>
      <c r="O324" s="224">
        <v>22</v>
      </c>
      <c r="P324" s="224">
        <v>21</v>
      </c>
      <c r="Q324" s="224">
        <v>22</v>
      </c>
      <c r="R324" s="224">
        <v>21</v>
      </c>
      <c r="S324" s="224" t="e">
        <v>#N/A</v>
      </c>
      <c r="T324" s="224" t="e">
        <v>#N/A</v>
      </c>
      <c r="U324" s="224" t="e">
        <v>#N/A</v>
      </c>
      <c r="V324" s="224" t="e">
        <v>#N/A</v>
      </c>
    </row>
    <row r="325" spans="1:23" x14ac:dyDescent="0.35">
      <c r="A325" s="213">
        <f>_xlfn.STDEV.S(A241:A323)</f>
        <v>13.820710842528008</v>
      </c>
      <c r="B325" s="214">
        <f t="array" ref="B325">_xlfn.STDEV.P(IF(NOT(ISERROR(B241:B323)),B241:B323))</f>
        <v>12.52038338071163</v>
      </c>
      <c r="C325" s="214" cm="1">
        <f t="array" ref="C325">_xlfn.STDEV.P(IF(NOT(ISERROR(C241:C323)),C241:C323))</f>
        <v>13.113723889624493</v>
      </c>
      <c r="D325" s="214" cm="1">
        <f t="array" ref="D325">_xlfn.STDEV.P(IF(NOT(ISERROR(D241:D323)),D241:D323))</f>
        <v>14.535413200683376</v>
      </c>
      <c r="E325" s="214" cm="1">
        <f t="array" ref="E325">_xlfn.STDEV.P(IF(NOT(ISERROR(E241:E323)),E241:E323))</f>
        <v>15.101184908475176</v>
      </c>
      <c r="F325" s="214" cm="1">
        <f t="array" ref="F325">_xlfn.STDEV.P(IF(NOT(ISERROR(F241:F323)),F241:F323))</f>
        <v>17.031595788476217</v>
      </c>
      <c r="G325" s="214" cm="1">
        <f t="array" ref="G325">_xlfn.STDEV.P(IF(NOT(ISERROR(G241:G323)),G241:G323))</f>
        <v>15.083240110513556</v>
      </c>
      <c r="H325" s="214" cm="1">
        <f t="array" ref="H325">_xlfn.STDEV.P(IF(NOT(ISERROR(H241:H323)),H241:H323))</f>
        <v>14.486314430700585</v>
      </c>
      <c r="I325" s="214" cm="1">
        <f t="array" ref="I325">_xlfn.STDEV.P(IF(NOT(ISERROR(I241:I323)),I241:I323))</f>
        <v>15.047033699054969</v>
      </c>
      <c r="J325" t="s">
        <v>2535</v>
      </c>
      <c r="M325" t="s">
        <v>2534</v>
      </c>
      <c r="N325" s="225">
        <f>AVERAGEIF(N242:N324,"&lt;&gt;#N/A")</f>
        <v>32.2289156626506</v>
      </c>
      <c r="O325" s="225">
        <f t="shared" ref="O325:U325" si="8">AVERAGEIF(O242:O324,"&lt;&gt;#N/A")</f>
        <v>33.674999999999997</v>
      </c>
      <c r="P325" s="225">
        <f t="shared" si="8"/>
        <v>32.521739130434781</v>
      </c>
      <c r="Q325" s="225">
        <f t="shared" si="8"/>
        <v>32.764705882352942</v>
      </c>
      <c r="R325" s="225">
        <f t="shared" si="8"/>
        <v>30.8125</v>
      </c>
      <c r="S325" s="225">
        <f t="shared" si="8"/>
        <v>28.068965517241381</v>
      </c>
      <c r="T325" s="225">
        <f t="shared" si="8"/>
        <v>33.173913043478258</v>
      </c>
      <c r="U325" s="225">
        <f t="shared" si="8"/>
        <v>29.545454545454547</v>
      </c>
      <c r="V325" s="225">
        <f>AVERAGEIF(V242:V324,"&lt;&gt;#N/A")</f>
        <v>31.818181818181817</v>
      </c>
      <c r="W325" t="s">
        <v>2534</v>
      </c>
    </row>
    <row r="326" spans="1:23" x14ac:dyDescent="0.35">
      <c r="A326" s="215">
        <f>COUNTIFS(A241:A323,"&lt;&gt;#N/A")</f>
        <v>83</v>
      </c>
      <c r="B326" s="215">
        <f t="shared" ref="B326:I326" si="9">COUNTIFS(B241:B323,"&lt;&gt;#N/A")</f>
        <v>40</v>
      </c>
      <c r="C326" s="215">
        <f t="shared" si="9"/>
        <v>23</v>
      </c>
      <c r="D326" s="215">
        <f t="shared" si="9"/>
        <v>33</v>
      </c>
      <c r="E326" s="215">
        <f t="shared" si="9"/>
        <v>31</v>
      </c>
      <c r="F326" s="215">
        <f t="shared" si="9"/>
        <v>28</v>
      </c>
      <c r="G326" s="215">
        <f t="shared" si="9"/>
        <v>22</v>
      </c>
      <c r="H326" s="215">
        <f t="shared" si="9"/>
        <v>22</v>
      </c>
      <c r="I326" s="215">
        <f t="shared" si="9"/>
        <v>22</v>
      </c>
      <c r="J326" t="s">
        <v>2533</v>
      </c>
      <c r="M326" t="s">
        <v>2535</v>
      </c>
      <c r="N326" s="213">
        <f>_xlfn.STDEV.S(N242:N324)</f>
        <v>11.283838325076228</v>
      </c>
      <c r="O326" s="214">
        <f t="array" ref="O326">_xlfn.STDEV.P(IF(NOT(ISERROR(O242:O324)),O242:O324))</f>
        <v>12.869319135059166</v>
      </c>
      <c r="P326" s="214" cm="1">
        <f t="array" ref="P326">_xlfn.STDEV.P(IF(NOT(ISERROR(P242:P324)),P242:P324))</f>
        <v>14.209211847363365</v>
      </c>
      <c r="Q326" s="214" cm="1">
        <f t="array" ref="Q326">_xlfn.STDEV.P(IF(NOT(ISERROR(Q242:Q324)),Q242:Q324))</f>
        <v>14.154730706872634</v>
      </c>
      <c r="R326" s="214" cm="1">
        <f t="array" ref="R326">_xlfn.STDEV.P(IF(NOT(ISERROR(R242:R324)),R242:R324))</f>
        <v>16.402053034605149</v>
      </c>
      <c r="S326" s="214" cm="1">
        <f t="array" ref="S326">_xlfn.STDEV.P(IF(NOT(ISERROR(S242:S324)),S242:S324))</f>
        <v>14.93417980727607</v>
      </c>
      <c r="T326" s="214" cm="1">
        <f t="array" ref="T326">_xlfn.STDEV.P(IF(NOT(ISERROR(T242:T324)),T242:T324))</f>
        <v>17.598547800545667</v>
      </c>
      <c r="U326" s="214" cm="1">
        <f t="array" ref="U326">_xlfn.STDEV.P(IF(NOT(ISERROR(U242:U324)),U242:U324))</f>
        <v>14.358169270258253</v>
      </c>
      <c r="V326" s="214" cm="1">
        <f t="array" ref="V326">_xlfn.STDEV.P(IF(NOT(ISERROR(V242:V324)),V242:V324))</f>
        <v>16.330775084974782</v>
      </c>
      <c r="W326" t="s">
        <v>2535</v>
      </c>
    </row>
    <row r="327" spans="1:23" x14ac:dyDescent="0.35">
      <c r="A327" s="213">
        <f>A325/SQRT(A326)</f>
        <v>1.5170200981615767</v>
      </c>
      <c r="B327" s="213">
        <f t="shared" ref="B327:I327" si="10">B325/SQRT(B326)</f>
        <v>1.9796464330783916</v>
      </c>
      <c r="C327" s="213">
        <f t="shared" si="10"/>
        <v>2.7344004529513151</v>
      </c>
      <c r="D327" s="213">
        <f t="shared" si="10"/>
        <v>2.5302906583224694</v>
      </c>
      <c r="E327" s="213">
        <f t="shared" si="10"/>
        <v>2.7122528764488592</v>
      </c>
      <c r="F327" s="213">
        <f t="shared" si="10"/>
        <v>3.2186690633487935</v>
      </c>
      <c r="G327" s="213">
        <f t="shared" si="10"/>
        <v>3.2157575965251666</v>
      </c>
      <c r="H327" s="213">
        <f t="shared" si="10"/>
        <v>3.0884926139779814</v>
      </c>
      <c r="I327" s="213">
        <f t="shared" si="10"/>
        <v>3.2080383636655299</v>
      </c>
      <c r="J327" t="s">
        <v>2536</v>
      </c>
      <c r="M327" t="s">
        <v>2533</v>
      </c>
      <c r="N327" s="215">
        <f>COUNTIFS(N242:N324,"&lt;&gt;#N/A")</f>
        <v>83</v>
      </c>
      <c r="O327" s="215">
        <f t="shared" ref="O327:V327" si="11">COUNTIFS(O242:O324,"&lt;&gt;#N/A")</f>
        <v>40</v>
      </c>
      <c r="P327" s="215">
        <f t="shared" si="11"/>
        <v>23</v>
      </c>
      <c r="Q327" s="215">
        <f t="shared" si="11"/>
        <v>34</v>
      </c>
      <c r="R327" s="215">
        <f t="shared" si="11"/>
        <v>32</v>
      </c>
      <c r="S327" s="215">
        <f t="shared" si="11"/>
        <v>29</v>
      </c>
      <c r="T327" s="215">
        <f t="shared" si="11"/>
        <v>23</v>
      </c>
      <c r="U327" s="215">
        <f t="shared" si="11"/>
        <v>22</v>
      </c>
      <c r="V327" s="215">
        <f t="shared" si="11"/>
        <v>22</v>
      </c>
      <c r="W327" t="s">
        <v>2533</v>
      </c>
    </row>
    <row r="328" spans="1:23" x14ac:dyDescent="0.35">
      <c r="A328" s="216" t="s">
        <v>2280</v>
      </c>
      <c r="B328" s="216">
        <v>1</v>
      </c>
      <c r="C328" s="216">
        <v>2</v>
      </c>
      <c r="D328" s="216">
        <v>6</v>
      </c>
      <c r="E328" s="216">
        <v>12</v>
      </c>
      <c r="F328" s="216">
        <v>18</v>
      </c>
      <c r="G328" s="216">
        <v>24</v>
      </c>
      <c r="H328" s="216">
        <v>30</v>
      </c>
      <c r="I328" s="216">
        <v>36</v>
      </c>
      <c r="M328" t="s">
        <v>2536</v>
      </c>
      <c r="N328" s="213">
        <f>N326/SQRT(N327)</f>
        <v>1.2385621635952992</v>
      </c>
      <c r="O328" s="213">
        <f t="shared" ref="O328:U328" si="12">O326/SQRT(O327)</f>
        <v>2.0348180201187525</v>
      </c>
      <c r="P328" s="213">
        <f t="shared" si="12"/>
        <v>2.9628254825658171</v>
      </c>
      <c r="Q328" s="213">
        <f t="shared" si="12"/>
        <v>2.4275162893018805</v>
      </c>
      <c r="R328" s="213">
        <f t="shared" si="12"/>
        <v>2.8995007315376724</v>
      </c>
      <c r="S328" s="213">
        <f t="shared" si="12"/>
        <v>2.773207569709029</v>
      </c>
      <c r="T328" s="213">
        <f t="shared" si="12"/>
        <v>3.669550882886202</v>
      </c>
      <c r="U328" s="213">
        <f t="shared" si="12"/>
        <v>3.0611719739741718</v>
      </c>
      <c r="V328" s="213">
        <f>V326/SQRT(V327)</f>
        <v>3.4817329467589784</v>
      </c>
      <c r="W328" t="s">
        <v>2536</v>
      </c>
    </row>
    <row r="329" spans="1:23" x14ac:dyDescent="0.35">
      <c r="N329" s="216" t="s">
        <v>2280</v>
      </c>
      <c r="O329" s="216">
        <v>1</v>
      </c>
      <c r="P329" s="216">
        <v>2</v>
      </c>
      <c r="Q329" s="216">
        <v>6</v>
      </c>
      <c r="R329" s="216">
        <v>12</v>
      </c>
      <c r="S329" s="216">
        <v>18</v>
      </c>
      <c r="T329" s="216">
        <v>24</v>
      </c>
      <c r="U329" s="216">
        <v>30</v>
      </c>
      <c r="V329" s="216">
        <v>36</v>
      </c>
    </row>
    <row r="331" spans="1:23" x14ac:dyDescent="0.35">
      <c r="A331" t="s">
        <v>2624</v>
      </c>
    </row>
    <row r="332" spans="1:23" x14ac:dyDescent="0.35">
      <c r="A332" s="221" t="s">
        <v>2287</v>
      </c>
      <c r="B332" s="222" t="s">
        <v>2280</v>
      </c>
      <c r="C332" s="222">
        <v>1</v>
      </c>
      <c r="D332" s="222">
        <v>2</v>
      </c>
      <c r="E332" s="222">
        <v>6</v>
      </c>
      <c r="F332" s="222">
        <v>12</v>
      </c>
      <c r="G332" s="222">
        <v>18</v>
      </c>
      <c r="H332" s="222">
        <v>24</v>
      </c>
      <c r="I332" s="222">
        <v>30</v>
      </c>
      <c r="J332" s="222">
        <v>36</v>
      </c>
      <c r="M332" t="s">
        <v>2625</v>
      </c>
    </row>
    <row r="333" spans="1:23" x14ac:dyDescent="0.35">
      <c r="A333" t="s">
        <v>2541</v>
      </c>
      <c r="B333" s="191">
        <v>0</v>
      </c>
      <c r="C333" s="191">
        <v>0</v>
      </c>
      <c r="D333" s="191">
        <v>0</v>
      </c>
      <c r="E333" s="191" t="e">
        <v>#N/A</v>
      </c>
      <c r="F333" s="191" t="e">
        <v>#N/A</v>
      </c>
      <c r="G333" s="191" t="e">
        <v>#N/A</v>
      </c>
      <c r="H333" s="191" t="e">
        <v>#N/A</v>
      </c>
      <c r="I333" s="191">
        <v>0</v>
      </c>
      <c r="J333" s="191">
        <v>75</v>
      </c>
      <c r="M333" s="221" t="s">
        <v>2287</v>
      </c>
      <c r="N333" s="222" t="s">
        <v>2280</v>
      </c>
      <c r="O333" s="222">
        <v>1</v>
      </c>
      <c r="P333" s="222">
        <v>2</v>
      </c>
      <c r="Q333" s="222">
        <v>6</v>
      </c>
      <c r="R333" s="222">
        <v>12</v>
      </c>
      <c r="S333" s="222">
        <v>18</v>
      </c>
      <c r="T333" s="222">
        <v>24</v>
      </c>
      <c r="U333" s="222">
        <v>30</v>
      </c>
      <c r="V333" s="222">
        <v>36</v>
      </c>
    </row>
    <row r="334" spans="1:23" x14ac:dyDescent="0.35">
      <c r="A334" t="s">
        <v>2542</v>
      </c>
      <c r="B334" s="191">
        <v>975</v>
      </c>
      <c r="C334" s="191" t="e">
        <v>#N/A</v>
      </c>
      <c r="D334" s="191" t="e">
        <v>#N/A</v>
      </c>
      <c r="E334" s="191" t="e">
        <v>#N/A</v>
      </c>
      <c r="F334" s="191" t="e">
        <v>#N/A</v>
      </c>
      <c r="G334" s="191" t="e">
        <v>#N/A</v>
      </c>
      <c r="H334" s="191" t="e">
        <v>#N/A</v>
      </c>
      <c r="I334" s="191" t="e">
        <v>#N/A</v>
      </c>
      <c r="J334" s="191" t="e">
        <v>#N/A</v>
      </c>
      <c r="M334" t="s">
        <v>2541</v>
      </c>
      <c r="N334" s="191">
        <v>360</v>
      </c>
      <c r="O334" s="191">
        <v>240</v>
      </c>
      <c r="P334" s="191"/>
      <c r="Q334" s="191">
        <v>300</v>
      </c>
      <c r="R334" s="191"/>
      <c r="S334" s="191">
        <v>240</v>
      </c>
      <c r="T334" s="191">
        <v>360</v>
      </c>
      <c r="U334" s="191">
        <v>300</v>
      </c>
      <c r="V334" s="191">
        <v>420</v>
      </c>
    </row>
    <row r="335" spans="1:23" x14ac:dyDescent="0.35">
      <c r="A335" t="s">
        <v>2543</v>
      </c>
      <c r="B335" s="191">
        <v>5280</v>
      </c>
      <c r="C335" s="191" t="e">
        <v>#N/A</v>
      </c>
      <c r="D335" s="191" t="e">
        <v>#N/A</v>
      </c>
      <c r="E335" s="191" t="e">
        <v>#N/A</v>
      </c>
      <c r="F335" s="191" t="e">
        <v>#N/A</v>
      </c>
      <c r="G335" s="191" t="e">
        <v>#N/A</v>
      </c>
      <c r="H335" s="191" t="e">
        <v>#N/A</v>
      </c>
      <c r="I335" s="191" t="e">
        <v>#N/A</v>
      </c>
      <c r="J335" s="191" t="e">
        <v>#N/A</v>
      </c>
      <c r="M335" t="s">
        <v>2542</v>
      </c>
      <c r="N335" s="191">
        <v>600</v>
      </c>
      <c r="O335" s="191" t="e">
        <v>#N/A</v>
      </c>
      <c r="P335" s="191" t="e">
        <v>#N/A</v>
      </c>
      <c r="Q335" s="191" t="e">
        <v>#N/A</v>
      </c>
      <c r="R335" s="191" t="e">
        <v>#N/A</v>
      </c>
      <c r="S335" s="191" t="e">
        <v>#N/A</v>
      </c>
      <c r="T335" s="191" t="e">
        <v>#N/A</v>
      </c>
      <c r="U335" s="191" t="e">
        <v>#N/A</v>
      </c>
      <c r="V335" s="191" t="e">
        <v>#N/A</v>
      </c>
    </row>
    <row r="336" spans="1:23" x14ac:dyDescent="0.35">
      <c r="A336" t="s">
        <v>2544</v>
      </c>
      <c r="B336" s="191">
        <v>2625</v>
      </c>
      <c r="C336" s="191">
        <v>3015</v>
      </c>
      <c r="D336" s="191">
        <v>4635</v>
      </c>
      <c r="E336" s="191">
        <v>750</v>
      </c>
      <c r="F336" s="191">
        <v>2055</v>
      </c>
      <c r="G336" s="191">
        <v>17.5</v>
      </c>
      <c r="H336" s="191" t="e">
        <v>#N/A</v>
      </c>
      <c r="I336" s="191" t="e">
        <v>#N/A</v>
      </c>
      <c r="J336" s="191" t="e">
        <v>#N/A</v>
      </c>
      <c r="M336" t="s">
        <v>2543</v>
      </c>
      <c r="N336" s="191">
        <v>720</v>
      </c>
      <c r="O336" s="191" t="e">
        <v>#N/A</v>
      </c>
      <c r="P336" s="191" t="e">
        <v>#N/A</v>
      </c>
      <c r="Q336" s="191" t="e">
        <v>#N/A</v>
      </c>
      <c r="R336" s="191" t="e">
        <v>#N/A</v>
      </c>
      <c r="S336" s="191" t="e">
        <v>#N/A</v>
      </c>
      <c r="T336" s="191" t="e">
        <v>#N/A</v>
      </c>
      <c r="U336" s="191" t="e">
        <v>#N/A</v>
      </c>
      <c r="V336" s="191" t="e">
        <v>#N/A</v>
      </c>
    </row>
    <row r="337" spans="1:22" x14ac:dyDescent="0.35">
      <c r="A337" t="s">
        <v>2545</v>
      </c>
      <c r="B337" s="191">
        <v>1900</v>
      </c>
      <c r="C337" s="191">
        <v>3187.5</v>
      </c>
      <c r="D337" s="191">
        <v>2940</v>
      </c>
      <c r="E337" s="191">
        <v>1670</v>
      </c>
      <c r="F337" s="191">
        <v>1515</v>
      </c>
      <c r="G337" s="191" t="e">
        <v>#N/A</v>
      </c>
      <c r="H337" s="191" t="e">
        <v>#N/A</v>
      </c>
      <c r="I337" s="191" t="e">
        <v>#N/A</v>
      </c>
      <c r="J337" s="191" t="e">
        <v>#N/A</v>
      </c>
      <c r="M337" t="s">
        <v>2544</v>
      </c>
      <c r="N337" s="191">
        <v>540</v>
      </c>
      <c r="O337" s="191">
        <v>480</v>
      </c>
      <c r="P337" s="191" t="e">
        <v>#N/A</v>
      </c>
      <c r="Q337" s="191">
        <v>600</v>
      </c>
      <c r="R337" s="191">
        <v>960</v>
      </c>
      <c r="S337" s="191" t="e">
        <v>#N/A</v>
      </c>
      <c r="T337" s="191">
        <v>600</v>
      </c>
      <c r="U337" s="191" t="e">
        <v>#N/A</v>
      </c>
      <c r="V337" s="191" t="e">
        <v>#N/A</v>
      </c>
    </row>
    <row r="338" spans="1:22" x14ac:dyDescent="0.35">
      <c r="A338" t="s">
        <v>2546</v>
      </c>
      <c r="B338" s="191">
        <v>1440</v>
      </c>
      <c r="C338" s="191">
        <v>1185</v>
      </c>
      <c r="D338" s="191" t="e">
        <v>#N/A</v>
      </c>
      <c r="E338" s="191" t="e">
        <v>#N/A</v>
      </c>
      <c r="F338" s="191" t="e">
        <v>#N/A</v>
      </c>
      <c r="G338" s="191" t="e">
        <v>#N/A</v>
      </c>
      <c r="H338" s="191" t="e">
        <v>#N/A</v>
      </c>
      <c r="I338" s="191" t="e">
        <v>#N/A</v>
      </c>
      <c r="J338" s="191" t="e">
        <v>#N/A</v>
      </c>
      <c r="M338" t="s">
        <v>2545</v>
      </c>
      <c r="N338" s="191">
        <v>300</v>
      </c>
      <c r="O338" s="191">
        <v>360</v>
      </c>
      <c r="P338" s="191">
        <v>360</v>
      </c>
      <c r="Q338" s="191">
        <v>360</v>
      </c>
      <c r="R338" s="191">
        <v>300</v>
      </c>
      <c r="S338" s="191">
        <v>300</v>
      </c>
      <c r="T338" s="191">
        <v>300</v>
      </c>
      <c r="U338" s="191">
        <v>300</v>
      </c>
      <c r="V338" s="191">
        <v>300</v>
      </c>
    </row>
    <row r="339" spans="1:22" x14ac:dyDescent="0.35">
      <c r="A339" t="s">
        <v>2547</v>
      </c>
      <c r="B339" s="191">
        <v>3580</v>
      </c>
      <c r="C339" s="191" t="e">
        <v>#N/A</v>
      </c>
      <c r="D339" s="191" t="e">
        <v>#N/A</v>
      </c>
      <c r="E339" s="191" t="e">
        <v>#N/A</v>
      </c>
      <c r="F339" s="191" t="e">
        <v>#N/A</v>
      </c>
      <c r="G339" s="191" t="e">
        <v>#N/A</v>
      </c>
      <c r="H339" s="191" t="e">
        <v>#N/A</v>
      </c>
      <c r="I339" s="191" t="e">
        <v>#N/A</v>
      </c>
      <c r="J339" s="191" t="e">
        <v>#N/A</v>
      </c>
      <c r="M339" t="s">
        <v>2546</v>
      </c>
      <c r="N339" s="191">
        <v>570</v>
      </c>
      <c r="O339" s="191">
        <v>540</v>
      </c>
      <c r="P339" s="191" t="e">
        <v>#N/A</v>
      </c>
      <c r="Q339" s="191" t="e">
        <v>#N/A</v>
      </c>
      <c r="R339" s="191" t="e">
        <v>#N/A</v>
      </c>
      <c r="S339" s="191" t="e">
        <v>#N/A</v>
      </c>
      <c r="T339" s="191" t="e">
        <v>#N/A</v>
      </c>
      <c r="U339" s="191" t="e">
        <v>#N/A</v>
      </c>
      <c r="V339" s="191" t="e">
        <v>#N/A</v>
      </c>
    </row>
    <row r="340" spans="1:22" x14ac:dyDescent="0.35">
      <c r="A340" t="s">
        <v>2548</v>
      </c>
      <c r="B340" s="191">
        <v>780</v>
      </c>
      <c r="C340" s="191">
        <v>275</v>
      </c>
      <c r="D340" s="191" t="e">
        <v>#N/A</v>
      </c>
      <c r="E340" s="191">
        <v>200</v>
      </c>
      <c r="F340" s="191" t="e">
        <v>#N/A</v>
      </c>
      <c r="G340" s="191">
        <v>200</v>
      </c>
      <c r="H340" s="191">
        <v>200</v>
      </c>
      <c r="I340" s="191">
        <v>0</v>
      </c>
      <c r="J340" s="191">
        <v>720</v>
      </c>
      <c r="M340" t="s">
        <v>2547</v>
      </c>
      <c r="N340" s="191">
        <v>270</v>
      </c>
      <c r="O340" s="191" t="e">
        <v>#N/A</v>
      </c>
      <c r="P340" s="191" t="e">
        <v>#N/A</v>
      </c>
      <c r="Q340" s="191">
        <v>420</v>
      </c>
      <c r="R340" s="191">
        <v>360</v>
      </c>
      <c r="S340" s="191" t="e">
        <v>#N/A</v>
      </c>
      <c r="T340" s="191" t="e">
        <v>#N/A</v>
      </c>
      <c r="U340" s="191" t="e">
        <v>#N/A</v>
      </c>
      <c r="V340" s="191" t="e">
        <v>#N/A</v>
      </c>
    </row>
    <row r="341" spans="1:22" x14ac:dyDescent="0.35">
      <c r="A341" t="s">
        <v>2549</v>
      </c>
      <c r="B341" s="191">
        <v>325</v>
      </c>
      <c r="C341" s="191" t="e">
        <v>#N/A</v>
      </c>
      <c r="D341" s="191" t="e">
        <v>#N/A</v>
      </c>
      <c r="E341" s="191" t="e">
        <v>#N/A</v>
      </c>
      <c r="F341" s="191" t="e">
        <v>#N/A</v>
      </c>
      <c r="G341" s="191" t="e">
        <v>#N/A</v>
      </c>
      <c r="H341" s="191" t="e">
        <v>#N/A</v>
      </c>
      <c r="I341" s="191" t="e">
        <v>#N/A</v>
      </c>
      <c r="J341" s="191" t="e">
        <v>#N/A</v>
      </c>
      <c r="M341" t="s">
        <v>2548</v>
      </c>
      <c r="N341" s="191">
        <v>420</v>
      </c>
      <c r="O341" s="191">
        <v>480</v>
      </c>
      <c r="P341" s="191" t="e">
        <v>#N/A</v>
      </c>
      <c r="Q341" s="191" t="e">
        <v>#N/A</v>
      </c>
      <c r="R341" s="191" t="e">
        <v>#N/A</v>
      </c>
      <c r="S341" s="191" t="e">
        <v>#N/A</v>
      </c>
      <c r="T341" s="191" t="e">
        <v>#N/A</v>
      </c>
      <c r="U341" s="191" t="e">
        <v>#N/A</v>
      </c>
      <c r="V341" s="191" t="e">
        <v>#N/A</v>
      </c>
    </row>
    <row r="342" spans="1:22" x14ac:dyDescent="0.35">
      <c r="A342" t="s">
        <v>2550</v>
      </c>
      <c r="B342" s="191">
        <v>60</v>
      </c>
      <c r="C342" s="191" t="e">
        <v>#N/A</v>
      </c>
      <c r="D342" s="191" t="e">
        <v>#N/A</v>
      </c>
      <c r="E342" s="191" t="e">
        <v>#N/A</v>
      </c>
      <c r="F342" s="191" t="e">
        <v>#N/A</v>
      </c>
      <c r="G342" s="191" t="e">
        <v>#N/A</v>
      </c>
      <c r="H342" s="191" t="e">
        <v>#N/A</v>
      </c>
      <c r="I342" s="191" t="e">
        <v>#N/A</v>
      </c>
      <c r="J342" s="191" t="e">
        <v>#N/A</v>
      </c>
      <c r="M342" t="s">
        <v>2549</v>
      </c>
      <c r="N342" s="191">
        <v>330</v>
      </c>
      <c r="O342" s="191">
        <v>300</v>
      </c>
      <c r="P342" s="191" t="e">
        <v>#N/A</v>
      </c>
      <c r="Q342" s="191" t="e">
        <v>#N/A</v>
      </c>
      <c r="R342" s="191" t="e">
        <v>#N/A</v>
      </c>
      <c r="S342" s="191">
        <v>420</v>
      </c>
      <c r="T342" s="191" t="e">
        <v>#N/A</v>
      </c>
      <c r="U342" s="191" t="e">
        <v>#N/A</v>
      </c>
      <c r="V342" s="191" t="e">
        <v>#N/A</v>
      </c>
    </row>
    <row r="343" spans="1:22" x14ac:dyDescent="0.35">
      <c r="A343" t="s">
        <v>2551</v>
      </c>
      <c r="B343" s="191">
        <v>400</v>
      </c>
      <c r="C343" s="191">
        <v>637.5</v>
      </c>
      <c r="D343" s="191" t="e">
        <v>#N/A</v>
      </c>
      <c r="E343" s="191">
        <v>525</v>
      </c>
      <c r="F343" s="191">
        <v>562.5</v>
      </c>
      <c r="G343" s="191" t="e">
        <v>#N/A</v>
      </c>
      <c r="H343" s="191">
        <v>460</v>
      </c>
      <c r="I343" s="191" t="e">
        <v>#N/A</v>
      </c>
      <c r="J343" s="191" t="e">
        <v>#N/A</v>
      </c>
      <c r="M343" t="s">
        <v>2550</v>
      </c>
      <c r="N343" s="191">
        <v>360</v>
      </c>
      <c r="O343" s="191">
        <v>300</v>
      </c>
      <c r="P343" s="191">
        <v>300</v>
      </c>
      <c r="Q343" s="191">
        <v>160</v>
      </c>
      <c r="R343" s="191">
        <v>300</v>
      </c>
      <c r="S343" s="191">
        <v>300</v>
      </c>
      <c r="T343" s="191">
        <v>480</v>
      </c>
      <c r="U343" s="191" t="e">
        <v>#N/A</v>
      </c>
      <c r="V343" s="191">
        <v>480</v>
      </c>
    </row>
    <row r="344" spans="1:22" x14ac:dyDescent="0.35">
      <c r="A344" t="s">
        <v>2552</v>
      </c>
      <c r="B344" s="191">
        <v>4077.5</v>
      </c>
      <c r="C344" s="191">
        <v>5565</v>
      </c>
      <c r="D344" s="191">
        <v>4550</v>
      </c>
      <c r="E344" s="191">
        <v>7910</v>
      </c>
      <c r="F344" s="191">
        <v>4725</v>
      </c>
      <c r="G344" s="191">
        <v>4550</v>
      </c>
      <c r="H344" s="191">
        <v>5670</v>
      </c>
      <c r="I344" s="191">
        <v>3710</v>
      </c>
      <c r="J344" s="191">
        <v>5005</v>
      </c>
      <c r="M344" t="s">
        <v>2551</v>
      </c>
      <c r="N344" s="191">
        <v>540</v>
      </c>
      <c r="O344" s="191">
        <v>600</v>
      </c>
      <c r="P344" s="191">
        <v>480</v>
      </c>
      <c r="Q344" s="191">
        <v>480</v>
      </c>
      <c r="R344" s="191">
        <v>480</v>
      </c>
      <c r="S344" s="191">
        <v>480</v>
      </c>
      <c r="T344" s="191">
        <v>480</v>
      </c>
      <c r="U344" s="191">
        <v>600</v>
      </c>
      <c r="V344" s="191">
        <v>480</v>
      </c>
    </row>
    <row r="345" spans="1:22" x14ac:dyDescent="0.35">
      <c r="A345" t="s">
        <v>2553</v>
      </c>
      <c r="B345" s="191">
        <v>250</v>
      </c>
      <c r="C345" s="191">
        <v>150</v>
      </c>
      <c r="D345" s="191" t="e">
        <v>#N/A</v>
      </c>
      <c r="E345" s="191" t="e">
        <v>#N/A</v>
      </c>
      <c r="F345" s="191" t="e">
        <v>#N/A</v>
      </c>
      <c r="G345" s="191" t="e">
        <v>#N/A</v>
      </c>
      <c r="H345" s="191" t="e">
        <v>#N/A</v>
      </c>
      <c r="I345" s="191" t="e">
        <v>#N/A</v>
      </c>
      <c r="J345" s="191" t="e">
        <v>#N/A</v>
      </c>
      <c r="M345" t="s">
        <v>2552</v>
      </c>
      <c r="N345" s="191">
        <v>300</v>
      </c>
      <c r="O345" s="191" t="e">
        <v>#N/A</v>
      </c>
      <c r="P345" s="191" t="e">
        <v>#N/A</v>
      </c>
      <c r="Q345" s="191" t="e">
        <v>#N/A</v>
      </c>
      <c r="R345" s="191" t="e">
        <v>#N/A</v>
      </c>
      <c r="S345" s="191" t="e">
        <v>#N/A</v>
      </c>
      <c r="T345" s="191" t="e">
        <v>#N/A</v>
      </c>
      <c r="U345" s="191" t="e">
        <v>#N/A</v>
      </c>
      <c r="V345" s="191" t="e">
        <v>#N/A</v>
      </c>
    </row>
    <row r="346" spans="1:22" x14ac:dyDescent="0.35">
      <c r="A346" t="s">
        <v>2554</v>
      </c>
      <c r="B346" s="191">
        <v>3447.5</v>
      </c>
      <c r="C346" s="191" t="e">
        <v>#N/A</v>
      </c>
      <c r="D346" s="191" t="e">
        <v>#N/A</v>
      </c>
      <c r="E346" s="191">
        <v>2930</v>
      </c>
      <c r="F346" s="191">
        <v>10680</v>
      </c>
      <c r="G346" s="191" t="e">
        <v>#N/A</v>
      </c>
      <c r="H346" s="191" t="e">
        <v>#N/A</v>
      </c>
      <c r="I346" s="191" t="e">
        <v>#N/A</v>
      </c>
      <c r="J346" s="191" t="e">
        <v>#N/A</v>
      </c>
      <c r="M346" t="s">
        <v>2553</v>
      </c>
      <c r="N346" s="191">
        <v>540</v>
      </c>
      <c r="O346" s="191">
        <v>660</v>
      </c>
      <c r="P346" s="191">
        <v>540</v>
      </c>
      <c r="Q346" s="191">
        <v>600</v>
      </c>
      <c r="R346" s="191">
        <v>600</v>
      </c>
      <c r="S346" s="191">
        <v>600</v>
      </c>
      <c r="T346" s="191">
        <v>600</v>
      </c>
      <c r="U346" s="191">
        <v>600</v>
      </c>
      <c r="V346" s="191">
        <v>1080</v>
      </c>
    </row>
    <row r="347" spans="1:22" x14ac:dyDescent="0.35">
      <c r="A347" t="s">
        <v>2555</v>
      </c>
      <c r="B347" s="191">
        <v>7080</v>
      </c>
      <c r="C347" s="191">
        <v>500</v>
      </c>
      <c r="D347" s="191" t="e">
        <v>#N/A</v>
      </c>
      <c r="E347" s="191" t="e">
        <v>#N/A</v>
      </c>
      <c r="F347" s="191" t="e">
        <v>#N/A</v>
      </c>
      <c r="G347" s="191" t="e">
        <v>#N/A</v>
      </c>
      <c r="H347" s="191" t="e">
        <v>#N/A</v>
      </c>
      <c r="I347" s="191" t="e">
        <v>#N/A</v>
      </c>
      <c r="J347" s="191" t="e">
        <v>#N/A</v>
      </c>
      <c r="M347" t="s">
        <v>2554</v>
      </c>
      <c r="N347" s="191">
        <v>300</v>
      </c>
      <c r="O347" s="191">
        <v>540</v>
      </c>
      <c r="P347" s="191">
        <v>480</v>
      </c>
      <c r="Q347" s="191">
        <v>540</v>
      </c>
      <c r="R347" s="191" t="e">
        <v>#N/A</v>
      </c>
      <c r="S347" s="191">
        <v>720</v>
      </c>
      <c r="T347" s="191" t="e">
        <v>#N/A</v>
      </c>
      <c r="U347" s="191">
        <v>720</v>
      </c>
      <c r="V347" s="191" t="e">
        <v>#N/A</v>
      </c>
    </row>
    <row r="348" spans="1:22" x14ac:dyDescent="0.35">
      <c r="A348" t="s">
        <v>2556</v>
      </c>
      <c r="B348" s="191">
        <v>1860</v>
      </c>
      <c r="C348" s="191">
        <v>580</v>
      </c>
      <c r="D348" s="191" t="e">
        <v>#N/A</v>
      </c>
      <c r="E348" s="191" t="e">
        <v>#N/A</v>
      </c>
      <c r="F348" s="191" t="e">
        <v>#N/A</v>
      </c>
      <c r="G348" s="191">
        <v>1425</v>
      </c>
      <c r="H348" s="191" t="e">
        <v>#N/A</v>
      </c>
      <c r="I348" s="191" t="e">
        <v>#N/A</v>
      </c>
      <c r="J348" s="191" t="e">
        <v>#N/A</v>
      </c>
      <c r="M348" t="s">
        <v>2555</v>
      </c>
      <c r="N348" s="191">
        <v>360</v>
      </c>
      <c r="O348" s="191">
        <v>300</v>
      </c>
      <c r="P348" s="191">
        <v>300</v>
      </c>
      <c r="Q348" s="191">
        <v>360</v>
      </c>
      <c r="R348" s="191">
        <v>360</v>
      </c>
      <c r="S348" s="191">
        <v>360</v>
      </c>
      <c r="T348" s="191">
        <v>300</v>
      </c>
      <c r="U348" s="191">
        <v>0</v>
      </c>
      <c r="V348" s="191">
        <v>360</v>
      </c>
    </row>
    <row r="349" spans="1:22" x14ac:dyDescent="0.35">
      <c r="A349" t="s">
        <v>2557</v>
      </c>
      <c r="B349" s="191">
        <v>2430</v>
      </c>
      <c r="C349" s="191">
        <v>1950</v>
      </c>
      <c r="D349" s="191">
        <v>3765</v>
      </c>
      <c r="E349" s="191">
        <v>1890</v>
      </c>
      <c r="F349" s="191">
        <v>2380</v>
      </c>
      <c r="G349" s="191">
        <v>1560</v>
      </c>
      <c r="H349" s="191">
        <v>1200</v>
      </c>
      <c r="I349" s="191" t="e">
        <v>#N/A</v>
      </c>
      <c r="J349" s="191">
        <v>2800</v>
      </c>
      <c r="M349" t="s">
        <v>2556</v>
      </c>
      <c r="N349" s="191">
        <v>420</v>
      </c>
      <c r="O349" s="191">
        <v>420</v>
      </c>
      <c r="P349" s="191">
        <v>420</v>
      </c>
      <c r="Q349" s="191" t="e">
        <v>#N/A</v>
      </c>
      <c r="R349" s="191" t="e">
        <v>#N/A</v>
      </c>
      <c r="S349" s="191" t="e">
        <v>#N/A</v>
      </c>
      <c r="T349" s="191" t="e">
        <v>#N/A</v>
      </c>
      <c r="U349" s="191" t="e">
        <v>#N/A</v>
      </c>
      <c r="V349" s="191" t="e">
        <v>#N/A</v>
      </c>
    </row>
    <row r="350" spans="1:22" x14ac:dyDescent="0.35">
      <c r="A350" t="s">
        <v>2558</v>
      </c>
      <c r="B350" s="191">
        <v>100</v>
      </c>
      <c r="C350" s="191">
        <v>0</v>
      </c>
      <c r="D350" s="191">
        <v>0</v>
      </c>
      <c r="E350" s="191">
        <v>175</v>
      </c>
      <c r="F350" s="191">
        <v>350</v>
      </c>
      <c r="G350" s="191">
        <v>225</v>
      </c>
      <c r="H350" s="191">
        <v>262.5</v>
      </c>
      <c r="I350" s="191">
        <v>37.5</v>
      </c>
      <c r="J350" s="191">
        <v>382.5</v>
      </c>
      <c r="M350" t="s">
        <v>2557</v>
      </c>
      <c r="N350" s="191">
        <v>240</v>
      </c>
      <c r="O350" s="191" t="e">
        <v>#N/A</v>
      </c>
      <c r="P350" s="191" t="e">
        <v>#N/A</v>
      </c>
      <c r="Q350" s="191" t="e">
        <v>#N/A</v>
      </c>
      <c r="R350" s="191" t="e">
        <v>#N/A</v>
      </c>
      <c r="S350" s="191" t="e">
        <v>#N/A</v>
      </c>
      <c r="T350" s="191" t="e">
        <v>#N/A</v>
      </c>
      <c r="U350" s="191" t="e">
        <v>#N/A</v>
      </c>
      <c r="V350" s="191" t="e">
        <v>#N/A</v>
      </c>
    </row>
    <row r="351" spans="1:22" x14ac:dyDescent="0.35">
      <c r="A351" t="s">
        <v>2559</v>
      </c>
      <c r="B351" s="191">
        <v>4650</v>
      </c>
      <c r="C351" s="191" t="e">
        <v>#N/A</v>
      </c>
      <c r="D351" s="191" t="e">
        <v>#N/A</v>
      </c>
      <c r="E351" s="191" t="e">
        <v>#N/A</v>
      </c>
      <c r="F351" s="191" t="e">
        <v>#N/A</v>
      </c>
      <c r="G351" s="191" t="e">
        <v>#N/A</v>
      </c>
      <c r="H351" s="191" t="e">
        <v>#N/A</v>
      </c>
      <c r="I351" s="191" t="e">
        <v>#N/A</v>
      </c>
      <c r="J351" s="191" t="e">
        <v>#N/A</v>
      </c>
      <c r="M351" t="s">
        <v>2558</v>
      </c>
      <c r="N351" s="191">
        <v>600</v>
      </c>
      <c r="O351" s="191" t="e">
        <v>#N/A</v>
      </c>
      <c r="P351" s="191" t="e">
        <v>#N/A</v>
      </c>
      <c r="Q351" s="191" t="e">
        <v>#N/A</v>
      </c>
      <c r="R351" s="191" t="e">
        <v>#N/A</v>
      </c>
      <c r="S351" s="191" t="e">
        <v>#N/A</v>
      </c>
      <c r="T351" s="191" t="e">
        <v>#N/A</v>
      </c>
      <c r="U351" s="191" t="e">
        <v>#N/A</v>
      </c>
      <c r="V351" s="191" t="e">
        <v>#N/A</v>
      </c>
    </row>
    <row r="352" spans="1:22" x14ac:dyDescent="0.35">
      <c r="A352" t="s">
        <v>2560</v>
      </c>
      <c r="B352" s="191">
        <v>370</v>
      </c>
      <c r="C352" s="191">
        <v>640</v>
      </c>
      <c r="D352" s="191">
        <v>225</v>
      </c>
      <c r="E352" s="191">
        <v>0</v>
      </c>
      <c r="F352" s="191">
        <v>0</v>
      </c>
      <c r="G352" s="191">
        <v>25</v>
      </c>
      <c r="H352" s="191">
        <v>1110</v>
      </c>
      <c r="I352" s="191">
        <v>0</v>
      </c>
      <c r="J352" s="191">
        <v>0</v>
      </c>
      <c r="M352" t="s">
        <v>2559</v>
      </c>
      <c r="N352" s="191">
        <v>0</v>
      </c>
      <c r="O352" s="191">
        <v>600</v>
      </c>
      <c r="P352" s="191">
        <v>600</v>
      </c>
      <c r="Q352" s="191" t="e">
        <v>#N/A</v>
      </c>
      <c r="R352" s="191">
        <v>480</v>
      </c>
      <c r="S352" s="191" t="e">
        <v>#N/A</v>
      </c>
      <c r="T352" s="191" t="e">
        <v>#N/A</v>
      </c>
      <c r="U352" s="191" t="e">
        <v>#N/A</v>
      </c>
      <c r="V352" s="191" t="e">
        <v>#N/A</v>
      </c>
    </row>
    <row r="353" spans="1:22" x14ac:dyDescent="0.35">
      <c r="A353" t="s">
        <v>2561</v>
      </c>
      <c r="B353" s="191">
        <v>8250</v>
      </c>
      <c r="C353" s="191">
        <v>7290</v>
      </c>
      <c r="D353" s="191">
        <v>6570</v>
      </c>
      <c r="E353" s="191">
        <v>2490</v>
      </c>
      <c r="F353" s="191" t="e">
        <v>#N/A</v>
      </c>
      <c r="G353" s="191">
        <v>580</v>
      </c>
      <c r="H353" s="191" t="e">
        <v>#N/A</v>
      </c>
      <c r="I353" s="191">
        <v>0</v>
      </c>
      <c r="J353" s="191" t="e">
        <v>#N/A</v>
      </c>
      <c r="M353" t="s">
        <v>2560</v>
      </c>
      <c r="N353" s="191">
        <v>720</v>
      </c>
      <c r="O353" s="191" t="e">
        <v>#N/A</v>
      </c>
      <c r="P353" s="191" t="e">
        <v>#N/A</v>
      </c>
      <c r="Q353" s="191" t="e">
        <v>#N/A</v>
      </c>
      <c r="R353" s="191" t="e">
        <v>#N/A</v>
      </c>
      <c r="S353" s="191">
        <v>720</v>
      </c>
      <c r="T353" s="191" t="e">
        <v>#N/A</v>
      </c>
      <c r="U353" s="191" t="e">
        <v>#N/A</v>
      </c>
      <c r="V353" s="191" t="e">
        <v>#N/A</v>
      </c>
    </row>
    <row r="354" spans="1:22" x14ac:dyDescent="0.35">
      <c r="A354" t="s">
        <v>2562</v>
      </c>
      <c r="B354" s="191">
        <v>2100</v>
      </c>
      <c r="C354" s="191">
        <v>3060</v>
      </c>
      <c r="D354" s="191">
        <v>4020</v>
      </c>
      <c r="E354" s="191">
        <v>875</v>
      </c>
      <c r="F354" s="191">
        <v>2625</v>
      </c>
      <c r="G354" s="191">
        <v>2625</v>
      </c>
      <c r="H354" s="191">
        <v>3675</v>
      </c>
      <c r="I354" s="191">
        <v>1575</v>
      </c>
      <c r="J354" s="191">
        <v>1580</v>
      </c>
      <c r="M354" t="s">
        <v>2561</v>
      </c>
      <c r="N354" s="191">
        <v>360</v>
      </c>
      <c r="O354" s="191">
        <v>480</v>
      </c>
      <c r="P354" s="191" t="e">
        <v>#N/A</v>
      </c>
      <c r="Q354" s="191" t="e">
        <v>#N/A</v>
      </c>
      <c r="R354" s="191" t="e">
        <v>#N/A</v>
      </c>
      <c r="S354" s="191">
        <v>240</v>
      </c>
      <c r="T354" s="191">
        <v>300</v>
      </c>
      <c r="U354" s="191">
        <v>360</v>
      </c>
      <c r="V354" s="191">
        <v>180</v>
      </c>
    </row>
    <row r="355" spans="1:22" x14ac:dyDescent="0.35">
      <c r="A355" t="s">
        <v>2563</v>
      </c>
      <c r="B355" s="191">
        <v>225</v>
      </c>
      <c r="C355" s="191">
        <v>907.5</v>
      </c>
      <c r="D355" s="191">
        <v>907.5</v>
      </c>
      <c r="E355" s="191" t="e">
        <v>#N/A</v>
      </c>
      <c r="F355" s="191" t="e">
        <v>#N/A</v>
      </c>
      <c r="G355" s="191" t="e">
        <v>#N/A</v>
      </c>
      <c r="H355" s="191" t="e">
        <v>#N/A</v>
      </c>
      <c r="I355" s="191" t="e">
        <v>#N/A</v>
      </c>
      <c r="J355" s="191" t="e">
        <v>#N/A</v>
      </c>
      <c r="M355" t="s">
        <v>2562</v>
      </c>
      <c r="N355" s="191">
        <v>720</v>
      </c>
      <c r="O355" s="191">
        <v>720</v>
      </c>
      <c r="P355" s="191" t="e">
        <v>#N/A</v>
      </c>
      <c r="Q355" s="191" t="e">
        <v>#N/A</v>
      </c>
      <c r="R355" s="191" t="e">
        <v>#N/A</v>
      </c>
      <c r="S355" s="191" t="e">
        <v>#N/A</v>
      </c>
      <c r="T355" s="191" t="e">
        <v>#N/A</v>
      </c>
      <c r="U355" s="191" t="e">
        <v>#N/A</v>
      </c>
      <c r="V355" s="191" t="e">
        <v>#N/A</v>
      </c>
    </row>
    <row r="356" spans="1:22" x14ac:dyDescent="0.35">
      <c r="A356" t="s">
        <v>2564</v>
      </c>
      <c r="B356" s="191">
        <v>450</v>
      </c>
      <c r="C356" s="191" t="e">
        <v>#N/A</v>
      </c>
      <c r="D356" s="191" t="e">
        <v>#N/A</v>
      </c>
      <c r="E356" s="191" t="e">
        <v>#N/A</v>
      </c>
      <c r="F356" s="191" t="e">
        <v>#N/A</v>
      </c>
      <c r="G356" s="191" t="e">
        <v>#N/A</v>
      </c>
      <c r="H356" s="191" t="e">
        <v>#N/A</v>
      </c>
      <c r="I356" s="191" t="e">
        <v>#N/A</v>
      </c>
      <c r="J356" s="191" t="e">
        <v>#N/A</v>
      </c>
      <c r="M356" t="s">
        <v>2563</v>
      </c>
      <c r="N356" s="191">
        <v>1200</v>
      </c>
      <c r="O356" s="191" t="e">
        <v>#N/A</v>
      </c>
      <c r="P356" s="191" t="e">
        <v>#N/A</v>
      </c>
      <c r="Q356" s="191" t="e">
        <v>#N/A</v>
      </c>
      <c r="R356" s="191" t="e">
        <v>#N/A</v>
      </c>
      <c r="S356" s="191" t="e">
        <v>#N/A</v>
      </c>
      <c r="T356" s="191" t="e">
        <v>#N/A</v>
      </c>
      <c r="U356" s="191" t="e">
        <v>#N/A</v>
      </c>
      <c r="V356" s="191" t="e">
        <v>#N/A</v>
      </c>
    </row>
    <row r="357" spans="1:22" x14ac:dyDescent="0.35">
      <c r="A357" t="s">
        <v>2565</v>
      </c>
      <c r="B357" s="191">
        <v>1177.5</v>
      </c>
      <c r="C357" s="191" t="e">
        <v>#N/A</v>
      </c>
      <c r="D357" s="191" t="e">
        <v>#N/A</v>
      </c>
      <c r="E357" s="191" t="e">
        <v>#N/A</v>
      </c>
      <c r="F357" s="191" t="e">
        <v>#N/A</v>
      </c>
      <c r="G357" s="191" t="e">
        <v>#N/A</v>
      </c>
      <c r="H357" s="191" t="e">
        <v>#N/A</v>
      </c>
      <c r="I357" s="191" t="e">
        <v>#N/A</v>
      </c>
      <c r="J357" s="191" t="e">
        <v>#N/A</v>
      </c>
      <c r="M357" t="s">
        <v>2564</v>
      </c>
      <c r="N357" s="191">
        <v>240</v>
      </c>
      <c r="O357" s="191" t="e">
        <v>#N/A</v>
      </c>
      <c r="P357" s="191" t="e">
        <v>#N/A</v>
      </c>
      <c r="Q357" s="191" t="e">
        <v>#N/A</v>
      </c>
      <c r="R357" s="191" t="e">
        <v>#N/A</v>
      </c>
      <c r="S357" s="191" t="e">
        <v>#N/A</v>
      </c>
      <c r="T357" s="191" t="e">
        <v>#N/A</v>
      </c>
      <c r="U357" s="191" t="e">
        <v>#N/A</v>
      </c>
      <c r="V357" s="191" t="e">
        <v>#N/A</v>
      </c>
    </row>
    <row r="358" spans="1:22" x14ac:dyDescent="0.35">
      <c r="A358" t="s">
        <v>2566</v>
      </c>
      <c r="B358" s="191">
        <v>960</v>
      </c>
      <c r="C358" s="191">
        <v>1220</v>
      </c>
      <c r="D358" s="191">
        <v>615</v>
      </c>
      <c r="E358" s="191" t="e">
        <v>#N/A</v>
      </c>
      <c r="F358" s="191">
        <v>525</v>
      </c>
      <c r="G358" s="191" t="e">
        <v>#N/A</v>
      </c>
      <c r="H358" s="191" t="e">
        <v>#N/A</v>
      </c>
      <c r="I358" s="191" t="e">
        <v>#N/A</v>
      </c>
      <c r="J358" s="191" t="e">
        <v>#N/A</v>
      </c>
      <c r="M358" t="s">
        <v>2565</v>
      </c>
      <c r="N358" s="191">
        <v>180</v>
      </c>
      <c r="O358" s="191" t="e">
        <v>#N/A</v>
      </c>
      <c r="P358" s="191" t="e">
        <v>#N/A</v>
      </c>
      <c r="Q358" s="191" t="e">
        <v>#N/A</v>
      </c>
      <c r="R358" s="191">
        <v>300</v>
      </c>
      <c r="S358" s="191" t="e">
        <v>#N/A</v>
      </c>
      <c r="T358" s="191" t="e">
        <v>#N/A</v>
      </c>
      <c r="U358" s="191" t="e">
        <v>#N/A</v>
      </c>
      <c r="V358" s="191" t="e">
        <v>#N/A</v>
      </c>
    </row>
    <row r="359" spans="1:22" x14ac:dyDescent="0.35">
      <c r="A359" t="s">
        <v>2567</v>
      </c>
      <c r="B359" s="191">
        <v>1410</v>
      </c>
      <c r="C359" s="191" t="e">
        <v>#N/A</v>
      </c>
      <c r="D359" s="191" t="e">
        <v>#N/A</v>
      </c>
      <c r="E359" s="191" t="e">
        <v>#N/A</v>
      </c>
      <c r="F359" s="191" t="e">
        <v>#N/A</v>
      </c>
      <c r="G359" s="191">
        <v>300</v>
      </c>
      <c r="H359" s="191" t="e">
        <v>#N/A</v>
      </c>
      <c r="I359" s="191" t="e">
        <v>#N/A</v>
      </c>
      <c r="J359" s="191" t="e">
        <v>#N/A</v>
      </c>
      <c r="M359" t="s">
        <v>2566</v>
      </c>
      <c r="N359" s="191">
        <v>420</v>
      </c>
      <c r="O359" s="191">
        <v>300</v>
      </c>
      <c r="P359" s="191" t="e">
        <v>#N/A</v>
      </c>
      <c r="Q359" s="191" t="e">
        <v>#N/A</v>
      </c>
      <c r="R359" s="191">
        <v>360</v>
      </c>
      <c r="S359" s="191">
        <v>360</v>
      </c>
      <c r="T359" s="191" t="e">
        <v>#N/A</v>
      </c>
      <c r="U359" s="191">
        <v>300</v>
      </c>
      <c r="V359" s="191" t="e">
        <v>#N/A</v>
      </c>
    </row>
    <row r="360" spans="1:22" x14ac:dyDescent="0.35">
      <c r="A360" t="s">
        <v>2568</v>
      </c>
      <c r="B360" s="191">
        <v>0</v>
      </c>
      <c r="C360" s="191">
        <v>1100</v>
      </c>
      <c r="D360" s="191" t="e">
        <v>#N/A</v>
      </c>
      <c r="E360" s="191" t="e">
        <v>#N/A</v>
      </c>
      <c r="F360" s="191" t="e">
        <v>#N/A</v>
      </c>
      <c r="G360" s="191">
        <v>2050</v>
      </c>
      <c r="H360" s="191">
        <v>1660</v>
      </c>
      <c r="I360" s="191">
        <v>677.5</v>
      </c>
      <c r="J360" s="191">
        <v>1282.5</v>
      </c>
      <c r="M360" t="s">
        <v>2567</v>
      </c>
      <c r="N360" s="191">
        <v>420</v>
      </c>
      <c r="O360" s="191" t="e">
        <v>#N/A</v>
      </c>
      <c r="P360" s="191" t="e">
        <v>#N/A</v>
      </c>
      <c r="Q360" s="191" t="e">
        <v>#N/A</v>
      </c>
      <c r="R360" s="191" t="e">
        <v>#N/A</v>
      </c>
      <c r="S360" s="191" t="e">
        <v>#N/A</v>
      </c>
      <c r="T360" s="191" t="e">
        <v>#N/A</v>
      </c>
      <c r="U360" s="191" t="e">
        <v>#N/A</v>
      </c>
      <c r="V360" s="191" t="e">
        <v>#N/A</v>
      </c>
    </row>
    <row r="361" spans="1:22" x14ac:dyDescent="0.35">
      <c r="A361" t="s">
        <v>2569</v>
      </c>
      <c r="B361" s="191">
        <v>1185</v>
      </c>
      <c r="C361" s="191">
        <v>1057.5</v>
      </c>
      <c r="D361" s="191" t="e">
        <v>#N/A</v>
      </c>
      <c r="E361" s="191" t="e">
        <v>#N/A</v>
      </c>
      <c r="F361" s="191" t="e">
        <v>#N/A</v>
      </c>
      <c r="G361" s="191" t="e">
        <v>#N/A</v>
      </c>
      <c r="H361" s="191" t="e">
        <v>#N/A</v>
      </c>
      <c r="I361" s="191" t="e">
        <v>#N/A</v>
      </c>
      <c r="J361" s="191" t="e">
        <v>#N/A</v>
      </c>
      <c r="M361" t="s">
        <v>2568</v>
      </c>
      <c r="N361" s="191">
        <v>780</v>
      </c>
      <c r="O361" s="191">
        <v>720</v>
      </c>
      <c r="P361" s="191">
        <v>720</v>
      </c>
      <c r="Q361" s="191">
        <v>660</v>
      </c>
      <c r="R361" s="191">
        <v>600</v>
      </c>
      <c r="S361" s="191">
        <v>660</v>
      </c>
      <c r="T361" s="191">
        <v>720</v>
      </c>
      <c r="U361" s="191">
        <v>720</v>
      </c>
      <c r="V361" s="191">
        <v>960</v>
      </c>
    </row>
    <row r="362" spans="1:22" x14ac:dyDescent="0.35">
      <c r="A362" t="s">
        <v>2570</v>
      </c>
      <c r="B362" s="191">
        <v>0</v>
      </c>
      <c r="C362" s="191" t="e">
        <v>#N/A</v>
      </c>
      <c r="D362" s="191" t="e">
        <v>#N/A</v>
      </c>
      <c r="E362" s="191" t="e">
        <v>#N/A</v>
      </c>
      <c r="F362" s="191" t="e">
        <v>#N/A</v>
      </c>
      <c r="G362" s="191" t="e">
        <v>#N/A</v>
      </c>
      <c r="H362" s="191" t="e">
        <v>#N/A</v>
      </c>
      <c r="I362" s="191" t="e">
        <v>#N/A</v>
      </c>
      <c r="J362" s="191" t="e">
        <v>#N/A</v>
      </c>
      <c r="M362" t="s">
        <v>2569</v>
      </c>
      <c r="N362" s="191">
        <v>450</v>
      </c>
      <c r="O362" s="191">
        <v>480</v>
      </c>
      <c r="P362" s="191">
        <v>480</v>
      </c>
      <c r="Q362" s="191">
        <v>480</v>
      </c>
      <c r="R362" s="191">
        <v>480</v>
      </c>
      <c r="S362" s="191" t="e">
        <v>#N/A</v>
      </c>
      <c r="T362" s="191">
        <v>480</v>
      </c>
      <c r="U362" s="191" t="e">
        <v>#N/A</v>
      </c>
      <c r="V362" s="191">
        <v>330</v>
      </c>
    </row>
    <row r="363" spans="1:22" x14ac:dyDescent="0.35">
      <c r="A363" t="s">
        <v>2571</v>
      </c>
      <c r="B363" s="191">
        <v>2220</v>
      </c>
      <c r="C363" s="191" t="e">
        <v>#N/A</v>
      </c>
      <c r="D363" s="191" t="e">
        <v>#N/A</v>
      </c>
      <c r="E363" s="191" t="e">
        <v>#N/A</v>
      </c>
      <c r="F363" s="191" t="e">
        <v>#N/A</v>
      </c>
      <c r="G363" s="191" t="e">
        <v>#N/A</v>
      </c>
      <c r="H363" s="191" t="e">
        <v>#N/A</v>
      </c>
      <c r="I363" s="191" t="e">
        <v>#N/A</v>
      </c>
      <c r="J363" s="191" t="e">
        <v>#N/A</v>
      </c>
      <c r="M363" t="s">
        <v>2570</v>
      </c>
      <c r="N363" s="191">
        <v>660</v>
      </c>
      <c r="O363" s="191" t="e">
        <v>#N/A</v>
      </c>
      <c r="P363" s="191" t="e">
        <v>#N/A</v>
      </c>
      <c r="Q363" s="191" t="e">
        <v>#N/A</v>
      </c>
      <c r="R363" s="191" t="e">
        <v>#N/A</v>
      </c>
      <c r="S363" s="191" t="e">
        <v>#N/A</v>
      </c>
      <c r="T363" s="191" t="e">
        <v>#N/A</v>
      </c>
      <c r="U363" s="191" t="e">
        <v>#N/A</v>
      </c>
      <c r="V363" s="191" t="e">
        <v>#N/A</v>
      </c>
    </row>
    <row r="364" spans="1:22" x14ac:dyDescent="0.35">
      <c r="A364" t="s">
        <v>2572</v>
      </c>
      <c r="B364" s="191">
        <v>3450</v>
      </c>
      <c r="C364" s="191" t="e">
        <v>#N/A</v>
      </c>
      <c r="D364" s="191" t="e">
        <v>#N/A</v>
      </c>
      <c r="E364" s="191" t="e">
        <v>#N/A</v>
      </c>
      <c r="F364" s="191">
        <v>2250</v>
      </c>
      <c r="G364" s="191" t="e">
        <v>#N/A</v>
      </c>
      <c r="H364" s="191" t="e">
        <v>#N/A</v>
      </c>
      <c r="I364" s="191" t="e">
        <v>#N/A</v>
      </c>
      <c r="J364" s="191" t="e">
        <v>#N/A</v>
      </c>
      <c r="M364" t="s">
        <v>2571</v>
      </c>
      <c r="N364" s="191">
        <v>780</v>
      </c>
      <c r="O364" s="191" t="e">
        <v>#N/A</v>
      </c>
      <c r="P364" s="191" t="e">
        <v>#N/A</v>
      </c>
      <c r="Q364" s="191" t="e">
        <v>#N/A</v>
      </c>
      <c r="R364" s="191">
        <v>720</v>
      </c>
      <c r="S364" s="191" t="e">
        <v>#N/A</v>
      </c>
      <c r="T364" s="191">
        <v>780</v>
      </c>
      <c r="U364" s="191" t="e">
        <v>#N/A</v>
      </c>
      <c r="V364" s="191">
        <v>720</v>
      </c>
    </row>
    <row r="365" spans="1:22" x14ac:dyDescent="0.35">
      <c r="A365" t="s">
        <v>2573</v>
      </c>
      <c r="B365" s="191">
        <v>4210</v>
      </c>
      <c r="C365" s="191">
        <v>3255</v>
      </c>
      <c r="D365" s="191" t="e">
        <v>#N/A</v>
      </c>
      <c r="E365" s="191" t="e">
        <v>#N/A</v>
      </c>
      <c r="F365" s="191">
        <v>2540</v>
      </c>
      <c r="G365" s="191">
        <v>3622.5</v>
      </c>
      <c r="H365" s="191" t="e">
        <v>#N/A</v>
      </c>
      <c r="I365" s="191">
        <v>1815</v>
      </c>
      <c r="J365" s="191" t="e">
        <v>#N/A</v>
      </c>
      <c r="M365" t="s">
        <v>2572</v>
      </c>
      <c r="N365" s="191">
        <v>600</v>
      </c>
      <c r="O365" s="191" t="e">
        <v>#N/A</v>
      </c>
      <c r="P365" s="191" t="e">
        <v>#N/A</v>
      </c>
      <c r="Q365" s="191">
        <v>480</v>
      </c>
      <c r="R365" s="191" t="e">
        <v>#N/A</v>
      </c>
      <c r="S365" s="191" t="e">
        <v>#N/A</v>
      </c>
      <c r="T365" s="191" t="e">
        <v>#N/A</v>
      </c>
      <c r="U365" s="191" t="e">
        <v>#N/A</v>
      </c>
      <c r="V365" s="191">
        <v>480</v>
      </c>
    </row>
    <row r="366" spans="1:22" x14ac:dyDescent="0.35">
      <c r="A366" t="s">
        <v>2574</v>
      </c>
      <c r="B366" s="191">
        <v>2490</v>
      </c>
      <c r="C366" s="191" t="e">
        <v>#N/A</v>
      </c>
      <c r="D366" s="191" t="e">
        <v>#N/A</v>
      </c>
      <c r="E366" s="191" t="e">
        <v>#N/A</v>
      </c>
      <c r="F366" s="191" t="e">
        <v>#N/A</v>
      </c>
      <c r="G366" s="191" t="e">
        <v>#N/A</v>
      </c>
      <c r="H366" s="191" t="e">
        <v>#N/A</v>
      </c>
      <c r="I366" s="191" t="e">
        <v>#N/A</v>
      </c>
      <c r="J366" s="191" t="e">
        <v>#N/A</v>
      </c>
      <c r="M366" t="s">
        <v>2573</v>
      </c>
      <c r="N366" s="191">
        <v>420</v>
      </c>
      <c r="O366" s="191" t="e">
        <v>#N/A</v>
      </c>
      <c r="P366" s="191" t="e">
        <v>#N/A</v>
      </c>
      <c r="Q366" s="191" t="e">
        <v>#N/A</v>
      </c>
      <c r="R366" s="191">
        <v>240</v>
      </c>
      <c r="S366" s="191">
        <v>240</v>
      </c>
      <c r="T366" s="191" t="e">
        <v>#N/A</v>
      </c>
      <c r="U366" s="191">
        <v>240</v>
      </c>
      <c r="V366" s="191" t="e">
        <v>#N/A</v>
      </c>
    </row>
    <row r="367" spans="1:22" x14ac:dyDescent="0.35">
      <c r="A367" t="s">
        <v>2575</v>
      </c>
      <c r="B367" s="191">
        <v>0</v>
      </c>
      <c r="C367" s="191">
        <v>0</v>
      </c>
      <c r="D367" s="191">
        <v>0</v>
      </c>
      <c r="E367" s="191">
        <v>75</v>
      </c>
      <c r="F367" s="191">
        <v>210</v>
      </c>
      <c r="G367" s="191">
        <v>37.5</v>
      </c>
      <c r="H367" s="191">
        <v>75</v>
      </c>
      <c r="I367" s="191">
        <v>150</v>
      </c>
      <c r="J367" s="191">
        <v>0</v>
      </c>
      <c r="M367" t="s">
        <v>2574</v>
      </c>
      <c r="N367" s="191">
        <v>600</v>
      </c>
      <c r="O367" s="191" t="e">
        <v>#N/A</v>
      </c>
      <c r="P367" s="191" t="e">
        <v>#N/A</v>
      </c>
      <c r="Q367" s="191" t="e">
        <v>#N/A</v>
      </c>
      <c r="R367" s="191" t="e">
        <v>#N/A</v>
      </c>
      <c r="S367" s="191" t="e">
        <v>#N/A</v>
      </c>
      <c r="T367" s="191" t="e">
        <v>#N/A</v>
      </c>
      <c r="U367" s="191" t="e">
        <v>#N/A</v>
      </c>
      <c r="V367" s="191" t="e">
        <v>#N/A</v>
      </c>
    </row>
    <row r="368" spans="1:22" x14ac:dyDescent="0.35">
      <c r="A368" t="s">
        <v>2576</v>
      </c>
      <c r="B368" s="191">
        <v>7125</v>
      </c>
      <c r="C368" s="191">
        <v>3950</v>
      </c>
      <c r="D368" s="191">
        <v>3950</v>
      </c>
      <c r="E368" s="191">
        <v>6285</v>
      </c>
      <c r="F368" s="191">
        <v>5390</v>
      </c>
      <c r="G368" s="191" t="e">
        <v>#N/A</v>
      </c>
      <c r="H368" s="191">
        <v>2925</v>
      </c>
      <c r="I368" s="191" t="e">
        <v>#N/A</v>
      </c>
      <c r="J368" s="191">
        <v>533.5</v>
      </c>
      <c r="M368" t="s">
        <v>2575</v>
      </c>
      <c r="N368" s="191">
        <v>600</v>
      </c>
      <c r="O368" s="191">
        <v>600</v>
      </c>
      <c r="P368" s="191" t="e">
        <v>#N/A</v>
      </c>
      <c r="Q368" s="191" t="e">
        <v>#N/A</v>
      </c>
      <c r="R368" s="191" t="e">
        <v>#N/A</v>
      </c>
      <c r="S368" s="191" t="e">
        <v>#N/A</v>
      </c>
      <c r="T368" s="191" t="e">
        <v>#N/A</v>
      </c>
      <c r="U368" s="191" t="e">
        <v>#N/A</v>
      </c>
      <c r="V368" s="191" t="e">
        <v>#N/A</v>
      </c>
    </row>
    <row r="369" spans="1:22" x14ac:dyDescent="0.35">
      <c r="A369" t="s">
        <v>2577</v>
      </c>
      <c r="B369" s="191">
        <v>580</v>
      </c>
      <c r="C369" s="191" t="e">
        <v>#N/A</v>
      </c>
      <c r="D369" s="191" t="e">
        <v>#N/A</v>
      </c>
      <c r="E369" s="191" t="e">
        <v>#N/A</v>
      </c>
      <c r="F369" s="191" t="e">
        <v>#N/A</v>
      </c>
      <c r="G369" s="191" t="e">
        <v>#N/A</v>
      </c>
      <c r="H369" s="191" t="e">
        <v>#N/A</v>
      </c>
      <c r="I369" s="191" t="e">
        <v>#N/A</v>
      </c>
      <c r="J369" s="191" t="e">
        <v>#N/A</v>
      </c>
      <c r="M369" t="s">
        <v>2576</v>
      </c>
      <c r="N369" s="191">
        <v>480</v>
      </c>
      <c r="O369" s="191">
        <v>360</v>
      </c>
      <c r="P369" s="191" t="e">
        <v>#N/A</v>
      </c>
      <c r="Q369" s="191">
        <v>480</v>
      </c>
      <c r="R369" s="191">
        <v>300</v>
      </c>
      <c r="S369" s="191">
        <v>360</v>
      </c>
      <c r="T369" s="191">
        <v>480</v>
      </c>
      <c r="U369" s="191">
        <v>480</v>
      </c>
      <c r="V369" s="191">
        <v>0</v>
      </c>
    </row>
    <row r="370" spans="1:22" x14ac:dyDescent="0.35">
      <c r="A370" t="s">
        <v>2578</v>
      </c>
      <c r="B370" s="191">
        <v>3360</v>
      </c>
      <c r="C370" s="191" t="e">
        <v>#N/A</v>
      </c>
      <c r="D370" s="191" t="e">
        <v>#N/A</v>
      </c>
      <c r="E370" s="191" t="e">
        <v>#N/A</v>
      </c>
      <c r="F370" s="191">
        <v>1155</v>
      </c>
      <c r="G370" s="191" t="e">
        <v>#N/A</v>
      </c>
      <c r="H370" s="191">
        <v>2210</v>
      </c>
      <c r="I370" s="191" t="e">
        <v>#N/A</v>
      </c>
      <c r="J370" s="191">
        <v>1800</v>
      </c>
      <c r="M370" t="s">
        <v>2577</v>
      </c>
      <c r="N370" s="191">
        <v>600</v>
      </c>
      <c r="O370" s="191" t="e">
        <v>#N/A</v>
      </c>
      <c r="P370" s="191" t="e">
        <v>#N/A</v>
      </c>
      <c r="Q370" s="191" t="e">
        <v>#N/A</v>
      </c>
      <c r="R370" s="191">
        <v>600</v>
      </c>
      <c r="S370" s="191" t="e">
        <v>#N/A</v>
      </c>
      <c r="T370" s="191">
        <v>480</v>
      </c>
      <c r="U370" s="191" t="e">
        <v>#N/A</v>
      </c>
      <c r="V370" s="191" t="e">
        <v>#N/A</v>
      </c>
    </row>
    <row r="371" spans="1:22" x14ac:dyDescent="0.35">
      <c r="A371" t="s">
        <v>2579</v>
      </c>
      <c r="B371" s="191">
        <v>1050</v>
      </c>
      <c r="C371" s="191" t="e">
        <v>#N/A</v>
      </c>
      <c r="D371" s="191" t="e">
        <v>#N/A</v>
      </c>
      <c r="E371" s="191">
        <v>787.5</v>
      </c>
      <c r="F371" s="191" t="e">
        <v>#N/A</v>
      </c>
      <c r="G371" s="191" t="e">
        <v>#N/A</v>
      </c>
      <c r="H371" s="191" t="e">
        <v>#N/A</v>
      </c>
      <c r="I371" s="191" t="e">
        <v>#N/A</v>
      </c>
      <c r="J371" s="191">
        <v>1290</v>
      </c>
      <c r="M371" t="s">
        <v>2578</v>
      </c>
      <c r="N371" s="191">
        <v>240</v>
      </c>
      <c r="O371" s="191" t="e">
        <v>#N/A</v>
      </c>
      <c r="P371" s="191" t="e">
        <v>#N/A</v>
      </c>
      <c r="Q371" s="191">
        <v>960</v>
      </c>
      <c r="R371" s="191">
        <v>240</v>
      </c>
      <c r="S371" s="191" t="e">
        <v>#N/A</v>
      </c>
      <c r="T371" s="191" t="e">
        <v>#N/A</v>
      </c>
      <c r="U371" s="191" t="e">
        <v>#N/A</v>
      </c>
      <c r="V371" s="191">
        <v>480</v>
      </c>
    </row>
    <row r="372" spans="1:22" x14ac:dyDescent="0.35">
      <c r="A372" t="s">
        <v>2580</v>
      </c>
      <c r="B372" s="191">
        <v>2310</v>
      </c>
      <c r="C372" s="191" t="e">
        <v>#N/A</v>
      </c>
      <c r="D372" s="191" t="e">
        <v>#N/A</v>
      </c>
      <c r="E372" s="191" t="e">
        <v>#N/A</v>
      </c>
      <c r="F372" s="191">
        <v>4455</v>
      </c>
      <c r="G372" s="191">
        <v>3495</v>
      </c>
      <c r="H372" s="191" t="e">
        <v>#N/A</v>
      </c>
      <c r="I372" s="191">
        <v>1225</v>
      </c>
      <c r="J372" s="191" t="e">
        <v>#N/A</v>
      </c>
      <c r="M372" t="s">
        <v>2579</v>
      </c>
      <c r="N372" s="191">
        <v>900</v>
      </c>
      <c r="O372" s="191">
        <v>720</v>
      </c>
      <c r="P372" s="191" t="e">
        <v>#N/A</v>
      </c>
      <c r="Q372" s="191">
        <v>660</v>
      </c>
      <c r="R372" s="191" t="e">
        <v>#N/A</v>
      </c>
      <c r="S372" s="191" t="e">
        <v>#N/A</v>
      </c>
      <c r="T372" s="191" t="e">
        <v>#N/A</v>
      </c>
      <c r="U372" s="191" t="e">
        <v>#N/A</v>
      </c>
      <c r="V372" s="191" t="e">
        <v>#N/A</v>
      </c>
    </row>
    <row r="373" spans="1:22" x14ac:dyDescent="0.35">
      <c r="A373" t="s">
        <v>2581</v>
      </c>
      <c r="B373" s="191">
        <v>525</v>
      </c>
      <c r="C373" s="191" t="e">
        <v>#N/A</v>
      </c>
      <c r="D373" s="191" t="e">
        <v>#N/A</v>
      </c>
      <c r="E373" s="191" t="e">
        <v>#N/A</v>
      </c>
      <c r="F373" s="191" t="e">
        <v>#N/A</v>
      </c>
      <c r="G373" s="191" t="e">
        <v>#N/A</v>
      </c>
      <c r="H373" s="191" t="e">
        <v>#N/A</v>
      </c>
      <c r="I373" s="191" t="e">
        <v>#N/A</v>
      </c>
      <c r="J373" s="191" t="e">
        <v>#N/A</v>
      </c>
      <c r="M373" t="s">
        <v>2580</v>
      </c>
      <c r="N373" s="191">
        <v>390</v>
      </c>
      <c r="O373" s="191">
        <v>390</v>
      </c>
      <c r="P373" s="191">
        <v>420</v>
      </c>
      <c r="Q373" s="191">
        <v>390</v>
      </c>
      <c r="R373" s="191">
        <v>360</v>
      </c>
      <c r="S373" s="191">
        <v>480</v>
      </c>
      <c r="T373" s="191" t="e">
        <v>#N/A</v>
      </c>
      <c r="U373" s="191" t="e">
        <v>#N/A</v>
      </c>
      <c r="V373" s="191">
        <v>360</v>
      </c>
    </row>
    <row r="374" spans="1:22" x14ac:dyDescent="0.35">
      <c r="A374" t="s">
        <v>2582</v>
      </c>
      <c r="B374" s="191">
        <v>187.5</v>
      </c>
      <c r="C374" s="191">
        <v>187.5</v>
      </c>
      <c r="D374" s="191" t="e">
        <v>#N/A</v>
      </c>
      <c r="E374" s="191" t="e">
        <v>#N/A</v>
      </c>
      <c r="F374" s="191" t="e">
        <v>#N/A</v>
      </c>
      <c r="G374" s="191" t="e">
        <v>#N/A</v>
      </c>
      <c r="H374" s="191" t="e">
        <v>#N/A</v>
      </c>
      <c r="I374" s="191" t="e">
        <v>#N/A</v>
      </c>
      <c r="J374" s="191" t="e">
        <v>#N/A</v>
      </c>
      <c r="M374" t="s">
        <v>2581</v>
      </c>
      <c r="N374" s="191">
        <v>360</v>
      </c>
      <c r="O374" s="191" t="e">
        <v>#N/A</v>
      </c>
      <c r="P374" s="191" t="e">
        <v>#N/A</v>
      </c>
      <c r="Q374" s="191" t="e">
        <v>#N/A</v>
      </c>
      <c r="R374" s="191" t="e">
        <v>#N/A</v>
      </c>
      <c r="S374" s="191" t="e">
        <v>#N/A</v>
      </c>
      <c r="T374" s="191" t="e">
        <v>#N/A</v>
      </c>
      <c r="U374" s="191" t="e">
        <v>#N/A</v>
      </c>
      <c r="V374" s="191" t="e">
        <v>#N/A</v>
      </c>
    </row>
    <row r="375" spans="1:22" x14ac:dyDescent="0.35">
      <c r="A375" t="s">
        <v>2583</v>
      </c>
      <c r="B375" s="191">
        <v>650</v>
      </c>
      <c r="C375" s="191">
        <v>650</v>
      </c>
      <c r="D375" s="191" t="e">
        <v>#N/A</v>
      </c>
      <c r="E375" s="191">
        <v>130</v>
      </c>
      <c r="F375" s="191">
        <v>877.5</v>
      </c>
      <c r="G375" s="191">
        <v>225</v>
      </c>
      <c r="H375" s="191">
        <v>130</v>
      </c>
      <c r="I375" s="191">
        <v>450</v>
      </c>
      <c r="J375" s="191">
        <v>0</v>
      </c>
      <c r="M375" t="s">
        <v>2582</v>
      </c>
      <c r="N375" s="191">
        <v>720</v>
      </c>
      <c r="O375" s="191" t="e">
        <v>#N/A</v>
      </c>
      <c r="P375" s="191" t="e">
        <v>#N/A</v>
      </c>
      <c r="Q375" s="191">
        <v>300</v>
      </c>
      <c r="R375" s="191" t="e">
        <v>#N/A</v>
      </c>
      <c r="S375" s="191" t="e">
        <v>#N/A</v>
      </c>
      <c r="T375" s="191" t="e">
        <v>#N/A</v>
      </c>
      <c r="U375" s="191" t="e">
        <v>#N/A</v>
      </c>
      <c r="V375" s="191" t="e">
        <v>#N/A</v>
      </c>
    </row>
    <row r="376" spans="1:22" x14ac:dyDescent="0.35">
      <c r="A376" t="s">
        <v>2584</v>
      </c>
      <c r="B376" s="191">
        <v>802.5</v>
      </c>
      <c r="C376" s="191" t="e">
        <v>#N/A</v>
      </c>
      <c r="D376" s="191" t="e">
        <v>#N/A</v>
      </c>
      <c r="E376" s="191" t="e">
        <v>#N/A</v>
      </c>
      <c r="F376" s="191">
        <v>150</v>
      </c>
      <c r="G376" s="191" t="e">
        <v>#N/A</v>
      </c>
      <c r="H376" s="191">
        <v>675</v>
      </c>
      <c r="I376" s="191" t="e">
        <v>#N/A</v>
      </c>
      <c r="J376" s="191" t="e">
        <v>#N/A</v>
      </c>
      <c r="M376" t="s">
        <v>2583</v>
      </c>
      <c r="N376" s="191">
        <v>660</v>
      </c>
      <c r="O376" s="191" t="e">
        <v>#N/A</v>
      </c>
      <c r="P376" s="191" t="e">
        <v>#N/A</v>
      </c>
      <c r="Q376" s="191" t="e">
        <v>#N/A</v>
      </c>
      <c r="R376" s="191" t="e">
        <v>#N/A</v>
      </c>
      <c r="S376" s="191" t="e">
        <v>#N/A</v>
      </c>
      <c r="T376" s="191" t="e">
        <v>#N/A</v>
      </c>
      <c r="U376" s="191" t="e">
        <v>#N/A</v>
      </c>
      <c r="V376" s="191" t="e">
        <v>#N/A</v>
      </c>
    </row>
    <row r="377" spans="1:22" x14ac:dyDescent="0.35">
      <c r="A377" t="s">
        <v>2585</v>
      </c>
      <c r="B377" s="191">
        <v>1680</v>
      </c>
      <c r="C377" s="191" t="e">
        <v>#N/A</v>
      </c>
      <c r="D377" s="191" t="e">
        <v>#N/A</v>
      </c>
      <c r="E377" s="191">
        <v>4320</v>
      </c>
      <c r="F377" s="191">
        <v>3030</v>
      </c>
      <c r="G377" s="191" t="e">
        <v>#N/A</v>
      </c>
      <c r="H377" s="191" t="e">
        <v>#N/A</v>
      </c>
      <c r="I377" s="191" t="e">
        <v>#N/A</v>
      </c>
      <c r="J377" s="191">
        <v>2880</v>
      </c>
      <c r="M377" t="s">
        <v>2584</v>
      </c>
      <c r="N377" s="191">
        <v>660</v>
      </c>
      <c r="O377" s="191">
        <v>420</v>
      </c>
      <c r="P377" s="191" t="e">
        <v>#N/A</v>
      </c>
      <c r="Q377" s="191">
        <v>600</v>
      </c>
      <c r="R377" s="191">
        <v>600</v>
      </c>
      <c r="S377" s="191">
        <v>600</v>
      </c>
      <c r="T377" s="191" t="e">
        <v>#N/A</v>
      </c>
      <c r="U377" s="191">
        <v>600</v>
      </c>
      <c r="V377" s="191">
        <v>720</v>
      </c>
    </row>
    <row r="378" spans="1:22" x14ac:dyDescent="0.35">
      <c r="A378" t="s">
        <v>2586</v>
      </c>
      <c r="B378" s="191">
        <v>8</v>
      </c>
      <c r="C378" s="191">
        <v>0</v>
      </c>
      <c r="D378" s="191" t="e">
        <v>#N/A</v>
      </c>
      <c r="E378" s="191">
        <v>1680</v>
      </c>
      <c r="F378" s="191" t="e">
        <v>#N/A</v>
      </c>
      <c r="G378" s="191" t="e">
        <v>#N/A</v>
      </c>
      <c r="H378" s="191" t="e">
        <v>#N/A</v>
      </c>
      <c r="I378" s="191" t="e">
        <v>#N/A</v>
      </c>
      <c r="J378" s="191" t="e">
        <v>#N/A</v>
      </c>
      <c r="M378" t="s">
        <v>2585</v>
      </c>
      <c r="N378" s="191">
        <v>240</v>
      </c>
      <c r="O378" s="191" t="e">
        <v>#N/A</v>
      </c>
      <c r="P378" s="191" t="e">
        <v>#N/A</v>
      </c>
      <c r="Q378" s="191" t="e">
        <v>#N/A</v>
      </c>
      <c r="R378" s="191" t="e">
        <v>#N/A</v>
      </c>
      <c r="S378" s="191" t="e">
        <v>#N/A</v>
      </c>
      <c r="T378" s="191">
        <v>160</v>
      </c>
      <c r="U378" s="191" t="e">
        <v>#N/A</v>
      </c>
      <c r="V378" s="191" t="e">
        <v>#N/A</v>
      </c>
    </row>
    <row r="379" spans="1:22" x14ac:dyDescent="0.35">
      <c r="A379" t="s">
        <v>2587</v>
      </c>
      <c r="B379" s="191">
        <v>2055</v>
      </c>
      <c r="C379" s="191">
        <v>1815</v>
      </c>
      <c r="D379" s="191">
        <v>2055</v>
      </c>
      <c r="E379" s="191">
        <v>3735</v>
      </c>
      <c r="F379" s="191">
        <v>3450</v>
      </c>
      <c r="G379" s="191">
        <v>3975</v>
      </c>
      <c r="H379" s="191" t="e">
        <v>#N/A</v>
      </c>
      <c r="I379" s="191" t="e">
        <v>#N/A</v>
      </c>
      <c r="J379" s="191">
        <v>4170</v>
      </c>
      <c r="M379" t="s">
        <v>2586</v>
      </c>
      <c r="N379" s="191">
        <v>600</v>
      </c>
      <c r="O379" s="191" t="e">
        <v>#N/A</v>
      </c>
      <c r="P379" s="191" t="e">
        <v>#N/A</v>
      </c>
      <c r="Q379" s="191">
        <v>600</v>
      </c>
      <c r="R379" s="191" t="e">
        <v>#N/A</v>
      </c>
      <c r="S379" s="191" t="e">
        <v>#N/A</v>
      </c>
      <c r="T379" s="191">
        <v>540</v>
      </c>
      <c r="U379" s="191" t="e">
        <v>#N/A</v>
      </c>
      <c r="V379" s="191" t="e">
        <v>#N/A</v>
      </c>
    </row>
    <row r="380" spans="1:22" x14ac:dyDescent="0.35">
      <c r="A380" t="s">
        <v>2588</v>
      </c>
      <c r="B380" s="191">
        <v>0</v>
      </c>
      <c r="C380" s="191" t="e">
        <v>#N/A</v>
      </c>
      <c r="D380" s="191" t="e">
        <v>#N/A</v>
      </c>
      <c r="E380" s="191" t="e">
        <v>#N/A</v>
      </c>
      <c r="F380" s="191" t="e">
        <v>#N/A</v>
      </c>
      <c r="G380" s="191" t="e">
        <v>#N/A</v>
      </c>
      <c r="H380" s="191" t="e">
        <v>#N/A</v>
      </c>
      <c r="I380" s="191" t="e">
        <v>#N/A</v>
      </c>
      <c r="J380" s="191" t="e">
        <v>#N/A</v>
      </c>
      <c r="M380" t="s">
        <v>2587</v>
      </c>
      <c r="N380" s="191">
        <v>540</v>
      </c>
      <c r="O380" s="191" t="e">
        <v>#N/A</v>
      </c>
      <c r="P380" s="191" t="e">
        <v>#N/A</v>
      </c>
      <c r="Q380" s="191" t="e">
        <v>#N/A</v>
      </c>
      <c r="R380" s="191" t="e">
        <v>#N/A</v>
      </c>
      <c r="S380" s="191" t="e">
        <v>#N/A</v>
      </c>
      <c r="T380" s="191" t="e">
        <v>#N/A</v>
      </c>
      <c r="U380" s="191" t="e">
        <v>#N/A</v>
      </c>
      <c r="V380" s="191" t="e">
        <v>#N/A</v>
      </c>
    </row>
    <row r="381" spans="1:22" x14ac:dyDescent="0.35">
      <c r="A381" t="s">
        <v>2589</v>
      </c>
      <c r="B381" s="191">
        <v>885</v>
      </c>
      <c r="C381" s="191" t="e">
        <v>#N/A</v>
      </c>
      <c r="D381" s="191" t="e">
        <v>#N/A</v>
      </c>
      <c r="E381" s="191">
        <v>970</v>
      </c>
      <c r="F381" s="191" t="e">
        <v>#N/A</v>
      </c>
      <c r="G381" s="191" t="e">
        <v>#N/A</v>
      </c>
      <c r="H381" s="191" t="e">
        <v>#N/A</v>
      </c>
      <c r="I381" s="191" t="e">
        <v>#N/A</v>
      </c>
      <c r="J381" s="191" t="e">
        <v>#N/A</v>
      </c>
      <c r="M381" t="s">
        <v>2588</v>
      </c>
      <c r="N381" s="191">
        <v>720</v>
      </c>
      <c r="O381" s="191" t="e">
        <v>#N/A</v>
      </c>
      <c r="P381" s="191" t="e">
        <v>#N/A</v>
      </c>
      <c r="Q381" s="191" t="e">
        <v>#N/A</v>
      </c>
      <c r="R381" s="191">
        <v>0</v>
      </c>
      <c r="S381" s="191" t="e">
        <v>#N/A</v>
      </c>
      <c r="T381" s="191">
        <v>360</v>
      </c>
      <c r="U381" s="191">
        <v>0</v>
      </c>
      <c r="V381" s="191">
        <v>600</v>
      </c>
    </row>
    <row r="382" spans="1:22" x14ac:dyDescent="0.35">
      <c r="A382" t="s">
        <v>2590</v>
      </c>
      <c r="B382" s="191">
        <v>3885</v>
      </c>
      <c r="C382" s="191" t="e">
        <v>#N/A</v>
      </c>
      <c r="D382" s="191" t="e">
        <v>#N/A</v>
      </c>
      <c r="E382" s="191" t="e">
        <v>#N/A</v>
      </c>
      <c r="F382" s="191" t="e">
        <v>#N/A</v>
      </c>
      <c r="G382" s="191" t="e">
        <v>#N/A</v>
      </c>
      <c r="H382" s="191" t="e">
        <v>#N/A</v>
      </c>
      <c r="I382" s="191" t="e">
        <v>#N/A</v>
      </c>
      <c r="J382" s="191" t="e">
        <v>#N/A</v>
      </c>
      <c r="M382" t="s">
        <v>2589</v>
      </c>
      <c r="N382" s="191">
        <v>480</v>
      </c>
      <c r="O382" s="191" t="e">
        <v>#N/A</v>
      </c>
      <c r="P382" s="191" t="e">
        <v>#N/A</v>
      </c>
      <c r="Q382" s="191" t="e">
        <v>#N/A</v>
      </c>
      <c r="R382" s="191" t="e">
        <v>#N/A</v>
      </c>
      <c r="S382" s="191" t="e">
        <v>#N/A</v>
      </c>
      <c r="T382" s="191" t="e">
        <v>#N/A</v>
      </c>
      <c r="U382" s="191" t="e">
        <v>#N/A</v>
      </c>
      <c r="V382" s="191" t="e">
        <v>#N/A</v>
      </c>
    </row>
    <row r="383" spans="1:22" x14ac:dyDescent="0.35">
      <c r="A383" t="s">
        <v>2591</v>
      </c>
      <c r="B383" s="191">
        <v>0</v>
      </c>
      <c r="C383" s="191">
        <v>490</v>
      </c>
      <c r="D383" s="191" t="e">
        <v>#N/A</v>
      </c>
      <c r="E383" s="191">
        <v>90</v>
      </c>
      <c r="F383" s="191">
        <v>0</v>
      </c>
      <c r="G383" s="191">
        <v>75</v>
      </c>
      <c r="H383" s="191" t="e">
        <v>#N/A</v>
      </c>
      <c r="I383" s="191">
        <v>0</v>
      </c>
      <c r="J383" s="191">
        <v>0</v>
      </c>
      <c r="M383" t="s">
        <v>2590</v>
      </c>
      <c r="N383" s="191">
        <v>720</v>
      </c>
      <c r="O383" s="191">
        <v>720</v>
      </c>
      <c r="P383" s="191">
        <v>900</v>
      </c>
      <c r="Q383" s="191" t="e">
        <v>#N/A</v>
      </c>
      <c r="R383" s="191">
        <v>720</v>
      </c>
      <c r="S383" s="191">
        <v>600</v>
      </c>
      <c r="T383" s="191" t="e">
        <v>#N/A</v>
      </c>
      <c r="U383" s="191">
        <v>720</v>
      </c>
      <c r="V383" s="191" t="e">
        <v>#N/A</v>
      </c>
    </row>
    <row r="384" spans="1:22" x14ac:dyDescent="0.35">
      <c r="A384" t="s">
        <v>2592</v>
      </c>
      <c r="B384" s="191">
        <v>7550</v>
      </c>
      <c r="C384" s="191" t="e">
        <v>#N/A</v>
      </c>
      <c r="D384" s="191" t="e">
        <v>#N/A</v>
      </c>
      <c r="E384" s="191" t="e">
        <v>#N/A</v>
      </c>
      <c r="F384" s="191" t="e">
        <v>#N/A</v>
      </c>
      <c r="G384" s="191" t="e">
        <v>#N/A</v>
      </c>
      <c r="H384" s="191">
        <v>560</v>
      </c>
      <c r="I384" s="191" t="e">
        <v>#N/A</v>
      </c>
      <c r="J384" s="191" t="e">
        <v>#N/A</v>
      </c>
      <c r="M384" t="s">
        <v>2591</v>
      </c>
      <c r="N384" s="191">
        <v>0</v>
      </c>
      <c r="O384" s="191" t="e">
        <v>#N/A</v>
      </c>
      <c r="P384" s="191" t="e">
        <v>#N/A</v>
      </c>
      <c r="Q384" s="191" t="e">
        <v>#N/A</v>
      </c>
      <c r="R384" s="191">
        <v>360</v>
      </c>
      <c r="S384" s="191" t="e">
        <v>#N/A</v>
      </c>
      <c r="T384" s="191" t="e">
        <v>#N/A</v>
      </c>
      <c r="U384" s="191" t="e">
        <v>#N/A</v>
      </c>
      <c r="V384" s="191" t="e">
        <v>#N/A</v>
      </c>
    </row>
    <row r="385" spans="1:22" x14ac:dyDescent="0.35">
      <c r="A385" t="s">
        <v>2593</v>
      </c>
      <c r="B385" s="191">
        <v>750</v>
      </c>
      <c r="C385" s="191" t="e">
        <v>#N/A</v>
      </c>
      <c r="D385" s="191" t="e">
        <v>#N/A</v>
      </c>
      <c r="E385" s="191">
        <v>0</v>
      </c>
      <c r="F385" s="191" t="e">
        <v>#N/A</v>
      </c>
      <c r="G385" s="191" t="e">
        <v>#N/A</v>
      </c>
      <c r="H385" s="191">
        <v>150</v>
      </c>
      <c r="I385" s="191" t="e">
        <v>#N/A</v>
      </c>
      <c r="J385" s="191" t="e">
        <v>#N/A</v>
      </c>
      <c r="M385" t="s">
        <v>2592</v>
      </c>
      <c r="N385" s="191">
        <v>120</v>
      </c>
      <c r="O385" s="191">
        <v>60</v>
      </c>
      <c r="P385" s="191">
        <v>120</v>
      </c>
      <c r="Q385" s="191" t="e">
        <v>#N/A</v>
      </c>
      <c r="R385" s="191" t="e">
        <v>#N/A</v>
      </c>
      <c r="S385" s="191">
        <v>60</v>
      </c>
      <c r="T385" s="191" t="e">
        <v>#N/A</v>
      </c>
      <c r="U385" s="191" t="e">
        <v>#N/A</v>
      </c>
      <c r="V385" s="191" t="e">
        <v>#N/A</v>
      </c>
    </row>
    <row r="386" spans="1:22" x14ac:dyDescent="0.35">
      <c r="A386" t="s">
        <v>2594</v>
      </c>
      <c r="B386" s="191">
        <v>2325</v>
      </c>
      <c r="C386" s="191" t="e">
        <v>#N/A</v>
      </c>
      <c r="D386" s="191" t="e">
        <v>#N/A</v>
      </c>
      <c r="E386" s="191" t="e">
        <v>#N/A</v>
      </c>
      <c r="F386" s="191" t="e">
        <v>#N/A</v>
      </c>
      <c r="G386" s="191" t="e">
        <v>#N/A</v>
      </c>
      <c r="H386" s="191" t="e">
        <v>#N/A</v>
      </c>
      <c r="I386" s="191" t="e">
        <v>#N/A</v>
      </c>
      <c r="J386" s="191" t="e">
        <v>#N/A</v>
      </c>
      <c r="M386" t="s">
        <v>2593</v>
      </c>
      <c r="N386" s="191">
        <v>180</v>
      </c>
      <c r="O386" s="191" t="e">
        <v>#N/A</v>
      </c>
      <c r="P386" s="191" t="e">
        <v>#N/A</v>
      </c>
      <c r="Q386" s="191" t="e">
        <v>#N/A</v>
      </c>
      <c r="R386" s="191" t="e">
        <v>#N/A</v>
      </c>
      <c r="S386" s="191" t="e">
        <v>#N/A</v>
      </c>
      <c r="T386" s="191">
        <v>240</v>
      </c>
      <c r="U386" s="191">
        <v>360</v>
      </c>
      <c r="V386" s="191" t="e">
        <v>#N/A</v>
      </c>
    </row>
    <row r="387" spans="1:22" x14ac:dyDescent="0.35">
      <c r="A387" t="s">
        <v>2595</v>
      </c>
      <c r="B387" s="191">
        <v>100</v>
      </c>
      <c r="C387" s="191" t="e">
        <v>#N/A</v>
      </c>
      <c r="D387" s="191" t="e">
        <v>#N/A</v>
      </c>
      <c r="E387" s="191" t="e">
        <v>#N/A</v>
      </c>
      <c r="F387" s="191">
        <v>0</v>
      </c>
      <c r="G387" s="191" t="e">
        <v>#N/A</v>
      </c>
      <c r="H387" s="191">
        <v>150</v>
      </c>
      <c r="I387" s="191">
        <v>0</v>
      </c>
      <c r="J387" s="191">
        <v>150</v>
      </c>
      <c r="M387" t="s">
        <v>2594</v>
      </c>
      <c r="N387" s="191">
        <v>240</v>
      </c>
      <c r="O387" s="191" t="e">
        <v>#N/A</v>
      </c>
      <c r="P387" s="191" t="e">
        <v>#N/A</v>
      </c>
      <c r="Q387" s="191" t="e">
        <v>#N/A</v>
      </c>
      <c r="R387" s="191" t="e">
        <v>#N/A</v>
      </c>
      <c r="S387" s="191" t="e">
        <v>#N/A</v>
      </c>
      <c r="T387" s="191" t="e">
        <v>#N/A</v>
      </c>
      <c r="U387" s="191" t="e">
        <v>#N/A</v>
      </c>
      <c r="V387" s="191" t="e">
        <v>#N/A</v>
      </c>
    </row>
    <row r="388" spans="1:22" x14ac:dyDescent="0.35">
      <c r="A388" t="s">
        <v>2596</v>
      </c>
      <c r="B388" s="191">
        <v>1050</v>
      </c>
      <c r="C388" s="191" t="e">
        <v>#N/A</v>
      </c>
      <c r="D388" s="191" t="e">
        <v>#N/A</v>
      </c>
      <c r="E388" s="191" t="e">
        <v>#N/A</v>
      </c>
      <c r="F388" s="191" t="e">
        <v>#N/A</v>
      </c>
      <c r="G388" s="191" t="e">
        <v>#N/A</v>
      </c>
      <c r="H388" s="191" t="e">
        <v>#N/A</v>
      </c>
      <c r="I388" s="191" t="e">
        <v>#N/A</v>
      </c>
      <c r="J388" s="191" t="e">
        <v>#N/A</v>
      </c>
      <c r="M388" t="s">
        <v>2595</v>
      </c>
      <c r="N388" s="191">
        <v>480</v>
      </c>
      <c r="O388" s="191">
        <v>360</v>
      </c>
      <c r="P388" s="191">
        <v>300</v>
      </c>
      <c r="Q388" s="191">
        <v>360</v>
      </c>
      <c r="R388" s="191">
        <v>420</v>
      </c>
      <c r="S388" s="191">
        <v>48</v>
      </c>
      <c r="T388" s="191">
        <v>300</v>
      </c>
      <c r="U388" s="191">
        <v>240</v>
      </c>
      <c r="V388" s="191">
        <v>540</v>
      </c>
    </row>
    <row r="389" spans="1:22" x14ac:dyDescent="0.35">
      <c r="A389" t="s">
        <v>2597</v>
      </c>
      <c r="B389" s="191">
        <v>525</v>
      </c>
      <c r="C389" s="191">
        <v>525</v>
      </c>
      <c r="D389" s="191">
        <v>855</v>
      </c>
      <c r="E389" s="191" t="e">
        <v>#N/A</v>
      </c>
      <c r="F389" s="191">
        <v>300</v>
      </c>
      <c r="G389" s="191">
        <v>225</v>
      </c>
      <c r="H389" s="191" t="e">
        <v>#N/A</v>
      </c>
      <c r="I389" s="191">
        <v>225</v>
      </c>
      <c r="J389" s="191" t="e">
        <v>#N/A</v>
      </c>
      <c r="M389" t="s">
        <v>2596</v>
      </c>
      <c r="N389" s="191">
        <v>720</v>
      </c>
      <c r="O389" s="191" t="e">
        <v>#N/A</v>
      </c>
      <c r="P389" s="191" t="e">
        <v>#N/A</v>
      </c>
      <c r="Q389" s="191" t="e">
        <v>#N/A</v>
      </c>
      <c r="R389" s="191" t="e">
        <v>#N/A</v>
      </c>
      <c r="S389" s="191">
        <v>600</v>
      </c>
      <c r="T389" s="191" t="e">
        <v>#N/A</v>
      </c>
      <c r="U389" s="191" t="e">
        <v>#N/A</v>
      </c>
      <c r="V389" s="191">
        <v>600</v>
      </c>
    </row>
    <row r="390" spans="1:22" x14ac:dyDescent="0.35">
      <c r="A390" t="s">
        <v>2598</v>
      </c>
      <c r="B390" s="191">
        <v>3000</v>
      </c>
      <c r="C390" s="191" t="e">
        <v>#N/A</v>
      </c>
      <c r="D390" s="191" t="e">
        <v>#N/A</v>
      </c>
      <c r="E390" s="191" t="e">
        <v>#N/A</v>
      </c>
      <c r="F390" s="191">
        <v>3375</v>
      </c>
      <c r="G390" s="191" t="e">
        <v>#N/A</v>
      </c>
      <c r="H390" s="191" t="e">
        <v>#N/A</v>
      </c>
      <c r="I390" s="191" t="e">
        <v>#N/A</v>
      </c>
      <c r="J390" s="191" t="e">
        <v>#N/A</v>
      </c>
      <c r="M390" t="s">
        <v>2597</v>
      </c>
      <c r="N390" s="191">
        <v>480</v>
      </c>
      <c r="O390" s="191">
        <v>480</v>
      </c>
      <c r="P390" s="191">
        <v>480</v>
      </c>
      <c r="Q390" s="191">
        <v>720</v>
      </c>
      <c r="R390" s="191">
        <v>540</v>
      </c>
      <c r="S390" s="191">
        <v>480</v>
      </c>
      <c r="T390" s="191" t="e">
        <v>#N/A</v>
      </c>
      <c r="U390" s="191" t="e">
        <v>#N/A</v>
      </c>
      <c r="V390" s="191" t="e">
        <v>#N/A</v>
      </c>
    </row>
    <row r="391" spans="1:22" x14ac:dyDescent="0.35">
      <c r="A391" t="s">
        <v>2599</v>
      </c>
      <c r="B391" s="191">
        <v>9000</v>
      </c>
      <c r="C391" s="191">
        <v>2775</v>
      </c>
      <c r="D391" s="191">
        <v>3720</v>
      </c>
      <c r="E391" s="191" t="e">
        <v>#N/A</v>
      </c>
      <c r="F391" s="191" t="e">
        <v>#N/A</v>
      </c>
      <c r="G391" s="191">
        <v>3045</v>
      </c>
      <c r="H391" s="191" t="e">
        <v>#N/A</v>
      </c>
      <c r="I391" s="191" t="e">
        <v>#N/A</v>
      </c>
      <c r="J391" s="191" t="e">
        <v>#N/A</v>
      </c>
      <c r="M391" t="s">
        <v>2598</v>
      </c>
      <c r="N391" s="191">
        <v>240</v>
      </c>
      <c r="O391" s="191" t="e">
        <v>#N/A</v>
      </c>
      <c r="P391" s="191" t="e">
        <v>#N/A</v>
      </c>
      <c r="Q391" s="191">
        <v>360</v>
      </c>
      <c r="R391" s="191" t="e">
        <v>#N/A</v>
      </c>
      <c r="S391" s="191" t="e">
        <v>#N/A</v>
      </c>
      <c r="T391" s="191">
        <v>540</v>
      </c>
      <c r="U391" s="191" t="e">
        <v>#N/A</v>
      </c>
      <c r="V391" s="191" t="e">
        <v>#N/A</v>
      </c>
    </row>
    <row r="392" spans="1:22" x14ac:dyDescent="0.35">
      <c r="A392" t="s">
        <v>2600</v>
      </c>
      <c r="B392" s="191">
        <v>2100</v>
      </c>
      <c r="C392" s="191" t="e">
        <v>#N/A</v>
      </c>
      <c r="D392" s="191" t="e">
        <v>#N/A</v>
      </c>
      <c r="E392" s="191" t="e">
        <v>#N/A</v>
      </c>
      <c r="F392" s="191" t="e">
        <v>#N/A</v>
      </c>
      <c r="G392" s="191" t="e">
        <v>#N/A</v>
      </c>
      <c r="H392" s="191">
        <v>2100</v>
      </c>
      <c r="I392" s="191">
        <v>315</v>
      </c>
      <c r="J392" s="191" t="e">
        <v>#N/A</v>
      </c>
      <c r="M392" t="s">
        <v>2599</v>
      </c>
      <c r="N392" s="191">
        <v>540</v>
      </c>
      <c r="O392" s="191" t="e">
        <v>#N/A</v>
      </c>
      <c r="P392" s="191" t="e">
        <v>#N/A</v>
      </c>
      <c r="Q392" s="191">
        <v>720</v>
      </c>
      <c r="R392" s="191">
        <v>600</v>
      </c>
      <c r="S392" s="191">
        <v>540</v>
      </c>
      <c r="T392" s="191" t="e">
        <v>#N/A</v>
      </c>
      <c r="U392" s="191">
        <v>480</v>
      </c>
      <c r="V392" s="191">
        <v>480</v>
      </c>
    </row>
    <row r="393" spans="1:22" x14ac:dyDescent="0.35">
      <c r="A393" t="s">
        <v>2601</v>
      </c>
      <c r="B393" s="191">
        <v>175</v>
      </c>
      <c r="C393" s="191" t="e">
        <v>#N/A</v>
      </c>
      <c r="D393" s="191" t="e">
        <v>#N/A</v>
      </c>
      <c r="E393" s="191" t="e">
        <v>#N/A</v>
      </c>
      <c r="F393" s="191" t="e">
        <v>#N/A</v>
      </c>
      <c r="G393" s="191" t="e">
        <v>#N/A</v>
      </c>
      <c r="H393" s="191" t="e">
        <v>#N/A</v>
      </c>
      <c r="I393" s="191" t="e">
        <v>#N/A</v>
      </c>
      <c r="J393" s="191" t="e">
        <v>#N/A</v>
      </c>
      <c r="M393" t="s">
        <v>2600</v>
      </c>
      <c r="N393" s="191">
        <v>480</v>
      </c>
      <c r="O393" s="191">
        <v>360</v>
      </c>
      <c r="P393" s="191" t="e">
        <v>#N/A</v>
      </c>
      <c r="Q393" s="191" t="e">
        <v>#N/A</v>
      </c>
      <c r="R393" s="191" t="e">
        <v>#N/A</v>
      </c>
      <c r="S393" s="191" t="e">
        <v>#N/A</v>
      </c>
      <c r="T393" s="191" t="e">
        <v>#N/A</v>
      </c>
      <c r="U393" s="191" t="e">
        <v>#N/A</v>
      </c>
      <c r="V393" s="191" t="e">
        <v>#N/A</v>
      </c>
    </row>
    <row r="394" spans="1:22" x14ac:dyDescent="0.35">
      <c r="A394" t="s">
        <v>2602</v>
      </c>
      <c r="B394" s="191">
        <v>525</v>
      </c>
      <c r="C394" s="191">
        <v>477.5</v>
      </c>
      <c r="D394" s="191">
        <v>525</v>
      </c>
      <c r="E394" s="191">
        <v>997.5</v>
      </c>
      <c r="F394" s="191">
        <v>825</v>
      </c>
      <c r="G394" s="191">
        <v>437.5</v>
      </c>
      <c r="H394" s="191">
        <v>677.5</v>
      </c>
      <c r="I394" s="191">
        <v>1050</v>
      </c>
      <c r="J394" s="191">
        <v>810</v>
      </c>
      <c r="M394" t="s">
        <v>2601</v>
      </c>
      <c r="N394" s="191">
        <v>540</v>
      </c>
      <c r="O394" s="191" t="e">
        <v>#N/A</v>
      </c>
      <c r="P394" s="191" t="e">
        <v>#N/A</v>
      </c>
      <c r="Q394" s="191" t="e">
        <v>#N/A</v>
      </c>
      <c r="R394" s="191" t="e">
        <v>#N/A</v>
      </c>
      <c r="S394" s="191" t="e">
        <v>#N/A</v>
      </c>
      <c r="T394" s="191" t="e">
        <v>#N/A</v>
      </c>
      <c r="U394" s="191" t="e">
        <v>#N/A</v>
      </c>
      <c r="V394" s="191" t="e">
        <v>#N/A</v>
      </c>
    </row>
    <row r="395" spans="1:22" x14ac:dyDescent="0.35">
      <c r="A395" t="s">
        <v>2603</v>
      </c>
      <c r="B395" s="191">
        <v>750</v>
      </c>
      <c r="C395" s="191" t="e">
        <v>#N/A</v>
      </c>
      <c r="D395" s="191" t="e">
        <v>#N/A</v>
      </c>
      <c r="E395" s="191" t="e">
        <v>#N/A</v>
      </c>
      <c r="F395" s="191" t="e">
        <v>#N/A</v>
      </c>
      <c r="G395" s="191">
        <v>2490</v>
      </c>
      <c r="H395" s="191" t="e">
        <v>#N/A</v>
      </c>
      <c r="I395" s="191" t="e">
        <v>#N/A</v>
      </c>
      <c r="J395" s="191">
        <v>3210</v>
      </c>
      <c r="M395" t="s">
        <v>2602</v>
      </c>
      <c r="N395" s="191">
        <v>550</v>
      </c>
      <c r="O395" s="191">
        <v>540</v>
      </c>
      <c r="P395" s="191" t="e">
        <v>#N/A</v>
      </c>
      <c r="Q395" s="191" t="e">
        <v>#N/A</v>
      </c>
      <c r="R395" s="191" t="e">
        <v>#N/A</v>
      </c>
      <c r="S395" s="191" t="e">
        <v>#N/A</v>
      </c>
      <c r="T395" s="191" t="e">
        <v>#N/A</v>
      </c>
      <c r="U395" s="191" t="e">
        <v>#N/A</v>
      </c>
      <c r="V395" s="191" t="e">
        <v>#N/A</v>
      </c>
    </row>
    <row r="396" spans="1:22" x14ac:dyDescent="0.35">
      <c r="A396" t="s">
        <v>2604</v>
      </c>
      <c r="B396" s="191">
        <v>75</v>
      </c>
      <c r="C396" s="191">
        <v>0</v>
      </c>
      <c r="D396" s="191">
        <v>0</v>
      </c>
      <c r="E396" s="191">
        <v>0</v>
      </c>
      <c r="F396" s="191">
        <v>0</v>
      </c>
      <c r="G396" s="191">
        <v>0</v>
      </c>
      <c r="H396" s="191" t="e">
        <v>#N/A</v>
      </c>
      <c r="I396" s="191" t="e">
        <v>#N/A</v>
      </c>
      <c r="J396" s="191" t="e">
        <v>#N/A</v>
      </c>
      <c r="M396" t="s">
        <v>2603</v>
      </c>
      <c r="N396" s="191">
        <v>480</v>
      </c>
      <c r="O396" s="191" t="e">
        <v>#N/A</v>
      </c>
      <c r="P396" s="191" t="e">
        <v>#N/A</v>
      </c>
      <c r="Q396" s="191" t="e">
        <v>#N/A</v>
      </c>
      <c r="R396" s="191" t="e">
        <v>#N/A</v>
      </c>
      <c r="S396" s="191" t="e">
        <v>#N/A</v>
      </c>
      <c r="T396" s="191" t="e">
        <v>#N/A</v>
      </c>
      <c r="U396" s="191" t="e">
        <v>#N/A</v>
      </c>
      <c r="V396" s="191" t="e">
        <v>#N/A</v>
      </c>
    </row>
    <row r="397" spans="1:22" x14ac:dyDescent="0.35">
      <c r="A397" t="s">
        <v>2605</v>
      </c>
      <c r="B397" s="191">
        <v>787.5</v>
      </c>
      <c r="C397" s="191" t="e">
        <v>#N/A</v>
      </c>
      <c r="D397" s="191" t="e">
        <v>#N/A</v>
      </c>
      <c r="E397" s="191">
        <v>750</v>
      </c>
      <c r="F397" s="191" t="e">
        <v>#N/A</v>
      </c>
      <c r="G397" s="191" t="e">
        <v>#N/A</v>
      </c>
      <c r="H397" s="191">
        <v>787.5</v>
      </c>
      <c r="I397" s="191" t="e">
        <v>#N/A</v>
      </c>
      <c r="J397" s="191" t="e">
        <v>#N/A</v>
      </c>
      <c r="M397" t="s">
        <v>2604</v>
      </c>
      <c r="N397" s="191">
        <v>720</v>
      </c>
      <c r="O397" s="191">
        <v>720</v>
      </c>
      <c r="P397" s="191">
        <v>720</v>
      </c>
      <c r="Q397" s="191">
        <v>360</v>
      </c>
      <c r="R397" s="191" t="e">
        <v>#N/A</v>
      </c>
      <c r="S397" s="191">
        <v>600</v>
      </c>
      <c r="T397" s="191" t="e">
        <v>#N/A</v>
      </c>
      <c r="U397" s="191">
        <v>420</v>
      </c>
      <c r="V397" s="191" t="e">
        <v>#N/A</v>
      </c>
    </row>
    <row r="398" spans="1:22" x14ac:dyDescent="0.35">
      <c r="A398" t="s">
        <v>2606</v>
      </c>
      <c r="B398" s="191">
        <v>1380</v>
      </c>
      <c r="C398" s="191" t="e">
        <v>#N/A</v>
      </c>
      <c r="D398" s="191" t="e">
        <v>#N/A</v>
      </c>
      <c r="E398" s="191">
        <v>150</v>
      </c>
      <c r="F398" s="191">
        <v>1170</v>
      </c>
      <c r="G398" s="191">
        <v>200</v>
      </c>
      <c r="H398" s="191" t="e">
        <v>#N/A</v>
      </c>
      <c r="I398" s="191">
        <v>1507.5</v>
      </c>
      <c r="J398" s="191">
        <v>337.5</v>
      </c>
      <c r="M398" t="s">
        <v>2605</v>
      </c>
      <c r="N398" s="191">
        <v>40</v>
      </c>
      <c r="O398" s="191">
        <v>720</v>
      </c>
      <c r="P398" s="191">
        <v>0</v>
      </c>
      <c r="Q398" s="191">
        <v>660</v>
      </c>
      <c r="R398" s="191" t="e">
        <v>#N/A</v>
      </c>
      <c r="S398" s="191">
        <v>0</v>
      </c>
      <c r="T398" s="191">
        <v>0</v>
      </c>
      <c r="U398" s="191">
        <v>0</v>
      </c>
      <c r="V398" s="191">
        <v>960</v>
      </c>
    </row>
    <row r="399" spans="1:22" x14ac:dyDescent="0.35">
      <c r="A399" t="s">
        <v>2607</v>
      </c>
      <c r="B399" s="191">
        <v>1590</v>
      </c>
      <c r="C399" s="191">
        <v>1665</v>
      </c>
      <c r="D399" s="191" t="e">
        <v>#N/A</v>
      </c>
      <c r="E399" s="191" t="e">
        <v>#N/A</v>
      </c>
      <c r="F399" s="191" t="e">
        <v>#N/A</v>
      </c>
      <c r="G399" s="191" t="e">
        <v>#N/A</v>
      </c>
      <c r="H399" s="191" t="e">
        <v>#N/A</v>
      </c>
      <c r="I399" s="191" t="e">
        <v>#N/A</v>
      </c>
      <c r="J399" s="191" t="e">
        <v>#N/A</v>
      </c>
      <c r="M399" t="s">
        <v>2606</v>
      </c>
      <c r="N399" s="191">
        <v>720</v>
      </c>
      <c r="O399" s="191">
        <v>600</v>
      </c>
      <c r="P399" s="191" t="e">
        <v>#N/A</v>
      </c>
      <c r="Q399" s="191" t="e">
        <v>#N/A</v>
      </c>
      <c r="R399" s="191" t="e">
        <v>#N/A</v>
      </c>
      <c r="S399" s="191" t="e">
        <v>#N/A</v>
      </c>
      <c r="T399" s="191" t="e">
        <v>#N/A</v>
      </c>
      <c r="U399" s="191" t="e">
        <v>#N/A</v>
      </c>
      <c r="V399" s="191" t="e">
        <v>#N/A</v>
      </c>
    </row>
    <row r="400" spans="1:22" x14ac:dyDescent="0.35">
      <c r="A400" t="s">
        <v>2608</v>
      </c>
      <c r="B400" s="191">
        <v>345</v>
      </c>
      <c r="C400" s="191" t="e">
        <v>#N/A</v>
      </c>
      <c r="D400" s="191" t="e">
        <v>#N/A</v>
      </c>
      <c r="E400" s="191" t="e">
        <v>#N/A</v>
      </c>
      <c r="F400" s="191" t="e">
        <v>#N/A</v>
      </c>
      <c r="G400" s="191" t="e">
        <v>#N/A</v>
      </c>
      <c r="H400" s="191" t="e">
        <v>#N/A</v>
      </c>
      <c r="I400" s="191" t="e">
        <v>#N/A</v>
      </c>
      <c r="J400" s="191" t="e">
        <v>#N/A</v>
      </c>
      <c r="M400" t="s">
        <v>2607</v>
      </c>
      <c r="N400" s="191">
        <v>720</v>
      </c>
      <c r="O400" s="191">
        <v>0</v>
      </c>
      <c r="P400" s="191">
        <v>600</v>
      </c>
      <c r="Q400" s="191">
        <v>0</v>
      </c>
      <c r="R400" s="191">
        <v>720</v>
      </c>
      <c r="S400" s="191" t="e">
        <v>#N/A</v>
      </c>
      <c r="T400" s="191" t="e">
        <v>#N/A</v>
      </c>
      <c r="U400" s="191" t="e">
        <v>#N/A</v>
      </c>
      <c r="V400" s="191" t="e">
        <v>#N/A</v>
      </c>
    </row>
    <row r="401" spans="1:22" x14ac:dyDescent="0.35">
      <c r="A401" t="s">
        <v>2609</v>
      </c>
      <c r="B401" s="191">
        <v>570</v>
      </c>
      <c r="C401" s="191">
        <v>225</v>
      </c>
      <c r="D401" s="191" t="e">
        <v>#N/A</v>
      </c>
      <c r="E401" s="191" t="e">
        <v>#N/A</v>
      </c>
      <c r="F401" s="191" t="e">
        <v>#N/A</v>
      </c>
      <c r="G401" s="191" t="e">
        <v>#N/A</v>
      </c>
      <c r="H401" s="191" t="e">
        <v>#N/A</v>
      </c>
      <c r="I401" s="191" t="e">
        <v>#N/A</v>
      </c>
      <c r="J401" s="191" t="e">
        <v>#N/A</v>
      </c>
      <c r="M401" t="s">
        <v>2608</v>
      </c>
      <c r="N401" s="191">
        <v>240</v>
      </c>
      <c r="O401" s="191" t="e">
        <v>#N/A</v>
      </c>
      <c r="P401" s="191" t="e">
        <v>#N/A</v>
      </c>
      <c r="Q401" s="191">
        <v>240</v>
      </c>
      <c r="R401" s="191">
        <v>300</v>
      </c>
      <c r="S401" s="191">
        <v>240</v>
      </c>
      <c r="T401" s="191">
        <v>540</v>
      </c>
      <c r="U401" s="191">
        <v>240</v>
      </c>
      <c r="V401" s="191">
        <v>300</v>
      </c>
    </row>
    <row r="402" spans="1:22" x14ac:dyDescent="0.35">
      <c r="A402" t="s">
        <v>2610</v>
      </c>
      <c r="B402" s="191">
        <v>1200</v>
      </c>
      <c r="C402" s="191" t="e">
        <v>#N/A</v>
      </c>
      <c r="D402" s="191" t="e">
        <v>#N/A</v>
      </c>
      <c r="E402" s="191" t="e">
        <v>#N/A</v>
      </c>
      <c r="F402" s="191" t="e">
        <v>#N/A</v>
      </c>
      <c r="G402" s="191" t="e">
        <v>#N/A</v>
      </c>
      <c r="H402" s="191" t="e">
        <v>#N/A</v>
      </c>
      <c r="I402" s="191" t="e">
        <v>#N/A</v>
      </c>
      <c r="J402" s="191" t="e">
        <v>#N/A</v>
      </c>
      <c r="M402" t="s">
        <v>2609</v>
      </c>
      <c r="N402" s="191">
        <v>240</v>
      </c>
      <c r="O402" s="191" t="e">
        <v>#N/A</v>
      </c>
      <c r="P402" s="191" t="e">
        <v>#N/A</v>
      </c>
      <c r="Q402" s="191" t="e">
        <v>#N/A</v>
      </c>
      <c r="R402" s="191" t="e">
        <v>#N/A</v>
      </c>
      <c r="S402" s="191" t="e">
        <v>#N/A</v>
      </c>
      <c r="T402" s="191" t="e">
        <v>#N/A</v>
      </c>
      <c r="U402" s="191" t="e">
        <v>#N/A</v>
      </c>
      <c r="V402" s="191" t="e">
        <v>#N/A</v>
      </c>
    </row>
    <row r="403" spans="1:22" x14ac:dyDescent="0.35">
      <c r="A403" t="s">
        <v>2611</v>
      </c>
      <c r="B403" s="191">
        <v>240</v>
      </c>
      <c r="C403" s="191">
        <v>360</v>
      </c>
      <c r="D403" s="191">
        <v>240</v>
      </c>
      <c r="E403" s="191">
        <v>3787.5</v>
      </c>
      <c r="F403" s="191" t="e">
        <v>#N/A</v>
      </c>
      <c r="G403" s="191">
        <v>480</v>
      </c>
      <c r="H403" s="191" t="e">
        <v>#N/A</v>
      </c>
      <c r="I403" s="191">
        <v>1140</v>
      </c>
      <c r="J403" s="191" t="e">
        <v>#N/A</v>
      </c>
      <c r="M403" t="s">
        <v>2610</v>
      </c>
      <c r="N403" s="191">
        <v>360</v>
      </c>
      <c r="O403" s="191" t="e">
        <v>#N/A</v>
      </c>
      <c r="P403" s="191" t="e">
        <v>#N/A</v>
      </c>
      <c r="Q403" s="191" t="e">
        <v>#N/A</v>
      </c>
      <c r="R403" s="191" t="e">
        <v>#N/A</v>
      </c>
      <c r="S403" s="191" t="e">
        <v>#N/A</v>
      </c>
      <c r="T403" s="191" t="e">
        <v>#N/A</v>
      </c>
      <c r="U403" s="191" t="e">
        <v>#N/A</v>
      </c>
      <c r="V403" s="191" t="e">
        <v>#N/A</v>
      </c>
    </row>
    <row r="404" spans="1:22" x14ac:dyDescent="0.35">
      <c r="A404" t="s">
        <v>2612</v>
      </c>
      <c r="B404" s="191">
        <v>0</v>
      </c>
      <c r="C404" s="191">
        <v>0</v>
      </c>
      <c r="D404" s="191">
        <v>0</v>
      </c>
      <c r="E404" s="191">
        <v>3435</v>
      </c>
      <c r="F404" s="191" t="e">
        <v>#N/A</v>
      </c>
      <c r="G404" s="191">
        <v>0</v>
      </c>
      <c r="H404" s="191">
        <v>0</v>
      </c>
      <c r="I404" s="191">
        <v>0</v>
      </c>
      <c r="J404" s="191">
        <v>0</v>
      </c>
      <c r="M404" t="s">
        <v>2611</v>
      </c>
      <c r="N404" s="191">
        <v>720</v>
      </c>
      <c r="O404" s="191">
        <v>900</v>
      </c>
      <c r="P404" s="191" t="e">
        <v>#N/A</v>
      </c>
      <c r="Q404" s="191" t="e">
        <v>#N/A</v>
      </c>
      <c r="R404" s="191" t="e">
        <v>#N/A</v>
      </c>
      <c r="S404" s="191">
        <v>300</v>
      </c>
      <c r="T404" s="191" t="e">
        <v>#N/A</v>
      </c>
      <c r="U404" s="191" t="e">
        <v>#N/A</v>
      </c>
      <c r="V404" s="191" t="e">
        <v>#N/A</v>
      </c>
    </row>
    <row r="405" spans="1:22" x14ac:dyDescent="0.35">
      <c r="A405" t="s">
        <v>2613</v>
      </c>
      <c r="B405" s="191">
        <v>4455</v>
      </c>
      <c r="C405" s="191">
        <v>4500</v>
      </c>
      <c r="D405" s="191" t="e">
        <v>#N/A</v>
      </c>
      <c r="E405" s="191" t="e">
        <v>#N/A</v>
      </c>
      <c r="F405" s="191" t="e">
        <v>#N/A</v>
      </c>
      <c r="G405" s="191" t="e">
        <v>#N/A</v>
      </c>
      <c r="H405" s="191" t="e">
        <v>#N/A</v>
      </c>
      <c r="I405" s="191" t="e">
        <v>#N/A</v>
      </c>
      <c r="J405" s="191" t="e">
        <v>#N/A</v>
      </c>
      <c r="M405" t="s">
        <v>2612</v>
      </c>
      <c r="N405" s="191">
        <v>1420</v>
      </c>
      <c r="O405" s="191">
        <v>720</v>
      </c>
      <c r="P405" s="191">
        <v>780</v>
      </c>
      <c r="Q405" s="191">
        <v>480</v>
      </c>
      <c r="R405" s="191">
        <v>720</v>
      </c>
      <c r="S405" s="191">
        <v>840</v>
      </c>
      <c r="T405" s="191">
        <v>780</v>
      </c>
      <c r="U405" s="191">
        <v>480</v>
      </c>
      <c r="V405" s="191" t="e">
        <v>#N/A</v>
      </c>
    </row>
    <row r="406" spans="1:22" x14ac:dyDescent="0.35">
      <c r="A406" t="s">
        <v>2614</v>
      </c>
      <c r="B406" s="191">
        <v>0</v>
      </c>
      <c r="C406" s="191">
        <v>0</v>
      </c>
      <c r="D406" s="191">
        <v>480</v>
      </c>
      <c r="E406" s="191">
        <v>0</v>
      </c>
      <c r="F406" s="191">
        <v>0</v>
      </c>
      <c r="G406" s="191" t="e">
        <v>#N/A</v>
      </c>
      <c r="H406" s="191" t="e">
        <v>#N/A</v>
      </c>
      <c r="I406" s="191" t="e">
        <v>#N/A</v>
      </c>
      <c r="J406" s="191" t="e">
        <v>#N/A</v>
      </c>
      <c r="M406" t="s">
        <v>2613</v>
      </c>
      <c r="N406" s="191">
        <v>360</v>
      </c>
      <c r="O406" s="191" t="e">
        <v>#N/A</v>
      </c>
      <c r="P406" s="191" t="e">
        <v>#N/A</v>
      </c>
      <c r="Q406" s="191">
        <v>480</v>
      </c>
      <c r="R406" s="191" t="e">
        <v>#N/A</v>
      </c>
      <c r="S406" s="191" t="e">
        <v>#N/A</v>
      </c>
      <c r="T406" s="191" t="e">
        <v>#N/A</v>
      </c>
      <c r="U406" s="191" t="e">
        <v>#N/A</v>
      </c>
      <c r="V406" s="191" t="e">
        <v>#N/A</v>
      </c>
    </row>
    <row r="407" spans="1:22" x14ac:dyDescent="0.35">
      <c r="A407" t="s">
        <v>2615</v>
      </c>
      <c r="B407" s="191">
        <v>787.5</v>
      </c>
      <c r="C407" s="191" t="e">
        <v>#N/A</v>
      </c>
      <c r="D407" s="191" t="e">
        <v>#N/A</v>
      </c>
      <c r="E407" s="191">
        <v>735</v>
      </c>
      <c r="F407" s="191">
        <v>270</v>
      </c>
      <c r="G407" s="191">
        <v>4455</v>
      </c>
      <c r="H407" s="191">
        <v>375</v>
      </c>
      <c r="I407" s="191">
        <v>525</v>
      </c>
      <c r="J407" s="191">
        <v>2662.5</v>
      </c>
      <c r="M407" t="s">
        <v>2614</v>
      </c>
      <c r="N407" s="191">
        <v>600</v>
      </c>
      <c r="O407" s="191" t="e">
        <v>#N/A</v>
      </c>
      <c r="P407" s="191" t="e">
        <v>#N/A</v>
      </c>
      <c r="Q407" s="191" t="e">
        <v>#N/A</v>
      </c>
      <c r="R407" s="191" t="e">
        <v>#N/A</v>
      </c>
      <c r="S407" s="191" t="e">
        <v>#N/A</v>
      </c>
      <c r="T407" s="191" t="e">
        <v>#N/A</v>
      </c>
      <c r="U407" s="191" t="e">
        <v>#N/A</v>
      </c>
      <c r="V407" s="191" t="e">
        <v>#N/A</v>
      </c>
    </row>
    <row r="408" spans="1:22" x14ac:dyDescent="0.35">
      <c r="A408" t="s">
        <v>2616</v>
      </c>
      <c r="B408" s="191">
        <v>225</v>
      </c>
      <c r="C408" s="191" t="e">
        <v>#N/A</v>
      </c>
      <c r="D408" s="191" t="e">
        <v>#N/A</v>
      </c>
      <c r="E408" s="191" t="e">
        <v>#N/A</v>
      </c>
      <c r="F408" s="191" t="e">
        <v>#N/A</v>
      </c>
      <c r="G408" s="191" t="e">
        <v>#N/A</v>
      </c>
      <c r="H408" s="191" t="e">
        <v>#N/A</v>
      </c>
      <c r="I408" s="191" t="e">
        <v>#N/A</v>
      </c>
      <c r="J408" s="191" t="e">
        <v>#N/A</v>
      </c>
      <c r="M408" t="s">
        <v>2615</v>
      </c>
      <c r="N408" s="191">
        <v>600</v>
      </c>
      <c r="O408" s="191" t="e">
        <v>#N/A</v>
      </c>
      <c r="P408" s="191" t="e">
        <v>#N/A</v>
      </c>
      <c r="Q408" s="191">
        <v>360</v>
      </c>
      <c r="R408" s="191" t="e">
        <v>#N/A</v>
      </c>
      <c r="S408" s="191" t="e">
        <v>#N/A</v>
      </c>
      <c r="T408" s="191" t="e">
        <v>#N/A</v>
      </c>
      <c r="U408" s="191" t="e">
        <v>#N/A</v>
      </c>
      <c r="V408" s="191" t="e">
        <v>#N/A</v>
      </c>
    </row>
    <row r="409" spans="1:22" x14ac:dyDescent="0.35">
      <c r="A409" t="s">
        <v>2617</v>
      </c>
      <c r="B409" s="191">
        <v>3160</v>
      </c>
      <c r="C409" s="191" t="e">
        <v>#N/A</v>
      </c>
      <c r="D409" s="191" t="e">
        <v>#N/A</v>
      </c>
      <c r="E409" s="191" t="e">
        <v>#N/A</v>
      </c>
      <c r="F409" s="191" t="e">
        <v>#N/A</v>
      </c>
      <c r="G409" s="191" t="e">
        <v>#N/A</v>
      </c>
      <c r="H409" s="191" t="e">
        <v>#N/A</v>
      </c>
      <c r="I409" s="191" t="e">
        <v>#N/A</v>
      </c>
      <c r="J409" s="191" t="e">
        <v>#N/A</v>
      </c>
      <c r="M409" t="s">
        <v>2616</v>
      </c>
      <c r="N409" s="191">
        <v>600</v>
      </c>
      <c r="O409" s="191">
        <v>600</v>
      </c>
      <c r="P409" s="191">
        <v>600</v>
      </c>
      <c r="Q409" s="191">
        <v>540</v>
      </c>
      <c r="R409" s="191">
        <v>300</v>
      </c>
      <c r="S409" s="191" t="e">
        <v>#N/A</v>
      </c>
      <c r="T409" s="191" t="e">
        <v>#N/A</v>
      </c>
      <c r="U409" s="191" t="e">
        <v>#N/A</v>
      </c>
      <c r="V409" s="191" t="e">
        <v>#N/A</v>
      </c>
    </row>
    <row r="410" spans="1:22" x14ac:dyDescent="0.35">
      <c r="A410" t="s">
        <v>2618</v>
      </c>
      <c r="B410" s="191">
        <v>675</v>
      </c>
      <c r="C410" s="191">
        <v>490</v>
      </c>
      <c r="D410" s="191" t="e">
        <v>#N/A</v>
      </c>
      <c r="E410" s="191" t="e">
        <v>#N/A</v>
      </c>
      <c r="F410" s="191" t="e">
        <v>#N/A</v>
      </c>
      <c r="G410" s="191">
        <v>1575</v>
      </c>
      <c r="H410" s="191" t="e">
        <v>#N/A</v>
      </c>
      <c r="I410" s="191" t="e">
        <v>#N/A</v>
      </c>
      <c r="J410" s="191" t="e">
        <v>#N/A</v>
      </c>
      <c r="M410" t="s">
        <v>2617</v>
      </c>
      <c r="N410" s="191">
        <v>3160</v>
      </c>
      <c r="O410" s="191" t="e">
        <v>#N/A</v>
      </c>
      <c r="P410" s="191" t="e">
        <v>#N/A</v>
      </c>
      <c r="Q410" s="191" t="e">
        <v>#N/A</v>
      </c>
      <c r="R410" s="191" t="e">
        <v>#N/A</v>
      </c>
      <c r="S410" s="191" t="e">
        <v>#N/A</v>
      </c>
      <c r="T410" s="191" t="e">
        <v>#N/A</v>
      </c>
      <c r="U410" s="191" t="e">
        <v>#N/A</v>
      </c>
      <c r="V410" s="191" t="e">
        <v>#N/A</v>
      </c>
    </row>
    <row r="411" spans="1:22" x14ac:dyDescent="0.35">
      <c r="A411" t="s">
        <v>2619</v>
      </c>
      <c r="B411" s="191">
        <v>0</v>
      </c>
      <c r="C411" s="191">
        <v>4770</v>
      </c>
      <c r="D411" s="191">
        <v>1920</v>
      </c>
      <c r="E411" s="191">
        <v>4320</v>
      </c>
      <c r="F411" s="191">
        <v>2550</v>
      </c>
      <c r="G411" s="191">
        <v>0</v>
      </c>
      <c r="H411" s="191">
        <v>1050</v>
      </c>
      <c r="I411" s="191">
        <v>2670</v>
      </c>
      <c r="J411" s="191" t="e">
        <v>#N/A</v>
      </c>
      <c r="M411" t="s">
        <v>2618</v>
      </c>
      <c r="N411" s="191">
        <v>675</v>
      </c>
      <c r="O411" s="191">
        <v>490</v>
      </c>
      <c r="P411" s="191" t="e">
        <v>#N/A</v>
      </c>
      <c r="Q411" s="191" t="e">
        <v>#N/A</v>
      </c>
      <c r="R411" s="191" t="e">
        <v>#N/A</v>
      </c>
      <c r="S411" s="191">
        <v>1575</v>
      </c>
      <c r="T411" s="191" t="e">
        <v>#N/A</v>
      </c>
      <c r="U411" s="191" t="e">
        <v>#N/A</v>
      </c>
      <c r="V411" s="191" t="e">
        <v>#N/A</v>
      </c>
    </row>
    <row r="412" spans="1:22" x14ac:dyDescent="0.35">
      <c r="A412" t="s">
        <v>2620</v>
      </c>
      <c r="B412" s="191">
        <v>885</v>
      </c>
      <c r="C412" s="191" t="e">
        <v>#N/A</v>
      </c>
      <c r="D412" s="191" t="e">
        <v>#N/A</v>
      </c>
      <c r="E412" s="191">
        <v>760</v>
      </c>
      <c r="F412" s="191" t="e">
        <v>#N/A</v>
      </c>
      <c r="G412" s="191" t="e">
        <v>#N/A</v>
      </c>
      <c r="H412" s="191" t="e">
        <v>#N/A</v>
      </c>
      <c r="I412" s="191" t="e">
        <v>#N/A</v>
      </c>
      <c r="J412" s="191" t="e">
        <v>#N/A</v>
      </c>
      <c r="M412" t="s">
        <v>2619</v>
      </c>
      <c r="N412" s="191">
        <v>0</v>
      </c>
      <c r="O412" s="191">
        <v>4770</v>
      </c>
      <c r="P412" s="191">
        <v>1920</v>
      </c>
      <c r="Q412" s="191">
        <v>4320</v>
      </c>
      <c r="R412" s="191">
        <v>2550</v>
      </c>
      <c r="S412" s="191">
        <v>0</v>
      </c>
      <c r="T412" s="191">
        <v>1050</v>
      </c>
      <c r="U412" s="191">
        <v>2670</v>
      </c>
      <c r="V412" s="191" t="e">
        <v>#N/A</v>
      </c>
    </row>
    <row r="413" spans="1:22" x14ac:dyDescent="0.35">
      <c r="A413" t="s">
        <v>2621</v>
      </c>
      <c r="B413" s="191">
        <v>1635</v>
      </c>
      <c r="C413" s="191" t="e">
        <v>#N/A</v>
      </c>
      <c r="D413" s="191" t="e">
        <v>#N/A</v>
      </c>
      <c r="E413" s="191" t="e">
        <v>#N/A</v>
      </c>
      <c r="F413" s="191" t="e">
        <v>#N/A</v>
      </c>
      <c r="G413" s="191" t="e">
        <v>#N/A</v>
      </c>
      <c r="H413" s="191" t="e">
        <v>#N/A</v>
      </c>
      <c r="I413" s="191" t="e">
        <v>#N/A</v>
      </c>
      <c r="J413" s="191" t="e">
        <v>#N/A</v>
      </c>
      <c r="M413" t="s">
        <v>2620</v>
      </c>
      <c r="N413" s="191">
        <v>885</v>
      </c>
      <c r="O413" s="191" t="e">
        <v>#N/A</v>
      </c>
      <c r="P413" s="191" t="e">
        <v>#N/A</v>
      </c>
      <c r="Q413" s="191">
        <v>760</v>
      </c>
      <c r="R413" s="191" t="e">
        <v>#N/A</v>
      </c>
      <c r="S413" s="191" t="e">
        <v>#N/A</v>
      </c>
      <c r="T413" s="191" t="e">
        <v>#N/A</v>
      </c>
      <c r="U413" s="191" t="e">
        <v>#N/A</v>
      </c>
      <c r="V413" s="191" t="e">
        <v>#N/A</v>
      </c>
    </row>
    <row r="414" spans="1:22" x14ac:dyDescent="0.35">
      <c r="A414" t="s">
        <v>2622</v>
      </c>
      <c r="B414" s="191">
        <v>375</v>
      </c>
      <c r="C414" s="191" t="e">
        <v>#N/A</v>
      </c>
      <c r="D414" s="191" t="e">
        <v>#N/A</v>
      </c>
      <c r="E414" s="191">
        <v>437.5</v>
      </c>
      <c r="F414" s="191" t="e">
        <v>#N/A</v>
      </c>
      <c r="G414" s="191" t="e">
        <v>#N/A</v>
      </c>
      <c r="H414" s="191" t="e">
        <v>#N/A</v>
      </c>
      <c r="I414" s="191" t="e">
        <v>#N/A</v>
      </c>
      <c r="J414" s="191" t="e">
        <v>#N/A</v>
      </c>
      <c r="M414" t="s">
        <v>2621</v>
      </c>
      <c r="N414" s="191">
        <v>1635</v>
      </c>
      <c r="O414" s="191" t="e">
        <v>#N/A</v>
      </c>
      <c r="P414" s="191" t="e">
        <v>#N/A</v>
      </c>
      <c r="Q414" s="191" t="e">
        <v>#N/A</v>
      </c>
      <c r="R414" s="191" t="e">
        <v>#N/A</v>
      </c>
      <c r="S414" s="191" t="e">
        <v>#N/A</v>
      </c>
      <c r="T414" s="191" t="e">
        <v>#N/A</v>
      </c>
      <c r="U414" s="191" t="e">
        <v>#N/A</v>
      </c>
      <c r="V414" s="191" t="e">
        <v>#N/A</v>
      </c>
    </row>
    <row r="415" spans="1:22" ht="15" thickBot="1" x14ac:dyDescent="0.4">
      <c r="A415" t="s">
        <v>2623</v>
      </c>
      <c r="B415" s="224">
        <v>1300</v>
      </c>
      <c r="C415" s="224">
        <v>2690</v>
      </c>
      <c r="D415" s="224">
        <v>2475</v>
      </c>
      <c r="E415" s="224">
        <v>2662.5</v>
      </c>
      <c r="F415" s="224">
        <v>3350</v>
      </c>
      <c r="G415" s="224" t="e">
        <v>#N/A</v>
      </c>
      <c r="H415" s="224" t="e">
        <v>#N/A</v>
      </c>
      <c r="I415" s="224" t="e">
        <v>#N/A</v>
      </c>
      <c r="J415" s="224" t="e">
        <v>#N/A</v>
      </c>
      <c r="M415" t="s">
        <v>2622</v>
      </c>
      <c r="N415" s="191">
        <v>375</v>
      </c>
      <c r="O415" s="191" t="e">
        <v>#N/A</v>
      </c>
      <c r="P415" s="191" t="e">
        <v>#N/A</v>
      </c>
      <c r="Q415" s="191">
        <v>437.5</v>
      </c>
      <c r="R415" s="191" t="e">
        <v>#N/A</v>
      </c>
      <c r="S415" s="191" t="e">
        <v>#N/A</v>
      </c>
      <c r="T415" s="191" t="e">
        <v>#N/A</v>
      </c>
      <c r="U415" s="191" t="e">
        <v>#N/A</v>
      </c>
      <c r="V415" s="191" t="e">
        <v>#N/A</v>
      </c>
    </row>
    <row r="416" spans="1:22" ht="15" thickBot="1" x14ac:dyDescent="0.4">
      <c r="A416" t="s">
        <v>2534</v>
      </c>
      <c r="B416" s="223">
        <f>AVERAGEIF(B333:B415,"&lt;&gt;#N/A")</f>
        <v>1715.6084337349398</v>
      </c>
      <c r="C416" s="223">
        <f t="shared" ref="C416:I416" si="13">AVERAGEIF(C333:C415,"&lt;&gt;#N/A")</f>
        <v>1528.625</v>
      </c>
      <c r="D416" s="223">
        <f t="shared" si="13"/>
        <v>1932.5</v>
      </c>
      <c r="E416" s="223">
        <f>AVERAGEIF(E333:E415,"&lt;&gt;#N/A")</f>
        <v>1682.5</v>
      </c>
      <c r="F416" s="223">
        <f t="shared" si="13"/>
        <v>1960.1612903225807</v>
      </c>
      <c r="G416" s="223">
        <f t="shared" si="13"/>
        <v>1353.3928571428571</v>
      </c>
      <c r="H416" s="223">
        <f t="shared" si="13"/>
        <v>1186.4772727272727</v>
      </c>
      <c r="I416" s="223">
        <f t="shared" si="13"/>
        <v>776.02272727272725</v>
      </c>
      <c r="J416" s="223">
        <f>AVERAGEIF(J333:J415,"&lt;&gt;#N/A")</f>
        <v>1349.4772727272727</v>
      </c>
      <c r="K416" t="s">
        <v>2534</v>
      </c>
      <c r="M416" t="s">
        <v>2623</v>
      </c>
      <c r="N416" s="224">
        <v>1300</v>
      </c>
      <c r="O416" s="224">
        <v>2690</v>
      </c>
      <c r="P416" s="224">
        <v>2475</v>
      </c>
      <c r="Q416" s="224">
        <v>2662.5</v>
      </c>
      <c r="R416" s="224">
        <v>3350</v>
      </c>
      <c r="S416" s="224" t="e">
        <v>#N/A</v>
      </c>
      <c r="T416" s="224" t="e">
        <v>#N/A</v>
      </c>
      <c r="U416" s="224" t="e">
        <v>#N/A</v>
      </c>
      <c r="V416" s="224" t="e">
        <v>#N/A</v>
      </c>
    </row>
    <row r="417" spans="1:23" x14ac:dyDescent="0.35">
      <c r="A417" t="s">
        <v>2535</v>
      </c>
      <c r="B417" s="213">
        <f>_xlfn.STDEV.S(B333:B415)</f>
        <v>2023.7324760057095</v>
      </c>
      <c r="C417" s="214">
        <f t="array" ref="C417">_xlfn.STDEV.P(IF(NOT(ISERROR(C333:C415)),C333:C415))</f>
        <v>1749.5168038275597</v>
      </c>
      <c r="D417" s="214" cm="1">
        <f t="array" ref="D417">_xlfn.STDEV.P(IF(NOT(ISERROR(D333:D415)),D333:D415))</f>
        <v>1916.2697289038001</v>
      </c>
      <c r="E417" s="214" cm="1">
        <f t="array" ref="E417">_xlfn.STDEV.P(IF(NOT(ISERROR(E333:E415)),E333:E415))</f>
        <v>1932.8478361153414</v>
      </c>
      <c r="F417" s="214" cm="1">
        <f t="array" ref="F417">_xlfn.STDEV.P(IF(NOT(ISERROR(F333:F415)),F333:F415))</f>
        <v>2214.7739758964144</v>
      </c>
      <c r="G417" s="214" cm="1">
        <f t="array" ref="G417">_xlfn.STDEV.P(IF(NOT(ISERROR(G333:G415)),G333:G415))</f>
        <v>1523.6118117178412</v>
      </c>
      <c r="H417" s="214" cm="1">
        <f t="array" ref="H417">_xlfn.STDEV.P(IF(NOT(ISERROR(H333:H415)),H333:H415))</f>
        <v>1372.4806794241447</v>
      </c>
      <c r="I417" s="214" cm="1">
        <f t="array" ref="I417">_xlfn.STDEV.P(IF(NOT(ISERROR(I333:I415)),I333:I415))</f>
        <v>970.13051461778173</v>
      </c>
      <c r="J417" s="214" cm="1">
        <f t="array" ref="J417">_xlfn.STDEV.P(IF(NOT(ISERROR(J333:J415)),J333:J415))</f>
        <v>1456.8824317487038</v>
      </c>
      <c r="K417" t="s">
        <v>2535</v>
      </c>
      <c r="M417" t="s">
        <v>2534</v>
      </c>
      <c r="N417" s="223">
        <f>AVERAGEIF(N334:N416,"&lt;&gt;#N/A")</f>
        <v>550</v>
      </c>
      <c r="O417" s="223">
        <f t="shared" ref="O417:U417" si="14">AVERAGEIF(O334:O416,"&lt;&gt;#N/A")</f>
        <v>660</v>
      </c>
      <c r="P417" s="223">
        <f t="shared" si="14"/>
        <v>636.13636363636363</v>
      </c>
      <c r="Q417" s="223">
        <f t="shared" si="14"/>
        <v>654</v>
      </c>
      <c r="R417" s="223">
        <f t="shared" si="14"/>
        <v>620</v>
      </c>
      <c r="S417" s="223">
        <f t="shared" si="14"/>
        <v>447</v>
      </c>
      <c r="T417" s="223">
        <f t="shared" si="14"/>
        <v>472.60869565217394</v>
      </c>
      <c r="U417" s="223">
        <f t="shared" si="14"/>
        <v>492.27272727272725</v>
      </c>
      <c r="V417" s="223">
        <f>AVERAGEIF(V334:V416,"&lt;&gt;#N/A")</f>
        <v>515.71428571428567</v>
      </c>
      <c r="W417" t="s">
        <v>2534</v>
      </c>
    </row>
    <row r="418" spans="1:23" x14ac:dyDescent="0.35">
      <c r="A418" t="s">
        <v>2533</v>
      </c>
      <c r="B418" s="215">
        <f>COUNTIFS(B333:B415,"&lt;&gt;#N/A")</f>
        <v>83</v>
      </c>
      <c r="C418" s="215">
        <f t="shared" ref="C418:J418" si="15">COUNTIFS(C333:C415,"&lt;&gt;#N/A")</f>
        <v>40</v>
      </c>
      <c r="D418" s="215">
        <f t="shared" si="15"/>
        <v>23</v>
      </c>
      <c r="E418" s="215">
        <f t="shared" si="15"/>
        <v>33</v>
      </c>
      <c r="F418" s="215">
        <f t="shared" si="15"/>
        <v>31</v>
      </c>
      <c r="G418" s="215">
        <f t="shared" si="15"/>
        <v>28</v>
      </c>
      <c r="H418" s="215">
        <f t="shared" si="15"/>
        <v>22</v>
      </c>
      <c r="I418" s="215">
        <f t="shared" si="15"/>
        <v>22</v>
      </c>
      <c r="J418" s="215">
        <f t="shared" si="15"/>
        <v>22</v>
      </c>
      <c r="K418" t="s">
        <v>2533</v>
      </c>
      <c r="M418" t="s">
        <v>2535</v>
      </c>
      <c r="N418" s="213">
        <f>_xlfn.STDEV.S(N334:N416)</f>
        <v>407.39804949423524</v>
      </c>
      <c r="O418" s="214">
        <f t="array" ref="O418">_xlfn.STDEV.P(IF(NOT(ISERROR(O334:O416)),O334:O416))</f>
        <v>774.37154005766638</v>
      </c>
      <c r="P418" s="214" cm="1">
        <f t="array" ref="P418">_xlfn.STDEV.P(IF(NOT(ISERROR(P334:P416)),P334:P416))</f>
        <v>544.20151874620035</v>
      </c>
      <c r="Q418" s="214" cm="1">
        <f t="array" ref="Q418">_xlfn.STDEV.P(IF(NOT(ISERROR(Q334:Q416)),Q334:Q416))</f>
        <v>748.14728305518634</v>
      </c>
      <c r="R418" s="214" cm="1">
        <f t="array" ref="R418">_xlfn.STDEV.P(IF(NOT(ISERROR(R334:R416)),R334:R416))</f>
        <v>648.0400137144311</v>
      </c>
      <c r="S418" s="214" cm="1">
        <f t="array" ref="S418">_xlfn.STDEV.P(IF(NOT(ISERROR(S334:S416)),S334:S416))</f>
        <v>306.17033798535903</v>
      </c>
      <c r="T418" s="214" cm="1">
        <f t="array" ref="T418">_xlfn.STDEV.P(IF(NOT(ISERROR(T334:T416)),T334:T416))</f>
        <v>223.57213389602117</v>
      </c>
      <c r="U418" s="214" cm="1">
        <f t="array" ref="U418">_xlfn.STDEV.P(IF(NOT(ISERROR(U334:U416)),U334:U416))</f>
        <v>522.33681068985834</v>
      </c>
      <c r="V418" s="214" cm="1">
        <f t="array" ref="V418">_xlfn.STDEV.P(IF(NOT(ISERROR(V334:V416)),V334:V416))</f>
        <v>256.50715071386787</v>
      </c>
      <c r="W418" t="s">
        <v>2535</v>
      </c>
    </row>
    <row r="419" spans="1:23" x14ac:dyDescent="0.35">
      <c r="A419" t="s">
        <v>2536</v>
      </c>
      <c r="B419" s="213">
        <f>B417/SQRT(B418)</f>
        <v>222.13349764587048</v>
      </c>
      <c r="C419" s="213">
        <f t="shared" ref="C419:I419" si="16">C417/SQRT(C418)</f>
        <v>276.62289524165385</v>
      </c>
      <c r="D419" s="213">
        <f t="shared" si="16"/>
        <v>399.56985969768544</v>
      </c>
      <c r="E419" s="213">
        <f t="shared" si="16"/>
        <v>336.46562063000141</v>
      </c>
      <c r="F419" s="213">
        <f t="shared" si="16"/>
        <v>397.78514886191664</v>
      </c>
      <c r="G419" s="213">
        <f t="shared" si="16"/>
        <v>287.93556774328385</v>
      </c>
      <c r="H419" s="213">
        <f t="shared" si="16"/>
        <v>292.61386403746258</v>
      </c>
      <c r="I419" s="213">
        <f t="shared" si="16"/>
        <v>206.83252067494806</v>
      </c>
      <c r="J419" s="213">
        <f>J417/SQRT(J418)</f>
        <v>310.60837809472736</v>
      </c>
      <c r="K419" t="s">
        <v>2536</v>
      </c>
      <c r="M419" t="s">
        <v>2533</v>
      </c>
      <c r="N419" s="215">
        <f>COUNTIFS(N334:N416,"&lt;&gt;#N/A")</f>
        <v>83</v>
      </c>
      <c r="O419" s="215">
        <f t="shared" ref="O419:V419" si="17">COUNTIFS(O334:O416,"&lt;&gt;#N/A")</f>
        <v>39</v>
      </c>
      <c r="P419" s="215">
        <f t="shared" si="17"/>
        <v>23</v>
      </c>
      <c r="Q419" s="215">
        <f t="shared" si="17"/>
        <v>35</v>
      </c>
      <c r="R419" s="215">
        <f t="shared" si="17"/>
        <v>32</v>
      </c>
      <c r="S419" s="215">
        <f t="shared" si="17"/>
        <v>29</v>
      </c>
      <c r="T419" s="215">
        <f t="shared" si="17"/>
        <v>23</v>
      </c>
      <c r="U419" s="215">
        <f t="shared" si="17"/>
        <v>22</v>
      </c>
      <c r="V419" s="215">
        <f t="shared" si="17"/>
        <v>21</v>
      </c>
      <c r="W419" t="s">
        <v>2533</v>
      </c>
    </row>
    <row r="420" spans="1:23" x14ac:dyDescent="0.35">
      <c r="B420" s="216" t="s">
        <v>2280</v>
      </c>
      <c r="C420" s="216">
        <v>1</v>
      </c>
      <c r="D420" s="216">
        <v>2</v>
      </c>
      <c r="E420" s="216">
        <v>6</v>
      </c>
      <c r="F420" s="216">
        <v>12</v>
      </c>
      <c r="G420" s="216">
        <v>18</v>
      </c>
      <c r="H420" s="216">
        <v>24</v>
      </c>
      <c r="I420" s="216">
        <v>30</v>
      </c>
      <c r="J420" s="216">
        <v>36</v>
      </c>
      <c r="M420" t="s">
        <v>2536</v>
      </c>
      <c r="N420" s="213">
        <f>N418/SQRT(N419)</f>
        <v>44.717745423977973</v>
      </c>
      <c r="O420" s="213">
        <f t="shared" ref="O420:U420" si="18">O418/SQRT(O419)</f>
        <v>123.99868506863619</v>
      </c>
      <c r="P420" s="213">
        <f t="shared" si="18"/>
        <v>113.47386081033416</v>
      </c>
      <c r="Q420" s="213">
        <f t="shared" si="18"/>
        <v>126.45997188753411</v>
      </c>
      <c r="R420" s="213">
        <f t="shared" si="18"/>
        <v>114.55837204442436</v>
      </c>
      <c r="S420" s="213">
        <f t="shared" si="18"/>
        <v>56.854404451973515</v>
      </c>
      <c r="T420" s="213">
        <f t="shared" si="18"/>
        <v>46.618012498818722</v>
      </c>
      <c r="U420" s="213">
        <f t="shared" si="18"/>
        <v>111.36258221798266</v>
      </c>
      <c r="V420" s="213">
        <f>V418/SQRT(V419)</f>
        <v>55.974449259225977</v>
      </c>
      <c r="W420" t="s">
        <v>2536</v>
      </c>
    </row>
    <row r="421" spans="1:23" x14ac:dyDescent="0.35">
      <c r="N421" s="216" t="s">
        <v>2280</v>
      </c>
      <c r="O421" s="216">
        <v>1</v>
      </c>
      <c r="P421" s="216">
        <v>2</v>
      </c>
      <c r="Q421" s="216">
        <v>6</v>
      </c>
      <c r="R421" s="216">
        <v>12</v>
      </c>
      <c r="S421" s="216">
        <v>18</v>
      </c>
      <c r="T421" s="216">
        <v>24</v>
      </c>
      <c r="U421" s="216">
        <v>30</v>
      </c>
      <c r="V421" s="216">
        <v>36</v>
      </c>
    </row>
    <row r="464" spans="1:84" x14ac:dyDescent="0.35">
      <c r="A464" s="221" t="s">
        <v>2637</v>
      </c>
      <c r="B464" t="s">
        <v>2541</v>
      </c>
      <c r="C464" t="s">
        <v>2542</v>
      </c>
      <c r="D464" t="s">
        <v>2543</v>
      </c>
      <c r="E464" t="s">
        <v>2544</v>
      </c>
      <c r="F464" t="s">
        <v>2545</v>
      </c>
      <c r="G464" t="s">
        <v>2546</v>
      </c>
      <c r="H464" t="s">
        <v>2547</v>
      </c>
      <c r="I464" t="s">
        <v>2548</v>
      </c>
      <c r="J464" t="s">
        <v>2549</v>
      </c>
      <c r="K464" t="s">
        <v>2550</v>
      </c>
      <c r="L464" t="s">
        <v>2551</v>
      </c>
      <c r="M464" t="s">
        <v>2552</v>
      </c>
      <c r="N464" t="s">
        <v>2553</v>
      </c>
      <c r="O464" t="s">
        <v>2554</v>
      </c>
      <c r="P464" t="s">
        <v>2555</v>
      </c>
      <c r="Q464" t="s">
        <v>2556</v>
      </c>
      <c r="R464" t="s">
        <v>2557</v>
      </c>
      <c r="S464" t="s">
        <v>2558</v>
      </c>
      <c r="T464" t="s">
        <v>2559</v>
      </c>
      <c r="U464" t="s">
        <v>2560</v>
      </c>
      <c r="V464" t="s">
        <v>2561</v>
      </c>
      <c r="W464" t="s">
        <v>2562</v>
      </c>
      <c r="X464" t="s">
        <v>2563</v>
      </c>
      <c r="Y464" t="s">
        <v>2564</v>
      </c>
      <c r="Z464" t="s">
        <v>2565</v>
      </c>
      <c r="AA464" t="s">
        <v>2566</v>
      </c>
      <c r="AB464" t="s">
        <v>2567</v>
      </c>
      <c r="AC464" t="s">
        <v>2568</v>
      </c>
      <c r="AD464" t="s">
        <v>2569</v>
      </c>
      <c r="AE464" t="s">
        <v>2570</v>
      </c>
      <c r="AF464" t="s">
        <v>2571</v>
      </c>
      <c r="AG464" t="s">
        <v>2572</v>
      </c>
      <c r="AH464" t="s">
        <v>2573</v>
      </c>
      <c r="AI464" t="s">
        <v>2574</v>
      </c>
      <c r="AJ464" t="s">
        <v>2575</v>
      </c>
      <c r="AK464" t="s">
        <v>2576</v>
      </c>
      <c r="AL464" t="s">
        <v>2577</v>
      </c>
      <c r="AM464" t="s">
        <v>2578</v>
      </c>
      <c r="AN464" t="s">
        <v>2579</v>
      </c>
      <c r="AO464" t="s">
        <v>2580</v>
      </c>
      <c r="AP464" t="s">
        <v>2581</v>
      </c>
      <c r="AQ464" t="s">
        <v>2582</v>
      </c>
      <c r="AR464" t="s">
        <v>2583</v>
      </c>
      <c r="AS464" t="s">
        <v>2584</v>
      </c>
      <c r="AT464" t="s">
        <v>2585</v>
      </c>
      <c r="AU464" t="s">
        <v>2586</v>
      </c>
      <c r="AV464" t="s">
        <v>2587</v>
      </c>
      <c r="AW464" t="s">
        <v>2588</v>
      </c>
      <c r="AX464" t="s">
        <v>2589</v>
      </c>
      <c r="AY464" t="s">
        <v>2590</v>
      </c>
      <c r="AZ464" t="s">
        <v>2591</v>
      </c>
      <c r="BA464" t="s">
        <v>2592</v>
      </c>
      <c r="BB464" t="s">
        <v>2593</v>
      </c>
      <c r="BC464" t="s">
        <v>2594</v>
      </c>
      <c r="BD464" t="s">
        <v>2595</v>
      </c>
      <c r="BE464" t="s">
        <v>2596</v>
      </c>
      <c r="BF464" t="s">
        <v>2597</v>
      </c>
      <c r="BG464" t="s">
        <v>2598</v>
      </c>
      <c r="BH464" t="s">
        <v>2599</v>
      </c>
      <c r="BI464" t="s">
        <v>2600</v>
      </c>
      <c r="BJ464" t="s">
        <v>2601</v>
      </c>
      <c r="BK464" t="s">
        <v>2602</v>
      </c>
      <c r="BL464" t="s">
        <v>2603</v>
      </c>
      <c r="BM464" t="s">
        <v>2604</v>
      </c>
      <c r="BN464" t="s">
        <v>2605</v>
      </c>
      <c r="BO464" t="s">
        <v>2606</v>
      </c>
      <c r="BP464" t="s">
        <v>2607</v>
      </c>
      <c r="BQ464" t="s">
        <v>2608</v>
      </c>
      <c r="BR464" t="s">
        <v>2609</v>
      </c>
      <c r="BS464" t="s">
        <v>2610</v>
      </c>
      <c r="BT464" t="s">
        <v>2611</v>
      </c>
      <c r="BU464" t="s">
        <v>2612</v>
      </c>
      <c r="BV464" t="s">
        <v>2613</v>
      </c>
      <c r="BW464" t="s">
        <v>2614</v>
      </c>
      <c r="BX464" t="s">
        <v>2615</v>
      </c>
      <c r="BY464" t="s">
        <v>2616</v>
      </c>
      <c r="BZ464" t="s">
        <v>2617</v>
      </c>
      <c r="CA464" t="s">
        <v>2618</v>
      </c>
      <c r="CB464" t="s">
        <v>2619</v>
      </c>
      <c r="CC464" t="s">
        <v>2620</v>
      </c>
      <c r="CD464" t="s">
        <v>2621</v>
      </c>
      <c r="CE464" t="s">
        <v>2622</v>
      </c>
      <c r="CF464" t="s">
        <v>2623</v>
      </c>
    </row>
    <row r="465" spans="1:84" ht="15" thickBot="1" x14ac:dyDescent="0.4">
      <c r="A465" s="222" t="s">
        <v>2280</v>
      </c>
      <c r="B465" s="191">
        <v>29</v>
      </c>
      <c r="C465" s="191">
        <v>37</v>
      </c>
      <c r="D465" s="191">
        <v>34</v>
      </c>
      <c r="E465" s="191">
        <v>23</v>
      </c>
      <c r="F465" s="191">
        <v>31</v>
      </c>
      <c r="G465" s="191">
        <v>33</v>
      </c>
      <c r="H465" s="191">
        <v>24</v>
      </c>
      <c r="I465" s="191">
        <v>33</v>
      </c>
      <c r="J465" s="191">
        <v>70</v>
      </c>
      <c r="K465" s="191">
        <v>44</v>
      </c>
      <c r="L465" s="191">
        <v>49</v>
      </c>
      <c r="M465" s="191">
        <v>19</v>
      </c>
      <c r="N465" s="191">
        <v>19</v>
      </c>
      <c r="O465" s="191">
        <v>31</v>
      </c>
      <c r="P465" s="191">
        <v>24</v>
      </c>
      <c r="Q465" s="191">
        <v>43</v>
      </c>
      <c r="R465" s="191">
        <v>28</v>
      </c>
      <c r="S465" s="191">
        <v>35</v>
      </c>
      <c r="T465" s="191">
        <v>39</v>
      </c>
      <c r="U465" s="191">
        <v>22</v>
      </c>
      <c r="V465" s="191">
        <v>24</v>
      </c>
      <c r="W465" s="191">
        <v>25</v>
      </c>
      <c r="X465" s="191">
        <v>37</v>
      </c>
      <c r="Y465" s="191">
        <v>25</v>
      </c>
      <c r="Z465" s="191">
        <v>28</v>
      </c>
      <c r="AA465" s="191">
        <v>48</v>
      </c>
      <c r="AB465" s="191">
        <v>43</v>
      </c>
      <c r="AC465" s="191">
        <v>20</v>
      </c>
      <c r="AD465" s="191">
        <v>20</v>
      </c>
      <c r="AE465" s="191">
        <v>19</v>
      </c>
      <c r="AF465" s="191">
        <v>29</v>
      </c>
      <c r="AG465" s="191">
        <v>56</v>
      </c>
      <c r="AH465" s="191">
        <v>21</v>
      </c>
      <c r="AI465" s="191">
        <v>24</v>
      </c>
      <c r="AJ465" s="191">
        <v>60</v>
      </c>
      <c r="AK465" s="191">
        <v>51</v>
      </c>
      <c r="AL465" s="191">
        <v>40</v>
      </c>
      <c r="AM465" s="191">
        <v>22</v>
      </c>
      <c r="AN465" s="191">
        <v>64</v>
      </c>
      <c r="AO465" s="191">
        <v>25</v>
      </c>
      <c r="AP465" s="191">
        <v>21</v>
      </c>
      <c r="AQ465" s="191">
        <v>33</v>
      </c>
      <c r="AR465" s="191">
        <v>28</v>
      </c>
      <c r="AS465" s="191">
        <v>27</v>
      </c>
      <c r="AT465" s="191">
        <v>31</v>
      </c>
      <c r="AU465" s="191">
        <v>54</v>
      </c>
      <c r="AV465" s="191">
        <v>38</v>
      </c>
      <c r="AW465" s="191">
        <v>45</v>
      </c>
      <c r="AX465" s="191">
        <v>32</v>
      </c>
      <c r="AY465" s="191">
        <v>20</v>
      </c>
      <c r="AZ465" s="191">
        <v>27</v>
      </c>
      <c r="BA465" s="191">
        <v>19</v>
      </c>
      <c r="BB465" s="191">
        <v>29</v>
      </c>
      <c r="BC465" s="191">
        <v>23</v>
      </c>
      <c r="BD465" s="191">
        <v>23</v>
      </c>
      <c r="BE465" s="191">
        <v>31</v>
      </c>
      <c r="BF465" s="191">
        <v>24</v>
      </c>
      <c r="BG465" s="191">
        <v>32</v>
      </c>
      <c r="BH465" s="191">
        <v>21</v>
      </c>
      <c r="BI465" s="191">
        <v>34</v>
      </c>
      <c r="BJ465" s="191">
        <v>19</v>
      </c>
      <c r="BK465" s="191">
        <v>22</v>
      </c>
      <c r="BL465" s="191">
        <v>41</v>
      </c>
      <c r="BM465" s="191">
        <v>22</v>
      </c>
      <c r="BN465" s="191">
        <v>31</v>
      </c>
      <c r="BO465" s="191">
        <v>19</v>
      </c>
      <c r="BP465" s="191">
        <v>40</v>
      </c>
      <c r="BQ465" s="191">
        <v>28</v>
      </c>
      <c r="BR465" s="191">
        <v>29</v>
      </c>
      <c r="BS465" s="191">
        <v>21</v>
      </c>
      <c r="BT465" s="191">
        <v>28</v>
      </c>
      <c r="BU465" s="191">
        <v>52</v>
      </c>
      <c r="BV465" s="191">
        <v>37</v>
      </c>
      <c r="BW465" s="191">
        <v>29</v>
      </c>
      <c r="BX465" s="191">
        <v>37</v>
      </c>
      <c r="BY465" s="191">
        <v>30</v>
      </c>
      <c r="BZ465" s="191">
        <v>36</v>
      </c>
      <c r="CA465" s="191">
        <v>43</v>
      </c>
      <c r="CB465" s="191">
        <v>48</v>
      </c>
      <c r="CC465" s="191">
        <v>43</v>
      </c>
      <c r="CD465" s="191">
        <v>30</v>
      </c>
      <c r="CE465" s="191">
        <v>28</v>
      </c>
      <c r="CF465" s="224">
        <v>22</v>
      </c>
    </row>
    <row r="466" spans="1:84" ht="15" thickBot="1" x14ac:dyDescent="0.4">
      <c r="A466" s="222">
        <v>1</v>
      </c>
      <c r="B466" s="191">
        <v>20</v>
      </c>
      <c r="C466" s="191" t="e">
        <v>#N/A</v>
      </c>
      <c r="D466" s="191" t="e">
        <v>#N/A</v>
      </c>
      <c r="E466" s="191">
        <v>24</v>
      </c>
      <c r="F466" s="191">
        <v>33</v>
      </c>
      <c r="G466" s="191">
        <v>32</v>
      </c>
      <c r="H466" s="191" t="e">
        <v>#N/A</v>
      </c>
      <c r="I466" s="191">
        <v>42</v>
      </c>
      <c r="J466" s="191" t="e">
        <v>#N/A</v>
      </c>
      <c r="K466" s="191" t="e">
        <v>#N/A</v>
      </c>
      <c r="L466" s="191">
        <v>57</v>
      </c>
      <c r="M466" s="191">
        <v>19</v>
      </c>
      <c r="N466" s="191">
        <v>20</v>
      </c>
      <c r="O466" s="191" t="e">
        <v>#N/A</v>
      </c>
      <c r="P466" s="191">
        <v>23</v>
      </c>
      <c r="Q466" s="191">
        <v>37</v>
      </c>
      <c r="R466" s="191">
        <v>36</v>
      </c>
      <c r="S466" s="191">
        <v>32</v>
      </c>
      <c r="T466" s="191" t="e">
        <v>#N/A</v>
      </c>
      <c r="U466" s="191">
        <v>21</v>
      </c>
      <c r="V466" s="191">
        <v>27</v>
      </c>
      <c r="W466" s="191">
        <v>35</v>
      </c>
      <c r="X466" s="191">
        <v>44</v>
      </c>
      <c r="Y466" s="191" t="e">
        <v>#N/A</v>
      </c>
      <c r="Z466" s="191" t="e">
        <v>#N/A</v>
      </c>
      <c r="AA466" s="191">
        <v>47</v>
      </c>
      <c r="AB466" s="191" t="e">
        <v>#N/A</v>
      </c>
      <c r="AC466" s="191">
        <v>24</v>
      </c>
      <c r="AD466" s="191">
        <v>20</v>
      </c>
      <c r="AE466" s="191" t="e">
        <v>#N/A</v>
      </c>
      <c r="AF466" s="191" t="e">
        <v>#N/A</v>
      </c>
      <c r="AG466" s="191" t="e">
        <v>#N/A</v>
      </c>
      <c r="AH466" s="191">
        <v>20</v>
      </c>
      <c r="AI466" s="191" t="e">
        <v>#N/A</v>
      </c>
      <c r="AJ466" s="191">
        <v>64</v>
      </c>
      <c r="AK466" s="191">
        <v>67</v>
      </c>
      <c r="AL466" s="191" t="e">
        <v>#N/A</v>
      </c>
      <c r="AM466" s="191" t="e">
        <v>#N/A</v>
      </c>
      <c r="AN466" s="191" t="e">
        <v>#N/A</v>
      </c>
      <c r="AO466" s="191" t="e">
        <v>#N/A</v>
      </c>
      <c r="AP466" s="191" t="e">
        <v>#N/A</v>
      </c>
      <c r="AQ466" s="191">
        <v>31</v>
      </c>
      <c r="AR466" s="191">
        <v>33</v>
      </c>
      <c r="AS466" s="191" t="e">
        <v>#N/A</v>
      </c>
      <c r="AT466" s="191" t="e">
        <v>#N/A</v>
      </c>
      <c r="AU466" s="191">
        <v>60</v>
      </c>
      <c r="AV466" s="191">
        <v>40</v>
      </c>
      <c r="AW466" s="191" t="e">
        <v>#N/A</v>
      </c>
      <c r="AX466" s="191" t="e">
        <v>#N/A</v>
      </c>
      <c r="AY466" s="191" t="e">
        <v>#N/A</v>
      </c>
      <c r="AZ466" s="191">
        <v>27</v>
      </c>
      <c r="BA466" s="191" t="e">
        <v>#N/A</v>
      </c>
      <c r="BB466" s="191" t="e">
        <v>#N/A</v>
      </c>
      <c r="BC466" s="191" t="e">
        <v>#N/A</v>
      </c>
      <c r="BD466" s="191" t="e">
        <v>#N/A</v>
      </c>
      <c r="BE466" s="191" t="e">
        <v>#N/A</v>
      </c>
      <c r="BF466" s="191">
        <v>26</v>
      </c>
      <c r="BG466" s="191" t="e">
        <v>#N/A</v>
      </c>
      <c r="BH466" s="191">
        <v>25</v>
      </c>
      <c r="BI466" s="191" t="e">
        <v>#N/A</v>
      </c>
      <c r="BJ466" s="191" t="e">
        <v>#N/A</v>
      </c>
      <c r="BK466" s="191">
        <v>20</v>
      </c>
      <c r="BL466" s="191" t="e">
        <v>#N/A</v>
      </c>
      <c r="BM466" s="191">
        <v>22</v>
      </c>
      <c r="BN466" s="191" t="e">
        <v>#N/A</v>
      </c>
      <c r="BO466" s="191" t="e">
        <v>#N/A</v>
      </c>
      <c r="BP466" s="191">
        <v>54</v>
      </c>
      <c r="BQ466" s="191" t="e">
        <v>#N/A</v>
      </c>
      <c r="BR466" s="191">
        <v>26</v>
      </c>
      <c r="BS466" s="191" t="e">
        <v>#N/A</v>
      </c>
      <c r="BT466" s="191">
        <v>24</v>
      </c>
      <c r="BU466" s="191">
        <v>41</v>
      </c>
      <c r="BV466" s="191">
        <v>42</v>
      </c>
      <c r="BW466" s="191">
        <v>34</v>
      </c>
      <c r="BX466" s="191" t="e">
        <v>#N/A</v>
      </c>
      <c r="BY466" s="191" t="e">
        <v>#N/A</v>
      </c>
      <c r="BZ466" s="191" t="e">
        <v>#N/A</v>
      </c>
      <c r="CA466" s="191">
        <v>31</v>
      </c>
      <c r="CB466" s="191">
        <v>45</v>
      </c>
      <c r="CC466" s="191" t="e">
        <v>#N/A</v>
      </c>
      <c r="CD466" s="191" t="e">
        <v>#N/A</v>
      </c>
      <c r="CE466" s="191" t="e">
        <v>#N/A</v>
      </c>
      <c r="CF466" s="224">
        <v>22</v>
      </c>
    </row>
    <row r="467" spans="1:84" ht="15" thickBot="1" x14ac:dyDescent="0.4">
      <c r="A467" s="222">
        <v>2</v>
      </c>
      <c r="B467" s="191">
        <v>29</v>
      </c>
      <c r="C467" s="191" t="e">
        <v>#N/A</v>
      </c>
      <c r="D467" s="191" t="e">
        <v>#N/A</v>
      </c>
      <c r="E467" s="191">
        <v>21</v>
      </c>
      <c r="F467" s="191">
        <v>26</v>
      </c>
      <c r="G467" s="191" t="e">
        <v>#N/A</v>
      </c>
      <c r="H467" s="191" t="e">
        <v>#N/A</v>
      </c>
      <c r="I467" s="191" t="e">
        <v>#N/A</v>
      </c>
      <c r="J467" s="191" t="e">
        <v>#N/A</v>
      </c>
      <c r="K467" s="191" t="e">
        <v>#N/A</v>
      </c>
      <c r="L467" s="191" t="e">
        <v>#N/A</v>
      </c>
      <c r="M467" s="191">
        <v>19</v>
      </c>
      <c r="N467" s="191" t="e">
        <v>#N/A</v>
      </c>
      <c r="O467" s="191" t="e">
        <v>#N/A</v>
      </c>
      <c r="P467" s="191" t="e">
        <v>#N/A</v>
      </c>
      <c r="Q467" s="191" t="e">
        <v>#N/A</v>
      </c>
      <c r="R467" s="191">
        <v>34</v>
      </c>
      <c r="S467" s="191">
        <v>27</v>
      </c>
      <c r="T467" s="191" t="e">
        <v>#N/A</v>
      </c>
      <c r="U467" s="191">
        <v>20</v>
      </c>
      <c r="V467" s="191">
        <v>22</v>
      </c>
      <c r="W467" s="191">
        <v>31</v>
      </c>
      <c r="X467" s="191">
        <v>44</v>
      </c>
      <c r="Y467" s="191" t="e">
        <v>#N/A</v>
      </c>
      <c r="Z467" s="191" t="e">
        <v>#N/A</v>
      </c>
      <c r="AA467" s="191">
        <v>31</v>
      </c>
      <c r="AB467" s="191" t="e">
        <v>#N/A</v>
      </c>
      <c r="AC467" s="191" t="e">
        <v>#N/A</v>
      </c>
      <c r="AD467" s="191" t="e">
        <v>#N/A</v>
      </c>
      <c r="AE467" s="191" t="e">
        <v>#N/A</v>
      </c>
      <c r="AF467" s="191" t="e">
        <v>#N/A</v>
      </c>
      <c r="AG467" s="191" t="e">
        <v>#N/A</v>
      </c>
      <c r="AH467" s="191" t="e">
        <v>#N/A</v>
      </c>
      <c r="AI467" s="191" t="e">
        <v>#N/A</v>
      </c>
      <c r="AJ467" s="191">
        <v>70</v>
      </c>
      <c r="AK467" s="191">
        <v>65</v>
      </c>
      <c r="AL467" s="191" t="e">
        <v>#N/A</v>
      </c>
      <c r="AM467" s="191" t="e">
        <v>#N/A</v>
      </c>
      <c r="AN467" s="191" t="e">
        <v>#N/A</v>
      </c>
      <c r="AO467" s="191" t="e">
        <v>#N/A</v>
      </c>
      <c r="AP467" s="191" t="e">
        <v>#N/A</v>
      </c>
      <c r="AQ467" s="191" t="e">
        <v>#N/A</v>
      </c>
      <c r="AR467" s="191" t="e">
        <v>#N/A</v>
      </c>
      <c r="AS467" s="191" t="e">
        <v>#N/A</v>
      </c>
      <c r="AT467" s="191" t="e">
        <v>#N/A</v>
      </c>
      <c r="AU467" s="191" t="e">
        <v>#N/A</v>
      </c>
      <c r="AV467" s="191">
        <v>40</v>
      </c>
      <c r="AW467" s="191" t="e">
        <v>#N/A</v>
      </c>
      <c r="AX467" s="191" t="e">
        <v>#N/A</v>
      </c>
      <c r="AY467" s="191" t="e">
        <v>#N/A</v>
      </c>
      <c r="AZ467" s="191" t="e">
        <v>#N/A</v>
      </c>
      <c r="BA467" s="191" t="e">
        <v>#N/A</v>
      </c>
      <c r="BB467" s="191" t="e">
        <v>#N/A</v>
      </c>
      <c r="BC467" s="191" t="e">
        <v>#N/A</v>
      </c>
      <c r="BD467" s="191" t="e">
        <v>#N/A</v>
      </c>
      <c r="BE467" s="191" t="e">
        <v>#N/A</v>
      </c>
      <c r="BF467" s="191">
        <v>27</v>
      </c>
      <c r="BG467" s="191" t="e">
        <v>#N/A</v>
      </c>
      <c r="BH467" s="191">
        <v>20</v>
      </c>
      <c r="BI467" s="191" t="e">
        <v>#N/A</v>
      </c>
      <c r="BJ467" s="191" t="e">
        <v>#N/A</v>
      </c>
      <c r="BK467" s="191">
        <v>24</v>
      </c>
      <c r="BL467" s="191" t="e">
        <v>#N/A</v>
      </c>
      <c r="BM467" s="191">
        <v>22</v>
      </c>
      <c r="BN467" s="191" t="e">
        <v>#N/A</v>
      </c>
      <c r="BO467" s="191" t="e">
        <v>#N/A</v>
      </c>
      <c r="BP467" s="191" t="e">
        <v>#N/A</v>
      </c>
      <c r="BQ467" s="191" t="e">
        <v>#N/A</v>
      </c>
      <c r="BR467" s="191" t="e">
        <v>#N/A</v>
      </c>
      <c r="BS467" s="191" t="e">
        <v>#N/A</v>
      </c>
      <c r="BT467" s="191">
        <v>21</v>
      </c>
      <c r="BU467" s="191">
        <v>52</v>
      </c>
      <c r="BV467" s="191" t="e">
        <v>#N/A</v>
      </c>
      <c r="BW467" s="191">
        <v>32</v>
      </c>
      <c r="BX467" s="191" t="e">
        <v>#N/A</v>
      </c>
      <c r="BY467" s="191" t="e">
        <v>#N/A</v>
      </c>
      <c r="BZ467" s="191" t="e">
        <v>#N/A</v>
      </c>
      <c r="CA467" s="191" t="e">
        <v>#N/A</v>
      </c>
      <c r="CB467" s="191">
        <v>50</v>
      </c>
      <c r="CC467" s="191" t="e">
        <v>#N/A</v>
      </c>
      <c r="CD467" s="191" t="e">
        <v>#N/A</v>
      </c>
      <c r="CE467" s="191" t="e">
        <v>#N/A</v>
      </c>
      <c r="CF467" s="224">
        <v>21</v>
      </c>
    </row>
    <row r="468" spans="1:84" ht="15" thickBot="1" x14ac:dyDescent="0.4">
      <c r="A468" s="222">
        <v>6</v>
      </c>
      <c r="B468" s="191" t="e">
        <v>#N/A</v>
      </c>
      <c r="C468" s="191" t="e">
        <v>#N/A</v>
      </c>
      <c r="D468" s="191" t="e">
        <v>#N/A</v>
      </c>
      <c r="E468" s="191">
        <v>19</v>
      </c>
      <c r="F468" s="191">
        <v>30</v>
      </c>
      <c r="G468" s="191" t="e">
        <v>#N/A</v>
      </c>
      <c r="H468" s="191" t="e">
        <v>#N/A</v>
      </c>
      <c r="I468" s="191">
        <v>49</v>
      </c>
      <c r="J468" s="191" t="e">
        <v>#N/A</v>
      </c>
      <c r="K468" s="191" t="e">
        <v>#N/A</v>
      </c>
      <c r="L468" s="191">
        <v>53</v>
      </c>
      <c r="M468" s="191">
        <v>19</v>
      </c>
      <c r="N468" s="191" t="e">
        <v>#N/A</v>
      </c>
      <c r="O468" s="191">
        <v>44</v>
      </c>
      <c r="P468" s="191" t="e">
        <v>#N/A</v>
      </c>
      <c r="Q468" s="191" t="e">
        <v>#N/A</v>
      </c>
      <c r="R468" s="191">
        <v>36</v>
      </c>
      <c r="S468" s="191">
        <v>35</v>
      </c>
      <c r="T468" s="191" t="e">
        <v>#N/A</v>
      </c>
      <c r="U468" s="191">
        <v>20</v>
      </c>
      <c r="V468" s="191">
        <v>20</v>
      </c>
      <c r="W468" s="191">
        <v>31</v>
      </c>
      <c r="X468" s="191" t="e">
        <v>#N/A</v>
      </c>
      <c r="Y468" s="191" t="e">
        <v>#N/A</v>
      </c>
      <c r="Z468" s="191" t="e">
        <v>#N/A</v>
      </c>
      <c r="AA468" s="191" t="e">
        <v>#N/A</v>
      </c>
      <c r="AB468" s="191" t="e">
        <v>#N/A</v>
      </c>
      <c r="AC468" s="191" t="e">
        <v>#N/A</v>
      </c>
      <c r="AD468" s="191" t="e">
        <v>#N/A</v>
      </c>
      <c r="AE468" s="191" t="e">
        <v>#N/A</v>
      </c>
      <c r="AF468" s="191" t="e">
        <v>#N/A</v>
      </c>
      <c r="AG468" s="191" t="e">
        <v>#N/A</v>
      </c>
      <c r="AH468" s="191" t="e">
        <v>#N/A</v>
      </c>
      <c r="AI468" s="191" t="e">
        <v>#N/A</v>
      </c>
      <c r="AJ468" s="191">
        <v>63</v>
      </c>
      <c r="AK468" s="191">
        <v>68</v>
      </c>
      <c r="AL468" s="191" t="e">
        <v>#N/A</v>
      </c>
      <c r="AM468" s="191" t="e">
        <v>#N/A</v>
      </c>
      <c r="AN468" s="191">
        <v>60</v>
      </c>
      <c r="AO468" s="191" t="e">
        <v>#N/A</v>
      </c>
      <c r="AP468" s="191" t="e">
        <v>#N/A</v>
      </c>
      <c r="AQ468" s="191" t="e">
        <v>#N/A</v>
      </c>
      <c r="AR468" s="191">
        <v>25</v>
      </c>
      <c r="AS468" s="191" t="e">
        <v>#N/A</v>
      </c>
      <c r="AT468" s="191">
        <v>32</v>
      </c>
      <c r="AU468" s="191">
        <v>37</v>
      </c>
      <c r="AV468" s="191">
        <v>25</v>
      </c>
      <c r="AW468" s="191" t="e">
        <v>#N/A</v>
      </c>
      <c r="AX468" s="191">
        <v>39</v>
      </c>
      <c r="AY468" s="191" t="e">
        <v>#N/A</v>
      </c>
      <c r="AZ468" s="191">
        <v>27</v>
      </c>
      <c r="BA468" s="191" t="e">
        <v>#N/A</v>
      </c>
      <c r="BB468" s="191">
        <v>30</v>
      </c>
      <c r="BC468" s="191" t="e">
        <v>#N/A</v>
      </c>
      <c r="BD468" s="191" t="e">
        <v>#N/A</v>
      </c>
      <c r="BE468" s="191" t="e">
        <v>#N/A</v>
      </c>
      <c r="BF468" s="191" t="e">
        <v>#N/A</v>
      </c>
      <c r="BG468" s="191" t="e">
        <v>#N/A</v>
      </c>
      <c r="BH468" s="191" t="e">
        <v>#N/A</v>
      </c>
      <c r="BI468" s="191" t="e">
        <v>#N/A</v>
      </c>
      <c r="BJ468" s="191" t="e">
        <v>#N/A</v>
      </c>
      <c r="BK468" s="191">
        <v>20</v>
      </c>
      <c r="BL468" s="191" t="e">
        <v>#N/A</v>
      </c>
      <c r="BM468" s="191">
        <v>21</v>
      </c>
      <c r="BN468" s="191">
        <v>24</v>
      </c>
      <c r="BO468" s="191">
        <v>27</v>
      </c>
      <c r="BP468" s="191" t="e">
        <v>#N/A</v>
      </c>
      <c r="BQ468" s="191" t="e">
        <v>#N/A</v>
      </c>
      <c r="BR468" s="191" t="e">
        <v>#N/A</v>
      </c>
      <c r="BS468" s="191" t="e">
        <v>#N/A</v>
      </c>
      <c r="BT468" s="191">
        <v>20</v>
      </c>
      <c r="BU468" s="191">
        <v>49</v>
      </c>
      <c r="BV468" s="191" t="e">
        <v>#N/A</v>
      </c>
      <c r="BW468" s="191">
        <v>27</v>
      </c>
      <c r="BX468" s="191">
        <v>34</v>
      </c>
      <c r="BY468" s="191" t="e">
        <v>#N/A</v>
      </c>
      <c r="BZ468" s="191" t="e">
        <v>#N/A</v>
      </c>
      <c r="CA468" s="191" t="e">
        <v>#N/A</v>
      </c>
      <c r="CB468" s="191">
        <v>42</v>
      </c>
      <c r="CC468" s="191">
        <v>36</v>
      </c>
      <c r="CD468" s="191" t="e">
        <v>#N/A</v>
      </c>
      <c r="CE468" s="191">
        <v>30</v>
      </c>
      <c r="CF468" s="224">
        <v>22</v>
      </c>
    </row>
    <row r="469" spans="1:84" ht="15" thickBot="1" x14ac:dyDescent="0.4">
      <c r="A469" s="222">
        <v>12</v>
      </c>
      <c r="B469" s="191" t="e">
        <v>#N/A</v>
      </c>
      <c r="C469" s="191" t="e">
        <v>#N/A</v>
      </c>
      <c r="D469" s="191" t="e">
        <v>#N/A</v>
      </c>
      <c r="E469" s="191">
        <v>19</v>
      </c>
      <c r="F469" s="191">
        <v>28</v>
      </c>
      <c r="G469" s="191" t="e">
        <v>#N/A</v>
      </c>
      <c r="H469" s="191" t="e">
        <v>#N/A</v>
      </c>
      <c r="I469" s="191" t="e">
        <v>#N/A</v>
      </c>
      <c r="J469" s="191" t="e">
        <v>#N/A</v>
      </c>
      <c r="K469" s="191" t="e">
        <v>#N/A</v>
      </c>
      <c r="L469" s="191">
        <v>56</v>
      </c>
      <c r="M469" s="191">
        <v>19</v>
      </c>
      <c r="N469" s="191" t="e">
        <v>#N/A</v>
      </c>
      <c r="O469" s="191">
        <v>37</v>
      </c>
      <c r="P469" s="191" t="e">
        <v>#N/A</v>
      </c>
      <c r="Q469" s="191" t="e">
        <v>#N/A</v>
      </c>
      <c r="R469" s="191">
        <v>50</v>
      </c>
      <c r="S469" s="191">
        <v>39</v>
      </c>
      <c r="T469" s="191" t="e">
        <v>#N/A</v>
      </c>
      <c r="U469" s="191">
        <v>22</v>
      </c>
      <c r="V469" s="191" t="e">
        <v>#N/A</v>
      </c>
      <c r="W469" s="191">
        <v>37</v>
      </c>
      <c r="X469" s="191" t="e">
        <v>#N/A</v>
      </c>
      <c r="Y469" s="191" t="e">
        <v>#N/A</v>
      </c>
      <c r="Z469" s="191" t="e">
        <v>#N/A</v>
      </c>
      <c r="AA469" s="191">
        <v>29</v>
      </c>
      <c r="AB469" s="191" t="e">
        <v>#N/A</v>
      </c>
      <c r="AC469" s="191" t="e">
        <v>#N/A</v>
      </c>
      <c r="AD469" s="191" t="e">
        <v>#N/A</v>
      </c>
      <c r="AE469" s="191" t="e">
        <v>#N/A</v>
      </c>
      <c r="AF469" s="191" t="e">
        <v>#N/A</v>
      </c>
      <c r="AG469" s="191">
        <v>55</v>
      </c>
      <c r="AH469" s="191">
        <v>19</v>
      </c>
      <c r="AI469" s="191" t="e">
        <v>#N/A</v>
      </c>
      <c r="AJ469" s="191">
        <v>68</v>
      </c>
      <c r="AK469" s="191">
        <v>67</v>
      </c>
      <c r="AL469" s="191" t="e">
        <v>#N/A</v>
      </c>
      <c r="AM469" s="191">
        <v>25</v>
      </c>
      <c r="AN469" s="191" t="e">
        <v>#N/A</v>
      </c>
      <c r="AO469" s="191">
        <v>19</v>
      </c>
      <c r="AP469" s="191" t="e">
        <v>#N/A</v>
      </c>
      <c r="AQ469" s="191" t="e">
        <v>#N/A</v>
      </c>
      <c r="AR469" s="191">
        <v>37</v>
      </c>
      <c r="AS469" s="191">
        <v>22</v>
      </c>
      <c r="AT469" s="191">
        <v>27</v>
      </c>
      <c r="AU469" s="191" t="e">
        <v>#N/A</v>
      </c>
      <c r="AV469" s="191">
        <v>20</v>
      </c>
      <c r="AW469" s="191" t="e">
        <v>#N/A</v>
      </c>
      <c r="AX469" s="191" t="e">
        <v>#N/A</v>
      </c>
      <c r="AY469" s="191" t="e">
        <v>#N/A</v>
      </c>
      <c r="AZ469" s="191">
        <v>22</v>
      </c>
      <c r="BA469" s="191" t="e">
        <v>#N/A</v>
      </c>
      <c r="BB469" s="191" t="e">
        <v>#N/A</v>
      </c>
      <c r="BC469" s="191" t="e">
        <v>#N/A</v>
      </c>
      <c r="BD469" s="191">
        <v>19</v>
      </c>
      <c r="BE469" s="191" t="e">
        <v>#N/A</v>
      </c>
      <c r="BF469" s="191">
        <v>21</v>
      </c>
      <c r="BG469" s="191">
        <v>21</v>
      </c>
      <c r="BH469" s="191" t="e">
        <v>#N/A</v>
      </c>
      <c r="BI469" s="191" t="e">
        <v>#N/A</v>
      </c>
      <c r="BJ469" s="191" t="e">
        <v>#N/A</v>
      </c>
      <c r="BK469" s="191">
        <v>21</v>
      </c>
      <c r="BL469" s="191" t="e">
        <v>#N/A</v>
      </c>
      <c r="BM469" s="191">
        <v>20</v>
      </c>
      <c r="BN469" s="191" t="e">
        <v>#N/A</v>
      </c>
      <c r="BO469" s="191">
        <v>25</v>
      </c>
      <c r="BP469" s="191" t="e">
        <v>#N/A</v>
      </c>
      <c r="BQ469" s="191" t="e">
        <v>#N/A</v>
      </c>
      <c r="BR469" s="191" t="e">
        <v>#N/A</v>
      </c>
      <c r="BS469" s="191" t="e">
        <v>#N/A</v>
      </c>
      <c r="BT469" s="191" t="e">
        <v>#N/A</v>
      </c>
      <c r="BU469" s="191" t="e">
        <v>#N/A</v>
      </c>
      <c r="BV469" s="191" t="e">
        <v>#N/A</v>
      </c>
      <c r="BW469" s="191">
        <v>21</v>
      </c>
      <c r="BX469" s="191">
        <v>31</v>
      </c>
      <c r="BY469" s="191" t="e">
        <v>#N/A</v>
      </c>
      <c r="BZ469" s="191" t="e">
        <v>#N/A</v>
      </c>
      <c r="CA469" s="191" t="e">
        <v>#N/A</v>
      </c>
      <c r="CB469" s="191">
        <v>69</v>
      </c>
      <c r="CC469" s="191" t="e">
        <v>#N/A</v>
      </c>
      <c r="CD469" s="191" t="e">
        <v>#N/A</v>
      </c>
      <c r="CE469" s="191" t="e">
        <v>#N/A</v>
      </c>
      <c r="CF469" s="224">
        <v>21</v>
      </c>
    </row>
    <row r="470" spans="1:84" ht="15" thickBot="1" x14ac:dyDescent="0.4">
      <c r="A470" s="222">
        <v>18</v>
      </c>
      <c r="B470" s="191" t="e">
        <v>#N/A</v>
      </c>
      <c r="C470" s="191" t="e">
        <v>#N/A</v>
      </c>
      <c r="D470" s="191" t="e">
        <v>#N/A</v>
      </c>
      <c r="E470" s="191">
        <v>19</v>
      </c>
      <c r="F470" s="191" t="e">
        <v>#N/A</v>
      </c>
      <c r="G470" s="191" t="e">
        <v>#N/A</v>
      </c>
      <c r="H470" s="191" t="e">
        <v>#N/A</v>
      </c>
      <c r="I470" s="191">
        <v>32</v>
      </c>
      <c r="J470" s="191" t="e">
        <v>#N/A</v>
      </c>
      <c r="K470" s="191" t="e">
        <v>#N/A</v>
      </c>
      <c r="L470" s="191" t="e">
        <v>#N/A</v>
      </c>
      <c r="M470" s="191">
        <v>19</v>
      </c>
      <c r="N470" s="191" t="e">
        <v>#N/A</v>
      </c>
      <c r="O470" s="191" t="e">
        <v>#N/A</v>
      </c>
      <c r="P470" s="191" t="e">
        <v>#N/A</v>
      </c>
      <c r="Q470" s="191">
        <v>38</v>
      </c>
      <c r="R470" s="191">
        <v>25</v>
      </c>
      <c r="S470" s="191">
        <v>32</v>
      </c>
      <c r="T470" s="191" t="e">
        <v>#N/A</v>
      </c>
      <c r="U470" s="191">
        <v>21</v>
      </c>
      <c r="V470" s="191">
        <v>27</v>
      </c>
      <c r="W470" s="191">
        <v>28</v>
      </c>
      <c r="X470" s="191" t="e">
        <v>#N/A</v>
      </c>
      <c r="Y470" s="191" t="e">
        <v>#N/A</v>
      </c>
      <c r="Z470" s="191" t="e">
        <v>#N/A</v>
      </c>
      <c r="AA470" s="191" t="e">
        <v>#N/A</v>
      </c>
      <c r="AB470" s="191">
        <v>46</v>
      </c>
      <c r="AC470" s="191">
        <v>20</v>
      </c>
      <c r="AD470" s="191" t="e">
        <v>#N/A</v>
      </c>
      <c r="AE470" s="191" t="e">
        <v>#N/A</v>
      </c>
      <c r="AF470" s="191" t="e">
        <v>#N/A</v>
      </c>
      <c r="AG470" s="191" t="e">
        <v>#N/A</v>
      </c>
      <c r="AH470" s="191">
        <v>19</v>
      </c>
      <c r="AI470" s="191" t="e">
        <v>#N/A</v>
      </c>
      <c r="AJ470" s="191">
        <v>67</v>
      </c>
      <c r="AK470" s="191" t="e">
        <v>#N/A</v>
      </c>
      <c r="AL470" s="191" t="e">
        <v>#N/A</v>
      </c>
      <c r="AM470" s="191" t="e">
        <v>#N/A</v>
      </c>
      <c r="AN470" s="191" t="e">
        <v>#N/A</v>
      </c>
      <c r="AO470" s="191">
        <v>19</v>
      </c>
      <c r="AP470" s="191" t="e">
        <v>#N/A</v>
      </c>
      <c r="AQ470" s="191" t="e">
        <v>#N/A</v>
      </c>
      <c r="AR470" s="191">
        <v>30</v>
      </c>
      <c r="AS470" s="191" t="e">
        <v>#N/A</v>
      </c>
      <c r="AT470" s="191" t="e">
        <v>#N/A</v>
      </c>
      <c r="AU470" s="191" t="e">
        <v>#N/A</v>
      </c>
      <c r="AV470" s="191">
        <v>19</v>
      </c>
      <c r="AW470" s="191" t="e">
        <v>#N/A</v>
      </c>
      <c r="AX470" s="191" t="e">
        <v>#N/A</v>
      </c>
      <c r="AY470" s="191" t="e">
        <v>#N/A</v>
      </c>
      <c r="AZ470" s="191">
        <v>23</v>
      </c>
      <c r="BA470" s="191" t="e">
        <v>#N/A</v>
      </c>
      <c r="BB470" s="191" t="e">
        <v>#N/A</v>
      </c>
      <c r="BC470" s="191" t="e">
        <v>#N/A</v>
      </c>
      <c r="BD470" s="191" t="e">
        <v>#N/A</v>
      </c>
      <c r="BE470" s="191" t="e">
        <v>#N/A</v>
      </c>
      <c r="BF470" s="191">
        <v>22</v>
      </c>
      <c r="BG470" s="191" t="e">
        <v>#N/A</v>
      </c>
      <c r="BH470" s="191">
        <v>19</v>
      </c>
      <c r="BI470" s="191" t="e">
        <v>#N/A</v>
      </c>
      <c r="BJ470" s="191" t="e">
        <v>#N/A</v>
      </c>
      <c r="BK470" s="191">
        <v>19</v>
      </c>
      <c r="BL470" s="191">
        <v>37</v>
      </c>
      <c r="BM470" s="191">
        <v>19</v>
      </c>
      <c r="BN470" s="191" t="e">
        <v>#N/A</v>
      </c>
      <c r="BO470" s="191">
        <v>19</v>
      </c>
      <c r="BP470" s="191" t="e">
        <v>#N/A</v>
      </c>
      <c r="BQ470" s="191" t="e">
        <v>#N/A</v>
      </c>
      <c r="BR470" s="191" t="e">
        <v>#N/A</v>
      </c>
      <c r="BS470" s="191" t="e">
        <v>#N/A</v>
      </c>
      <c r="BT470" s="191">
        <v>21</v>
      </c>
      <c r="BU470" s="191">
        <v>61</v>
      </c>
      <c r="BV470" s="191" t="e">
        <v>#N/A</v>
      </c>
      <c r="BW470" s="191" t="e">
        <v>#N/A</v>
      </c>
      <c r="BX470" s="191">
        <v>23</v>
      </c>
      <c r="BY470" s="191" t="e">
        <v>#N/A</v>
      </c>
      <c r="BZ470" s="191" t="e">
        <v>#N/A</v>
      </c>
      <c r="CA470" s="191">
        <v>23</v>
      </c>
      <c r="CB470" s="191">
        <v>67</v>
      </c>
      <c r="CC470" s="191" t="e">
        <v>#N/A</v>
      </c>
      <c r="CD470" s="191" t="e">
        <v>#N/A</v>
      </c>
      <c r="CE470" s="191" t="e">
        <v>#N/A</v>
      </c>
      <c r="CF470" s="224" t="e">
        <v>#N/A</v>
      </c>
    </row>
    <row r="471" spans="1:84" ht="15" thickBot="1" x14ac:dyDescent="0.4">
      <c r="A471" s="222">
        <v>24</v>
      </c>
      <c r="B471" s="191" t="e">
        <v>#N/A</v>
      </c>
      <c r="C471" s="191" t="e">
        <v>#N/A</v>
      </c>
      <c r="D471" s="191" t="e">
        <v>#N/A</v>
      </c>
      <c r="E471" s="191" t="e">
        <v>#N/A</v>
      </c>
      <c r="F471" s="191" t="e">
        <v>#N/A</v>
      </c>
      <c r="G471" s="191" t="e">
        <v>#N/A</v>
      </c>
      <c r="H471" s="191" t="e">
        <v>#N/A</v>
      </c>
      <c r="I471" s="191">
        <v>45</v>
      </c>
      <c r="J471" s="191" t="e">
        <v>#N/A</v>
      </c>
      <c r="K471" s="191" t="e">
        <v>#N/A</v>
      </c>
      <c r="L471" s="191">
        <v>56</v>
      </c>
      <c r="M471" s="191">
        <v>19</v>
      </c>
      <c r="N471" s="191" t="e">
        <v>#N/A</v>
      </c>
      <c r="O471" s="191" t="e">
        <v>#N/A</v>
      </c>
      <c r="P471" s="191" t="e">
        <v>#N/A</v>
      </c>
      <c r="Q471" s="191" t="e">
        <v>#N/A</v>
      </c>
      <c r="R471" s="191">
        <v>26</v>
      </c>
      <c r="S471" s="191">
        <v>29</v>
      </c>
      <c r="T471" s="191" t="e">
        <v>#N/A</v>
      </c>
      <c r="U471" s="191">
        <v>22</v>
      </c>
      <c r="V471" s="191" t="e">
        <v>#N/A</v>
      </c>
      <c r="W471" s="191">
        <v>26</v>
      </c>
      <c r="X471" s="191" t="e">
        <v>#N/A</v>
      </c>
      <c r="Y471" s="191" t="e">
        <v>#N/A</v>
      </c>
      <c r="Z471" s="191" t="e">
        <v>#N/A</v>
      </c>
      <c r="AA471" s="191" t="e">
        <v>#N/A</v>
      </c>
      <c r="AB471" s="191" t="e">
        <v>#N/A</v>
      </c>
      <c r="AC471" s="191">
        <v>30</v>
      </c>
      <c r="AD471" s="191" t="e">
        <v>#N/A</v>
      </c>
      <c r="AE471" s="191" t="e">
        <v>#N/A</v>
      </c>
      <c r="AF471" s="191" t="e">
        <v>#N/A</v>
      </c>
      <c r="AG471" s="191" t="e">
        <v>#N/A</v>
      </c>
      <c r="AH471" s="191" t="e">
        <v>#N/A</v>
      </c>
      <c r="AI471" s="191" t="e">
        <v>#N/A</v>
      </c>
      <c r="AJ471" s="191">
        <v>70</v>
      </c>
      <c r="AK471" s="191">
        <v>65</v>
      </c>
      <c r="AL471" s="191" t="e">
        <v>#N/A</v>
      </c>
      <c r="AM471" s="191">
        <v>23</v>
      </c>
      <c r="AN471" s="191" t="e">
        <v>#N/A</v>
      </c>
      <c r="AO471" s="191" t="e">
        <v>#N/A</v>
      </c>
      <c r="AP471" s="191" t="e">
        <v>#N/A</v>
      </c>
      <c r="AQ471" s="191" t="e">
        <v>#N/A</v>
      </c>
      <c r="AR471" s="191">
        <v>28</v>
      </c>
      <c r="AS471" s="191">
        <v>27</v>
      </c>
      <c r="AT471" s="191" t="e">
        <v>#N/A</v>
      </c>
      <c r="AU471" s="191" t="e">
        <v>#N/A</v>
      </c>
      <c r="AV471" s="191" t="e">
        <v>#N/A</v>
      </c>
      <c r="AW471" s="191" t="e">
        <v>#N/A</v>
      </c>
      <c r="AX471" s="191" t="e">
        <v>#N/A</v>
      </c>
      <c r="AY471" s="191" t="e">
        <v>#N/A</v>
      </c>
      <c r="AZ471" s="191" t="e">
        <v>#N/A</v>
      </c>
      <c r="BA471" s="191">
        <v>19</v>
      </c>
      <c r="BB471" s="191">
        <v>29</v>
      </c>
      <c r="BC471" s="191" t="e">
        <v>#N/A</v>
      </c>
      <c r="BD471" s="191">
        <v>19</v>
      </c>
      <c r="BE471" s="191" t="e">
        <v>#N/A</v>
      </c>
      <c r="BF471" s="191" t="e">
        <v>#N/A</v>
      </c>
      <c r="BG471" s="191" t="e">
        <v>#N/A</v>
      </c>
      <c r="BH471" s="191" t="e">
        <v>#N/A</v>
      </c>
      <c r="BI471" s="191">
        <v>34</v>
      </c>
      <c r="BJ471" s="191" t="e">
        <v>#N/A</v>
      </c>
      <c r="BK471" s="191">
        <v>20</v>
      </c>
      <c r="BL471" s="191" t="e">
        <v>#N/A</v>
      </c>
      <c r="BM471" s="191" t="e">
        <v>#N/A</v>
      </c>
      <c r="BN471" s="191">
        <v>25</v>
      </c>
      <c r="BO471" s="191" t="e">
        <v>#N/A</v>
      </c>
      <c r="BP471" s="191" t="e">
        <v>#N/A</v>
      </c>
      <c r="BQ471" s="191" t="e">
        <v>#N/A</v>
      </c>
      <c r="BR471" s="191" t="e">
        <v>#N/A</v>
      </c>
      <c r="BS471" s="191" t="e">
        <v>#N/A</v>
      </c>
      <c r="BT471" s="191" t="e">
        <v>#N/A</v>
      </c>
      <c r="BU471" s="191">
        <v>64</v>
      </c>
      <c r="BV471" s="191" t="e">
        <v>#N/A</v>
      </c>
      <c r="BW471" s="191" t="e">
        <v>#N/A</v>
      </c>
      <c r="BX471" s="191">
        <v>27</v>
      </c>
      <c r="BY471" s="191" t="e">
        <v>#N/A</v>
      </c>
      <c r="BZ471" s="191" t="e">
        <v>#N/A</v>
      </c>
      <c r="CA471" s="191" t="e">
        <v>#N/A</v>
      </c>
      <c r="CB471" s="191">
        <v>60</v>
      </c>
      <c r="CC471" s="191" t="e">
        <v>#N/A</v>
      </c>
      <c r="CD471" s="191" t="e">
        <v>#N/A</v>
      </c>
      <c r="CE471" s="191" t="e">
        <v>#N/A</v>
      </c>
      <c r="CF471" s="224" t="e">
        <v>#N/A</v>
      </c>
    </row>
    <row r="472" spans="1:84" ht="15" thickBot="1" x14ac:dyDescent="0.4">
      <c r="A472" s="222">
        <v>30</v>
      </c>
      <c r="B472" s="191">
        <v>19</v>
      </c>
      <c r="C472" s="191" t="e">
        <v>#N/A</v>
      </c>
      <c r="D472" s="191" t="e">
        <v>#N/A</v>
      </c>
      <c r="E472" s="191" t="e">
        <v>#N/A</v>
      </c>
      <c r="F472" s="191" t="e">
        <v>#N/A</v>
      </c>
      <c r="G472" s="191" t="e">
        <v>#N/A</v>
      </c>
      <c r="H472" s="191" t="e">
        <v>#N/A</v>
      </c>
      <c r="I472" s="191">
        <v>53</v>
      </c>
      <c r="J472" s="191" t="e">
        <v>#N/A</v>
      </c>
      <c r="K472" s="191" t="e">
        <v>#N/A</v>
      </c>
      <c r="L472" s="191" t="e">
        <v>#N/A</v>
      </c>
      <c r="M472" s="191">
        <v>19</v>
      </c>
      <c r="N472" s="191" t="e">
        <v>#N/A</v>
      </c>
      <c r="O472" s="191" t="e">
        <v>#N/A</v>
      </c>
      <c r="P472" s="191" t="e">
        <v>#N/A</v>
      </c>
      <c r="Q472" s="191" t="e">
        <v>#N/A</v>
      </c>
      <c r="R472" s="191" t="e">
        <v>#N/A</v>
      </c>
      <c r="S472" s="191">
        <v>28</v>
      </c>
      <c r="T472" s="191" t="e">
        <v>#N/A</v>
      </c>
      <c r="U472" s="191">
        <v>20</v>
      </c>
      <c r="V472" s="191">
        <v>41</v>
      </c>
      <c r="W472" s="191">
        <v>27</v>
      </c>
      <c r="X472" s="191" t="e">
        <v>#N/A</v>
      </c>
      <c r="Y472" s="191" t="e">
        <v>#N/A</v>
      </c>
      <c r="Z472" s="191" t="e">
        <v>#N/A</v>
      </c>
      <c r="AA472" s="191" t="e">
        <v>#N/A</v>
      </c>
      <c r="AB472" s="191" t="e">
        <v>#N/A</v>
      </c>
      <c r="AC472" s="191">
        <v>22</v>
      </c>
      <c r="AD472" s="191" t="e">
        <v>#N/A</v>
      </c>
      <c r="AE472" s="191" t="e">
        <v>#N/A</v>
      </c>
      <c r="AF472" s="191" t="e">
        <v>#N/A</v>
      </c>
      <c r="AG472" s="191" t="e">
        <v>#N/A</v>
      </c>
      <c r="AH472" s="191">
        <v>19</v>
      </c>
      <c r="AI472" s="191" t="e">
        <v>#N/A</v>
      </c>
      <c r="AJ472" s="191">
        <v>73</v>
      </c>
      <c r="AK472" s="191" t="e">
        <v>#N/A</v>
      </c>
      <c r="AL472" s="191" t="e">
        <v>#N/A</v>
      </c>
      <c r="AM472" s="191" t="e">
        <v>#N/A</v>
      </c>
      <c r="AN472" s="191" t="e">
        <v>#N/A</v>
      </c>
      <c r="AO472" s="191">
        <v>19</v>
      </c>
      <c r="AP472" s="191" t="e">
        <v>#N/A</v>
      </c>
      <c r="AQ472" s="191" t="e">
        <v>#N/A</v>
      </c>
      <c r="AR472" s="191">
        <v>27</v>
      </c>
      <c r="AS472" s="191" t="e">
        <v>#N/A</v>
      </c>
      <c r="AT472" s="191" t="e">
        <v>#N/A</v>
      </c>
      <c r="AU472" s="191" t="e">
        <v>#N/A</v>
      </c>
      <c r="AV472" s="191" t="e">
        <v>#N/A</v>
      </c>
      <c r="AW472" s="191" t="e">
        <v>#N/A</v>
      </c>
      <c r="AX472" s="191" t="e">
        <v>#N/A</v>
      </c>
      <c r="AY472" s="191" t="e">
        <v>#N/A</v>
      </c>
      <c r="AZ472" s="191">
        <v>24</v>
      </c>
      <c r="BA472" s="191" t="e">
        <v>#N/A</v>
      </c>
      <c r="BB472" s="191" t="e">
        <v>#N/A</v>
      </c>
      <c r="BC472" s="191" t="e">
        <v>#N/A</v>
      </c>
      <c r="BD472" s="191">
        <v>19</v>
      </c>
      <c r="BE472" s="191" t="e">
        <v>#N/A</v>
      </c>
      <c r="BF472" s="191">
        <v>20</v>
      </c>
      <c r="BG472" s="191" t="e">
        <v>#N/A</v>
      </c>
      <c r="BH472" s="191" t="e">
        <v>#N/A</v>
      </c>
      <c r="BI472" s="191">
        <v>35</v>
      </c>
      <c r="BJ472" s="191" t="e">
        <v>#N/A</v>
      </c>
      <c r="BK472" s="191">
        <v>23</v>
      </c>
      <c r="BL472" s="191" t="e">
        <v>#N/A</v>
      </c>
      <c r="BM472" s="191" t="e">
        <v>#N/A</v>
      </c>
      <c r="BN472" s="191" t="e">
        <v>#N/A</v>
      </c>
      <c r="BO472" s="191">
        <v>20</v>
      </c>
      <c r="BP472" s="191" t="e">
        <v>#N/A</v>
      </c>
      <c r="BQ472" s="191" t="e">
        <v>#N/A</v>
      </c>
      <c r="BR472" s="191" t="e">
        <v>#N/A</v>
      </c>
      <c r="BS472" s="191" t="e">
        <v>#N/A</v>
      </c>
      <c r="BT472" s="191">
        <v>19</v>
      </c>
      <c r="BU472" s="191">
        <v>55</v>
      </c>
      <c r="BV472" s="191" t="e">
        <v>#N/A</v>
      </c>
      <c r="BW472" s="191" t="e">
        <v>#N/A</v>
      </c>
      <c r="BX472" s="191">
        <v>25</v>
      </c>
      <c r="BY472" s="191" t="e">
        <v>#N/A</v>
      </c>
      <c r="BZ472" s="191" t="e">
        <v>#N/A</v>
      </c>
      <c r="CA472" s="191" t="e">
        <v>#N/A</v>
      </c>
      <c r="CB472" s="191">
        <v>43</v>
      </c>
      <c r="CC472" s="191" t="e">
        <v>#N/A</v>
      </c>
      <c r="CD472" s="191" t="e">
        <v>#N/A</v>
      </c>
      <c r="CE472" s="191" t="e">
        <v>#N/A</v>
      </c>
      <c r="CF472" s="224" t="e">
        <v>#N/A</v>
      </c>
    </row>
    <row r="473" spans="1:84" ht="15" thickBot="1" x14ac:dyDescent="0.4">
      <c r="A473" s="222">
        <v>36</v>
      </c>
      <c r="B473" s="191">
        <v>22</v>
      </c>
      <c r="C473" s="191" t="e">
        <v>#N/A</v>
      </c>
      <c r="D473" s="191" t="e">
        <v>#N/A</v>
      </c>
      <c r="E473" s="191" t="e">
        <v>#N/A</v>
      </c>
      <c r="F473" s="191" t="e">
        <v>#N/A</v>
      </c>
      <c r="G473" s="191" t="e">
        <v>#N/A</v>
      </c>
      <c r="H473" s="191" t="e">
        <v>#N/A</v>
      </c>
      <c r="I473" s="191">
        <v>48</v>
      </c>
      <c r="J473" s="191" t="e">
        <v>#N/A</v>
      </c>
      <c r="K473" s="191" t="e">
        <v>#N/A</v>
      </c>
      <c r="L473" s="191" t="e">
        <v>#N/A</v>
      </c>
      <c r="M473" s="191">
        <v>19</v>
      </c>
      <c r="N473" s="191" t="e">
        <v>#N/A</v>
      </c>
      <c r="O473" s="191" t="e">
        <v>#N/A</v>
      </c>
      <c r="P473" s="191" t="e">
        <v>#N/A</v>
      </c>
      <c r="Q473" s="191" t="e">
        <v>#N/A</v>
      </c>
      <c r="R473" s="191">
        <v>20</v>
      </c>
      <c r="S473" s="191">
        <v>30</v>
      </c>
      <c r="T473" s="191" t="e">
        <v>#N/A</v>
      </c>
      <c r="U473" s="191">
        <v>20</v>
      </c>
      <c r="V473" s="191" t="e">
        <v>#N/A</v>
      </c>
      <c r="W473" s="191">
        <v>27</v>
      </c>
      <c r="X473" s="191" t="e">
        <v>#N/A</v>
      </c>
      <c r="Y473" s="191" t="e">
        <v>#N/A</v>
      </c>
      <c r="Z473" s="191" t="e">
        <v>#N/A</v>
      </c>
      <c r="AA473" s="191" t="e">
        <v>#N/A</v>
      </c>
      <c r="AB473" s="191" t="e">
        <v>#N/A</v>
      </c>
      <c r="AC473" s="191">
        <v>27</v>
      </c>
      <c r="AD473" s="191" t="e">
        <v>#N/A</v>
      </c>
      <c r="AE473" s="191" t="e">
        <v>#N/A</v>
      </c>
      <c r="AF473" s="191" t="e">
        <v>#N/A</v>
      </c>
      <c r="AG473" s="191" t="e">
        <v>#N/A</v>
      </c>
      <c r="AH473" s="191" t="e">
        <v>#N/A</v>
      </c>
      <c r="AI473" s="191" t="e">
        <v>#N/A</v>
      </c>
      <c r="AJ473" s="191">
        <v>74</v>
      </c>
      <c r="AK473" s="191">
        <v>73</v>
      </c>
      <c r="AL473" s="191" t="e">
        <v>#N/A</v>
      </c>
      <c r="AM473" s="191">
        <v>22</v>
      </c>
      <c r="AN473" s="191">
        <v>33</v>
      </c>
      <c r="AO473" s="191" t="e">
        <v>#N/A</v>
      </c>
      <c r="AP473" s="191" t="e">
        <v>#N/A</v>
      </c>
      <c r="AQ473" s="191" t="e">
        <v>#N/A</v>
      </c>
      <c r="AR473" s="191">
        <v>32</v>
      </c>
      <c r="AS473" s="191" t="e">
        <v>#N/A</v>
      </c>
      <c r="AT473" s="191">
        <v>37</v>
      </c>
      <c r="AU473" s="191" t="e">
        <v>#N/A</v>
      </c>
      <c r="AV473" s="191">
        <v>19</v>
      </c>
      <c r="AW473" s="191" t="e">
        <v>#N/A</v>
      </c>
      <c r="AX473" s="191" t="e">
        <v>#N/A</v>
      </c>
      <c r="AY473" s="191" t="e">
        <v>#N/A</v>
      </c>
      <c r="AZ473" s="191">
        <v>23</v>
      </c>
      <c r="BA473" s="191" t="e">
        <v>#N/A</v>
      </c>
      <c r="BB473" s="191" t="e">
        <v>#N/A</v>
      </c>
      <c r="BC473" s="191" t="e">
        <v>#N/A</v>
      </c>
      <c r="BD473" s="191">
        <v>19</v>
      </c>
      <c r="BE473" s="191" t="e">
        <v>#N/A</v>
      </c>
      <c r="BF473" s="191" t="e">
        <v>#N/A</v>
      </c>
      <c r="BG473" s="191" t="e">
        <v>#N/A</v>
      </c>
      <c r="BH473" s="191" t="e">
        <v>#N/A</v>
      </c>
      <c r="BI473" s="191" t="e">
        <v>#N/A</v>
      </c>
      <c r="BJ473" s="191" t="e">
        <v>#N/A</v>
      </c>
      <c r="BK473" s="191">
        <v>20</v>
      </c>
      <c r="BL473" s="191">
        <v>25</v>
      </c>
      <c r="BM473" s="191" t="e">
        <v>#N/A</v>
      </c>
      <c r="BN473" s="191" t="e">
        <v>#N/A</v>
      </c>
      <c r="BO473" s="191">
        <v>27</v>
      </c>
      <c r="BP473" s="191" t="e">
        <v>#N/A</v>
      </c>
      <c r="BQ473" s="191" t="e">
        <v>#N/A</v>
      </c>
      <c r="BR473" s="191" t="e">
        <v>#N/A</v>
      </c>
      <c r="BS473" s="191" t="e">
        <v>#N/A</v>
      </c>
      <c r="BT473" s="191" t="e">
        <v>#N/A</v>
      </c>
      <c r="BU473" s="191">
        <v>59</v>
      </c>
      <c r="BV473" s="191" t="e">
        <v>#N/A</v>
      </c>
      <c r="BW473" s="191" t="e">
        <v>#N/A</v>
      </c>
      <c r="BX473" s="191">
        <v>24</v>
      </c>
      <c r="BY473" s="191" t="e">
        <v>#N/A</v>
      </c>
      <c r="BZ473" s="191" t="e">
        <v>#N/A</v>
      </c>
      <c r="CA473" s="191" t="e">
        <v>#N/A</v>
      </c>
      <c r="CB473" s="191" t="e">
        <v>#N/A</v>
      </c>
      <c r="CC473" s="191" t="e">
        <v>#N/A</v>
      </c>
      <c r="CD473" s="191" t="e">
        <v>#N/A</v>
      </c>
      <c r="CE473" s="191" t="e">
        <v>#N/A</v>
      </c>
      <c r="CF473" s="224" t="e">
        <v>#N/A</v>
      </c>
    </row>
    <row r="475" spans="1:84" x14ac:dyDescent="0.35">
      <c r="A475">
        <v>0</v>
      </c>
      <c r="B475">
        <v>0</v>
      </c>
      <c r="C475">
        <v>0</v>
      </c>
      <c r="D475">
        <v>0</v>
      </c>
      <c r="E475">
        <v>0</v>
      </c>
      <c r="F475">
        <v>0</v>
      </c>
      <c r="G475">
        <v>0</v>
      </c>
      <c r="H475">
        <v>0</v>
      </c>
      <c r="I475">
        <v>2</v>
      </c>
      <c r="L475">
        <v>5</v>
      </c>
      <c r="M475">
        <v>5</v>
      </c>
      <c r="N475">
        <v>5</v>
      </c>
      <c r="O475">
        <v>0</v>
      </c>
      <c r="P475">
        <v>0</v>
      </c>
      <c r="Q475">
        <v>0</v>
      </c>
      <c r="R475">
        <v>0</v>
      </c>
      <c r="S475">
        <v>5</v>
      </c>
      <c r="T475">
        <v>5</v>
      </c>
    </row>
    <row r="476" spans="1:84" x14ac:dyDescent="0.35">
      <c r="A476">
        <v>20</v>
      </c>
      <c r="B476" t="e">
        <v>#N/A</v>
      </c>
      <c r="C476" t="e">
        <v>#N/A</v>
      </c>
      <c r="D476" t="e">
        <v>#N/A</v>
      </c>
      <c r="E476" t="e">
        <v>#N/A</v>
      </c>
      <c r="F476" t="e">
        <v>#N/A</v>
      </c>
      <c r="G476" t="e">
        <v>#N/A</v>
      </c>
      <c r="H476" t="e">
        <v>#N/A</v>
      </c>
      <c r="I476" t="e">
        <v>#N/A</v>
      </c>
      <c r="L476">
        <v>5</v>
      </c>
      <c r="M476" t="e">
        <v>#N/A</v>
      </c>
      <c r="N476" t="e">
        <v>#N/A</v>
      </c>
      <c r="O476" t="e">
        <v>#N/A</v>
      </c>
      <c r="P476" t="e">
        <v>#N/A</v>
      </c>
      <c r="Q476" t="e">
        <v>#N/A</v>
      </c>
      <c r="R476" t="e">
        <v>#N/A</v>
      </c>
      <c r="S476" t="e">
        <v>#N/A</v>
      </c>
      <c r="T476" t="e">
        <v>#N/A</v>
      </c>
    </row>
    <row r="477" spans="1:84" x14ac:dyDescent="0.35">
      <c r="A477">
        <v>4</v>
      </c>
      <c r="B477" t="e">
        <v>#N/A</v>
      </c>
      <c r="C477" t="e">
        <v>#N/A</v>
      </c>
      <c r="D477" t="e">
        <v>#N/A</v>
      </c>
      <c r="E477" t="e">
        <v>#N/A</v>
      </c>
      <c r="F477" t="e">
        <v>#N/A</v>
      </c>
      <c r="G477" t="e">
        <v>#N/A</v>
      </c>
      <c r="H477" t="e">
        <v>#N/A</v>
      </c>
      <c r="I477" t="e">
        <v>#N/A</v>
      </c>
      <c r="L477">
        <v>5</v>
      </c>
      <c r="M477" t="e">
        <v>#N/A</v>
      </c>
      <c r="N477" t="e">
        <v>#N/A</v>
      </c>
      <c r="O477" t="e">
        <v>#N/A</v>
      </c>
      <c r="P477" t="e">
        <v>#N/A</v>
      </c>
      <c r="Q477" t="e">
        <v>#N/A</v>
      </c>
      <c r="R477" t="e">
        <v>#N/A</v>
      </c>
      <c r="S477" t="e">
        <v>#N/A</v>
      </c>
      <c r="T477" t="e">
        <v>#N/A</v>
      </c>
    </row>
    <row r="478" spans="1:84" x14ac:dyDescent="0.35">
      <c r="A478">
        <v>6</v>
      </c>
      <c r="B478">
        <v>7</v>
      </c>
      <c r="C478">
        <v>2</v>
      </c>
      <c r="D478">
        <v>3</v>
      </c>
      <c r="E478">
        <v>4</v>
      </c>
      <c r="F478">
        <v>1</v>
      </c>
      <c r="G478" t="e">
        <v>#N/A</v>
      </c>
      <c r="H478" t="e">
        <v>#N/A</v>
      </c>
      <c r="I478" t="e">
        <v>#N/A</v>
      </c>
      <c r="L478">
        <v>4</v>
      </c>
      <c r="M478">
        <v>1</v>
      </c>
      <c r="N478">
        <v>5</v>
      </c>
      <c r="O478">
        <v>4</v>
      </c>
      <c r="P478">
        <v>5</v>
      </c>
      <c r="Q478">
        <v>5</v>
      </c>
      <c r="R478" t="e">
        <v>#N/A</v>
      </c>
      <c r="S478" t="e">
        <v>#N/A</v>
      </c>
      <c r="T478" t="e">
        <v>#N/A</v>
      </c>
    </row>
    <row r="479" spans="1:84" x14ac:dyDescent="0.35">
      <c r="A479">
        <v>2</v>
      </c>
      <c r="B479">
        <v>2</v>
      </c>
      <c r="C479">
        <v>6</v>
      </c>
      <c r="D479">
        <v>17</v>
      </c>
      <c r="E479">
        <v>3</v>
      </c>
      <c r="F479" t="e">
        <v>#N/A</v>
      </c>
      <c r="G479" t="e">
        <v>#N/A</v>
      </c>
      <c r="H479" t="e">
        <v>#N/A</v>
      </c>
      <c r="I479" t="e">
        <v>#N/A</v>
      </c>
      <c r="L479">
        <v>2</v>
      </c>
      <c r="M479">
        <v>3</v>
      </c>
      <c r="N479">
        <v>3</v>
      </c>
      <c r="O479">
        <v>4</v>
      </c>
      <c r="P479">
        <v>2</v>
      </c>
      <c r="Q479" t="e">
        <v>#N/A</v>
      </c>
      <c r="R479" t="e">
        <v>#N/A</v>
      </c>
      <c r="S479" t="e">
        <v>#N/A</v>
      </c>
      <c r="T479" t="e">
        <v>#N/A</v>
      </c>
    </row>
    <row r="480" spans="1:84" x14ac:dyDescent="0.35">
      <c r="A480">
        <v>5</v>
      </c>
      <c r="B480">
        <v>1</v>
      </c>
      <c r="C480" t="e">
        <v>#N/A</v>
      </c>
      <c r="D480" t="e">
        <v>#N/A</v>
      </c>
      <c r="E480" t="e">
        <v>#N/A</v>
      </c>
      <c r="F480" t="e">
        <v>#N/A</v>
      </c>
      <c r="G480" t="e">
        <v>#N/A</v>
      </c>
      <c r="H480" t="e">
        <v>#N/A</v>
      </c>
      <c r="I480" t="e">
        <v>#N/A</v>
      </c>
      <c r="L480">
        <v>5</v>
      </c>
      <c r="M480">
        <v>4</v>
      </c>
      <c r="N480" t="e">
        <v>#N/A</v>
      </c>
      <c r="O480" t="e">
        <v>#N/A</v>
      </c>
      <c r="P480" t="e">
        <v>#N/A</v>
      </c>
      <c r="Q480" t="e">
        <v>#N/A</v>
      </c>
      <c r="R480" t="e">
        <v>#N/A</v>
      </c>
      <c r="S480" t="e">
        <v>#N/A</v>
      </c>
      <c r="T480" t="e">
        <v>#N/A</v>
      </c>
    </row>
    <row r="481" spans="1:20" x14ac:dyDescent="0.35">
      <c r="A481">
        <v>7</v>
      </c>
      <c r="B481" t="e">
        <v>#N/A</v>
      </c>
      <c r="C481" t="e">
        <v>#N/A</v>
      </c>
      <c r="D481" t="e">
        <v>#N/A</v>
      </c>
      <c r="E481" t="e">
        <v>#N/A</v>
      </c>
      <c r="F481" t="e">
        <v>#N/A</v>
      </c>
      <c r="G481" t="e">
        <v>#N/A</v>
      </c>
      <c r="H481" t="e">
        <v>#N/A</v>
      </c>
      <c r="I481" t="e">
        <v>#N/A</v>
      </c>
      <c r="L481">
        <v>4</v>
      </c>
      <c r="M481" t="e">
        <v>#N/A</v>
      </c>
      <c r="N481" t="e">
        <v>#N/A</v>
      </c>
      <c r="O481" t="e">
        <v>#N/A</v>
      </c>
      <c r="P481" t="e">
        <v>#N/A</v>
      </c>
      <c r="Q481" t="e">
        <v>#N/A</v>
      </c>
      <c r="R481" t="e">
        <v>#N/A</v>
      </c>
      <c r="S481" t="e">
        <v>#N/A</v>
      </c>
      <c r="T481" t="e">
        <v>#N/A</v>
      </c>
    </row>
    <row r="482" spans="1:20" x14ac:dyDescent="0.35">
      <c r="A482">
        <v>18</v>
      </c>
      <c r="B482">
        <v>23</v>
      </c>
      <c r="C482" t="e">
        <v>#N/A</v>
      </c>
      <c r="D482">
        <v>26</v>
      </c>
      <c r="E482" t="e">
        <v>#N/A</v>
      </c>
      <c r="F482">
        <v>18</v>
      </c>
      <c r="G482">
        <v>29</v>
      </c>
      <c r="H482">
        <v>21</v>
      </c>
      <c r="I482">
        <v>29</v>
      </c>
      <c r="L482">
        <v>5</v>
      </c>
      <c r="M482">
        <v>5</v>
      </c>
      <c r="N482" t="e">
        <v>#N/A</v>
      </c>
      <c r="O482">
        <v>5</v>
      </c>
      <c r="P482" t="e">
        <v>#N/A</v>
      </c>
      <c r="Q482">
        <v>5</v>
      </c>
      <c r="R482">
        <v>5</v>
      </c>
      <c r="S482">
        <v>5</v>
      </c>
      <c r="T482">
        <v>5</v>
      </c>
    </row>
    <row r="483" spans="1:20" x14ac:dyDescent="0.35">
      <c r="A483">
        <v>32</v>
      </c>
      <c r="B483" t="e">
        <v>#N/A</v>
      </c>
      <c r="C483" t="e">
        <v>#N/A</v>
      </c>
      <c r="D483" t="e">
        <v>#N/A</v>
      </c>
      <c r="E483" t="e">
        <v>#N/A</v>
      </c>
      <c r="F483" t="e">
        <v>#N/A</v>
      </c>
      <c r="G483" t="e">
        <v>#N/A</v>
      </c>
      <c r="H483" t="e">
        <v>#N/A</v>
      </c>
      <c r="I483" t="e">
        <v>#N/A</v>
      </c>
      <c r="L483">
        <v>5</v>
      </c>
      <c r="M483" t="e">
        <v>#N/A</v>
      </c>
      <c r="N483" t="e">
        <v>#N/A</v>
      </c>
      <c r="O483" t="e">
        <v>#N/A</v>
      </c>
      <c r="P483" t="e">
        <v>#N/A</v>
      </c>
      <c r="Q483" t="e">
        <v>#N/A</v>
      </c>
      <c r="R483" t="e">
        <v>#N/A</v>
      </c>
      <c r="S483" t="e">
        <v>#N/A</v>
      </c>
      <c r="T483" t="e">
        <v>#N/A</v>
      </c>
    </row>
    <row r="484" spans="1:20" x14ac:dyDescent="0.35">
      <c r="A484">
        <v>6</v>
      </c>
      <c r="B484" t="e">
        <v>#N/A</v>
      </c>
      <c r="C484" t="e">
        <v>#N/A</v>
      </c>
      <c r="D484" t="e">
        <v>#N/A</v>
      </c>
      <c r="E484" t="e">
        <v>#N/A</v>
      </c>
      <c r="F484" t="e">
        <v>#N/A</v>
      </c>
      <c r="G484" t="e">
        <v>#N/A</v>
      </c>
      <c r="H484" t="e">
        <v>#N/A</v>
      </c>
      <c r="I484" t="e">
        <v>#N/A</v>
      </c>
      <c r="L484">
        <v>5</v>
      </c>
      <c r="M484" t="e">
        <v>#N/A</v>
      </c>
      <c r="N484" t="e">
        <v>#N/A</v>
      </c>
      <c r="O484" t="e">
        <v>#N/A</v>
      </c>
      <c r="P484" t="e">
        <v>#N/A</v>
      </c>
      <c r="Q484" t="e">
        <v>#N/A</v>
      </c>
      <c r="R484" t="e">
        <v>#N/A</v>
      </c>
      <c r="S484" t="e">
        <v>#N/A</v>
      </c>
      <c r="T484" t="e">
        <v>#N/A</v>
      </c>
    </row>
    <row r="485" spans="1:20" x14ac:dyDescent="0.35">
      <c r="A485">
        <v>5</v>
      </c>
      <c r="B485">
        <v>10</v>
      </c>
      <c r="C485" t="e">
        <v>#N/A</v>
      </c>
      <c r="D485">
        <v>5</v>
      </c>
      <c r="E485">
        <v>1</v>
      </c>
      <c r="F485" t="e">
        <v>#N/A</v>
      </c>
      <c r="G485">
        <v>0</v>
      </c>
      <c r="H485" t="e">
        <v>#N/A</v>
      </c>
      <c r="I485" t="e">
        <v>#N/A</v>
      </c>
      <c r="L485">
        <v>5</v>
      </c>
      <c r="M485">
        <v>5</v>
      </c>
      <c r="N485" t="e">
        <v>#N/A</v>
      </c>
      <c r="O485">
        <v>5</v>
      </c>
      <c r="P485">
        <v>4</v>
      </c>
      <c r="Q485" t="e">
        <v>#N/A</v>
      </c>
      <c r="R485">
        <v>4</v>
      </c>
      <c r="S485" t="e">
        <v>#N/A</v>
      </c>
      <c r="T485" t="e">
        <v>#N/A</v>
      </c>
    </row>
    <row r="486" spans="1:20" x14ac:dyDescent="0.35">
      <c r="A486">
        <v>1</v>
      </c>
      <c r="B486">
        <v>0</v>
      </c>
      <c r="C486">
        <v>0</v>
      </c>
      <c r="D486">
        <v>0</v>
      </c>
      <c r="E486">
        <v>0</v>
      </c>
      <c r="F486">
        <v>0</v>
      </c>
      <c r="G486">
        <v>0</v>
      </c>
      <c r="H486">
        <v>0</v>
      </c>
      <c r="I486">
        <v>0</v>
      </c>
      <c r="L486">
        <v>5</v>
      </c>
      <c r="M486">
        <v>5</v>
      </c>
      <c r="N486">
        <v>5</v>
      </c>
      <c r="O486">
        <v>5</v>
      </c>
      <c r="P486">
        <v>5</v>
      </c>
      <c r="Q486">
        <v>5</v>
      </c>
      <c r="R486">
        <v>5</v>
      </c>
      <c r="S486">
        <v>5</v>
      </c>
      <c r="T486">
        <v>5</v>
      </c>
    </row>
    <row r="487" spans="1:20" x14ac:dyDescent="0.35">
      <c r="A487">
        <v>0</v>
      </c>
      <c r="B487">
        <v>1</v>
      </c>
      <c r="C487" t="e">
        <v>#N/A</v>
      </c>
      <c r="D487" t="e">
        <v>#N/A</v>
      </c>
      <c r="E487" t="e">
        <v>#N/A</v>
      </c>
      <c r="F487" t="e">
        <v>#N/A</v>
      </c>
      <c r="G487" t="e">
        <v>#N/A</v>
      </c>
      <c r="H487" t="e">
        <v>#N/A</v>
      </c>
      <c r="I487" t="e">
        <v>#N/A</v>
      </c>
      <c r="L487">
        <v>4</v>
      </c>
      <c r="M487">
        <v>2</v>
      </c>
      <c r="N487" t="e">
        <v>#N/A</v>
      </c>
      <c r="O487" t="e">
        <v>#N/A</v>
      </c>
      <c r="P487" t="e">
        <v>#N/A</v>
      </c>
      <c r="Q487" t="e">
        <v>#N/A</v>
      </c>
      <c r="R487" t="e">
        <v>#N/A</v>
      </c>
      <c r="S487" t="e">
        <v>#N/A</v>
      </c>
      <c r="T487" t="e">
        <v>#N/A</v>
      </c>
    </row>
    <row r="488" spans="1:20" x14ac:dyDescent="0.35">
      <c r="A488">
        <v>14</v>
      </c>
      <c r="B488" t="e">
        <v>#N/A</v>
      </c>
      <c r="C488" t="e">
        <v>#N/A</v>
      </c>
      <c r="D488">
        <v>12</v>
      </c>
      <c r="E488">
        <v>6</v>
      </c>
      <c r="F488" t="e">
        <v>#N/A</v>
      </c>
      <c r="G488" t="e">
        <v>#N/A</v>
      </c>
      <c r="H488" t="e">
        <v>#N/A</v>
      </c>
      <c r="I488" t="e">
        <v>#N/A</v>
      </c>
      <c r="L488">
        <v>3</v>
      </c>
      <c r="M488" t="e">
        <v>#N/A</v>
      </c>
      <c r="N488" t="e">
        <v>#N/A</v>
      </c>
      <c r="O488">
        <v>5</v>
      </c>
      <c r="P488">
        <v>3</v>
      </c>
      <c r="Q488" t="e">
        <v>#N/A</v>
      </c>
      <c r="R488" t="e">
        <v>#N/A</v>
      </c>
      <c r="S488" t="e">
        <v>#N/A</v>
      </c>
      <c r="T488" t="e">
        <v>#N/A</v>
      </c>
    </row>
    <row r="489" spans="1:20" x14ac:dyDescent="0.35">
      <c r="A489">
        <v>4</v>
      </c>
      <c r="B489">
        <v>10</v>
      </c>
      <c r="C489" t="e">
        <v>#N/A</v>
      </c>
      <c r="D489" t="e">
        <v>#N/A</v>
      </c>
      <c r="E489" t="e">
        <v>#N/A</v>
      </c>
      <c r="F489" t="e">
        <v>#N/A</v>
      </c>
      <c r="G489" t="e">
        <v>#N/A</v>
      </c>
      <c r="H489" t="e">
        <v>#N/A</v>
      </c>
      <c r="I489" t="e">
        <v>#N/A</v>
      </c>
      <c r="L489">
        <v>5</v>
      </c>
      <c r="M489">
        <v>5</v>
      </c>
      <c r="N489" t="e">
        <v>#N/A</v>
      </c>
      <c r="O489" t="e">
        <v>#N/A</v>
      </c>
      <c r="P489" t="e">
        <v>#N/A</v>
      </c>
      <c r="Q489" t="e">
        <v>#N/A</v>
      </c>
      <c r="R489" t="e">
        <v>#N/A</v>
      </c>
      <c r="S489" t="e">
        <v>#N/A</v>
      </c>
      <c r="T489" t="e">
        <v>#N/A</v>
      </c>
    </row>
    <row r="490" spans="1:20" x14ac:dyDescent="0.35">
      <c r="A490">
        <v>15</v>
      </c>
      <c r="B490">
        <v>17</v>
      </c>
      <c r="C490" t="e">
        <v>#N/A</v>
      </c>
      <c r="D490" t="e">
        <v>#N/A</v>
      </c>
      <c r="E490" t="e">
        <v>#N/A</v>
      </c>
      <c r="F490">
        <v>18</v>
      </c>
      <c r="G490" t="e">
        <v>#N/A</v>
      </c>
      <c r="H490" t="e">
        <v>#N/A</v>
      </c>
      <c r="I490" t="e">
        <v>#N/A</v>
      </c>
      <c r="L490">
        <v>5</v>
      </c>
      <c r="M490">
        <v>5</v>
      </c>
      <c r="N490" t="e">
        <v>#N/A</v>
      </c>
      <c r="O490" t="e">
        <v>#N/A</v>
      </c>
      <c r="P490" t="e">
        <v>#N/A</v>
      </c>
      <c r="Q490">
        <v>4</v>
      </c>
      <c r="R490" t="e">
        <v>#N/A</v>
      </c>
      <c r="S490" t="e">
        <v>#N/A</v>
      </c>
      <c r="T490" t="e">
        <v>#N/A</v>
      </c>
    </row>
    <row r="491" spans="1:20" x14ac:dyDescent="0.35">
      <c r="A491">
        <v>9</v>
      </c>
      <c r="B491">
        <v>7</v>
      </c>
      <c r="C491">
        <v>13</v>
      </c>
      <c r="D491">
        <v>21</v>
      </c>
      <c r="E491">
        <v>19</v>
      </c>
      <c r="F491">
        <v>19</v>
      </c>
      <c r="G491">
        <v>6</v>
      </c>
      <c r="H491" t="e">
        <v>#N/A</v>
      </c>
      <c r="I491">
        <v>5</v>
      </c>
      <c r="L491">
        <v>3</v>
      </c>
      <c r="M491">
        <v>3</v>
      </c>
      <c r="N491">
        <v>2</v>
      </c>
      <c r="O491">
        <v>3</v>
      </c>
      <c r="P491">
        <v>4</v>
      </c>
      <c r="Q491">
        <v>3</v>
      </c>
      <c r="R491">
        <v>2</v>
      </c>
      <c r="S491" t="e">
        <v>#N/A</v>
      </c>
      <c r="T491">
        <v>1</v>
      </c>
    </row>
    <row r="492" spans="1:20" x14ac:dyDescent="0.35">
      <c r="A492">
        <v>6</v>
      </c>
      <c r="B492">
        <v>2</v>
      </c>
      <c r="C492">
        <v>2</v>
      </c>
      <c r="D492">
        <v>2</v>
      </c>
      <c r="E492">
        <v>2</v>
      </c>
      <c r="F492">
        <v>1</v>
      </c>
      <c r="G492">
        <v>1</v>
      </c>
      <c r="H492">
        <v>1</v>
      </c>
      <c r="I492">
        <v>7</v>
      </c>
      <c r="L492">
        <v>5</v>
      </c>
      <c r="M492">
        <v>5</v>
      </c>
      <c r="N492">
        <v>5</v>
      </c>
      <c r="O492">
        <v>5</v>
      </c>
      <c r="P492">
        <v>5</v>
      </c>
      <c r="Q492">
        <v>5</v>
      </c>
      <c r="R492">
        <v>5</v>
      </c>
      <c r="S492">
        <v>5</v>
      </c>
      <c r="T492">
        <v>5</v>
      </c>
    </row>
    <row r="493" spans="1:20" x14ac:dyDescent="0.35">
      <c r="A493">
        <v>11</v>
      </c>
      <c r="B493" t="e">
        <v>#N/A</v>
      </c>
      <c r="C493" t="e">
        <v>#N/A</v>
      </c>
      <c r="D493" t="e">
        <v>#N/A</v>
      </c>
      <c r="E493" t="e">
        <v>#N/A</v>
      </c>
      <c r="F493" t="e">
        <v>#N/A</v>
      </c>
      <c r="G493" t="e">
        <v>#N/A</v>
      </c>
      <c r="H493" t="e">
        <v>#N/A</v>
      </c>
      <c r="I493" t="e">
        <v>#N/A</v>
      </c>
      <c r="L493">
        <v>3</v>
      </c>
      <c r="M493" t="e">
        <v>#N/A</v>
      </c>
      <c r="N493" t="e">
        <v>#N/A</v>
      </c>
      <c r="O493" t="e">
        <v>#N/A</v>
      </c>
      <c r="P493" t="e">
        <v>#N/A</v>
      </c>
      <c r="Q493" t="e">
        <v>#N/A</v>
      </c>
      <c r="R493" t="e">
        <v>#N/A</v>
      </c>
      <c r="S493" t="e">
        <v>#N/A</v>
      </c>
      <c r="T493" t="e">
        <v>#N/A</v>
      </c>
    </row>
    <row r="494" spans="1:20" x14ac:dyDescent="0.35">
      <c r="A494">
        <v>0</v>
      </c>
      <c r="B494">
        <v>11</v>
      </c>
      <c r="C494">
        <v>10</v>
      </c>
      <c r="D494">
        <v>21</v>
      </c>
      <c r="E494">
        <v>15</v>
      </c>
      <c r="F494">
        <v>12</v>
      </c>
      <c r="G494">
        <v>5</v>
      </c>
      <c r="H494">
        <v>13</v>
      </c>
      <c r="I494">
        <v>0</v>
      </c>
      <c r="L494">
        <v>5</v>
      </c>
      <c r="M494">
        <v>5</v>
      </c>
      <c r="N494">
        <v>5</v>
      </c>
      <c r="O494">
        <v>5</v>
      </c>
      <c r="P494">
        <v>5</v>
      </c>
      <c r="Q494">
        <v>5</v>
      </c>
      <c r="R494">
        <v>5</v>
      </c>
      <c r="S494">
        <v>5</v>
      </c>
      <c r="T494">
        <v>1</v>
      </c>
    </row>
    <row r="495" spans="1:20" x14ac:dyDescent="0.35">
      <c r="A495">
        <v>2</v>
      </c>
      <c r="B495">
        <v>1</v>
      </c>
      <c r="C495">
        <v>0</v>
      </c>
      <c r="D495">
        <v>0</v>
      </c>
      <c r="E495" t="e">
        <v>#N/A</v>
      </c>
      <c r="F495">
        <v>14</v>
      </c>
      <c r="G495" t="e">
        <v>#N/A</v>
      </c>
      <c r="H495">
        <v>15</v>
      </c>
      <c r="I495" t="e">
        <v>#N/A</v>
      </c>
      <c r="L495">
        <v>5</v>
      </c>
      <c r="M495">
        <v>5</v>
      </c>
      <c r="N495">
        <v>5</v>
      </c>
      <c r="O495">
        <v>4</v>
      </c>
      <c r="P495" t="e">
        <v>#N/A</v>
      </c>
      <c r="Q495">
        <v>4</v>
      </c>
      <c r="R495" t="e">
        <v>#N/A</v>
      </c>
      <c r="S495">
        <v>4</v>
      </c>
      <c r="T495" t="e">
        <v>#N/A</v>
      </c>
    </row>
    <row r="496" spans="1:20" x14ac:dyDescent="0.35">
      <c r="A496">
        <v>7</v>
      </c>
      <c r="B496">
        <v>8</v>
      </c>
      <c r="C496">
        <v>13</v>
      </c>
      <c r="D496">
        <v>11</v>
      </c>
      <c r="E496">
        <v>8</v>
      </c>
      <c r="F496">
        <v>5</v>
      </c>
      <c r="G496">
        <v>7</v>
      </c>
      <c r="H496">
        <v>3</v>
      </c>
      <c r="I496">
        <v>14</v>
      </c>
      <c r="L496">
        <v>5</v>
      </c>
      <c r="M496">
        <v>4</v>
      </c>
      <c r="N496">
        <v>4</v>
      </c>
      <c r="O496">
        <v>4</v>
      </c>
      <c r="P496">
        <v>5</v>
      </c>
      <c r="Q496">
        <v>5</v>
      </c>
      <c r="R496">
        <v>4</v>
      </c>
      <c r="S496">
        <v>4</v>
      </c>
      <c r="T496">
        <v>5</v>
      </c>
    </row>
    <row r="497" spans="1:20" x14ac:dyDescent="0.35">
      <c r="A497">
        <v>4</v>
      </c>
      <c r="B497">
        <v>10</v>
      </c>
      <c r="C497">
        <v>10</v>
      </c>
      <c r="D497" t="e">
        <v>#N/A</v>
      </c>
      <c r="E497" t="e">
        <v>#N/A</v>
      </c>
      <c r="F497" t="e">
        <v>#N/A</v>
      </c>
      <c r="G497" t="e">
        <v>#N/A</v>
      </c>
      <c r="H497" t="e">
        <v>#N/A</v>
      </c>
      <c r="I497" t="e">
        <v>#N/A</v>
      </c>
      <c r="L497">
        <v>4</v>
      </c>
      <c r="M497">
        <v>5</v>
      </c>
      <c r="N497">
        <v>5</v>
      </c>
      <c r="O497" t="e">
        <v>#N/A</v>
      </c>
      <c r="P497" t="e">
        <v>#N/A</v>
      </c>
      <c r="Q497" t="e">
        <v>#N/A</v>
      </c>
      <c r="R497" t="e">
        <v>#N/A</v>
      </c>
      <c r="S497" t="e">
        <v>#N/A</v>
      </c>
      <c r="T497" t="e">
        <v>#N/A</v>
      </c>
    </row>
    <row r="498" spans="1:20" x14ac:dyDescent="0.35">
      <c r="A498">
        <v>6</v>
      </c>
      <c r="B498" t="e">
        <v>#N/A</v>
      </c>
      <c r="C498" t="e">
        <v>#N/A</v>
      </c>
      <c r="D498" t="e">
        <v>#N/A</v>
      </c>
      <c r="E498" t="e">
        <v>#N/A</v>
      </c>
      <c r="F498" t="e">
        <v>#N/A</v>
      </c>
      <c r="G498" t="e">
        <v>#N/A</v>
      </c>
      <c r="H498" t="e">
        <v>#N/A</v>
      </c>
      <c r="I498" t="e">
        <v>#N/A</v>
      </c>
      <c r="L498">
        <v>4</v>
      </c>
      <c r="M498" t="e">
        <v>#N/A</v>
      </c>
      <c r="N498" t="e">
        <v>#N/A</v>
      </c>
      <c r="O498" t="e">
        <v>#N/A</v>
      </c>
      <c r="P498" t="e">
        <v>#N/A</v>
      </c>
      <c r="Q498" t="e">
        <v>#N/A</v>
      </c>
      <c r="R498" t="e">
        <v>#N/A</v>
      </c>
      <c r="S498" t="e">
        <v>#N/A</v>
      </c>
      <c r="T498" t="e">
        <v>#N/A</v>
      </c>
    </row>
    <row r="499" spans="1:20" x14ac:dyDescent="0.35">
      <c r="A499">
        <v>19</v>
      </c>
      <c r="B499" t="e">
        <v>#N/A</v>
      </c>
      <c r="C499" t="e">
        <v>#N/A</v>
      </c>
      <c r="D499" t="e">
        <v>#N/A</v>
      </c>
      <c r="E499" t="e">
        <v>#N/A</v>
      </c>
      <c r="F499" t="e">
        <v>#N/A</v>
      </c>
      <c r="G499" t="e">
        <v>#N/A</v>
      </c>
      <c r="H499" t="e">
        <v>#N/A</v>
      </c>
      <c r="I499" t="e">
        <v>#N/A</v>
      </c>
      <c r="L499">
        <v>5</v>
      </c>
      <c r="M499" t="e">
        <v>#N/A</v>
      </c>
      <c r="N499" t="e">
        <v>#N/A</v>
      </c>
      <c r="O499" t="e">
        <v>#N/A</v>
      </c>
      <c r="P499" t="e">
        <v>#N/A</v>
      </c>
      <c r="Q499" t="e">
        <v>#N/A</v>
      </c>
      <c r="R499" t="e">
        <v>#N/A</v>
      </c>
      <c r="S499" t="e">
        <v>#N/A</v>
      </c>
      <c r="T499" t="e">
        <v>#N/A</v>
      </c>
    </row>
    <row r="500" spans="1:20" x14ac:dyDescent="0.35">
      <c r="A500">
        <v>11</v>
      </c>
      <c r="B500">
        <v>19</v>
      </c>
      <c r="C500">
        <v>6</v>
      </c>
      <c r="D500" t="e">
        <v>#N/A</v>
      </c>
      <c r="E500">
        <v>5</v>
      </c>
      <c r="F500" t="e">
        <v>#N/A</v>
      </c>
      <c r="G500" t="e">
        <v>#N/A</v>
      </c>
      <c r="H500" t="e">
        <v>#N/A</v>
      </c>
      <c r="I500" t="e">
        <v>#N/A</v>
      </c>
      <c r="L500">
        <v>2</v>
      </c>
      <c r="M500">
        <v>4</v>
      </c>
      <c r="N500">
        <v>4</v>
      </c>
      <c r="O500" t="e">
        <v>#N/A</v>
      </c>
      <c r="P500">
        <v>3</v>
      </c>
      <c r="Q500" t="e">
        <v>#N/A</v>
      </c>
      <c r="R500" t="e">
        <v>#N/A</v>
      </c>
      <c r="S500" t="e">
        <v>#N/A</v>
      </c>
      <c r="T500" t="e">
        <v>#N/A</v>
      </c>
    </row>
    <row r="501" spans="1:20" x14ac:dyDescent="0.35">
      <c r="A501">
        <v>21</v>
      </c>
      <c r="B501" t="e">
        <v>#N/A</v>
      </c>
      <c r="C501" t="e">
        <v>#N/A</v>
      </c>
      <c r="D501" t="e">
        <v>#N/A</v>
      </c>
      <c r="E501" t="e">
        <v>#N/A</v>
      </c>
      <c r="F501">
        <v>25</v>
      </c>
      <c r="G501" t="e">
        <v>#N/A</v>
      </c>
      <c r="H501" t="e">
        <v>#N/A</v>
      </c>
      <c r="I501" t="e">
        <v>#N/A</v>
      </c>
      <c r="L501">
        <v>5</v>
      </c>
      <c r="M501" t="e">
        <v>#N/A</v>
      </c>
      <c r="N501" t="e">
        <v>#N/A</v>
      </c>
      <c r="O501" t="e">
        <v>#N/A</v>
      </c>
      <c r="P501" t="e">
        <v>#N/A</v>
      </c>
      <c r="Q501">
        <v>5</v>
      </c>
      <c r="R501" t="e">
        <v>#N/A</v>
      </c>
      <c r="S501" t="e">
        <v>#N/A</v>
      </c>
      <c r="T501" t="e">
        <v>#N/A</v>
      </c>
    </row>
    <row r="502" spans="1:20" x14ac:dyDescent="0.35">
      <c r="A502">
        <v>0</v>
      </c>
      <c r="B502">
        <v>0</v>
      </c>
      <c r="C502" t="e">
        <v>#N/A</v>
      </c>
      <c r="D502" t="e">
        <v>#N/A</v>
      </c>
      <c r="E502" t="e">
        <v>#N/A</v>
      </c>
      <c r="F502">
        <v>0</v>
      </c>
      <c r="G502">
        <v>4</v>
      </c>
      <c r="H502">
        <v>2</v>
      </c>
      <c r="I502">
        <v>5</v>
      </c>
      <c r="L502">
        <v>4</v>
      </c>
      <c r="M502">
        <v>3</v>
      </c>
      <c r="N502" t="e">
        <v>#N/A</v>
      </c>
      <c r="O502" t="e">
        <v>#N/A</v>
      </c>
      <c r="P502" t="e">
        <v>#N/A</v>
      </c>
      <c r="Q502">
        <v>4</v>
      </c>
      <c r="R502">
        <v>2</v>
      </c>
      <c r="S502">
        <v>4</v>
      </c>
      <c r="T502">
        <v>4</v>
      </c>
    </row>
    <row r="503" spans="1:20" x14ac:dyDescent="0.35">
      <c r="A503">
        <v>6</v>
      </c>
      <c r="B503">
        <v>8</v>
      </c>
      <c r="C503" t="e">
        <v>#N/A</v>
      </c>
      <c r="D503" t="e">
        <v>#N/A</v>
      </c>
      <c r="E503" t="e">
        <v>#N/A</v>
      </c>
      <c r="F503" t="e">
        <v>#N/A</v>
      </c>
      <c r="G503" t="e">
        <v>#N/A</v>
      </c>
      <c r="H503" t="e">
        <v>#N/A</v>
      </c>
      <c r="I503" t="e">
        <v>#N/A</v>
      </c>
      <c r="L503">
        <v>5</v>
      </c>
      <c r="M503">
        <v>5</v>
      </c>
      <c r="N503" t="e">
        <v>#N/A</v>
      </c>
      <c r="O503" t="e">
        <v>#N/A</v>
      </c>
      <c r="P503" t="e">
        <v>#N/A</v>
      </c>
      <c r="Q503" t="e">
        <v>#N/A</v>
      </c>
      <c r="R503" t="e">
        <v>#N/A</v>
      </c>
      <c r="S503" t="e">
        <v>#N/A</v>
      </c>
      <c r="T503" t="e">
        <v>#N/A</v>
      </c>
    </row>
    <row r="504" spans="1:20" x14ac:dyDescent="0.35">
      <c r="A504">
        <v>11</v>
      </c>
      <c r="B504" t="e">
        <v>#N/A</v>
      </c>
      <c r="C504" t="e">
        <v>#N/A</v>
      </c>
      <c r="D504" t="e">
        <v>#N/A</v>
      </c>
      <c r="E504" t="e">
        <v>#N/A</v>
      </c>
      <c r="F504" t="e">
        <v>#N/A</v>
      </c>
      <c r="G504" t="e">
        <v>#N/A</v>
      </c>
      <c r="H504" t="e">
        <v>#N/A</v>
      </c>
      <c r="I504" t="e">
        <v>#N/A</v>
      </c>
      <c r="L504">
        <v>4</v>
      </c>
      <c r="M504" t="e">
        <v>#N/A</v>
      </c>
      <c r="N504" t="e">
        <v>#N/A</v>
      </c>
      <c r="O504" t="e">
        <v>#N/A</v>
      </c>
      <c r="P504" t="e">
        <v>#N/A</v>
      </c>
      <c r="Q504" t="e">
        <v>#N/A</v>
      </c>
      <c r="R504" t="e">
        <v>#N/A</v>
      </c>
      <c r="S504" t="e">
        <v>#N/A</v>
      </c>
      <c r="T504" t="e">
        <v>#N/A</v>
      </c>
    </row>
    <row r="505" spans="1:20" x14ac:dyDescent="0.35">
      <c r="A505">
        <v>15</v>
      </c>
      <c r="B505" t="e">
        <v>#N/A</v>
      </c>
      <c r="C505" t="e">
        <v>#N/A</v>
      </c>
      <c r="D505" t="e">
        <v>#N/A</v>
      </c>
      <c r="E505" t="e">
        <v>#N/A</v>
      </c>
      <c r="F505" t="e">
        <v>#N/A</v>
      </c>
      <c r="G505" t="e">
        <v>#N/A</v>
      </c>
      <c r="H505" t="e">
        <v>#N/A</v>
      </c>
      <c r="I505" t="e">
        <v>#N/A</v>
      </c>
      <c r="L505">
        <v>5</v>
      </c>
      <c r="M505" t="e">
        <v>#N/A</v>
      </c>
      <c r="N505" t="e">
        <v>#N/A</v>
      </c>
      <c r="O505" t="e">
        <v>#N/A</v>
      </c>
      <c r="P505" t="e">
        <v>#N/A</v>
      </c>
      <c r="Q505" t="e">
        <v>#N/A</v>
      </c>
      <c r="R505" t="e">
        <v>#N/A</v>
      </c>
      <c r="S505" t="e">
        <v>#N/A</v>
      </c>
      <c r="T505" t="e">
        <v>#N/A</v>
      </c>
    </row>
    <row r="506" spans="1:20" x14ac:dyDescent="0.35">
      <c r="A506">
        <v>19</v>
      </c>
      <c r="B506" t="e">
        <v>#N/A</v>
      </c>
      <c r="C506" t="e">
        <v>#N/A</v>
      </c>
      <c r="D506" t="e">
        <v>#N/A</v>
      </c>
      <c r="E506">
        <v>24</v>
      </c>
      <c r="F506" t="e">
        <v>#N/A</v>
      </c>
      <c r="G506" t="e">
        <v>#N/A</v>
      </c>
      <c r="H506" t="e">
        <v>#N/A</v>
      </c>
      <c r="I506" t="e">
        <v>#N/A</v>
      </c>
      <c r="L506">
        <v>5</v>
      </c>
      <c r="M506" t="e">
        <v>#N/A</v>
      </c>
      <c r="N506" t="e">
        <v>#N/A</v>
      </c>
      <c r="O506" t="e">
        <v>#N/A</v>
      </c>
      <c r="P506">
        <v>5</v>
      </c>
      <c r="Q506" t="e">
        <v>#N/A</v>
      </c>
      <c r="R506" t="e">
        <v>#N/A</v>
      </c>
      <c r="S506" t="e">
        <v>#N/A</v>
      </c>
      <c r="T506" t="e">
        <v>#N/A</v>
      </c>
    </row>
    <row r="507" spans="1:20" x14ac:dyDescent="0.35">
      <c r="A507">
        <v>0</v>
      </c>
      <c r="B507">
        <v>0</v>
      </c>
      <c r="C507" t="e">
        <v>#N/A</v>
      </c>
      <c r="D507" t="e">
        <v>#N/A</v>
      </c>
      <c r="E507">
        <v>0</v>
      </c>
      <c r="F507">
        <v>0</v>
      </c>
      <c r="G507" t="e">
        <v>#N/A</v>
      </c>
      <c r="H507">
        <v>0</v>
      </c>
      <c r="I507" t="e">
        <v>#N/A</v>
      </c>
      <c r="L507">
        <v>4</v>
      </c>
      <c r="M507">
        <v>4</v>
      </c>
      <c r="N507" t="e">
        <v>#N/A</v>
      </c>
      <c r="O507" t="e">
        <v>#N/A</v>
      </c>
      <c r="P507">
        <v>3</v>
      </c>
      <c r="Q507">
        <v>3</v>
      </c>
      <c r="R507" t="e">
        <v>#N/A</v>
      </c>
      <c r="S507">
        <v>4</v>
      </c>
      <c r="T507" t="e">
        <v>#N/A</v>
      </c>
    </row>
    <row r="508" spans="1:20" x14ac:dyDescent="0.35">
      <c r="A508">
        <v>1</v>
      </c>
      <c r="B508" t="e">
        <v>#N/A</v>
      </c>
      <c r="C508" t="e">
        <v>#N/A</v>
      </c>
      <c r="D508" t="e">
        <v>#N/A</v>
      </c>
      <c r="E508" t="e">
        <v>#N/A</v>
      </c>
      <c r="F508" t="e">
        <v>#N/A</v>
      </c>
      <c r="G508" t="e">
        <v>#N/A</v>
      </c>
      <c r="H508" t="e">
        <v>#N/A</v>
      </c>
      <c r="I508" t="e">
        <v>#N/A</v>
      </c>
      <c r="L508">
        <v>4</v>
      </c>
      <c r="M508" t="e">
        <v>#N/A</v>
      </c>
      <c r="N508" t="e">
        <v>#N/A</v>
      </c>
      <c r="O508" t="e">
        <v>#N/A</v>
      </c>
      <c r="P508" t="e">
        <v>#N/A</v>
      </c>
      <c r="Q508" t="e">
        <v>#N/A</v>
      </c>
      <c r="R508" t="e">
        <v>#N/A</v>
      </c>
      <c r="S508" t="e">
        <v>#N/A</v>
      </c>
      <c r="T508" t="e">
        <v>#N/A</v>
      </c>
    </row>
    <row r="509" spans="1:20" x14ac:dyDescent="0.35">
      <c r="A509">
        <v>25</v>
      </c>
      <c r="B509">
        <v>27</v>
      </c>
      <c r="C509">
        <v>21</v>
      </c>
      <c r="D509">
        <v>26</v>
      </c>
      <c r="E509">
        <v>22</v>
      </c>
      <c r="F509">
        <v>21</v>
      </c>
      <c r="G509">
        <v>24</v>
      </c>
      <c r="H509">
        <v>26</v>
      </c>
      <c r="I509">
        <v>29</v>
      </c>
      <c r="L509">
        <v>5</v>
      </c>
      <c r="M509">
        <v>4</v>
      </c>
      <c r="N509">
        <v>2</v>
      </c>
      <c r="O509">
        <v>4</v>
      </c>
      <c r="P509">
        <v>4</v>
      </c>
      <c r="Q509">
        <v>4</v>
      </c>
      <c r="R509">
        <v>5</v>
      </c>
      <c r="S509">
        <v>4</v>
      </c>
      <c r="T509">
        <v>5</v>
      </c>
    </row>
    <row r="510" spans="1:20" x14ac:dyDescent="0.35">
      <c r="A510">
        <v>0</v>
      </c>
      <c r="B510">
        <v>4</v>
      </c>
      <c r="C510">
        <v>3</v>
      </c>
      <c r="D510">
        <v>3</v>
      </c>
      <c r="E510">
        <v>3</v>
      </c>
      <c r="F510" t="e">
        <v>#N/A</v>
      </c>
      <c r="G510">
        <v>1</v>
      </c>
      <c r="H510" t="e">
        <v>#N/A</v>
      </c>
      <c r="I510">
        <v>2</v>
      </c>
      <c r="L510">
        <v>5</v>
      </c>
      <c r="M510">
        <v>2</v>
      </c>
      <c r="N510">
        <v>1</v>
      </c>
      <c r="O510">
        <v>1</v>
      </c>
      <c r="P510">
        <v>3</v>
      </c>
      <c r="Q510" t="e">
        <v>#N/A</v>
      </c>
      <c r="R510">
        <v>2</v>
      </c>
      <c r="S510" t="e">
        <v>#N/A</v>
      </c>
      <c r="T510">
        <v>1</v>
      </c>
    </row>
    <row r="511" spans="1:20" x14ac:dyDescent="0.35">
      <c r="A511">
        <v>3</v>
      </c>
      <c r="B511" t="e">
        <v>#N/A</v>
      </c>
      <c r="C511" t="e">
        <v>#N/A</v>
      </c>
      <c r="D511" t="e">
        <v>#N/A</v>
      </c>
      <c r="E511" t="e">
        <v>#N/A</v>
      </c>
      <c r="F511" t="e">
        <v>#N/A</v>
      </c>
      <c r="G511" t="e">
        <v>#N/A</v>
      </c>
      <c r="H511" t="e">
        <v>#N/A</v>
      </c>
      <c r="I511" t="e">
        <v>#N/A</v>
      </c>
      <c r="L511">
        <v>5</v>
      </c>
      <c r="M511" t="e">
        <v>#N/A</v>
      </c>
      <c r="N511" t="e">
        <v>#N/A</v>
      </c>
      <c r="O511" t="e">
        <v>#N/A</v>
      </c>
      <c r="P511" t="e">
        <v>#N/A</v>
      </c>
      <c r="Q511" t="e">
        <v>#N/A</v>
      </c>
      <c r="R511" t="e">
        <v>#N/A</v>
      </c>
      <c r="S511" t="e">
        <v>#N/A</v>
      </c>
      <c r="T511" t="e">
        <v>#N/A</v>
      </c>
    </row>
    <row r="512" spans="1:20" x14ac:dyDescent="0.35">
      <c r="A512">
        <v>1</v>
      </c>
      <c r="B512" t="e">
        <v>#N/A</v>
      </c>
      <c r="C512" t="e">
        <v>#N/A</v>
      </c>
      <c r="D512" t="e">
        <v>#N/A</v>
      </c>
      <c r="E512">
        <v>1</v>
      </c>
      <c r="F512" t="e">
        <v>#N/A</v>
      </c>
      <c r="G512">
        <v>0</v>
      </c>
      <c r="H512" t="e">
        <v>#N/A</v>
      </c>
      <c r="I512">
        <v>4</v>
      </c>
      <c r="L512">
        <v>5</v>
      </c>
      <c r="M512" t="e">
        <v>#N/A</v>
      </c>
      <c r="N512" t="e">
        <v>#N/A</v>
      </c>
      <c r="O512" t="e">
        <v>#N/A</v>
      </c>
      <c r="P512">
        <v>5</v>
      </c>
      <c r="Q512" t="e">
        <v>#N/A</v>
      </c>
      <c r="R512">
        <v>5</v>
      </c>
      <c r="S512" t="e">
        <v>#N/A</v>
      </c>
      <c r="T512">
        <v>5</v>
      </c>
    </row>
    <row r="513" spans="1:20" x14ac:dyDescent="0.35">
      <c r="A513">
        <v>25</v>
      </c>
      <c r="B513" t="e">
        <v>#N/A</v>
      </c>
      <c r="C513" t="e">
        <v>#N/A</v>
      </c>
      <c r="D513">
        <v>16</v>
      </c>
      <c r="E513" t="e">
        <v>#N/A</v>
      </c>
      <c r="F513" t="e">
        <v>#N/A</v>
      </c>
      <c r="G513" t="e">
        <v>#N/A</v>
      </c>
      <c r="H513" t="e">
        <v>#N/A</v>
      </c>
      <c r="I513">
        <v>14</v>
      </c>
      <c r="L513">
        <v>3</v>
      </c>
      <c r="M513" t="e">
        <v>#N/A</v>
      </c>
      <c r="N513" t="e">
        <v>#N/A</v>
      </c>
      <c r="O513">
        <v>5</v>
      </c>
      <c r="P513" t="e">
        <v>#N/A</v>
      </c>
      <c r="Q513" t="e">
        <v>#N/A</v>
      </c>
      <c r="R513" t="e">
        <v>#N/A</v>
      </c>
      <c r="S513" t="e">
        <v>#N/A</v>
      </c>
      <c r="T513">
        <v>1</v>
      </c>
    </row>
    <row r="514" spans="1:20" x14ac:dyDescent="0.35">
      <c r="A514">
        <v>0</v>
      </c>
      <c r="B514" t="e">
        <v>#N/A</v>
      </c>
      <c r="C514" t="e">
        <v>#N/A</v>
      </c>
      <c r="D514" t="e">
        <v>#N/A</v>
      </c>
      <c r="E514">
        <v>0</v>
      </c>
      <c r="F514">
        <v>2</v>
      </c>
      <c r="G514" t="e">
        <v>#N/A</v>
      </c>
      <c r="H514">
        <v>0</v>
      </c>
      <c r="I514" t="e">
        <v>#N/A</v>
      </c>
      <c r="L514">
        <v>5</v>
      </c>
      <c r="M514" t="e">
        <v>#N/A</v>
      </c>
      <c r="N514" t="e">
        <v>#N/A</v>
      </c>
      <c r="O514" t="e">
        <v>#N/A</v>
      </c>
      <c r="P514">
        <v>5</v>
      </c>
      <c r="Q514">
        <v>5</v>
      </c>
      <c r="R514" t="e">
        <v>#N/A</v>
      </c>
      <c r="S514">
        <v>5</v>
      </c>
      <c r="T514" t="e">
        <v>#N/A</v>
      </c>
    </row>
    <row r="515" spans="1:20" x14ac:dyDescent="0.35">
      <c r="A515">
        <v>0</v>
      </c>
      <c r="B515" t="e">
        <v>#N/A</v>
      </c>
      <c r="C515" t="e">
        <v>#N/A</v>
      </c>
      <c r="D515" t="e">
        <v>#N/A</v>
      </c>
      <c r="E515" t="e">
        <v>#N/A</v>
      </c>
      <c r="F515" t="e">
        <v>#N/A</v>
      </c>
      <c r="G515" t="e">
        <v>#N/A</v>
      </c>
      <c r="H515" t="e">
        <v>#N/A</v>
      </c>
      <c r="I515" t="e">
        <v>#N/A</v>
      </c>
      <c r="L515">
        <v>4</v>
      </c>
      <c r="M515" t="e">
        <v>#N/A</v>
      </c>
      <c r="N515" t="e">
        <v>#N/A</v>
      </c>
      <c r="O515" t="e">
        <v>#N/A</v>
      </c>
      <c r="P515" t="e">
        <v>#N/A</v>
      </c>
      <c r="Q515" t="e">
        <v>#N/A</v>
      </c>
      <c r="R515" t="e">
        <v>#N/A</v>
      </c>
      <c r="S515" t="e">
        <v>#N/A</v>
      </c>
      <c r="T515" t="e">
        <v>#N/A</v>
      </c>
    </row>
    <row r="516" spans="1:20" x14ac:dyDescent="0.35">
      <c r="A516">
        <v>2</v>
      </c>
      <c r="B516">
        <v>3</v>
      </c>
      <c r="C516" t="e">
        <v>#N/A</v>
      </c>
      <c r="D516" t="e">
        <v>#N/A</v>
      </c>
      <c r="E516" t="e">
        <v>#N/A</v>
      </c>
      <c r="F516" t="e">
        <v>#N/A</v>
      </c>
      <c r="G516" t="e">
        <v>#N/A</v>
      </c>
      <c r="H516" t="e">
        <v>#N/A</v>
      </c>
      <c r="I516" t="e">
        <v>#N/A</v>
      </c>
      <c r="L516">
        <v>4</v>
      </c>
      <c r="M516">
        <v>5</v>
      </c>
      <c r="N516" t="e">
        <v>#N/A</v>
      </c>
      <c r="O516" t="e">
        <v>#N/A</v>
      </c>
      <c r="P516" t="e">
        <v>#N/A</v>
      </c>
      <c r="Q516" t="e">
        <v>#N/A</v>
      </c>
      <c r="R516" t="e">
        <v>#N/A</v>
      </c>
      <c r="S516" t="e">
        <v>#N/A</v>
      </c>
      <c r="T516" t="e">
        <v>#N/A</v>
      </c>
    </row>
    <row r="517" spans="1:20" x14ac:dyDescent="0.35">
      <c r="A517">
        <v>8</v>
      </c>
      <c r="B517">
        <v>8</v>
      </c>
      <c r="C517" t="e">
        <v>#N/A</v>
      </c>
      <c r="D517">
        <v>8</v>
      </c>
      <c r="E517">
        <v>9</v>
      </c>
      <c r="F517">
        <v>9</v>
      </c>
      <c r="G517">
        <v>7</v>
      </c>
      <c r="H517">
        <v>6</v>
      </c>
      <c r="I517">
        <v>14</v>
      </c>
      <c r="L517">
        <v>4</v>
      </c>
      <c r="M517">
        <v>4</v>
      </c>
      <c r="N517" t="e">
        <v>#N/A</v>
      </c>
      <c r="O517">
        <v>4</v>
      </c>
      <c r="P517">
        <v>4</v>
      </c>
      <c r="Q517">
        <v>5</v>
      </c>
      <c r="R517">
        <v>4</v>
      </c>
      <c r="S517">
        <v>5</v>
      </c>
      <c r="T517">
        <v>5</v>
      </c>
    </row>
    <row r="518" spans="1:20" x14ac:dyDescent="0.35">
      <c r="A518">
        <v>2</v>
      </c>
      <c r="B518" t="e">
        <v>#N/A</v>
      </c>
      <c r="C518" t="e">
        <v>#N/A</v>
      </c>
      <c r="D518" t="e">
        <v>#N/A</v>
      </c>
      <c r="E518">
        <v>1</v>
      </c>
      <c r="F518" t="e">
        <v>#N/A</v>
      </c>
      <c r="G518">
        <v>1</v>
      </c>
      <c r="H518" t="e">
        <v>#N/A</v>
      </c>
      <c r="I518" t="e">
        <v>#N/A</v>
      </c>
      <c r="L518">
        <v>4</v>
      </c>
      <c r="M518" t="e">
        <v>#N/A</v>
      </c>
      <c r="N518" t="e">
        <v>#N/A</v>
      </c>
      <c r="O518" t="e">
        <v>#N/A</v>
      </c>
      <c r="P518">
        <v>4</v>
      </c>
      <c r="Q518" t="e">
        <v>#N/A</v>
      </c>
      <c r="R518">
        <v>5</v>
      </c>
      <c r="S518" t="e">
        <v>#N/A</v>
      </c>
      <c r="T518" t="e">
        <v>#N/A</v>
      </c>
    </row>
    <row r="519" spans="1:20" x14ac:dyDescent="0.35">
      <c r="A519">
        <v>5</v>
      </c>
      <c r="B519" t="e">
        <v>#N/A</v>
      </c>
      <c r="C519" t="e">
        <v>#N/A</v>
      </c>
      <c r="D519">
        <v>6</v>
      </c>
      <c r="E519">
        <v>2</v>
      </c>
      <c r="F519" t="e">
        <v>#N/A</v>
      </c>
      <c r="G519" t="e">
        <v>#N/A</v>
      </c>
      <c r="H519" t="e">
        <v>#N/A</v>
      </c>
      <c r="I519">
        <v>3</v>
      </c>
      <c r="L519">
        <v>4</v>
      </c>
      <c r="M519" t="e">
        <v>#N/A</v>
      </c>
      <c r="N519" t="e">
        <v>#N/A</v>
      </c>
      <c r="O519">
        <v>4</v>
      </c>
      <c r="P519">
        <v>4</v>
      </c>
      <c r="Q519" t="e">
        <v>#N/A</v>
      </c>
      <c r="R519" t="e">
        <v>#N/A</v>
      </c>
      <c r="S519" t="e">
        <v>#N/A</v>
      </c>
      <c r="T519">
        <v>4</v>
      </c>
    </row>
    <row r="520" spans="1:20" x14ac:dyDescent="0.35">
      <c r="A520">
        <v>17</v>
      </c>
      <c r="B520">
        <v>2</v>
      </c>
      <c r="C520" t="e">
        <v>#N/A</v>
      </c>
      <c r="D520">
        <v>0</v>
      </c>
      <c r="E520" t="e">
        <v>#N/A</v>
      </c>
      <c r="F520" t="e">
        <v>#N/A</v>
      </c>
      <c r="G520" t="e">
        <v>#N/A</v>
      </c>
      <c r="H520" t="e">
        <v>#N/A</v>
      </c>
      <c r="I520" t="e">
        <v>#N/A</v>
      </c>
      <c r="L520">
        <v>5</v>
      </c>
      <c r="M520">
        <v>5</v>
      </c>
      <c r="N520" t="e">
        <v>#N/A</v>
      </c>
      <c r="O520">
        <v>5</v>
      </c>
      <c r="P520" t="e">
        <v>#N/A</v>
      </c>
      <c r="Q520" t="e">
        <v>#N/A</v>
      </c>
      <c r="R520" t="e">
        <v>#N/A</v>
      </c>
      <c r="S520" t="e">
        <v>#N/A</v>
      </c>
      <c r="T520" t="e">
        <v>#N/A</v>
      </c>
    </row>
    <row r="521" spans="1:20" x14ac:dyDescent="0.35">
      <c r="A521">
        <v>8</v>
      </c>
      <c r="B521">
        <v>17</v>
      </c>
      <c r="C521">
        <v>5</v>
      </c>
      <c r="D521">
        <v>1</v>
      </c>
      <c r="E521">
        <v>1</v>
      </c>
      <c r="F521">
        <v>5</v>
      </c>
      <c r="G521" t="e">
        <v>#N/A</v>
      </c>
      <c r="H521" t="e">
        <v>#N/A</v>
      </c>
      <c r="I521">
        <v>0</v>
      </c>
      <c r="L521">
        <v>3</v>
      </c>
      <c r="M521">
        <v>2</v>
      </c>
      <c r="N521">
        <v>1</v>
      </c>
      <c r="O521">
        <v>4</v>
      </c>
      <c r="P521">
        <v>2</v>
      </c>
      <c r="Q521">
        <v>2</v>
      </c>
      <c r="R521" t="e">
        <v>#N/A</v>
      </c>
      <c r="S521" t="e">
        <v>#N/A</v>
      </c>
      <c r="T521">
        <v>3</v>
      </c>
    </row>
    <row r="522" spans="1:20" x14ac:dyDescent="0.35">
      <c r="A522">
        <v>5</v>
      </c>
      <c r="B522" t="e">
        <v>#N/A</v>
      </c>
      <c r="C522" t="e">
        <v>#N/A</v>
      </c>
      <c r="D522" t="e">
        <v>#N/A</v>
      </c>
      <c r="E522" t="e">
        <v>#N/A</v>
      </c>
      <c r="F522" t="e">
        <v>#N/A</v>
      </c>
      <c r="G522" t="e">
        <v>#N/A</v>
      </c>
      <c r="H522" t="e">
        <v>#N/A</v>
      </c>
      <c r="I522" t="e">
        <v>#N/A</v>
      </c>
      <c r="L522">
        <v>4</v>
      </c>
      <c r="M522" t="e">
        <v>#N/A</v>
      </c>
      <c r="N522" t="e">
        <v>#N/A</v>
      </c>
      <c r="O522" t="e">
        <v>#N/A</v>
      </c>
      <c r="P522" t="e">
        <v>#N/A</v>
      </c>
      <c r="Q522" t="e">
        <v>#N/A</v>
      </c>
      <c r="R522" t="e">
        <v>#N/A</v>
      </c>
      <c r="S522" t="e">
        <v>#N/A</v>
      </c>
      <c r="T522" t="e">
        <v>#N/A</v>
      </c>
    </row>
    <row r="523" spans="1:20" x14ac:dyDescent="0.35">
      <c r="A523">
        <v>11</v>
      </c>
      <c r="B523" t="e">
        <v>#N/A</v>
      </c>
      <c r="C523" t="e">
        <v>#N/A</v>
      </c>
      <c r="D523">
        <v>0</v>
      </c>
      <c r="E523" t="e">
        <v>#N/A</v>
      </c>
      <c r="F523" t="e">
        <v>#N/A</v>
      </c>
      <c r="G523" t="e">
        <v>#N/A</v>
      </c>
      <c r="H523" t="e">
        <v>#N/A</v>
      </c>
      <c r="I523" t="e">
        <v>#N/A</v>
      </c>
      <c r="L523">
        <v>5</v>
      </c>
      <c r="M523" t="e">
        <v>#N/A</v>
      </c>
      <c r="N523" t="e">
        <v>#N/A</v>
      </c>
      <c r="O523">
        <v>4</v>
      </c>
      <c r="P523" t="e">
        <v>#N/A</v>
      </c>
      <c r="Q523" t="e">
        <v>#N/A</v>
      </c>
      <c r="R523" t="e">
        <v>#N/A</v>
      </c>
      <c r="S523" t="e">
        <v>#N/A</v>
      </c>
      <c r="T523" t="e">
        <v>#N/A</v>
      </c>
    </row>
    <row r="524" spans="1:20" x14ac:dyDescent="0.35">
      <c r="A524">
        <v>9</v>
      </c>
      <c r="B524" t="e">
        <v>#N/A</v>
      </c>
      <c r="C524" t="e">
        <v>#N/A</v>
      </c>
      <c r="D524" t="e">
        <v>#N/A</v>
      </c>
      <c r="E524" t="e">
        <v>#N/A</v>
      </c>
      <c r="F524" t="e">
        <v>#N/A</v>
      </c>
      <c r="G524" t="e">
        <v>#N/A</v>
      </c>
      <c r="H524" t="e">
        <v>#N/A</v>
      </c>
      <c r="I524" t="e">
        <v>#N/A</v>
      </c>
      <c r="L524">
        <v>5</v>
      </c>
      <c r="M524" t="e">
        <v>#N/A</v>
      </c>
      <c r="N524" t="e">
        <v>#N/A</v>
      </c>
      <c r="O524" t="e">
        <v>#N/A</v>
      </c>
      <c r="P524" t="e">
        <v>#N/A</v>
      </c>
      <c r="Q524" t="e">
        <v>#N/A</v>
      </c>
      <c r="R524" t="e">
        <v>#N/A</v>
      </c>
      <c r="S524" t="e">
        <v>#N/A</v>
      </c>
      <c r="T524" t="e">
        <v>#N/A</v>
      </c>
    </row>
    <row r="525" spans="1:20" x14ac:dyDescent="0.35">
      <c r="A525">
        <v>3</v>
      </c>
      <c r="B525">
        <v>3</v>
      </c>
      <c r="C525" t="e">
        <v>#N/A</v>
      </c>
      <c r="D525">
        <v>3</v>
      </c>
      <c r="E525">
        <v>3</v>
      </c>
      <c r="F525">
        <v>5</v>
      </c>
      <c r="G525" t="e">
        <v>#N/A</v>
      </c>
      <c r="H525">
        <v>5</v>
      </c>
      <c r="I525">
        <v>8</v>
      </c>
      <c r="L525">
        <v>5</v>
      </c>
      <c r="M525">
        <v>5</v>
      </c>
      <c r="N525" t="e">
        <v>#N/A</v>
      </c>
      <c r="O525">
        <v>5</v>
      </c>
      <c r="P525">
        <v>5</v>
      </c>
      <c r="Q525">
        <v>5</v>
      </c>
      <c r="R525" t="e">
        <v>#N/A</v>
      </c>
      <c r="S525">
        <v>5</v>
      </c>
      <c r="T525">
        <v>5</v>
      </c>
    </row>
    <row r="526" spans="1:20" x14ac:dyDescent="0.35">
      <c r="A526">
        <v>0</v>
      </c>
      <c r="B526" t="e">
        <v>#N/A</v>
      </c>
      <c r="C526" t="e">
        <v>#N/A</v>
      </c>
      <c r="D526" t="e">
        <v>#N/A</v>
      </c>
      <c r="E526" t="e">
        <v>#N/A</v>
      </c>
      <c r="F526" t="e">
        <v>#N/A</v>
      </c>
      <c r="G526">
        <v>0</v>
      </c>
      <c r="H526" t="e">
        <v>#N/A</v>
      </c>
      <c r="I526" t="e">
        <v>#N/A</v>
      </c>
      <c r="L526">
        <v>5</v>
      </c>
      <c r="M526" t="e">
        <v>#N/A</v>
      </c>
      <c r="N526" t="e">
        <v>#N/A</v>
      </c>
      <c r="O526" t="e">
        <v>#N/A</v>
      </c>
      <c r="P526" t="e">
        <v>#N/A</v>
      </c>
      <c r="Q526" t="e">
        <v>#N/A</v>
      </c>
      <c r="R526">
        <v>5</v>
      </c>
      <c r="S526" t="e">
        <v>#N/A</v>
      </c>
      <c r="T526" t="e">
        <v>#N/A</v>
      </c>
    </row>
    <row r="527" spans="1:20" x14ac:dyDescent="0.35">
      <c r="A527">
        <v>4</v>
      </c>
      <c r="B527" t="e">
        <v>#N/A</v>
      </c>
      <c r="C527" t="e">
        <v>#N/A</v>
      </c>
      <c r="D527">
        <v>5</v>
      </c>
      <c r="E527" t="e">
        <v>#N/A</v>
      </c>
      <c r="F527" t="e">
        <v>#N/A</v>
      </c>
      <c r="G527">
        <v>5</v>
      </c>
      <c r="H527" t="e">
        <v>#N/A</v>
      </c>
      <c r="I527" t="e">
        <v>#N/A</v>
      </c>
      <c r="L527">
        <v>4</v>
      </c>
      <c r="M527" t="e">
        <v>#N/A</v>
      </c>
      <c r="N527" t="e">
        <v>#N/A</v>
      </c>
      <c r="O527">
        <v>4</v>
      </c>
      <c r="P527" t="e">
        <v>#N/A</v>
      </c>
      <c r="Q527" t="e">
        <v>#N/A</v>
      </c>
      <c r="R527">
        <v>4</v>
      </c>
      <c r="S527" t="e">
        <v>#N/A</v>
      </c>
      <c r="T527" t="e">
        <v>#N/A</v>
      </c>
    </row>
    <row r="528" spans="1:20" x14ac:dyDescent="0.35">
      <c r="A528">
        <v>4</v>
      </c>
      <c r="B528" t="e">
        <v>#N/A</v>
      </c>
      <c r="C528" t="e">
        <v>#N/A</v>
      </c>
      <c r="D528" t="e">
        <v>#N/A</v>
      </c>
      <c r="E528" t="e">
        <v>#N/A</v>
      </c>
      <c r="F528" t="e">
        <v>#N/A</v>
      </c>
      <c r="G528" t="e">
        <v>#N/A</v>
      </c>
      <c r="H528" t="e">
        <v>#N/A</v>
      </c>
      <c r="I528" t="e">
        <v>#N/A</v>
      </c>
      <c r="L528">
        <v>5</v>
      </c>
      <c r="M528" t="e">
        <v>#N/A</v>
      </c>
      <c r="N528" t="e">
        <v>#N/A</v>
      </c>
      <c r="O528" t="e">
        <v>#N/A</v>
      </c>
      <c r="P528" t="e">
        <v>#N/A</v>
      </c>
      <c r="Q528" t="e">
        <v>#N/A</v>
      </c>
      <c r="R528" t="e">
        <v>#N/A</v>
      </c>
      <c r="S528" t="e">
        <v>#N/A</v>
      </c>
      <c r="T528" t="e">
        <v>#N/A</v>
      </c>
    </row>
    <row r="529" spans="1:20" x14ac:dyDescent="0.35">
      <c r="A529">
        <v>0</v>
      </c>
      <c r="B529" t="e">
        <v>#N/A</v>
      </c>
      <c r="C529" t="e">
        <v>#N/A</v>
      </c>
      <c r="D529" t="e">
        <v>#N/A</v>
      </c>
      <c r="E529">
        <v>0</v>
      </c>
      <c r="F529" t="e">
        <v>#N/A</v>
      </c>
      <c r="G529">
        <v>0</v>
      </c>
      <c r="H529">
        <v>0</v>
      </c>
      <c r="I529">
        <v>0</v>
      </c>
      <c r="L529">
        <v>4</v>
      </c>
      <c r="M529" t="e">
        <v>#N/A</v>
      </c>
      <c r="N529" t="e">
        <v>#N/A</v>
      </c>
      <c r="O529" t="e">
        <v>#N/A</v>
      </c>
      <c r="P529">
        <v>3</v>
      </c>
      <c r="Q529" t="e">
        <v>#N/A</v>
      </c>
      <c r="R529">
        <v>2</v>
      </c>
      <c r="S529">
        <v>1</v>
      </c>
      <c r="T529">
        <v>1</v>
      </c>
    </row>
    <row r="530" spans="1:20" x14ac:dyDescent="0.35">
      <c r="A530">
        <v>2</v>
      </c>
      <c r="B530" t="e">
        <v>#N/A</v>
      </c>
      <c r="C530" t="e">
        <v>#N/A</v>
      </c>
      <c r="D530" t="e">
        <v>#N/A</v>
      </c>
      <c r="E530" t="e">
        <v>#N/A</v>
      </c>
      <c r="F530" t="e">
        <v>#N/A</v>
      </c>
      <c r="G530" t="e">
        <v>#N/A</v>
      </c>
      <c r="H530" t="e">
        <v>#N/A</v>
      </c>
      <c r="I530" t="e">
        <v>#N/A</v>
      </c>
      <c r="L530">
        <v>4</v>
      </c>
      <c r="M530" t="e">
        <v>#N/A</v>
      </c>
      <c r="N530" t="e">
        <v>#N/A</v>
      </c>
      <c r="O530" t="e">
        <v>#N/A</v>
      </c>
      <c r="P530" t="e">
        <v>#N/A</v>
      </c>
      <c r="Q530" t="e">
        <v>#N/A</v>
      </c>
      <c r="R530" t="e">
        <v>#N/A</v>
      </c>
      <c r="S530" t="e">
        <v>#N/A</v>
      </c>
      <c r="T530" t="e">
        <v>#N/A</v>
      </c>
    </row>
    <row r="531" spans="1:20" x14ac:dyDescent="0.35">
      <c r="A531">
        <v>4</v>
      </c>
      <c r="B531">
        <v>9</v>
      </c>
      <c r="C531">
        <v>4</v>
      </c>
      <c r="D531" t="e">
        <v>#N/A</v>
      </c>
      <c r="E531">
        <v>2</v>
      </c>
      <c r="F531">
        <v>1</v>
      </c>
      <c r="G531" t="e">
        <v>#N/A</v>
      </c>
      <c r="H531">
        <v>4</v>
      </c>
      <c r="I531" t="e">
        <v>#N/A</v>
      </c>
      <c r="L531">
        <v>5</v>
      </c>
      <c r="M531">
        <v>4</v>
      </c>
      <c r="N531">
        <v>5</v>
      </c>
      <c r="O531" t="e">
        <v>#N/A</v>
      </c>
      <c r="P531">
        <v>4</v>
      </c>
      <c r="Q531">
        <v>5</v>
      </c>
      <c r="R531" t="e">
        <v>#N/A</v>
      </c>
      <c r="S531">
        <v>5</v>
      </c>
      <c r="T531" t="e">
        <v>#N/A</v>
      </c>
    </row>
    <row r="532" spans="1:20" x14ac:dyDescent="0.35">
      <c r="A532">
        <v>14</v>
      </c>
      <c r="B532" t="e">
        <v>#N/A</v>
      </c>
      <c r="C532" t="e">
        <v>#N/A</v>
      </c>
      <c r="D532" t="e">
        <v>#N/A</v>
      </c>
      <c r="E532">
        <v>20</v>
      </c>
      <c r="F532" t="e">
        <v>#N/A</v>
      </c>
      <c r="G532" t="e">
        <v>#N/A</v>
      </c>
      <c r="H532" t="e">
        <v>#N/A</v>
      </c>
      <c r="I532" t="e">
        <v>#N/A</v>
      </c>
      <c r="L532">
        <v>4</v>
      </c>
      <c r="M532" t="e">
        <v>#N/A</v>
      </c>
      <c r="N532" t="e">
        <v>#N/A</v>
      </c>
      <c r="O532" t="e">
        <v>#N/A</v>
      </c>
      <c r="P532">
        <v>3</v>
      </c>
      <c r="Q532" t="e">
        <v>#N/A</v>
      </c>
      <c r="R532" t="e">
        <v>#N/A</v>
      </c>
      <c r="S532" t="e">
        <v>#N/A</v>
      </c>
      <c r="T532" t="e">
        <v>#N/A</v>
      </c>
    </row>
    <row r="533" spans="1:20" x14ac:dyDescent="0.35">
      <c r="A533">
        <v>0</v>
      </c>
      <c r="B533">
        <v>0</v>
      </c>
      <c r="C533">
        <v>0</v>
      </c>
      <c r="D533" t="e">
        <v>#N/A</v>
      </c>
      <c r="E533" t="e">
        <v>#N/A</v>
      </c>
      <c r="F533">
        <v>1</v>
      </c>
      <c r="G533" t="e">
        <v>#N/A</v>
      </c>
      <c r="H533" t="e">
        <v>#N/A</v>
      </c>
      <c r="I533" t="e">
        <v>#N/A</v>
      </c>
      <c r="L533">
        <v>4</v>
      </c>
      <c r="M533">
        <v>4</v>
      </c>
      <c r="N533">
        <v>5</v>
      </c>
      <c r="O533" t="e">
        <v>#N/A</v>
      </c>
      <c r="P533" t="e">
        <v>#N/A</v>
      </c>
      <c r="Q533">
        <v>3</v>
      </c>
      <c r="R533" t="e">
        <v>#N/A</v>
      </c>
      <c r="S533" t="e">
        <v>#N/A</v>
      </c>
      <c r="T533" t="e">
        <v>#N/A</v>
      </c>
    </row>
    <row r="534" spans="1:20" x14ac:dyDescent="0.35">
      <c r="A534">
        <v>20</v>
      </c>
      <c r="B534" t="e">
        <v>#N/A</v>
      </c>
      <c r="C534" t="e">
        <v>#N/A</v>
      </c>
      <c r="D534" t="e">
        <v>#N/A</v>
      </c>
      <c r="E534" t="e">
        <v>#N/A</v>
      </c>
      <c r="F534" t="e">
        <v>#N/A</v>
      </c>
      <c r="G534">
        <v>17</v>
      </c>
      <c r="H534">
        <v>16</v>
      </c>
      <c r="I534" t="e">
        <v>#N/A</v>
      </c>
      <c r="L534">
        <v>4</v>
      </c>
      <c r="M534" t="e">
        <v>#N/A</v>
      </c>
      <c r="N534" t="e">
        <v>#N/A</v>
      </c>
      <c r="O534" t="e">
        <v>#N/A</v>
      </c>
      <c r="P534" t="e">
        <v>#N/A</v>
      </c>
      <c r="Q534" t="e">
        <v>#N/A</v>
      </c>
      <c r="R534">
        <v>4</v>
      </c>
      <c r="S534">
        <v>2</v>
      </c>
      <c r="T534" t="e">
        <v>#N/A</v>
      </c>
    </row>
    <row r="535" spans="1:20" x14ac:dyDescent="0.35">
      <c r="A535">
        <v>6</v>
      </c>
      <c r="B535" t="e">
        <v>#N/A</v>
      </c>
      <c r="C535" t="e">
        <v>#N/A</v>
      </c>
      <c r="D535" t="e">
        <v>#N/A</v>
      </c>
      <c r="E535" t="e">
        <v>#N/A</v>
      </c>
      <c r="F535" t="e">
        <v>#N/A</v>
      </c>
      <c r="G535" t="e">
        <v>#N/A</v>
      </c>
      <c r="H535" t="e">
        <v>#N/A</v>
      </c>
      <c r="I535" t="e">
        <v>#N/A</v>
      </c>
      <c r="L535">
        <v>5</v>
      </c>
      <c r="M535" t="e">
        <v>#N/A</v>
      </c>
      <c r="N535" t="e">
        <v>#N/A</v>
      </c>
      <c r="O535" t="e">
        <v>#N/A</v>
      </c>
      <c r="P535" t="e">
        <v>#N/A</v>
      </c>
      <c r="Q535" t="e">
        <v>#N/A</v>
      </c>
      <c r="R535" t="e">
        <v>#N/A</v>
      </c>
      <c r="S535" t="e">
        <v>#N/A</v>
      </c>
      <c r="T535" t="e">
        <v>#N/A</v>
      </c>
    </row>
    <row r="536" spans="1:20" x14ac:dyDescent="0.35">
      <c r="A536">
        <v>2</v>
      </c>
      <c r="B536">
        <v>3</v>
      </c>
      <c r="C536">
        <v>6</v>
      </c>
      <c r="D536">
        <v>0</v>
      </c>
      <c r="E536">
        <v>0</v>
      </c>
      <c r="F536">
        <v>1</v>
      </c>
      <c r="G536">
        <v>0</v>
      </c>
      <c r="H536">
        <v>0</v>
      </c>
      <c r="I536">
        <v>1</v>
      </c>
      <c r="L536">
        <v>5</v>
      </c>
      <c r="M536">
        <v>5</v>
      </c>
      <c r="N536">
        <v>5</v>
      </c>
      <c r="O536">
        <v>5</v>
      </c>
      <c r="P536">
        <v>5</v>
      </c>
      <c r="Q536">
        <v>5</v>
      </c>
      <c r="R536">
        <v>5</v>
      </c>
      <c r="S536">
        <v>5</v>
      </c>
      <c r="T536">
        <v>5</v>
      </c>
    </row>
    <row r="537" spans="1:20" x14ac:dyDescent="0.35">
      <c r="A537">
        <v>12</v>
      </c>
      <c r="B537" t="e">
        <v>#N/A</v>
      </c>
      <c r="C537" t="e">
        <v>#N/A</v>
      </c>
      <c r="D537" t="e">
        <v>#N/A</v>
      </c>
      <c r="E537" t="e">
        <v>#N/A</v>
      </c>
      <c r="F537">
        <v>8</v>
      </c>
      <c r="G537" t="e">
        <v>#N/A</v>
      </c>
      <c r="H537" t="e">
        <v>#N/A</v>
      </c>
      <c r="I537">
        <v>4</v>
      </c>
      <c r="L537">
        <v>4</v>
      </c>
      <c r="M537" t="e">
        <v>#N/A</v>
      </c>
      <c r="N537" t="e">
        <v>#N/A</v>
      </c>
      <c r="O537" t="e">
        <v>#N/A</v>
      </c>
      <c r="P537" t="e">
        <v>#N/A</v>
      </c>
      <c r="Q537">
        <v>4</v>
      </c>
      <c r="R537" t="e">
        <v>#N/A</v>
      </c>
      <c r="S537" t="e">
        <v>#N/A</v>
      </c>
      <c r="T537">
        <v>4</v>
      </c>
    </row>
    <row r="538" spans="1:20" x14ac:dyDescent="0.35">
      <c r="A538">
        <v>2</v>
      </c>
      <c r="B538">
        <v>0</v>
      </c>
      <c r="C538">
        <v>0</v>
      </c>
      <c r="D538">
        <v>0</v>
      </c>
      <c r="E538">
        <v>0</v>
      </c>
      <c r="F538">
        <v>0</v>
      </c>
      <c r="G538" t="e">
        <v>#N/A</v>
      </c>
      <c r="H538" t="e">
        <v>#N/A</v>
      </c>
      <c r="I538" t="e">
        <v>#N/A</v>
      </c>
      <c r="L538">
        <v>5</v>
      </c>
      <c r="M538">
        <v>5</v>
      </c>
      <c r="N538">
        <v>4</v>
      </c>
      <c r="O538">
        <v>5</v>
      </c>
      <c r="P538">
        <v>5</v>
      </c>
      <c r="Q538">
        <v>5</v>
      </c>
      <c r="R538" t="e">
        <v>#N/A</v>
      </c>
      <c r="S538" t="e">
        <v>#N/A</v>
      </c>
      <c r="T538" t="e">
        <v>#N/A</v>
      </c>
    </row>
    <row r="539" spans="1:20" x14ac:dyDescent="0.35">
      <c r="A539">
        <v>1</v>
      </c>
      <c r="B539" t="e">
        <v>#N/A</v>
      </c>
      <c r="C539" t="e">
        <v>#N/A</v>
      </c>
      <c r="D539">
        <v>10</v>
      </c>
      <c r="E539" t="e">
        <v>#N/A</v>
      </c>
      <c r="F539" t="e">
        <v>#N/A</v>
      </c>
      <c r="G539">
        <v>4</v>
      </c>
      <c r="H539" t="e">
        <v>#N/A</v>
      </c>
      <c r="I539" t="e">
        <v>#N/A</v>
      </c>
      <c r="L539">
        <v>1</v>
      </c>
      <c r="M539" t="e">
        <v>#N/A</v>
      </c>
      <c r="N539" t="e">
        <v>#N/A</v>
      </c>
      <c r="O539">
        <v>4</v>
      </c>
      <c r="P539" t="e">
        <v>#N/A</v>
      </c>
      <c r="Q539" t="e">
        <v>#N/A</v>
      </c>
      <c r="R539">
        <v>4</v>
      </c>
      <c r="S539" t="e">
        <v>#N/A</v>
      </c>
      <c r="T539" t="e">
        <v>#N/A</v>
      </c>
    </row>
    <row r="540" spans="1:20" x14ac:dyDescent="0.35">
      <c r="A540">
        <v>2</v>
      </c>
      <c r="B540" t="e">
        <v>#N/A</v>
      </c>
      <c r="C540" t="e">
        <v>#N/A</v>
      </c>
      <c r="D540">
        <v>7</v>
      </c>
      <c r="E540">
        <v>2</v>
      </c>
      <c r="F540">
        <v>1</v>
      </c>
      <c r="G540" t="e">
        <v>#N/A</v>
      </c>
      <c r="H540">
        <v>1</v>
      </c>
      <c r="I540">
        <v>5</v>
      </c>
      <c r="L540">
        <v>5</v>
      </c>
      <c r="M540" t="e">
        <v>#N/A</v>
      </c>
      <c r="N540" t="e">
        <v>#N/A</v>
      </c>
      <c r="O540">
        <v>5</v>
      </c>
      <c r="P540">
        <v>5</v>
      </c>
      <c r="Q540">
        <v>5</v>
      </c>
      <c r="R540" t="e">
        <v>#N/A</v>
      </c>
      <c r="S540">
        <v>5</v>
      </c>
      <c r="T540">
        <v>5</v>
      </c>
    </row>
    <row r="541" spans="1:20" x14ac:dyDescent="0.35">
      <c r="A541">
        <v>9</v>
      </c>
      <c r="B541">
        <v>18</v>
      </c>
      <c r="C541" t="e">
        <v>#N/A</v>
      </c>
      <c r="D541" t="e">
        <v>#N/A</v>
      </c>
      <c r="E541" t="e">
        <v>#N/A</v>
      </c>
      <c r="F541" t="e">
        <v>#N/A</v>
      </c>
      <c r="G541" t="e">
        <v>#N/A</v>
      </c>
      <c r="H541" t="e">
        <v>#N/A</v>
      </c>
      <c r="I541" t="e">
        <v>#N/A</v>
      </c>
      <c r="L541">
        <v>5</v>
      </c>
      <c r="M541">
        <v>5</v>
      </c>
      <c r="N541" t="e">
        <v>#N/A</v>
      </c>
      <c r="O541" t="e">
        <v>#N/A</v>
      </c>
      <c r="P541" t="e">
        <v>#N/A</v>
      </c>
      <c r="Q541" t="e">
        <v>#N/A</v>
      </c>
      <c r="R541" t="e">
        <v>#N/A</v>
      </c>
      <c r="S541" t="e">
        <v>#N/A</v>
      </c>
      <c r="T541" t="e">
        <v>#N/A</v>
      </c>
    </row>
    <row r="542" spans="1:20" x14ac:dyDescent="0.35">
      <c r="A542">
        <v>5</v>
      </c>
      <c r="B542" t="e">
        <v>#N/A</v>
      </c>
      <c r="C542" t="e">
        <v>#N/A</v>
      </c>
      <c r="D542" t="e">
        <v>#N/A</v>
      </c>
      <c r="E542" t="e">
        <v>#N/A</v>
      </c>
      <c r="F542" t="e">
        <v>#N/A</v>
      </c>
      <c r="G542" t="e">
        <v>#N/A</v>
      </c>
      <c r="H542" t="e">
        <v>#N/A</v>
      </c>
      <c r="I542" t="e">
        <v>#N/A</v>
      </c>
      <c r="L542">
        <v>5</v>
      </c>
      <c r="M542" t="e">
        <v>#N/A</v>
      </c>
      <c r="N542" t="e">
        <v>#N/A</v>
      </c>
      <c r="O542" t="e">
        <v>#N/A</v>
      </c>
      <c r="P542" t="e">
        <v>#N/A</v>
      </c>
      <c r="Q542" t="e">
        <v>#N/A</v>
      </c>
      <c r="R542" t="e">
        <v>#N/A</v>
      </c>
      <c r="S542" t="e">
        <v>#N/A</v>
      </c>
      <c r="T542" t="e">
        <v>#N/A</v>
      </c>
    </row>
    <row r="543" spans="1:20" x14ac:dyDescent="0.35">
      <c r="A543">
        <v>10</v>
      </c>
      <c r="B543">
        <v>7</v>
      </c>
      <c r="C543" t="e">
        <v>#N/A</v>
      </c>
      <c r="D543" t="e">
        <v>#N/A</v>
      </c>
      <c r="E543" t="e">
        <v>#N/A</v>
      </c>
      <c r="F543" t="e">
        <v>#N/A</v>
      </c>
      <c r="G543" t="e">
        <v>#N/A</v>
      </c>
      <c r="H543" t="e">
        <v>#N/A</v>
      </c>
      <c r="I543" t="e">
        <v>#N/A</v>
      </c>
      <c r="L543">
        <v>3</v>
      </c>
      <c r="M543">
        <v>3</v>
      </c>
      <c r="N543" t="e">
        <v>#N/A</v>
      </c>
      <c r="O543" t="e">
        <v>#N/A</v>
      </c>
      <c r="P543" t="e">
        <v>#N/A</v>
      </c>
      <c r="Q543" t="e">
        <v>#N/A</v>
      </c>
      <c r="R543" t="e">
        <v>#N/A</v>
      </c>
      <c r="S543" t="e">
        <v>#N/A</v>
      </c>
      <c r="T543" t="e">
        <v>#N/A</v>
      </c>
    </row>
    <row r="544" spans="1:20" x14ac:dyDescent="0.35">
      <c r="A544">
        <v>4</v>
      </c>
      <c r="B544" t="e">
        <v>#N/A</v>
      </c>
      <c r="C544" t="e">
        <v>#N/A</v>
      </c>
      <c r="D544" t="e">
        <v>#N/A</v>
      </c>
      <c r="E544" t="e">
        <v>#N/A</v>
      </c>
      <c r="F544" t="e">
        <v>#N/A</v>
      </c>
      <c r="G544" t="e">
        <v>#N/A</v>
      </c>
      <c r="H544" t="e">
        <v>#N/A</v>
      </c>
      <c r="I544" t="e">
        <v>#N/A</v>
      </c>
      <c r="L544">
        <v>5</v>
      </c>
      <c r="M544" t="e">
        <v>#N/A</v>
      </c>
      <c r="N544" t="e">
        <v>#N/A</v>
      </c>
      <c r="O544" t="e">
        <v>#N/A</v>
      </c>
      <c r="P544" t="e">
        <v>#N/A</v>
      </c>
      <c r="Q544" t="e">
        <v>#N/A</v>
      </c>
      <c r="R544" t="e">
        <v>#N/A</v>
      </c>
      <c r="S544" t="e">
        <v>#N/A</v>
      </c>
      <c r="T544" t="e">
        <v>#N/A</v>
      </c>
    </row>
    <row r="545" spans="1:20" x14ac:dyDescent="0.35">
      <c r="A545">
        <v>1</v>
      </c>
      <c r="B545">
        <v>1</v>
      </c>
      <c r="C545">
        <v>0</v>
      </c>
      <c r="D545">
        <v>0</v>
      </c>
      <c r="E545" t="e">
        <v>#N/A</v>
      </c>
      <c r="F545">
        <v>0</v>
      </c>
      <c r="G545" t="e">
        <v>#N/A</v>
      </c>
      <c r="H545">
        <v>0</v>
      </c>
      <c r="I545" t="e">
        <v>#N/A</v>
      </c>
      <c r="L545">
        <v>3</v>
      </c>
      <c r="M545">
        <v>4</v>
      </c>
      <c r="N545">
        <v>4</v>
      </c>
      <c r="O545">
        <v>3</v>
      </c>
      <c r="P545" t="e">
        <v>#N/A</v>
      </c>
      <c r="Q545">
        <v>4</v>
      </c>
      <c r="R545" t="e">
        <v>#N/A</v>
      </c>
      <c r="S545">
        <v>4</v>
      </c>
      <c r="T545" t="e">
        <v>#N/A</v>
      </c>
    </row>
    <row r="546" spans="1:20" x14ac:dyDescent="0.35">
      <c r="A546">
        <v>13</v>
      </c>
      <c r="B546">
        <v>9</v>
      </c>
      <c r="C546">
        <v>2</v>
      </c>
      <c r="D546">
        <v>10</v>
      </c>
      <c r="E546" t="e">
        <v>#N/A</v>
      </c>
      <c r="F546">
        <v>26</v>
      </c>
      <c r="G546">
        <v>16</v>
      </c>
      <c r="H546">
        <v>21</v>
      </c>
      <c r="I546">
        <v>24</v>
      </c>
      <c r="L546">
        <v>5</v>
      </c>
      <c r="M546">
        <v>5</v>
      </c>
      <c r="N546">
        <v>5</v>
      </c>
      <c r="O546">
        <v>5</v>
      </c>
      <c r="P546" t="e">
        <v>#N/A</v>
      </c>
      <c r="Q546">
        <v>5</v>
      </c>
      <c r="R546">
        <v>5</v>
      </c>
      <c r="S546">
        <v>5</v>
      </c>
      <c r="T546">
        <v>5</v>
      </c>
    </row>
    <row r="547" spans="1:20" x14ac:dyDescent="0.35">
      <c r="A547">
        <v>14</v>
      </c>
      <c r="B547">
        <v>7</v>
      </c>
      <c r="C547" t="e">
        <v>#N/A</v>
      </c>
      <c r="D547" t="e">
        <v>#N/A</v>
      </c>
      <c r="E547" t="e">
        <v>#N/A</v>
      </c>
      <c r="F547" t="e">
        <v>#N/A</v>
      </c>
      <c r="G547" t="e">
        <v>#N/A</v>
      </c>
      <c r="H547" t="e">
        <v>#N/A</v>
      </c>
      <c r="I547" t="e">
        <v>#N/A</v>
      </c>
      <c r="L547">
        <v>4</v>
      </c>
      <c r="M547">
        <v>2</v>
      </c>
      <c r="N547" t="e">
        <v>#N/A</v>
      </c>
      <c r="O547" t="e">
        <v>#N/A</v>
      </c>
      <c r="P547" t="e">
        <v>#N/A</v>
      </c>
      <c r="Q547" t="e">
        <v>#N/A</v>
      </c>
      <c r="R547" t="e">
        <v>#N/A</v>
      </c>
      <c r="S547" t="e">
        <v>#N/A</v>
      </c>
      <c r="T547" t="e">
        <v>#N/A</v>
      </c>
    </row>
    <row r="548" spans="1:20" x14ac:dyDescent="0.35">
      <c r="A548">
        <v>16</v>
      </c>
      <c r="B548">
        <v>15</v>
      </c>
      <c r="C548">
        <v>9</v>
      </c>
      <c r="D548">
        <v>11</v>
      </c>
      <c r="E548">
        <v>13</v>
      </c>
      <c r="F548" t="e">
        <v>#N/A</v>
      </c>
      <c r="G548" t="e">
        <v>#N/A</v>
      </c>
      <c r="H548" t="e">
        <v>#N/A</v>
      </c>
      <c r="I548" t="e">
        <v>#N/A</v>
      </c>
      <c r="L548">
        <v>5</v>
      </c>
      <c r="M548">
        <v>5</v>
      </c>
      <c r="N548">
        <v>5</v>
      </c>
      <c r="O548">
        <v>5</v>
      </c>
      <c r="P548">
        <v>5</v>
      </c>
      <c r="Q548" t="e">
        <v>#N/A</v>
      </c>
      <c r="R548" t="e">
        <v>#N/A</v>
      </c>
      <c r="S548" t="e">
        <v>#N/A</v>
      </c>
      <c r="T548" t="e">
        <v>#N/A</v>
      </c>
    </row>
    <row r="549" spans="1:20" x14ac:dyDescent="0.35">
      <c r="A549">
        <v>8</v>
      </c>
      <c r="B549" t="e">
        <v>#N/A</v>
      </c>
      <c r="C549" t="e">
        <v>#N/A</v>
      </c>
      <c r="D549">
        <v>4</v>
      </c>
      <c r="E549">
        <v>12</v>
      </c>
      <c r="F549">
        <v>4</v>
      </c>
      <c r="G549">
        <v>7</v>
      </c>
      <c r="H549">
        <v>4</v>
      </c>
      <c r="I549">
        <v>3</v>
      </c>
      <c r="L549">
        <v>5</v>
      </c>
      <c r="M549" t="e">
        <v>#N/A</v>
      </c>
      <c r="N549" t="e">
        <v>#N/A</v>
      </c>
      <c r="O549">
        <v>5</v>
      </c>
      <c r="P549">
        <v>5</v>
      </c>
      <c r="Q549">
        <v>5</v>
      </c>
      <c r="R549">
        <v>5</v>
      </c>
      <c r="S549">
        <v>5</v>
      </c>
      <c r="T549">
        <v>5</v>
      </c>
    </row>
    <row r="550" spans="1:20" x14ac:dyDescent="0.35">
      <c r="A550">
        <v>9</v>
      </c>
      <c r="B550" t="e">
        <v>#N/A</v>
      </c>
      <c r="C550" t="e">
        <v>#N/A</v>
      </c>
      <c r="D550" t="e">
        <v>#N/A</v>
      </c>
      <c r="E550" t="e">
        <v>#N/A</v>
      </c>
      <c r="F550" t="e">
        <v>#N/A</v>
      </c>
      <c r="G550" t="e">
        <v>#N/A</v>
      </c>
      <c r="H550" t="e">
        <v>#N/A</v>
      </c>
      <c r="I550" t="e">
        <v>#N/A</v>
      </c>
      <c r="L550">
        <v>4</v>
      </c>
      <c r="M550" t="e">
        <v>#N/A</v>
      </c>
      <c r="N550" t="e">
        <v>#N/A</v>
      </c>
      <c r="O550" t="e">
        <v>#N/A</v>
      </c>
      <c r="P550" t="e">
        <v>#N/A</v>
      </c>
      <c r="Q550" t="e">
        <v>#N/A</v>
      </c>
      <c r="R550" t="e">
        <v>#N/A</v>
      </c>
      <c r="S550" t="e">
        <v>#N/A</v>
      </c>
      <c r="T550" t="e">
        <v>#N/A</v>
      </c>
    </row>
    <row r="551" spans="1:20" x14ac:dyDescent="0.35">
      <c r="A551">
        <v>7</v>
      </c>
      <c r="B551" t="e">
        <v>#N/A</v>
      </c>
      <c r="C551" t="e">
        <v>#N/A</v>
      </c>
      <c r="D551" t="e">
        <v>#N/A</v>
      </c>
      <c r="E551" t="e">
        <v>#N/A</v>
      </c>
      <c r="F551" t="e">
        <v>#N/A</v>
      </c>
      <c r="G551" t="e">
        <v>#N/A</v>
      </c>
      <c r="H551" t="e">
        <v>#N/A</v>
      </c>
      <c r="I551" t="e">
        <v>#N/A</v>
      </c>
      <c r="L551">
        <v>3</v>
      </c>
      <c r="M551" t="e">
        <v>#N/A</v>
      </c>
      <c r="N551" t="e">
        <v>#N/A</v>
      </c>
      <c r="O551" t="e">
        <v>#N/A</v>
      </c>
      <c r="P551" t="e">
        <v>#N/A</v>
      </c>
      <c r="Q551" t="e">
        <v>#N/A</v>
      </c>
      <c r="R551" t="e">
        <v>#N/A</v>
      </c>
      <c r="S551" t="e">
        <v>#N/A</v>
      </c>
      <c r="T551" t="e">
        <v>#N/A</v>
      </c>
    </row>
    <row r="552" spans="1:20" x14ac:dyDescent="0.35">
      <c r="A552">
        <v>16</v>
      </c>
      <c r="B552">
        <v>10</v>
      </c>
      <c r="C552" t="e">
        <v>#N/A</v>
      </c>
      <c r="D552" t="e">
        <v>#N/A</v>
      </c>
      <c r="E552" t="e">
        <v>#N/A</v>
      </c>
      <c r="F552">
        <v>12</v>
      </c>
      <c r="G552" t="e">
        <v>#N/A</v>
      </c>
      <c r="H552" t="e">
        <v>#N/A</v>
      </c>
      <c r="I552" t="e">
        <v>#N/A</v>
      </c>
      <c r="L552">
        <v>5</v>
      </c>
      <c r="M552">
        <v>4</v>
      </c>
      <c r="N552" t="e">
        <v>#N/A</v>
      </c>
      <c r="O552" t="e">
        <v>#N/A</v>
      </c>
      <c r="P552" t="e">
        <v>#N/A</v>
      </c>
      <c r="Q552">
        <v>5</v>
      </c>
      <c r="R552" t="e">
        <v>#N/A</v>
      </c>
      <c r="S552" t="e">
        <v>#N/A</v>
      </c>
      <c r="T552" t="e">
        <v>#N/A</v>
      </c>
    </row>
    <row r="553" spans="1:20" x14ac:dyDescent="0.35">
      <c r="A553">
        <v>8</v>
      </c>
      <c r="B553">
        <v>7</v>
      </c>
      <c r="C553">
        <v>7</v>
      </c>
      <c r="D553">
        <v>6</v>
      </c>
      <c r="E553">
        <v>5</v>
      </c>
      <c r="F553">
        <v>6</v>
      </c>
      <c r="G553">
        <v>11</v>
      </c>
      <c r="H553">
        <v>5</v>
      </c>
      <c r="I553" t="e">
        <v>#N/A</v>
      </c>
      <c r="L553">
        <v>3</v>
      </c>
      <c r="M553">
        <v>3</v>
      </c>
      <c r="N553">
        <v>2</v>
      </c>
      <c r="O553">
        <v>3</v>
      </c>
      <c r="P553">
        <v>3</v>
      </c>
      <c r="Q553">
        <v>4</v>
      </c>
      <c r="R553">
        <v>5</v>
      </c>
      <c r="S553">
        <v>4</v>
      </c>
      <c r="T553" t="e">
        <v>#N/A</v>
      </c>
    </row>
    <row r="554" spans="1:20" x14ac:dyDescent="0.35">
      <c r="A554">
        <v>5</v>
      </c>
      <c r="B554" t="e">
        <v>#N/A</v>
      </c>
      <c r="C554" t="e">
        <v>#N/A</v>
      </c>
      <c r="D554">
        <v>5</v>
      </c>
      <c r="E554" t="e">
        <v>#N/A</v>
      </c>
      <c r="F554" t="e">
        <v>#N/A</v>
      </c>
      <c r="G554" t="e">
        <v>#N/A</v>
      </c>
      <c r="H554" t="e">
        <v>#N/A</v>
      </c>
      <c r="I554" t="e">
        <v>#N/A</v>
      </c>
      <c r="L554">
        <v>5</v>
      </c>
      <c r="M554" t="e">
        <v>#N/A</v>
      </c>
      <c r="N554" t="e">
        <v>#N/A</v>
      </c>
      <c r="O554">
        <v>4</v>
      </c>
      <c r="P554" t="e">
        <v>#N/A</v>
      </c>
      <c r="Q554" t="e">
        <v>#N/A</v>
      </c>
      <c r="R554" t="e">
        <v>#N/A</v>
      </c>
      <c r="S554" t="e">
        <v>#N/A</v>
      </c>
      <c r="T554" t="e">
        <v>#N/A</v>
      </c>
    </row>
    <row r="555" spans="1:20" x14ac:dyDescent="0.35">
      <c r="A555">
        <v>2</v>
      </c>
      <c r="B555" t="e">
        <v>#N/A</v>
      </c>
      <c r="C555" t="e">
        <v>#N/A</v>
      </c>
      <c r="D555" t="e">
        <v>#N/A</v>
      </c>
      <c r="E555" t="e">
        <v>#N/A</v>
      </c>
      <c r="F555" t="e">
        <v>#N/A</v>
      </c>
      <c r="G555" t="e">
        <v>#N/A</v>
      </c>
      <c r="H555" t="e">
        <v>#N/A</v>
      </c>
      <c r="I555" t="e">
        <v>#N/A</v>
      </c>
      <c r="L555">
        <v>5</v>
      </c>
      <c r="M555" t="e">
        <v>#N/A</v>
      </c>
      <c r="N555" t="e">
        <v>#N/A</v>
      </c>
      <c r="O555" t="e">
        <v>#N/A</v>
      </c>
      <c r="P555" t="e">
        <v>#N/A</v>
      </c>
      <c r="Q555" t="e">
        <v>#N/A</v>
      </c>
      <c r="R555" t="e">
        <v>#N/A</v>
      </c>
      <c r="S555" t="e">
        <v>#N/A</v>
      </c>
      <c r="T555" t="e">
        <v>#N/A</v>
      </c>
    </row>
    <row r="556" spans="1:20" x14ac:dyDescent="0.35">
      <c r="A556">
        <v>4</v>
      </c>
      <c r="B556" t="e">
        <v>#N/A</v>
      </c>
      <c r="C556" t="e">
        <v>#N/A</v>
      </c>
      <c r="D556">
        <v>9</v>
      </c>
      <c r="E556" t="e">
        <v>#N/A</v>
      </c>
      <c r="F556" t="e">
        <v>#N/A</v>
      </c>
      <c r="G556" t="e">
        <v>#N/A</v>
      </c>
      <c r="H556" t="e">
        <v>#N/A</v>
      </c>
      <c r="I556" t="e">
        <v>#N/A</v>
      </c>
      <c r="L556">
        <v>4</v>
      </c>
      <c r="M556" t="e">
        <v>#N/A</v>
      </c>
      <c r="N556" t="e">
        <v>#N/A</v>
      </c>
      <c r="O556">
        <v>4</v>
      </c>
      <c r="P556" t="e">
        <v>#N/A</v>
      </c>
      <c r="Q556" t="e">
        <v>#N/A</v>
      </c>
      <c r="R556" t="e">
        <v>#N/A</v>
      </c>
      <c r="S556" t="e">
        <v>#N/A</v>
      </c>
      <c r="T556" t="e">
        <v>#N/A</v>
      </c>
    </row>
    <row r="557" spans="1:20" x14ac:dyDescent="0.35">
      <c r="A557">
        <v>3</v>
      </c>
      <c r="B557">
        <v>0</v>
      </c>
      <c r="C557">
        <v>0</v>
      </c>
      <c r="D557">
        <v>0</v>
      </c>
      <c r="E557">
        <v>0</v>
      </c>
      <c r="F557" t="e">
        <v>#N/A</v>
      </c>
      <c r="G557" t="e">
        <v>#N/A</v>
      </c>
      <c r="H557" t="e">
        <v>#N/A</v>
      </c>
      <c r="I557" t="e">
        <v>#N/A</v>
      </c>
      <c r="L557">
        <v>5</v>
      </c>
      <c r="M557">
        <v>5</v>
      </c>
      <c r="N557">
        <v>5</v>
      </c>
      <c r="O557">
        <v>5</v>
      </c>
      <c r="P557">
        <v>5</v>
      </c>
      <c r="Q557" t="e">
        <v>#N/A</v>
      </c>
      <c r="R557" t="e">
        <v>#N/A</v>
      </c>
      <c r="S557" t="e">
        <v>#N/A</v>
      </c>
      <c r="T557" t="e">
        <v>#N/A</v>
      </c>
    </row>
    <row r="559" spans="1:20" x14ac:dyDescent="0.35">
      <c r="A559" t="s">
        <v>2639</v>
      </c>
    </row>
    <row r="560" spans="1:20" x14ac:dyDescent="0.35">
      <c r="A560">
        <v>0</v>
      </c>
      <c r="B560">
        <v>0</v>
      </c>
      <c r="C560">
        <v>0</v>
      </c>
      <c r="D560" t="e">
        <v>#N/A</v>
      </c>
      <c r="E560" t="e">
        <v>#N/A</v>
      </c>
      <c r="F560" t="e">
        <v>#N/A</v>
      </c>
      <c r="G560" t="e">
        <v>#N/A</v>
      </c>
      <c r="H560">
        <v>0</v>
      </c>
      <c r="I560">
        <v>2</v>
      </c>
    </row>
    <row r="561" spans="1:9" x14ac:dyDescent="0.35">
      <c r="A561">
        <v>20</v>
      </c>
      <c r="B561" t="e">
        <v>#N/A</v>
      </c>
      <c r="C561" t="e">
        <v>#N/A</v>
      </c>
      <c r="D561" t="e">
        <v>#N/A</v>
      </c>
      <c r="E561" t="e">
        <v>#N/A</v>
      </c>
      <c r="F561" t="e">
        <v>#N/A</v>
      </c>
      <c r="G561" t="e">
        <v>#N/A</v>
      </c>
      <c r="H561" t="e">
        <v>#N/A</v>
      </c>
      <c r="I561" t="e">
        <v>#N/A</v>
      </c>
    </row>
    <row r="562" spans="1:9" x14ac:dyDescent="0.35">
      <c r="A562">
        <v>4</v>
      </c>
      <c r="B562" t="e">
        <v>#N/A</v>
      </c>
      <c r="C562" t="e">
        <v>#N/A</v>
      </c>
      <c r="D562" t="e">
        <v>#N/A</v>
      </c>
      <c r="E562" t="e">
        <v>#N/A</v>
      </c>
      <c r="F562" t="e">
        <v>#N/A</v>
      </c>
      <c r="G562" t="e">
        <v>#N/A</v>
      </c>
      <c r="H562" t="e">
        <v>#N/A</v>
      </c>
      <c r="I562" t="e">
        <v>#N/A</v>
      </c>
    </row>
    <row r="563" spans="1:9" x14ac:dyDescent="0.35">
      <c r="A563">
        <v>6</v>
      </c>
      <c r="B563">
        <v>7</v>
      </c>
      <c r="C563">
        <v>2</v>
      </c>
      <c r="D563">
        <v>3</v>
      </c>
      <c r="E563">
        <v>4</v>
      </c>
      <c r="F563">
        <v>1</v>
      </c>
      <c r="G563" t="e">
        <v>#N/A</v>
      </c>
      <c r="H563" t="e">
        <v>#N/A</v>
      </c>
      <c r="I563" t="e">
        <v>#N/A</v>
      </c>
    </row>
    <row r="564" spans="1:9" x14ac:dyDescent="0.35">
      <c r="A564">
        <v>2</v>
      </c>
      <c r="B564">
        <v>2</v>
      </c>
      <c r="C564">
        <v>6</v>
      </c>
      <c r="D564">
        <v>17</v>
      </c>
      <c r="E564">
        <v>3</v>
      </c>
      <c r="F564" t="e">
        <v>#N/A</v>
      </c>
      <c r="G564" t="e">
        <v>#N/A</v>
      </c>
      <c r="H564" t="e">
        <v>#N/A</v>
      </c>
      <c r="I564" t="e">
        <v>#N/A</v>
      </c>
    </row>
    <row r="565" spans="1:9" x14ac:dyDescent="0.35">
      <c r="A565">
        <v>5</v>
      </c>
      <c r="B565">
        <v>1</v>
      </c>
      <c r="C565" t="e">
        <v>#N/A</v>
      </c>
      <c r="D565" t="e">
        <v>#N/A</v>
      </c>
      <c r="E565" t="e">
        <v>#N/A</v>
      </c>
      <c r="F565" t="e">
        <v>#N/A</v>
      </c>
      <c r="G565" t="e">
        <v>#N/A</v>
      </c>
      <c r="H565" t="e">
        <v>#N/A</v>
      </c>
      <c r="I565" t="e">
        <v>#N/A</v>
      </c>
    </row>
    <row r="566" spans="1:9" x14ac:dyDescent="0.35">
      <c r="A566">
        <v>7</v>
      </c>
      <c r="B566" t="e">
        <v>#N/A</v>
      </c>
      <c r="C566" t="e">
        <v>#N/A</v>
      </c>
      <c r="D566" t="e">
        <v>#N/A</v>
      </c>
      <c r="E566" t="e">
        <v>#N/A</v>
      </c>
      <c r="F566" t="e">
        <v>#N/A</v>
      </c>
      <c r="G566" t="e">
        <v>#N/A</v>
      </c>
      <c r="H566" t="e">
        <v>#N/A</v>
      </c>
      <c r="I566" t="e">
        <v>#N/A</v>
      </c>
    </row>
    <row r="567" spans="1:9" x14ac:dyDescent="0.35">
      <c r="A567">
        <v>18</v>
      </c>
      <c r="B567">
        <v>23</v>
      </c>
      <c r="C567" t="e">
        <v>#N/A</v>
      </c>
      <c r="D567">
        <v>26</v>
      </c>
      <c r="E567" t="e">
        <v>#N/A</v>
      </c>
      <c r="F567">
        <v>18</v>
      </c>
      <c r="G567">
        <v>29</v>
      </c>
      <c r="H567">
        <v>21</v>
      </c>
      <c r="I567">
        <v>29</v>
      </c>
    </row>
    <row r="568" spans="1:9" x14ac:dyDescent="0.35">
      <c r="A568">
        <v>32</v>
      </c>
      <c r="B568" t="e">
        <v>#N/A</v>
      </c>
      <c r="C568" t="e">
        <v>#N/A</v>
      </c>
      <c r="D568" t="e">
        <v>#N/A</v>
      </c>
      <c r="E568" t="e">
        <v>#N/A</v>
      </c>
      <c r="F568" t="e">
        <v>#N/A</v>
      </c>
      <c r="G568" t="e">
        <v>#N/A</v>
      </c>
      <c r="H568" t="e">
        <v>#N/A</v>
      </c>
      <c r="I568" t="e">
        <v>#N/A</v>
      </c>
    </row>
    <row r="569" spans="1:9" x14ac:dyDescent="0.35">
      <c r="A569">
        <v>6</v>
      </c>
      <c r="B569" t="e">
        <v>#N/A</v>
      </c>
      <c r="C569" t="e">
        <v>#N/A</v>
      </c>
      <c r="D569" t="e">
        <v>#N/A</v>
      </c>
      <c r="E569" t="e">
        <v>#N/A</v>
      </c>
      <c r="F569" t="e">
        <v>#N/A</v>
      </c>
      <c r="G569" t="e">
        <v>#N/A</v>
      </c>
      <c r="H569" t="e">
        <v>#N/A</v>
      </c>
      <c r="I569" t="e">
        <v>#N/A</v>
      </c>
    </row>
    <row r="570" spans="1:9" x14ac:dyDescent="0.35">
      <c r="A570">
        <v>5</v>
      </c>
      <c r="B570">
        <v>10</v>
      </c>
      <c r="C570" t="e">
        <v>#N/A</v>
      </c>
      <c r="D570">
        <v>5</v>
      </c>
      <c r="E570">
        <v>1</v>
      </c>
      <c r="F570" t="e">
        <v>#N/A</v>
      </c>
      <c r="G570">
        <v>0</v>
      </c>
      <c r="H570" t="e">
        <v>#N/A</v>
      </c>
      <c r="I570" t="e">
        <v>#N/A</v>
      </c>
    </row>
    <row r="571" spans="1:9" x14ac:dyDescent="0.35">
      <c r="A571">
        <v>1</v>
      </c>
      <c r="B571">
        <v>0</v>
      </c>
      <c r="C571">
        <v>0</v>
      </c>
      <c r="D571">
        <v>0</v>
      </c>
      <c r="E571">
        <v>0</v>
      </c>
      <c r="F571">
        <v>0</v>
      </c>
      <c r="G571">
        <v>0</v>
      </c>
      <c r="H571">
        <v>0</v>
      </c>
      <c r="I571">
        <v>0</v>
      </c>
    </row>
    <row r="572" spans="1:9" x14ac:dyDescent="0.35">
      <c r="A572">
        <v>0</v>
      </c>
      <c r="B572">
        <v>1</v>
      </c>
      <c r="C572" t="e">
        <v>#N/A</v>
      </c>
      <c r="D572" t="e">
        <v>#N/A</v>
      </c>
      <c r="E572" t="e">
        <v>#N/A</v>
      </c>
      <c r="F572" t="e">
        <v>#N/A</v>
      </c>
      <c r="G572" t="e">
        <v>#N/A</v>
      </c>
      <c r="H572" t="e">
        <v>#N/A</v>
      </c>
      <c r="I572" t="e">
        <v>#N/A</v>
      </c>
    </row>
    <row r="573" spans="1:9" x14ac:dyDescent="0.35">
      <c r="A573">
        <v>14</v>
      </c>
      <c r="B573" t="e">
        <v>#N/A</v>
      </c>
      <c r="C573" t="e">
        <v>#N/A</v>
      </c>
      <c r="D573">
        <v>12</v>
      </c>
      <c r="E573">
        <v>6</v>
      </c>
      <c r="F573" t="e">
        <v>#N/A</v>
      </c>
      <c r="G573" t="e">
        <v>#N/A</v>
      </c>
      <c r="H573" t="e">
        <v>#N/A</v>
      </c>
      <c r="I573" t="e">
        <v>#N/A</v>
      </c>
    </row>
    <row r="574" spans="1:9" x14ac:dyDescent="0.35">
      <c r="A574">
        <v>4</v>
      </c>
      <c r="B574">
        <v>10</v>
      </c>
      <c r="C574" t="e">
        <v>#N/A</v>
      </c>
      <c r="D574" t="e">
        <v>#N/A</v>
      </c>
      <c r="E574" t="e">
        <v>#N/A</v>
      </c>
      <c r="F574" t="e">
        <v>#N/A</v>
      </c>
      <c r="G574" t="e">
        <v>#N/A</v>
      </c>
      <c r="H574" t="e">
        <v>#N/A</v>
      </c>
      <c r="I574" t="e">
        <v>#N/A</v>
      </c>
    </row>
    <row r="575" spans="1:9" x14ac:dyDescent="0.35">
      <c r="A575">
        <v>15</v>
      </c>
      <c r="B575">
        <v>17</v>
      </c>
      <c r="C575" t="e">
        <v>#N/A</v>
      </c>
      <c r="D575" t="e">
        <v>#N/A</v>
      </c>
      <c r="E575" t="e">
        <v>#N/A</v>
      </c>
      <c r="F575">
        <v>18</v>
      </c>
      <c r="G575" t="e">
        <v>#N/A</v>
      </c>
      <c r="H575" t="e">
        <v>#N/A</v>
      </c>
      <c r="I575" t="e">
        <v>#N/A</v>
      </c>
    </row>
    <row r="576" spans="1:9" x14ac:dyDescent="0.35">
      <c r="A576">
        <v>9</v>
      </c>
      <c r="B576">
        <v>7</v>
      </c>
      <c r="C576">
        <v>13</v>
      </c>
      <c r="D576">
        <v>21</v>
      </c>
      <c r="E576">
        <v>19</v>
      </c>
      <c r="F576">
        <v>19</v>
      </c>
      <c r="G576">
        <v>6</v>
      </c>
      <c r="H576" t="e">
        <v>#N/A</v>
      </c>
      <c r="I576">
        <v>5</v>
      </c>
    </row>
    <row r="577" spans="1:14" x14ac:dyDescent="0.35">
      <c r="A577">
        <v>6</v>
      </c>
      <c r="B577">
        <v>2</v>
      </c>
      <c r="C577">
        <v>2</v>
      </c>
      <c r="D577">
        <v>2</v>
      </c>
      <c r="E577">
        <v>2</v>
      </c>
      <c r="F577">
        <v>1</v>
      </c>
      <c r="G577">
        <v>1</v>
      </c>
      <c r="H577">
        <v>1</v>
      </c>
      <c r="I577">
        <v>7</v>
      </c>
    </row>
    <row r="578" spans="1:14" x14ac:dyDescent="0.35">
      <c r="A578">
        <v>11</v>
      </c>
      <c r="B578" t="e">
        <v>#N/A</v>
      </c>
      <c r="C578" t="e">
        <v>#N/A</v>
      </c>
      <c r="D578" t="e">
        <v>#N/A</v>
      </c>
      <c r="E578" t="e">
        <v>#N/A</v>
      </c>
      <c r="F578" t="e">
        <v>#N/A</v>
      </c>
      <c r="G578" t="e">
        <v>#N/A</v>
      </c>
      <c r="H578" t="e">
        <v>#N/A</v>
      </c>
      <c r="I578" t="e">
        <v>#N/A</v>
      </c>
    </row>
    <row r="579" spans="1:14" x14ac:dyDescent="0.35">
      <c r="A579">
        <v>0</v>
      </c>
      <c r="B579">
        <v>11</v>
      </c>
      <c r="C579">
        <v>10</v>
      </c>
      <c r="D579">
        <v>21</v>
      </c>
      <c r="E579">
        <v>15</v>
      </c>
      <c r="F579">
        <v>12</v>
      </c>
      <c r="G579">
        <v>5</v>
      </c>
      <c r="H579">
        <v>13</v>
      </c>
      <c r="I579">
        <v>0</v>
      </c>
    </row>
    <row r="580" spans="1:14" x14ac:dyDescent="0.35">
      <c r="A580">
        <v>2</v>
      </c>
      <c r="B580">
        <v>1</v>
      </c>
      <c r="C580">
        <v>0</v>
      </c>
      <c r="D580">
        <v>0</v>
      </c>
      <c r="E580" t="e">
        <v>#N/A</v>
      </c>
      <c r="F580">
        <v>14</v>
      </c>
      <c r="G580" t="e">
        <v>#N/A</v>
      </c>
      <c r="H580">
        <v>15</v>
      </c>
      <c r="I580" t="e">
        <v>#N/A</v>
      </c>
    </row>
    <row r="581" spans="1:14" ht="15" thickBot="1" x14ac:dyDescent="0.4">
      <c r="A581">
        <v>7</v>
      </c>
      <c r="B581">
        <v>8</v>
      </c>
      <c r="C581">
        <v>13</v>
      </c>
      <c r="D581">
        <v>11</v>
      </c>
      <c r="E581">
        <v>8</v>
      </c>
      <c r="F581">
        <v>5</v>
      </c>
      <c r="G581">
        <v>7</v>
      </c>
      <c r="H581">
        <v>3</v>
      </c>
      <c r="I581">
        <v>14</v>
      </c>
    </row>
    <row r="582" spans="1:14" ht="15" thickBot="1" x14ac:dyDescent="0.4">
      <c r="A582">
        <v>4</v>
      </c>
      <c r="B582">
        <v>10</v>
      </c>
      <c r="C582">
        <v>10</v>
      </c>
      <c r="D582" t="e">
        <v>#N/A</v>
      </c>
      <c r="E582" t="e">
        <v>#N/A</v>
      </c>
      <c r="F582" t="e">
        <v>#N/A</v>
      </c>
      <c r="G582" t="e">
        <v>#N/A</v>
      </c>
      <c r="H582" t="e">
        <v>#N/A</v>
      </c>
      <c r="I582" t="e">
        <v>#N/A</v>
      </c>
      <c r="N582" s="131"/>
    </row>
    <row r="583" spans="1:14" ht="15" thickBot="1" x14ac:dyDescent="0.4">
      <c r="A583">
        <v>6</v>
      </c>
      <c r="B583" t="e">
        <v>#N/A</v>
      </c>
      <c r="C583" t="e">
        <v>#N/A</v>
      </c>
      <c r="D583" t="e">
        <v>#N/A</v>
      </c>
      <c r="E583" t="e">
        <v>#N/A</v>
      </c>
      <c r="F583" t="e">
        <v>#N/A</v>
      </c>
      <c r="G583" t="e">
        <v>#N/A</v>
      </c>
      <c r="H583" t="e">
        <v>#N/A</v>
      </c>
      <c r="I583" t="e">
        <v>#N/A</v>
      </c>
      <c r="N583" s="131"/>
    </row>
    <row r="584" spans="1:14" ht="15" thickBot="1" x14ac:dyDescent="0.4">
      <c r="A584">
        <v>19</v>
      </c>
      <c r="B584" t="e">
        <v>#N/A</v>
      </c>
      <c r="C584" t="e">
        <v>#N/A</v>
      </c>
      <c r="D584" t="e">
        <v>#N/A</v>
      </c>
      <c r="E584" t="e">
        <v>#N/A</v>
      </c>
      <c r="F584" t="e">
        <v>#N/A</v>
      </c>
      <c r="G584" t="e">
        <v>#N/A</v>
      </c>
      <c r="H584" t="e">
        <v>#N/A</v>
      </c>
      <c r="I584" t="e">
        <v>#N/A</v>
      </c>
      <c r="N584" s="131"/>
    </row>
    <row r="585" spans="1:14" ht="15" thickBot="1" x14ac:dyDescent="0.4">
      <c r="A585">
        <v>11</v>
      </c>
      <c r="B585">
        <v>19</v>
      </c>
      <c r="C585">
        <v>6</v>
      </c>
      <c r="D585" t="e">
        <v>#N/A</v>
      </c>
      <c r="E585">
        <v>5</v>
      </c>
      <c r="F585" t="e">
        <v>#N/A</v>
      </c>
      <c r="G585" t="e">
        <v>#N/A</v>
      </c>
      <c r="H585" t="e">
        <v>#N/A</v>
      </c>
      <c r="I585" t="e">
        <v>#N/A</v>
      </c>
      <c r="N585" s="131"/>
    </row>
    <row r="586" spans="1:14" ht="15" thickBot="1" x14ac:dyDescent="0.4">
      <c r="A586">
        <v>21</v>
      </c>
      <c r="B586" t="e">
        <v>#N/A</v>
      </c>
      <c r="C586" t="e">
        <v>#N/A</v>
      </c>
      <c r="D586" t="e">
        <v>#N/A</v>
      </c>
      <c r="E586" t="e">
        <v>#N/A</v>
      </c>
      <c r="F586">
        <v>25</v>
      </c>
      <c r="G586" t="e">
        <v>#N/A</v>
      </c>
      <c r="H586" t="e">
        <v>#N/A</v>
      </c>
      <c r="I586" t="e">
        <v>#N/A</v>
      </c>
      <c r="N586" s="131"/>
    </row>
    <row r="587" spans="1:14" ht="15" thickBot="1" x14ac:dyDescent="0.4">
      <c r="A587">
        <v>0</v>
      </c>
      <c r="B587">
        <v>0</v>
      </c>
      <c r="C587" t="e">
        <v>#N/A</v>
      </c>
      <c r="D587" t="e">
        <v>#N/A</v>
      </c>
      <c r="E587" t="e">
        <v>#N/A</v>
      </c>
      <c r="F587">
        <v>0</v>
      </c>
      <c r="G587">
        <v>4</v>
      </c>
      <c r="H587">
        <v>2</v>
      </c>
      <c r="I587">
        <v>5</v>
      </c>
      <c r="N587" s="131"/>
    </row>
    <row r="588" spans="1:14" ht="15" thickBot="1" x14ac:dyDescent="0.4">
      <c r="A588">
        <v>6</v>
      </c>
      <c r="B588">
        <v>8</v>
      </c>
      <c r="C588" t="e">
        <v>#N/A</v>
      </c>
      <c r="D588" t="e">
        <v>#N/A</v>
      </c>
      <c r="E588" t="e">
        <v>#N/A</v>
      </c>
      <c r="F588" t="e">
        <v>#N/A</v>
      </c>
      <c r="G588" t="e">
        <v>#N/A</v>
      </c>
      <c r="H588" t="e">
        <v>#N/A</v>
      </c>
      <c r="I588" t="e">
        <v>#N/A</v>
      </c>
      <c r="N588" s="131"/>
    </row>
    <row r="589" spans="1:14" ht="15" thickBot="1" x14ac:dyDescent="0.4">
      <c r="A589">
        <v>11</v>
      </c>
      <c r="B589" t="e">
        <v>#N/A</v>
      </c>
      <c r="C589" t="e">
        <v>#N/A</v>
      </c>
      <c r="D589" t="e">
        <v>#N/A</v>
      </c>
      <c r="E589" t="e">
        <v>#N/A</v>
      </c>
      <c r="F589" t="e">
        <v>#N/A</v>
      </c>
      <c r="G589" t="e">
        <v>#N/A</v>
      </c>
      <c r="H589" t="e">
        <v>#N/A</v>
      </c>
      <c r="I589" t="e">
        <v>#N/A</v>
      </c>
      <c r="N589" s="131"/>
    </row>
    <row r="590" spans="1:14" ht="15" thickBot="1" x14ac:dyDescent="0.4">
      <c r="A590">
        <v>15</v>
      </c>
      <c r="B590" t="e">
        <v>#N/A</v>
      </c>
      <c r="C590" t="e">
        <v>#N/A</v>
      </c>
      <c r="D590" t="e">
        <v>#N/A</v>
      </c>
      <c r="E590" t="e">
        <v>#N/A</v>
      </c>
      <c r="F590" t="e">
        <v>#N/A</v>
      </c>
      <c r="G590" t="e">
        <v>#N/A</v>
      </c>
      <c r="H590" t="e">
        <v>#N/A</v>
      </c>
      <c r="I590" t="e">
        <v>#N/A</v>
      </c>
      <c r="N590" s="131"/>
    </row>
    <row r="591" spans="1:14" ht="15" thickBot="1" x14ac:dyDescent="0.4">
      <c r="A591">
        <v>19</v>
      </c>
      <c r="B591" t="e">
        <v>#N/A</v>
      </c>
      <c r="C591" t="e">
        <v>#N/A</v>
      </c>
      <c r="D591" t="e">
        <v>#N/A</v>
      </c>
      <c r="E591">
        <v>24</v>
      </c>
      <c r="F591" t="e">
        <v>#N/A</v>
      </c>
      <c r="G591" t="e">
        <v>#N/A</v>
      </c>
      <c r="H591" t="e">
        <v>#N/A</v>
      </c>
      <c r="I591" t="e">
        <v>#N/A</v>
      </c>
      <c r="N591" s="131"/>
    </row>
    <row r="592" spans="1:14" ht="15" thickBot="1" x14ac:dyDescent="0.4">
      <c r="A592">
        <v>0</v>
      </c>
      <c r="B592">
        <v>0</v>
      </c>
      <c r="C592" t="e">
        <v>#N/A</v>
      </c>
      <c r="D592" t="e">
        <v>#N/A</v>
      </c>
      <c r="E592">
        <v>0</v>
      </c>
      <c r="F592">
        <v>0</v>
      </c>
      <c r="G592" t="e">
        <v>#N/A</v>
      </c>
      <c r="H592">
        <v>0</v>
      </c>
      <c r="I592" t="e">
        <v>#N/A</v>
      </c>
      <c r="N592" s="131"/>
    </row>
    <row r="593" spans="1:14" ht="15" thickBot="1" x14ac:dyDescent="0.4">
      <c r="A593">
        <v>1</v>
      </c>
      <c r="B593" t="e">
        <v>#N/A</v>
      </c>
      <c r="C593" t="e">
        <v>#N/A</v>
      </c>
      <c r="D593" t="e">
        <v>#N/A</v>
      </c>
      <c r="E593" t="e">
        <v>#N/A</v>
      </c>
      <c r="F593" t="e">
        <v>#N/A</v>
      </c>
      <c r="G593" t="e">
        <v>#N/A</v>
      </c>
      <c r="H593" t="e">
        <v>#N/A</v>
      </c>
      <c r="I593" t="e">
        <v>#N/A</v>
      </c>
      <c r="N593" s="131"/>
    </row>
    <row r="594" spans="1:14" ht="15" thickBot="1" x14ac:dyDescent="0.4">
      <c r="A594">
        <v>25</v>
      </c>
      <c r="B594">
        <v>27</v>
      </c>
      <c r="C594">
        <v>21</v>
      </c>
      <c r="D594">
        <v>26</v>
      </c>
      <c r="E594">
        <v>22</v>
      </c>
      <c r="F594">
        <v>21</v>
      </c>
      <c r="G594">
        <v>24</v>
      </c>
      <c r="H594">
        <v>26</v>
      </c>
      <c r="I594">
        <v>29</v>
      </c>
      <c r="N594" s="131"/>
    </row>
    <row r="595" spans="1:14" ht="15" thickBot="1" x14ac:dyDescent="0.4">
      <c r="A595">
        <v>0</v>
      </c>
      <c r="B595">
        <v>4</v>
      </c>
      <c r="C595">
        <v>3</v>
      </c>
      <c r="D595">
        <v>3</v>
      </c>
      <c r="E595">
        <v>3</v>
      </c>
      <c r="F595" t="e">
        <v>#N/A</v>
      </c>
      <c r="G595">
        <v>1</v>
      </c>
      <c r="H595" t="e">
        <v>#N/A</v>
      </c>
      <c r="I595">
        <v>2</v>
      </c>
      <c r="N595" s="131"/>
    </row>
    <row r="596" spans="1:14" ht="15" thickBot="1" x14ac:dyDescent="0.4">
      <c r="A596">
        <v>3</v>
      </c>
      <c r="B596" t="e">
        <v>#N/A</v>
      </c>
      <c r="C596" t="e">
        <v>#N/A</v>
      </c>
      <c r="D596" t="e">
        <v>#N/A</v>
      </c>
      <c r="E596" t="e">
        <v>#N/A</v>
      </c>
      <c r="F596" t="e">
        <v>#N/A</v>
      </c>
      <c r="G596" t="e">
        <v>#N/A</v>
      </c>
      <c r="H596" t="e">
        <v>#N/A</v>
      </c>
      <c r="I596" t="e">
        <v>#N/A</v>
      </c>
      <c r="N596" s="131"/>
    </row>
    <row r="597" spans="1:14" ht="15" thickBot="1" x14ac:dyDescent="0.4">
      <c r="A597">
        <v>1</v>
      </c>
      <c r="B597" t="e">
        <v>#N/A</v>
      </c>
      <c r="C597" t="e">
        <v>#N/A</v>
      </c>
      <c r="D597" t="e">
        <v>#N/A</v>
      </c>
      <c r="E597">
        <v>1</v>
      </c>
      <c r="F597" t="e">
        <v>#N/A</v>
      </c>
      <c r="G597">
        <v>0</v>
      </c>
      <c r="H597" t="e">
        <v>#N/A</v>
      </c>
      <c r="I597">
        <v>4</v>
      </c>
      <c r="N597" s="131"/>
    </row>
    <row r="598" spans="1:14" ht="15" thickBot="1" x14ac:dyDescent="0.4">
      <c r="A598">
        <v>25</v>
      </c>
      <c r="B598" t="e">
        <v>#N/A</v>
      </c>
      <c r="C598" t="e">
        <v>#N/A</v>
      </c>
      <c r="D598">
        <v>16</v>
      </c>
      <c r="E598" t="e">
        <v>#N/A</v>
      </c>
      <c r="F598" t="e">
        <v>#N/A</v>
      </c>
      <c r="G598" t="e">
        <v>#N/A</v>
      </c>
      <c r="H598" t="e">
        <v>#N/A</v>
      </c>
      <c r="I598">
        <v>14</v>
      </c>
      <c r="N598" s="131"/>
    </row>
    <row r="599" spans="1:14" ht="15" thickBot="1" x14ac:dyDescent="0.4">
      <c r="A599">
        <v>0</v>
      </c>
      <c r="B599" t="e">
        <v>#N/A</v>
      </c>
      <c r="C599" t="e">
        <v>#N/A</v>
      </c>
      <c r="D599" t="e">
        <v>#N/A</v>
      </c>
      <c r="E599">
        <v>0</v>
      </c>
      <c r="F599">
        <v>2</v>
      </c>
      <c r="G599" t="e">
        <v>#N/A</v>
      </c>
      <c r="H599">
        <v>0</v>
      </c>
      <c r="I599" t="e">
        <v>#N/A</v>
      </c>
      <c r="N599" s="131"/>
    </row>
    <row r="600" spans="1:14" ht="15" thickBot="1" x14ac:dyDescent="0.4">
      <c r="A600">
        <v>0</v>
      </c>
      <c r="B600" t="e">
        <v>#N/A</v>
      </c>
      <c r="C600" t="e">
        <v>#N/A</v>
      </c>
      <c r="D600" t="e">
        <v>#N/A</v>
      </c>
      <c r="E600" t="e">
        <v>#N/A</v>
      </c>
      <c r="F600" t="e">
        <v>#N/A</v>
      </c>
      <c r="G600" t="e">
        <v>#N/A</v>
      </c>
      <c r="H600" t="e">
        <v>#N/A</v>
      </c>
      <c r="I600" t="e">
        <v>#N/A</v>
      </c>
      <c r="N600" s="131"/>
    </row>
    <row r="601" spans="1:14" x14ac:dyDescent="0.35">
      <c r="A601">
        <v>2</v>
      </c>
      <c r="B601">
        <v>3</v>
      </c>
      <c r="C601" t="e">
        <v>#N/A</v>
      </c>
      <c r="D601" t="e">
        <v>#N/A</v>
      </c>
      <c r="E601" t="e">
        <v>#N/A</v>
      </c>
      <c r="F601" t="e">
        <v>#N/A</v>
      </c>
      <c r="G601" t="e">
        <v>#N/A</v>
      </c>
      <c r="H601" t="e">
        <v>#N/A</v>
      </c>
      <c r="I601" t="e">
        <v>#N/A</v>
      </c>
    </row>
    <row r="602" spans="1:14" x14ac:dyDescent="0.35">
      <c r="A602">
        <v>8</v>
      </c>
      <c r="B602">
        <v>8</v>
      </c>
      <c r="C602" t="e">
        <v>#N/A</v>
      </c>
      <c r="D602">
        <v>8</v>
      </c>
      <c r="E602">
        <v>9</v>
      </c>
      <c r="F602">
        <v>9</v>
      </c>
      <c r="G602">
        <v>7</v>
      </c>
      <c r="H602">
        <v>6</v>
      </c>
      <c r="I602">
        <v>14</v>
      </c>
    </row>
    <row r="603" spans="1:14" x14ac:dyDescent="0.35">
      <c r="A603">
        <v>2</v>
      </c>
      <c r="B603" t="e">
        <v>#N/A</v>
      </c>
      <c r="C603" t="e">
        <v>#N/A</v>
      </c>
      <c r="D603" t="e">
        <v>#N/A</v>
      </c>
      <c r="E603">
        <v>1</v>
      </c>
      <c r="F603" t="e">
        <v>#N/A</v>
      </c>
      <c r="G603">
        <v>1</v>
      </c>
      <c r="H603" t="e">
        <v>#N/A</v>
      </c>
      <c r="I603" t="e">
        <v>#N/A</v>
      </c>
    </row>
    <row r="604" spans="1:14" x14ac:dyDescent="0.35">
      <c r="A604">
        <v>5</v>
      </c>
      <c r="B604" t="e">
        <v>#N/A</v>
      </c>
      <c r="C604" t="e">
        <v>#N/A</v>
      </c>
      <c r="D604">
        <v>6</v>
      </c>
      <c r="E604">
        <v>2</v>
      </c>
      <c r="F604" t="e">
        <v>#N/A</v>
      </c>
      <c r="G604" t="e">
        <v>#N/A</v>
      </c>
      <c r="H604" t="e">
        <v>#N/A</v>
      </c>
      <c r="I604">
        <v>3</v>
      </c>
    </row>
    <row r="605" spans="1:14" x14ac:dyDescent="0.35">
      <c r="A605">
        <v>17</v>
      </c>
      <c r="B605">
        <v>2</v>
      </c>
      <c r="C605" t="e">
        <v>#N/A</v>
      </c>
      <c r="D605">
        <v>0</v>
      </c>
      <c r="E605" t="e">
        <v>#N/A</v>
      </c>
      <c r="F605" t="e">
        <v>#N/A</v>
      </c>
      <c r="G605" t="e">
        <v>#N/A</v>
      </c>
      <c r="H605" t="e">
        <v>#N/A</v>
      </c>
      <c r="I605" t="e">
        <v>#N/A</v>
      </c>
    </row>
    <row r="606" spans="1:14" x14ac:dyDescent="0.35">
      <c r="A606">
        <v>8</v>
      </c>
      <c r="B606">
        <v>17</v>
      </c>
      <c r="C606">
        <v>5</v>
      </c>
      <c r="D606">
        <v>1</v>
      </c>
      <c r="E606">
        <v>1</v>
      </c>
      <c r="F606">
        <v>5</v>
      </c>
      <c r="G606" t="e">
        <v>#N/A</v>
      </c>
      <c r="H606" t="e">
        <v>#N/A</v>
      </c>
      <c r="I606">
        <v>0</v>
      </c>
    </row>
    <row r="607" spans="1:14" x14ac:dyDescent="0.35">
      <c r="A607">
        <v>5</v>
      </c>
      <c r="B607" t="e">
        <v>#N/A</v>
      </c>
      <c r="C607" t="e">
        <v>#N/A</v>
      </c>
      <c r="D607" t="e">
        <v>#N/A</v>
      </c>
      <c r="E607" t="e">
        <v>#N/A</v>
      </c>
      <c r="F607" t="e">
        <v>#N/A</v>
      </c>
      <c r="G607" t="e">
        <v>#N/A</v>
      </c>
      <c r="H607" t="e">
        <v>#N/A</v>
      </c>
      <c r="I607" t="e">
        <v>#N/A</v>
      </c>
    </row>
    <row r="608" spans="1:14" x14ac:dyDescent="0.35">
      <c r="A608">
        <v>11</v>
      </c>
      <c r="B608" t="e">
        <v>#N/A</v>
      </c>
      <c r="C608" t="e">
        <v>#N/A</v>
      </c>
      <c r="D608">
        <v>0</v>
      </c>
      <c r="E608" t="e">
        <v>#N/A</v>
      </c>
      <c r="F608" t="e">
        <v>#N/A</v>
      </c>
      <c r="G608" t="e">
        <v>#N/A</v>
      </c>
      <c r="H608" t="e">
        <v>#N/A</v>
      </c>
      <c r="I608" t="e">
        <v>#N/A</v>
      </c>
    </row>
    <row r="609" spans="1:9" x14ac:dyDescent="0.35">
      <c r="A609">
        <v>9</v>
      </c>
      <c r="B609" t="e">
        <v>#N/A</v>
      </c>
      <c r="C609" t="e">
        <v>#N/A</v>
      </c>
      <c r="D609" t="e">
        <v>#N/A</v>
      </c>
      <c r="E609" t="e">
        <v>#N/A</v>
      </c>
      <c r="F609" t="e">
        <v>#N/A</v>
      </c>
      <c r="G609" t="e">
        <v>#N/A</v>
      </c>
      <c r="H609" t="e">
        <v>#N/A</v>
      </c>
      <c r="I609" t="e">
        <v>#N/A</v>
      </c>
    </row>
    <row r="610" spans="1:9" x14ac:dyDescent="0.35">
      <c r="A610">
        <v>3</v>
      </c>
      <c r="B610">
        <v>3</v>
      </c>
      <c r="C610" t="e">
        <v>#N/A</v>
      </c>
      <c r="D610">
        <v>3</v>
      </c>
      <c r="E610">
        <v>3</v>
      </c>
      <c r="F610">
        <v>5</v>
      </c>
      <c r="G610" t="e">
        <v>#N/A</v>
      </c>
      <c r="H610">
        <v>5</v>
      </c>
      <c r="I610">
        <v>8</v>
      </c>
    </row>
    <row r="611" spans="1:9" x14ac:dyDescent="0.35">
      <c r="A611">
        <v>0</v>
      </c>
      <c r="B611" t="e">
        <v>#N/A</v>
      </c>
      <c r="C611" t="e">
        <v>#N/A</v>
      </c>
      <c r="D611" t="e">
        <v>#N/A</v>
      </c>
      <c r="E611" t="e">
        <v>#N/A</v>
      </c>
      <c r="F611" t="e">
        <v>#N/A</v>
      </c>
      <c r="G611">
        <v>0</v>
      </c>
      <c r="H611" t="e">
        <v>#N/A</v>
      </c>
      <c r="I611" t="e">
        <v>#N/A</v>
      </c>
    </row>
    <row r="612" spans="1:9" x14ac:dyDescent="0.35">
      <c r="A612">
        <v>4</v>
      </c>
      <c r="B612" t="e">
        <v>#N/A</v>
      </c>
      <c r="C612" t="e">
        <v>#N/A</v>
      </c>
      <c r="D612">
        <v>5</v>
      </c>
      <c r="E612" t="e">
        <v>#N/A</v>
      </c>
      <c r="F612" t="e">
        <v>#N/A</v>
      </c>
      <c r="G612">
        <v>5</v>
      </c>
      <c r="H612" t="e">
        <v>#N/A</v>
      </c>
      <c r="I612" t="e">
        <v>#N/A</v>
      </c>
    </row>
    <row r="613" spans="1:9" x14ac:dyDescent="0.35">
      <c r="A613">
        <v>4</v>
      </c>
      <c r="B613" t="e">
        <v>#N/A</v>
      </c>
      <c r="C613" t="e">
        <v>#N/A</v>
      </c>
      <c r="D613" t="e">
        <v>#N/A</v>
      </c>
      <c r="E613" t="e">
        <v>#N/A</v>
      </c>
      <c r="F613" t="e">
        <v>#N/A</v>
      </c>
      <c r="G613" t="e">
        <v>#N/A</v>
      </c>
      <c r="H613" t="e">
        <v>#N/A</v>
      </c>
      <c r="I613" t="e">
        <v>#N/A</v>
      </c>
    </row>
    <row r="614" spans="1:9" x14ac:dyDescent="0.35">
      <c r="A614">
        <v>0</v>
      </c>
      <c r="B614" t="e">
        <v>#N/A</v>
      </c>
      <c r="C614" t="e">
        <v>#N/A</v>
      </c>
      <c r="D614" t="e">
        <v>#N/A</v>
      </c>
      <c r="E614">
        <v>0</v>
      </c>
      <c r="F614" t="e">
        <v>#N/A</v>
      </c>
      <c r="G614">
        <v>0</v>
      </c>
      <c r="H614">
        <v>0</v>
      </c>
      <c r="I614">
        <v>0</v>
      </c>
    </row>
    <row r="615" spans="1:9" x14ac:dyDescent="0.35">
      <c r="A615">
        <v>2</v>
      </c>
      <c r="B615" t="e">
        <v>#N/A</v>
      </c>
      <c r="C615" t="e">
        <v>#N/A</v>
      </c>
      <c r="D615" t="e">
        <v>#N/A</v>
      </c>
      <c r="E615" t="e">
        <v>#N/A</v>
      </c>
      <c r="F615" t="e">
        <v>#N/A</v>
      </c>
      <c r="G615" t="e">
        <v>#N/A</v>
      </c>
      <c r="H615" t="e">
        <v>#N/A</v>
      </c>
      <c r="I615" t="e">
        <v>#N/A</v>
      </c>
    </row>
    <row r="616" spans="1:9" x14ac:dyDescent="0.35">
      <c r="A616">
        <v>4</v>
      </c>
      <c r="B616">
        <v>9</v>
      </c>
      <c r="C616">
        <v>4</v>
      </c>
      <c r="D616" t="e">
        <v>#N/A</v>
      </c>
      <c r="E616">
        <v>2</v>
      </c>
      <c r="F616">
        <v>1</v>
      </c>
      <c r="G616" t="e">
        <v>#N/A</v>
      </c>
      <c r="H616">
        <v>4</v>
      </c>
      <c r="I616" t="e">
        <v>#N/A</v>
      </c>
    </row>
    <row r="617" spans="1:9" x14ac:dyDescent="0.35">
      <c r="A617">
        <v>14</v>
      </c>
      <c r="B617" t="e">
        <v>#N/A</v>
      </c>
      <c r="C617" t="e">
        <v>#N/A</v>
      </c>
      <c r="D617" t="e">
        <v>#N/A</v>
      </c>
      <c r="E617">
        <v>20</v>
      </c>
      <c r="F617" t="e">
        <v>#N/A</v>
      </c>
      <c r="G617" t="e">
        <v>#N/A</v>
      </c>
      <c r="H617" t="e">
        <v>#N/A</v>
      </c>
      <c r="I617" t="e">
        <v>#N/A</v>
      </c>
    </row>
    <row r="618" spans="1:9" x14ac:dyDescent="0.35">
      <c r="A618">
        <v>0</v>
      </c>
      <c r="B618">
        <v>0</v>
      </c>
      <c r="C618">
        <v>0</v>
      </c>
      <c r="D618" t="e">
        <v>#N/A</v>
      </c>
      <c r="E618" t="e">
        <v>#N/A</v>
      </c>
      <c r="F618">
        <v>1</v>
      </c>
      <c r="G618" t="e">
        <v>#N/A</v>
      </c>
      <c r="H618" t="e">
        <v>#N/A</v>
      </c>
      <c r="I618" t="e">
        <v>#N/A</v>
      </c>
    </row>
    <row r="619" spans="1:9" x14ac:dyDescent="0.35">
      <c r="A619">
        <v>20</v>
      </c>
      <c r="B619" t="e">
        <v>#N/A</v>
      </c>
      <c r="C619" t="e">
        <v>#N/A</v>
      </c>
      <c r="D619" t="e">
        <v>#N/A</v>
      </c>
      <c r="E619" t="e">
        <v>#N/A</v>
      </c>
      <c r="F619" t="e">
        <v>#N/A</v>
      </c>
      <c r="G619">
        <v>17</v>
      </c>
      <c r="H619">
        <v>16</v>
      </c>
      <c r="I619" t="e">
        <v>#N/A</v>
      </c>
    </row>
    <row r="620" spans="1:9" x14ac:dyDescent="0.35">
      <c r="A620">
        <v>6</v>
      </c>
      <c r="B620" t="e">
        <v>#N/A</v>
      </c>
      <c r="C620" t="e">
        <v>#N/A</v>
      </c>
      <c r="D620" t="e">
        <v>#N/A</v>
      </c>
      <c r="E620" t="e">
        <v>#N/A</v>
      </c>
      <c r="F620" t="e">
        <v>#N/A</v>
      </c>
      <c r="G620" t="e">
        <v>#N/A</v>
      </c>
      <c r="H620" t="e">
        <v>#N/A</v>
      </c>
      <c r="I620" t="e">
        <v>#N/A</v>
      </c>
    </row>
    <row r="621" spans="1:9" x14ac:dyDescent="0.35">
      <c r="A621">
        <v>2</v>
      </c>
      <c r="B621">
        <v>3</v>
      </c>
      <c r="C621">
        <v>6</v>
      </c>
      <c r="D621">
        <v>0</v>
      </c>
      <c r="E621">
        <v>0</v>
      </c>
      <c r="F621">
        <v>1</v>
      </c>
      <c r="G621">
        <v>0</v>
      </c>
      <c r="H621">
        <v>0</v>
      </c>
      <c r="I621">
        <v>1</v>
      </c>
    </row>
    <row r="622" spans="1:9" x14ac:dyDescent="0.35">
      <c r="A622">
        <v>12</v>
      </c>
      <c r="B622" t="e">
        <v>#N/A</v>
      </c>
      <c r="C622" t="e">
        <v>#N/A</v>
      </c>
      <c r="D622" t="e">
        <v>#N/A</v>
      </c>
      <c r="E622" t="e">
        <v>#N/A</v>
      </c>
      <c r="F622">
        <v>8</v>
      </c>
      <c r="G622" t="e">
        <v>#N/A</v>
      </c>
      <c r="H622" t="e">
        <v>#N/A</v>
      </c>
      <c r="I622">
        <v>4</v>
      </c>
    </row>
    <row r="623" spans="1:9" x14ac:dyDescent="0.35">
      <c r="A623">
        <v>2</v>
      </c>
      <c r="B623">
        <v>0</v>
      </c>
      <c r="C623">
        <v>0</v>
      </c>
      <c r="D623">
        <v>0</v>
      </c>
      <c r="E623">
        <v>0</v>
      </c>
      <c r="F623">
        <v>0</v>
      </c>
      <c r="G623" t="e">
        <v>#N/A</v>
      </c>
      <c r="H623" t="e">
        <v>#N/A</v>
      </c>
      <c r="I623" t="e">
        <v>#N/A</v>
      </c>
    </row>
    <row r="624" spans="1:9" x14ac:dyDescent="0.35">
      <c r="A624">
        <v>1</v>
      </c>
      <c r="B624" t="e">
        <v>#N/A</v>
      </c>
      <c r="C624" t="e">
        <v>#N/A</v>
      </c>
      <c r="D624">
        <v>10</v>
      </c>
      <c r="E624" t="e">
        <v>#N/A</v>
      </c>
      <c r="F624" t="e">
        <v>#N/A</v>
      </c>
      <c r="G624">
        <v>4</v>
      </c>
      <c r="H624" t="e">
        <v>#N/A</v>
      </c>
      <c r="I624" t="e">
        <v>#N/A</v>
      </c>
    </row>
    <row r="625" spans="1:9" x14ac:dyDescent="0.35">
      <c r="A625">
        <v>2</v>
      </c>
      <c r="B625" t="e">
        <v>#N/A</v>
      </c>
      <c r="C625" t="e">
        <v>#N/A</v>
      </c>
      <c r="D625">
        <v>7</v>
      </c>
      <c r="E625">
        <v>2</v>
      </c>
      <c r="F625">
        <v>1</v>
      </c>
      <c r="G625" t="e">
        <v>#N/A</v>
      </c>
      <c r="H625">
        <v>1</v>
      </c>
      <c r="I625">
        <v>5</v>
      </c>
    </row>
    <row r="626" spans="1:9" x14ac:dyDescent="0.35">
      <c r="A626">
        <v>9</v>
      </c>
      <c r="B626">
        <v>18</v>
      </c>
      <c r="C626" t="e">
        <v>#N/A</v>
      </c>
      <c r="D626" t="e">
        <v>#N/A</v>
      </c>
      <c r="E626" t="e">
        <v>#N/A</v>
      </c>
      <c r="F626" t="e">
        <v>#N/A</v>
      </c>
      <c r="G626" t="e">
        <v>#N/A</v>
      </c>
      <c r="H626" t="e">
        <v>#N/A</v>
      </c>
      <c r="I626" t="e">
        <v>#N/A</v>
      </c>
    </row>
    <row r="627" spans="1:9" x14ac:dyDescent="0.35">
      <c r="A627">
        <v>5</v>
      </c>
      <c r="B627" t="e">
        <v>#N/A</v>
      </c>
      <c r="C627" t="e">
        <v>#N/A</v>
      </c>
      <c r="D627" t="e">
        <v>#N/A</v>
      </c>
      <c r="E627" t="e">
        <v>#N/A</v>
      </c>
      <c r="F627" t="e">
        <v>#N/A</v>
      </c>
      <c r="G627" t="e">
        <v>#N/A</v>
      </c>
      <c r="H627" t="e">
        <v>#N/A</v>
      </c>
      <c r="I627" t="e">
        <v>#N/A</v>
      </c>
    </row>
    <row r="628" spans="1:9" x14ac:dyDescent="0.35">
      <c r="A628">
        <v>10</v>
      </c>
      <c r="B628">
        <v>7</v>
      </c>
      <c r="C628" t="e">
        <v>#N/A</v>
      </c>
      <c r="D628" t="e">
        <v>#N/A</v>
      </c>
      <c r="E628" t="e">
        <v>#N/A</v>
      </c>
      <c r="F628" t="e">
        <v>#N/A</v>
      </c>
      <c r="G628" t="e">
        <v>#N/A</v>
      </c>
      <c r="H628" t="e">
        <v>#N/A</v>
      </c>
      <c r="I628" t="e">
        <v>#N/A</v>
      </c>
    </row>
    <row r="629" spans="1:9" x14ac:dyDescent="0.35">
      <c r="A629">
        <v>4</v>
      </c>
      <c r="B629" t="e">
        <v>#N/A</v>
      </c>
      <c r="C629" t="e">
        <v>#N/A</v>
      </c>
      <c r="D629" t="e">
        <v>#N/A</v>
      </c>
      <c r="E629" t="e">
        <v>#N/A</v>
      </c>
      <c r="F629" t="e">
        <v>#N/A</v>
      </c>
      <c r="G629" t="e">
        <v>#N/A</v>
      </c>
      <c r="H629" t="e">
        <v>#N/A</v>
      </c>
      <c r="I629" t="e">
        <v>#N/A</v>
      </c>
    </row>
    <row r="630" spans="1:9" x14ac:dyDescent="0.35">
      <c r="A630">
        <v>1</v>
      </c>
      <c r="B630">
        <v>1</v>
      </c>
      <c r="C630">
        <v>0</v>
      </c>
      <c r="D630">
        <v>0</v>
      </c>
      <c r="E630" t="e">
        <v>#N/A</v>
      </c>
      <c r="F630">
        <v>0</v>
      </c>
      <c r="G630" t="e">
        <v>#N/A</v>
      </c>
      <c r="H630">
        <v>0</v>
      </c>
      <c r="I630" t="e">
        <v>#N/A</v>
      </c>
    </row>
    <row r="631" spans="1:9" x14ac:dyDescent="0.35">
      <c r="A631">
        <v>13</v>
      </c>
      <c r="B631">
        <v>9</v>
      </c>
      <c r="C631">
        <v>2</v>
      </c>
      <c r="D631">
        <v>10</v>
      </c>
      <c r="E631" t="e">
        <v>#N/A</v>
      </c>
      <c r="F631">
        <v>26</v>
      </c>
      <c r="G631">
        <v>16</v>
      </c>
      <c r="H631">
        <v>21</v>
      </c>
      <c r="I631">
        <v>24</v>
      </c>
    </row>
    <row r="632" spans="1:9" x14ac:dyDescent="0.35">
      <c r="A632">
        <v>14</v>
      </c>
      <c r="B632">
        <v>7</v>
      </c>
      <c r="C632" t="e">
        <v>#N/A</v>
      </c>
      <c r="D632" t="e">
        <v>#N/A</v>
      </c>
      <c r="E632" t="e">
        <v>#N/A</v>
      </c>
      <c r="F632" t="e">
        <v>#N/A</v>
      </c>
      <c r="G632" t="e">
        <v>#N/A</v>
      </c>
      <c r="H632" t="e">
        <v>#N/A</v>
      </c>
      <c r="I632" t="e">
        <v>#N/A</v>
      </c>
    </row>
    <row r="633" spans="1:9" x14ac:dyDescent="0.35">
      <c r="A633">
        <v>16</v>
      </c>
      <c r="B633">
        <v>15</v>
      </c>
      <c r="C633">
        <v>9</v>
      </c>
      <c r="D633">
        <v>11</v>
      </c>
      <c r="E633">
        <v>13</v>
      </c>
      <c r="F633" t="e">
        <v>#N/A</v>
      </c>
      <c r="G633" t="e">
        <v>#N/A</v>
      </c>
      <c r="H633" t="e">
        <v>#N/A</v>
      </c>
      <c r="I633" t="e">
        <v>#N/A</v>
      </c>
    </row>
    <row r="634" spans="1:9" x14ac:dyDescent="0.35">
      <c r="A634">
        <v>8</v>
      </c>
      <c r="B634" t="e">
        <v>#N/A</v>
      </c>
      <c r="C634" t="e">
        <v>#N/A</v>
      </c>
      <c r="D634">
        <v>4</v>
      </c>
      <c r="E634">
        <v>12</v>
      </c>
      <c r="F634">
        <v>4</v>
      </c>
      <c r="G634">
        <v>7</v>
      </c>
      <c r="H634">
        <v>4</v>
      </c>
      <c r="I634">
        <v>3</v>
      </c>
    </row>
    <row r="635" spans="1:9" x14ac:dyDescent="0.35">
      <c r="A635">
        <v>9</v>
      </c>
      <c r="B635" t="e">
        <v>#N/A</v>
      </c>
      <c r="C635" t="e">
        <v>#N/A</v>
      </c>
      <c r="D635" t="e">
        <v>#N/A</v>
      </c>
      <c r="E635" t="e">
        <v>#N/A</v>
      </c>
      <c r="F635" t="e">
        <v>#N/A</v>
      </c>
      <c r="G635" t="e">
        <v>#N/A</v>
      </c>
      <c r="H635" t="e">
        <v>#N/A</v>
      </c>
      <c r="I635" t="e">
        <v>#N/A</v>
      </c>
    </row>
    <row r="636" spans="1:9" x14ac:dyDescent="0.35">
      <c r="A636">
        <v>7</v>
      </c>
      <c r="B636" t="e">
        <v>#N/A</v>
      </c>
      <c r="C636" t="e">
        <v>#N/A</v>
      </c>
      <c r="D636" t="e">
        <v>#N/A</v>
      </c>
      <c r="E636" t="e">
        <v>#N/A</v>
      </c>
      <c r="F636" t="e">
        <v>#N/A</v>
      </c>
      <c r="G636" t="e">
        <v>#N/A</v>
      </c>
      <c r="H636" t="e">
        <v>#N/A</v>
      </c>
      <c r="I636" t="e">
        <v>#N/A</v>
      </c>
    </row>
    <row r="637" spans="1:9" x14ac:dyDescent="0.35">
      <c r="A637">
        <v>16</v>
      </c>
      <c r="B637">
        <v>10</v>
      </c>
      <c r="C637" t="e">
        <v>#N/A</v>
      </c>
      <c r="D637" t="e">
        <v>#N/A</v>
      </c>
      <c r="E637" t="e">
        <v>#N/A</v>
      </c>
      <c r="F637">
        <v>12</v>
      </c>
      <c r="G637" t="e">
        <v>#N/A</v>
      </c>
      <c r="H637" t="e">
        <v>#N/A</v>
      </c>
      <c r="I637" t="e">
        <v>#N/A</v>
      </c>
    </row>
    <row r="638" spans="1:9" x14ac:dyDescent="0.35">
      <c r="A638">
        <v>8</v>
      </c>
      <c r="B638">
        <v>7</v>
      </c>
      <c r="C638">
        <v>7</v>
      </c>
      <c r="D638">
        <v>6</v>
      </c>
      <c r="E638">
        <v>5</v>
      </c>
      <c r="F638">
        <v>6</v>
      </c>
      <c r="G638">
        <v>11</v>
      </c>
      <c r="H638">
        <v>5</v>
      </c>
      <c r="I638" t="e">
        <v>#N/A</v>
      </c>
    </row>
    <row r="639" spans="1:9" x14ac:dyDescent="0.35">
      <c r="A639">
        <v>5</v>
      </c>
      <c r="B639" t="e">
        <v>#N/A</v>
      </c>
      <c r="C639" t="e">
        <v>#N/A</v>
      </c>
      <c r="D639">
        <v>5</v>
      </c>
      <c r="E639" t="e">
        <v>#N/A</v>
      </c>
      <c r="F639" t="e">
        <v>#N/A</v>
      </c>
      <c r="G639" t="e">
        <v>#N/A</v>
      </c>
      <c r="H639" t="e">
        <v>#N/A</v>
      </c>
      <c r="I639" t="e">
        <v>#N/A</v>
      </c>
    </row>
    <row r="640" spans="1:9" x14ac:dyDescent="0.35">
      <c r="A640">
        <v>2</v>
      </c>
      <c r="B640" t="e">
        <v>#N/A</v>
      </c>
      <c r="C640" t="e">
        <v>#N/A</v>
      </c>
      <c r="D640" t="e">
        <v>#N/A</v>
      </c>
      <c r="E640" t="e">
        <v>#N/A</v>
      </c>
      <c r="F640" t="e">
        <v>#N/A</v>
      </c>
      <c r="G640" t="e">
        <v>#N/A</v>
      </c>
      <c r="H640" t="e">
        <v>#N/A</v>
      </c>
      <c r="I640" t="e">
        <v>#N/A</v>
      </c>
    </row>
    <row r="641" spans="1:16" x14ac:dyDescent="0.35">
      <c r="A641">
        <v>4</v>
      </c>
      <c r="B641" t="e">
        <v>#N/A</v>
      </c>
      <c r="C641" t="e">
        <v>#N/A</v>
      </c>
      <c r="D641">
        <v>9</v>
      </c>
      <c r="E641" t="e">
        <v>#N/A</v>
      </c>
      <c r="F641" t="e">
        <v>#N/A</v>
      </c>
      <c r="G641" t="e">
        <v>#N/A</v>
      </c>
      <c r="H641" t="e">
        <v>#N/A</v>
      </c>
      <c r="I641" t="e">
        <v>#N/A</v>
      </c>
    </row>
    <row r="642" spans="1:16" x14ac:dyDescent="0.35">
      <c r="A642">
        <v>3</v>
      </c>
      <c r="B642">
        <v>0</v>
      </c>
      <c r="C642">
        <v>0</v>
      </c>
      <c r="D642">
        <v>0</v>
      </c>
      <c r="E642">
        <v>0</v>
      </c>
      <c r="F642" t="e">
        <v>#N/A</v>
      </c>
      <c r="G642" t="e">
        <v>#N/A</v>
      </c>
      <c r="H642" t="e">
        <v>#N/A</v>
      </c>
      <c r="I642" t="e">
        <v>#N/A</v>
      </c>
    </row>
    <row r="646" spans="1:16" x14ac:dyDescent="0.35">
      <c r="A646" t="s">
        <v>2817</v>
      </c>
      <c r="B646" t="s">
        <v>2816</v>
      </c>
      <c r="C646" t="s">
        <v>2815</v>
      </c>
      <c r="E646" t="s">
        <v>2287</v>
      </c>
      <c r="F646" t="s">
        <v>2280</v>
      </c>
      <c r="G646">
        <v>1</v>
      </c>
      <c r="H646">
        <v>2</v>
      </c>
      <c r="I646">
        <v>6</v>
      </c>
      <c r="J646">
        <v>12</v>
      </c>
      <c r="K646">
        <v>18</v>
      </c>
      <c r="L646">
        <v>24</v>
      </c>
      <c r="M646">
        <v>30</v>
      </c>
      <c r="N646">
        <v>36</v>
      </c>
      <c r="O646">
        <v>42</v>
      </c>
      <c r="P646">
        <v>48</v>
      </c>
    </row>
    <row r="647" spans="1:16" x14ac:dyDescent="0.35">
      <c r="A647" t="s">
        <v>16</v>
      </c>
      <c r="B647" cm="1">
        <f t="array" ref="B647">_xlfn.IFS((A647="TV"),1,(A647="Newspaper (online or physical)"),2,(A647="Internet (Social Media &amp; other non-news sites)"),3,(A647="Radio"),4,(A647="None"),5)</f>
        <v>1</v>
      </c>
      <c r="C647" t="s">
        <v>2804</v>
      </c>
      <c r="E647" t="s">
        <v>2541</v>
      </c>
      <c r="F647" t="s">
        <v>16</v>
      </c>
      <c r="G647" t="s">
        <v>1346</v>
      </c>
      <c r="H647" t="s">
        <v>1346</v>
      </c>
      <c r="I647" t="e">
        <v>#N/A</v>
      </c>
      <c r="J647" t="e">
        <v>#N/A</v>
      </c>
      <c r="K647" t="e">
        <v>#N/A</v>
      </c>
      <c r="L647" t="e">
        <v>#N/A</v>
      </c>
      <c r="M647" t="s">
        <v>1346</v>
      </c>
      <c r="N647" t="s">
        <v>19</v>
      </c>
      <c r="O647" t="e">
        <v>#N/A</v>
      </c>
      <c r="P647" t="s">
        <v>1346</v>
      </c>
    </row>
    <row r="648" spans="1:16" x14ac:dyDescent="0.35">
      <c r="A648" t="s">
        <v>18</v>
      </c>
      <c r="B648" cm="1">
        <f t="array" ref="B648">_xlfn.IFS((A648="TV"),1,(A648="Newspaper (online or physical)"),2,(A648="Internet (Social Media &amp; other non-news sites)"),3,(A648="Radio"),4,(A648="None"),5)</f>
        <v>4</v>
      </c>
      <c r="C648" t="s">
        <v>2804</v>
      </c>
      <c r="E648" t="s">
        <v>2542</v>
      </c>
      <c r="F648" t="s">
        <v>18</v>
      </c>
      <c r="G648" t="e">
        <v>#N/A</v>
      </c>
      <c r="H648" t="e">
        <v>#N/A</v>
      </c>
      <c r="I648" t="e">
        <v>#N/A</v>
      </c>
      <c r="J648" t="e">
        <v>#N/A</v>
      </c>
      <c r="K648" t="e">
        <v>#N/A</v>
      </c>
      <c r="L648" t="e">
        <v>#N/A</v>
      </c>
      <c r="M648" t="e">
        <v>#N/A</v>
      </c>
      <c r="N648" t="e">
        <v>#N/A</v>
      </c>
      <c r="O648" t="e">
        <v>#N/A</v>
      </c>
      <c r="P648" t="e">
        <v>#N/A</v>
      </c>
    </row>
    <row r="649" spans="1:16" x14ac:dyDescent="0.35">
      <c r="A649" t="s">
        <v>19</v>
      </c>
      <c r="B649" cm="1">
        <f t="array" ref="B649">_xlfn.IFS((A649="TV"),1,(A649="Newspaper (online or physical)"),2,(A649="Internet (Social Media &amp; other non-news sites)"),3,(A649="Radio"),4,(A649="None"),5)</f>
        <v>2</v>
      </c>
      <c r="C649" t="s">
        <v>2804</v>
      </c>
      <c r="E649" t="s">
        <v>2543</v>
      </c>
      <c r="F649" t="s">
        <v>19</v>
      </c>
      <c r="G649" t="e">
        <v>#N/A</v>
      </c>
      <c r="H649" t="e">
        <v>#N/A</v>
      </c>
      <c r="I649" t="e">
        <v>#N/A</v>
      </c>
      <c r="J649" t="e">
        <v>#N/A</v>
      </c>
      <c r="K649" t="e">
        <v>#N/A</v>
      </c>
      <c r="L649" t="e">
        <v>#N/A</v>
      </c>
      <c r="M649" t="e">
        <v>#N/A</v>
      </c>
      <c r="N649" t="e">
        <v>#N/A</v>
      </c>
      <c r="O649" t="e">
        <v>#N/A</v>
      </c>
      <c r="P649" t="e">
        <v>#N/A</v>
      </c>
    </row>
    <row r="650" spans="1:16" x14ac:dyDescent="0.35">
      <c r="A650" t="s">
        <v>19</v>
      </c>
      <c r="B650" cm="1">
        <f t="array" ref="B650">_xlfn.IFS((A650="TV"),1,(A650="Newspaper (online or physical)"),2,(A650="Internet (Social Media &amp; other non-news sites)"),3,(A650="Radio"),4,(A650="None"),5)</f>
        <v>2</v>
      </c>
      <c r="C650" t="s">
        <v>2804</v>
      </c>
      <c r="E650" t="s">
        <v>2544</v>
      </c>
      <c r="F650" t="s">
        <v>19</v>
      </c>
      <c r="G650" t="s">
        <v>19</v>
      </c>
      <c r="H650" t="s">
        <v>19</v>
      </c>
      <c r="I650" t="s">
        <v>19</v>
      </c>
      <c r="J650" t="s">
        <v>19</v>
      </c>
      <c r="K650" t="s">
        <v>19</v>
      </c>
      <c r="L650" t="e">
        <v>#N/A</v>
      </c>
      <c r="M650" t="e">
        <v>#N/A</v>
      </c>
      <c r="N650" t="e">
        <v>#N/A</v>
      </c>
      <c r="O650" t="e">
        <v>#N/A</v>
      </c>
      <c r="P650" t="s">
        <v>19</v>
      </c>
    </row>
    <row r="651" spans="1:16" x14ac:dyDescent="0.35">
      <c r="A651" t="s">
        <v>16</v>
      </c>
      <c r="B651" cm="1">
        <f t="array" ref="B651">_xlfn.IFS((A651="TV"),1,(A651="Newspaper (online or physical)"),2,(A651="Internet (Social Media &amp; other non-news sites)"),3,(A651="Radio"),4,(A651="None"),5)</f>
        <v>1</v>
      </c>
      <c r="C651" t="s">
        <v>2804</v>
      </c>
      <c r="E651" t="s">
        <v>2545</v>
      </c>
      <c r="F651" t="s">
        <v>16</v>
      </c>
      <c r="G651" t="s">
        <v>16</v>
      </c>
      <c r="H651" t="s">
        <v>16</v>
      </c>
      <c r="I651" t="s">
        <v>16</v>
      </c>
      <c r="J651" t="s">
        <v>16</v>
      </c>
      <c r="K651" t="e">
        <v>#N/A</v>
      </c>
      <c r="L651" t="e">
        <v>#N/A</v>
      </c>
      <c r="M651" t="e">
        <v>#N/A</v>
      </c>
      <c r="N651" t="e">
        <v>#N/A</v>
      </c>
      <c r="O651" t="s">
        <v>1346</v>
      </c>
      <c r="P651" t="s">
        <v>16</v>
      </c>
    </row>
    <row r="652" spans="1:16" x14ac:dyDescent="0.35">
      <c r="A652" t="s">
        <v>1346</v>
      </c>
      <c r="B652" cm="1">
        <f t="array" ref="B652">_xlfn.IFS((A652="TV"),1,(A652="Newspaper (online or physical)"),2,(A652="Internet (Social Media &amp; other non-news sites)"),3,(A652="Radio"),4,(A652="None"),5)</f>
        <v>3</v>
      </c>
      <c r="C652" t="s">
        <v>2804</v>
      </c>
      <c r="E652" t="s">
        <v>2546</v>
      </c>
      <c r="F652" t="s">
        <v>1346</v>
      </c>
      <c r="G652" t="s">
        <v>1346</v>
      </c>
      <c r="H652" t="e">
        <v>#N/A</v>
      </c>
      <c r="I652" t="e">
        <v>#N/A</v>
      </c>
      <c r="J652" t="e">
        <v>#N/A</v>
      </c>
      <c r="K652" t="e">
        <v>#N/A</v>
      </c>
      <c r="L652" t="e">
        <v>#N/A</v>
      </c>
      <c r="M652" t="e">
        <v>#N/A</v>
      </c>
      <c r="N652" t="e">
        <v>#N/A</v>
      </c>
      <c r="O652" t="e">
        <v>#N/A</v>
      </c>
      <c r="P652" t="s">
        <v>1346</v>
      </c>
    </row>
    <row r="653" spans="1:16" x14ac:dyDescent="0.35">
      <c r="A653" t="s">
        <v>19</v>
      </c>
      <c r="B653" cm="1">
        <f t="array" ref="B653">_xlfn.IFS((A653="TV"),1,(A653="Newspaper (online or physical)"),2,(A653="Internet (Social Media &amp; other non-news sites)"),3,(A653="Radio"),4,(A653="None"),5)</f>
        <v>2</v>
      </c>
      <c r="C653" t="s">
        <v>2804</v>
      </c>
      <c r="E653" t="s">
        <v>2547</v>
      </c>
      <c r="F653" t="s">
        <v>19</v>
      </c>
      <c r="G653" t="e">
        <v>#N/A</v>
      </c>
      <c r="H653" t="e">
        <v>#N/A</v>
      </c>
      <c r="I653" t="e">
        <v>#N/A</v>
      </c>
      <c r="J653" t="e">
        <v>#N/A</v>
      </c>
      <c r="K653" t="e">
        <v>#N/A</v>
      </c>
      <c r="L653" t="e">
        <v>#N/A</v>
      </c>
      <c r="M653" t="e">
        <v>#N/A</v>
      </c>
      <c r="N653" t="e">
        <v>#N/A</v>
      </c>
      <c r="O653" t="e">
        <v>#N/A</v>
      </c>
      <c r="P653" t="e">
        <v>#N/A</v>
      </c>
    </row>
    <row r="654" spans="1:16" x14ac:dyDescent="0.35">
      <c r="A654" t="s">
        <v>19</v>
      </c>
      <c r="B654" cm="1">
        <f t="array" ref="B654">_xlfn.IFS((A654="TV"),1,(A654="Newspaper (online or physical)"),2,(A654="Internet (Social Media &amp; other non-news sites)"),3,(A654="Radio"),4,(A654="None"),5)</f>
        <v>2</v>
      </c>
      <c r="C654" t="s">
        <v>2804</v>
      </c>
      <c r="E654" t="s">
        <v>2548</v>
      </c>
      <c r="F654" t="s">
        <v>19</v>
      </c>
      <c r="G654" t="s">
        <v>19</v>
      </c>
      <c r="H654" t="e">
        <v>#N/A</v>
      </c>
      <c r="I654" t="s">
        <v>19</v>
      </c>
      <c r="J654" t="e">
        <v>#N/A</v>
      </c>
      <c r="K654" t="s">
        <v>19</v>
      </c>
      <c r="L654" t="s">
        <v>19</v>
      </c>
      <c r="M654" t="s">
        <v>19</v>
      </c>
      <c r="N654" t="s">
        <v>1346</v>
      </c>
      <c r="O654" t="s">
        <v>19</v>
      </c>
      <c r="P654" t="s">
        <v>19</v>
      </c>
    </row>
    <row r="655" spans="1:16" x14ac:dyDescent="0.35">
      <c r="A655" t="s">
        <v>16</v>
      </c>
      <c r="B655" cm="1">
        <f t="array" ref="B655">_xlfn.IFS((A655="TV"),1,(A655="Newspaper (online or physical)"),2,(A655="Internet (Social Media &amp; other non-news sites)"),3,(A655="Radio"),4,(A655="None"),5)</f>
        <v>1</v>
      </c>
      <c r="C655" t="s">
        <v>2804</v>
      </c>
      <c r="E655" t="s">
        <v>2549</v>
      </c>
      <c r="F655" t="s">
        <v>16</v>
      </c>
      <c r="G655" t="e">
        <v>#N/A</v>
      </c>
      <c r="H655" t="e">
        <v>#N/A</v>
      </c>
      <c r="I655" t="e">
        <v>#N/A</v>
      </c>
      <c r="J655" t="e">
        <v>#N/A</v>
      </c>
      <c r="K655" t="e">
        <v>#N/A</v>
      </c>
      <c r="L655" t="e">
        <v>#N/A</v>
      </c>
      <c r="M655" t="e">
        <v>#N/A</v>
      </c>
      <c r="N655" t="e">
        <v>#N/A</v>
      </c>
      <c r="O655" t="e">
        <v>#N/A</v>
      </c>
      <c r="P655" t="e">
        <v>#N/A</v>
      </c>
    </row>
    <row r="656" spans="1:16" x14ac:dyDescent="0.35">
      <c r="A656" t="s">
        <v>19</v>
      </c>
      <c r="B656" cm="1">
        <f t="array" ref="B656">_xlfn.IFS((A656="TV"),1,(A656="Newspaper (online or physical)"),2,(A656="Internet (Social Media &amp; other non-news sites)"),3,(A656="Radio"),4,(A656="None"),5)</f>
        <v>2</v>
      </c>
      <c r="C656" t="s">
        <v>2804</v>
      </c>
      <c r="E656" t="s">
        <v>2550</v>
      </c>
      <c r="F656" t="s">
        <v>19</v>
      </c>
      <c r="G656" t="e">
        <v>#N/A</v>
      </c>
      <c r="H656" t="e">
        <v>#N/A</v>
      </c>
      <c r="I656" t="e">
        <v>#N/A</v>
      </c>
      <c r="J656" t="e">
        <v>#N/A</v>
      </c>
      <c r="K656" t="e">
        <v>#N/A</v>
      </c>
      <c r="L656" t="e">
        <v>#N/A</v>
      </c>
      <c r="M656" t="e">
        <v>#N/A</v>
      </c>
      <c r="N656" t="e">
        <v>#N/A</v>
      </c>
      <c r="O656" t="e">
        <v>#N/A</v>
      </c>
      <c r="P656" t="e">
        <v>#N/A</v>
      </c>
    </row>
    <row r="657" spans="1:16" x14ac:dyDescent="0.35">
      <c r="A657" t="s">
        <v>1346</v>
      </c>
      <c r="B657" cm="1">
        <f t="array" ref="B657">_xlfn.IFS((A657="TV"),1,(A657="Newspaper (online or physical)"),2,(A657="Internet (Social Media &amp; other non-news sites)"),3,(A657="Radio"),4,(A657="None"),5)</f>
        <v>3</v>
      </c>
      <c r="C657" t="s">
        <v>2804</v>
      </c>
      <c r="E657" t="s">
        <v>2551</v>
      </c>
      <c r="F657" t="s">
        <v>1346</v>
      </c>
      <c r="G657" t="s">
        <v>1346</v>
      </c>
      <c r="H657" t="e">
        <v>#N/A</v>
      </c>
      <c r="I657" t="s">
        <v>1346</v>
      </c>
      <c r="J657" t="s">
        <v>1346</v>
      </c>
      <c r="K657" t="e">
        <v>#N/A</v>
      </c>
      <c r="L657" t="s">
        <v>1346</v>
      </c>
      <c r="M657" t="e">
        <v>#N/A</v>
      </c>
      <c r="N657" t="e">
        <v>#N/A</v>
      </c>
      <c r="O657" t="e">
        <v>#N/A</v>
      </c>
      <c r="P657" t="e">
        <v>#N/A</v>
      </c>
    </row>
    <row r="658" spans="1:16" x14ac:dyDescent="0.35">
      <c r="A658" t="s">
        <v>19</v>
      </c>
      <c r="B658" cm="1">
        <f t="array" ref="B658">_xlfn.IFS((A658="TV"),1,(A658="Newspaper (online or physical)"),2,(A658="Internet (Social Media &amp; other non-news sites)"),3,(A658="Radio"),4,(A658="None"),5)</f>
        <v>2</v>
      </c>
      <c r="C658" t="s">
        <v>2804</v>
      </c>
      <c r="E658" t="s">
        <v>2552</v>
      </c>
      <c r="F658" t="s">
        <v>19</v>
      </c>
      <c r="G658" t="s">
        <v>19</v>
      </c>
      <c r="H658" t="s">
        <v>19</v>
      </c>
      <c r="I658" t="s">
        <v>19</v>
      </c>
      <c r="J658" t="s">
        <v>19</v>
      </c>
      <c r="K658" t="s">
        <v>19</v>
      </c>
      <c r="L658" t="s">
        <v>1346</v>
      </c>
      <c r="M658" t="s">
        <v>19</v>
      </c>
      <c r="N658" t="s">
        <v>19</v>
      </c>
      <c r="O658" t="s">
        <v>19</v>
      </c>
      <c r="P658" t="s">
        <v>19</v>
      </c>
    </row>
    <row r="659" spans="1:16" x14ac:dyDescent="0.35">
      <c r="A659" t="s">
        <v>16</v>
      </c>
      <c r="B659" cm="1">
        <f t="array" ref="B659">_xlfn.IFS((A659="TV"),1,(A659="Newspaper (online or physical)"),2,(A659="Internet (Social Media &amp; other non-news sites)"),3,(A659="Radio"),4,(A659="None"),5)</f>
        <v>1</v>
      </c>
      <c r="C659" t="s">
        <v>2804</v>
      </c>
      <c r="E659" t="s">
        <v>2553</v>
      </c>
      <c r="F659" t="s">
        <v>16</v>
      </c>
      <c r="G659" t="s">
        <v>16</v>
      </c>
      <c r="H659" t="e">
        <v>#N/A</v>
      </c>
      <c r="I659" t="e">
        <v>#N/A</v>
      </c>
      <c r="J659" t="e">
        <v>#N/A</v>
      </c>
      <c r="K659" t="e">
        <v>#N/A</v>
      </c>
      <c r="L659" t="e">
        <v>#N/A</v>
      </c>
      <c r="M659" t="e">
        <v>#N/A</v>
      </c>
      <c r="N659" t="e">
        <v>#N/A</v>
      </c>
      <c r="O659" t="e">
        <v>#N/A</v>
      </c>
      <c r="P659" t="e">
        <v>#N/A</v>
      </c>
    </row>
    <row r="660" spans="1:16" x14ac:dyDescent="0.35">
      <c r="A660" t="s">
        <v>18</v>
      </c>
      <c r="B660" cm="1">
        <f t="array" ref="B660">_xlfn.IFS((A660="TV"),1,(A660="Newspaper (online or physical)"),2,(A660="Internet (Social Media &amp; other non-news sites)"),3,(A660="Radio"),4,(A660="None"),5)</f>
        <v>4</v>
      </c>
      <c r="C660" t="s">
        <v>2804</v>
      </c>
      <c r="E660" t="s">
        <v>2554</v>
      </c>
      <c r="F660" t="s">
        <v>18</v>
      </c>
      <c r="G660" t="e">
        <v>#N/A</v>
      </c>
      <c r="H660" t="e">
        <v>#N/A</v>
      </c>
      <c r="I660" t="s">
        <v>1346</v>
      </c>
      <c r="J660" t="s">
        <v>1346</v>
      </c>
      <c r="K660" t="e">
        <v>#N/A</v>
      </c>
      <c r="L660" t="e">
        <v>#N/A</v>
      </c>
      <c r="M660" t="e">
        <v>#N/A</v>
      </c>
      <c r="N660" t="e">
        <v>#N/A</v>
      </c>
      <c r="O660" t="e">
        <v>#N/A</v>
      </c>
      <c r="P660" t="s">
        <v>1346</v>
      </c>
    </row>
    <row r="661" spans="1:16" x14ac:dyDescent="0.35">
      <c r="A661" t="s">
        <v>16</v>
      </c>
      <c r="B661" cm="1">
        <f t="array" ref="B661">_xlfn.IFS((A661="TV"),1,(A661="Newspaper (online or physical)"),2,(A661="Internet (Social Media &amp; other non-news sites)"),3,(A661="Radio"),4,(A661="None"),5)</f>
        <v>1</v>
      </c>
      <c r="C661" t="s">
        <v>2804</v>
      </c>
      <c r="E661" t="s">
        <v>2555</v>
      </c>
      <c r="F661" t="s">
        <v>16</v>
      </c>
      <c r="G661" t="s">
        <v>16</v>
      </c>
      <c r="H661" t="e">
        <v>#N/A</v>
      </c>
      <c r="I661" t="e">
        <v>#N/A</v>
      </c>
      <c r="J661" t="e">
        <v>#N/A</v>
      </c>
      <c r="K661" t="e">
        <v>#N/A</v>
      </c>
      <c r="L661" t="e">
        <v>#N/A</v>
      </c>
      <c r="M661" t="e">
        <v>#N/A</v>
      </c>
      <c r="N661" t="e">
        <v>#N/A</v>
      </c>
      <c r="O661" t="e">
        <v>#N/A</v>
      </c>
      <c r="P661" t="e">
        <v>#N/A</v>
      </c>
    </row>
    <row r="662" spans="1:16" x14ac:dyDescent="0.35">
      <c r="A662" t="s">
        <v>16</v>
      </c>
      <c r="B662" cm="1">
        <f t="array" ref="B662">_xlfn.IFS((A662="TV"),1,(A662="Newspaper (online or physical)"),2,(A662="Internet (Social Media &amp; other non-news sites)"),3,(A662="Radio"),4,(A662="None"),5)</f>
        <v>1</v>
      </c>
      <c r="C662" t="s">
        <v>2804</v>
      </c>
      <c r="E662" t="s">
        <v>2556</v>
      </c>
      <c r="F662" t="s">
        <v>16</v>
      </c>
      <c r="G662" t="s">
        <v>16</v>
      </c>
      <c r="H662" t="e">
        <v>#N/A</v>
      </c>
      <c r="I662" t="e">
        <v>#N/A</v>
      </c>
      <c r="J662" t="e">
        <v>#N/A</v>
      </c>
      <c r="K662" t="s">
        <v>16</v>
      </c>
      <c r="L662" t="e">
        <v>#N/A</v>
      </c>
      <c r="M662" t="e">
        <v>#N/A</v>
      </c>
      <c r="N662" t="e">
        <v>#N/A</v>
      </c>
      <c r="O662" t="e">
        <v>#N/A</v>
      </c>
      <c r="P662" t="e">
        <v>#N/A</v>
      </c>
    </row>
    <row r="663" spans="1:16" x14ac:dyDescent="0.35">
      <c r="A663" t="s">
        <v>1346</v>
      </c>
      <c r="B663" cm="1">
        <f t="array" ref="B663">_xlfn.IFS((A663="TV"),1,(A663="Newspaper (online or physical)"),2,(A663="Internet (Social Media &amp; other non-news sites)"),3,(A663="Radio"),4,(A663="None"),5)</f>
        <v>3</v>
      </c>
      <c r="C663" t="s">
        <v>2804</v>
      </c>
      <c r="E663" t="s">
        <v>2557</v>
      </c>
      <c r="F663" t="s">
        <v>1346</v>
      </c>
      <c r="G663" t="s">
        <v>18</v>
      </c>
      <c r="H663" t="s">
        <v>18</v>
      </c>
      <c r="I663" t="s">
        <v>20</v>
      </c>
      <c r="J663" t="s">
        <v>18</v>
      </c>
      <c r="K663" t="s">
        <v>1346</v>
      </c>
      <c r="L663" t="s">
        <v>1346</v>
      </c>
      <c r="M663" t="e">
        <v>#N/A</v>
      </c>
      <c r="N663" t="s">
        <v>18</v>
      </c>
      <c r="O663" t="s">
        <v>16</v>
      </c>
      <c r="P663" t="s">
        <v>19</v>
      </c>
    </row>
    <row r="664" spans="1:16" x14ac:dyDescent="0.35">
      <c r="A664" t="s">
        <v>20</v>
      </c>
      <c r="B664" cm="1">
        <f t="array" ref="B664">_xlfn.IFS((A664="TV"),1,(A664="Newspaper (online or physical)"),2,(A664="Internet (Social Media &amp; other non-news sites)"),3,(A664="Radio"),4,(A664="None"),5)</f>
        <v>5</v>
      </c>
      <c r="C664" t="s">
        <v>2804</v>
      </c>
      <c r="E664" t="s">
        <v>2558</v>
      </c>
      <c r="F664" t="s">
        <v>20</v>
      </c>
      <c r="G664" t="s">
        <v>20</v>
      </c>
      <c r="H664" t="s">
        <v>20</v>
      </c>
      <c r="I664" t="s">
        <v>20</v>
      </c>
      <c r="J664" t="s">
        <v>20</v>
      </c>
      <c r="K664" t="s">
        <v>20</v>
      </c>
      <c r="L664" t="s">
        <v>20</v>
      </c>
      <c r="M664" t="s">
        <v>20</v>
      </c>
      <c r="N664" t="s">
        <v>20</v>
      </c>
      <c r="O664" t="s">
        <v>20</v>
      </c>
      <c r="P664" t="s">
        <v>20</v>
      </c>
    </row>
    <row r="665" spans="1:16" x14ac:dyDescent="0.35">
      <c r="A665" t="s">
        <v>1346</v>
      </c>
      <c r="B665" cm="1">
        <f t="array" ref="B665">_xlfn.IFS((A665="TV"),1,(A665="Newspaper (online or physical)"),2,(A665="Internet (Social Media &amp; other non-news sites)"),3,(A665="Radio"),4,(A665="None"),5)</f>
        <v>3</v>
      </c>
      <c r="C665" t="s">
        <v>2804</v>
      </c>
      <c r="E665" t="s">
        <v>2559</v>
      </c>
      <c r="F665" t="s">
        <v>1346</v>
      </c>
      <c r="G665" t="e">
        <v>#N/A</v>
      </c>
      <c r="H665" t="e">
        <v>#N/A</v>
      </c>
      <c r="I665" t="e">
        <v>#N/A</v>
      </c>
      <c r="J665" t="e">
        <v>#N/A</v>
      </c>
      <c r="K665" t="e">
        <v>#N/A</v>
      </c>
      <c r="L665" t="e">
        <v>#N/A</v>
      </c>
      <c r="M665" t="e">
        <v>#N/A</v>
      </c>
      <c r="N665" t="e">
        <v>#N/A</v>
      </c>
      <c r="O665" t="e">
        <v>#N/A</v>
      </c>
      <c r="P665" t="e">
        <v>#N/A</v>
      </c>
    </row>
    <row r="666" spans="1:16" x14ac:dyDescent="0.35">
      <c r="A666" t="s">
        <v>1346</v>
      </c>
      <c r="B666" cm="1">
        <f t="array" ref="B666">_xlfn.IFS((A666="TV"),1,(A666="Newspaper (online or physical)"),2,(A666="Internet (Social Media &amp; other non-news sites)"),3,(A666="Radio"),4,(A666="None"),5)</f>
        <v>3</v>
      </c>
      <c r="C666" t="s">
        <v>2804</v>
      </c>
      <c r="E666" t="s">
        <v>2560</v>
      </c>
      <c r="F666" t="s">
        <v>1346</v>
      </c>
      <c r="G666" t="s">
        <v>1346</v>
      </c>
      <c r="H666" t="s">
        <v>16</v>
      </c>
      <c r="I666" t="s">
        <v>1346</v>
      </c>
      <c r="J666" t="s">
        <v>1346</v>
      </c>
      <c r="K666" t="s">
        <v>16</v>
      </c>
      <c r="L666" t="s">
        <v>1346</v>
      </c>
      <c r="M666" t="s">
        <v>19</v>
      </c>
      <c r="N666" t="s">
        <v>19</v>
      </c>
      <c r="O666" t="s">
        <v>1346</v>
      </c>
      <c r="P666" t="s">
        <v>1346</v>
      </c>
    </row>
    <row r="667" spans="1:16" x14ac:dyDescent="0.35">
      <c r="A667" t="s">
        <v>16</v>
      </c>
      <c r="B667" cm="1">
        <f t="array" ref="B667">_xlfn.IFS((A667="TV"),1,(A667="Newspaper (online or physical)"),2,(A667="Internet (Social Media &amp; other non-news sites)"),3,(A667="Radio"),4,(A667="None"),5)</f>
        <v>1</v>
      </c>
      <c r="C667" t="s">
        <v>2804</v>
      </c>
      <c r="E667" t="s">
        <v>2561</v>
      </c>
      <c r="F667" t="s">
        <v>16</v>
      </c>
      <c r="G667" t="s">
        <v>16</v>
      </c>
      <c r="H667" t="s">
        <v>16</v>
      </c>
      <c r="I667" t="s">
        <v>16</v>
      </c>
      <c r="J667" t="e">
        <v>#N/A</v>
      </c>
      <c r="K667" t="s">
        <v>16</v>
      </c>
      <c r="L667" t="e">
        <v>#N/A</v>
      </c>
      <c r="M667" t="s">
        <v>16</v>
      </c>
      <c r="N667" t="e">
        <v>#N/A</v>
      </c>
      <c r="O667" t="s">
        <v>16</v>
      </c>
      <c r="P667" t="s">
        <v>16</v>
      </c>
    </row>
    <row r="668" spans="1:16" x14ac:dyDescent="0.35">
      <c r="A668" t="s">
        <v>16</v>
      </c>
      <c r="B668" cm="1">
        <f t="array" ref="B668">_xlfn.IFS((A668="TV"),1,(A668="Newspaper (online or physical)"),2,(A668="Internet (Social Media &amp; other non-news sites)"),3,(A668="Radio"),4,(A668="None"),5)</f>
        <v>1</v>
      </c>
      <c r="C668" t="s">
        <v>2804</v>
      </c>
      <c r="E668" t="s">
        <v>2562</v>
      </c>
      <c r="F668" t="s">
        <v>16</v>
      </c>
      <c r="G668" t="s">
        <v>16</v>
      </c>
      <c r="H668" t="s">
        <v>19</v>
      </c>
      <c r="I668" t="s">
        <v>19</v>
      </c>
      <c r="J668" t="s">
        <v>19</v>
      </c>
      <c r="K668" t="s">
        <v>20</v>
      </c>
      <c r="L668" t="s">
        <v>16</v>
      </c>
      <c r="M668" t="s">
        <v>16</v>
      </c>
      <c r="N668" t="s">
        <v>16</v>
      </c>
      <c r="O668" t="s">
        <v>16</v>
      </c>
      <c r="P668" t="s">
        <v>16</v>
      </c>
    </row>
    <row r="669" spans="1:16" x14ac:dyDescent="0.35">
      <c r="A669" t="s">
        <v>20</v>
      </c>
      <c r="B669" cm="1">
        <f t="array" ref="B669">_xlfn.IFS((A669="TV"),1,(A669="Newspaper (online or physical)"),2,(A669="Internet (Social Media &amp; other non-news sites)"),3,(A669="Radio"),4,(A669="None"),5)</f>
        <v>5</v>
      </c>
      <c r="C669" t="s">
        <v>2804</v>
      </c>
      <c r="E669" t="s">
        <v>2563</v>
      </c>
      <c r="F669" t="s">
        <v>20</v>
      </c>
      <c r="G669" t="s">
        <v>16</v>
      </c>
      <c r="H669" t="s">
        <v>16</v>
      </c>
      <c r="I669" t="e">
        <v>#N/A</v>
      </c>
      <c r="J669" t="e">
        <v>#N/A</v>
      </c>
      <c r="K669" t="e">
        <v>#N/A</v>
      </c>
      <c r="L669" t="e">
        <v>#N/A</v>
      </c>
      <c r="M669" t="e">
        <v>#N/A</v>
      </c>
      <c r="N669" t="e">
        <v>#N/A</v>
      </c>
      <c r="O669" t="e">
        <v>#N/A</v>
      </c>
      <c r="P669" t="e">
        <v>#N/A</v>
      </c>
    </row>
    <row r="670" spans="1:16" x14ac:dyDescent="0.35">
      <c r="A670" t="s">
        <v>19</v>
      </c>
      <c r="B670" cm="1">
        <f t="array" ref="B670">_xlfn.IFS((A670="TV"),1,(A670="Newspaper (online or physical)"),2,(A670="Internet (Social Media &amp; other non-news sites)"),3,(A670="Radio"),4,(A670="None"),5)</f>
        <v>2</v>
      </c>
      <c r="C670" t="s">
        <v>2804</v>
      </c>
      <c r="E670" t="s">
        <v>2564</v>
      </c>
      <c r="F670" t="s">
        <v>19</v>
      </c>
      <c r="G670" t="e">
        <v>#N/A</v>
      </c>
      <c r="H670" t="e">
        <v>#N/A</v>
      </c>
      <c r="I670" t="e">
        <v>#N/A</v>
      </c>
      <c r="J670" t="e">
        <v>#N/A</v>
      </c>
      <c r="K670" t="e">
        <v>#N/A</v>
      </c>
      <c r="L670" t="e">
        <v>#N/A</v>
      </c>
      <c r="M670" t="e">
        <v>#N/A</v>
      </c>
      <c r="N670" t="e">
        <v>#N/A</v>
      </c>
      <c r="O670" t="e">
        <v>#N/A</v>
      </c>
      <c r="P670" t="e">
        <v>#N/A</v>
      </c>
    </row>
    <row r="671" spans="1:16" x14ac:dyDescent="0.35">
      <c r="A671" t="s">
        <v>19</v>
      </c>
      <c r="B671" cm="1">
        <f t="array" ref="B671">_xlfn.IFS((A671="TV"),1,(A671="Newspaper (online or physical)"),2,(A671="Internet (Social Media &amp; other non-news sites)"),3,(A671="Radio"),4,(A671="None"),5)</f>
        <v>2</v>
      </c>
      <c r="C671" t="s">
        <v>2804</v>
      </c>
      <c r="E671" t="s">
        <v>2565</v>
      </c>
      <c r="F671" t="s">
        <v>19</v>
      </c>
      <c r="G671" t="e">
        <v>#N/A</v>
      </c>
      <c r="H671" t="e">
        <v>#N/A</v>
      </c>
      <c r="I671" t="e">
        <v>#N/A</v>
      </c>
      <c r="J671" t="e">
        <v>#N/A</v>
      </c>
      <c r="K671" t="e">
        <v>#N/A</v>
      </c>
      <c r="L671" t="e">
        <v>#N/A</v>
      </c>
      <c r="M671" t="e">
        <v>#N/A</v>
      </c>
      <c r="N671" t="e">
        <v>#N/A</v>
      </c>
      <c r="O671" t="e">
        <v>#N/A</v>
      </c>
      <c r="P671" t="e">
        <v>#N/A</v>
      </c>
    </row>
    <row r="672" spans="1:16" x14ac:dyDescent="0.35">
      <c r="A672" t="s">
        <v>1346</v>
      </c>
      <c r="B672" cm="1">
        <f t="array" ref="B672">_xlfn.IFS((A672="TV"),1,(A672="Newspaper (online or physical)"),2,(A672="Internet (Social Media &amp; other non-news sites)"),3,(A672="Radio"),4,(A672="None"),5)</f>
        <v>3</v>
      </c>
      <c r="C672" t="s">
        <v>2804</v>
      </c>
      <c r="E672" t="s">
        <v>2566</v>
      </c>
      <c r="F672" t="s">
        <v>1346</v>
      </c>
      <c r="G672" t="s">
        <v>1346</v>
      </c>
      <c r="H672" t="s">
        <v>1346</v>
      </c>
      <c r="I672" t="e">
        <v>#N/A</v>
      </c>
      <c r="J672" t="s">
        <v>19</v>
      </c>
      <c r="K672" t="e">
        <v>#N/A</v>
      </c>
      <c r="L672" t="e">
        <v>#N/A</v>
      </c>
      <c r="M672" t="e">
        <v>#N/A</v>
      </c>
      <c r="N672" t="e">
        <v>#N/A</v>
      </c>
      <c r="O672" t="e">
        <v>#N/A</v>
      </c>
      <c r="P672" t="e">
        <v>#N/A</v>
      </c>
    </row>
    <row r="673" spans="1:16" x14ac:dyDescent="0.35">
      <c r="A673" t="s">
        <v>16</v>
      </c>
      <c r="B673" cm="1">
        <f t="array" ref="B673">_xlfn.IFS((A673="TV"),1,(A673="Newspaper (online or physical)"),2,(A673="Internet (Social Media &amp; other non-news sites)"),3,(A673="Radio"),4,(A673="None"),5)</f>
        <v>1</v>
      </c>
      <c r="C673" t="s">
        <v>2804</v>
      </c>
      <c r="E673" t="s">
        <v>2567</v>
      </c>
      <c r="F673" t="s">
        <v>16</v>
      </c>
      <c r="G673" t="e">
        <v>#N/A</v>
      </c>
      <c r="H673" t="e">
        <v>#N/A</v>
      </c>
      <c r="I673" t="e">
        <v>#N/A</v>
      </c>
      <c r="J673" t="e">
        <v>#N/A</v>
      </c>
      <c r="K673" t="s">
        <v>20</v>
      </c>
      <c r="L673" t="e">
        <v>#N/A</v>
      </c>
      <c r="M673" t="e">
        <v>#N/A</v>
      </c>
      <c r="N673" t="e">
        <v>#N/A</v>
      </c>
      <c r="O673" t="e">
        <v>#N/A</v>
      </c>
      <c r="P673" t="e">
        <v>#N/A</v>
      </c>
    </row>
    <row r="674" spans="1:16" x14ac:dyDescent="0.35">
      <c r="A674" t="s">
        <v>1346</v>
      </c>
      <c r="B674" cm="1">
        <f t="array" ref="B674">_xlfn.IFS((A674="TV"),1,(A674="Newspaper (online or physical)"),2,(A674="Internet (Social Media &amp; other non-news sites)"),3,(A674="Radio"),4,(A674="None"),5)</f>
        <v>3</v>
      </c>
      <c r="C674" t="s">
        <v>2804</v>
      </c>
      <c r="E674" t="s">
        <v>2568</v>
      </c>
      <c r="F674" t="s">
        <v>1346</v>
      </c>
      <c r="G674" t="s">
        <v>1346</v>
      </c>
      <c r="H674" t="e">
        <v>#N/A</v>
      </c>
      <c r="I674" t="e">
        <v>#N/A</v>
      </c>
      <c r="J674" t="e">
        <v>#N/A</v>
      </c>
      <c r="K674" t="s">
        <v>1346</v>
      </c>
      <c r="L674" t="s">
        <v>1346</v>
      </c>
      <c r="M674" t="s">
        <v>19</v>
      </c>
      <c r="N674" t="s">
        <v>1346</v>
      </c>
      <c r="O674" t="s">
        <v>19</v>
      </c>
      <c r="P674" t="e">
        <v>#N/A</v>
      </c>
    </row>
    <row r="675" spans="1:16" x14ac:dyDescent="0.35">
      <c r="A675" t="s">
        <v>19</v>
      </c>
      <c r="B675" cm="1">
        <f t="array" ref="B675">_xlfn.IFS((A675="TV"),1,(A675="Newspaper (online or physical)"),2,(A675="Internet (Social Media &amp; other non-news sites)"),3,(A675="Radio"),4,(A675="None"),5)</f>
        <v>2</v>
      </c>
      <c r="C675" t="s">
        <v>2804</v>
      </c>
      <c r="E675" t="s">
        <v>2569</v>
      </c>
      <c r="F675" t="s">
        <v>19</v>
      </c>
      <c r="G675" t="s">
        <v>19</v>
      </c>
      <c r="H675" t="e">
        <v>#N/A</v>
      </c>
      <c r="I675" t="e">
        <v>#N/A</v>
      </c>
      <c r="J675" t="e">
        <v>#N/A</v>
      </c>
      <c r="K675" t="e">
        <v>#N/A</v>
      </c>
      <c r="L675" t="e">
        <v>#N/A</v>
      </c>
      <c r="M675" t="e">
        <v>#N/A</v>
      </c>
      <c r="N675" t="e">
        <v>#N/A</v>
      </c>
      <c r="O675" t="e">
        <v>#N/A</v>
      </c>
      <c r="P675" t="e">
        <v>#N/A</v>
      </c>
    </row>
    <row r="676" spans="1:16" x14ac:dyDescent="0.35">
      <c r="A676" t="s">
        <v>1346</v>
      </c>
      <c r="B676" cm="1">
        <f t="array" ref="B676">_xlfn.IFS((A676="TV"),1,(A676="Newspaper (online or physical)"),2,(A676="Internet (Social Media &amp; other non-news sites)"),3,(A676="Radio"),4,(A676="None"),5)</f>
        <v>3</v>
      </c>
      <c r="C676" t="s">
        <v>2804</v>
      </c>
      <c r="E676" t="s">
        <v>2570</v>
      </c>
      <c r="F676" t="s">
        <v>1346</v>
      </c>
      <c r="G676" t="e">
        <v>#N/A</v>
      </c>
      <c r="H676" t="e">
        <v>#N/A</v>
      </c>
      <c r="I676" t="e">
        <v>#N/A</v>
      </c>
      <c r="J676" t="e">
        <v>#N/A</v>
      </c>
      <c r="K676" t="e">
        <v>#N/A</v>
      </c>
      <c r="L676" t="e">
        <v>#N/A</v>
      </c>
      <c r="M676" t="e">
        <v>#N/A</v>
      </c>
      <c r="N676" t="e">
        <v>#N/A</v>
      </c>
      <c r="O676" t="e">
        <v>#N/A</v>
      </c>
      <c r="P676" t="e">
        <v>#N/A</v>
      </c>
    </row>
    <row r="677" spans="1:16" x14ac:dyDescent="0.35">
      <c r="A677" t="s">
        <v>19</v>
      </c>
      <c r="B677" cm="1">
        <f t="array" ref="B677">_xlfn.IFS((A677="TV"),1,(A677="Newspaper (online or physical)"),2,(A677="Internet (Social Media &amp; other non-news sites)"),3,(A677="Radio"),4,(A677="None"),5)</f>
        <v>2</v>
      </c>
      <c r="C677" t="s">
        <v>2804</v>
      </c>
      <c r="E677" t="s">
        <v>2571</v>
      </c>
      <c r="F677" t="s">
        <v>19</v>
      </c>
      <c r="G677" t="e">
        <v>#N/A</v>
      </c>
      <c r="H677" t="e">
        <v>#N/A</v>
      </c>
      <c r="I677" t="e">
        <v>#N/A</v>
      </c>
      <c r="J677" t="e">
        <v>#N/A</v>
      </c>
      <c r="K677" t="e">
        <v>#N/A</v>
      </c>
      <c r="L677" t="e">
        <v>#N/A</v>
      </c>
      <c r="M677" t="e">
        <v>#N/A</v>
      </c>
      <c r="N677" t="e">
        <v>#N/A</v>
      </c>
      <c r="O677" t="e">
        <v>#N/A</v>
      </c>
      <c r="P677" t="e">
        <v>#N/A</v>
      </c>
    </row>
    <row r="678" spans="1:16" x14ac:dyDescent="0.35">
      <c r="A678" t="s">
        <v>1346</v>
      </c>
      <c r="B678" cm="1">
        <f t="array" ref="B678">_xlfn.IFS((A678="TV"),1,(A678="Newspaper (online or physical)"),2,(A678="Internet (Social Media &amp; other non-news sites)"),3,(A678="Radio"),4,(A678="None"),5)</f>
        <v>3</v>
      </c>
      <c r="C678" t="s">
        <v>2804</v>
      </c>
      <c r="E678" t="s">
        <v>2572</v>
      </c>
      <c r="F678" t="s">
        <v>1346</v>
      </c>
      <c r="G678" t="e">
        <v>#N/A</v>
      </c>
      <c r="H678" t="e">
        <v>#N/A</v>
      </c>
      <c r="I678" t="e">
        <v>#N/A</v>
      </c>
      <c r="J678" t="s">
        <v>1346</v>
      </c>
      <c r="K678" t="e">
        <v>#N/A</v>
      </c>
      <c r="L678" t="e">
        <v>#N/A</v>
      </c>
      <c r="M678" t="e">
        <v>#N/A</v>
      </c>
      <c r="N678" t="e">
        <v>#N/A</v>
      </c>
      <c r="O678" t="e">
        <v>#N/A</v>
      </c>
      <c r="P678" t="e">
        <v>#N/A</v>
      </c>
    </row>
    <row r="679" spans="1:16" x14ac:dyDescent="0.35">
      <c r="A679" t="s">
        <v>19</v>
      </c>
      <c r="B679" cm="1">
        <f t="array" ref="B679">_xlfn.IFS((A679="TV"),1,(A679="Newspaper (online or physical)"),2,(A679="Internet (Social Media &amp; other non-news sites)"),3,(A679="Radio"),4,(A679="None"),5)</f>
        <v>2</v>
      </c>
      <c r="C679" t="s">
        <v>2804</v>
      </c>
      <c r="E679" t="s">
        <v>2573</v>
      </c>
      <c r="F679" t="s">
        <v>19</v>
      </c>
      <c r="G679" t="s">
        <v>16</v>
      </c>
      <c r="H679" t="e">
        <v>#N/A</v>
      </c>
      <c r="I679" t="e">
        <v>#N/A</v>
      </c>
      <c r="J679" t="s">
        <v>16</v>
      </c>
      <c r="K679" t="s">
        <v>1346</v>
      </c>
      <c r="L679" t="e">
        <v>#N/A</v>
      </c>
      <c r="M679" t="s">
        <v>1346</v>
      </c>
      <c r="N679" t="e">
        <v>#N/A</v>
      </c>
      <c r="O679" t="s">
        <v>1346</v>
      </c>
      <c r="P679" t="e">
        <v>#N/A</v>
      </c>
    </row>
    <row r="680" spans="1:16" x14ac:dyDescent="0.35">
      <c r="A680" t="s">
        <v>1346</v>
      </c>
      <c r="B680" cm="1">
        <f t="array" ref="B680">_xlfn.IFS((A680="TV"),1,(A680="Newspaper (online or physical)"),2,(A680="Internet (Social Media &amp; other non-news sites)"),3,(A680="Radio"),4,(A680="None"),5)</f>
        <v>3</v>
      </c>
      <c r="C680" t="s">
        <v>2804</v>
      </c>
      <c r="E680" t="s">
        <v>2574</v>
      </c>
      <c r="F680" t="s">
        <v>1346</v>
      </c>
      <c r="G680" t="e">
        <v>#N/A</v>
      </c>
      <c r="H680" t="e">
        <v>#N/A</v>
      </c>
      <c r="I680" t="e">
        <v>#N/A</v>
      </c>
      <c r="J680" t="e">
        <v>#N/A</v>
      </c>
      <c r="K680" t="e">
        <v>#N/A</v>
      </c>
      <c r="L680" t="e">
        <v>#N/A</v>
      </c>
      <c r="M680" t="e">
        <v>#N/A</v>
      </c>
      <c r="N680" t="e">
        <v>#N/A</v>
      </c>
      <c r="O680" t="e">
        <v>#N/A</v>
      </c>
      <c r="P680" t="e">
        <v>#N/A</v>
      </c>
    </row>
    <row r="681" spans="1:16" x14ac:dyDescent="0.35">
      <c r="A681" t="s">
        <v>16</v>
      </c>
      <c r="B681" cm="1">
        <f t="array" ref="B681">_xlfn.IFS((A681="TV"),1,(A681="Newspaper (online or physical)"),2,(A681="Internet (Social Media &amp; other non-news sites)"),3,(A681="Radio"),4,(A681="None"),5)</f>
        <v>1</v>
      </c>
      <c r="C681" t="s">
        <v>2804</v>
      </c>
      <c r="E681" t="s">
        <v>2575</v>
      </c>
      <c r="F681" t="s">
        <v>16</v>
      </c>
      <c r="G681" t="s">
        <v>16</v>
      </c>
      <c r="H681" t="s">
        <v>16</v>
      </c>
      <c r="I681" t="s">
        <v>16</v>
      </c>
      <c r="J681" t="s">
        <v>16</v>
      </c>
      <c r="K681" t="s">
        <v>16</v>
      </c>
      <c r="L681" t="s">
        <v>16</v>
      </c>
      <c r="M681" t="s">
        <v>16</v>
      </c>
      <c r="N681" t="s">
        <v>16</v>
      </c>
      <c r="O681" t="s">
        <v>16</v>
      </c>
      <c r="P681" t="s">
        <v>16</v>
      </c>
    </row>
    <row r="682" spans="1:16" x14ac:dyDescent="0.35">
      <c r="A682" t="s">
        <v>1346</v>
      </c>
      <c r="B682" cm="1">
        <f t="array" ref="B682">_xlfn.IFS((A682="TV"),1,(A682="Newspaper (online or physical)"),2,(A682="Internet (Social Media &amp; other non-news sites)"),3,(A682="Radio"),4,(A682="None"),5)</f>
        <v>3</v>
      </c>
      <c r="C682" t="s">
        <v>2804</v>
      </c>
      <c r="E682" t="s">
        <v>2576</v>
      </c>
      <c r="F682" t="s">
        <v>1346</v>
      </c>
      <c r="G682" t="s">
        <v>1346</v>
      </c>
      <c r="H682" t="s">
        <v>1346</v>
      </c>
      <c r="I682" t="s">
        <v>1346</v>
      </c>
      <c r="J682" t="s">
        <v>1346</v>
      </c>
      <c r="K682" t="e">
        <v>#N/A</v>
      </c>
      <c r="L682" t="s">
        <v>1346</v>
      </c>
      <c r="M682" t="e">
        <v>#N/A</v>
      </c>
      <c r="N682" t="s">
        <v>1346</v>
      </c>
      <c r="O682" t="e">
        <v>#N/A</v>
      </c>
      <c r="P682" t="s">
        <v>1346</v>
      </c>
    </row>
    <row r="683" spans="1:16" x14ac:dyDescent="0.35">
      <c r="A683" t="s">
        <v>19</v>
      </c>
      <c r="B683" cm="1">
        <f t="array" ref="B683">_xlfn.IFS((A683="TV"),1,(A683="Newspaper (online or physical)"),2,(A683="Internet (Social Media &amp; other non-news sites)"),3,(A683="Radio"),4,(A683="None"),5)</f>
        <v>2</v>
      </c>
      <c r="C683" t="s">
        <v>2804</v>
      </c>
      <c r="E683" t="s">
        <v>2577</v>
      </c>
      <c r="F683" t="s">
        <v>19</v>
      </c>
      <c r="G683" t="e">
        <v>#N/A</v>
      </c>
      <c r="H683" t="e">
        <v>#N/A</v>
      </c>
      <c r="I683" t="e">
        <v>#N/A</v>
      </c>
      <c r="J683" t="e">
        <v>#N/A</v>
      </c>
      <c r="K683" t="e">
        <v>#N/A</v>
      </c>
      <c r="L683" t="e">
        <v>#N/A</v>
      </c>
      <c r="M683" t="e">
        <v>#N/A</v>
      </c>
      <c r="N683" t="e">
        <v>#N/A</v>
      </c>
      <c r="O683" t="e">
        <v>#N/A</v>
      </c>
      <c r="P683" t="e">
        <v>#N/A</v>
      </c>
    </row>
    <row r="684" spans="1:16" x14ac:dyDescent="0.35">
      <c r="A684" t="s">
        <v>1346</v>
      </c>
      <c r="B684" cm="1">
        <f t="array" ref="B684">_xlfn.IFS((A684="TV"),1,(A684="Newspaper (online or physical)"),2,(A684="Internet (Social Media &amp; other non-news sites)"),3,(A684="Radio"),4,(A684="None"),5)</f>
        <v>3</v>
      </c>
      <c r="C684" t="s">
        <v>2804</v>
      </c>
      <c r="E684" t="s">
        <v>2578</v>
      </c>
      <c r="F684" t="s">
        <v>1346</v>
      </c>
      <c r="G684" t="e">
        <v>#N/A</v>
      </c>
      <c r="H684" t="e">
        <v>#N/A</v>
      </c>
      <c r="I684" t="e">
        <v>#N/A</v>
      </c>
      <c r="J684" t="s">
        <v>1346</v>
      </c>
      <c r="K684" t="e">
        <v>#N/A</v>
      </c>
      <c r="L684" t="s">
        <v>1346</v>
      </c>
      <c r="M684" t="e">
        <v>#N/A</v>
      </c>
      <c r="N684" t="s">
        <v>1346</v>
      </c>
      <c r="O684" t="e">
        <v>#N/A</v>
      </c>
      <c r="P684" t="e">
        <v>#N/A</v>
      </c>
    </row>
    <row r="685" spans="1:16" x14ac:dyDescent="0.35">
      <c r="A685" t="s">
        <v>19</v>
      </c>
      <c r="B685" cm="1">
        <f t="array" ref="B685">_xlfn.IFS((A685="TV"),1,(A685="Newspaper (online or physical)"),2,(A685="Internet (Social Media &amp; other non-news sites)"),3,(A685="Radio"),4,(A685="None"),5)</f>
        <v>2</v>
      </c>
      <c r="C685" t="s">
        <v>2804</v>
      </c>
      <c r="E685" t="s">
        <v>2579</v>
      </c>
      <c r="F685" t="s">
        <v>19</v>
      </c>
      <c r="G685" t="e">
        <v>#N/A</v>
      </c>
      <c r="H685" t="e">
        <v>#N/A</v>
      </c>
      <c r="I685" t="s">
        <v>1346</v>
      </c>
      <c r="J685" t="e">
        <v>#N/A</v>
      </c>
      <c r="K685" t="e">
        <v>#N/A</v>
      </c>
      <c r="L685" t="e">
        <v>#N/A</v>
      </c>
      <c r="M685" t="e">
        <v>#N/A</v>
      </c>
      <c r="N685" t="s">
        <v>19</v>
      </c>
      <c r="O685" t="e">
        <v>#N/A</v>
      </c>
      <c r="P685" t="e">
        <v>#N/A</v>
      </c>
    </row>
    <row r="686" spans="1:16" x14ac:dyDescent="0.35">
      <c r="A686" t="s">
        <v>19</v>
      </c>
      <c r="B686" cm="1">
        <f t="array" ref="B686">_xlfn.IFS((A686="TV"),1,(A686="Newspaper (online or physical)"),2,(A686="Internet (Social Media &amp; other non-news sites)"),3,(A686="Radio"),4,(A686="None"),5)</f>
        <v>2</v>
      </c>
      <c r="C686" t="s">
        <v>2804</v>
      </c>
      <c r="E686" t="s">
        <v>2580</v>
      </c>
      <c r="F686" t="s">
        <v>19</v>
      </c>
      <c r="G686" t="e">
        <v>#N/A</v>
      </c>
      <c r="H686" t="e">
        <v>#N/A</v>
      </c>
      <c r="I686" t="e">
        <v>#N/A</v>
      </c>
      <c r="J686" t="s">
        <v>19</v>
      </c>
      <c r="K686" t="s">
        <v>19</v>
      </c>
      <c r="L686" t="e">
        <v>#N/A</v>
      </c>
      <c r="M686" t="s">
        <v>19</v>
      </c>
      <c r="N686" t="e">
        <v>#N/A</v>
      </c>
      <c r="O686" t="e">
        <v>#N/A</v>
      </c>
      <c r="P686" t="e">
        <v>#N/A</v>
      </c>
    </row>
    <row r="687" spans="1:16" x14ac:dyDescent="0.35">
      <c r="A687" t="s">
        <v>19</v>
      </c>
      <c r="B687" cm="1">
        <f t="array" ref="B687">_xlfn.IFS((A687="TV"),1,(A687="Newspaper (online or physical)"),2,(A687="Internet (Social Media &amp; other non-news sites)"),3,(A687="Radio"),4,(A687="None"),5)</f>
        <v>2</v>
      </c>
      <c r="C687" t="s">
        <v>2804</v>
      </c>
      <c r="E687" t="s">
        <v>2581</v>
      </c>
      <c r="F687" t="s">
        <v>19</v>
      </c>
      <c r="G687" t="e">
        <v>#N/A</v>
      </c>
      <c r="H687" t="e">
        <v>#N/A</v>
      </c>
      <c r="I687" t="e">
        <v>#N/A</v>
      </c>
      <c r="J687" t="e">
        <v>#N/A</v>
      </c>
      <c r="K687" t="e">
        <v>#N/A</v>
      </c>
      <c r="L687" t="e">
        <v>#N/A</v>
      </c>
      <c r="M687" t="e">
        <v>#N/A</v>
      </c>
      <c r="N687" t="e">
        <v>#N/A</v>
      </c>
      <c r="O687" t="e">
        <v>#N/A</v>
      </c>
      <c r="P687" t="e">
        <v>#N/A</v>
      </c>
    </row>
    <row r="688" spans="1:16" x14ac:dyDescent="0.35">
      <c r="A688" t="s">
        <v>19</v>
      </c>
      <c r="B688" cm="1">
        <f t="array" ref="B688">_xlfn.IFS((A688="TV"),1,(A688="Newspaper (online or physical)"),2,(A688="Internet (Social Media &amp; other non-news sites)"),3,(A688="Radio"),4,(A688="None"),5)</f>
        <v>2</v>
      </c>
      <c r="C688" t="s">
        <v>2804</v>
      </c>
      <c r="E688" t="s">
        <v>2582</v>
      </c>
      <c r="F688" t="s">
        <v>19</v>
      </c>
      <c r="G688" t="s">
        <v>19</v>
      </c>
      <c r="H688" t="e">
        <v>#N/A</v>
      </c>
      <c r="I688" t="e">
        <v>#N/A</v>
      </c>
      <c r="J688" t="e">
        <v>#N/A</v>
      </c>
      <c r="K688" t="e">
        <v>#N/A</v>
      </c>
      <c r="L688" t="e">
        <v>#N/A</v>
      </c>
      <c r="M688" t="e">
        <v>#N/A</v>
      </c>
      <c r="N688" t="e">
        <v>#N/A</v>
      </c>
      <c r="O688" t="e">
        <v>#N/A</v>
      </c>
      <c r="P688" t="e">
        <v>#N/A</v>
      </c>
    </row>
    <row r="689" spans="1:16" x14ac:dyDescent="0.35">
      <c r="A689" t="s">
        <v>18</v>
      </c>
      <c r="B689" cm="1">
        <f t="array" ref="B689">_xlfn.IFS((A689="TV"),1,(A689="Newspaper (online or physical)"),2,(A689="Internet (Social Media &amp; other non-news sites)"),3,(A689="Radio"),4,(A689="None"),5)</f>
        <v>4</v>
      </c>
      <c r="C689" t="s">
        <v>2804</v>
      </c>
      <c r="E689" t="s">
        <v>2583</v>
      </c>
      <c r="F689" t="s">
        <v>18</v>
      </c>
      <c r="G689" t="s">
        <v>19</v>
      </c>
      <c r="H689" t="e">
        <v>#N/A</v>
      </c>
      <c r="I689" t="s">
        <v>19</v>
      </c>
      <c r="J689" t="s">
        <v>19</v>
      </c>
      <c r="K689" t="s">
        <v>19</v>
      </c>
      <c r="L689" t="s">
        <v>19</v>
      </c>
      <c r="M689" t="s">
        <v>19</v>
      </c>
      <c r="N689" t="s">
        <v>18</v>
      </c>
      <c r="O689" t="s">
        <v>19</v>
      </c>
      <c r="P689" t="s">
        <v>18</v>
      </c>
    </row>
    <row r="690" spans="1:16" x14ac:dyDescent="0.35">
      <c r="A690" t="s">
        <v>19</v>
      </c>
      <c r="B690" cm="1">
        <f t="array" ref="B690">_xlfn.IFS((A690="TV"),1,(A690="Newspaper (online or physical)"),2,(A690="Internet (Social Media &amp; other non-news sites)"),3,(A690="Radio"),4,(A690="None"),5)</f>
        <v>2</v>
      </c>
      <c r="C690" t="s">
        <v>2804</v>
      </c>
      <c r="E690" t="s">
        <v>2584</v>
      </c>
      <c r="F690" t="s">
        <v>19</v>
      </c>
      <c r="G690" t="e">
        <v>#N/A</v>
      </c>
      <c r="H690" t="e">
        <v>#N/A</v>
      </c>
      <c r="I690" t="e">
        <v>#N/A</v>
      </c>
      <c r="J690" t="s">
        <v>19</v>
      </c>
      <c r="K690" t="e">
        <v>#N/A</v>
      </c>
      <c r="L690" t="s">
        <v>19</v>
      </c>
      <c r="M690" t="e">
        <v>#N/A</v>
      </c>
      <c r="N690" t="e">
        <v>#N/A</v>
      </c>
      <c r="O690" t="e">
        <v>#N/A</v>
      </c>
      <c r="P690" t="s">
        <v>19</v>
      </c>
    </row>
    <row r="691" spans="1:16" x14ac:dyDescent="0.35">
      <c r="A691" t="s">
        <v>19</v>
      </c>
      <c r="B691" cm="1">
        <f t="array" ref="B691">_xlfn.IFS((A691="TV"),1,(A691="Newspaper (online or physical)"),2,(A691="Internet (Social Media &amp; other non-news sites)"),3,(A691="Radio"),4,(A691="None"),5)</f>
        <v>2</v>
      </c>
      <c r="C691" t="s">
        <v>2804</v>
      </c>
      <c r="E691" t="s">
        <v>2585</v>
      </c>
      <c r="F691" t="s">
        <v>19</v>
      </c>
      <c r="G691" t="e">
        <v>#N/A</v>
      </c>
      <c r="H691" t="e">
        <v>#N/A</v>
      </c>
      <c r="I691" t="s">
        <v>19</v>
      </c>
      <c r="J691" t="s">
        <v>16</v>
      </c>
      <c r="K691" t="e">
        <v>#N/A</v>
      </c>
      <c r="L691" t="e">
        <v>#N/A</v>
      </c>
      <c r="M691" t="e">
        <v>#N/A</v>
      </c>
      <c r="N691" t="s">
        <v>19</v>
      </c>
      <c r="O691" t="s">
        <v>19</v>
      </c>
      <c r="P691" t="s">
        <v>16</v>
      </c>
    </row>
    <row r="692" spans="1:16" x14ac:dyDescent="0.35">
      <c r="A692" t="s">
        <v>20</v>
      </c>
      <c r="B692" cm="1">
        <f t="array" ref="B692">_xlfn.IFS((A692="TV"),1,(A692="Newspaper (online or physical)"),2,(A692="Internet (Social Media &amp; other non-news sites)"),3,(A692="Radio"),4,(A692="None"),5)</f>
        <v>5</v>
      </c>
      <c r="C692" t="s">
        <v>2804</v>
      </c>
      <c r="E692" t="s">
        <v>2586</v>
      </c>
      <c r="F692" t="s">
        <v>20</v>
      </c>
      <c r="G692" t="s">
        <v>1346</v>
      </c>
      <c r="H692" t="e">
        <v>#N/A</v>
      </c>
      <c r="I692" t="s">
        <v>16</v>
      </c>
      <c r="J692" t="e">
        <v>#N/A</v>
      </c>
      <c r="K692" t="e">
        <v>#N/A</v>
      </c>
      <c r="L692" t="e">
        <v>#N/A</v>
      </c>
      <c r="M692" t="e">
        <v>#N/A</v>
      </c>
      <c r="N692" t="e">
        <v>#N/A</v>
      </c>
      <c r="O692" t="e">
        <v>#N/A</v>
      </c>
      <c r="P692" t="e">
        <v>#N/A</v>
      </c>
    </row>
    <row r="693" spans="1:16" x14ac:dyDescent="0.35">
      <c r="A693" t="s">
        <v>19</v>
      </c>
      <c r="B693" cm="1">
        <f t="array" ref="B693">_xlfn.IFS((A693="TV"),1,(A693="Newspaper (online or physical)"),2,(A693="Internet (Social Media &amp; other non-news sites)"),3,(A693="Radio"),4,(A693="None"),5)</f>
        <v>2</v>
      </c>
      <c r="C693" t="s">
        <v>2804</v>
      </c>
      <c r="E693" t="s">
        <v>2587</v>
      </c>
      <c r="F693" t="s">
        <v>19</v>
      </c>
      <c r="G693" t="s">
        <v>19</v>
      </c>
      <c r="H693" t="s">
        <v>19</v>
      </c>
      <c r="I693" t="s">
        <v>19</v>
      </c>
      <c r="J693" t="s">
        <v>19</v>
      </c>
      <c r="K693" t="s">
        <v>19</v>
      </c>
      <c r="L693" t="e">
        <v>#N/A</v>
      </c>
      <c r="M693" t="e">
        <v>#N/A</v>
      </c>
      <c r="N693" t="s">
        <v>1346</v>
      </c>
      <c r="O693" t="s">
        <v>1346</v>
      </c>
      <c r="P693" t="s">
        <v>19</v>
      </c>
    </row>
    <row r="694" spans="1:16" x14ac:dyDescent="0.35">
      <c r="A694" t="s">
        <v>1346</v>
      </c>
      <c r="B694" cm="1">
        <f t="array" ref="B694">_xlfn.IFS((A694="TV"),1,(A694="Newspaper (online or physical)"),2,(A694="Internet (Social Media &amp; other non-news sites)"),3,(A694="Radio"),4,(A694="None"),5)</f>
        <v>3</v>
      </c>
      <c r="C694" t="s">
        <v>2804</v>
      </c>
      <c r="E694" t="s">
        <v>2588</v>
      </c>
      <c r="F694" t="s">
        <v>1346</v>
      </c>
      <c r="G694" t="e">
        <v>#N/A</v>
      </c>
      <c r="H694" t="e">
        <v>#N/A</v>
      </c>
      <c r="I694" t="e">
        <v>#N/A</v>
      </c>
      <c r="J694" t="e">
        <v>#N/A</v>
      </c>
      <c r="K694" t="e">
        <v>#N/A</v>
      </c>
      <c r="L694" t="e">
        <v>#N/A</v>
      </c>
      <c r="M694" t="e">
        <v>#N/A</v>
      </c>
      <c r="N694" t="e">
        <v>#N/A</v>
      </c>
      <c r="O694" t="e">
        <v>#N/A</v>
      </c>
      <c r="P694" t="e">
        <v>#N/A</v>
      </c>
    </row>
    <row r="695" spans="1:16" x14ac:dyDescent="0.35">
      <c r="A695" t="s">
        <v>1346</v>
      </c>
      <c r="B695" cm="1">
        <f t="array" ref="B695">_xlfn.IFS((A695="TV"),1,(A695="Newspaper (online or physical)"),2,(A695="Internet (Social Media &amp; other non-news sites)"),3,(A695="Radio"),4,(A695="None"),5)</f>
        <v>3</v>
      </c>
      <c r="C695" t="s">
        <v>2804</v>
      </c>
      <c r="E695" t="s">
        <v>2589</v>
      </c>
      <c r="F695" t="s">
        <v>1346</v>
      </c>
      <c r="G695" t="e">
        <v>#N/A</v>
      </c>
      <c r="H695" t="e">
        <v>#N/A</v>
      </c>
      <c r="I695" t="s">
        <v>19</v>
      </c>
      <c r="J695" t="e">
        <v>#N/A</v>
      </c>
      <c r="K695" t="e">
        <v>#N/A</v>
      </c>
      <c r="L695" t="e">
        <v>#N/A</v>
      </c>
      <c r="M695" t="e">
        <v>#N/A</v>
      </c>
      <c r="N695" t="e">
        <v>#N/A</v>
      </c>
      <c r="O695" t="e">
        <v>#N/A</v>
      </c>
      <c r="P695" t="e">
        <v>#N/A</v>
      </c>
    </row>
    <row r="696" spans="1:16" x14ac:dyDescent="0.35">
      <c r="A696" t="s">
        <v>1346</v>
      </c>
      <c r="B696" cm="1">
        <f t="array" ref="B696">_xlfn.IFS((A696="TV"),1,(A696="Newspaper (online or physical)"),2,(A696="Internet (Social Media &amp; other non-news sites)"),3,(A696="Radio"),4,(A696="None"),5)</f>
        <v>3</v>
      </c>
      <c r="C696" t="s">
        <v>2804</v>
      </c>
      <c r="E696" t="s">
        <v>2590</v>
      </c>
      <c r="F696" t="s">
        <v>1346</v>
      </c>
      <c r="G696" t="e">
        <v>#N/A</v>
      </c>
      <c r="H696" t="e">
        <v>#N/A</v>
      </c>
      <c r="I696" t="e">
        <v>#N/A</v>
      </c>
      <c r="J696" t="e">
        <v>#N/A</v>
      </c>
      <c r="K696" t="e">
        <v>#N/A</v>
      </c>
      <c r="L696" t="e">
        <v>#N/A</v>
      </c>
      <c r="M696" t="e">
        <v>#N/A</v>
      </c>
      <c r="N696" t="e">
        <v>#N/A</v>
      </c>
      <c r="O696" t="e">
        <v>#N/A</v>
      </c>
      <c r="P696" t="e">
        <v>#N/A</v>
      </c>
    </row>
    <row r="697" spans="1:16" x14ac:dyDescent="0.35">
      <c r="A697" t="s">
        <v>1346</v>
      </c>
      <c r="B697" cm="1">
        <f t="array" ref="B697">_xlfn.IFS((A697="TV"),1,(A697="Newspaper (online or physical)"),2,(A697="Internet (Social Media &amp; other non-news sites)"),3,(A697="Radio"),4,(A697="None"),5)</f>
        <v>3</v>
      </c>
      <c r="C697" t="s">
        <v>2804</v>
      </c>
      <c r="E697" t="s">
        <v>2591</v>
      </c>
      <c r="F697" t="s">
        <v>1346</v>
      </c>
      <c r="G697" t="s">
        <v>1346</v>
      </c>
      <c r="H697" t="e">
        <v>#N/A</v>
      </c>
      <c r="I697" t="s">
        <v>1346</v>
      </c>
      <c r="J697" t="s">
        <v>1346</v>
      </c>
      <c r="K697" t="s">
        <v>1346</v>
      </c>
      <c r="L697" t="e">
        <v>#N/A</v>
      </c>
      <c r="M697" t="s">
        <v>1346</v>
      </c>
      <c r="N697" t="s">
        <v>1346</v>
      </c>
      <c r="O697" t="s">
        <v>1346</v>
      </c>
      <c r="P697" t="e">
        <v>#N/A</v>
      </c>
    </row>
    <row r="698" spans="1:16" x14ac:dyDescent="0.35">
      <c r="A698" t="s">
        <v>16</v>
      </c>
      <c r="B698" cm="1">
        <f t="array" ref="B698">_xlfn.IFS((A698="TV"),1,(A698="Newspaper (online or physical)"),2,(A698="Internet (Social Media &amp; other non-news sites)"),3,(A698="Radio"),4,(A698="None"),5)</f>
        <v>1</v>
      </c>
      <c r="C698" t="s">
        <v>2804</v>
      </c>
      <c r="E698" t="s">
        <v>2592</v>
      </c>
      <c r="F698" t="s">
        <v>16</v>
      </c>
      <c r="G698" t="e">
        <v>#N/A</v>
      </c>
      <c r="H698" t="e">
        <v>#N/A</v>
      </c>
      <c r="I698" t="e">
        <v>#N/A</v>
      </c>
      <c r="J698" t="e">
        <v>#N/A</v>
      </c>
      <c r="K698" t="e">
        <v>#N/A</v>
      </c>
      <c r="L698" t="s">
        <v>20</v>
      </c>
      <c r="M698" t="e">
        <v>#N/A</v>
      </c>
      <c r="N698" t="e">
        <v>#N/A</v>
      </c>
      <c r="O698" t="e">
        <v>#N/A</v>
      </c>
      <c r="P698" t="e">
        <v>#N/A</v>
      </c>
    </row>
    <row r="699" spans="1:16" x14ac:dyDescent="0.35">
      <c r="A699" t="s">
        <v>19</v>
      </c>
      <c r="B699" cm="1">
        <f t="array" ref="B699">_xlfn.IFS((A699="TV"),1,(A699="Newspaper (online or physical)"),2,(A699="Internet (Social Media &amp; other non-news sites)"),3,(A699="Radio"),4,(A699="None"),5)</f>
        <v>2</v>
      </c>
      <c r="C699" t="s">
        <v>2804</v>
      </c>
      <c r="E699" t="s">
        <v>2593</v>
      </c>
      <c r="F699" t="s">
        <v>19</v>
      </c>
      <c r="G699" t="e">
        <v>#N/A</v>
      </c>
      <c r="H699" t="e">
        <v>#N/A</v>
      </c>
      <c r="I699" t="s">
        <v>19</v>
      </c>
      <c r="J699" t="e">
        <v>#N/A</v>
      </c>
      <c r="K699" t="e">
        <v>#N/A</v>
      </c>
      <c r="L699" t="s">
        <v>19</v>
      </c>
      <c r="M699" t="e">
        <v>#N/A</v>
      </c>
      <c r="N699" t="e">
        <v>#N/A</v>
      </c>
      <c r="O699" t="e">
        <v>#N/A</v>
      </c>
      <c r="P699" t="e">
        <v>#N/A</v>
      </c>
    </row>
    <row r="700" spans="1:16" x14ac:dyDescent="0.35">
      <c r="A700" t="s">
        <v>16</v>
      </c>
      <c r="B700" cm="1">
        <f t="array" ref="B700">_xlfn.IFS((A700="TV"),1,(A700="Newspaper (online or physical)"),2,(A700="Internet (Social Media &amp; other non-news sites)"),3,(A700="Radio"),4,(A700="None"),5)</f>
        <v>1</v>
      </c>
      <c r="C700" t="s">
        <v>2804</v>
      </c>
      <c r="E700" t="s">
        <v>2594</v>
      </c>
      <c r="F700" t="s">
        <v>16</v>
      </c>
      <c r="G700" t="e">
        <v>#N/A</v>
      </c>
      <c r="H700" t="e">
        <v>#N/A</v>
      </c>
      <c r="I700" t="e">
        <v>#N/A</v>
      </c>
      <c r="J700" t="e">
        <v>#N/A</v>
      </c>
      <c r="K700" t="e">
        <v>#N/A</v>
      </c>
      <c r="L700" t="e">
        <v>#N/A</v>
      </c>
      <c r="M700" t="e">
        <v>#N/A</v>
      </c>
      <c r="N700" t="e">
        <v>#N/A</v>
      </c>
      <c r="O700" t="e">
        <v>#N/A</v>
      </c>
      <c r="P700" t="e">
        <v>#N/A</v>
      </c>
    </row>
    <row r="701" spans="1:16" x14ac:dyDescent="0.35">
      <c r="A701" t="s">
        <v>19</v>
      </c>
      <c r="B701" cm="1">
        <f t="array" ref="B701">_xlfn.IFS((A701="TV"),1,(A701="Newspaper (online or physical)"),2,(A701="Internet (Social Media &amp; other non-news sites)"),3,(A701="Radio"),4,(A701="None"),5)</f>
        <v>2</v>
      </c>
      <c r="C701" t="s">
        <v>2804</v>
      </c>
      <c r="E701" t="s">
        <v>2595</v>
      </c>
      <c r="F701" t="s">
        <v>19</v>
      </c>
      <c r="G701" t="e">
        <v>#N/A</v>
      </c>
      <c r="H701" t="e">
        <v>#N/A</v>
      </c>
      <c r="I701" t="e">
        <v>#N/A</v>
      </c>
      <c r="J701" t="s">
        <v>18</v>
      </c>
      <c r="K701" t="e">
        <v>#N/A</v>
      </c>
      <c r="L701" t="s">
        <v>19</v>
      </c>
      <c r="M701" t="s">
        <v>1346</v>
      </c>
      <c r="N701" t="s">
        <v>18</v>
      </c>
      <c r="O701" t="e">
        <v>#N/A</v>
      </c>
      <c r="P701" t="e">
        <v>#N/A</v>
      </c>
    </row>
    <row r="702" spans="1:16" x14ac:dyDescent="0.35">
      <c r="A702" t="s">
        <v>1346</v>
      </c>
      <c r="B702" cm="1">
        <f t="array" ref="B702">_xlfn.IFS((A702="TV"),1,(A702="Newspaper (online or physical)"),2,(A702="Internet (Social Media &amp; other non-news sites)"),3,(A702="Radio"),4,(A702="None"),5)</f>
        <v>3</v>
      </c>
      <c r="C702" t="s">
        <v>2804</v>
      </c>
      <c r="E702" t="s">
        <v>2596</v>
      </c>
      <c r="F702" t="s">
        <v>1346</v>
      </c>
      <c r="G702" t="e">
        <v>#N/A</v>
      </c>
      <c r="H702" t="e">
        <v>#N/A</v>
      </c>
      <c r="I702" t="e">
        <v>#N/A</v>
      </c>
      <c r="J702" t="e">
        <v>#N/A</v>
      </c>
      <c r="K702" t="e">
        <v>#N/A</v>
      </c>
      <c r="L702" t="e">
        <v>#N/A</v>
      </c>
      <c r="M702" t="e">
        <v>#N/A</v>
      </c>
      <c r="N702" t="e">
        <v>#N/A</v>
      </c>
      <c r="O702" t="e">
        <v>#N/A</v>
      </c>
      <c r="P702" t="e">
        <v>#N/A</v>
      </c>
    </row>
    <row r="703" spans="1:16" x14ac:dyDescent="0.35">
      <c r="A703" t="s">
        <v>18</v>
      </c>
      <c r="B703" cm="1">
        <f t="array" ref="B703">_xlfn.IFS((A703="TV"),1,(A703="Newspaper (online or physical)"),2,(A703="Internet (Social Media &amp; other non-news sites)"),3,(A703="Radio"),4,(A703="None"),5)</f>
        <v>4</v>
      </c>
      <c r="C703" t="s">
        <v>2804</v>
      </c>
      <c r="E703" t="s">
        <v>2597</v>
      </c>
      <c r="F703" t="s">
        <v>18</v>
      </c>
      <c r="G703" t="s">
        <v>1346</v>
      </c>
      <c r="H703" t="s">
        <v>1346</v>
      </c>
      <c r="I703" t="e">
        <v>#N/A</v>
      </c>
      <c r="J703" t="s">
        <v>1346</v>
      </c>
      <c r="K703" t="s">
        <v>1346</v>
      </c>
      <c r="L703" t="e">
        <v>#N/A</v>
      </c>
      <c r="M703" t="s">
        <v>1346</v>
      </c>
      <c r="N703" t="e">
        <v>#N/A</v>
      </c>
      <c r="O703" t="s">
        <v>1346</v>
      </c>
      <c r="P703" t="e">
        <v>#N/A</v>
      </c>
    </row>
    <row r="704" spans="1:16" x14ac:dyDescent="0.35">
      <c r="A704" t="s">
        <v>1346</v>
      </c>
      <c r="B704" cm="1">
        <f t="array" ref="B704">_xlfn.IFS((A704="TV"),1,(A704="Newspaper (online or physical)"),2,(A704="Internet (Social Media &amp; other non-news sites)"),3,(A704="Radio"),4,(A704="None"),5)</f>
        <v>3</v>
      </c>
      <c r="C704" t="s">
        <v>2804</v>
      </c>
      <c r="E704" t="s">
        <v>2598</v>
      </c>
      <c r="F704" t="s">
        <v>1346</v>
      </c>
      <c r="G704" t="e">
        <v>#N/A</v>
      </c>
      <c r="H704" t="e">
        <v>#N/A</v>
      </c>
      <c r="I704" t="e">
        <v>#N/A</v>
      </c>
      <c r="J704" t="s">
        <v>1346</v>
      </c>
      <c r="K704" t="e">
        <v>#N/A</v>
      </c>
      <c r="L704" t="e">
        <v>#N/A</v>
      </c>
      <c r="M704" t="e">
        <v>#N/A</v>
      </c>
      <c r="N704" t="e">
        <v>#N/A</v>
      </c>
      <c r="O704" t="e">
        <v>#N/A</v>
      </c>
      <c r="P704" t="e">
        <v>#N/A</v>
      </c>
    </row>
    <row r="705" spans="1:16" x14ac:dyDescent="0.35">
      <c r="A705" t="s">
        <v>19</v>
      </c>
      <c r="B705" cm="1">
        <f t="array" ref="B705">_xlfn.IFS((A705="TV"),1,(A705="Newspaper (online or physical)"),2,(A705="Internet (Social Media &amp; other non-news sites)"),3,(A705="Radio"),4,(A705="None"),5)</f>
        <v>2</v>
      </c>
      <c r="C705" t="s">
        <v>2804</v>
      </c>
      <c r="E705" t="s">
        <v>2599</v>
      </c>
      <c r="F705" t="s">
        <v>19</v>
      </c>
      <c r="G705" t="s">
        <v>16</v>
      </c>
      <c r="H705" t="s">
        <v>19</v>
      </c>
      <c r="I705" t="e">
        <v>#N/A</v>
      </c>
      <c r="J705" t="e">
        <v>#N/A</v>
      </c>
      <c r="K705" t="s">
        <v>1346</v>
      </c>
      <c r="L705" t="e">
        <v>#N/A</v>
      </c>
      <c r="M705" t="e">
        <v>#N/A</v>
      </c>
      <c r="N705" t="e">
        <v>#N/A</v>
      </c>
      <c r="O705" t="s">
        <v>19</v>
      </c>
      <c r="P705" t="s">
        <v>16</v>
      </c>
    </row>
    <row r="706" spans="1:16" x14ac:dyDescent="0.35">
      <c r="A706" t="s">
        <v>18</v>
      </c>
      <c r="B706" cm="1">
        <f t="array" ref="B706">_xlfn.IFS((A706="TV"),1,(A706="Newspaper (online or physical)"),2,(A706="Internet (Social Media &amp; other non-news sites)"),3,(A706="Radio"),4,(A706="None"),5)</f>
        <v>4</v>
      </c>
      <c r="C706" t="s">
        <v>2804</v>
      </c>
      <c r="E706" t="s">
        <v>2600</v>
      </c>
      <c r="F706" t="s">
        <v>18</v>
      </c>
      <c r="G706" t="e">
        <v>#N/A</v>
      </c>
      <c r="H706" t="e">
        <v>#N/A</v>
      </c>
      <c r="I706" t="e">
        <v>#N/A</v>
      </c>
      <c r="J706" t="e">
        <v>#N/A</v>
      </c>
      <c r="K706" t="e">
        <v>#N/A</v>
      </c>
      <c r="L706" t="s">
        <v>16</v>
      </c>
      <c r="M706" t="s">
        <v>19</v>
      </c>
      <c r="N706" t="e">
        <v>#N/A</v>
      </c>
      <c r="O706" t="e">
        <v>#N/A</v>
      </c>
      <c r="P706" t="e">
        <v>#N/A</v>
      </c>
    </row>
    <row r="707" spans="1:16" x14ac:dyDescent="0.35">
      <c r="A707" t="s">
        <v>1346</v>
      </c>
      <c r="B707" cm="1">
        <f t="array" ref="B707">_xlfn.IFS((A707="TV"),1,(A707="Newspaper (online or physical)"),2,(A707="Internet (Social Media &amp; other non-news sites)"),3,(A707="Radio"),4,(A707="None"),5)</f>
        <v>3</v>
      </c>
      <c r="C707" t="s">
        <v>2804</v>
      </c>
      <c r="E707" t="s">
        <v>2601</v>
      </c>
      <c r="F707" t="s">
        <v>1346</v>
      </c>
      <c r="G707" t="e">
        <v>#N/A</v>
      </c>
      <c r="H707" t="e">
        <v>#N/A</v>
      </c>
      <c r="I707" t="e">
        <v>#N/A</v>
      </c>
      <c r="J707" t="e">
        <v>#N/A</v>
      </c>
      <c r="K707" t="e">
        <v>#N/A</v>
      </c>
      <c r="L707" t="e">
        <v>#N/A</v>
      </c>
      <c r="M707" t="e">
        <v>#N/A</v>
      </c>
      <c r="N707" t="e">
        <v>#N/A</v>
      </c>
      <c r="O707" t="e">
        <v>#N/A</v>
      </c>
      <c r="P707" t="e">
        <v>#N/A</v>
      </c>
    </row>
    <row r="708" spans="1:16" x14ac:dyDescent="0.35">
      <c r="A708" t="s">
        <v>19</v>
      </c>
      <c r="B708" cm="1">
        <f t="array" ref="B708">_xlfn.IFS((A708="TV"),1,(A708="Newspaper (online or physical)"),2,(A708="Internet (Social Media &amp; other non-news sites)"),3,(A708="Radio"),4,(A708="None"),5)</f>
        <v>2</v>
      </c>
      <c r="C708" t="s">
        <v>2804</v>
      </c>
      <c r="E708" t="s">
        <v>2602</v>
      </c>
      <c r="F708" t="s">
        <v>19</v>
      </c>
      <c r="G708" t="s">
        <v>18</v>
      </c>
      <c r="H708" t="s">
        <v>18</v>
      </c>
      <c r="I708" t="s">
        <v>18</v>
      </c>
      <c r="J708" t="s">
        <v>19</v>
      </c>
      <c r="K708" t="s">
        <v>18</v>
      </c>
      <c r="L708" t="s">
        <v>19</v>
      </c>
      <c r="M708" t="s">
        <v>18</v>
      </c>
      <c r="N708" t="s">
        <v>19</v>
      </c>
      <c r="O708" t="s">
        <v>19</v>
      </c>
      <c r="P708" t="s">
        <v>18</v>
      </c>
    </row>
    <row r="709" spans="1:16" x14ac:dyDescent="0.35">
      <c r="A709" t="s">
        <v>19</v>
      </c>
      <c r="B709" cm="1">
        <f t="array" ref="B709">_xlfn.IFS((A709="TV"),1,(A709="Newspaper (online or physical)"),2,(A709="Internet (Social Media &amp; other non-news sites)"),3,(A709="Radio"),4,(A709="None"),5)</f>
        <v>2</v>
      </c>
      <c r="C709" t="s">
        <v>2804</v>
      </c>
      <c r="E709" t="s">
        <v>2603</v>
      </c>
      <c r="F709" t="s">
        <v>19</v>
      </c>
      <c r="G709" t="e">
        <v>#N/A</v>
      </c>
      <c r="H709" t="e">
        <v>#N/A</v>
      </c>
      <c r="I709" t="e">
        <v>#N/A</v>
      </c>
      <c r="J709" t="e">
        <v>#N/A</v>
      </c>
      <c r="K709" t="s">
        <v>19</v>
      </c>
      <c r="L709" t="e">
        <v>#N/A</v>
      </c>
      <c r="M709" t="e">
        <v>#N/A</v>
      </c>
      <c r="N709" t="s">
        <v>1346</v>
      </c>
      <c r="O709" t="e">
        <v>#N/A</v>
      </c>
      <c r="P709" t="e">
        <v>#N/A</v>
      </c>
    </row>
    <row r="710" spans="1:16" x14ac:dyDescent="0.35">
      <c r="A710" t="s">
        <v>19</v>
      </c>
      <c r="B710" cm="1">
        <f t="array" ref="B710">_xlfn.IFS((A710="TV"),1,(A710="Newspaper (online or physical)"),2,(A710="Internet (Social Media &amp; other non-news sites)"),3,(A710="Radio"),4,(A710="None"),5)</f>
        <v>2</v>
      </c>
      <c r="C710" t="s">
        <v>2804</v>
      </c>
      <c r="E710" t="s">
        <v>2604</v>
      </c>
      <c r="F710" t="s">
        <v>19</v>
      </c>
      <c r="G710" t="s">
        <v>19</v>
      </c>
      <c r="H710" t="s">
        <v>19</v>
      </c>
      <c r="I710" t="s">
        <v>19</v>
      </c>
      <c r="J710" t="s">
        <v>19</v>
      </c>
      <c r="K710" t="s">
        <v>18</v>
      </c>
      <c r="L710" t="e">
        <v>#N/A</v>
      </c>
      <c r="M710" t="e">
        <v>#N/A</v>
      </c>
      <c r="N710" t="e">
        <v>#N/A</v>
      </c>
      <c r="O710" t="e">
        <v>#N/A</v>
      </c>
      <c r="P710" t="e">
        <v>#N/A</v>
      </c>
    </row>
    <row r="711" spans="1:16" x14ac:dyDescent="0.35">
      <c r="A711" t="s">
        <v>16</v>
      </c>
      <c r="B711" cm="1">
        <f t="array" ref="B711">_xlfn.IFS((A711="TV"),1,(A711="Newspaper (online or physical)"),2,(A711="Internet (Social Media &amp; other non-news sites)"),3,(A711="Radio"),4,(A711="None"),5)</f>
        <v>1</v>
      </c>
      <c r="C711" t="s">
        <v>2804</v>
      </c>
      <c r="E711" t="s">
        <v>2605</v>
      </c>
      <c r="F711" t="s">
        <v>16</v>
      </c>
      <c r="G711" t="e">
        <v>#N/A</v>
      </c>
      <c r="H711" t="e">
        <v>#N/A</v>
      </c>
      <c r="I711" t="s">
        <v>16</v>
      </c>
      <c r="J711" t="e">
        <v>#N/A</v>
      </c>
      <c r="K711" t="e">
        <v>#N/A</v>
      </c>
      <c r="L711" t="s">
        <v>1346</v>
      </c>
      <c r="M711" t="e">
        <v>#N/A</v>
      </c>
      <c r="N711" t="e">
        <v>#N/A</v>
      </c>
      <c r="O711" t="e">
        <v>#N/A</v>
      </c>
      <c r="P711" t="e">
        <v>#N/A</v>
      </c>
    </row>
    <row r="712" spans="1:16" x14ac:dyDescent="0.35">
      <c r="A712" t="s">
        <v>19</v>
      </c>
      <c r="B712" cm="1">
        <f t="array" ref="B712">_xlfn.IFS((A712="TV"),1,(A712="Newspaper (online or physical)"),2,(A712="Internet (Social Media &amp; other non-news sites)"),3,(A712="Radio"),4,(A712="None"),5)</f>
        <v>2</v>
      </c>
      <c r="C712" t="s">
        <v>2804</v>
      </c>
      <c r="E712" t="s">
        <v>2606</v>
      </c>
      <c r="F712" t="s">
        <v>19</v>
      </c>
      <c r="G712" t="e">
        <v>#N/A</v>
      </c>
      <c r="H712" t="e">
        <v>#N/A</v>
      </c>
      <c r="I712" t="s">
        <v>16</v>
      </c>
      <c r="J712" t="s">
        <v>1346</v>
      </c>
      <c r="K712" t="s">
        <v>16</v>
      </c>
      <c r="L712" t="e">
        <v>#N/A</v>
      </c>
      <c r="M712" t="s">
        <v>1346</v>
      </c>
      <c r="N712" t="s">
        <v>16</v>
      </c>
      <c r="O712" t="e">
        <v>#N/A</v>
      </c>
      <c r="P712" t="s">
        <v>16</v>
      </c>
    </row>
    <row r="713" spans="1:16" x14ac:dyDescent="0.35">
      <c r="A713" t="s">
        <v>20</v>
      </c>
      <c r="B713" cm="1">
        <f t="array" ref="B713">_xlfn.IFS((A713="TV"),1,(A713="Newspaper (online or physical)"),2,(A713="Internet (Social Media &amp; other non-news sites)"),3,(A713="Radio"),4,(A713="None"),5)</f>
        <v>5</v>
      </c>
      <c r="C713" t="s">
        <v>2804</v>
      </c>
      <c r="E713" t="s">
        <v>2607</v>
      </c>
      <c r="F713" t="s">
        <v>20</v>
      </c>
      <c r="G713" t="s">
        <v>16</v>
      </c>
      <c r="H713" t="e">
        <v>#N/A</v>
      </c>
      <c r="I713" t="e">
        <v>#N/A</v>
      </c>
      <c r="J713" t="e">
        <v>#N/A</v>
      </c>
      <c r="K713" t="e">
        <v>#N/A</v>
      </c>
      <c r="L713" t="e">
        <v>#N/A</v>
      </c>
      <c r="M713" t="e">
        <v>#N/A</v>
      </c>
      <c r="N713" t="e">
        <v>#N/A</v>
      </c>
      <c r="O713" t="e">
        <v>#N/A</v>
      </c>
      <c r="P713" t="e">
        <v>#N/A</v>
      </c>
    </row>
    <row r="714" spans="1:16" x14ac:dyDescent="0.35">
      <c r="A714" t="s">
        <v>19</v>
      </c>
      <c r="B714" cm="1">
        <f t="array" ref="B714">_xlfn.IFS((A714="TV"),1,(A714="Newspaper (online or physical)"),2,(A714="Internet (Social Media &amp; other non-news sites)"),3,(A714="Radio"),4,(A714="None"),5)</f>
        <v>2</v>
      </c>
      <c r="C714" t="s">
        <v>2804</v>
      </c>
      <c r="E714" t="s">
        <v>2608</v>
      </c>
      <c r="F714" t="s">
        <v>19</v>
      </c>
      <c r="G714" t="e">
        <v>#N/A</v>
      </c>
      <c r="H714" t="e">
        <v>#N/A</v>
      </c>
      <c r="I714" t="e">
        <v>#N/A</v>
      </c>
      <c r="J714" t="e">
        <v>#N/A</v>
      </c>
      <c r="K714" t="e">
        <v>#N/A</v>
      </c>
      <c r="L714" t="e">
        <v>#N/A</v>
      </c>
      <c r="M714" t="e">
        <v>#N/A</v>
      </c>
      <c r="N714" t="e">
        <v>#N/A</v>
      </c>
      <c r="O714" t="e">
        <v>#N/A</v>
      </c>
      <c r="P714" t="e">
        <v>#N/A</v>
      </c>
    </row>
    <row r="715" spans="1:16" x14ac:dyDescent="0.35">
      <c r="A715" t="s">
        <v>18</v>
      </c>
      <c r="B715" cm="1">
        <f t="array" ref="B715">_xlfn.IFS((A715="TV"),1,(A715="Newspaper (online or physical)"),2,(A715="Internet (Social Media &amp; other non-news sites)"),3,(A715="Radio"),4,(A715="None"),5)</f>
        <v>4</v>
      </c>
      <c r="C715" t="s">
        <v>2804</v>
      </c>
      <c r="E715" t="s">
        <v>2609</v>
      </c>
      <c r="F715" t="s">
        <v>18</v>
      </c>
      <c r="G715" t="s">
        <v>18</v>
      </c>
      <c r="H715" t="e">
        <v>#N/A</v>
      </c>
      <c r="I715" t="e">
        <v>#N/A</v>
      </c>
      <c r="J715" t="e">
        <v>#N/A</v>
      </c>
      <c r="K715" t="e">
        <v>#N/A</v>
      </c>
      <c r="L715" t="e">
        <v>#N/A</v>
      </c>
      <c r="M715" t="e">
        <v>#N/A</v>
      </c>
      <c r="N715" t="e">
        <v>#N/A</v>
      </c>
      <c r="O715" t="e">
        <v>#N/A</v>
      </c>
      <c r="P715" t="s">
        <v>19</v>
      </c>
    </row>
    <row r="716" spans="1:16" x14ac:dyDescent="0.35">
      <c r="A716" t="s">
        <v>1346</v>
      </c>
      <c r="B716" cm="1">
        <f t="array" ref="B716">_xlfn.IFS((A716="TV"),1,(A716="Newspaper (online or physical)"),2,(A716="Internet (Social Media &amp; other non-news sites)"),3,(A716="Radio"),4,(A716="None"),5)</f>
        <v>3</v>
      </c>
      <c r="C716" t="s">
        <v>2804</v>
      </c>
      <c r="E716" t="s">
        <v>2610</v>
      </c>
      <c r="F716" t="s">
        <v>1346</v>
      </c>
      <c r="G716" t="e">
        <v>#N/A</v>
      </c>
      <c r="H716" t="e">
        <v>#N/A</v>
      </c>
      <c r="I716" t="e">
        <v>#N/A</v>
      </c>
      <c r="J716" t="e">
        <v>#N/A</v>
      </c>
      <c r="K716" t="e">
        <v>#N/A</v>
      </c>
      <c r="L716" t="e">
        <v>#N/A</v>
      </c>
      <c r="M716" t="e">
        <v>#N/A</v>
      </c>
      <c r="N716" t="e">
        <v>#N/A</v>
      </c>
      <c r="O716" t="e">
        <v>#N/A</v>
      </c>
      <c r="P716" t="e">
        <v>#N/A</v>
      </c>
    </row>
    <row r="717" spans="1:16" x14ac:dyDescent="0.35">
      <c r="A717" t="s">
        <v>19</v>
      </c>
      <c r="B717" cm="1">
        <f t="array" ref="B717">_xlfn.IFS((A717="TV"),1,(A717="Newspaper (online or physical)"),2,(A717="Internet (Social Media &amp; other non-news sites)"),3,(A717="Radio"),4,(A717="None"),5)</f>
        <v>2</v>
      </c>
      <c r="C717" t="s">
        <v>2804</v>
      </c>
      <c r="E717" t="s">
        <v>2611</v>
      </c>
      <c r="F717" t="s">
        <v>19</v>
      </c>
      <c r="G717" t="s">
        <v>19</v>
      </c>
      <c r="H717" t="s">
        <v>19</v>
      </c>
      <c r="I717" t="s">
        <v>19</v>
      </c>
      <c r="J717" t="e">
        <v>#N/A</v>
      </c>
      <c r="K717" t="s">
        <v>19</v>
      </c>
      <c r="L717" t="e">
        <v>#N/A</v>
      </c>
      <c r="M717" t="s">
        <v>19</v>
      </c>
      <c r="N717" t="e">
        <v>#N/A</v>
      </c>
      <c r="O717" t="e">
        <v>#N/A</v>
      </c>
      <c r="P717" t="e">
        <v>#N/A</v>
      </c>
    </row>
    <row r="718" spans="1:16" x14ac:dyDescent="0.35">
      <c r="A718" t="s">
        <v>19</v>
      </c>
      <c r="B718" cm="1">
        <f t="array" ref="B718">_xlfn.IFS((A718="TV"),1,(A718="Newspaper (online or physical)"),2,(A718="Internet (Social Media &amp; other non-news sites)"),3,(A718="Radio"),4,(A718="None"),5)</f>
        <v>2</v>
      </c>
      <c r="C718" t="s">
        <v>2804</v>
      </c>
      <c r="E718" t="s">
        <v>2612</v>
      </c>
      <c r="F718" t="s">
        <v>19</v>
      </c>
      <c r="G718" t="s">
        <v>19</v>
      </c>
      <c r="H718" t="s">
        <v>19</v>
      </c>
      <c r="I718" t="s">
        <v>19</v>
      </c>
      <c r="J718" t="e">
        <v>#N/A</v>
      </c>
      <c r="K718" t="s">
        <v>19</v>
      </c>
      <c r="L718" t="s">
        <v>19</v>
      </c>
      <c r="M718" t="s">
        <v>19</v>
      </c>
      <c r="N718" t="s">
        <v>19</v>
      </c>
      <c r="O718" t="e">
        <v>#N/A</v>
      </c>
      <c r="P718" t="s">
        <v>19</v>
      </c>
    </row>
    <row r="719" spans="1:16" x14ac:dyDescent="0.35">
      <c r="A719" t="s">
        <v>1346</v>
      </c>
      <c r="B719" cm="1">
        <f t="array" ref="B719">_xlfn.IFS((A719="TV"),1,(A719="Newspaper (online or physical)"),2,(A719="Internet (Social Media &amp; other non-news sites)"),3,(A719="Radio"),4,(A719="None"),5)</f>
        <v>3</v>
      </c>
      <c r="C719" t="s">
        <v>2804</v>
      </c>
      <c r="E719" t="s">
        <v>2613</v>
      </c>
      <c r="F719" t="s">
        <v>1346</v>
      </c>
      <c r="G719" t="s">
        <v>1346</v>
      </c>
      <c r="H719" t="e">
        <v>#N/A</v>
      </c>
      <c r="I719" t="e">
        <v>#N/A</v>
      </c>
      <c r="J719" t="e">
        <v>#N/A</v>
      </c>
      <c r="K719" t="e">
        <v>#N/A</v>
      </c>
      <c r="L719" t="e">
        <v>#N/A</v>
      </c>
      <c r="M719" t="e">
        <v>#N/A</v>
      </c>
      <c r="N719" t="e">
        <v>#N/A</v>
      </c>
      <c r="O719" t="e">
        <v>#N/A</v>
      </c>
      <c r="P719" t="e">
        <v>#N/A</v>
      </c>
    </row>
    <row r="720" spans="1:16" x14ac:dyDescent="0.35">
      <c r="A720" t="s">
        <v>16</v>
      </c>
      <c r="B720" cm="1">
        <f t="array" ref="B720">_xlfn.IFS((A720="TV"),1,(A720="Newspaper (online or physical)"),2,(A720="Internet (Social Media &amp; other non-news sites)"),3,(A720="Radio"),4,(A720="None"),5)</f>
        <v>1</v>
      </c>
      <c r="C720" t="s">
        <v>2804</v>
      </c>
      <c r="E720" t="s">
        <v>2614</v>
      </c>
      <c r="F720" t="s">
        <v>16</v>
      </c>
      <c r="G720" t="s">
        <v>16</v>
      </c>
      <c r="H720" t="s">
        <v>16</v>
      </c>
      <c r="I720" t="s">
        <v>16</v>
      </c>
      <c r="J720" t="s">
        <v>16</v>
      </c>
      <c r="K720" t="e">
        <v>#N/A</v>
      </c>
      <c r="L720" t="e">
        <v>#N/A</v>
      </c>
      <c r="M720" t="e">
        <v>#N/A</v>
      </c>
      <c r="N720" t="e">
        <v>#N/A</v>
      </c>
      <c r="O720" t="e">
        <v>#N/A</v>
      </c>
      <c r="P720" t="e">
        <v>#N/A</v>
      </c>
    </row>
    <row r="721" spans="1:16" x14ac:dyDescent="0.35">
      <c r="A721" t="s">
        <v>20</v>
      </c>
      <c r="B721" cm="1">
        <f t="array" ref="B721">_xlfn.IFS((A721="TV"),1,(A721="Newspaper (online or physical)"),2,(A721="Internet (Social Media &amp; other non-news sites)"),3,(A721="Radio"),4,(A721="None"),5)</f>
        <v>5</v>
      </c>
      <c r="C721" t="s">
        <v>2804</v>
      </c>
      <c r="E721" t="s">
        <v>2615</v>
      </c>
      <c r="F721" t="s">
        <v>20</v>
      </c>
      <c r="G721" t="e">
        <v>#N/A</v>
      </c>
      <c r="H721" t="e">
        <v>#N/A</v>
      </c>
      <c r="I721" t="s">
        <v>16</v>
      </c>
      <c r="J721" t="s">
        <v>16</v>
      </c>
      <c r="K721" t="s">
        <v>16</v>
      </c>
      <c r="L721" t="s">
        <v>16</v>
      </c>
      <c r="M721" t="s">
        <v>16</v>
      </c>
      <c r="N721" t="s">
        <v>16</v>
      </c>
      <c r="O721" t="s">
        <v>16</v>
      </c>
      <c r="P721" t="s">
        <v>1346</v>
      </c>
    </row>
    <row r="722" spans="1:16" x14ac:dyDescent="0.35">
      <c r="A722" t="s">
        <v>18</v>
      </c>
      <c r="B722" cm="1">
        <f t="array" ref="B722">_xlfn.IFS((A722="TV"),1,(A722="Newspaper (online or physical)"),2,(A722="Internet (Social Media &amp; other non-news sites)"),3,(A722="Radio"),4,(A722="None"),5)</f>
        <v>4</v>
      </c>
      <c r="C722" t="s">
        <v>2804</v>
      </c>
      <c r="E722" t="s">
        <v>2616</v>
      </c>
      <c r="F722" t="s">
        <v>18</v>
      </c>
      <c r="G722" t="e">
        <v>#N/A</v>
      </c>
      <c r="H722" t="e">
        <v>#N/A</v>
      </c>
      <c r="I722" t="e">
        <v>#N/A</v>
      </c>
      <c r="J722" t="e">
        <v>#N/A</v>
      </c>
      <c r="K722" t="e">
        <v>#N/A</v>
      </c>
      <c r="L722" t="e">
        <v>#N/A</v>
      </c>
      <c r="M722" t="e">
        <v>#N/A</v>
      </c>
      <c r="N722" t="e">
        <v>#N/A</v>
      </c>
      <c r="O722" t="e">
        <v>#N/A</v>
      </c>
      <c r="P722" t="e">
        <v>#N/A</v>
      </c>
    </row>
    <row r="723" spans="1:16" x14ac:dyDescent="0.35">
      <c r="A723" t="s">
        <v>20</v>
      </c>
      <c r="B723" cm="1">
        <f t="array" ref="B723">_xlfn.IFS((A723="TV"),1,(A723="Newspaper (online or physical)"),2,(A723="Internet (Social Media &amp; other non-news sites)"),3,(A723="Radio"),4,(A723="None"),5)</f>
        <v>5</v>
      </c>
      <c r="C723" t="s">
        <v>2804</v>
      </c>
      <c r="E723" t="s">
        <v>2617</v>
      </c>
      <c r="F723" t="s">
        <v>20</v>
      </c>
      <c r="G723" t="e">
        <v>#N/A</v>
      </c>
      <c r="H723" t="e">
        <v>#N/A</v>
      </c>
      <c r="I723" t="e">
        <v>#N/A</v>
      </c>
      <c r="J723" t="e">
        <v>#N/A</v>
      </c>
      <c r="K723" t="e">
        <v>#N/A</v>
      </c>
      <c r="L723" t="e">
        <v>#N/A</v>
      </c>
      <c r="M723" t="e">
        <v>#N/A</v>
      </c>
      <c r="N723" t="e">
        <v>#N/A</v>
      </c>
      <c r="O723" t="e">
        <v>#N/A</v>
      </c>
      <c r="P723" t="e">
        <v>#N/A</v>
      </c>
    </row>
    <row r="724" spans="1:16" x14ac:dyDescent="0.35">
      <c r="A724" t="s">
        <v>1346</v>
      </c>
      <c r="B724" cm="1">
        <f t="array" ref="B724">_xlfn.IFS((A724="TV"),1,(A724="Newspaper (online or physical)"),2,(A724="Internet (Social Media &amp; other non-news sites)"),3,(A724="Radio"),4,(A724="None"),5)</f>
        <v>3</v>
      </c>
      <c r="C724" t="s">
        <v>2804</v>
      </c>
      <c r="E724" t="s">
        <v>2618</v>
      </c>
      <c r="F724" t="s">
        <v>1346</v>
      </c>
      <c r="G724" t="s">
        <v>1346</v>
      </c>
      <c r="H724" t="e">
        <v>#N/A</v>
      </c>
      <c r="I724" t="e">
        <v>#N/A</v>
      </c>
      <c r="J724" t="e">
        <v>#N/A</v>
      </c>
      <c r="K724" t="s">
        <v>1346</v>
      </c>
      <c r="L724" t="e">
        <v>#N/A</v>
      </c>
      <c r="M724" t="e">
        <v>#N/A</v>
      </c>
      <c r="N724" t="e">
        <v>#N/A</v>
      </c>
      <c r="O724" t="e">
        <v>#N/A</v>
      </c>
      <c r="P724" t="e">
        <v>#N/A</v>
      </c>
    </row>
    <row r="725" spans="1:16" x14ac:dyDescent="0.35">
      <c r="A725" t="s">
        <v>19</v>
      </c>
      <c r="B725" cm="1">
        <f t="array" ref="B725">_xlfn.IFS((A725="TV"),1,(A725="Newspaper (online or physical)"),2,(A725="Internet (Social Media &amp; other non-news sites)"),3,(A725="Radio"),4,(A725="None"),5)</f>
        <v>2</v>
      </c>
      <c r="C725" t="s">
        <v>2804</v>
      </c>
      <c r="E725" t="s">
        <v>2619</v>
      </c>
      <c r="F725" t="s">
        <v>19</v>
      </c>
      <c r="G725" t="s">
        <v>19</v>
      </c>
      <c r="H725" t="s">
        <v>19</v>
      </c>
      <c r="I725" t="s">
        <v>1346</v>
      </c>
      <c r="J725" t="s">
        <v>1346</v>
      </c>
      <c r="K725" t="s">
        <v>1346</v>
      </c>
      <c r="L725" t="s">
        <v>16</v>
      </c>
      <c r="M725" t="s">
        <v>1346</v>
      </c>
      <c r="N725" t="e">
        <v>#N/A</v>
      </c>
      <c r="O725" t="s">
        <v>1346</v>
      </c>
      <c r="P725" t="e">
        <v>#N/A</v>
      </c>
    </row>
    <row r="726" spans="1:16" x14ac:dyDescent="0.35">
      <c r="A726" t="s">
        <v>19</v>
      </c>
      <c r="B726" cm="1">
        <f t="array" ref="B726">_xlfn.IFS((A726="TV"),1,(A726="Newspaper (online or physical)"),2,(A726="Internet (Social Media &amp; other non-news sites)"),3,(A726="Radio"),4,(A726="None"),5)</f>
        <v>2</v>
      </c>
      <c r="C726" t="s">
        <v>2804</v>
      </c>
      <c r="E726" t="s">
        <v>2620</v>
      </c>
      <c r="F726" t="s">
        <v>19</v>
      </c>
      <c r="G726" t="e">
        <v>#N/A</v>
      </c>
      <c r="H726" t="e">
        <v>#N/A</v>
      </c>
      <c r="I726" t="s">
        <v>19</v>
      </c>
      <c r="J726" t="e">
        <v>#N/A</v>
      </c>
      <c r="K726" t="e">
        <v>#N/A</v>
      </c>
      <c r="L726" t="e">
        <v>#N/A</v>
      </c>
      <c r="M726" t="e">
        <v>#N/A</v>
      </c>
      <c r="N726" t="e">
        <v>#N/A</v>
      </c>
      <c r="O726" t="e">
        <v>#N/A</v>
      </c>
      <c r="P726" t="e">
        <v>#N/A</v>
      </c>
    </row>
    <row r="727" spans="1:16" x14ac:dyDescent="0.35">
      <c r="A727" t="s">
        <v>19</v>
      </c>
      <c r="B727" cm="1">
        <f t="array" ref="B727">_xlfn.IFS((A727="TV"),1,(A727="Newspaper (online or physical)"),2,(A727="Internet (Social Media &amp; other non-news sites)"),3,(A727="Radio"),4,(A727="None"),5)</f>
        <v>2</v>
      </c>
      <c r="C727" t="s">
        <v>2804</v>
      </c>
      <c r="E727" t="s">
        <v>2621</v>
      </c>
      <c r="F727" t="s">
        <v>19</v>
      </c>
      <c r="G727" t="e">
        <v>#N/A</v>
      </c>
      <c r="H727" t="e">
        <v>#N/A</v>
      </c>
      <c r="I727" t="e">
        <v>#N/A</v>
      </c>
      <c r="J727" t="e">
        <v>#N/A</v>
      </c>
      <c r="K727" t="e">
        <v>#N/A</v>
      </c>
      <c r="L727" t="e">
        <v>#N/A</v>
      </c>
      <c r="M727" t="e">
        <v>#N/A</v>
      </c>
      <c r="N727" t="e">
        <v>#N/A</v>
      </c>
      <c r="O727" t="e">
        <v>#N/A</v>
      </c>
      <c r="P727" t="e">
        <v>#N/A</v>
      </c>
    </row>
    <row r="728" spans="1:16" x14ac:dyDescent="0.35">
      <c r="A728" t="s">
        <v>1346</v>
      </c>
      <c r="B728" cm="1">
        <f t="array" ref="B728">_xlfn.IFS((A728="TV"),1,(A728="Newspaper (online or physical)"),2,(A728="Internet (Social Media &amp; other non-news sites)"),3,(A728="Radio"),4,(A728="None"),5)</f>
        <v>3</v>
      </c>
      <c r="C728" t="s">
        <v>2804</v>
      </c>
      <c r="E728" t="s">
        <v>2622</v>
      </c>
      <c r="F728" t="s">
        <v>1346</v>
      </c>
      <c r="G728" t="e">
        <v>#N/A</v>
      </c>
      <c r="H728" t="e">
        <v>#N/A</v>
      </c>
      <c r="I728" t="s">
        <v>19</v>
      </c>
      <c r="J728" t="e">
        <v>#N/A</v>
      </c>
      <c r="K728" t="e">
        <v>#N/A</v>
      </c>
      <c r="L728" t="e">
        <v>#N/A</v>
      </c>
      <c r="M728" t="e">
        <v>#N/A</v>
      </c>
      <c r="N728" t="e">
        <v>#N/A</v>
      </c>
      <c r="O728" t="e">
        <v>#N/A</v>
      </c>
      <c r="P728" t="e">
        <v>#N/A</v>
      </c>
    </row>
    <row r="729" spans="1:16" x14ac:dyDescent="0.35">
      <c r="A729" t="s">
        <v>19</v>
      </c>
      <c r="B729" cm="1">
        <f t="array" ref="B729">_xlfn.IFS((A729="TV"),1,(A729="Newspaper (online or physical)"),2,(A729="Internet (Social Media &amp; other non-news sites)"),3,(A729="Radio"),4,(A729="None"),5)</f>
        <v>2</v>
      </c>
      <c r="C729" t="s">
        <v>2804</v>
      </c>
      <c r="E729" t="s">
        <v>2623</v>
      </c>
      <c r="F729" t="s">
        <v>19</v>
      </c>
      <c r="G729" t="s">
        <v>19</v>
      </c>
      <c r="H729" t="s">
        <v>1346</v>
      </c>
      <c r="I729" t="s">
        <v>19</v>
      </c>
      <c r="J729" t="s">
        <v>1346</v>
      </c>
      <c r="K729" t="e">
        <v>#N/A</v>
      </c>
      <c r="L729" t="e">
        <v>#N/A</v>
      </c>
      <c r="M729" t="e">
        <v>#N/A</v>
      </c>
      <c r="N729" t="e">
        <v>#N/A</v>
      </c>
      <c r="O729" t="e">
        <v>#N/A</v>
      </c>
      <c r="P729" t="e">
        <v>#N/A</v>
      </c>
    </row>
    <row r="730" spans="1:16" x14ac:dyDescent="0.35">
      <c r="A730" t="s">
        <v>1346</v>
      </c>
      <c r="B730" cm="1">
        <f t="array" ref="B730">_xlfn.IFS((A730="TV"),1,(A730="Newspaper (online or physical)"),2,(A730="Internet (Social Media &amp; other non-news sites)"),3,(A730="Radio"),4,(A730="None"),5)</f>
        <v>3</v>
      </c>
      <c r="C730" t="s">
        <v>2805</v>
      </c>
    </row>
    <row r="731" spans="1:16" x14ac:dyDescent="0.35">
      <c r="A731">
        <v>999</v>
      </c>
      <c r="B731" t="e" cm="1">
        <f t="array" ref="B731">_xlfn.IFS((A731="TV"),1,(A731="Newspaper (online or physical)"),2,(A731="Internet (Social Media &amp; other non-news sites)"),3,(A731="Radio"),4,(A731="None"),5)</f>
        <v>#N/A</v>
      </c>
      <c r="C731" t="s">
        <v>2805</v>
      </c>
    </row>
    <row r="732" spans="1:16" x14ac:dyDescent="0.35">
      <c r="A732">
        <v>999</v>
      </c>
      <c r="B732" t="e" cm="1">
        <f t="array" ref="B732">_xlfn.IFS((A732="TV"),1,(A732="Newspaper (online or physical)"),2,(A732="Internet (Social Media &amp; other non-news sites)"),3,(A732="Radio"),4,(A732="None"),5)</f>
        <v>#N/A</v>
      </c>
      <c r="C732" t="s">
        <v>2805</v>
      </c>
    </row>
    <row r="733" spans="1:16" x14ac:dyDescent="0.35">
      <c r="A733" t="s">
        <v>19</v>
      </c>
      <c r="B733" cm="1">
        <f t="array" ref="B733">_xlfn.IFS((A733="TV"),1,(A733="Newspaper (online or physical)"),2,(A733="Internet (Social Media &amp; other non-news sites)"),3,(A733="Radio"),4,(A733="None"),5)</f>
        <v>2</v>
      </c>
      <c r="C733" t="s">
        <v>2805</v>
      </c>
    </row>
    <row r="734" spans="1:16" x14ac:dyDescent="0.35">
      <c r="A734" t="s">
        <v>16</v>
      </c>
      <c r="B734" cm="1">
        <f t="array" ref="B734">_xlfn.IFS((A734="TV"),1,(A734="Newspaper (online or physical)"),2,(A734="Internet (Social Media &amp; other non-news sites)"),3,(A734="Radio"),4,(A734="None"),5)</f>
        <v>1</v>
      </c>
      <c r="C734" t="s">
        <v>2805</v>
      </c>
    </row>
    <row r="735" spans="1:16" x14ac:dyDescent="0.35">
      <c r="A735" t="s">
        <v>1346</v>
      </c>
      <c r="B735" cm="1">
        <f t="array" ref="B735">_xlfn.IFS((A735="TV"),1,(A735="Newspaper (online or physical)"),2,(A735="Internet (Social Media &amp; other non-news sites)"),3,(A735="Radio"),4,(A735="None"),5)</f>
        <v>3</v>
      </c>
      <c r="C735" t="s">
        <v>2805</v>
      </c>
    </row>
    <row r="736" spans="1:16" x14ac:dyDescent="0.35">
      <c r="A736">
        <v>999</v>
      </c>
      <c r="B736" t="e" cm="1">
        <f t="array" ref="B736">_xlfn.IFS((A736="TV"),1,(A736="Newspaper (online or physical)"),2,(A736="Internet (Social Media &amp; other non-news sites)"),3,(A736="Radio"),4,(A736="None"),5)</f>
        <v>#N/A</v>
      </c>
      <c r="C736" t="s">
        <v>2805</v>
      </c>
    </row>
    <row r="737" spans="1:3" x14ac:dyDescent="0.35">
      <c r="A737" t="s">
        <v>19</v>
      </c>
      <c r="B737" cm="1">
        <f t="array" ref="B737">_xlfn.IFS((A737="TV"),1,(A737="Newspaper (online or physical)"),2,(A737="Internet (Social Media &amp; other non-news sites)"),3,(A737="Radio"),4,(A737="None"),5)</f>
        <v>2</v>
      </c>
      <c r="C737" t="s">
        <v>2805</v>
      </c>
    </row>
    <row r="738" spans="1:3" x14ac:dyDescent="0.35">
      <c r="A738">
        <v>999</v>
      </c>
      <c r="B738" t="e" cm="1">
        <f t="array" ref="B738">_xlfn.IFS((A738="TV"),1,(A738="Newspaper (online or physical)"),2,(A738="Internet (Social Media &amp; other non-news sites)"),3,(A738="Radio"),4,(A738="None"),5)</f>
        <v>#N/A</v>
      </c>
      <c r="C738" t="s">
        <v>2805</v>
      </c>
    </row>
    <row r="739" spans="1:3" x14ac:dyDescent="0.35">
      <c r="A739">
        <v>999</v>
      </c>
      <c r="B739" t="e" cm="1">
        <f t="array" ref="B739">_xlfn.IFS((A739="TV"),1,(A739="Newspaper (online or physical)"),2,(A739="Internet (Social Media &amp; other non-news sites)"),3,(A739="Radio"),4,(A739="None"),5)</f>
        <v>#N/A</v>
      </c>
      <c r="C739" t="s">
        <v>2805</v>
      </c>
    </row>
    <row r="740" spans="1:3" x14ac:dyDescent="0.35">
      <c r="A740" t="s">
        <v>1346</v>
      </c>
      <c r="B740" cm="1">
        <f t="array" ref="B740">_xlfn.IFS((A740="TV"),1,(A740="Newspaper (online or physical)"),2,(A740="Internet (Social Media &amp; other non-news sites)"),3,(A740="Radio"),4,(A740="None"),5)</f>
        <v>3</v>
      </c>
      <c r="C740" t="s">
        <v>2805</v>
      </c>
    </row>
    <row r="741" spans="1:3" x14ac:dyDescent="0.35">
      <c r="A741" t="s">
        <v>19</v>
      </c>
      <c r="B741" cm="1">
        <f t="array" ref="B741">_xlfn.IFS((A741="TV"),1,(A741="Newspaper (online or physical)"),2,(A741="Internet (Social Media &amp; other non-news sites)"),3,(A741="Radio"),4,(A741="None"),5)</f>
        <v>2</v>
      </c>
      <c r="C741" t="s">
        <v>2805</v>
      </c>
    </row>
    <row r="742" spans="1:3" x14ac:dyDescent="0.35">
      <c r="A742" t="s">
        <v>16</v>
      </c>
      <c r="B742" cm="1">
        <f t="array" ref="B742">_xlfn.IFS((A742="TV"),1,(A742="Newspaper (online or physical)"),2,(A742="Internet (Social Media &amp; other non-news sites)"),3,(A742="Radio"),4,(A742="None"),5)</f>
        <v>1</v>
      </c>
      <c r="C742" t="s">
        <v>2805</v>
      </c>
    </row>
    <row r="743" spans="1:3" x14ac:dyDescent="0.35">
      <c r="A743">
        <v>999</v>
      </c>
      <c r="B743" t="e" cm="1">
        <f t="array" ref="B743">_xlfn.IFS((A743="TV"),1,(A743="Newspaper (online or physical)"),2,(A743="Internet (Social Media &amp; other non-news sites)"),3,(A743="Radio"),4,(A743="None"),5)</f>
        <v>#N/A</v>
      </c>
      <c r="C743" t="s">
        <v>2805</v>
      </c>
    </row>
    <row r="744" spans="1:3" x14ac:dyDescent="0.35">
      <c r="A744" t="s">
        <v>16</v>
      </c>
      <c r="B744" cm="1">
        <f t="array" ref="B744">_xlfn.IFS((A744="TV"),1,(A744="Newspaper (online or physical)"),2,(A744="Internet (Social Media &amp; other non-news sites)"),3,(A744="Radio"),4,(A744="None"),5)</f>
        <v>1</v>
      </c>
      <c r="C744" t="s">
        <v>2805</v>
      </c>
    </row>
    <row r="745" spans="1:3" x14ac:dyDescent="0.35">
      <c r="A745" t="s">
        <v>16</v>
      </c>
      <c r="B745" cm="1">
        <f t="array" ref="B745">_xlfn.IFS((A745="TV"),1,(A745="Newspaper (online or physical)"),2,(A745="Internet (Social Media &amp; other non-news sites)"),3,(A745="Radio"),4,(A745="None"),5)</f>
        <v>1</v>
      </c>
      <c r="C745" t="s">
        <v>2805</v>
      </c>
    </row>
    <row r="746" spans="1:3" x14ac:dyDescent="0.35">
      <c r="A746" t="s">
        <v>18</v>
      </c>
      <c r="B746" cm="1">
        <f t="array" ref="B746">_xlfn.IFS((A746="TV"),1,(A746="Newspaper (online or physical)"),2,(A746="Internet (Social Media &amp; other non-news sites)"),3,(A746="Radio"),4,(A746="None"),5)</f>
        <v>4</v>
      </c>
      <c r="C746" t="s">
        <v>2805</v>
      </c>
    </row>
    <row r="747" spans="1:3" x14ac:dyDescent="0.35">
      <c r="A747" t="s">
        <v>20</v>
      </c>
      <c r="B747" cm="1">
        <f t="array" ref="B747">_xlfn.IFS((A747="TV"),1,(A747="Newspaper (online or physical)"),2,(A747="Internet (Social Media &amp; other non-news sites)"),3,(A747="Radio"),4,(A747="None"),5)</f>
        <v>5</v>
      </c>
      <c r="C747" t="s">
        <v>2805</v>
      </c>
    </row>
    <row r="748" spans="1:3" x14ac:dyDescent="0.35">
      <c r="A748">
        <v>999</v>
      </c>
      <c r="B748" t="e" cm="1">
        <f t="array" ref="B748">_xlfn.IFS((A748="TV"),1,(A748="Newspaper (online or physical)"),2,(A748="Internet (Social Media &amp; other non-news sites)"),3,(A748="Radio"),4,(A748="None"),5)</f>
        <v>#N/A</v>
      </c>
      <c r="C748" t="s">
        <v>2805</v>
      </c>
    </row>
    <row r="749" spans="1:3" x14ac:dyDescent="0.35">
      <c r="A749" t="s">
        <v>1346</v>
      </c>
      <c r="B749" cm="1">
        <f t="array" ref="B749">_xlfn.IFS((A749="TV"),1,(A749="Newspaper (online or physical)"),2,(A749="Internet (Social Media &amp; other non-news sites)"),3,(A749="Radio"),4,(A749="None"),5)</f>
        <v>3</v>
      </c>
      <c r="C749" t="s">
        <v>2805</v>
      </c>
    </row>
    <row r="750" spans="1:3" x14ac:dyDescent="0.35">
      <c r="A750" t="s">
        <v>16</v>
      </c>
      <c r="B750" cm="1">
        <f t="array" ref="B750">_xlfn.IFS((A750="TV"),1,(A750="Newspaper (online or physical)"),2,(A750="Internet (Social Media &amp; other non-news sites)"),3,(A750="Radio"),4,(A750="None"),5)</f>
        <v>1</v>
      </c>
      <c r="C750" t="s">
        <v>2805</v>
      </c>
    </row>
    <row r="751" spans="1:3" x14ac:dyDescent="0.35">
      <c r="A751" t="s">
        <v>16</v>
      </c>
      <c r="B751" cm="1">
        <f t="array" ref="B751">_xlfn.IFS((A751="TV"),1,(A751="Newspaper (online or physical)"),2,(A751="Internet (Social Media &amp; other non-news sites)"),3,(A751="Radio"),4,(A751="None"),5)</f>
        <v>1</v>
      </c>
      <c r="C751" t="s">
        <v>2805</v>
      </c>
    </row>
    <row r="752" spans="1:3" x14ac:dyDescent="0.35">
      <c r="A752" t="s">
        <v>16</v>
      </c>
      <c r="B752" cm="1">
        <f t="array" ref="B752">_xlfn.IFS((A752="TV"),1,(A752="Newspaper (online or physical)"),2,(A752="Internet (Social Media &amp; other non-news sites)"),3,(A752="Radio"),4,(A752="None"),5)</f>
        <v>1</v>
      </c>
      <c r="C752" t="s">
        <v>2805</v>
      </c>
    </row>
    <row r="753" spans="1:3" x14ac:dyDescent="0.35">
      <c r="A753">
        <v>999</v>
      </c>
      <c r="B753" t="e" cm="1">
        <f t="array" ref="B753">_xlfn.IFS((A753="TV"),1,(A753="Newspaper (online or physical)"),2,(A753="Internet (Social Media &amp; other non-news sites)"),3,(A753="Radio"),4,(A753="None"),5)</f>
        <v>#N/A</v>
      </c>
      <c r="C753" t="s">
        <v>2805</v>
      </c>
    </row>
    <row r="754" spans="1:3" x14ac:dyDescent="0.35">
      <c r="A754">
        <v>999</v>
      </c>
      <c r="B754" t="e" cm="1">
        <f t="array" ref="B754">_xlfn.IFS((A754="TV"),1,(A754="Newspaper (online or physical)"),2,(A754="Internet (Social Media &amp; other non-news sites)"),3,(A754="Radio"),4,(A754="None"),5)</f>
        <v>#N/A</v>
      </c>
      <c r="C754" t="s">
        <v>2805</v>
      </c>
    </row>
    <row r="755" spans="1:3" x14ac:dyDescent="0.35">
      <c r="A755" t="s">
        <v>1346</v>
      </c>
      <c r="B755" cm="1">
        <f t="array" ref="B755">_xlfn.IFS((A755="TV"),1,(A755="Newspaper (online or physical)"),2,(A755="Internet (Social Media &amp; other non-news sites)"),3,(A755="Radio"),4,(A755="None"),5)</f>
        <v>3</v>
      </c>
      <c r="C755" t="s">
        <v>2805</v>
      </c>
    </row>
    <row r="756" spans="1:3" x14ac:dyDescent="0.35">
      <c r="A756">
        <v>999</v>
      </c>
      <c r="B756" t="e" cm="1">
        <f t="array" ref="B756">_xlfn.IFS((A756="TV"),1,(A756="Newspaper (online or physical)"),2,(A756="Internet (Social Media &amp; other non-news sites)"),3,(A756="Radio"),4,(A756="None"),5)</f>
        <v>#N/A</v>
      </c>
      <c r="C756" t="s">
        <v>2805</v>
      </c>
    </row>
    <row r="757" spans="1:3" x14ac:dyDescent="0.35">
      <c r="A757" t="s">
        <v>1346</v>
      </c>
      <c r="B757" cm="1">
        <f t="array" ref="B757">_xlfn.IFS((A757="TV"),1,(A757="Newspaper (online or physical)"),2,(A757="Internet (Social Media &amp; other non-news sites)"),3,(A757="Radio"),4,(A757="None"),5)</f>
        <v>3</v>
      </c>
      <c r="C757" t="s">
        <v>2805</v>
      </c>
    </row>
    <row r="758" spans="1:3" x14ac:dyDescent="0.35">
      <c r="A758" t="s">
        <v>19</v>
      </c>
      <c r="B758" cm="1">
        <f t="array" ref="B758">_xlfn.IFS((A758="TV"),1,(A758="Newspaper (online or physical)"),2,(A758="Internet (Social Media &amp; other non-news sites)"),3,(A758="Radio"),4,(A758="None"),5)</f>
        <v>2</v>
      </c>
      <c r="C758" t="s">
        <v>2805</v>
      </c>
    </row>
    <row r="759" spans="1:3" x14ac:dyDescent="0.35">
      <c r="A759">
        <v>999</v>
      </c>
      <c r="B759" t="e" cm="1">
        <f t="array" ref="B759">_xlfn.IFS((A759="TV"),1,(A759="Newspaper (online or physical)"),2,(A759="Internet (Social Media &amp; other non-news sites)"),3,(A759="Radio"),4,(A759="None"),5)</f>
        <v>#N/A</v>
      </c>
      <c r="C759" t="s">
        <v>2805</v>
      </c>
    </row>
    <row r="760" spans="1:3" x14ac:dyDescent="0.35">
      <c r="A760">
        <v>999</v>
      </c>
      <c r="B760" t="e" cm="1">
        <f t="array" ref="B760">_xlfn.IFS((A760="TV"),1,(A760="Newspaper (online or physical)"),2,(A760="Internet (Social Media &amp; other non-news sites)"),3,(A760="Radio"),4,(A760="None"),5)</f>
        <v>#N/A</v>
      </c>
      <c r="C760" t="s">
        <v>2805</v>
      </c>
    </row>
    <row r="761" spans="1:3" x14ac:dyDescent="0.35">
      <c r="A761">
        <v>999</v>
      </c>
      <c r="B761" t="e" cm="1">
        <f t="array" ref="B761">_xlfn.IFS((A761="TV"),1,(A761="Newspaper (online or physical)"),2,(A761="Internet (Social Media &amp; other non-news sites)"),3,(A761="Radio"),4,(A761="None"),5)</f>
        <v>#N/A</v>
      </c>
      <c r="C761" t="s">
        <v>2805</v>
      </c>
    </row>
    <row r="762" spans="1:3" x14ac:dyDescent="0.35">
      <c r="A762" t="s">
        <v>16</v>
      </c>
      <c r="B762" cm="1">
        <f t="array" ref="B762">_xlfn.IFS((A762="TV"),1,(A762="Newspaper (online or physical)"),2,(A762="Internet (Social Media &amp; other non-news sites)"),3,(A762="Radio"),4,(A762="None"),5)</f>
        <v>1</v>
      </c>
      <c r="C762" t="s">
        <v>2805</v>
      </c>
    </row>
    <row r="763" spans="1:3" x14ac:dyDescent="0.35">
      <c r="A763">
        <v>999</v>
      </c>
      <c r="B763" t="e" cm="1">
        <f t="array" ref="B763">_xlfn.IFS((A763="TV"),1,(A763="Newspaper (online or physical)"),2,(A763="Internet (Social Media &amp; other non-news sites)"),3,(A763="Radio"),4,(A763="None"),5)</f>
        <v>#N/A</v>
      </c>
      <c r="C763" t="s">
        <v>2805</v>
      </c>
    </row>
    <row r="764" spans="1:3" x14ac:dyDescent="0.35">
      <c r="A764" t="s">
        <v>16</v>
      </c>
      <c r="B764" cm="1">
        <f t="array" ref="B764">_xlfn.IFS((A764="TV"),1,(A764="Newspaper (online or physical)"),2,(A764="Internet (Social Media &amp; other non-news sites)"),3,(A764="Radio"),4,(A764="None"),5)</f>
        <v>1</v>
      </c>
      <c r="C764" t="s">
        <v>2805</v>
      </c>
    </row>
    <row r="765" spans="1:3" x14ac:dyDescent="0.35">
      <c r="A765" t="s">
        <v>1346</v>
      </c>
      <c r="B765" cm="1">
        <f t="array" ref="B765">_xlfn.IFS((A765="TV"),1,(A765="Newspaper (online or physical)"),2,(A765="Internet (Social Media &amp; other non-news sites)"),3,(A765="Radio"),4,(A765="None"),5)</f>
        <v>3</v>
      </c>
      <c r="C765" t="s">
        <v>2805</v>
      </c>
    </row>
    <row r="766" spans="1:3" x14ac:dyDescent="0.35">
      <c r="A766">
        <v>999</v>
      </c>
      <c r="B766" t="e" cm="1">
        <f t="array" ref="B766">_xlfn.IFS((A766="TV"),1,(A766="Newspaper (online or physical)"),2,(A766="Internet (Social Media &amp; other non-news sites)"),3,(A766="Radio"),4,(A766="None"),5)</f>
        <v>#N/A</v>
      </c>
      <c r="C766" t="s">
        <v>2805</v>
      </c>
    </row>
    <row r="767" spans="1:3" x14ac:dyDescent="0.35">
      <c r="A767">
        <v>999</v>
      </c>
      <c r="B767" t="e" cm="1">
        <f t="array" ref="B767">_xlfn.IFS((A767="TV"),1,(A767="Newspaper (online or physical)"),2,(A767="Internet (Social Media &amp; other non-news sites)"),3,(A767="Radio"),4,(A767="None"),5)</f>
        <v>#N/A</v>
      </c>
      <c r="C767" t="s">
        <v>2805</v>
      </c>
    </row>
    <row r="768" spans="1:3" x14ac:dyDescent="0.35">
      <c r="A768">
        <v>999</v>
      </c>
      <c r="B768" t="e" cm="1">
        <f t="array" ref="B768">_xlfn.IFS((A768="TV"),1,(A768="Newspaper (online or physical)"),2,(A768="Internet (Social Media &amp; other non-news sites)"),3,(A768="Radio"),4,(A768="None"),5)</f>
        <v>#N/A</v>
      </c>
      <c r="C768" t="s">
        <v>2805</v>
      </c>
    </row>
    <row r="769" spans="1:3" x14ac:dyDescent="0.35">
      <c r="A769">
        <v>999</v>
      </c>
      <c r="B769" t="e" cm="1">
        <f t="array" ref="B769">_xlfn.IFS((A769="TV"),1,(A769="Newspaper (online or physical)"),2,(A769="Internet (Social Media &amp; other non-news sites)"),3,(A769="Radio"),4,(A769="None"),5)</f>
        <v>#N/A</v>
      </c>
      <c r="C769" t="s">
        <v>2805</v>
      </c>
    </row>
    <row r="770" spans="1:3" x14ac:dyDescent="0.35">
      <c r="A770">
        <v>999</v>
      </c>
      <c r="B770" t="e" cm="1">
        <f t="array" ref="B770">_xlfn.IFS((A770="TV"),1,(A770="Newspaper (online or physical)"),2,(A770="Internet (Social Media &amp; other non-news sites)"),3,(A770="Radio"),4,(A770="None"),5)</f>
        <v>#N/A</v>
      </c>
      <c r="C770" t="s">
        <v>2805</v>
      </c>
    </row>
    <row r="771" spans="1:3" x14ac:dyDescent="0.35">
      <c r="A771" t="s">
        <v>19</v>
      </c>
      <c r="B771" cm="1">
        <f t="array" ref="B771">_xlfn.IFS((A771="TV"),1,(A771="Newspaper (online or physical)"),2,(A771="Internet (Social Media &amp; other non-news sites)"),3,(A771="Radio"),4,(A771="None"),5)</f>
        <v>2</v>
      </c>
      <c r="C771" t="s">
        <v>2805</v>
      </c>
    </row>
    <row r="772" spans="1:3" x14ac:dyDescent="0.35">
      <c r="A772" t="s">
        <v>19</v>
      </c>
      <c r="B772" cm="1">
        <f t="array" ref="B772">_xlfn.IFS((A772="TV"),1,(A772="Newspaper (online or physical)"),2,(A772="Internet (Social Media &amp; other non-news sites)"),3,(A772="Radio"),4,(A772="None"),5)</f>
        <v>2</v>
      </c>
      <c r="C772" t="s">
        <v>2805</v>
      </c>
    </row>
    <row r="773" spans="1:3" x14ac:dyDescent="0.35">
      <c r="A773">
        <v>999</v>
      </c>
      <c r="B773" t="e" cm="1">
        <f t="array" ref="B773">_xlfn.IFS((A773="TV"),1,(A773="Newspaper (online or physical)"),2,(A773="Internet (Social Media &amp; other non-news sites)"),3,(A773="Radio"),4,(A773="None"),5)</f>
        <v>#N/A</v>
      </c>
      <c r="C773" t="s">
        <v>2805</v>
      </c>
    </row>
    <row r="774" spans="1:3" x14ac:dyDescent="0.35">
      <c r="A774">
        <v>999</v>
      </c>
      <c r="B774" t="e" cm="1">
        <f t="array" ref="B774">_xlfn.IFS((A774="TV"),1,(A774="Newspaper (online or physical)"),2,(A774="Internet (Social Media &amp; other non-news sites)"),3,(A774="Radio"),4,(A774="None"),5)</f>
        <v>#N/A</v>
      </c>
      <c r="C774" t="s">
        <v>2805</v>
      </c>
    </row>
    <row r="775" spans="1:3" x14ac:dyDescent="0.35">
      <c r="A775" t="s">
        <v>1346</v>
      </c>
      <c r="B775" cm="1">
        <f t="array" ref="B775">_xlfn.IFS((A775="TV"),1,(A775="Newspaper (online or physical)"),2,(A775="Internet (Social Media &amp; other non-news sites)"),3,(A775="Radio"),4,(A775="None"),5)</f>
        <v>3</v>
      </c>
      <c r="C775" t="s">
        <v>2805</v>
      </c>
    </row>
    <row r="776" spans="1:3" x14ac:dyDescent="0.35">
      <c r="A776" t="s">
        <v>19</v>
      </c>
      <c r="B776" cm="1">
        <f t="array" ref="B776">_xlfn.IFS((A776="TV"),1,(A776="Newspaper (online or physical)"),2,(A776="Internet (Social Media &amp; other non-news sites)"),3,(A776="Radio"),4,(A776="None"),5)</f>
        <v>2</v>
      </c>
      <c r="C776" t="s">
        <v>2805</v>
      </c>
    </row>
    <row r="777" spans="1:3" x14ac:dyDescent="0.35">
      <c r="A777">
        <v>999</v>
      </c>
      <c r="B777" t="e" cm="1">
        <f t="array" ref="B777">_xlfn.IFS((A777="TV"),1,(A777="Newspaper (online or physical)"),2,(A777="Internet (Social Media &amp; other non-news sites)"),3,(A777="Radio"),4,(A777="None"),5)</f>
        <v>#N/A</v>
      </c>
      <c r="C777" t="s">
        <v>2805</v>
      </c>
    </row>
    <row r="778" spans="1:3" x14ac:dyDescent="0.35">
      <c r="A778">
        <v>999</v>
      </c>
      <c r="B778" t="e" cm="1">
        <f t="array" ref="B778">_xlfn.IFS((A778="TV"),1,(A778="Newspaper (online or physical)"),2,(A778="Internet (Social Media &amp; other non-news sites)"),3,(A778="Radio"),4,(A778="None"),5)</f>
        <v>#N/A</v>
      </c>
      <c r="C778" t="s">
        <v>2805</v>
      </c>
    </row>
    <row r="779" spans="1:3" x14ac:dyDescent="0.35">
      <c r="A779">
        <v>999</v>
      </c>
      <c r="B779" t="e" cm="1">
        <f t="array" ref="B779">_xlfn.IFS((A779="TV"),1,(A779="Newspaper (online or physical)"),2,(A779="Internet (Social Media &amp; other non-news sites)"),3,(A779="Radio"),4,(A779="None"),5)</f>
        <v>#N/A</v>
      </c>
      <c r="C779" t="s">
        <v>2805</v>
      </c>
    </row>
    <row r="780" spans="1:3" x14ac:dyDescent="0.35">
      <c r="A780" t="s">
        <v>1346</v>
      </c>
      <c r="B780" cm="1">
        <f t="array" ref="B780">_xlfn.IFS((A780="TV"),1,(A780="Newspaper (online or physical)"),2,(A780="Internet (Social Media &amp; other non-news sites)"),3,(A780="Radio"),4,(A780="None"),5)</f>
        <v>3</v>
      </c>
      <c r="C780" t="s">
        <v>2805</v>
      </c>
    </row>
    <row r="781" spans="1:3" x14ac:dyDescent="0.35">
      <c r="A781">
        <v>999</v>
      </c>
      <c r="B781" t="e" cm="1">
        <f t="array" ref="B781">_xlfn.IFS((A781="TV"),1,(A781="Newspaper (online or physical)"),2,(A781="Internet (Social Media &amp; other non-news sites)"),3,(A781="Radio"),4,(A781="None"),5)</f>
        <v>#N/A</v>
      </c>
      <c r="C781" t="s">
        <v>2805</v>
      </c>
    </row>
    <row r="782" spans="1:3" x14ac:dyDescent="0.35">
      <c r="A782">
        <v>999</v>
      </c>
      <c r="B782" t="e" cm="1">
        <f t="array" ref="B782">_xlfn.IFS((A782="TV"),1,(A782="Newspaper (online or physical)"),2,(A782="Internet (Social Media &amp; other non-news sites)"),3,(A782="Radio"),4,(A782="None"),5)</f>
        <v>#N/A</v>
      </c>
      <c r="C782" t="s">
        <v>2805</v>
      </c>
    </row>
    <row r="783" spans="1:3" x14ac:dyDescent="0.35">
      <c r="A783">
        <v>999</v>
      </c>
      <c r="B783" t="e" cm="1">
        <f t="array" ref="B783">_xlfn.IFS((A783="TV"),1,(A783="Newspaper (online or physical)"),2,(A783="Internet (Social Media &amp; other non-news sites)"),3,(A783="Radio"),4,(A783="None"),5)</f>
        <v>#N/A</v>
      </c>
      <c r="C783" t="s">
        <v>2805</v>
      </c>
    </row>
    <row r="784" spans="1:3" x14ac:dyDescent="0.35">
      <c r="A784">
        <v>999</v>
      </c>
      <c r="B784" t="e" cm="1">
        <f t="array" ref="B784">_xlfn.IFS((A784="TV"),1,(A784="Newspaper (online or physical)"),2,(A784="Internet (Social Media &amp; other non-news sites)"),3,(A784="Radio"),4,(A784="None"),5)</f>
        <v>#N/A</v>
      </c>
      <c r="C784" t="s">
        <v>2805</v>
      </c>
    </row>
    <row r="785" spans="1:3" x14ac:dyDescent="0.35">
      <c r="A785">
        <v>999</v>
      </c>
      <c r="B785" t="e" cm="1">
        <f t="array" ref="B785">_xlfn.IFS((A785="TV"),1,(A785="Newspaper (online or physical)"),2,(A785="Internet (Social Media &amp; other non-news sites)"),3,(A785="Radio"),4,(A785="None"),5)</f>
        <v>#N/A</v>
      </c>
      <c r="C785" t="s">
        <v>2805</v>
      </c>
    </row>
    <row r="786" spans="1:3" x14ac:dyDescent="0.35">
      <c r="A786" t="s">
        <v>1346</v>
      </c>
      <c r="B786" cm="1">
        <f t="array" ref="B786">_xlfn.IFS((A786="TV"),1,(A786="Newspaper (online or physical)"),2,(A786="Internet (Social Media &amp; other non-news sites)"),3,(A786="Radio"),4,(A786="None"),5)</f>
        <v>3</v>
      </c>
      <c r="C786" t="s">
        <v>2805</v>
      </c>
    </row>
    <row r="787" spans="1:3" x14ac:dyDescent="0.35">
      <c r="A787">
        <v>999</v>
      </c>
      <c r="B787" t="e" cm="1">
        <f t="array" ref="B787">_xlfn.IFS((A787="TV"),1,(A787="Newspaper (online or physical)"),2,(A787="Internet (Social Media &amp; other non-news sites)"),3,(A787="Radio"),4,(A787="None"),5)</f>
        <v>#N/A</v>
      </c>
      <c r="C787" t="s">
        <v>2805</v>
      </c>
    </row>
    <row r="788" spans="1:3" x14ac:dyDescent="0.35">
      <c r="A788" t="s">
        <v>16</v>
      </c>
      <c r="B788" cm="1">
        <f t="array" ref="B788">_xlfn.IFS((A788="TV"),1,(A788="Newspaper (online or physical)"),2,(A788="Internet (Social Media &amp; other non-news sites)"),3,(A788="Radio"),4,(A788="None"),5)</f>
        <v>1</v>
      </c>
      <c r="C788" t="s">
        <v>2805</v>
      </c>
    </row>
    <row r="789" spans="1:3" x14ac:dyDescent="0.35">
      <c r="A789">
        <v>999</v>
      </c>
      <c r="B789" t="e" cm="1">
        <f t="array" ref="B789">_xlfn.IFS((A789="TV"),1,(A789="Newspaper (online or physical)"),2,(A789="Internet (Social Media &amp; other non-news sites)"),3,(A789="Radio"),4,(A789="None"),5)</f>
        <v>#N/A</v>
      </c>
      <c r="C789" t="s">
        <v>2805</v>
      </c>
    </row>
    <row r="790" spans="1:3" x14ac:dyDescent="0.35">
      <c r="A790">
        <v>999</v>
      </c>
      <c r="B790" t="e" cm="1">
        <f t="array" ref="B790">_xlfn.IFS((A790="TV"),1,(A790="Newspaper (online or physical)"),2,(A790="Internet (Social Media &amp; other non-news sites)"),3,(A790="Radio"),4,(A790="None"),5)</f>
        <v>#N/A</v>
      </c>
      <c r="C790" t="s">
        <v>2805</v>
      </c>
    </row>
    <row r="791" spans="1:3" x14ac:dyDescent="0.35">
      <c r="A791" t="s">
        <v>18</v>
      </c>
      <c r="B791" cm="1">
        <f t="array" ref="B791">_xlfn.IFS((A791="TV"),1,(A791="Newspaper (online or physical)"),2,(A791="Internet (Social Media &amp; other non-news sites)"),3,(A791="Radio"),4,(A791="None"),5)</f>
        <v>4</v>
      </c>
      <c r="C791" t="s">
        <v>2805</v>
      </c>
    </row>
    <row r="792" spans="1:3" x14ac:dyDescent="0.35">
      <c r="A792">
        <v>999</v>
      </c>
      <c r="B792" t="e" cm="1">
        <f t="array" ref="B792">_xlfn.IFS((A792="TV"),1,(A792="Newspaper (online or physical)"),2,(A792="Internet (Social Media &amp; other non-news sites)"),3,(A792="Radio"),4,(A792="None"),5)</f>
        <v>#N/A</v>
      </c>
      <c r="C792" t="s">
        <v>2805</v>
      </c>
    </row>
    <row r="793" spans="1:3" x14ac:dyDescent="0.35">
      <c r="A793" t="s">
        <v>19</v>
      </c>
      <c r="B793" cm="1">
        <f t="array" ref="B793">_xlfn.IFS((A793="TV"),1,(A793="Newspaper (online or physical)"),2,(A793="Internet (Social Media &amp; other non-news sites)"),3,(A793="Radio"),4,(A793="None"),5)</f>
        <v>2</v>
      </c>
      <c r="C793" t="s">
        <v>2805</v>
      </c>
    </row>
    <row r="794" spans="1:3" x14ac:dyDescent="0.35">
      <c r="A794">
        <v>999</v>
      </c>
      <c r="B794" t="e" cm="1">
        <f t="array" ref="B794">_xlfn.IFS((A794="TV"),1,(A794="Newspaper (online or physical)"),2,(A794="Internet (Social Media &amp; other non-news sites)"),3,(A794="Radio"),4,(A794="None"),5)</f>
        <v>#N/A</v>
      </c>
      <c r="C794" t="s">
        <v>2805</v>
      </c>
    </row>
    <row r="795" spans="1:3" x14ac:dyDescent="0.35">
      <c r="A795">
        <v>999</v>
      </c>
      <c r="B795" t="e" cm="1">
        <f t="array" ref="B795">_xlfn.IFS((A795="TV"),1,(A795="Newspaper (online or physical)"),2,(A795="Internet (Social Media &amp; other non-news sites)"),3,(A795="Radio"),4,(A795="None"),5)</f>
        <v>#N/A</v>
      </c>
      <c r="C795" t="s">
        <v>2805</v>
      </c>
    </row>
    <row r="796" spans="1:3" x14ac:dyDescent="0.35">
      <c r="A796" t="s">
        <v>16</v>
      </c>
      <c r="B796" cm="1">
        <f t="array" ref="B796">_xlfn.IFS((A796="TV"),1,(A796="Newspaper (online or physical)"),2,(A796="Internet (Social Media &amp; other non-news sites)"),3,(A796="Radio"),4,(A796="None"),5)</f>
        <v>1</v>
      </c>
      <c r="C796" t="s">
        <v>2805</v>
      </c>
    </row>
    <row r="797" spans="1:3" x14ac:dyDescent="0.35">
      <c r="A797">
        <v>999</v>
      </c>
      <c r="B797" t="e" cm="1">
        <f t="array" ref="B797">_xlfn.IFS((A797="TV"),1,(A797="Newspaper (online or physical)"),2,(A797="Internet (Social Media &amp; other non-news sites)"),3,(A797="Radio"),4,(A797="None"),5)</f>
        <v>#N/A</v>
      </c>
      <c r="C797" t="s">
        <v>2805</v>
      </c>
    </row>
    <row r="798" spans="1:3" x14ac:dyDescent="0.35">
      <c r="A798" t="s">
        <v>18</v>
      </c>
      <c r="B798" cm="1">
        <f t="array" ref="B798">_xlfn.IFS((A798="TV"),1,(A798="Newspaper (online or physical)"),2,(A798="Internet (Social Media &amp; other non-news sites)"),3,(A798="Radio"),4,(A798="None"),5)</f>
        <v>4</v>
      </c>
      <c r="C798" t="s">
        <v>2805</v>
      </c>
    </row>
    <row r="799" spans="1:3" x14ac:dyDescent="0.35">
      <c r="A799">
        <v>999</v>
      </c>
      <c r="B799" t="e" cm="1">
        <f t="array" ref="B799">_xlfn.IFS((A799="TV"),1,(A799="Newspaper (online or physical)"),2,(A799="Internet (Social Media &amp; other non-news sites)"),3,(A799="Radio"),4,(A799="None"),5)</f>
        <v>#N/A</v>
      </c>
      <c r="C799" t="s">
        <v>2805</v>
      </c>
    </row>
    <row r="800" spans="1:3" x14ac:dyDescent="0.35">
      <c r="A800" t="s">
        <v>19</v>
      </c>
      <c r="B800" cm="1">
        <f t="array" ref="B800">_xlfn.IFS((A800="TV"),1,(A800="Newspaper (online or physical)"),2,(A800="Internet (Social Media &amp; other non-news sites)"),3,(A800="Radio"),4,(A800="None"),5)</f>
        <v>2</v>
      </c>
      <c r="C800" t="s">
        <v>2805</v>
      </c>
    </row>
    <row r="801" spans="1:3" x14ac:dyDescent="0.35">
      <c r="A801" t="s">
        <v>19</v>
      </c>
      <c r="B801" cm="1">
        <f t="array" ref="B801">_xlfn.IFS((A801="TV"),1,(A801="Newspaper (online or physical)"),2,(A801="Internet (Social Media &amp; other non-news sites)"),3,(A801="Radio"),4,(A801="None"),5)</f>
        <v>2</v>
      </c>
      <c r="C801" t="s">
        <v>2805</v>
      </c>
    </row>
    <row r="802" spans="1:3" x14ac:dyDescent="0.35">
      <c r="A802" t="s">
        <v>1346</v>
      </c>
      <c r="B802" cm="1">
        <f t="array" ref="B802">_xlfn.IFS((A802="TV"),1,(A802="Newspaper (online or physical)"),2,(A802="Internet (Social Media &amp; other non-news sites)"),3,(A802="Radio"),4,(A802="None"),5)</f>
        <v>3</v>
      </c>
      <c r="C802" t="s">
        <v>2805</v>
      </c>
    </row>
    <row r="803" spans="1:3" x14ac:dyDescent="0.35">
      <c r="A803" t="s">
        <v>16</v>
      </c>
      <c r="B803" cm="1">
        <f t="array" ref="B803">_xlfn.IFS((A803="TV"),1,(A803="Newspaper (online or physical)"),2,(A803="Internet (Social Media &amp; other non-news sites)"),3,(A803="Radio"),4,(A803="None"),5)</f>
        <v>1</v>
      </c>
      <c r="C803" t="s">
        <v>2805</v>
      </c>
    </row>
    <row r="804" spans="1:3" x14ac:dyDescent="0.35">
      <c r="A804">
        <v>999</v>
      </c>
      <c r="B804" t="e" cm="1">
        <f t="array" ref="B804">_xlfn.IFS((A804="TV"),1,(A804="Newspaper (online or physical)"),2,(A804="Internet (Social Media &amp; other non-news sites)"),3,(A804="Radio"),4,(A804="None"),5)</f>
        <v>#N/A</v>
      </c>
      <c r="C804" t="s">
        <v>2805</v>
      </c>
    </row>
    <row r="805" spans="1:3" x14ac:dyDescent="0.35">
      <c r="A805">
        <v>999</v>
      </c>
      <c r="B805" t="e" cm="1">
        <f t="array" ref="B805">_xlfn.IFS((A805="TV"),1,(A805="Newspaper (online or physical)"),2,(A805="Internet (Social Media &amp; other non-news sites)"),3,(A805="Radio"),4,(A805="None"),5)</f>
        <v>#N/A</v>
      </c>
      <c r="C805" t="s">
        <v>2805</v>
      </c>
    </row>
    <row r="806" spans="1:3" x14ac:dyDescent="0.35">
      <c r="A806">
        <v>999</v>
      </c>
      <c r="B806" t="e" cm="1">
        <f t="array" ref="B806">_xlfn.IFS((A806="TV"),1,(A806="Newspaper (online or physical)"),2,(A806="Internet (Social Media &amp; other non-news sites)"),3,(A806="Radio"),4,(A806="None"),5)</f>
        <v>#N/A</v>
      </c>
      <c r="C806" t="s">
        <v>2805</v>
      </c>
    </row>
    <row r="807" spans="1:3" x14ac:dyDescent="0.35">
      <c r="A807" t="s">
        <v>1346</v>
      </c>
      <c r="B807" cm="1">
        <f t="array" ref="B807">_xlfn.IFS((A807="TV"),1,(A807="Newspaper (online or physical)"),2,(A807="Internet (Social Media &amp; other non-news sites)"),3,(A807="Radio"),4,(A807="None"),5)</f>
        <v>3</v>
      </c>
      <c r="C807" t="s">
        <v>2805</v>
      </c>
    </row>
    <row r="808" spans="1:3" x14ac:dyDescent="0.35">
      <c r="A808" t="s">
        <v>19</v>
      </c>
      <c r="B808" cm="1">
        <f t="array" ref="B808">_xlfn.IFS((A808="TV"),1,(A808="Newspaper (online or physical)"),2,(A808="Internet (Social Media &amp; other non-news sites)"),3,(A808="Radio"),4,(A808="None"),5)</f>
        <v>2</v>
      </c>
      <c r="C808" t="s">
        <v>2805</v>
      </c>
    </row>
    <row r="809" spans="1:3" x14ac:dyDescent="0.35">
      <c r="A809">
        <v>999</v>
      </c>
      <c r="B809" t="e" cm="1">
        <f t="array" ref="B809">_xlfn.IFS((A809="TV"),1,(A809="Newspaper (online or physical)"),2,(A809="Internet (Social Media &amp; other non-news sites)"),3,(A809="Radio"),4,(A809="None"),5)</f>
        <v>#N/A</v>
      </c>
      <c r="C809" t="s">
        <v>2805</v>
      </c>
    </row>
    <row r="810" spans="1:3" x14ac:dyDescent="0.35">
      <c r="A810">
        <v>999</v>
      </c>
      <c r="B810" t="e" cm="1">
        <f t="array" ref="B810">_xlfn.IFS((A810="TV"),1,(A810="Newspaper (online or physical)"),2,(A810="Internet (Social Media &amp; other non-news sites)"),3,(A810="Radio"),4,(A810="None"),5)</f>
        <v>#N/A</v>
      </c>
      <c r="C810" t="s">
        <v>2805</v>
      </c>
    </row>
    <row r="811" spans="1:3" x14ac:dyDescent="0.35">
      <c r="A811">
        <v>999</v>
      </c>
      <c r="B811" t="e" cm="1">
        <f t="array" ref="B811">_xlfn.IFS((A811="TV"),1,(A811="Newspaper (online or physical)"),2,(A811="Internet (Social Media &amp; other non-news sites)"),3,(A811="Radio"),4,(A811="None"),5)</f>
        <v>#N/A</v>
      </c>
      <c r="C811" t="s">
        <v>2805</v>
      </c>
    </row>
    <row r="812" spans="1:3" x14ac:dyDescent="0.35">
      <c r="A812" t="s">
        <v>19</v>
      </c>
      <c r="B812" cm="1">
        <f t="array" ref="B812">_xlfn.IFS((A812="TV"),1,(A812="Newspaper (online or physical)"),2,(A812="Internet (Social Media &amp; other non-news sites)"),3,(A812="Radio"),4,(A812="None"),5)</f>
        <v>2</v>
      </c>
      <c r="C812" t="s">
        <v>2805</v>
      </c>
    </row>
    <row r="813" spans="1:3" x14ac:dyDescent="0.35">
      <c r="A813" t="s">
        <v>1346</v>
      </c>
      <c r="B813" cm="1">
        <f t="array" ref="B813">_xlfn.IFS((A813="TV"),1,(A813="Newspaper (online or physical)"),2,(A813="Internet (Social Media &amp; other non-news sites)"),3,(A813="Radio"),4,(A813="None"),5)</f>
        <v>3</v>
      </c>
      <c r="C813" t="s">
        <v>2806</v>
      </c>
    </row>
    <row r="814" spans="1:3" x14ac:dyDescent="0.35">
      <c r="A814">
        <v>999</v>
      </c>
      <c r="B814" t="e" cm="1">
        <f t="array" ref="B814">_xlfn.IFS((A814="TV"),1,(A814="Newspaper (online or physical)"),2,(A814="Internet (Social Media &amp; other non-news sites)"),3,(A814="Radio"),4,(A814="None"),5)</f>
        <v>#N/A</v>
      </c>
      <c r="C814" t="s">
        <v>2806</v>
      </c>
    </row>
    <row r="815" spans="1:3" x14ac:dyDescent="0.35">
      <c r="A815">
        <v>999</v>
      </c>
      <c r="B815" t="e" cm="1">
        <f t="array" ref="B815">_xlfn.IFS((A815="TV"),1,(A815="Newspaper (online or physical)"),2,(A815="Internet (Social Media &amp; other non-news sites)"),3,(A815="Radio"),4,(A815="None"),5)</f>
        <v>#N/A</v>
      </c>
      <c r="C815" t="s">
        <v>2806</v>
      </c>
    </row>
    <row r="816" spans="1:3" x14ac:dyDescent="0.35">
      <c r="A816" t="s">
        <v>19</v>
      </c>
      <c r="B816" cm="1">
        <f t="array" ref="B816">_xlfn.IFS((A816="TV"),1,(A816="Newspaper (online or physical)"),2,(A816="Internet (Social Media &amp; other non-news sites)"),3,(A816="Radio"),4,(A816="None"),5)</f>
        <v>2</v>
      </c>
      <c r="C816" t="s">
        <v>2806</v>
      </c>
    </row>
    <row r="817" spans="1:3" x14ac:dyDescent="0.35">
      <c r="A817" t="s">
        <v>16</v>
      </c>
      <c r="B817" cm="1">
        <f t="array" ref="B817">_xlfn.IFS((A817="TV"),1,(A817="Newspaper (online or physical)"),2,(A817="Internet (Social Media &amp; other non-news sites)"),3,(A817="Radio"),4,(A817="None"),5)</f>
        <v>1</v>
      </c>
      <c r="C817" t="s">
        <v>2806</v>
      </c>
    </row>
    <row r="818" spans="1:3" x14ac:dyDescent="0.35">
      <c r="A818">
        <v>999</v>
      </c>
      <c r="B818" t="e" cm="1">
        <f t="array" ref="B818">_xlfn.IFS((A818="TV"),1,(A818="Newspaper (online or physical)"),2,(A818="Internet (Social Media &amp; other non-news sites)"),3,(A818="Radio"),4,(A818="None"),5)</f>
        <v>#N/A</v>
      </c>
      <c r="C818" t="s">
        <v>2806</v>
      </c>
    </row>
    <row r="819" spans="1:3" x14ac:dyDescent="0.35">
      <c r="A819">
        <v>999</v>
      </c>
      <c r="B819" t="e" cm="1">
        <f t="array" ref="B819">_xlfn.IFS((A819="TV"),1,(A819="Newspaper (online or physical)"),2,(A819="Internet (Social Media &amp; other non-news sites)"),3,(A819="Radio"),4,(A819="None"),5)</f>
        <v>#N/A</v>
      </c>
      <c r="C819" t="s">
        <v>2806</v>
      </c>
    </row>
    <row r="820" spans="1:3" x14ac:dyDescent="0.35">
      <c r="A820">
        <v>999</v>
      </c>
      <c r="B820" t="e" cm="1">
        <f t="array" ref="B820">_xlfn.IFS((A820="TV"),1,(A820="Newspaper (online or physical)"),2,(A820="Internet (Social Media &amp; other non-news sites)"),3,(A820="Radio"),4,(A820="None"),5)</f>
        <v>#N/A</v>
      </c>
      <c r="C820" t="s">
        <v>2806</v>
      </c>
    </row>
    <row r="821" spans="1:3" x14ac:dyDescent="0.35">
      <c r="A821">
        <v>999</v>
      </c>
      <c r="B821" t="e" cm="1">
        <f t="array" ref="B821">_xlfn.IFS((A821="TV"),1,(A821="Newspaper (online or physical)"),2,(A821="Internet (Social Media &amp; other non-news sites)"),3,(A821="Radio"),4,(A821="None"),5)</f>
        <v>#N/A</v>
      </c>
      <c r="C821" t="s">
        <v>2806</v>
      </c>
    </row>
    <row r="822" spans="1:3" x14ac:dyDescent="0.35">
      <c r="A822">
        <v>999</v>
      </c>
      <c r="B822" t="e" cm="1">
        <f t="array" ref="B822">_xlfn.IFS((A822="TV"),1,(A822="Newspaper (online or physical)"),2,(A822="Internet (Social Media &amp; other non-news sites)"),3,(A822="Radio"),4,(A822="None"),5)</f>
        <v>#N/A</v>
      </c>
      <c r="C822" t="s">
        <v>2806</v>
      </c>
    </row>
    <row r="823" spans="1:3" x14ac:dyDescent="0.35">
      <c r="A823">
        <v>999</v>
      </c>
      <c r="B823" t="e" cm="1">
        <f t="array" ref="B823">_xlfn.IFS((A823="TV"),1,(A823="Newspaper (online or physical)"),2,(A823="Internet (Social Media &amp; other non-news sites)"),3,(A823="Radio"),4,(A823="None"),5)</f>
        <v>#N/A</v>
      </c>
      <c r="C823" t="s">
        <v>2806</v>
      </c>
    </row>
    <row r="824" spans="1:3" x14ac:dyDescent="0.35">
      <c r="A824" t="s">
        <v>19</v>
      </c>
      <c r="B824" cm="1">
        <f t="array" ref="B824">_xlfn.IFS((A824="TV"),1,(A824="Newspaper (online or physical)"),2,(A824="Internet (Social Media &amp; other non-news sites)"),3,(A824="Radio"),4,(A824="None"),5)</f>
        <v>2</v>
      </c>
      <c r="C824" t="s">
        <v>2806</v>
      </c>
    </row>
    <row r="825" spans="1:3" x14ac:dyDescent="0.35">
      <c r="A825">
        <v>999</v>
      </c>
      <c r="B825" t="e" cm="1">
        <f t="array" ref="B825">_xlfn.IFS((A825="TV"),1,(A825="Newspaper (online or physical)"),2,(A825="Internet (Social Media &amp; other non-news sites)"),3,(A825="Radio"),4,(A825="None"),5)</f>
        <v>#N/A</v>
      </c>
      <c r="C825" t="s">
        <v>2806</v>
      </c>
    </row>
    <row r="826" spans="1:3" x14ac:dyDescent="0.35">
      <c r="A826">
        <v>999</v>
      </c>
      <c r="B826" t="e" cm="1">
        <f t="array" ref="B826">_xlfn.IFS((A826="TV"),1,(A826="Newspaper (online or physical)"),2,(A826="Internet (Social Media &amp; other non-news sites)"),3,(A826="Radio"),4,(A826="None"),5)</f>
        <v>#N/A</v>
      </c>
      <c r="C826" t="s">
        <v>2806</v>
      </c>
    </row>
    <row r="827" spans="1:3" x14ac:dyDescent="0.35">
      <c r="A827">
        <v>999</v>
      </c>
      <c r="B827" t="e" cm="1">
        <f t="array" ref="B827">_xlfn.IFS((A827="TV"),1,(A827="Newspaper (online or physical)"),2,(A827="Internet (Social Media &amp; other non-news sites)"),3,(A827="Radio"),4,(A827="None"),5)</f>
        <v>#N/A</v>
      </c>
      <c r="C827" t="s">
        <v>2806</v>
      </c>
    </row>
    <row r="828" spans="1:3" x14ac:dyDescent="0.35">
      <c r="A828">
        <v>999</v>
      </c>
      <c r="B828" t="e" cm="1">
        <f t="array" ref="B828">_xlfn.IFS((A828="TV"),1,(A828="Newspaper (online or physical)"),2,(A828="Internet (Social Media &amp; other non-news sites)"),3,(A828="Radio"),4,(A828="None"),5)</f>
        <v>#N/A</v>
      </c>
      <c r="C828" t="s">
        <v>2806</v>
      </c>
    </row>
    <row r="829" spans="1:3" x14ac:dyDescent="0.35">
      <c r="A829" t="s">
        <v>18</v>
      </c>
      <c r="B829" cm="1">
        <f t="array" ref="B829">_xlfn.IFS((A829="TV"),1,(A829="Newspaper (online or physical)"),2,(A829="Internet (Social Media &amp; other non-news sites)"),3,(A829="Radio"),4,(A829="None"),5)</f>
        <v>4</v>
      </c>
      <c r="C829" t="s">
        <v>2806</v>
      </c>
    </row>
    <row r="830" spans="1:3" x14ac:dyDescent="0.35">
      <c r="A830" t="s">
        <v>20</v>
      </c>
      <c r="B830" cm="1">
        <f t="array" ref="B830">_xlfn.IFS((A830="TV"),1,(A830="Newspaper (online or physical)"),2,(A830="Internet (Social Media &amp; other non-news sites)"),3,(A830="Radio"),4,(A830="None"),5)</f>
        <v>5</v>
      </c>
      <c r="C830" t="s">
        <v>2806</v>
      </c>
    </row>
    <row r="831" spans="1:3" x14ac:dyDescent="0.35">
      <c r="A831">
        <v>999</v>
      </c>
      <c r="B831" t="e" cm="1">
        <f t="array" ref="B831">_xlfn.IFS((A831="TV"),1,(A831="Newspaper (online or physical)"),2,(A831="Internet (Social Media &amp; other non-news sites)"),3,(A831="Radio"),4,(A831="None"),5)</f>
        <v>#N/A</v>
      </c>
      <c r="C831" t="s">
        <v>2806</v>
      </c>
    </row>
    <row r="832" spans="1:3" x14ac:dyDescent="0.35">
      <c r="A832" t="s">
        <v>16</v>
      </c>
      <c r="B832" cm="1">
        <f t="array" ref="B832">_xlfn.IFS((A832="TV"),1,(A832="Newspaper (online or physical)"),2,(A832="Internet (Social Media &amp; other non-news sites)"),3,(A832="Radio"),4,(A832="None"),5)</f>
        <v>1</v>
      </c>
      <c r="C832" t="s">
        <v>2806</v>
      </c>
    </row>
    <row r="833" spans="1:3" x14ac:dyDescent="0.35">
      <c r="A833" t="s">
        <v>16</v>
      </c>
      <c r="B833" cm="1">
        <f t="array" ref="B833">_xlfn.IFS((A833="TV"),1,(A833="Newspaper (online or physical)"),2,(A833="Internet (Social Media &amp; other non-news sites)"),3,(A833="Radio"),4,(A833="None"),5)</f>
        <v>1</v>
      </c>
      <c r="C833" t="s">
        <v>2806</v>
      </c>
    </row>
    <row r="834" spans="1:3" x14ac:dyDescent="0.35">
      <c r="A834" t="s">
        <v>19</v>
      </c>
      <c r="B834" cm="1">
        <f t="array" ref="B834">_xlfn.IFS((A834="TV"),1,(A834="Newspaper (online or physical)"),2,(A834="Internet (Social Media &amp; other non-news sites)"),3,(A834="Radio"),4,(A834="None"),5)</f>
        <v>2</v>
      </c>
      <c r="C834" t="s">
        <v>2806</v>
      </c>
    </row>
    <row r="835" spans="1:3" x14ac:dyDescent="0.35">
      <c r="A835" t="s">
        <v>16</v>
      </c>
      <c r="B835" cm="1">
        <f t="array" ref="B835">_xlfn.IFS((A835="TV"),1,(A835="Newspaper (online or physical)"),2,(A835="Internet (Social Media &amp; other non-news sites)"),3,(A835="Radio"),4,(A835="None"),5)</f>
        <v>1</v>
      </c>
      <c r="C835" t="s">
        <v>2806</v>
      </c>
    </row>
    <row r="836" spans="1:3" x14ac:dyDescent="0.35">
      <c r="A836">
        <v>999</v>
      </c>
      <c r="B836" t="e" cm="1">
        <f t="array" ref="B836">_xlfn.IFS((A836="TV"),1,(A836="Newspaper (online or physical)"),2,(A836="Internet (Social Media &amp; other non-news sites)"),3,(A836="Radio"),4,(A836="None"),5)</f>
        <v>#N/A</v>
      </c>
      <c r="C836" t="s">
        <v>2806</v>
      </c>
    </row>
    <row r="837" spans="1:3" x14ac:dyDescent="0.35">
      <c r="A837">
        <v>999</v>
      </c>
      <c r="B837" t="e" cm="1">
        <f t="array" ref="B837">_xlfn.IFS((A837="TV"),1,(A837="Newspaper (online or physical)"),2,(A837="Internet (Social Media &amp; other non-news sites)"),3,(A837="Radio"),4,(A837="None"),5)</f>
        <v>#N/A</v>
      </c>
      <c r="C837" t="s">
        <v>2806</v>
      </c>
    </row>
    <row r="838" spans="1:3" x14ac:dyDescent="0.35">
      <c r="A838" t="s">
        <v>1346</v>
      </c>
      <c r="B838" cm="1">
        <f t="array" ref="B838">_xlfn.IFS((A838="TV"),1,(A838="Newspaper (online or physical)"),2,(A838="Internet (Social Media &amp; other non-news sites)"),3,(A838="Radio"),4,(A838="None"),5)</f>
        <v>3</v>
      </c>
      <c r="C838" t="s">
        <v>2806</v>
      </c>
    </row>
    <row r="839" spans="1:3" x14ac:dyDescent="0.35">
      <c r="A839">
        <v>999</v>
      </c>
      <c r="B839" t="e" cm="1">
        <f t="array" ref="B839">_xlfn.IFS((A839="TV"),1,(A839="Newspaper (online or physical)"),2,(A839="Internet (Social Media &amp; other non-news sites)"),3,(A839="Radio"),4,(A839="None"),5)</f>
        <v>#N/A</v>
      </c>
      <c r="C839" t="s">
        <v>2806</v>
      </c>
    </row>
    <row r="840" spans="1:3" x14ac:dyDescent="0.35">
      <c r="A840">
        <v>999</v>
      </c>
      <c r="B840" t="e" cm="1">
        <f t="array" ref="B840">_xlfn.IFS((A840="TV"),1,(A840="Newspaper (online or physical)"),2,(A840="Internet (Social Media &amp; other non-news sites)"),3,(A840="Radio"),4,(A840="None"),5)</f>
        <v>#N/A</v>
      </c>
      <c r="C840" t="s">
        <v>2806</v>
      </c>
    </row>
    <row r="841" spans="1:3" x14ac:dyDescent="0.35">
      <c r="A841">
        <v>999</v>
      </c>
      <c r="B841" t="e" cm="1">
        <f t="array" ref="B841">_xlfn.IFS((A841="TV"),1,(A841="Newspaper (online or physical)"),2,(A841="Internet (Social Media &amp; other non-news sites)"),3,(A841="Radio"),4,(A841="None"),5)</f>
        <v>#N/A</v>
      </c>
      <c r="C841" t="s">
        <v>2806</v>
      </c>
    </row>
    <row r="842" spans="1:3" x14ac:dyDescent="0.35">
      <c r="A842">
        <v>999</v>
      </c>
      <c r="B842" t="e" cm="1">
        <f t="array" ref="B842">_xlfn.IFS((A842="TV"),1,(A842="Newspaper (online or physical)"),2,(A842="Internet (Social Media &amp; other non-news sites)"),3,(A842="Radio"),4,(A842="None"),5)</f>
        <v>#N/A</v>
      </c>
      <c r="C842" t="s">
        <v>2806</v>
      </c>
    </row>
    <row r="843" spans="1:3" x14ac:dyDescent="0.35">
      <c r="A843">
        <v>999</v>
      </c>
      <c r="B843" t="e" cm="1">
        <f t="array" ref="B843">_xlfn.IFS((A843="TV"),1,(A843="Newspaper (online or physical)"),2,(A843="Internet (Social Media &amp; other non-news sites)"),3,(A843="Radio"),4,(A843="None"),5)</f>
        <v>#N/A</v>
      </c>
      <c r="C843" t="s">
        <v>2806</v>
      </c>
    </row>
    <row r="844" spans="1:3" x14ac:dyDescent="0.35">
      <c r="A844">
        <v>999</v>
      </c>
      <c r="B844" t="e" cm="1">
        <f t="array" ref="B844">_xlfn.IFS((A844="TV"),1,(A844="Newspaper (online or physical)"),2,(A844="Internet (Social Media &amp; other non-news sites)"),3,(A844="Radio"),4,(A844="None"),5)</f>
        <v>#N/A</v>
      </c>
      <c r="C844" t="s">
        <v>2806</v>
      </c>
    </row>
    <row r="845" spans="1:3" x14ac:dyDescent="0.35">
      <c r="A845">
        <v>999</v>
      </c>
      <c r="B845" t="e" cm="1">
        <f t="array" ref="B845">_xlfn.IFS((A845="TV"),1,(A845="Newspaper (online or physical)"),2,(A845="Internet (Social Media &amp; other non-news sites)"),3,(A845="Radio"),4,(A845="None"),5)</f>
        <v>#N/A</v>
      </c>
      <c r="C845" t="s">
        <v>2806</v>
      </c>
    </row>
    <row r="846" spans="1:3" x14ac:dyDescent="0.35">
      <c r="A846">
        <v>999</v>
      </c>
      <c r="B846" t="e" cm="1">
        <f t="array" ref="B846">_xlfn.IFS((A846="TV"),1,(A846="Newspaper (online or physical)"),2,(A846="Internet (Social Media &amp; other non-news sites)"),3,(A846="Radio"),4,(A846="None"),5)</f>
        <v>#N/A</v>
      </c>
      <c r="C846" t="s">
        <v>2806</v>
      </c>
    </row>
    <row r="847" spans="1:3" x14ac:dyDescent="0.35">
      <c r="A847" t="s">
        <v>16</v>
      </c>
      <c r="B847" cm="1">
        <f t="array" ref="B847">_xlfn.IFS((A847="TV"),1,(A847="Newspaper (online or physical)"),2,(A847="Internet (Social Media &amp; other non-news sites)"),3,(A847="Radio"),4,(A847="None"),5)</f>
        <v>1</v>
      </c>
      <c r="C847" t="s">
        <v>2806</v>
      </c>
    </row>
    <row r="848" spans="1:3" x14ac:dyDescent="0.35">
      <c r="A848" t="s">
        <v>1346</v>
      </c>
      <c r="B848" cm="1">
        <f t="array" ref="B848">_xlfn.IFS((A848="TV"),1,(A848="Newspaper (online or physical)"),2,(A848="Internet (Social Media &amp; other non-news sites)"),3,(A848="Radio"),4,(A848="None"),5)</f>
        <v>3</v>
      </c>
      <c r="C848" t="s">
        <v>2806</v>
      </c>
    </row>
    <row r="849" spans="1:3" x14ac:dyDescent="0.35">
      <c r="A849">
        <v>999</v>
      </c>
      <c r="B849" t="e" cm="1">
        <f t="array" ref="B849">_xlfn.IFS((A849="TV"),1,(A849="Newspaper (online or physical)"),2,(A849="Internet (Social Media &amp; other non-news sites)"),3,(A849="Radio"),4,(A849="None"),5)</f>
        <v>#N/A</v>
      </c>
      <c r="C849" t="s">
        <v>2806</v>
      </c>
    </row>
    <row r="850" spans="1:3" x14ac:dyDescent="0.35">
      <c r="A850">
        <v>999</v>
      </c>
      <c r="B850" t="e" cm="1">
        <f t="array" ref="B850">_xlfn.IFS((A850="TV"),1,(A850="Newspaper (online or physical)"),2,(A850="Internet (Social Media &amp; other non-news sites)"),3,(A850="Radio"),4,(A850="None"),5)</f>
        <v>#N/A</v>
      </c>
      <c r="C850" t="s">
        <v>2806</v>
      </c>
    </row>
    <row r="851" spans="1:3" x14ac:dyDescent="0.35">
      <c r="A851">
        <v>999</v>
      </c>
      <c r="B851" t="e" cm="1">
        <f t="array" ref="B851">_xlfn.IFS((A851="TV"),1,(A851="Newspaper (online or physical)"),2,(A851="Internet (Social Media &amp; other non-news sites)"),3,(A851="Radio"),4,(A851="None"),5)</f>
        <v>#N/A</v>
      </c>
      <c r="C851" t="s">
        <v>2806</v>
      </c>
    </row>
    <row r="852" spans="1:3" x14ac:dyDescent="0.35">
      <c r="A852">
        <v>999</v>
      </c>
      <c r="B852" t="e" cm="1">
        <f t="array" ref="B852">_xlfn.IFS((A852="TV"),1,(A852="Newspaper (online or physical)"),2,(A852="Internet (Social Media &amp; other non-news sites)"),3,(A852="Radio"),4,(A852="None"),5)</f>
        <v>#N/A</v>
      </c>
      <c r="C852" t="s">
        <v>2806</v>
      </c>
    </row>
    <row r="853" spans="1:3" x14ac:dyDescent="0.35">
      <c r="A853">
        <v>999</v>
      </c>
      <c r="B853" t="e" cm="1">
        <f t="array" ref="B853">_xlfn.IFS((A853="TV"),1,(A853="Newspaper (online or physical)"),2,(A853="Internet (Social Media &amp; other non-news sites)"),3,(A853="Radio"),4,(A853="None"),5)</f>
        <v>#N/A</v>
      </c>
      <c r="C853" t="s">
        <v>2806</v>
      </c>
    </row>
    <row r="854" spans="1:3" x14ac:dyDescent="0.35">
      <c r="A854">
        <v>999</v>
      </c>
      <c r="B854" t="e" cm="1">
        <f t="array" ref="B854">_xlfn.IFS((A854="TV"),1,(A854="Newspaper (online or physical)"),2,(A854="Internet (Social Media &amp; other non-news sites)"),3,(A854="Radio"),4,(A854="None"),5)</f>
        <v>#N/A</v>
      </c>
      <c r="C854" t="s">
        <v>2806</v>
      </c>
    </row>
    <row r="855" spans="1:3" x14ac:dyDescent="0.35">
      <c r="A855">
        <v>999</v>
      </c>
      <c r="B855" t="e" cm="1">
        <f t="array" ref="B855">_xlfn.IFS((A855="TV"),1,(A855="Newspaper (online or physical)"),2,(A855="Internet (Social Media &amp; other non-news sites)"),3,(A855="Radio"),4,(A855="None"),5)</f>
        <v>#N/A</v>
      </c>
      <c r="C855" t="s">
        <v>2806</v>
      </c>
    </row>
    <row r="856" spans="1:3" x14ac:dyDescent="0.35">
      <c r="A856">
        <v>999</v>
      </c>
      <c r="B856" t="e" cm="1">
        <f t="array" ref="B856">_xlfn.IFS((A856="TV"),1,(A856="Newspaper (online or physical)"),2,(A856="Internet (Social Media &amp; other non-news sites)"),3,(A856="Radio"),4,(A856="None"),5)</f>
        <v>#N/A</v>
      </c>
      <c r="C856" t="s">
        <v>2806</v>
      </c>
    </row>
    <row r="857" spans="1:3" x14ac:dyDescent="0.35">
      <c r="A857">
        <v>999</v>
      </c>
      <c r="B857" t="e" cm="1">
        <f t="array" ref="B857">_xlfn.IFS((A857="TV"),1,(A857="Newspaper (online or physical)"),2,(A857="Internet (Social Media &amp; other non-news sites)"),3,(A857="Radio"),4,(A857="None"),5)</f>
        <v>#N/A</v>
      </c>
      <c r="C857" t="s">
        <v>2806</v>
      </c>
    </row>
    <row r="858" spans="1:3" x14ac:dyDescent="0.35">
      <c r="A858">
        <v>999</v>
      </c>
      <c r="B858" t="e" cm="1">
        <f t="array" ref="B858">_xlfn.IFS((A858="TV"),1,(A858="Newspaper (online or physical)"),2,(A858="Internet (Social Media &amp; other non-news sites)"),3,(A858="Radio"),4,(A858="None"),5)</f>
        <v>#N/A</v>
      </c>
      <c r="C858" t="s">
        <v>2806</v>
      </c>
    </row>
    <row r="859" spans="1:3" x14ac:dyDescent="0.35">
      <c r="A859" t="s">
        <v>19</v>
      </c>
      <c r="B859" cm="1">
        <f t="array" ref="B859">_xlfn.IFS((A859="TV"),1,(A859="Newspaper (online or physical)"),2,(A859="Internet (Social Media &amp; other non-news sites)"),3,(A859="Radio"),4,(A859="None"),5)</f>
        <v>2</v>
      </c>
      <c r="C859" t="s">
        <v>2806</v>
      </c>
    </row>
    <row r="860" spans="1:3" x14ac:dyDescent="0.35">
      <c r="A860">
        <v>999</v>
      </c>
      <c r="B860" t="e" cm="1">
        <f t="array" ref="B860">_xlfn.IFS((A860="TV"),1,(A860="Newspaper (online or physical)"),2,(A860="Internet (Social Media &amp; other non-news sites)"),3,(A860="Radio"),4,(A860="None"),5)</f>
        <v>#N/A</v>
      </c>
      <c r="C860" t="s">
        <v>2806</v>
      </c>
    </row>
    <row r="861" spans="1:3" x14ac:dyDescent="0.35">
      <c r="A861">
        <v>999</v>
      </c>
      <c r="B861" t="e" cm="1">
        <f t="array" ref="B861">_xlfn.IFS((A861="TV"),1,(A861="Newspaper (online or physical)"),2,(A861="Internet (Social Media &amp; other non-news sites)"),3,(A861="Radio"),4,(A861="None"),5)</f>
        <v>#N/A</v>
      </c>
      <c r="C861" t="s">
        <v>2806</v>
      </c>
    </row>
    <row r="862" spans="1:3" x14ac:dyDescent="0.35">
      <c r="A862">
        <v>999</v>
      </c>
      <c r="B862" t="e" cm="1">
        <f t="array" ref="B862">_xlfn.IFS((A862="TV"),1,(A862="Newspaper (online or physical)"),2,(A862="Internet (Social Media &amp; other non-news sites)"),3,(A862="Radio"),4,(A862="None"),5)</f>
        <v>#N/A</v>
      </c>
      <c r="C862" t="s">
        <v>2806</v>
      </c>
    </row>
    <row r="863" spans="1:3" x14ac:dyDescent="0.35">
      <c r="A863">
        <v>999</v>
      </c>
      <c r="B863" t="e" cm="1">
        <f t="array" ref="B863">_xlfn.IFS((A863="TV"),1,(A863="Newspaper (online or physical)"),2,(A863="Internet (Social Media &amp; other non-news sites)"),3,(A863="Radio"),4,(A863="None"),5)</f>
        <v>#N/A</v>
      </c>
      <c r="C863" t="s">
        <v>2806</v>
      </c>
    </row>
    <row r="864" spans="1:3" x14ac:dyDescent="0.35">
      <c r="A864">
        <v>999</v>
      </c>
      <c r="B864" t="e" cm="1">
        <f t="array" ref="B864">_xlfn.IFS((A864="TV"),1,(A864="Newspaper (online or physical)"),2,(A864="Internet (Social Media &amp; other non-news sites)"),3,(A864="Radio"),4,(A864="None"),5)</f>
        <v>#N/A</v>
      </c>
      <c r="C864" t="s">
        <v>2806</v>
      </c>
    </row>
    <row r="865" spans="1:3" x14ac:dyDescent="0.35">
      <c r="A865">
        <v>999</v>
      </c>
      <c r="B865" t="e" cm="1">
        <f t="array" ref="B865">_xlfn.IFS((A865="TV"),1,(A865="Newspaper (online or physical)"),2,(A865="Internet (Social Media &amp; other non-news sites)"),3,(A865="Radio"),4,(A865="None"),5)</f>
        <v>#N/A</v>
      </c>
      <c r="C865" t="s">
        <v>2806</v>
      </c>
    </row>
    <row r="866" spans="1:3" x14ac:dyDescent="0.35">
      <c r="A866">
        <v>999</v>
      </c>
      <c r="B866" t="e" cm="1">
        <f t="array" ref="B866">_xlfn.IFS((A866="TV"),1,(A866="Newspaper (online or physical)"),2,(A866="Internet (Social Media &amp; other non-news sites)"),3,(A866="Radio"),4,(A866="None"),5)</f>
        <v>#N/A</v>
      </c>
      <c r="C866" t="s">
        <v>2806</v>
      </c>
    </row>
    <row r="867" spans="1:3" x14ac:dyDescent="0.35">
      <c r="A867">
        <v>999</v>
      </c>
      <c r="B867" t="e" cm="1">
        <f t="array" ref="B867">_xlfn.IFS((A867="TV"),1,(A867="Newspaper (online or physical)"),2,(A867="Internet (Social Media &amp; other non-news sites)"),3,(A867="Radio"),4,(A867="None"),5)</f>
        <v>#N/A</v>
      </c>
      <c r="C867" t="s">
        <v>2806</v>
      </c>
    </row>
    <row r="868" spans="1:3" x14ac:dyDescent="0.35">
      <c r="A868">
        <v>999</v>
      </c>
      <c r="B868" t="e" cm="1">
        <f t="array" ref="B868">_xlfn.IFS((A868="TV"),1,(A868="Newspaper (online or physical)"),2,(A868="Internet (Social Media &amp; other non-news sites)"),3,(A868="Radio"),4,(A868="None"),5)</f>
        <v>#N/A</v>
      </c>
      <c r="C868" t="s">
        <v>2806</v>
      </c>
    </row>
    <row r="869" spans="1:3" x14ac:dyDescent="0.35">
      <c r="A869" t="s">
        <v>1346</v>
      </c>
      <c r="B869" cm="1">
        <f t="array" ref="B869">_xlfn.IFS((A869="TV"),1,(A869="Newspaper (online or physical)"),2,(A869="Internet (Social Media &amp; other non-news sites)"),3,(A869="Radio"),4,(A869="None"),5)</f>
        <v>3</v>
      </c>
      <c r="C869" t="s">
        <v>2806</v>
      </c>
    </row>
    <row r="870" spans="1:3" x14ac:dyDescent="0.35">
      <c r="A870">
        <v>999</v>
      </c>
      <c r="B870" t="e" cm="1">
        <f t="array" ref="B870">_xlfn.IFS((A870="TV"),1,(A870="Newspaper (online or physical)"),2,(A870="Internet (Social Media &amp; other non-news sites)"),3,(A870="Radio"),4,(A870="None"),5)</f>
        <v>#N/A</v>
      </c>
      <c r="C870" t="s">
        <v>2806</v>
      </c>
    </row>
    <row r="871" spans="1:3" x14ac:dyDescent="0.35">
      <c r="A871" t="s">
        <v>19</v>
      </c>
      <c r="B871" cm="1">
        <f t="array" ref="B871">_xlfn.IFS((A871="TV"),1,(A871="Newspaper (online or physical)"),2,(A871="Internet (Social Media &amp; other non-news sites)"),3,(A871="Radio"),4,(A871="None"),5)</f>
        <v>2</v>
      </c>
      <c r="C871" t="s">
        <v>2806</v>
      </c>
    </row>
    <row r="872" spans="1:3" x14ac:dyDescent="0.35">
      <c r="A872">
        <v>999</v>
      </c>
      <c r="B872" t="e" cm="1">
        <f t="array" ref="B872">_xlfn.IFS((A872="TV"),1,(A872="Newspaper (online or physical)"),2,(A872="Internet (Social Media &amp; other non-news sites)"),3,(A872="Radio"),4,(A872="None"),5)</f>
        <v>#N/A</v>
      </c>
      <c r="C872" t="s">
        <v>2806</v>
      </c>
    </row>
    <row r="873" spans="1:3" x14ac:dyDescent="0.35">
      <c r="A873">
        <v>999</v>
      </c>
      <c r="B873" t="e" cm="1">
        <f t="array" ref="B873">_xlfn.IFS((A873="TV"),1,(A873="Newspaper (online or physical)"),2,(A873="Internet (Social Media &amp; other non-news sites)"),3,(A873="Radio"),4,(A873="None"),5)</f>
        <v>#N/A</v>
      </c>
      <c r="C873" t="s">
        <v>2806</v>
      </c>
    </row>
    <row r="874" spans="1:3" x14ac:dyDescent="0.35">
      <c r="A874" t="s">
        <v>18</v>
      </c>
      <c r="B874" cm="1">
        <f t="array" ref="B874">_xlfn.IFS((A874="TV"),1,(A874="Newspaper (online or physical)"),2,(A874="Internet (Social Media &amp; other non-news sites)"),3,(A874="Radio"),4,(A874="None"),5)</f>
        <v>4</v>
      </c>
      <c r="C874" t="s">
        <v>2806</v>
      </c>
    </row>
    <row r="875" spans="1:3" x14ac:dyDescent="0.35">
      <c r="A875">
        <v>999</v>
      </c>
      <c r="B875" t="e" cm="1">
        <f t="array" ref="B875">_xlfn.IFS((A875="TV"),1,(A875="Newspaper (online or physical)"),2,(A875="Internet (Social Media &amp; other non-news sites)"),3,(A875="Radio"),4,(A875="None"),5)</f>
        <v>#N/A</v>
      </c>
      <c r="C875" t="s">
        <v>2806</v>
      </c>
    </row>
    <row r="876" spans="1:3" x14ac:dyDescent="0.35">
      <c r="A876" t="s">
        <v>19</v>
      </c>
      <c r="B876" cm="1">
        <f t="array" ref="B876">_xlfn.IFS((A876="TV"),1,(A876="Newspaper (online or physical)"),2,(A876="Internet (Social Media &amp; other non-news sites)"),3,(A876="Radio"),4,(A876="None"),5)</f>
        <v>2</v>
      </c>
      <c r="C876" t="s">
        <v>2806</v>
      </c>
    </row>
    <row r="877" spans="1:3" x14ac:dyDescent="0.35">
      <c r="A877">
        <v>999</v>
      </c>
      <c r="B877" t="e" cm="1">
        <f t="array" ref="B877">_xlfn.IFS((A877="TV"),1,(A877="Newspaper (online or physical)"),2,(A877="Internet (Social Media &amp; other non-news sites)"),3,(A877="Radio"),4,(A877="None"),5)</f>
        <v>#N/A</v>
      </c>
      <c r="C877" t="s">
        <v>2806</v>
      </c>
    </row>
    <row r="878" spans="1:3" x14ac:dyDescent="0.35">
      <c r="A878">
        <v>999</v>
      </c>
      <c r="B878" t="e" cm="1">
        <f t="array" ref="B878">_xlfn.IFS((A878="TV"),1,(A878="Newspaper (online or physical)"),2,(A878="Internet (Social Media &amp; other non-news sites)"),3,(A878="Radio"),4,(A878="None"),5)</f>
        <v>#N/A</v>
      </c>
      <c r="C878" t="s">
        <v>2806</v>
      </c>
    </row>
    <row r="879" spans="1:3" x14ac:dyDescent="0.35">
      <c r="A879">
        <v>999</v>
      </c>
      <c r="B879" t="e" cm="1">
        <f t="array" ref="B879">_xlfn.IFS((A879="TV"),1,(A879="Newspaper (online or physical)"),2,(A879="Internet (Social Media &amp; other non-news sites)"),3,(A879="Radio"),4,(A879="None"),5)</f>
        <v>#N/A</v>
      </c>
      <c r="C879" t="s">
        <v>2806</v>
      </c>
    </row>
    <row r="880" spans="1:3" x14ac:dyDescent="0.35">
      <c r="A880">
        <v>999</v>
      </c>
      <c r="B880" t="e" cm="1">
        <f t="array" ref="B880">_xlfn.IFS((A880="TV"),1,(A880="Newspaper (online or physical)"),2,(A880="Internet (Social Media &amp; other non-news sites)"),3,(A880="Radio"),4,(A880="None"),5)</f>
        <v>#N/A</v>
      </c>
      <c r="C880" t="s">
        <v>2806</v>
      </c>
    </row>
    <row r="881" spans="1:3" x14ac:dyDescent="0.35">
      <c r="A881">
        <v>999</v>
      </c>
      <c r="B881" t="e" cm="1">
        <f t="array" ref="B881">_xlfn.IFS((A881="TV"),1,(A881="Newspaper (online or physical)"),2,(A881="Internet (Social Media &amp; other non-news sites)"),3,(A881="Radio"),4,(A881="None"),5)</f>
        <v>#N/A</v>
      </c>
      <c r="C881" t="s">
        <v>2806</v>
      </c>
    </row>
    <row r="882" spans="1:3" x14ac:dyDescent="0.35">
      <c r="A882">
        <v>999</v>
      </c>
      <c r="B882" t="e" cm="1">
        <f t="array" ref="B882">_xlfn.IFS((A882="TV"),1,(A882="Newspaper (online or physical)"),2,(A882="Internet (Social Media &amp; other non-news sites)"),3,(A882="Radio"),4,(A882="None"),5)</f>
        <v>#N/A</v>
      </c>
      <c r="C882" t="s">
        <v>2806</v>
      </c>
    </row>
    <row r="883" spans="1:3" x14ac:dyDescent="0.35">
      <c r="A883" t="s">
        <v>19</v>
      </c>
      <c r="B883" cm="1">
        <f t="array" ref="B883">_xlfn.IFS((A883="TV"),1,(A883="Newspaper (online or physical)"),2,(A883="Internet (Social Media &amp; other non-news sites)"),3,(A883="Radio"),4,(A883="None"),5)</f>
        <v>2</v>
      </c>
      <c r="C883" t="s">
        <v>2806</v>
      </c>
    </row>
    <row r="884" spans="1:3" x14ac:dyDescent="0.35">
      <c r="A884" t="s">
        <v>19</v>
      </c>
      <c r="B884" cm="1">
        <f t="array" ref="B884">_xlfn.IFS((A884="TV"),1,(A884="Newspaper (online or physical)"),2,(A884="Internet (Social Media &amp; other non-news sites)"),3,(A884="Radio"),4,(A884="None"),5)</f>
        <v>2</v>
      </c>
      <c r="C884" t="s">
        <v>2806</v>
      </c>
    </row>
    <row r="885" spans="1:3" x14ac:dyDescent="0.35">
      <c r="A885">
        <v>999</v>
      </c>
      <c r="B885" t="e" cm="1">
        <f t="array" ref="B885">_xlfn.IFS((A885="TV"),1,(A885="Newspaper (online or physical)"),2,(A885="Internet (Social Media &amp; other non-news sites)"),3,(A885="Radio"),4,(A885="None"),5)</f>
        <v>#N/A</v>
      </c>
      <c r="C885" t="s">
        <v>2806</v>
      </c>
    </row>
    <row r="886" spans="1:3" x14ac:dyDescent="0.35">
      <c r="A886" t="s">
        <v>16</v>
      </c>
      <c r="B886" cm="1">
        <f t="array" ref="B886">_xlfn.IFS((A886="TV"),1,(A886="Newspaper (online or physical)"),2,(A886="Internet (Social Media &amp; other non-news sites)"),3,(A886="Radio"),4,(A886="None"),5)</f>
        <v>1</v>
      </c>
      <c r="C886" t="s">
        <v>2806</v>
      </c>
    </row>
    <row r="887" spans="1:3" x14ac:dyDescent="0.35">
      <c r="A887">
        <v>999</v>
      </c>
      <c r="B887" t="e" cm="1">
        <f t="array" ref="B887">_xlfn.IFS((A887="TV"),1,(A887="Newspaper (online or physical)"),2,(A887="Internet (Social Media &amp; other non-news sites)"),3,(A887="Radio"),4,(A887="None"),5)</f>
        <v>#N/A</v>
      </c>
      <c r="C887" t="s">
        <v>2806</v>
      </c>
    </row>
    <row r="888" spans="1:3" x14ac:dyDescent="0.35">
      <c r="A888">
        <v>999</v>
      </c>
      <c r="B888" t="e" cm="1">
        <f t="array" ref="B888">_xlfn.IFS((A888="TV"),1,(A888="Newspaper (online or physical)"),2,(A888="Internet (Social Media &amp; other non-news sites)"),3,(A888="Radio"),4,(A888="None"),5)</f>
        <v>#N/A</v>
      </c>
      <c r="C888" t="s">
        <v>2806</v>
      </c>
    </row>
    <row r="889" spans="1:3" x14ac:dyDescent="0.35">
      <c r="A889">
        <v>999</v>
      </c>
      <c r="B889" t="e" cm="1">
        <f t="array" ref="B889">_xlfn.IFS((A889="TV"),1,(A889="Newspaper (online or physical)"),2,(A889="Internet (Social Media &amp; other non-news sites)"),3,(A889="Radio"),4,(A889="None"),5)</f>
        <v>#N/A</v>
      </c>
      <c r="C889" t="s">
        <v>2806</v>
      </c>
    </row>
    <row r="890" spans="1:3" x14ac:dyDescent="0.35">
      <c r="A890">
        <v>999</v>
      </c>
      <c r="B890" t="e" cm="1">
        <f t="array" ref="B890">_xlfn.IFS((A890="TV"),1,(A890="Newspaper (online or physical)"),2,(A890="Internet (Social Media &amp; other non-news sites)"),3,(A890="Radio"),4,(A890="None"),5)</f>
        <v>#N/A</v>
      </c>
      <c r="C890" t="s">
        <v>2806</v>
      </c>
    </row>
    <row r="891" spans="1:3" x14ac:dyDescent="0.35">
      <c r="A891" t="s">
        <v>19</v>
      </c>
      <c r="B891" cm="1">
        <f t="array" ref="B891">_xlfn.IFS((A891="TV"),1,(A891="Newspaper (online or physical)"),2,(A891="Internet (Social Media &amp; other non-news sites)"),3,(A891="Radio"),4,(A891="None"),5)</f>
        <v>2</v>
      </c>
      <c r="C891" t="s">
        <v>2806</v>
      </c>
    </row>
    <row r="892" spans="1:3" x14ac:dyDescent="0.35">
      <c r="A892">
        <v>999</v>
      </c>
      <c r="B892" t="e" cm="1">
        <f t="array" ref="B892">_xlfn.IFS((A892="TV"),1,(A892="Newspaper (online or physical)"),2,(A892="Internet (Social Media &amp; other non-news sites)"),3,(A892="Radio"),4,(A892="None"),5)</f>
        <v>#N/A</v>
      </c>
      <c r="C892" t="s">
        <v>2806</v>
      </c>
    </row>
    <row r="893" spans="1:3" x14ac:dyDescent="0.35">
      <c r="A893">
        <v>999</v>
      </c>
      <c r="B893" t="e" cm="1">
        <f t="array" ref="B893">_xlfn.IFS((A893="TV"),1,(A893="Newspaper (online or physical)"),2,(A893="Internet (Social Media &amp; other non-news sites)"),3,(A893="Radio"),4,(A893="None"),5)</f>
        <v>#N/A</v>
      </c>
      <c r="C893" t="s">
        <v>2806</v>
      </c>
    </row>
    <row r="894" spans="1:3" x14ac:dyDescent="0.35">
      <c r="A894">
        <v>999</v>
      </c>
      <c r="B894" t="e" cm="1">
        <f t="array" ref="B894">_xlfn.IFS((A894="TV"),1,(A894="Newspaper (online or physical)"),2,(A894="Internet (Social Media &amp; other non-news sites)"),3,(A894="Radio"),4,(A894="None"),5)</f>
        <v>#N/A</v>
      </c>
      <c r="C894" t="s">
        <v>2806</v>
      </c>
    </row>
    <row r="895" spans="1:3" x14ac:dyDescent="0.35">
      <c r="A895" t="s">
        <v>1346</v>
      </c>
      <c r="B895" cm="1">
        <f t="array" ref="B895">_xlfn.IFS((A895="TV"),1,(A895="Newspaper (online or physical)"),2,(A895="Internet (Social Media &amp; other non-news sites)"),3,(A895="Radio"),4,(A895="None"),5)</f>
        <v>3</v>
      </c>
      <c r="C895" t="s">
        <v>2806</v>
      </c>
    </row>
    <row r="896" spans="1:3" x14ac:dyDescent="0.35">
      <c r="A896">
        <v>999</v>
      </c>
      <c r="B896" t="e" cm="1">
        <f t="array" ref="B896">_xlfn.IFS((A896="TV"),1,(A896="Newspaper (online or physical)"),2,(A896="Internet (Social Media &amp; other non-news sites)"),3,(A896="Radio"),4,(A896="None"),5)</f>
        <v>#N/A</v>
      </c>
      <c r="C896" t="s">
        <v>2807</v>
      </c>
    </row>
    <row r="897" spans="1:3" x14ac:dyDescent="0.35">
      <c r="A897">
        <v>999</v>
      </c>
      <c r="B897" t="e" cm="1">
        <f t="array" ref="B897">_xlfn.IFS((A897="TV"),1,(A897="Newspaper (online or physical)"),2,(A897="Internet (Social Media &amp; other non-news sites)"),3,(A897="Radio"),4,(A897="None"),5)</f>
        <v>#N/A</v>
      </c>
      <c r="C897" t="s">
        <v>2807</v>
      </c>
    </row>
    <row r="898" spans="1:3" x14ac:dyDescent="0.35">
      <c r="A898">
        <v>999</v>
      </c>
      <c r="B898" t="e" cm="1">
        <f t="array" ref="B898">_xlfn.IFS((A898="TV"),1,(A898="Newspaper (online or physical)"),2,(A898="Internet (Social Media &amp; other non-news sites)"),3,(A898="Radio"),4,(A898="None"),5)</f>
        <v>#N/A</v>
      </c>
      <c r="C898" t="s">
        <v>2807</v>
      </c>
    </row>
    <row r="899" spans="1:3" x14ac:dyDescent="0.35">
      <c r="A899" t="s">
        <v>19</v>
      </c>
      <c r="B899" cm="1">
        <f t="array" ref="B899">_xlfn.IFS((A899="TV"),1,(A899="Newspaper (online or physical)"),2,(A899="Internet (Social Media &amp; other non-news sites)"),3,(A899="Radio"),4,(A899="None"),5)</f>
        <v>2</v>
      </c>
      <c r="C899" t="s">
        <v>2807</v>
      </c>
    </row>
    <row r="900" spans="1:3" x14ac:dyDescent="0.35">
      <c r="A900" t="s">
        <v>16</v>
      </c>
      <c r="B900" cm="1">
        <f t="array" ref="B900">_xlfn.IFS((A900="TV"),1,(A900="Newspaper (online or physical)"),2,(A900="Internet (Social Media &amp; other non-news sites)"),3,(A900="Radio"),4,(A900="None"),5)</f>
        <v>1</v>
      </c>
      <c r="C900" t="s">
        <v>2807</v>
      </c>
    </row>
    <row r="901" spans="1:3" x14ac:dyDescent="0.35">
      <c r="A901">
        <v>999</v>
      </c>
      <c r="B901" t="e" cm="1">
        <f t="array" ref="B901">_xlfn.IFS((A901="TV"),1,(A901="Newspaper (online or physical)"),2,(A901="Internet (Social Media &amp; other non-news sites)"),3,(A901="Radio"),4,(A901="None"),5)</f>
        <v>#N/A</v>
      </c>
      <c r="C901" t="s">
        <v>2807</v>
      </c>
    </row>
    <row r="902" spans="1:3" x14ac:dyDescent="0.35">
      <c r="A902">
        <v>999</v>
      </c>
      <c r="B902" t="e" cm="1">
        <f t="array" ref="B902">_xlfn.IFS((A902="TV"),1,(A902="Newspaper (online or physical)"),2,(A902="Internet (Social Media &amp; other non-news sites)"),3,(A902="Radio"),4,(A902="None"),5)</f>
        <v>#N/A</v>
      </c>
      <c r="C902" t="s">
        <v>2807</v>
      </c>
    </row>
    <row r="903" spans="1:3" x14ac:dyDescent="0.35">
      <c r="A903" t="s">
        <v>19</v>
      </c>
      <c r="B903" cm="1">
        <f t="array" ref="B903">_xlfn.IFS((A903="TV"),1,(A903="Newspaper (online or physical)"),2,(A903="Internet (Social Media &amp; other non-news sites)"),3,(A903="Radio"),4,(A903="None"),5)</f>
        <v>2</v>
      </c>
      <c r="C903" t="s">
        <v>2807</v>
      </c>
    </row>
    <row r="904" spans="1:3" x14ac:dyDescent="0.35">
      <c r="A904">
        <v>999</v>
      </c>
      <c r="B904" t="e" cm="1">
        <f t="array" ref="B904">_xlfn.IFS((A904="TV"),1,(A904="Newspaper (online or physical)"),2,(A904="Internet (Social Media &amp; other non-news sites)"),3,(A904="Radio"),4,(A904="None"),5)</f>
        <v>#N/A</v>
      </c>
      <c r="C904" t="s">
        <v>2807</v>
      </c>
    </row>
    <row r="905" spans="1:3" x14ac:dyDescent="0.35">
      <c r="A905">
        <v>999</v>
      </c>
      <c r="B905" t="e" cm="1">
        <f t="array" ref="B905">_xlfn.IFS((A905="TV"),1,(A905="Newspaper (online or physical)"),2,(A905="Internet (Social Media &amp; other non-news sites)"),3,(A905="Radio"),4,(A905="None"),5)</f>
        <v>#N/A</v>
      </c>
      <c r="C905" t="s">
        <v>2807</v>
      </c>
    </row>
    <row r="906" spans="1:3" x14ac:dyDescent="0.35">
      <c r="A906" t="s">
        <v>1346</v>
      </c>
      <c r="B906" cm="1">
        <f t="array" ref="B906">_xlfn.IFS((A906="TV"),1,(A906="Newspaper (online or physical)"),2,(A906="Internet (Social Media &amp; other non-news sites)"),3,(A906="Radio"),4,(A906="None"),5)</f>
        <v>3</v>
      </c>
      <c r="C906" t="s">
        <v>2807</v>
      </c>
    </row>
    <row r="907" spans="1:3" x14ac:dyDescent="0.35">
      <c r="A907" t="s">
        <v>19</v>
      </c>
      <c r="B907" cm="1">
        <f t="array" ref="B907">_xlfn.IFS((A907="TV"),1,(A907="Newspaper (online or physical)"),2,(A907="Internet (Social Media &amp; other non-news sites)"),3,(A907="Radio"),4,(A907="None"),5)</f>
        <v>2</v>
      </c>
      <c r="C907" t="s">
        <v>2807</v>
      </c>
    </row>
    <row r="908" spans="1:3" x14ac:dyDescent="0.35">
      <c r="A908">
        <v>999</v>
      </c>
      <c r="B908" t="e" cm="1">
        <f t="array" ref="B908">_xlfn.IFS((A908="TV"),1,(A908="Newspaper (online or physical)"),2,(A908="Internet (Social Media &amp; other non-news sites)"),3,(A908="Radio"),4,(A908="None"),5)</f>
        <v>#N/A</v>
      </c>
      <c r="C908" t="s">
        <v>2807</v>
      </c>
    </row>
    <row r="909" spans="1:3" x14ac:dyDescent="0.35">
      <c r="A909" t="s">
        <v>1346</v>
      </c>
      <c r="B909" cm="1">
        <f t="array" ref="B909">_xlfn.IFS((A909="TV"),1,(A909="Newspaper (online or physical)"),2,(A909="Internet (Social Media &amp; other non-news sites)"),3,(A909="Radio"),4,(A909="None"),5)</f>
        <v>3</v>
      </c>
      <c r="C909" t="s">
        <v>2807</v>
      </c>
    </row>
    <row r="910" spans="1:3" x14ac:dyDescent="0.35">
      <c r="A910">
        <v>999</v>
      </c>
      <c r="B910" t="e" cm="1">
        <f t="array" ref="B910">_xlfn.IFS((A910="TV"),1,(A910="Newspaper (online or physical)"),2,(A910="Internet (Social Media &amp; other non-news sites)"),3,(A910="Radio"),4,(A910="None"),5)</f>
        <v>#N/A</v>
      </c>
      <c r="C910" t="s">
        <v>2807</v>
      </c>
    </row>
    <row r="911" spans="1:3" x14ac:dyDescent="0.35">
      <c r="A911">
        <v>999</v>
      </c>
      <c r="B911" t="e" cm="1">
        <f t="array" ref="B911">_xlfn.IFS((A911="TV"),1,(A911="Newspaper (online or physical)"),2,(A911="Internet (Social Media &amp; other non-news sites)"),3,(A911="Radio"),4,(A911="None"),5)</f>
        <v>#N/A</v>
      </c>
      <c r="C911" t="s">
        <v>2807</v>
      </c>
    </row>
    <row r="912" spans="1:3" x14ac:dyDescent="0.35">
      <c r="A912" t="s">
        <v>20</v>
      </c>
      <c r="B912" cm="1">
        <f t="array" ref="B912">_xlfn.IFS((A912="TV"),1,(A912="Newspaper (online or physical)"),2,(A912="Internet (Social Media &amp; other non-news sites)"),3,(A912="Radio"),4,(A912="None"),5)</f>
        <v>5</v>
      </c>
      <c r="C912" t="s">
        <v>2807</v>
      </c>
    </row>
    <row r="913" spans="1:3" x14ac:dyDescent="0.35">
      <c r="A913" t="s">
        <v>20</v>
      </c>
      <c r="B913" cm="1">
        <f t="array" ref="B913">_xlfn.IFS((A913="TV"),1,(A913="Newspaper (online or physical)"),2,(A913="Internet (Social Media &amp; other non-news sites)"),3,(A913="Radio"),4,(A913="None"),5)</f>
        <v>5</v>
      </c>
      <c r="C913" t="s">
        <v>2807</v>
      </c>
    </row>
    <row r="914" spans="1:3" x14ac:dyDescent="0.35">
      <c r="A914">
        <v>999</v>
      </c>
      <c r="B914" t="e" cm="1">
        <f t="array" ref="B914">_xlfn.IFS((A914="TV"),1,(A914="Newspaper (online or physical)"),2,(A914="Internet (Social Media &amp; other non-news sites)"),3,(A914="Radio"),4,(A914="None"),5)</f>
        <v>#N/A</v>
      </c>
      <c r="C914" t="s">
        <v>2807</v>
      </c>
    </row>
    <row r="915" spans="1:3" x14ac:dyDescent="0.35">
      <c r="A915" t="s">
        <v>1346</v>
      </c>
      <c r="B915" cm="1">
        <f t="array" ref="B915">_xlfn.IFS((A915="TV"),1,(A915="Newspaper (online or physical)"),2,(A915="Internet (Social Media &amp; other non-news sites)"),3,(A915="Radio"),4,(A915="None"),5)</f>
        <v>3</v>
      </c>
      <c r="C915" t="s">
        <v>2807</v>
      </c>
    </row>
    <row r="916" spans="1:3" x14ac:dyDescent="0.35">
      <c r="A916" t="s">
        <v>16</v>
      </c>
      <c r="B916" cm="1">
        <f t="array" ref="B916">_xlfn.IFS((A916="TV"),1,(A916="Newspaper (online or physical)"),2,(A916="Internet (Social Media &amp; other non-news sites)"),3,(A916="Radio"),4,(A916="None"),5)</f>
        <v>1</v>
      </c>
      <c r="C916" t="s">
        <v>2807</v>
      </c>
    </row>
    <row r="917" spans="1:3" x14ac:dyDescent="0.35">
      <c r="A917" t="s">
        <v>19</v>
      </c>
      <c r="B917" cm="1">
        <f t="array" ref="B917">_xlfn.IFS((A917="TV"),1,(A917="Newspaper (online or physical)"),2,(A917="Internet (Social Media &amp; other non-news sites)"),3,(A917="Radio"),4,(A917="None"),5)</f>
        <v>2</v>
      </c>
      <c r="C917" t="s">
        <v>2807</v>
      </c>
    </row>
    <row r="918" spans="1:3" x14ac:dyDescent="0.35">
      <c r="A918">
        <v>999</v>
      </c>
      <c r="B918" t="e" cm="1">
        <f t="array" ref="B918">_xlfn.IFS((A918="TV"),1,(A918="Newspaper (online or physical)"),2,(A918="Internet (Social Media &amp; other non-news sites)"),3,(A918="Radio"),4,(A918="None"),5)</f>
        <v>#N/A</v>
      </c>
      <c r="C918" t="s">
        <v>2807</v>
      </c>
    </row>
    <row r="919" spans="1:3" x14ac:dyDescent="0.35">
      <c r="A919">
        <v>999</v>
      </c>
      <c r="B919" t="e" cm="1">
        <f t="array" ref="B919">_xlfn.IFS((A919="TV"),1,(A919="Newspaper (online or physical)"),2,(A919="Internet (Social Media &amp; other non-news sites)"),3,(A919="Radio"),4,(A919="None"),5)</f>
        <v>#N/A</v>
      </c>
      <c r="C919" t="s">
        <v>2807</v>
      </c>
    </row>
    <row r="920" spans="1:3" x14ac:dyDescent="0.35">
      <c r="A920">
        <v>999</v>
      </c>
      <c r="B920" t="e" cm="1">
        <f t="array" ref="B920">_xlfn.IFS((A920="TV"),1,(A920="Newspaper (online or physical)"),2,(A920="Internet (Social Media &amp; other non-news sites)"),3,(A920="Radio"),4,(A920="None"),5)</f>
        <v>#N/A</v>
      </c>
      <c r="C920" t="s">
        <v>2807</v>
      </c>
    </row>
    <row r="921" spans="1:3" x14ac:dyDescent="0.35">
      <c r="A921">
        <v>999</v>
      </c>
      <c r="B921" t="e" cm="1">
        <f t="array" ref="B921">_xlfn.IFS((A921="TV"),1,(A921="Newspaper (online or physical)"),2,(A921="Internet (Social Media &amp; other non-news sites)"),3,(A921="Radio"),4,(A921="None"),5)</f>
        <v>#N/A</v>
      </c>
      <c r="C921" t="s">
        <v>2807</v>
      </c>
    </row>
    <row r="922" spans="1:3" x14ac:dyDescent="0.35">
      <c r="A922">
        <v>999</v>
      </c>
      <c r="B922" t="e" cm="1">
        <f t="array" ref="B922">_xlfn.IFS((A922="TV"),1,(A922="Newspaper (online or physical)"),2,(A922="Internet (Social Media &amp; other non-news sites)"),3,(A922="Radio"),4,(A922="None"),5)</f>
        <v>#N/A</v>
      </c>
      <c r="C922" t="s">
        <v>2807</v>
      </c>
    </row>
    <row r="923" spans="1:3" x14ac:dyDescent="0.35">
      <c r="A923">
        <v>999</v>
      </c>
      <c r="B923" t="e" cm="1">
        <f t="array" ref="B923">_xlfn.IFS((A923="TV"),1,(A923="Newspaper (online or physical)"),2,(A923="Internet (Social Media &amp; other non-news sites)"),3,(A923="Radio"),4,(A923="None"),5)</f>
        <v>#N/A</v>
      </c>
      <c r="C923" t="s">
        <v>2807</v>
      </c>
    </row>
    <row r="924" spans="1:3" x14ac:dyDescent="0.35">
      <c r="A924">
        <v>999</v>
      </c>
      <c r="B924" t="e" cm="1">
        <f t="array" ref="B924">_xlfn.IFS((A924="TV"),1,(A924="Newspaper (online or physical)"),2,(A924="Internet (Social Media &amp; other non-news sites)"),3,(A924="Radio"),4,(A924="None"),5)</f>
        <v>#N/A</v>
      </c>
      <c r="C924" t="s">
        <v>2807</v>
      </c>
    </row>
    <row r="925" spans="1:3" x14ac:dyDescent="0.35">
      <c r="A925">
        <v>999</v>
      </c>
      <c r="B925" t="e" cm="1">
        <f t="array" ref="B925">_xlfn.IFS((A925="TV"),1,(A925="Newspaper (online or physical)"),2,(A925="Internet (Social Media &amp; other non-news sites)"),3,(A925="Radio"),4,(A925="None"),5)</f>
        <v>#N/A</v>
      </c>
      <c r="C925" t="s">
        <v>2807</v>
      </c>
    </row>
    <row r="926" spans="1:3" x14ac:dyDescent="0.35">
      <c r="A926">
        <v>999</v>
      </c>
      <c r="B926" t="e" cm="1">
        <f t="array" ref="B926">_xlfn.IFS((A926="TV"),1,(A926="Newspaper (online or physical)"),2,(A926="Internet (Social Media &amp; other non-news sites)"),3,(A926="Radio"),4,(A926="None"),5)</f>
        <v>#N/A</v>
      </c>
      <c r="C926" t="s">
        <v>2807</v>
      </c>
    </row>
    <row r="927" spans="1:3" x14ac:dyDescent="0.35">
      <c r="A927">
        <v>999</v>
      </c>
      <c r="B927" t="e" cm="1">
        <f t="array" ref="B927">_xlfn.IFS((A927="TV"),1,(A927="Newspaper (online or physical)"),2,(A927="Internet (Social Media &amp; other non-news sites)"),3,(A927="Radio"),4,(A927="None"),5)</f>
        <v>#N/A</v>
      </c>
      <c r="C927" t="s">
        <v>2807</v>
      </c>
    </row>
    <row r="928" spans="1:3" x14ac:dyDescent="0.35">
      <c r="A928">
        <v>999</v>
      </c>
      <c r="B928" t="e" cm="1">
        <f t="array" ref="B928">_xlfn.IFS((A928="TV"),1,(A928="Newspaper (online or physical)"),2,(A928="Internet (Social Media &amp; other non-news sites)"),3,(A928="Radio"),4,(A928="None"),5)</f>
        <v>#N/A</v>
      </c>
      <c r="C928" t="s">
        <v>2807</v>
      </c>
    </row>
    <row r="929" spans="1:3" x14ac:dyDescent="0.35">
      <c r="A929">
        <v>999</v>
      </c>
      <c r="B929" t="e" cm="1">
        <f t="array" ref="B929">_xlfn.IFS((A929="TV"),1,(A929="Newspaper (online or physical)"),2,(A929="Internet (Social Media &amp; other non-news sites)"),3,(A929="Radio"),4,(A929="None"),5)</f>
        <v>#N/A</v>
      </c>
      <c r="C929" t="s">
        <v>2807</v>
      </c>
    </row>
    <row r="930" spans="1:3" x14ac:dyDescent="0.35">
      <c r="A930" t="s">
        <v>16</v>
      </c>
      <c r="B930" cm="1">
        <f t="array" ref="B930">_xlfn.IFS((A930="TV"),1,(A930="Newspaper (online or physical)"),2,(A930="Internet (Social Media &amp; other non-news sites)"),3,(A930="Radio"),4,(A930="None"),5)</f>
        <v>1</v>
      </c>
      <c r="C930" t="s">
        <v>2807</v>
      </c>
    </row>
    <row r="931" spans="1:3" x14ac:dyDescent="0.35">
      <c r="A931" t="s">
        <v>1346</v>
      </c>
      <c r="B931" cm="1">
        <f t="array" ref="B931">_xlfn.IFS((A931="TV"),1,(A931="Newspaper (online or physical)"),2,(A931="Internet (Social Media &amp; other non-news sites)"),3,(A931="Radio"),4,(A931="None"),5)</f>
        <v>3</v>
      </c>
      <c r="C931" t="s">
        <v>2807</v>
      </c>
    </row>
    <row r="932" spans="1:3" x14ac:dyDescent="0.35">
      <c r="A932">
        <v>999</v>
      </c>
      <c r="B932" t="e" cm="1">
        <f t="array" ref="B932">_xlfn.IFS((A932="TV"),1,(A932="Newspaper (online or physical)"),2,(A932="Internet (Social Media &amp; other non-news sites)"),3,(A932="Radio"),4,(A932="None"),5)</f>
        <v>#N/A</v>
      </c>
      <c r="C932" t="s">
        <v>2807</v>
      </c>
    </row>
    <row r="933" spans="1:3" x14ac:dyDescent="0.35">
      <c r="A933">
        <v>999</v>
      </c>
      <c r="B933" t="e" cm="1">
        <f t="array" ref="B933">_xlfn.IFS((A933="TV"),1,(A933="Newspaper (online or physical)"),2,(A933="Internet (Social Media &amp; other non-news sites)"),3,(A933="Radio"),4,(A933="None"),5)</f>
        <v>#N/A</v>
      </c>
      <c r="C933" t="s">
        <v>2807</v>
      </c>
    </row>
    <row r="934" spans="1:3" x14ac:dyDescent="0.35">
      <c r="A934" t="s">
        <v>1346</v>
      </c>
      <c r="B934" cm="1">
        <f t="array" ref="B934">_xlfn.IFS((A934="TV"),1,(A934="Newspaper (online or physical)"),2,(A934="Internet (Social Media &amp; other non-news sites)"),3,(A934="Radio"),4,(A934="None"),5)</f>
        <v>3</v>
      </c>
      <c r="C934" t="s">
        <v>2807</v>
      </c>
    </row>
    <row r="935" spans="1:3" x14ac:dyDescent="0.35">
      <c r="A935">
        <v>999</v>
      </c>
      <c r="B935" t="e" cm="1">
        <f t="array" ref="B935">_xlfn.IFS((A935="TV"),1,(A935="Newspaper (online or physical)"),2,(A935="Internet (Social Media &amp; other non-news sites)"),3,(A935="Radio"),4,(A935="None"),5)</f>
        <v>#N/A</v>
      </c>
      <c r="C935" t="s">
        <v>2807</v>
      </c>
    </row>
    <row r="936" spans="1:3" x14ac:dyDescent="0.35">
      <c r="A936">
        <v>999</v>
      </c>
      <c r="B936" t="e" cm="1">
        <f t="array" ref="B936">_xlfn.IFS((A936="TV"),1,(A936="Newspaper (online or physical)"),2,(A936="Internet (Social Media &amp; other non-news sites)"),3,(A936="Radio"),4,(A936="None"),5)</f>
        <v>#N/A</v>
      </c>
      <c r="C936" t="s">
        <v>2807</v>
      </c>
    </row>
    <row r="937" spans="1:3" x14ac:dyDescent="0.35">
      <c r="A937">
        <v>999</v>
      </c>
      <c r="B937" t="e" cm="1">
        <f t="array" ref="B937">_xlfn.IFS((A937="TV"),1,(A937="Newspaper (online or physical)"),2,(A937="Internet (Social Media &amp; other non-news sites)"),3,(A937="Radio"),4,(A937="None"),5)</f>
        <v>#N/A</v>
      </c>
      <c r="C937" t="s">
        <v>2807</v>
      </c>
    </row>
    <row r="938" spans="1:3" x14ac:dyDescent="0.35">
      <c r="A938" t="s">
        <v>19</v>
      </c>
      <c r="B938" cm="1">
        <f t="array" ref="B938">_xlfn.IFS((A938="TV"),1,(A938="Newspaper (online or physical)"),2,(A938="Internet (Social Media &amp; other non-news sites)"),3,(A938="Radio"),4,(A938="None"),5)</f>
        <v>2</v>
      </c>
      <c r="C938" t="s">
        <v>2807</v>
      </c>
    </row>
    <row r="939" spans="1:3" x14ac:dyDescent="0.35">
      <c r="A939">
        <v>999</v>
      </c>
      <c r="B939" t="e" cm="1">
        <f t="array" ref="B939">_xlfn.IFS((A939="TV"),1,(A939="Newspaper (online or physical)"),2,(A939="Internet (Social Media &amp; other non-news sites)"),3,(A939="Radio"),4,(A939="None"),5)</f>
        <v>#N/A</v>
      </c>
      <c r="C939" t="s">
        <v>2807</v>
      </c>
    </row>
    <row r="940" spans="1:3" x14ac:dyDescent="0.35">
      <c r="A940" t="s">
        <v>19</v>
      </c>
      <c r="B940" cm="1">
        <f t="array" ref="B940">_xlfn.IFS((A940="TV"),1,(A940="Newspaper (online or physical)"),2,(A940="Internet (Social Media &amp; other non-news sites)"),3,(A940="Radio"),4,(A940="None"),5)</f>
        <v>2</v>
      </c>
      <c r="C940" t="s">
        <v>2807</v>
      </c>
    </row>
    <row r="941" spans="1:3" x14ac:dyDescent="0.35">
      <c r="A941" t="s">
        <v>16</v>
      </c>
      <c r="B941" cm="1">
        <f t="array" ref="B941">_xlfn.IFS((A941="TV"),1,(A941="Newspaper (online or physical)"),2,(A941="Internet (Social Media &amp; other non-news sites)"),3,(A941="Radio"),4,(A941="None"),5)</f>
        <v>1</v>
      </c>
      <c r="C941" t="s">
        <v>2807</v>
      </c>
    </row>
    <row r="942" spans="1:3" x14ac:dyDescent="0.35">
      <c r="A942" t="s">
        <v>19</v>
      </c>
      <c r="B942" cm="1">
        <f t="array" ref="B942">_xlfn.IFS((A942="TV"),1,(A942="Newspaper (online or physical)"),2,(A942="Internet (Social Media &amp; other non-news sites)"),3,(A942="Radio"),4,(A942="None"),5)</f>
        <v>2</v>
      </c>
      <c r="C942" t="s">
        <v>2807</v>
      </c>
    </row>
    <row r="943" spans="1:3" x14ac:dyDescent="0.35">
      <c r="A943">
        <v>999</v>
      </c>
      <c r="B943" t="e" cm="1">
        <f t="array" ref="B943">_xlfn.IFS((A943="TV"),1,(A943="Newspaper (online or physical)"),2,(A943="Internet (Social Media &amp; other non-news sites)"),3,(A943="Radio"),4,(A943="None"),5)</f>
        <v>#N/A</v>
      </c>
      <c r="C943" t="s">
        <v>2807</v>
      </c>
    </row>
    <row r="944" spans="1:3" x14ac:dyDescent="0.35">
      <c r="A944" t="s">
        <v>19</v>
      </c>
      <c r="B944" cm="1">
        <f t="array" ref="B944">_xlfn.IFS((A944="TV"),1,(A944="Newspaper (online or physical)"),2,(A944="Internet (Social Media &amp; other non-news sites)"),3,(A944="Radio"),4,(A944="None"),5)</f>
        <v>2</v>
      </c>
      <c r="C944" t="s">
        <v>2807</v>
      </c>
    </row>
    <row r="945" spans="1:3" x14ac:dyDescent="0.35">
      <c r="A945">
        <v>999</v>
      </c>
      <c r="B945" t="e" cm="1">
        <f t="array" ref="B945">_xlfn.IFS((A945="TV"),1,(A945="Newspaper (online or physical)"),2,(A945="Internet (Social Media &amp; other non-news sites)"),3,(A945="Radio"),4,(A945="None"),5)</f>
        <v>#N/A</v>
      </c>
      <c r="C945" t="s">
        <v>2807</v>
      </c>
    </row>
    <row r="946" spans="1:3" x14ac:dyDescent="0.35">
      <c r="A946" t="s">
        <v>1346</v>
      </c>
      <c r="B946" cm="1">
        <f t="array" ref="B946">_xlfn.IFS((A946="TV"),1,(A946="Newspaper (online or physical)"),2,(A946="Internet (Social Media &amp; other non-news sites)"),3,(A946="Radio"),4,(A946="None"),5)</f>
        <v>3</v>
      </c>
      <c r="C946" t="s">
        <v>2807</v>
      </c>
    </row>
    <row r="947" spans="1:3" x14ac:dyDescent="0.35">
      <c r="A947">
        <v>999</v>
      </c>
      <c r="B947" t="e" cm="1">
        <f t="array" ref="B947">_xlfn.IFS((A947="TV"),1,(A947="Newspaper (online or physical)"),2,(A947="Internet (Social Media &amp; other non-news sites)"),3,(A947="Radio"),4,(A947="None"),5)</f>
        <v>#N/A</v>
      </c>
      <c r="C947" t="s">
        <v>2807</v>
      </c>
    </row>
    <row r="948" spans="1:3" x14ac:dyDescent="0.35">
      <c r="A948" t="s">
        <v>19</v>
      </c>
      <c r="B948" cm="1">
        <f t="array" ref="B948">_xlfn.IFS((A948="TV"),1,(A948="Newspaper (online or physical)"),2,(A948="Internet (Social Media &amp; other non-news sites)"),3,(A948="Radio"),4,(A948="None"),5)</f>
        <v>2</v>
      </c>
      <c r="C948" t="s">
        <v>2807</v>
      </c>
    </row>
    <row r="949" spans="1:3" x14ac:dyDescent="0.35">
      <c r="A949">
        <v>999</v>
      </c>
      <c r="B949" t="e" cm="1">
        <f t="array" ref="B949">_xlfn.IFS((A949="TV"),1,(A949="Newspaper (online or physical)"),2,(A949="Internet (Social Media &amp; other non-news sites)"),3,(A949="Radio"),4,(A949="None"),5)</f>
        <v>#N/A</v>
      </c>
      <c r="C949" t="s">
        <v>2807</v>
      </c>
    </row>
    <row r="950" spans="1:3" x14ac:dyDescent="0.35">
      <c r="A950">
        <v>999</v>
      </c>
      <c r="B950" t="e" cm="1">
        <f t="array" ref="B950">_xlfn.IFS((A950="TV"),1,(A950="Newspaper (online or physical)"),2,(A950="Internet (Social Media &amp; other non-news sites)"),3,(A950="Radio"),4,(A950="None"),5)</f>
        <v>#N/A</v>
      </c>
      <c r="C950" t="s">
        <v>2807</v>
      </c>
    </row>
    <row r="951" spans="1:3" x14ac:dyDescent="0.35">
      <c r="A951">
        <v>999</v>
      </c>
      <c r="B951" t="e" cm="1">
        <f t="array" ref="B951">_xlfn.IFS((A951="TV"),1,(A951="Newspaper (online or physical)"),2,(A951="Internet (Social Media &amp; other non-news sites)"),3,(A951="Radio"),4,(A951="None"),5)</f>
        <v>#N/A</v>
      </c>
      <c r="C951" t="s">
        <v>2807</v>
      </c>
    </row>
    <row r="952" spans="1:3" x14ac:dyDescent="0.35">
      <c r="A952">
        <v>999</v>
      </c>
      <c r="B952" t="e" cm="1">
        <f t="array" ref="B952">_xlfn.IFS((A952="TV"),1,(A952="Newspaper (online or physical)"),2,(A952="Internet (Social Media &amp; other non-news sites)"),3,(A952="Radio"),4,(A952="None"),5)</f>
        <v>#N/A</v>
      </c>
      <c r="C952" t="s">
        <v>2807</v>
      </c>
    </row>
    <row r="953" spans="1:3" x14ac:dyDescent="0.35">
      <c r="A953">
        <v>999</v>
      </c>
      <c r="B953" t="e" cm="1">
        <f t="array" ref="B953">_xlfn.IFS((A953="TV"),1,(A953="Newspaper (online or physical)"),2,(A953="Internet (Social Media &amp; other non-news sites)"),3,(A953="Radio"),4,(A953="None"),5)</f>
        <v>#N/A</v>
      </c>
      <c r="C953" t="s">
        <v>2807</v>
      </c>
    </row>
    <row r="954" spans="1:3" x14ac:dyDescent="0.35">
      <c r="A954">
        <v>999</v>
      </c>
      <c r="B954" t="e" cm="1">
        <f t="array" ref="B954">_xlfn.IFS((A954="TV"),1,(A954="Newspaper (online or physical)"),2,(A954="Internet (Social Media &amp; other non-news sites)"),3,(A954="Radio"),4,(A954="None"),5)</f>
        <v>#N/A</v>
      </c>
      <c r="C954" t="s">
        <v>2807</v>
      </c>
    </row>
    <row r="955" spans="1:3" x14ac:dyDescent="0.35">
      <c r="A955">
        <v>999</v>
      </c>
      <c r="B955" t="e" cm="1">
        <f t="array" ref="B955">_xlfn.IFS((A955="TV"),1,(A955="Newspaper (online or physical)"),2,(A955="Internet (Social Media &amp; other non-news sites)"),3,(A955="Radio"),4,(A955="None"),5)</f>
        <v>#N/A</v>
      </c>
      <c r="C955" t="s">
        <v>2807</v>
      </c>
    </row>
    <row r="956" spans="1:3" x14ac:dyDescent="0.35">
      <c r="A956">
        <v>999</v>
      </c>
      <c r="B956" t="e" cm="1">
        <f t="array" ref="B956">_xlfn.IFS((A956="TV"),1,(A956="Newspaper (online or physical)"),2,(A956="Internet (Social Media &amp; other non-news sites)"),3,(A956="Radio"),4,(A956="None"),5)</f>
        <v>#N/A</v>
      </c>
      <c r="C956" t="s">
        <v>2807</v>
      </c>
    </row>
    <row r="957" spans="1:3" x14ac:dyDescent="0.35">
      <c r="A957" t="s">
        <v>18</v>
      </c>
      <c r="B957" cm="1">
        <f t="array" ref="B957">_xlfn.IFS((A957="TV"),1,(A957="Newspaper (online or physical)"),2,(A957="Internet (Social Media &amp; other non-news sites)"),3,(A957="Radio"),4,(A957="None"),5)</f>
        <v>4</v>
      </c>
      <c r="C957" t="s">
        <v>2807</v>
      </c>
    </row>
    <row r="958" spans="1:3" x14ac:dyDescent="0.35">
      <c r="A958">
        <v>999</v>
      </c>
      <c r="B958" t="e" cm="1">
        <f t="array" ref="B958">_xlfn.IFS((A958="TV"),1,(A958="Newspaper (online or physical)"),2,(A958="Internet (Social Media &amp; other non-news sites)"),3,(A958="Radio"),4,(A958="None"),5)</f>
        <v>#N/A</v>
      </c>
      <c r="C958" t="s">
        <v>2807</v>
      </c>
    </row>
    <row r="959" spans="1:3" x14ac:dyDescent="0.35">
      <c r="A959" t="s">
        <v>19</v>
      </c>
      <c r="B959" cm="1">
        <f t="array" ref="B959">_xlfn.IFS((A959="TV"),1,(A959="Newspaper (online or physical)"),2,(A959="Internet (Social Media &amp; other non-news sites)"),3,(A959="Radio"),4,(A959="None"),5)</f>
        <v>2</v>
      </c>
      <c r="C959" t="s">
        <v>2807</v>
      </c>
    </row>
    <row r="960" spans="1:3" x14ac:dyDescent="0.35">
      <c r="A960" t="s">
        <v>16</v>
      </c>
      <c r="B960" cm="1">
        <f t="array" ref="B960">_xlfn.IFS((A960="TV"),1,(A960="Newspaper (online or physical)"),2,(A960="Internet (Social Media &amp; other non-news sites)"),3,(A960="Radio"),4,(A960="None"),5)</f>
        <v>1</v>
      </c>
      <c r="C960" t="s">
        <v>2807</v>
      </c>
    </row>
    <row r="961" spans="1:3" x14ac:dyDescent="0.35">
      <c r="A961" t="s">
        <v>16</v>
      </c>
      <c r="B961" cm="1">
        <f t="array" ref="B961">_xlfn.IFS((A961="TV"),1,(A961="Newspaper (online or physical)"),2,(A961="Internet (Social Media &amp; other non-news sites)"),3,(A961="Radio"),4,(A961="None"),5)</f>
        <v>1</v>
      </c>
      <c r="C961" t="s">
        <v>2807</v>
      </c>
    </row>
    <row r="962" spans="1:3" x14ac:dyDescent="0.35">
      <c r="A962">
        <v>999</v>
      </c>
      <c r="B962" t="e" cm="1">
        <f t="array" ref="B962">_xlfn.IFS((A962="TV"),1,(A962="Newspaper (online or physical)"),2,(A962="Internet (Social Media &amp; other non-news sites)"),3,(A962="Radio"),4,(A962="None"),5)</f>
        <v>#N/A</v>
      </c>
      <c r="C962" t="s">
        <v>2807</v>
      </c>
    </row>
    <row r="963" spans="1:3" x14ac:dyDescent="0.35">
      <c r="A963">
        <v>999</v>
      </c>
      <c r="B963" t="e" cm="1">
        <f t="array" ref="B963">_xlfn.IFS((A963="TV"),1,(A963="Newspaper (online or physical)"),2,(A963="Internet (Social Media &amp; other non-news sites)"),3,(A963="Radio"),4,(A963="None"),5)</f>
        <v>#N/A</v>
      </c>
      <c r="C963" t="s">
        <v>2807</v>
      </c>
    </row>
    <row r="964" spans="1:3" x14ac:dyDescent="0.35">
      <c r="A964">
        <v>999</v>
      </c>
      <c r="B964" t="e" cm="1">
        <f t="array" ref="B964">_xlfn.IFS((A964="TV"),1,(A964="Newspaper (online or physical)"),2,(A964="Internet (Social Media &amp; other non-news sites)"),3,(A964="Radio"),4,(A964="None"),5)</f>
        <v>#N/A</v>
      </c>
      <c r="C964" t="s">
        <v>2807</v>
      </c>
    </row>
    <row r="965" spans="1:3" x14ac:dyDescent="0.35">
      <c r="A965">
        <v>999</v>
      </c>
      <c r="B965" t="e" cm="1">
        <f t="array" ref="B965">_xlfn.IFS((A965="TV"),1,(A965="Newspaper (online or physical)"),2,(A965="Internet (Social Media &amp; other non-news sites)"),3,(A965="Radio"),4,(A965="None"),5)</f>
        <v>#N/A</v>
      </c>
      <c r="C965" t="s">
        <v>2807</v>
      </c>
    </row>
    <row r="966" spans="1:3" x14ac:dyDescent="0.35">
      <c r="A966" t="s">
        <v>19</v>
      </c>
      <c r="B966" cm="1">
        <f t="array" ref="B966">_xlfn.IFS((A966="TV"),1,(A966="Newspaper (online or physical)"),2,(A966="Internet (Social Media &amp; other non-news sites)"),3,(A966="Radio"),4,(A966="None"),5)</f>
        <v>2</v>
      </c>
      <c r="C966" t="s">
        <v>2807</v>
      </c>
    </row>
    <row r="967" spans="1:3" x14ac:dyDescent="0.35">
      <c r="A967" t="s">
        <v>19</v>
      </c>
      <c r="B967" cm="1">
        <f t="array" ref="B967">_xlfn.IFS((A967="TV"),1,(A967="Newspaper (online or physical)"),2,(A967="Internet (Social Media &amp; other non-news sites)"),3,(A967="Radio"),4,(A967="None"),5)</f>
        <v>2</v>
      </c>
      <c r="C967" t="s">
        <v>2807</v>
      </c>
    </row>
    <row r="968" spans="1:3" x14ac:dyDescent="0.35">
      <c r="A968">
        <v>999</v>
      </c>
      <c r="B968" t="e" cm="1">
        <f t="array" ref="B968">_xlfn.IFS((A968="TV"),1,(A968="Newspaper (online or physical)"),2,(A968="Internet (Social Media &amp; other non-news sites)"),3,(A968="Radio"),4,(A968="None"),5)</f>
        <v>#N/A</v>
      </c>
      <c r="C968" t="s">
        <v>2807</v>
      </c>
    </row>
    <row r="969" spans="1:3" x14ac:dyDescent="0.35">
      <c r="A969" t="s">
        <v>16</v>
      </c>
      <c r="B969" cm="1">
        <f t="array" ref="B969">_xlfn.IFS((A969="TV"),1,(A969="Newspaper (online or physical)"),2,(A969="Internet (Social Media &amp; other non-news sites)"),3,(A969="Radio"),4,(A969="None"),5)</f>
        <v>1</v>
      </c>
      <c r="C969" t="s">
        <v>2807</v>
      </c>
    </row>
    <row r="970" spans="1:3" x14ac:dyDescent="0.35">
      <c r="A970" t="s">
        <v>16</v>
      </c>
      <c r="B970" cm="1">
        <f t="array" ref="B970">_xlfn.IFS((A970="TV"),1,(A970="Newspaper (online or physical)"),2,(A970="Internet (Social Media &amp; other non-news sites)"),3,(A970="Radio"),4,(A970="None"),5)</f>
        <v>1</v>
      </c>
      <c r="C970" t="s">
        <v>2807</v>
      </c>
    </row>
    <row r="971" spans="1:3" x14ac:dyDescent="0.35">
      <c r="A971">
        <v>999</v>
      </c>
      <c r="B971" t="e" cm="1">
        <f t="array" ref="B971">_xlfn.IFS((A971="TV"),1,(A971="Newspaper (online or physical)"),2,(A971="Internet (Social Media &amp; other non-news sites)"),3,(A971="Radio"),4,(A971="None"),5)</f>
        <v>#N/A</v>
      </c>
      <c r="C971" t="s">
        <v>2807</v>
      </c>
    </row>
    <row r="972" spans="1:3" x14ac:dyDescent="0.35">
      <c r="A972">
        <v>999</v>
      </c>
      <c r="B972" t="e" cm="1">
        <f t="array" ref="B972">_xlfn.IFS((A972="TV"),1,(A972="Newspaper (online or physical)"),2,(A972="Internet (Social Media &amp; other non-news sites)"),3,(A972="Radio"),4,(A972="None"),5)</f>
        <v>#N/A</v>
      </c>
      <c r="C972" t="s">
        <v>2807</v>
      </c>
    </row>
    <row r="973" spans="1:3" x14ac:dyDescent="0.35">
      <c r="A973">
        <v>999</v>
      </c>
      <c r="B973" t="e" cm="1">
        <f t="array" ref="B973">_xlfn.IFS((A973="TV"),1,(A973="Newspaper (online or physical)"),2,(A973="Internet (Social Media &amp; other non-news sites)"),3,(A973="Radio"),4,(A973="None"),5)</f>
        <v>#N/A</v>
      </c>
      <c r="C973" t="s">
        <v>2807</v>
      </c>
    </row>
    <row r="974" spans="1:3" x14ac:dyDescent="0.35">
      <c r="A974" t="s">
        <v>1346</v>
      </c>
      <c r="B974" cm="1">
        <f t="array" ref="B974">_xlfn.IFS((A974="TV"),1,(A974="Newspaper (online or physical)"),2,(A974="Internet (Social Media &amp; other non-news sites)"),3,(A974="Radio"),4,(A974="None"),5)</f>
        <v>3</v>
      </c>
      <c r="C974" t="s">
        <v>2807</v>
      </c>
    </row>
    <row r="975" spans="1:3" x14ac:dyDescent="0.35">
      <c r="A975" t="s">
        <v>19</v>
      </c>
      <c r="B975" cm="1">
        <f t="array" ref="B975">_xlfn.IFS((A975="TV"),1,(A975="Newspaper (online or physical)"),2,(A975="Internet (Social Media &amp; other non-news sites)"),3,(A975="Radio"),4,(A975="None"),5)</f>
        <v>2</v>
      </c>
      <c r="C975" t="s">
        <v>2807</v>
      </c>
    </row>
    <row r="976" spans="1:3" x14ac:dyDescent="0.35">
      <c r="A976">
        <v>999</v>
      </c>
      <c r="B976" t="e" cm="1">
        <f t="array" ref="B976">_xlfn.IFS((A976="TV"),1,(A976="Newspaper (online or physical)"),2,(A976="Internet (Social Media &amp; other non-news sites)"),3,(A976="Radio"),4,(A976="None"),5)</f>
        <v>#N/A</v>
      </c>
      <c r="C976" t="s">
        <v>2807</v>
      </c>
    </row>
    <row r="977" spans="1:3" x14ac:dyDescent="0.35">
      <c r="A977" t="s">
        <v>19</v>
      </c>
      <c r="B977" cm="1">
        <f t="array" ref="B977">_xlfn.IFS((A977="TV"),1,(A977="Newspaper (online or physical)"),2,(A977="Internet (Social Media &amp; other non-news sites)"),3,(A977="Radio"),4,(A977="None"),5)</f>
        <v>2</v>
      </c>
      <c r="C977" t="s">
        <v>2807</v>
      </c>
    </row>
    <row r="978" spans="1:3" x14ac:dyDescent="0.35">
      <c r="A978" t="s">
        <v>19</v>
      </c>
      <c r="B978" cm="1">
        <f t="array" ref="B978">_xlfn.IFS((A978="TV"),1,(A978="Newspaper (online or physical)"),2,(A978="Internet (Social Media &amp; other non-news sites)"),3,(A978="Radio"),4,(A978="None"),5)</f>
        <v>2</v>
      </c>
      <c r="C978" t="s">
        <v>2807</v>
      </c>
    </row>
    <row r="979" spans="1:3" x14ac:dyDescent="0.35">
      <c r="A979">
        <v>999</v>
      </c>
      <c r="B979" t="e" cm="1">
        <f t="array" ref="B979">_xlfn.IFS((A979="TV"),1,(A979="Newspaper (online or physical)"),2,(A979="Internet (Social Media &amp; other non-news sites)"),3,(A979="Radio"),4,(A979="None"),5)</f>
        <v>#N/A</v>
      </c>
      <c r="C979" t="s">
        <v>2808</v>
      </c>
    </row>
    <row r="980" spans="1:3" x14ac:dyDescent="0.35">
      <c r="A980">
        <v>999</v>
      </c>
      <c r="B980" t="e" cm="1">
        <f t="array" ref="B980">_xlfn.IFS((A980="TV"),1,(A980="Newspaper (online or physical)"),2,(A980="Internet (Social Media &amp; other non-news sites)"),3,(A980="Radio"),4,(A980="None"),5)</f>
        <v>#N/A</v>
      </c>
      <c r="C980" t="s">
        <v>2808</v>
      </c>
    </row>
    <row r="981" spans="1:3" x14ac:dyDescent="0.35">
      <c r="A981">
        <v>999</v>
      </c>
      <c r="B981" t="e" cm="1">
        <f t="array" ref="B981">_xlfn.IFS((A981="TV"),1,(A981="Newspaper (online or physical)"),2,(A981="Internet (Social Media &amp; other non-news sites)"),3,(A981="Radio"),4,(A981="None"),5)</f>
        <v>#N/A</v>
      </c>
      <c r="C981" t="s">
        <v>2808</v>
      </c>
    </row>
    <row r="982" spans="1:3" x14ac:dyDescent="0.35">
      <c r="A982" t="s">
        <v>19</v>
      </c>
      <c r="B982" cm="1">
        <f t="array" ref="B982">_xlfn.IFS((A982="TV"),1,(A982="Newspaper (online or physical)"),2,(A982="Internet (Social Media &amp; other non-news sites)"),3,(A982="Radio"),4,(A982="None"),5)</f>
        <v>2</v>
      </c>
      <c r="C982" t="s">
        <v>2808</v>
      </c>
    </row>
    <row r="983" spans="1:3" x14ac:dyDescent="0.35">
      <c r="A983" t="s">
        <v>16</v>
      </c>
      <c r="B983" cm="1">
        <f t="array" ref="B983">_xlfn.IFS((A983="TV"),1,(A983="Newspaper (online or physical)"),2,(A983="Internet (Social Media &amp; other non-news sites)"),3,(A983="Radio"),4,(A983="None"),5)</f>
        <v>1</v>
      </c>
      <c r="C983" t="s">
        <v>2808</v>
      </c>
    </row>
    <row r="984" spans="1:3" x14ac:dyDescent="0.35">
      <c r="A984">
        <v>999</v>
      </c>
      <c r="B984" t="e" cm="1">
        <f t="array" ref="B984">_xlfn.IFS((A984="TV"),1,(A984="Newspaper (online or physical)"),2,(A984="Internet (Social Media &amp; other non-news sites)"),3,(A984="Radio"),4,(A984="None"),5)</f>
        <v>#N/A</v>
      </c>
      <c r="C984" t="s">
        <v>2808</v>
      </c>
    </row>
    <row r="985" spans="1:3" x14ac:dyDescent="0.35">
      <c r="A985">
        <v>999</v>
      </c>
      <c r="B985" t="e" cm="1">
        <f t="array" ref="B985">_xlfn.IFS((A985="TV"),1,(A985="Newspaper (online or physical)"),2,(A985="Internet (Social Media &amp; other non-news sites)"),3,(A985="Radio"),4,(A985="None"),5)</f>
        <v>#N/A</v>
      </c>
      <c r="C985" t="s">
        <v>2808</v>
      </c>
    </row>
    <row r="986" spans="1:3" x14ac:dyDescent="0.35">
      <c r="A986">
        <v>999</v>
      </c>
      <c r="B986" t="e" cm="1">
        <f t="array" ref="B986">_xlfn.IFS((A986="TV"),1,(A986="Newspaper (online or physical)"),2,(A986="Internet (Social Media &amp; other non-news sites)"),3,(A986="Radio"),4,(A986="None"),5)</f>
        <v>#N/A</v>
      </c>
      <c r="C986" t="s">
        <v>2808</v>
      </c>
    </row>
    <row r="987" spans="1:3" x14ac:dyDescent="0.35">
      <c r="A987">
        <v>999</v>
      </c>
      <c r="B987" t="e" cm="1">
        <f t="array" ref="B987">_xlfn.IFS((A987="TV"),1,(A987="Newspaper (online or physical)"),2,(A987="Internet (Social Media &amp; other non-news sites)"),3,(A987="Radio"),4,(A987="None"),5)</f>
        <v>#N/A</v>
      </c>
      <c r="C987" t="s">
        <v>2808</v>
      </c>
    </row>
    <row r="988" spans="1:3" x14ac:dyDescent="0.35">
      <c r="A988">
        <v>999</v>
      </c>
      <c r="B988" t="e" cm="1">
        <f t="array" ref="B988">_xlfn.IFS((A988="TV"),1,(A988="Newspaper (online or physical)"),2,(A988="Internet (Social Media &amp; other non-news sites)"),3,(A988="Radio"),4,(A988="None"),5)</f>
        <v>#N/A</v>
      </c>
      <c r="C988" t="s">
        <v>2808</v>
      </c>
    </row>
    <row r="989" spans="1:3" x14ac:dyDescent="0.35">
      <c r="A989" t="s">
        <v>1346</v>
      </c>
      <c r="B989" cm="1">
        <f t="array" ref="B989">_xlfn.IFS((A989="TV"),1,(A989="Newspaper (online or physical)"),2,(A989="Internet (Social Media &amp; other non-news sites)"),3,(A989="Radio"),4,(A989="None"),5)</f>
        <v>3</v>
      </c>
      <c r="C989" t="s">
        <v>2808</v>
      </c>
    </row>
    <row r="990" spans="1:3" x14ac:dyDescent="0.35">
      <c r="A990" t="s">
        <v>19</v>
      </c>
      <c r="B990" cm="1">
        <f t="array" ref="B990">_xlfn.IFS((A990="TV"),1,(A990="Newspaper (online or physical)"),2,(A990="Internet (Social Media &amp; other non-news sites)"),3,(A990="Radio"),4,(A990="None"),5)</f>
        <v>2</v>
      </c>
      <c r="C990" t="s">
        <v>2808</v>
      </c>
    </row>
    <row r="991" spans="1:3" x14ac:dyDescent="0.35">
      <c r="A991">
        <v>999</v>
      </c>
      <c r="B991" t="e" cm="1">
        <f t="array" ref="B991">_xlfn.IFS((A991="TV"),1,(A991="Newspaper (online or physical)"),2,(A991="Internet (Social Media &amp; other non-news sites)"),3,(A991="Radio"),4,(A991="None"),5)</f>
        <v>#N/A</v>
      </c>
      <c r="C991" t="s">
        <v>2808</v>
      </c>
    </row>
    <row r="992" spans="1:3" x14ac:dyDescent="0.35">
      <c r="A992" t="s">
        <v>1346</v>
      </c>
      <c r="B992" cm="1">
        <f t="array" ref="B992">_xlfn.IFS((A992="TV"),1,(A992="Newspaper (online or physical)"),2,(A992="Internet (Social Media &amp; other non-news sites)"),3,(A992="Radio"),4,(A992="None"),5)</f>
        <v>3</v>
      </c>
      <c r="C992" t="s">
        <v>2808</v>
      </c>
    </row>
    <row r="993" spans="1:3" x14ac:dyDescent="0.35">
      <c r="A993">
        <v>999</v>
      </c>
      <c r="B993" t="e" cm="1">
        <f t="array" ref="B993">_xlfn.IFS((A993="TV"),1,(A993="Newspaper (online or physical)"),2,(A993="Internet (Social Media &amp; other non-news sites)"),3,(A993="Radio"),4,(A993="None"),5)</f>
        <v>#N/A</v>
      </c>
      <c r="C993" t="s">
        <v>2808</v>
      </c>
    </row>
    <row r="994" spans="1:3" x14ac:dyDescent="0.35">
      <c r="A994">
        <v>999</v>
      </c>
      <c r="B994" t="e" cm="1">
        <f t="array" ref="B994">_xlfn.IFS((A994="TV"),1,(A994="Newspaper (online or physical)"),2,(A994="Internet (Social Media &amp; other non-news sites)"),3,(A994="Radio"),4,(A994="None"),5)</f>
        <v>#N/A</v>
      </c>
      <c r="C994" t="s">
        <v>2808</v>
      </c>
    </row>
    <row r="995" spans="1:3" x14ac:dyDescent="0.35">
      <c r="A995" t="s">
        <v>18</v>
      </c>
      <c r="B995" cm="1">
        <f t="array" ref="B995">_xlfn.IFS((A995="TV"),1,(A995="Newspaper (online or physical)"),2,(A995="Internet (Social Media &amp; other non-news sites)"),3,(A995="Radio"),4,(A995="None"),5)</f>
        <v>4</v>
      </c>
      <c r="C995" t="s">
        <v>2808</v>
      </c>
    </row>
    <row r="996" spans="1:3" x14ac:dyDescent="0.35">
      <c r="A996" t="s">
        <v>20</v>
      </c>
      <c r="B996" cm="1">
        <f t="array" ref="B996">_xlfn.IFS((A996="TV"),1,(A996="Newspaper (online or physical)"),2,(A996="Internet (Social Media &amp; other non-news sites)"),3,(A996="Radio"),4,(A996="None"),5)</f>
        <v>5</v>
      </c>
      <c r="C996" t="s">
        <v>2808</v>
      </c>
    </row>
    <row r="997" spans="1:3" x14ac:dyDescent="0.35">
      <c r="A997">
        <v>999</v>
      </c>
      <c r="B997" t="e" cm="1">
        <f t="array" ref="B997">_xlfn.IFS((A997="TV"),1,(A997="Newspaper (online or physical)"),2,(A997="Internet (Social Media &amp; other non-news sites)"),3,(A997="Radio"),4,(A997="None"),5)</f>
        <v>#N/A</v>
      </c>
      <c r="C997" t="s">
        <v>2808</v>
      </c>
    </row>
    <row r="998" spans="1:3" x14ac:dyDescent="0.35">
      <c r="A998" t="s">
        <v>1346</v>
      </c>
      <c r="B998" cm="1">
        <f t="array" ref="B998">_xlfn.IFS((A998="TV"),1,(A998="Newspaper (online or physical)"),2,(A998="Internet (Social Media &amp; other non-news sites)"),3,(A998="Radio"),4,(A998="None"),5)</f>
        <v>3</v>
      </c>
      <c r="C998" t="s">
        <v>2808</v>
      </c>
    </row>
    <row r="999" spans="1:3" x14ac:dyDescent="0.35">
      <c r="A999">
        <v>999</v>
      </c>
      <c r="B999" t="e" cm="1">
        <f t="array" ref="B999">_xlfn.IFS((A999="TV"),1,(A999="Newspaper (online or physical)"),2,(A999="Internet (Social Media &amp; other non-news sites)"),3,(A999="Radio"),4,(A999="None"),5)</f>
        <v>#N/A</v>
      </c>
      <c r="C999" t="s">
        <v>2808</v>
      </c>
    </row>
    <row r="1000" spans="1:3" x14ac:dyDescent="0.35">
      <c r="A1000" t="s">
        <v>19</v>
      </c>
      <c r="B1000" cm="1">
        <f t="array" ref="B1000">_xlfn.IFS((A1000="TV"),1,(A1000="Newspaper (online or physical)"),2,(A1000="Internet (Social Media &amp; other non-news sites)"),3,(A1000="Radio"),4,(A1000="None"),5)</f>
        <v>2</v>
      </c>
      <c r="C1000" t="s">
        <v>2808</v>
      </c>
    </row>
    <row r="1001" spans="1:3" x14ac:dyDescent="0.35">
      <c r="A1001">
        <v>999</v>
      </c>
      <c r="B1001" t="e" cm="1">
        <f t="array" ref="B1001">_xlfn.IFS((A1001="TV"),1,(A1001="Newspaper (online or physical)"),2,(A1001="Internet (Social Media &amp; other non-news sites)"),3,(A1001="Radio"),4,(A1001="None"),5)</f>
        <v>#N/A</v>
      </c>
      <c r="C1001" t="s">
        <v>2808</v>
      </c>
    </row>
    <row r="1002" spans="1:3" x14ac:dyDescent="0.35">
      <c r="A1002">
        <v>999</v>
      </c>
      <c r="B1002" t="e" cm="1">
        <f t="array" ref="B1002">_xlfn.IFS((A1002="TV"),1,(A1002="Newspaper (online or physical)"),2,(A1002="Internet (Social Media &amp; other non-news sites)"),3,(A1002="Radio"),4,(A1002="None"),5)</f>
        <v>#N/A</v>
      </c>
      <c r="C1002" t="s">
        <v>2808</v>
      </c>
    </row>
    <row r="1003" spans="1:3" x14ac:dyDescent="0.35">
      <c r="A1003">
        <v>999</v>
      </c>
      <c r="B1003" t="e" cm="1">
        <f t="array" ref="B1003">_xlfn.IFS((A1003="TV"),1,(A1003="Newspaper (online or physical)"),2,(A1003="Internet (Social Media &amp; other non-news sites)"),3,(A1003="Radio"),4,(A1003="None"),5)</f>
        <v>#N/A</v>
      </c>
      <c r="C1003" t="s">
        <v>2808</v>
      </c>
    </row>
    <row r="1004" spans="1:3" x14ac:dyDescent="0.35">
      <c r="A1004" t="s">
        <v>19</v>
      </c>
      <c r="B1004" cm="1">
        <f t="array" ref="B1004">_xlfn.IFS((A1004="TV"),1,(A1004="Newspaper (online or physical)"),2,(A1004="Internet (Social Media &amp; other non-news sites)"),3,(A1004="Radio"),4,(A1004="None"),5)</f>
        <v>2</v>
      </c>
      <c r="C1004" t="s">
        <v>2808</v>
      </c>
    </row>
    <row r="1005" spans="1:3" x14ac:dyDescent="0.35">
      <c r="A1005">
        <v>999</v>
      </c>
      <c r="B1005" t="e" cm="1">
        <f t="array" ref="B1005">_xlfn.IFS((A1005="TV"),1,(A1005="Newspaper (online or physical)"),2,(A1005="Internet (Social Media &amp; other non-news sites)"),3,(A1005="Radio"),4,(A1005="None"),5)</f>
        <v>#N/A</v>
      </c>
      <c r="C1005" t="s">
        <v>2808</v>
      </c>
    </row>
    <row r="1006" spans="1:3" x14ac:dyDescent="0.35">
      <c r="A1006">
        <v>999</v>
      </c>
      <c r="B1006" t="e" cm="1">
        <f t="array" ref="B1006">_xlfn.IFS((A1006="TV"),1,(A1006="Newspaper (online or physical)"),2,(A1006="Internet (Social Media &amp; other non-news sites)"),3,(A1006="Radio"),4,(A1006="None"),5)</f>
        <v>#N/A</v>
      </c>
      <c r="C1006" t="s">
        <v>2808</v>
      </c>
    </row>
    <row r="1007" spans="1:3" x14ac:dyDescent="0.35">
      <c r="A1007">
        <v>999</v>
      </c>
      <c r="B1007" t="e" cm="1">
        <f t="array" ref="B1007">_xlfn.IFS((A1007="TV"),1,(A1007="Newspaper (online or physical)"),2,(A1007="Internet (Social Media &amp; other non-news sites)"),3,(A1007="Radio"),4,(A1007="None"),5)</f>
        <v>#N/A</v>
      </c>
      <c r="C1007" t="s">
        <v>2808</v>
      </c>
    </row>
    <row r="1008" spans="1:3" x14ac:dyDescent="0.35">
      <c r="A1008">
        <v>999</v>
      </c>
      <c r="B1008" t="e" cm="1">
        <f t="array" ref="B1008">_xlfn.IFS((A1008="TV"),1,(A1008="Newspaper (online or physical)"),2,(A1008="Internet (Social Media &amp; other non-news sites)"),3,(A1008="Radio"),4,(A1008="None"),5)</f>
        <v>#N/A</v>
      </c>
      <c r="C1008" t="s">
        <v>2808</v>
      </c>
    </row>
    <row r="1009" spans="1:3" x14ac:dyDescent="0.35">
      <c r="A1009">
        <v>999</v>
      </c>
      <c r="B1009" t="e" cm="1">
        <f t="array" ref="B1009">_xlfn.IFS((A1009="TV"),1,(A1009="Newspaper (online or physical)"),2,(A1009="Internet (Social Media &amp; other non-news sites)"),3,(A1009="Radio"),4,(A1009="None"),5)</f>
        <v>#N/A</v>
      </c>
      <c r="C1009" t="s">
        <v>2808</v>
      </c>
    </row>
    <row r="1010" spans="1:3" x14ac:dyDescent="0.35">
      <c r="A1010" t="s">
        <v>1346</v>
      </c>
      <c r="B1010" cm="1">
        <f t="array" ref="B1010">_xlfn.IFS((A1010="TV"),1,(A1010="Newspaper (online or physical)"),2,(A1010="Internet (Social Media &amp; other non-news sites)"),3,(A1010="Radio"),4,(A1010="None"),5)</f>
        <v>3</v>
      </c>
      <c r="C1010" t="s">
        <v>2808</v>
      </c>
    </row>
    <row r="1011" spans="1:3" x14ac:dyDescent="0.35">
      <c r="A1011" t="s">
        <v>16</v>
      </c>
      <c r="B1011" cm="1">
        <f t="array" ref="B1011">_xlfn.IFS((A1011="TV"),1,(A1011="Newspaper (online or physical)"),2,(A1011="Internet (Social Media &amp; other non-news sites)"),3,(A1011="Radio"),4,(A1011="None"),5)</f>
        <v>1</v>
      </c>
      <c r="C1011" t="s">
        <v>2808</v>
      </c>
    </row>
    <row r="1012" spans="1:3" x14ac:dyDescent="0.35">
      <c r="A1012">
        <v>999</v>
      </c>
      <c r="B1012" t="e" cm="1">
        <f t="array" ref="B1012">_xlfn.IFS((A1012="TV"),1,(A1012="Newspaper (online or physical)"),2,(A1012="Internet (Social Media &amp; other non-news sites)"),3,(A1012="Radio"),4,(A1012="None"),5)</f>
        <v>#N/A</v>
      </c>
      <c r="C1012" t="s">
        <v>2808</v>
      </c>
    </row>
    <row r="1013" spans="1:3" x14ac:dyDescent="0.35">
      <c r="A1013" t="s">
        <v>16</v>
      </c>
      <c r="B1013" cm="1">
        <f t="array" ref="B1013">_xlfn.IFS((A1013="TV"),1,(A1013="Newspaper (online or physical)"),2,(A1013="Internet (Social Media &amp; other non-news sites)"),3,(A1013="Radio"),4,(A1013="None"),5)</f>
        <v>1</v>
      </c>
      <c r="C1013" t="s">
        <v>2808</v>
      </c>
    </row>
    <row r="1014" spans="1:3" x14ac:dyDescent="0.35">
      <c r="A1014" t="s">
        <v>1346</v>
      </c>
      <c r="B1014" cm="1">
        <f t="array" ref="B1014">_xlfn.IFS((A1014="TV"),1,(A1014="Newspaper (online or physical)"),2,(A1014="Internet (Social Media &amp; other non-news sites)"),3,(A1014="Radio"),4,(A1014="None"),5)</f>
        <v>3</v>
      </c>
      <c r="C1014" t="s">
        <v>2808</v>
      </c>
    </row>
    <row r="1015" spans="1:3" x14ac:dyDescent="0.35">
      <c r="A1015">
        <v>999</v>
      </c>
      <c r="B1015" t="e" cm="1">
        <f t="array" ref="B1015">_xlfn.IFS((A1015="TV"),1,(A1015="Newspaper (online or physical)"),2,(A1015="Internet (Social Media &amp; other non-news sites)"),3,(A1015="Radio"),4,(A1015="None"),5)</f>
        <v>#N/A</v>
      </c>
      <c r="C1015" t="s">
        <v>2808</v>
      </c>
    </row>
    <row r="1016" spans="1:3" x14ac:dyDescent="0.35">
      <c r="A1016" t="s">
        <v>1346</v>
      </c>
      <c r="B1016" cm="1">
        <f t="array" ref="B1016">_xlfn.IFS((A1016="TV"),1,(A1016="Newspaper (online or physical)"),2,(A1016="Internet (Social Media &amp; other non-news sites)"),3,(A1016="Radio"),4,(A1016="None"),5)</f>
        <v>3</v>
      </c>
      <c r="C1016" t="s">
        <v>2808</v>
      </c>
    </row>
    <row r="1017" spans="1:3" x14ac:dyDescent="0.35">
      <c r="A1017">
        <v>999</v>
      </c>
      <c r="B1017" t="e" cm="1">
        <f t="array" ref="B1017">_xlfn.IFS((A1017="TV"),1,(A1017="Newspaper (online or physical)"),2,(A1017="Internet (Social Media &amp; other non-news sites)"),3,(A1017="Radio"),4,(A1017="None"),5)</f>
        <v>#N/A</v>
      </c>
      <c r="C1017" t="s">
        <v>2808</v>
      </c>
    </row>
    <row r="1018" spans="1:3" x14ac:dyDescent="0.35">
      <c r="A1018" t="s">
        <v>19</v>
      </c>
      <c r="B1018" cm="1">
        <f t="array" ref="B1018">_xlfn.IFS((A1018="TV"),1,(A1018="Newspaper (online or physical)"),2,(A1018="Internet (Social Media &amp; other non-news sites)"),3,(A1018="Radio"),4,(A1018="None"),5)</f>
        <v>2</v>
      </c>
      <c r="C1018" t="s">
        <v>2808</v>
      </c>
    </row>
    <row r="1019" spans="1:3" x14ac:dyDescent="0.35">
      <c r="A1019">
        <v>999</v>
      </c>
      <c r="B1019" t="e" cm="1">
        <f t="array" ref="B1019">_xlfn.IFS((A1019="TV"),1,(A1019="Newspaper (online or physical)"),2,(A1019="Internet (Social Media &amp; other non-news sites)"),3,(A1019="Radio"),4,(A1019="None"),5)</f>
        <v>#N/A</v>
      </c>
      <c r="C1019" t="s">
        <v>2808</v>
      </c>
    </row>
    <row r="1020" spans="1:3" x14ac:dyDescent="0.35">
      <c r="A1020">
        <v>999</v>
      </c>
      <c r="B1020" t="e" cm="1">
        <f t="array" ref="B1020">_xlfn.IFS((A1020="TV"),1,(A1020="Newspaper (online or physical)"),2,(A1020="Internet (Social Media &amp; other non-news sites)"),3,(A1020="Radio"),4,(A1020="None"),5)</f>
        <v>#N/A</v>
      </c>
      <c r="C1020" t="s">
        <v>2808</v>
      </c>
    </row>
    <row r="1021" spans="1:3" x14ac:dyDescent="0.35">
      <c r="A1021" t="s">
        <v>19</v>
      </c>
      <c r="B1021" cm="1">
        <f t="array" ref="B1021">_xlfn.IFS((A1021="TV"),1,(A1021="Newspaper (online or physical)"),2,(A1021="Internet (Social Media &amp; other non-news sites)"),3,(A1021="Radio"),4,(A1021="None"),5)</f>
        <v>2</v>
      </c>
      <c r="C1021" t="s">
        <v>2808</v>
      </c>
    </row>
    <row r="1022" spans="1:3" x14ac:dyDescent="0.35">
      <c r="A1022" t="s">
        <v>19</v>
      </c>
      <c r="B1022" cm="1">
        <f t="array" ref="B1022">_xlfn.IFS((A1022="TV"),1,(A1022="Newspaper (online or physical)"),2,(A1022="Internet (Social Media &amp; other non-news sites)"),3,(A1022="Radio"),4,(A1022="None"),5)</f>
        <v>2</v>
      </c>
      <c r="C1022" t="s">
        <v>2808</v>
      </c>
    </row>
    <row r="1023" spans="1:3" x14ac:dyDescent="0.35">
      <c r="A1023" t="s">
        <v>16</v>
      </c>
      <c r="B1023" cm="1">
        <f t="array" ref="B1023">_xlfn.IFS((A1023="TV"),1,(A1023="Newspaper (online or physical)"),2,(A1023="Internet (Social Media &amp; other non-news sites)"),3,(A1023="Radio"),4,(A1023="None"),5)</f>
        <v>1</v>
      </c>
      <c r="C1023" t="s">
        <v>2808</v>
      </c>
    </row>
    <row r="1024" spans="1:3" x14ac:dyDescent="0.35">
      <c r="A1024">
        <v>999</v>
      </c>
      <c r="B1024" t="e" cm="1">
        <f t="array" ref="B1024">_xlfn.IFS((A1024="TV"),1,(A1024="Newspaper (online or physical)"),2,(A1024="Internet (Social Media &amp; other non-news sites)"),3,(A1024="Radio"),4,(A1024="None"),5)</f>
        <v>#N/A</v>
      </c>
      <c r="C1024" t="s">
        <v>2808</v>
      </c>
    </row>
    <row r="1025" spans="1:3" x14ac:dyDescent="0.35">
      <c r="A1025" t="s">
        <v>19</v>
      </c>
      <c r="B1025" cm="1">
        <f t="array" ref="B1025">_xlfn.IFS((A1025="TV"),1,(A1025="Newspaper (online or physical)"),2,(A1025="Internet (Social Media &amp; other non-news sites)"),3,(A1025="Radio"),4,(A1025="None"),5)</f>
        <v>2</v>
      </c>
      <c r="C1025" t="s">
        <v>2808</v>
      </c>
    </row>
    <row r="1026" spans="1:3" x14ac:dyDescent="0.35">
      <c r="A1026">
        <v>999</v>
      </c>
      <c r="B1026" t="e" cm="1">
        <f t="array" ref="B1026">_xlfn.IFS((A1026="TV"),1,(A1026="Newspaper (online or physical)"),2,(A1026="Internet (Social Media &amp; other non-news sites)"),3,(A1026="Radio"),4,(A1026="None"),5)</f>
        <v>#N/A</v>
      </c>
      <c r="C1026" t="s">
        <v>2808</v>
      </c>
    </row>
    <row r="1027" spans="1:3" x14ac:dyDescent="0.35">
      <c r="A1027">
        <v>999</v>
      </c>
      <c r="B1027" t="e" cm="1">
        <f t="array" ref="B1027">_xlfn.IFS((A1027="TV"),1,(A1027="Newspaper (online or physical)"),2,(A1027="Internet (Social Media &amp; other non-news sites)"),3,(A1027="Radio"),4,(A1027="None"),5)</f>
        <v>#N/A</v>
      </c>
      <c r="C1027" t="s">
        <v>2808</v>
      </c>
    </row>
    <row r="1028" spans="1:3" x14ac:dyDescent="0.35">
      <c r="A1028">
        <v>999</v>
      </c>
      <c r="B1028" t="e" cm="1">
        <f t="array" ref="B1028">_xlfn.IFS((A1028="TV"),1,(A1028="Newspaper (online or physical)"),2,(A1028="Internet (Social Media &amp; other non-news sites)"),3,(A1028="Radio"),4,(A1028="None"),5)</f>
        <v>#N/A</v>
      </c>
      <c r="C1028" t="s">
        <v>2808</v>
      </c>
    </row>
    <row r="1029" spans="1:3" x14ac:dyDescent="0.35">
      <c r="A1029" t="s">
        <v>1346</v>
      </c>
      <c r="B1029" cm="1">
        <f t="array" ref="B1029">_xlfn.IFS((A1029="TV"),1,(A1029="Newspaper (online or physical)"),2,(A1029="Internet (Social Media &amp; other non-news sites)"),3,(A1029="Radio"),4,(A1029="None"),5)</f>
        <v>3</v>
      </c>
      <c r="C1029" t="s">
        <v>2808</v>
      </c>
    </row>
    <row r="1030" spans="1:3" x14ac:dyDescent="0.35">
      <c r="A1030">
        <v>999</v>
      </c>
      <c r="B1030" t="e" cm="1">
        <f t="array" ref="B1030">_xlfn.IFS((A1030="TV"),1,(A1030="Newspaper (online or physical)"),2,(A1030="Internet (Social Media &amp; other non-news sites)"),3,(A1030="Radio"),4,(A1030="None"),5)</f>
        <v>#N/A</v>
      </c>
      <c r="C1030" t="s">
        <v>2808</v>
      </c>
    </row>
    <row r="1031" spans="1:3" x14ac:dyDescent="0.35">
      <c r="A1031">
        <v>999</v>
      </c>
      <c r="B1031" t="e" cm="1">
        <f t="array" ref="B1031">_xlfn.IFS((A1031="TV"),1,(A1031="Newspaper (online or physical)"),2,(A1031="Internet (Social Media &amp; other non-news sites)"),3,(A1031="Radio"),4,(A1031="None"),5)</f>
        <v>#N/A</v>
      </c>
      <c r="C1031" t="s">
        <v>2808</v>
      </c>
    </row>
    <row r="1032" spans="1:3" x14ac:dyDescent="0.35">
      <c r="A1032">
        <v>999</v>
      </c>
      <c r="B1032" t="e" cm="1">
        <f t="array" ref="B1032">_xlfn.IFS((A1032="TV"),1,(A1032="Newspaper (online or physical)"),2,(A1032="Internet (Social Media &amp; other non-news sites)"),3,(A1032="Radio"),4,(A1032="None"),5)</f>
        <v>#N/A</v>
      </c>
      <c r="C1032" t="s">
        <v>2808</v>
      </c>
    </row>
    <row r="1033" spans="1:3" x14ac:dyDescent="0.35">
      <c r="A1033" t="s">
        <v>18</v>
      </c>
      <c r="B1033" cm="1">
        <f t="array" ref="B1033">_xlfn.IFS((A1033="TV"),1,(A1033="Newspaper (online or physical)"),2,(A1033="Internet (Social Media &amp; other non-news sites)"),3,(A1033="Radio"),4,(A1033="None"),5)</f>
        <v>4</v>
      </c>
      <c r="C1033" t="s">
        <v>2808</v>
      </c>
    </row>
    <row r="1034" spans="1:3" x14ac:dyDescent="0.35">
      <c r="A1034">
        <v>999</v>
      </c>
      <c r="B1034" t="e" cm="1">
        <f t="array" ref="B1034">_xlfn.IFS((A1034="TV"),1,(A1034="Newspaper (online or physical)"),2,(A1034="Internet (Social Media &amp; other non-news sites)"),3,(A1034="Radio"),4,(A1034="None"),5)</f>
        <v>#N/A</v>
      </c>
      <c r="C1034" t="s">
        <v>2808</v>
      </c>
    </row>
    <row r="1035" spans="1:3" x14ac:dyDescent="0.35">
      <c r="A1035" t="s">
        <v>1346</v>
      </c>
      <c r="B1035" cm="1">
        <f t="array" ref="B1035">_xlfn.IFS((A1035="TV"),1,(A1035="Newspaper (online or physical)"),2,(A1035="Internet (Social Media &amp; other non-news sites)"),3,(A1035="Radio"),4,(A1035="None"),5)</f>
        <v>3</v>
      </c>
      <c r="C1035" t="s">
        <v>2808</v>
      </c>
    </row>
    <row r="1036" spans="1:3" x14ac:dyDescent="0.35">
      <c r="A1036" t="s">
        <v>1346</v>
      </c>
      <c r="B1036" cm="1">
        <f t="array" ref="B1036">_xlfn.IFS((A1036="TV"),1,(A1036="Newspaper (online or physical)"),2,(A1036="Internet (Social Media &amp; other non-news sites)"),3,(A1036="Radio"),4,(A1036="None"),5)</f>
        <v>3</v>
      </c>
      <c r="C1036" t="s">
        <v>2808</v>
      </c>
    </row>
    <row r="1037" spans="1:3" x14ac:dyDescent="0.35">
      <c r="A1037">
        <v>999</v>
      </c>
      <c r="B1037" t="e" cm="1">
        <f t="array" ref="B1037">_xlfn.IFS((A1037="TV"),1,(A1037="Newspaper (online or physical)"),2,(A1037="Internet (Social Media &amp; other non-news sites)"),3,(A1037="Radio"),4,(A1037="None"),5)</f>
        <v>#N/A</v>
      </c>
      <c r="C1037" t="s">
        <v>2808</v>
      </c>
    </row>
    <row r="1038" spans="1:3" x14ac:dyDescent="0.35">
      <c r="A1038">
        <v>999</v>
      </c>
      <c r="B1038" t="e" cm="1">
        <f t="array" ref="B1038">_xlfn.IFS((A1038="TV"),1,(A1038="Newspaper (online or physical)"),2,(A1038="Internet (Social Media &amp; other non-news sites)"),3,(A1038="Radio"),4,(A1038="None"),5)</f>
        <v>#N/A</v>
      </c>
      <c r="C1038" t="s">
        <v>2808</v>
      </c>
    </row>
    <row r="1039" spans="1:3" x14ac:dyDescent="0.35">
      <c r="A1039">
        <v>999</v>
      </c>
      <c r="B1039" t="e" cm="1">
        <f t="array" ref="B1039">_xlfn.IFS((A1039="TV"),1,(A1039="Newspaper (online or physical)"),2,(A1039="Internet (Social Media &amp; other non-news sites)"),3,(A1039="Radio"),4,(A1039="None"),5)</f>
        <v>#N/A</v>
      </c>
      <c r="C1039" t="s">
        <v>2808</v>
      </c>
    </row>
    <row r="1040" spans="1:3" x14ac:dyDescent="0.35">
      <c r="A1040" t="s">
        <v>19</v>
      </c>
      <c r="B1040" cm="1">
        <f t="array" ref="B1040">_xlfn.IFS((A1040="TV"),1,(A1040="Newspaper (online or physical)"),2,(A1040="Internet (Social Media &amp; other non-news sites)"),3,(A1040="Radio"),4,(A1040="None"),5)</f>
        <v>2</v>
      </c>
      <c r="C1040" t="s">
        <v>2808</v>
      </c>
    </row>
    <row r="1041" spans="1:3" x14ac:dyDescent="0.35">
      <c r="A1041">
        <v>999</v>
      </c>
      <c r="B1041" t="e" cm="1">
        <f t="array" ref="B1041">_xlfn.IFS((A1041="TV"),1,(A1041="Newspaper (online or physical)"),2,(A1041="Internet (Social Media &amp; other non-news sites)"),3,(A1041="Radio"),4,(A1041="None"),5)</f>
        <v>#N/A</v>
      </c>
      <c r="C1041" t="s">
        <v>2808</v>
      </c>
    </row>
    <row r="1042" spans="1:3" x14ac:dyDescent="0.35">
      <c r="A1042" t="s">
        <v>19</v>
      </c>
      <c r="B1042" cm="1">
        <f t="array" ref="B1042">_xlfn.IFS((A1042="TV"),1,(A1042="Newspaper (online or physical)"),2,(A1042="Internet (Social Media &amp; other non-news sites)"),3,(A1042="Radio"),4,(A1042="None"),5)</f>
        <v>2</v>
      </c>
      <c r="C1042" t="s">
        <v>2808</v>
      </c>
    </row>
    <row r="1043" spans="1:3" x14ac:dyDescent="0.35">
      <c r="A1043">
        <v>999</v>
      </c>
      <c r="B1043" t="e" cm="1">
        <f t="array" ref="B1043">_xlfn.IFS((A1043="TV"),1,(A1043="Newspaper (online or physical)"),2,(A1043="Internet (Social Media &amp; other non-news sites)"),3,(A1043="Radio"),4,(A1043="None"),5)</f>
        <v>#N/A</v>
      </c>
      <c r="C1043" t="s">
        <v>2808</v>
      </c>
    </row>
    <row r="1044" spans="1:3" x14ac:dyDescent="0.35">
      <c r="A1044" t="s">
        <v>1346</v>
      </c>
      <c r="B1044" cm="1">
        <f t="array" ref="B1044">_xlfn.IFS((A1044="TV"),1,(A1044="Newspaper (online or physical)"),2,(A1044="Internet (Social Media &amp; other non-news sites)"),3,(A1044="Radio"),4,(A1044="None"),5)</f>
        <v>3</v>
      </c>
      <c r="C1044" t="s">
        <v>2808</v>
      </c>
    </row>
    <row r="1045" spans="1:3" x14ac:dyDescent="0.35">
      <c r="A1045">
        <v>999</v>
      </c>
      <c r="B1045" t="e" cm="1">
        <f t="array" ref="B1045">_xlfn.IFS((A1045="TV"),1,(A1045="Newspaper (online or physical)"),2,(A1045="Internet (Social Media &amp; other non-news sites)"),3,(A1045="Radio"),4,(A1045="None"),5)</f>
        <v>#N/A</v>
      </c>
      <c r="C1045" t="s">
        <v>2808</v>
      </c>
    </row>
    <row r="1046" spans="1:3" x14ac:dyDescent="0.35">
      <c r="A1046">
        <v>999</v>
      </c>
      <c r="B1046" t="e" cm="1">
        <f t="array" ref="B1046">_xlfn.IFS((A1046="TV"),1,(A1046="Newspaper (online or physical)"),2,(A1046="Internet (Social Media &amp; other non-news sites)"),3,(A1046="Radio"),4,(A1046="None"),5)</f>
        <v>#N/A</v>
      </c>
      <c r="C1046" t="s">
        <v>2808</v>
      </c>
    </row>
    <row r="1047" spans="1:3" x14ac:dyDescent="0.35">
      <c r="A1047">
        <v>999</v>
      </c>
      <c r="B1047" t="e" cm="1">
        <f t="array" ref="B1047">_xlfn.IFS((A1047="TV"),1,(A1047="Newspaper (online or physical)"),2,(A1047="Internet (Social Media &amp; other non-news sites)"),3,(A1047="Radio"),4,(A1047="None"),5)</f>
        <v>#N/A</v>
      </c>
      <c r="C1047" t="s">
        <v>2808</v>
      </c>
    </row>
    <row r="1048" spans="1:3" x14ac:dyDescent="0.35">
      <c r="A1048">
        <v>999</v>
      </c>
      <c r="B1048" t="e" cm="1">
        <f t="array" ref="B1048">_xlfn.IFS((A1048="TV"),1,(A1048="Newspaper (online or physical)"),2,(A1048="Internet (Social Media &amp; other non-news sites)"),3,(A1048="Radio"),4,(A1048="None"),5)</f>
        <v>#N/A</v>
      </c>
      <c r="C1048" t="s">
        <v>2808</v>
      </c>
    </row>
    <row r="1049" spans="1:3" x14ac:dyDescent="0.35">
      <c r="A1049">
        <v>999</v>
      </c>
      <c r="B1049" t="e" cm="1">
        <f t="array" ref="B1049">_xlfn.IFS((A1049="TV"),1,(A1049="Newspaper (online or physical)"),2,(A1049="Internet (Social Media &amp; other non-news sites)"),3,(A1049="Radio"),4,(A1049="None"),5)</f>
        <v>#N/A</v>
      </c>
      <c r="C1049" t="s">
        <v>2808</v>
      </c>
    </row>
    <row r="1050" spans="1:3" x14ac:dyDescent="0.35">
      <c r="A1050">
        <v>999</v>
      </c>
      <c r="B1050" t="e" cm="1">
        <f t="array" ref="B1050">_xlfn.IFS((A1050="TV"),1,(A1050="Newspaper (online or physical)"),2,(A1050="Internet (Social Media &amp; other non-news sites)"),3,(A1050="Radio"),4,(A1050="None"),5)</f>
        <v>#N/A</v>
      </c>
      <c r="C1050" t="s">
        <v>2808</v>
      </c>
    </row>
    <row r="1051" spans="1:3" x14ac:dyDescent="0.35">
      <c r="A1051">
        <v>999</v>
      </c>
      <c r="B1051" t="e" cm="1">
        <f t="array" ref="B1051">_xlfn.IFS((A1051="TV"),1,(A1051="Newspaper (online or physical)"),2,(A1051="Internet (Social Media &amp; other non-news sites)"),3,(A1051="Radio"),4,(A1051="None"),5)</f>
        <v>#N/A</v>
      </c>
      <c r="C1051" t="s">
        <v>2808</v>
      </c>
    </row>
    <row r="1052" spans="1:3" x14ac:dyDescent="0.35">
      <c r="A1052" t="s">
        <v>16</v>
      </c>
      <c r="B1052" cm="1">
        <f t="array" ref="B1052">_xlfn.IFS((A1052="TV"),1,(A1052="Newspaper (online or physical)"),2,(A1052="Internet (Social Media &amp; other non-news sites)"),3,(A1052="Radio"),4,(A1052="None"),5)</f>
        <v>1</v>
      </c>
      <c r="C1052" t="s">
        <v>2808</v>
      </c>
    </row>
    <row r="1053" spans="1:3" x14ac:dyDescent="0.35">
      <c r="A1053" t="s">
        <v>16</v>
      </c>
      <c r="B1053" cm="1">
        <f t="array" ref="B1053">_xlfn.IFS((A1053="TV"),1,(A1053="Newspaper (online or physical)"),2,(A1053="Internet (Social Media &amp; other non-news sites)"),3,(A1053="Radio"),4,(A1053="None"),5)</f>
        <v>1</v>
      </c>
      <c r="C1053" t="s">
        <v>2808</v>
      </c>
    </row>
    <row r="1054" spans="1:3" x14ac:dyDescent="0.35">
      <c r="A1054">
        <v>999</v>
      </c>
      <c r="B1054" t="e" cm="1">
        <f t="array" ref="B1054">_xlfn.IFS((A1054="TV"),1,(A1054="Newspaper (online or physical)"),2,(A1054="Internet (Social Media &amp; other non-news sites)"),3,(A1054="Radio"),4,(A1054="None"),5)</f>
        <v>#N/A</v>
      </c>
      <c r="C1054" t="s">
        <v>2808</v>
      </c>
    </row>
    <row r="1055" spans="1:3" x14ac:dyDescent="0.35">
      <c r="A1055">
        <v>999</v>
      </c>
      <c r="B1055" t="e" cm="1">
        <f t="array" ref="B1055">_xlfn.IFS((A1055="TV"),1,(A1055="Newspaper (online or physical)"),2,(A1055="Internet (Social Media &amp; other non-news sites)"),3,(A1055="Radio"),4,(A1055="None"),5)</f>
        <v>#N/A</v>
      </c>
      <c r="C1055" t="s">
        <v>2808</v>
      </c>
    </row>
    <row r="1056" spans="1:3" x14ac:dyDescent="0.35">
      <c r="A1056">
        <v>999</v>
      </c>
      <c r="B1056" t="e" cm="1">
        <f t="array" ref="B1056">_xlfn.IFS((A1056="TV"),1,(A1056="Newspaper (online or physical)"),2,(A1056="Internet (Social Media &amp; other non-news sites)"),3,(A1056="Radio"),4,(A1056="None"),5)</f>
        <v>#N/A</v>
      </c>
      <c r="C1056" t="s">
        <v>2808</v>
      </c>
    </row>
    <row r="1057" spans="1:3" x14ac:dyDescent="0.35">
      <c r="A1057" t="s">
        <v>1346</v>
      </c>
      <c r="B1057" cm="1">
        <f t="array" ref="B1057">_xlfn.IFS((A1057="TV"),1,(A1057="Newspaper (online or physical)"),2,(A1057="Internet (Social Media &amp; other non-news sites)"),3,(A1057="Radio"),4,(A1057="None"),5)</f>
        <v>3</v>
      </c>
      <c r="C1057" t="s">
        <v>2808</v>
      </c>
    </row>
    <row r="1058" spans="1:3" x14ac:dyDescent="0.35">
      <c r="A1058">
        <v>999</v>
      </c>
      <c r="B1058" t="e" cm="1">
        <f t="array" ref="B1058">_xlfn.IFS((A1058="TV"),1,(A1058="Newspaper (online or physical)"),2,(A1058="Internet (Social Media &amp; other non-news sites)"),3,(A1058="Radio"),4,(A1058="None"),5)</f>
        <v>#N/A</v>
      </c>
      <c r="C1058" t="s">
        <v>2808</v>
      </c>
    </row>
    <row r="1059" spans="1:3" x14ac:dyDescent="0.35">
      <c r="A1059">
        <v>999</v>
      </c>
      <c r="B1059" t="e" cm="1">
        <f t="array" ref="B1059">_xlfn.IFS((A1059="TV"),1,(A1059="Newspaper (online or physical)"),2,(A1059="Internet (Social Media &amp; other non-news sites)"),3,(A1059="Radio"),4,(A1059="None"),5)</f>
        <v>#N/A</v>
      </c>
      <c r="C1059" t="s">
        <v>2808</v>
      </c>
    </row>
    <row r="1060" spans="1:3" x14ac:dyDescent="0.35">
      <c r="A1060">
        <v>999</v>
      </c>
      <c r="B1060" t="e" cm="1">
        <f t="array" ref="B1060">_xlfn.IFS((A1060="TV"),1,(A1060="Newspaper (online or physical)"),2,(A1060="Internet (Social Media &amp; other non-news sites)"),3,(A1060="Radio"),4,(A1060="None"),5)</f>
        <v>#N/A</v>
      </c>
      <c r="C1060" t="s">
        <v>2808</v>
      </c>
    </row>
    <row r="1061" spans="1:3" x14ac:dyDescent="0.35">
      <c r="A1061" t="s">
        <v>1346</v>
      </c>
      <c r="B1061" cm="1">
        <f t="array" ref="B1061">_xlfn.IFS((A1061="TV"),1,(A1061="Newspaper (online or physical)"),2,(A1061="Internet (Social Media &amp; other non-news sites)"),3,(A1061="Radio"),4,(A1061="None"),5)</f>
        <v>3</v>
      </c>
      <c r="C1061" t="s">
        <v>2808</v>
      </c>
    </row>
    <row r="1062" spans="1:3" x14ac:dyDescent="0.35">
      <c r="A1062">
        <v>999</v>
      </c>
      <c r="B1062" t="e" cm="1">
        <f t="array" ref="B1062">_xlfn.IFS((A1062="TV"),1,(A1062="Newspaper (online or physical)"),2,(A1062="Internet (Social Media &amp; other non-news sites)"),3,(A1062="Radio"),4,(A1062="None"),5)</f>
        <v>#N/A</v>
      </c>
      <c r="C1062" t="s">
        <v>2809</v>
      </c>
    </row>
    <row r="1063" spans="1:3" x14ac:dyDescent="0.35">
      <c r="A1063">
        <v>999</v>
      </c>
      <c r="B1063" t="e" cm="1">
        <f t="array" ref="B1063">_xlfn.IFS((A1063="TV"),1,(A1063="Newspaper (online or physical)"),2,(A1063="Internet (Social Media &amp; other non-news sites)"),3,(A1063="Radio"),4,(A1063="None"),5)</f>
        <v>#N/A</v>
      </c>
      <c r="C1063" t="s">
        <v>2809</v>
      </c>
    </row>
    <row r="1064" spans="1:3" x14ac:dyDescent="0.35">
      <c r="A1064">
        <v>999</v>
      </c>
      <c r="B1064" t="e" cm="1">
        <f t="array" ref="B1064">_xlfn.IFS((A1064="TV"),1,(A1064="Newspaper (online or physical)"),2,(A1064="Internet (Social Media &amp; other non-news sites)"),3,(A1064="Radio"),4,(A1064="None"),5)</f>
        <v>#N/A</v>
      </c>
      <c r="C1064" t="s">
        <v>2809</v>
      </c>
    </row>
    <row r="1065" spans="1:3" x14ac:dyDescent="0.35">
      <c r="A1065" t="s">
        <v>19</v>
      </c>
      <c r="B1065" cm="1">
        <f t="array" ref="B1065">_xlfn.IFS((A1065="TV"),1,(A1065="Newspaper (online or physical)"),2,(A1065="Internet (Social Media &amp; other non-news sites)"),3,(A1065="Radio"),4,(A1065="None"),5)</f>
        <v>2</v>
      </c>
      <c r="C1065" t="s">
        <v>2809</v>
      </c>
    </row>
    <row r="1066" spans="1:3" x14ac:dyDescent="0.35">
      <c r="A1066">
        <v>999</v>
      </c>
      <c r="B1066" t="e" cm="1">
        <f t="array" ref="B1066">_xlfn.IFS((A1066="TV"),1,(A1066="Newspaper (online or physical)"),2,(A1066="Internet (Social Media &amp; other non-news sites)"),3,(A1066="Radio"),4,(A1066="None"),5)</f>
        <v>#N/A</v>
      </c>
      <c r="C1066" t="s">
        <v>2809</v>
      </c>
    </row>
    <row r="1067" spans="1:3" x14ac:dyDescent="0.35">
      <c r="A1067">
        <v>999</v>
      </c>
      <c r="B1067" t="e" cm="1">
        <f t="array" ref="B1067">_xlfn.IFS((A1067="TV"),1,(A1067="Newspaper (online or physical)"),2,(A1067="Internet (Social Media &amp; other non-news sites)"),3,(A1067="Radio"),4,(A1067="None"),5)</f>
        <v>#N/A</v>
      </c>
      <c r="C1067" t="s">
        <v>2809</v>
      </c>
    </row>
    <row r="1068" spans="1:3" x14ac:dyDescent="0.35">
      <c r="A1068">
        <v>999</v>
      </c>
      <c r="B1068" t="e" cm="1">
        <f t="array" ref="B1068">_xlfn.IFS((A1068="TV"),1,(A1068="Newspaper (online or physical)"),2,(A1068="Internet (Social Media &amp; other non-news sites)"),3,(A1068="Radio"),4,(A1068="None"),5)</f>
        <v>#N/A</v>
      </c>
      <c r="C1068" t="s">
        <v>2809</v>
      </c>
    </row>
    <row r="1069" spans="1:3" x14ac:dyDescent="0.35">
      <c r="A1069" t="s">
        <v>19</v>
      </c>
      <c r="B1069" cm="1">
        <f t="array" ref="B1069">_xlfn.IFS((A1069="TV"),1,(A1069="Newspaper (online or physical)"),2,(A1069="Internet (Social Media &amp; other non-news sites)"),3,(A1069="Radio"),4,(A1069="None"),5)</f>
        <v>2</v>
      </c>
      <c r="C1069" t="s">
        <v>2809</v>
      </c>
    </row>
    <row r="1070" spans="1:3" x14ac:dyDescent="0.35">
      <c r="A1070">
        <v>999</v>
      </c>
      <c r="B1070" t="e" cm="1">
        <f t="array" ref="B1070">_xlfn.IFS((A1070="TV"),1,(A1070="Newspaper (online or physical)"),2,(A1070="Internet (Social Media &amp; other non-news sites)"),3,(A1070="Radio"),4,(A1070="None"),5)</f>
        <v>#N/A</v>
      </c>
      <c r="C1070" t="s">
        <v>2809</v>
      </c>
    </row>
    <row r="1071" spans="1:3" x14ac:dyDescent="0.35">
      <c r="A1071">
        <v>999</v>
      </c>
      <c r="B1071" t="e" cm="1">
        <f t="array" ref="B1071">_xlfn.IFS((A1071="TV"),1,(A1071="Newspaper (online or physical)"),2,(A1071="Internet (Social Media &amp; other non-news sites)"),3,(A1071="Radio"),4,(A1071="None"),5)</f>
        <v>#N/A</v>
      </c>
      <c r="C1071" t="s">
        <v>2809</v>
      </c>
    </row>
    <row r="1072" spans="1:3" x14ac:dyDescent="0.35">
      <c r="A1072">
        <v>999</v>
      </c>
      <c r="B1072" t="e" cm="1">
        <f t="array" ref="B1072">_xlfn.IFS((A1072="TV"),1,(A1072="Newspaper (online or physical)"),2,(A1072="Internet (Social Media &amp; other non-news sites)"),3,(A1072="Radio"),4,(A1072="None"),5)</f>
        <v>#N/A</v>
      </c>
      <c r="C1072" t="s">
        <v>2809</v>
      </c>
    </row>
    <row r="1073" spans="1:3" x14ac:dyDescent="0.35">
      <c r="A1073" t="s">
        <v>19</v>
      </c>
      <c r="B1073" cm="1">
        <f t="array" ref="B1073">_xlfn.IFS((A1073="TV"),1,(A1073="Newspaper (online or physical)"),2,(A1073="Internet (Social Media &amp; other non-news sites)"),3,(A1073="Radio"),4,(A1073="None"),5)</f>
        <v>2</v>
      </c>
      <c r="C1073" t="s">
        <v>2809</v>
      </c>
    </row>
    <row r="1074" spans="1:3" x14ac:dyDescent="0.35">
      <c r="A1074">
        <v>999</v>
      </c>
      <c r="B1074" t="e" cm="1">
        <f t="array" ref="B1074">_xlfn.IFS((A1074="TV"),1,(A1074="Newspaper (online or physical)"),2,(A1074="Internet (Social Media &amp; other non-news sites)"),3,(A1074="Radio"),4,(A1074="None"),5)</f>
        <v>#N/A</v>
      </c>
      <c r="C1074" t="s">
        <v>2809</v>
      </c>
    </row>
    <row r="1075" spans="1:3" x14ac:dyDescent="0.35">
      <c r="A1075">
        <v>999</v>
      </c>
      <c r="B1075" t="e" cm="1">
        <f t="array" ref="B1075">_xlfn.IFS((A1075="TV"),1,(A1075="Newspaper (online or physical)"),2,(A1075="Internet (Social Media &amp; other non-news sites)"),3,(A1075="Radio"),4,(A1075="None"),5)</f>
        <v>#N/A</v>
      </c>
      <c r="C1075" t="s">
        <v>2809</v>
      </c>
    </row>
    <row r="1076" spans="1:3" x14ac:dyDescent="0.35">
      <c r="A1076">
        <v>999</v>
      </c>
      <c r="B1076" t="e" cm="1">
        <f t="array" ref="B1076">_xlfn.IFS((A1076="TV"),1,(A1076="Newspaper (online or physical)"),2,(A1076="Internet (Social Media &amp; other non-news sites)"),3,(A1076="Radio"),4,(A1076="None"),5)</f>
        <v>#N/A</v>
      </c>
      <c r="C1076" t="s">
        <v>2809</v>
      </c>
    </row>
    <row r="1077" spans="1:3" x14ac:dyDescent="0.35">
      <c r="A1077" t="s">
        <v>16</v>
      </c>
      <c r="B1077" cm="1">
        <f t="array" ref="B1077">_xlfn.IFS((A1077="TV"),1,(A1077="Newspaper (online or physical)"),2,(A1077="Internet (Social Media &amp; other non-news sites)"),3,(A1077="Radio"),4,(A1077="None"),5)</f>
        <v>1</v>
      </c>
      <c r="C1077" t="s">
        <v>2809</v>
      </c>
    </row>
    <row r="1078" spans="1:3" x14ac:dyDescent="0.35">
      <c r="A1078" t="s">
        <v>1346</v>
      </c>
      <c r="B1078" cm="1">
        <f t="array" ref="B1078">_xlfn.IFS((A1078="TV"),1,(A1078="Newspaper (online or physical)"),2,(A1078="Internet (Social Media &amp; other non-news sites)"),3,(A1078="Radio"),4,(A1078="None"),5)</f>
        <v>3</v>
      </c>
      <c r="C1078" t="s">
        <v>2809</v>
      </c>
    </row>
    <row r="1079" spans="1:3" x14ac:dyDescent="0.35">
      <c r="A1079" t="s">
        <v>20</v>
      </c>
      <c r="B1079" cm="1">
        <f t="array" ref="B1079">_xlfn.IFS((A1079="TV"),1,(A1079="Newspaper (online or physical)"),2,(A1079="Internet (Social Media &amp; other non-news sites)"),3,(A1079="Radio"),4,(A1079="None"),5)</f>
        <v>5</v>
      </c>
      <c r="C1079" t="s">
        <v>2809</v>
      </c>
    </row>
    <row r="1080" spans="1:3" x14ac:dyDescent="0.35">
      <c r="A1080">
        <v>999</v>
      </c>
      <c r="B1080" t="e" cm="1">
        <f t="array" ref="B1080">_xlfn.IFS((A1080="TV"),1,(A1080="Newspaper (online or physical)"),2,(A1080="Internet (Social Media &amp; other non-news sites)"),3,(A1080="Radio"),4,(A1080="None"),5)</f>
        <v>#N/A</v>
      </c>
      <c r="C1080" t="s">
        <v>2809</v>
      </c>
    </row>
    <row r="1081" spans="1:3" x14ac:dyDescent="0.35">
      <c r="A1081" t="s">
        <v>16</v>
      </c>
      <c r="B1081" cm="1">
        <f t="array" ref="B1081">_xlfn.IFS((A1081="TV"),1,(A1081="Newspaper (online or physical)"),2,(A1081="Internet (Social Media &amp; other non-news sites)"),3,(A1081="Radio"),4,(A1081="None"),5)</f>
        <v>1</v>
      </c>
      <c r="C1081" t="s">
        <v>2809</v>
      </c>
    </row>
    <row r="1082" spans="1:3" x14ac:dyDescent="0.35">
      <c r="A1082" t="s">
        <v>16</v>
      </c>
      <c r="B1082" cm="1">
        <f t="array" ref="B1082">_xlfn.IFS((A1082="TV"),1,(A1082="Newspaper (online or physical)"),2,(A1082="Internet (Social Media &amp; other non-news sites)"),3,(A1082="Radio"),4,(A1082="None"),5)</f>
        <v>1</v>
      </c>
      <c r="C1082" t="s">
        <v>2809</v>
      </c>
    </row>
    <row r="1083" spans="1:3" x14ac:dyDescent="0.35">
      <c r="A1083" t="s">
        <v>20</v>
      </c>
      <c r="B1083" cm="1">
        <f t="array" ref="B1083">_xlfn.IFS((A1083="TV"),1,(A1083="Newspaper (online or physical)"),2,(A1083="Internet (Social Media &amp; other non-news sites)"),3,(A1083="Radio"),4,(A1083="None"),5)</f>
        <v>5</v>
      </c>
      <c r="C1083" t="s">
        <v>2809</v>
      </c>
    </row>
    <row r="1084" spans="1:3" x14ac:dyDescent="0.35">
      <c r="A1084">
        <v>999</v>
      </c>
      <c r="B1084" t="e" cm="1">
        <f t="array" ref="B1084">_xlfn.IFS((A1084="TV"),1,(A1084="Newspaper (online or physical)"),2,(A1084="Internet (Social Media &amp; other non-news sites)"),3,(A1084="Radio"),4,(A1084="None"),5)</f>
        <v>#N/A</v>
      </c>
      <c r="C1084" t="s">
        <v>2809</v>
      </c>
    </row>
    <row r="1085" spans="1:3" x14ac:dyDescent="0.35">
      <c r="A1085">
        <v>999</v>
      </c>
      <c r="B1085" t="e" cm="1">
        <f t="array" ref="B1085">_xlfn.IFS((A1085="TV"),1,(A1085="Newspaper (online or physical)"),2,(A1085="Internet (Social Media &amp; other non-news sites)"),3,(A1085="Radio"),4,(A1085="None"),5)</f>
        <v>#N/A</v>
      </c>
      <c r="C1085" t="s">
        <v>2809</v>
      </c>
    </row>
    <row r="1086" spans="1:3" x14ac:dyDescent="0.35">
      <c r="A1086">
        <v>999</v>
      </c>
      <c r="B1086" t="e" cm="1">
        <f t="array" ref="B1086">_xlfn.IFS((A1086="TV"),1,(A1086="Newspaper (online or physical)"),2,(A1086="Internet (Social Media &amp; other non-news sites)"),3,(A1086="Radio"),4,(A1086="None"),5)</f>
        <v>#N/A</v>
      </c>
      <c r="C1086" t="s">
        <v>2809</v>
      </c>
    </row>
    <row r="1087" spans="1:3" x14ac:dyDescent="0.35">
      <c r="A1087">
        <v>999</v>
      </c>
      <c r="B1087" t="e" cm="1">
        <f t="array" ref="B1087">_xlfn.IFS((A1087="TV"),1,(A1087="Newspaper (online or physical)"),2,(A1087="Internet (Social Media &amp; other non-news sites)"),3,(A1087="Radio"),4,(A1087="None"),5)</f>
        <v>#N/A</v>
      </c>
      <c r="C1087" t="s">
        <v>2809</v>
      </c>
    </row>
    <row r="1088" spans="1:3" x14ac:dyDescent="0.35">
      <c r="A1088" t="s">
        <v>20</v>
      </c>
      <c r="B1088" cm="1">
        <f t="array" ref="B1088">_xlfn.IFS((A1088="TV"),1,(A1088="Newspaper (online or physical)"),2,(A1088="Internet (Social Media &amp; other non-news sites)"),3,(A1088="Radio"),4,(A1088="None"),5)</f>
        <v>5</v>
      </c>
      <c r="C1088" t="s">
        <v>2809</v>
      </c>
    </row>
    <row r="1089" spans="1:3" x14ac:dyDescent="0.35">
      <c r="A1089" t="s">
        <v>1346</v>
      </c>
      <c r="B1089" cm="1">
        <f t="array" ref="B1089">_xlfn.IFS((A1089="TV"),1,(A1089="Newspaper (online or physical)"),2,(A1089="Internet (Social Media &amp; other non-news sites)"),3,(A1089="Radio"),4,(A1089="None"),5)</f>
        <v>3</v>
      </c>
      <c r="C1089" t="s">
        <v>2809</v>
      </c>
    </row>
    <row r="1090" spans="1:3" x14ac:dyDescent="0.35">
      <c r="A1090">
        <v>999</v>
      </c>
      <c r="B1090" t="e" cm="1">
        <f t="array" ref="B1090">_xlfn.IFS((A1090="TV"),1,(A1090="Newspaper (online or physical)"),2,(A1090="Internet (Social Media &amp; other non-news sites)"),3,(A1090="Radio"),4,(A1090="None"),5)</f>
        <v>#N/A</v>
      </c>
      <c r="C1090" t="s">
        <v>2809</v>
      </c>
    </row>
    <row r="1091" spans="1:3" x14ac:dyDescent="0.35">
      <c r="A1091">
        <v>999</v>
      </c>
      <c r="B1091" t="e" cm="1">
        <f t="array" ref="B1091">_xlfn.IFS((A1091="TV"),1,(A1091="Newspaper (online or physical)"),2,(A1091="Internet (Social Media &amp; other non-news sites)"),3,(A1091="Radio"),4,(A1091="None"),5)</f>
        <v>#N/A</v>
      </c>
      <c r="C1091" t="s">
        <v>2809</v>
      </c>
    </row>
    <row r="1092" spans="1:3" x14ac:dyDescent="0.35">
      <c r="A1092">
        <v>999</v>
      </c>
      <c r="B1092" t="e" cm="1">
        <f t="array" ref="B1092">_xlfn.IFS((A1092="TV"),1,(A1092="Newspaper (online or physical)"),2,(A1092="Internet (Social Media &amp; other non-news sites)"),3,(A1092="Radio"),4,(A1092="None"),5)</f>
        <v>#N/A</v>
      </c>
      <c r="C1092" t="s">
        <v>2809</v>
      </c>
    </row>
    <row r="1093" spans="1:3" x14ac:dyDescent="0.35">
      <c r="A1093">
        <v>999</v>
      </c>
      <c r="B1093" t="e" cm="1">
        <f t="array" ref="B1093">_xlfn.IFS((A1093="TV"),1,(A1093="Newspaper (online or physical)"),2,(A1093="Internet (Social Media &amp; other non-news sites)"),3,(A1093="Radio"),4,(A1093="None"),5)</f>
        <v>#N/A</v>
      </c>
      <c r="C1093" t="s">
        <v>2809</v>
      </c>
    </row>
    <row r="1094" spans="1:3" x14ac:dyDescent="0.35">
      <c r="A1094" t="s">
        <v>1346</v>
      </c>
      <c r="B1094" cm="1">
        <f t="array" ref="B1094">_xlfn.IFS((A1094="TV"),1,(A1094="Newspaper (online or physical)"),2,(A1094="Internet (Social Media &amp; other non-news sites)"),3,(A1094="Radio"),4,(A1094="None"),5)</f>
        <v>3</v>
      </c>
      <c r="C1094" t="s">
        <v>2809</v>
      </c>
    </row>
    <row r="1095" spans="1:3" x14ac:dyDescent="0.35">
      <c r="A1095">
        <v>999</v>
      </c>
      <c r="B1095" t="e" cm="1">
        <f t="array" ref="B1095">_xlfn.IFS((A1095="TV"),1,(A1095="Newspaper (online or physical)"),2,(A1095="Internet (Social Media &amp; other non-news sites)"),3,(A1095="Radio"),4,(A1095="None"),5)</f>
        <v>#N/A</v>
      </c>
      <c r="C1095" t="s">
        <v>2809</v>
      </c>
    </row>
    <row r="1096" spans="1:3" x14ac:dyDescent="0.35">
      <c r="A1096" t="s">
        <v>16</v>
      </c>
      <c r="B1096" cm="1">
        <f t="array" ref="B1096">_xlfn.IFS((A1096="TV"),1,(A1096="Newspaper (online or physical)"),2,(A1096="Internet (Social Media &amp; other non-news sites)"),3,(A1096="Radio"),4,(A1096="None"),5)</f>
        <v>1</v>
      </c>
      <c r="C1096" t="s">
        <v>2809</v>
      </c>
    </row>
    <row r="1097" spans="1:3" x14ac:dyDescent="0.35">
      <c r="A1097">
        <v>999</v>
      </c>
      <c r="B1097" t="e" cm="1">
        <f t="array" ref="B1097">_xlfn.IFS((A1097="TV"),1,(A1097="Newspaper (online or physical)"),2,(A1097="Internet (Social Media &amp; other non-news sites)"),3,(A1097="Radio"),4,(A1097="None"),5)</f>
        <v>#N/A</v>
      </c>
      <c r="C1097" t="s">
        <v>2809</v>
      </c>
    </row>
    <row r="1098" spans="1:3" x14ac:dyDescent="0.35">
      <c r="A1098">
        <v>999</v>
      </c>
      <c r="B1098" t="e" cm="1">
        <f t="array" ref="B1098">_xlfn.IFS((A1098="TV"),1,(A1098="Newspaper (online or physical)"),2,(A1098="Internet (Social Media &amp; other non-news sites)"),3,(A1098="Radio"),4,(A1098="None"),5)</f>
        <v>#N/A</v>
      </c>
      <c r="C1098" t="s">
        <v>2809</v>
      </c>
    </row>
    <row r="1099" spans="1:3" x14ac:dyDescent="0.35">
      <c r="A1099">
        <v>999</v>
      </c>
      <c r="B1099" t="e" cm="1">
        <f t="array" ref="B1099">_xlfn.IFS((A1099="TV"),1,(A1099="Newspaper (online or physical)"),2,(A1099="Internet (Social Media &amp; other non-news sites)"),3,(A1099="Radio"),4,(A1099="None"),5)</f>
        <v>#N/A</v>
      </c>
      <c r="C1099" t="s">
        <v>2809</v>
      </c>
    </row>
    <row r="1100" spans="1:3" x14ac:dyDescent="0.35">
      <c r="A1100">
        <v>999</v>
      </c>
      <c r="B1100" t="e" cm="1">
        <f t="array" ref="B1100">_xlfn.IFS((A1100="TV"),1,(A1100="Newspaper (online or physical)"),2,(A1100="Internet (Social Media &amp; other non-news sites)"),3,(A1100="Radio"),4,(A1100="None"),5)</f>
        <v>#N/A</v>
      </c>
      <c r="C1100" t="s">
        <v>2809</v>
      </c>
    </row>
    <row r="1101" spans="1:3" x14ac:dyDescent="0.35">
      <c r="A1101" t="s">
        <v>19</v>
      </c>
      <c r="B1101" cm="1">
        <f t="array" ref="B1101">_xlfn.IFS((A1101="TV"),1,(A1101="Newspaper (online or physical)"),2,(A1101="Internet (Social Media &amp; other non-news sites)"),3,(A1101="Radio"),4,(A1101="None"),5)</f>
        <v>2</v>
      </c>
      <c r="C1101" t="s">
        <v>2809</v>
      </c>
    </row>
    <row r="1102" spans="1:3" x14ac:dyDescent="0.35">
      <c r="A1102">
        <v>999</v>
      </c>
      <c r="B1102" t="e" cm="1">
        <f t="array" ref="B1102">_xlfn.IFS((A1102="TV"),1,(A1102="Newspaper (online or physical)"),2,(A1102="Internet (Social Media &amp; other non-news sites)"),3,(A1102="Radio"),4,(A1102="None"),5)</f>
        <v>#N/A</v>
      </c>
      <c r="C1102" t="s">
        <v>2809</v>
      </c>
    </row>
    <row r="1103" spans="1:3" x14ac:dyDescent="0.35">
      <c r="A1103">
        <v>999</v>
      </c>
      <c r="B1103" t="e" cm="1">
        <f t="array" ref="B1103">_xlfn.IFS((A1103="TV"),1,(A1103="Newspaper (online or physical)"),2,(A1103="Internet (Social Media &amp; other non-news sites)"),3,(A1103="Radio"),4,(A1103="None"),5)</f>
        <v>#N/A</v>
      </c>
      <c r="C1103" t="s">
        <v>2809</v>
      </c>
    </row>
    <row r="1104" spans="1:3" x14ac:dyDescent="0.35">
      <c r="A1104" t="s">
        <v>19</v>
      </c>
      <c r="B1104" cm="1">
        <f t="array" ref="B1104">_xlfn.IFS((A1104="TV"),1,(A1104="Newspaper (online or physical)"),2,(A1104="Internet (Social Media &amp; other non-news sites)"),3,(A1104="Radio"),4,(A1104="None"),5)</f>
        <v>2</v>
      </c>
      <c r="C1104" t="s">
        <v>2809</v>
      </c>
    </row>
    <row r="1105" spans="1:3" x14ac:dyDescent="0.35">
      <c r="A1105">
        <v>999</v>
      </c>
      <c r="B1105" t="e" cm="1">
        <f t="array" ref="B1105">_xlfn.IFS((A1105="TV"),1,(A1105="Newspaper (online or physical)"),2,(A1105="Internet (Social Media &amp; other non-news sites)"),3,(A1105="Radio"),4,(A1105="None"),5)</f>
        <v>#N/A</v>
      </c>
      <c r="C1105" t="s">
        <v>2809</v>
      </c>
    </row>
    <row r="1106" spans="1:3" x14ac:dyDescent="0.35">
      <c r="A1106">
        <v>999</v>
      </c>
      <c r="B1106" t="e" cm="1">
        <f t="array" ref="B1106">_xlfn.IFS((A1106="TV"),1,(A1106="Newspaper (online or physical)"),2,(A1106="Internet (Social Media &amp; other non-news sites)"),3,(A1106="Radio"),4,(A1106="None"),5)</f>
        <v>#N/A</v>
      </c>
      <c r="C1106" t="s">
        <v>2809</v>
      </c>
    </row>
    <row r="1107" spans="1:3" x14ac:dyDescent="0.35">
      <c r="A1107">
        <v>999</v>
      </c>
      <c r="B1107" t="e" cm="1">
        <f t="array" ref="B1107">_xlfn.IFS((A1107="TV"),1,(A1107="Newspaper (online or physical)"),2,(A1107="Internet (Social Media &amp; other non-news sites)"),3,(A1107="Radio"),4,(A1107="None"),5)</f>
        <v>#N/A</v>
      </c>
      <c r="C1107" t="s">
        <v>2809</v>
      </c>
    </row>
    <row r="1108" spans="1:3" x14ac:dyDescent="0.35">
      <c r="A1108" t="s">
        <v>19</v>
      </c>
      <c r="B1108" cm="1">
        <f t="array" ref="B1108">_xlfn.IFS((A1108="TV"),1,(A1108="Newspaper (online or physical)"),2,(A1108="Internet (Social Media &amp; other non-news sites)"),3,(A1108="Radio"),4,(A1108="None"),5)</f>
        <v>2</v>
      </c>
      <c r="C1108" t="s">
        <v>2809</v>
      </c>
    </row>
    <row r="1109" spans="1:3" x14ac:dyDescent="0.35">
      <c r="A1109">
        <v>999</v>
      </c>
      <c r="B1109" t="e" cm="1">
        <f t="array" ref="B1109">_xlfn.IFS((A1109="TV"),1,(A1109="Newspaper (online or physical)"),2,(A1109="Internet (Social Media &amp; other non-news sites)"),3,(A1109="Radio"),4,(A1109="None"),5)</f>
        <v>#N/A</v>
      </c>
      <c r="C1109" t="s">
        <v>2809</v>
      </c>
    </row>
    <row r="1110" spans="1:3" x14ac:dyDescent="0.35">
      <c r="A1110">
        <v>999</v>
      </c>
      <c r="B1110" t="e" cm="1">
        <f t="array" ref="B1110">_xlfn.IFS((A1110="TV"),1,(A1110="Newspaper (online or physical)"),2,(A1110="Internet (Social Media &amp; other non-news sites)"),3,(A1110="Radio"),4,(A1110="None"),5)</f>
        <v>#N/A</v>
      </c>
      <c r="C1110" t="s">
        <v>2809</v>
      </c>
    </row>
    <row r="1111" spans="1:3" x14ac:dyDescent="0.35">
      <c r="A1111">
        <v>999</v>
      </c>
      <c r="B1111" t="e" cm="1">
        <f t="array" ref="B1111">_xlfn.IFS((A1111="TV"),1,(A1111="Newspaper (online or physical)"),2,(A1111="Internet (Social Media &amp; other non-news sites)"),3,(A1111="Radio"),4,(A1111="None"),5)</f>
        <v>#N/A</v>
      </c>
      <c r="C1111" t="s">
        <v>2809</v>
      </c>
    </row>
    <row r="1112" spans="1:3" x14ac:dyDescent="0.35">
      <c r="A1112" t="s">
        <v>1346</v>
      </c>
      <c r="B1112" cm="1">
        <f t="array" ref="B1112">_xlfn.IFS((A1112="TV"),1,(A1112="Newspaper (online or physical)"),2,(A1112="Internet (Social Media &amp; other non-news sites)"),3,(A1112="Radio"),4,(A1112="None"),5)</f>
        <v>3</v>
      </c>
      <c r="C1112" t="s">
        <v>2809</v>
      </c>
    </row>
    <row r="1113" spans="1:3" x14ac:dyDescent="0.35">
      <c r="A1113">
        <v>999</v>
      </c>
      <c r="B1113" t="e" cm="1">
        <f t="array" ref="B1113">_xlfn.IFS((A1113="TV"),1,(A1113="Newspaper (online or physical)"),2,(A1113="Internet (Social Media &amp; other non-news sites)"),3,(A1113="Radio"),4,(A1113="None"),5)</f>
        <v>#N/A</v>
      </c>
      <c r="C1113" t="s">
        <v>2809</v>
      </c>
    </row>
    <row r="1114" spans="1:3" x14ac:dyDescent="0.35">
      <c r="A1114">
        <v>999</v>
      </c>
      <c r="B1114" t="e" cm="1">
        <f t="array" ref="B1114">_xlfn.IFS((A1114="TV"),1,(A1114="Newspaper (online or physical)"),2,(A1114="Internet (Social Media &amp; other non-news sites)"),3,(A1114="Radio"),4,(A1114="None"),5)</f>
        <v>#N/A</v>
      </c>
      <c r="C1114" t="s">
        <v>2809</v>
      </c>
    </row>
    <row r="1115" spans="1:3" x14ac:dyDescent="0.35">
      <c r="A1115">
        <v>999</v>
      </c>
      <c r="B1115" t="e" cm="1">
        <f t="array" ref="B1115">_xlfn.IFS((A1115="TV"),1,(A1115="Newspaper (online or physical)"),2,(A1115="Internet (Social Media &amp; other non-news sites)"),3,(A1115="Radio"),4,(A1115="None"),5)</f>
        <v>#N/A</v>
      </c>
      <c r="C1115" t="s">
        <v>2809</v>
      </c>
    </row>
    <row r="1116" spans="1:3" x14ac:dyDescent="0.35">
      <c r="A1116">
        <v>999</v>
      </c>
      <c r="B1116" t="e" cm="1">
        <f t="array" ref="B1116">_xlfn.IFS((A1116="TV"),1,(A1116="Newspaper (online or physical)"),2,(A1116="Internet (Social Media &amp; other non-news sites)"),3,(A1116="Radio"),4,(A1116="None"),5)</f>
        <v>#N/A</v>
      </c>
      <c r="C1116" t="s">
        <v>2809</v>
      </c>
    </row>
    <row r="1117" spans="1:3" x14ac:dyDescent="0.35">
      <c r="A1117">
        <v>999</v>
      </c>
      <c r="B1117" t="e" cm="1">
        <f t="array" ref="B1117">_xlfn.IFS((A1117="TV"),1,(A1117="Newspaper (online or physical)"),2,(A1117="Internet (Social Media &amp; other non-news sites)"),3,(A1117="Radio"),4,(A1117="None"),5)</f>
        <v>#N/A</v>
      </c>
      <c r="C1117" t="s">
        <v>2809</v>
      </c>
    </row>
    <row r="1118" spans="1:3" x14ac:dyDescent="0.35">
      <c r="A1118" t="s">
        <v>1346</v>
      </c>
      <c r="B1118" cm="1">
        <f t="array" ref="B1118">_xlfn.IFS((A1118="TV"),1,(A1118="Newspaper (online or physical)"),2,(A1118="Internet (Social Media &amp; other non-news sites)"),3,(A1118="Radio"),4,(A1118="None"),5)</f>
        <v>3</v>
      </c>
      <c r="C1118" t="s">
        <v>2809</v>
      </c>
    </row>
    <row r="1119" spans="1:3" x14ac:dyDescent="0.35">
      <c r="A1119">
        <v>999</v>
      </c>
      <c r="B1119" t="e" cm="1">
        <f t="array" ref="B1119">_xlfn.IFS((A1119="TV"),1,(A1119="Newspaper (online or physical)"),2,(A1119="Internet (Social Media &amp; other non-news sites)"),3,(A1119="Radio"),4,(A1119="None"),5)</f>
        <v>#N/A</v>
      </c>
      <c r="C1119" t="s">
        <v>2809</v>
      </c>
    </row>
    <row r="1120" spans="1:3" x14ac:dyDescent="0.35">
      <c r="A1120" t="s">
        <v>1346</v>
      </c>
      <c r="B1120" cm="1">
        <f t="array" ref="B1120">_xlfn.IFS((A1120="TV"),1,(A1120="Newspaper (online or physical)"),2,(A1120="Internet (Social Media &amp; other non-news sites)"),3,(A1120="Radio"),4,(A1120="None"),5)</f>
        <v>3</v>
      </c>
      <c r="C1120" t="s">
        <v>2809</v>
      </c>
    </row>
    <row r="1121" spans="1:3" x14ac:dyDescent="0.35">
      <c r="A1121">
        <v>999</v>
      </c>
      <c r="B1121" t="e" cm="1">
        <f t="array" ref="B1121">_xlfn.IFS((A1121="TV"),1,(A1121="Newspaper (online or physical)"),2,(A1121="Internet (Social Media &amp; other non-news sites)"),3,(A1121="Radio"),4,(A1121="None"),5)</f>
        <v>#N/A</v>
      </c>
      <c r="C1121" t="s">
        <v>2809</v>
      </c>
    </row>
    <row r="1122" spans="1:3" x14ac:dyDescent="0.35">
      <c r="A1122">
        <v>999</v>
      </c>
      <c r="B1122" t="e" cm="1">
        <f t="array" ref="B1122">_xlfn.IFS((A1122="TV"),1,(A1122="Newspaper (online or physical)"),2,(A1122="Internet (Social Media &amp; other non-news sites)"),3,(A1122="Radio"),4,(A1122="None"),5)</f>
        <v>#N/A</v>
      </c>
      <c r="C1122" t="s">
        <v>2809</v>
      </c>
    </row>
    <row r="1123" spans="1:3" x14ac:dyDescent="0.35">
      <c r="A1123" t="s">
        <v>18</v>
      </c>
      <c r="B1123" cm="1">
        <f t="array" ref="B1123">_xlfn.IFS((A1123="TV"),1,(A1123="Newspaper (online or physical)"),2,(A1123="Internet (Social Media &amp; other non-news sites)"),3,(A1123="Radio"),4,(A1123="None"),5)</f>
        <v>4</v>
      </c>
      <c r="C1123" t="s">
        <v>2809</v>
      </c>
    </row>
    <row r="1124" spans="1:3" x14ac:dyDescent="0.35">
      <c r="A1124" t="s">
        <v>19</v>
      </c>
      <c r="B1124" cm="1">
        <f t="array" ref="B1124">_xlfn.IFS((A1124="TV"),1,(A1124="Newspaper (online or physical)"),2,(A1124="Internet (Social Media &amp; other non-news sites)"),3,(A1124="Radio"),4,(A1124="None"),5)</f>
        <v>2</v>
      </c>
      <c r="C1124" t="s">
        <v>2809</v>
      </c>
    </row>
    <row r="1125" spans="1:3" x14ac:dyDescent="0.35">
      <c r="A1125" t="s">
        <v>18</v>
      </c>
      <c r="B1125" cm="1">
        <f t="array" ref="B1125">_xlfn.IFS((A1125="TV"),1,(A1125="Newspaper (online or physical)"),2,(A1125="Internet (Social Media &amp; other non-news sites)"),3,(A1125="Radio"),4,(A1125="None"),5)</f>
        <v>4</v>
      </c>
      <c r="C1125" t="s">
        <v>2809</v>
      </c>
    </row>
    <row r="1126" spans="1:3" x14ac:dyDescent="0.35">
      <c r="A1126">
        <v>999</v>
      </c>
      <c r="B1126" t="e" cm="1">
        <f t="array" ref="B1126">_xlfn.IFS((A1126="TV"),1,(A1126="Newspaper (online or physical)"),2,(A1126="Internet (Social Media &amp; other non-news sites)"),3,(A1126="Radio"),4,(A1126="None"),5)</f>
        <v>#N/A</v>
      </c>
      <c r="C1126" t="s">
        <v>2809</v>
      </c>
    </row>
    <row r="1127" spans="1:3" x14ac:dyDescent="0.35">
      <c r="A1127" t="s">
        <v>16</v>
      </c>
      <c r="B1127" cm="1">
        <f t="array" ref="B1127">_xlfn.IFS((A1127="TV"),1,(A1127="Newspaper (online or physical)"),2,(A1127="Internet (Social Media &amp; other non-news sites)"),3,(A1127="Radio"),4,(A1127="None"),5)</f>
        <v>1</v>
      </c>
      <c r="C1127" t="s">
        <v>2809</v>
      </c>
    </row>
    <row r="1128" spans="1:3" x14ac:dyDescent="0.35">
      <c r="A1128">
        <v>999</v>
      </c>
      <c r="B1128" t="e" cm="1">
        <f t="array" ref="B1128">_xlfn.IFS((A1128="TV"),1,(A1128="Newspaper (online or physical)"),2,(A1128="Internet (Social Media &amp; other non-news sites)"),3,(A1128="Radio"),4,(A1128="None"),5)</f>
        <v>#N/A</v>
      </c>
      <c r="C1128" t="s">
        <v>2809</v>
      </c>
    </row>
    <row r="1129" spans="1:3" x14ac:dyDescent="0.35">
      <c r="A1129">
        <v>999</v>
      </c>
      <c r="B1129" t="e" cm="1">
        <f t="array" ref="B1129">_xlfn.IFS((A1129="TV"),1,(A1129="Newspaper (online or physical)"),2,(A1129="Internet (Social Media &amp; other non-news sites)"),3,(A1129="Radio"),4,(A1129="None"),5)</f>
        <v>#N/A</v>
      </c>
      <c r="C1129" t="s">
        <v>2809</v>
      </c>
    </row>
    <row r="1130" spans="1:3" x14ac:dyDescent="0.35">
      <c r="A1130">
        <v>999</v>
      </c>
      <c r="B1130" t="e" cm="1">
        <f t="array" ref="B1130">_xlfn.IFS((A1130="TV"),1,(A1130="Newspaper (online or physical)"),2,(A1130="Internet (Social Media &amp; other non-news sites)"),3,(A1130="Radio"),4,(A1130="None"),5)</f>
        <v>#N/A</v>
      </c>
      <c r="C1130" t="s">
        <v>2809</v>
      </c>
    </row>
    <row r="1131" spans="1:3" x14ac:dyDescent="0.35">
      <c r="A1131">
        <v>999</v>
      </c>
      <c r="B1131" t="e" cm="1">
        <f t="array" ref="B1131">_xlfn.IFS((A1131="TV"),1,(A1131="Newspaper (online or physical)"),2,(A1131="Internet (Social Media &amp; other non-news sites)"),3,(A1131="Radio"),4,(A1131="None"),5)</f>
        <v>#N/A</v>
      </c>
      <c r="C1131" t="s">
        <v>2809</v>
      </c>
    </row>
    <row r="1132" spans="1:3" x14ac:dyDescent="0.35">
      <c r="A1132" t="s">
        <v>19</v>
      </c>
      <c r="B1132" cm="1">
        <f t="array" ref="B1132">_xlfn.IFS((A1132="TV"),1,(A1132="Newspaper (online or physical)"),2,(A1132="Internet (Social Media &amp; other non-news sites)"),3,(A1132="Radio"),4,(A1132="None"),5)</f>
        <v>2</v>
      </c>
      <c r="C1132" t="s">
        <v>2809</v>
      </c>
    </row>
    <row r="1133" spans="1:3" x14ac:dyDescent="0.35">
      <c r="A1133" t="s">
        <v>19</v>
      </c>
      <c r="B1133" cm="1">
        <f t="array" ref="B1133">_xlfn.IFS((A1133="TV"),1,(A1133="Newspaper (online or physical)"),2,(A1133="Internet (Social Media &amp; other non-news sites)"),3,(A1133="Radio"),4,(A1133="None"),5)</f>
        <v>2</v>
      </c>
      <c r="C1133" t="s">
        <v>2809</v>
      </c>
    </row>
    <row r="1134" spans="1:3" x14ac:dyDescent="0.35">
      <c r="A1134">
        <v>999</v>
      </c>
      <c r="B1134" t="e" cm="1">
        <f t="array" ref="B1134">_xlfn.IFS((A1134="TV"),1,(A1134="Newspaper (online or physical)"),2,(A1134="Internet (Social Media &amp; other non-news sites)"),3,(A1134="Radio"),4,(A1134="None"),5)</f>
        <v>#N/A</v>
      </c>
      <c r="C1134" t="s">
        <v>2809</v>
      </c>
    </row>
    <row r="1135" spans="1:3" x14ac:dyDescent="0.35">
      <c r="A1135">
        <v>999</v>
      </c>
      <c r="B1135" t="e" cm="1">
        <f t="array" ref="B1135">_xlfn.IFS((A1135="TV"),1,(A1135="Newspaper (online or physical)"),2,(A1135="Internet (Social Media &amp; other non-news sites)"),3,(A1135="Radio"),4,(A1135="None"),5)</f>
        <v>#N/A</v>
      </c>
      <c r="C1135" t="s">
        <v>2809</v>
      </c>
    </row>
    <row r="1136" spans="1:3" x14ac:dyDescent="0.35">
      <c r="A1136" t="s">
        <v>16</v>
      </c>
      <c r="B1136" cm="1">
        <f t="array" ref="B1136">_xlfn.IFS((A1136="TV"),1,(A1136="Newspaper (online or physical)"),2,(A1136="Internet (Social Media &amp; other non-news sites)"),3,(A1136="Radio"),4,(A1136="None"),5)</f>
        <v>1</v>
      </c>
      <c r="C1136" t="s">
        <v>2809</v>
      </c>
    </row>
    <row r="1137" spans="1:3" x14ac:dyDescent="0.35">
      <c r="A1137">
        <v>999</v>
      </c>
      <c r="B1137" t="e" cm="1">
        <f t="array" ref="B1137">_xlfn.IFS((A1137="TV"),1,(A1137="Newspaper (online or physical)"),2,(A1137="Internet (Social Media &amp; other non-news sites)"),3,(A1137="Radio"),4,(A1137="None"),5)</f>
        <v>#N/A</v>
      </c>
      <c r="C1137" t="s">
        <v>2809</v>
      </c>
    </row>
    <row r="1138" spans="1:3" x14ac:dyDescent="0.35">
      <c r="A1138">
        <v>999</v>
      </c>
      <c r="B1138" t="e" cm="1">
        <f t="array" ref="B1138">_xlfn.IFS((A1138="TV"),1,(A1138="Newspaper (online or physical)"),2,(A1138="Internet (Social Media &amp; other non-news sites)"),3,(A1138="Radio"),4,(A1138="None"),5)</f>
        <v>#N/A</v>
      </c>
      <c r="C1138" t="s">
        <v>2809</v>
      </c>
    </row>
    <row r="1139" spans="1:3" x14ac:dyDescent="0.35">
      <c r="A1139" t="s">
        <v>1346</v>
      </c>
      <c r="B1139" cm="1">
        <f t="array" ref="B1139">_xlfn.IFS((A1139="TV"),1,(A1139="Newspaper (online or physical)"),2,(A1139="Internet (Social Media &amp; other non-news sites)"),3,(A1139="Radio"),4,(A1139="None"),5)</f>
        <v>3</v>
      </c>
      <c r="C1139" t="s">
        <v>2809</v>
      </c>
    </row>
    <row r="1140" spans="1:3" x14ac:dyDescent="0.35">
      <c r="A1140" t="s">
        <v>1346</v>
      </c>
      <c r="B1140" cm="1">
        <f t="array" ref="B1140">_xlfn.IFS((A1140="TV"),1,(A1140="Newspaper (online or physical)"),2,(A1140="Internet (Social Media &amp; other non-news sites)"),3,(A1140="Radio"),4,(A1140="None"),5)</f>
        <v>3</v>
      </c>
      <c r="C1140" t="s">
        <v>2809</v>
      </c>
    </row>
    <row r="1141" spans="1:3" x14ac:dyDescent="0.35">
      <c r="A1141">
        <v>999</v>
      </c>
      <c r="B1141" t="e" cm="1">
        <f t="array" ref="B1141">_xlfn.IFS((A1141="TV"),1,(A1141="Newspaper (online or physical)"),2,(A1141="Internet (Social Media &amp; other non-news sites)"),3,(A1141="Radio"),4,(A1141="None"),5)</f>
        <v>#N/A</v>
      </c>
      <c r="C1141" t="s">
        <v>2809</v>
      </c>
    </row>
    <row r="1142" spans="1:3" x14ac:dyDescent="0.35">
      <c r="A1142">
        <v>999</v>
      </c>
      <c r="B1142" t="e" cm="1">
        <f t="array" ref="B1142">_xlfn.IFS((A1142="TV"),1,(A1142="Newspaper (online or physical)"),2,(A1142="Internet (Social Media &amp; other non-news sites)"),3,(A1142="Radio"),4,(A1142="None"),5)</f>
        <v>#N/A</v>
      </c>
      <c r="C1142" t="s">
        <v>2809</v>
      </c>
    </row>
    <row r="1143" spans="1:3" x14ac:dyDescent="0.35">
      <c r="A1143">
        <v>999</v>
      </c>
      <c r="B1143" t="e" cm="1">
        <f t="array" ref="B1143">_xlfn.IFS((A1143="TV"),1,(A1143="Newspaper (online or physical)"),2,(A1143="Internet (Social Media &amp; other non-news sites)"),3,(A1143="Radio"),4,(A1143="None"),5)</f>
        <v>#N/A</v>
      </c>
      <c r="C1143" t="s">
        <v>2809</v>
      </c>
    </row>
    <row r="1144" spans="1:3" x14ac:dyDescent="0.35">
      <c r="A1144">
        <v>999</v>
      </c>
      <c r="B1144" t="e" cm="1">
        <f t="array" ref="B1144">_xlfn.IFS((A1144="TV"),1,(A1144="Newspaper (online or physical)"),2,(A1144="Internet (Social Media &amp; other non-news sites)"),3,(A1144="Radio"),4,(A1144="None"),5)</f>
        <v>#N/A</v>
      </c>
      <c r="C1144" t="s">
        <v>2809</v>
      </c>
    </row>
    <row r="1145" spans="1:3" x14ac:dyDescent="0.35">
      <c r="A1145">
        <v>999</v>
      </c>
      <c r="B1145" t="e" cm="1">
        <f t="array" ref="B1145">_xlfn.IFS((A1145="TV"),1,(A1145="Newspaper (online or physical)"),2,(A1145="Internet (Social Media &amp; other non-news sites)"),3,(A1145="Radio"),4,(A1145="None"),5)</f>
        <v>#N/A</v>
      </c>
      <c r="C1145" t="s">
        <v>2810</v>
      </c>
    </row>
    <row r="1146" spans="1:3" x14ac:dyDescent="0.35">
      <c r="A1146">
        <v>999</v>
      </c>
      <c r="B1146" t="e" cm="1">
        <f t="array" ref="B1146">_xlfn.IFS((A1146="TV"),1,(A1146="Newspaper (online or physical)"),2,(A1146="Internet (Social Media &amp; other non-news sites)"),3,(A1146="Radio"),4,(A1146="None"),5)</f>
        <v>#N/A</v>
      </c>
      <c r="C1146" t="s">
        <v>2810</v>
      </c>
    </row>
    <row r="1147" spans="1:3" x14ac:dyDescent="0.35">
      <c r="A1147">
        <v>999</v>
      </c>
      <c r="B1147" t="e" cm="1">
        <f t="array" ref="B1147">_xlfn.IFS((A1147="TV"),1,(A1147="Newspaper (online or physical)"),2,(A1147="Internet (Social Media &amp; other non-news sites)"),3,(A1147="Radio"),4,(A1147="None"),5)</f>
        <v>#N/A</v>
      </c>
      <c r="C1147" t="s">
        <v>2810</v>
      </c>
    </row>
    <row r="1148" spans="1:3" x14ac:dyDescent="0.35">
      <c r="A1148">
        <v>999</v>
      </c>
      <c r="B1148" t="e" cm="1">
        <f t="array" ref="B1148">_xlfn.IFS((A1148="TV"),1,(A1148="Newspaper (online or physical)"),2,(A1148="Internet (Social Media &amp; other non-news sites)"),3,(A1148="Radio"),4,(A1148="None"),5)</f>
        <v>#N/A</v>
      </c>
      <c r="C1148" t="s">
        <v>2810</v>
      </c>
    </row>
    <row r="1149" spans="1:3" x14ac:dyDescent="0.35">
      <c r="A1149">
        <v>999</v>
      </c>
      <c r="B1149" t="e" cm="1">
        <f t="array" ref="B1149">_xlfn.IFS((A1149="TV"),1,(A1149="Newspaper (online or physical)"),2,(A1149="Internet (Social Media &amp; other non-news sites)"),3,(A1149="Radio"),4,(A1149="None"),5)</f>
        <v>#N/A</v>
      </c>
      <c r="C1149" t="s">
        <v>2810</v>
      </c>
    </row>
    <row r="1150" spans="1:3" x14ac:dyDescent="0.35">
      <c r="A1150">
        <v>999</v>
      </c>
      <c r="B1150" t="e" cm="1">
        <f t="array" ref="B1150">_xlfn.IFS((A1150="TV"),1,(A1150="Newspaper (online or physical)"),2,(A1150="Internet (Social Media &amp; other non-news sites)"),3,(A1150="Radio"),4,(A1150="None"),5)</f>
        <v>#N/A</v>
      </c>
      <c r="C1150" t="s">
        <v>2810</v>
      </c>
    </row>
    <row r="1151" spans="1:3" x14ac:dyDescent="0.35">
      <c r="A1151">
        <v>999</v>
      </c>
      <c r="B1151" t="e" cm="1">
        <f t="array" ref="B1151">_xlfn.IFS((A1151="TV"),1,(A1151="Newspaper (online or physical)"),2,(A1151="Internet (Social Media &amp; other non-news sites)"),3,(A1151="Radio"),4,(A1151="None"),5)</f>
        <v>#N/A</v>
      </c>
      <c r="C1151" t="s">
        <v>2810</v>
      </c>
    </row>
    <row r="1152" spans="1:3" x14ac:dyDescent="0.35">
      <c r="A1152" t="s">
        <v>19</v>
      </c>
      <c r="B1152" cm="1">
        <f t="array" ref="B1152">_xlfn.IFS((A1152="TV"),1,(A1152="Newspaper (online or physical)"),2,(A1152="Internet (Social Media &amp; other non-news sites)"),3,(A1152="Radio"),4,(A1152="None"),5)</f>
        <v>2</v>
      </c>
      <c r="C1152" t="s">
        <v>2810</v>
      </c>
    </row>
    <row r="1153" spans="1:3" x14ac:dyDescent="0.35">
      <c r="A1153">
        <v>999</v>
      </c>
      <c r="B1153" t="e" cm="1">
        <f t="array" ref="B1153">_xlfn.IFS((A1153="TV"),1,(A1153="Newspaper (online or physical)"),2,(A1153="Internet (Social Media &amp; other non-news sites)"),3,(A1153="Radio"),4,(A1153="None"),5)</f>
        <v>#N/A</v>
      </c>
      <c r="C1153" t="s">
        <v>2810</v>
      </c>
    </row>
    <row r="1154" spans="1:3" x14ac:dyDescent="0.35">
      <c r="A1154">
        <v>999</v>
      </c>
      <c r="B1154" t="e" cm="1">
        <f t="array" ref="B1154">_xlfn.IFS((A1154="TV"),1,(A1154="Newspaper (online or physical)"),2,(A1154="Internet (Social Media &amp; other non-news sites)"),3,(A1154="Radio"),4,(A1154="None"),5)</f>
        <v>#N/A</v>
      </c>
      <c r="C1154" t="s">
        <v>2810</v>
      </c>
    </row>
    <row r="1155" spans="1:3" x14ac:dyDescent="0.35">
      <c r="A1155" t="s">
        <v>1346</v>
      </c>
      <c r="B1155" cm="1">
        <f t="array" ref="B1155">_xlfn.IFS((A1155="TV"),1,(A1155="Newspaper (online or physical)"),2,(A1155="Internet (Social Media &amp; other non-news sites)"),3,(A1155="Radio"),4,(A1155="None"),5)</f>
        <v>3</v>
      </c>
      <c r="C1155" t="s">
        <v>2810</v>
      </c>
    </row>
    <row r="1156" spans="1:3" x14ac:dyDescent="0.35">
      <c r="A1156" t="s">
        <v>1346</v>
      </c>
      <c r="B1156" cm="1">
        <f t="array" ref="B1156">_xlfn.IFS((A1156="TV"),1,(A1156="Newspaper (online or physical)"),2,(A1156="Internet (Social Media &amp; other non-news sites)"),3,(A1156="Radio"),4,(A1156="None"),5)</f>
        <v>3</v>
      </c>
      <c r="C1156" t="s">
        <v>2810</v>
      </c>
    </row>
    <row r="1157" spans="1:3" x14ac:dyDescent="0.35">
      <c r="A1157">
        <v>999</v>
      </c>
      <c r="B1157" t="e" cm="1">
        <f t="array" ref="B1157">_xlfn.IFS((A1157="TV"),1,(A1157="Newspaper (online or physical)"),2,(A1157="Internet (Social Media &amp; other non-news sites)"),3,(A1157="Radio"),4,(A1157="None"),5)</f>
        <v>#N/A</v>
      </c>
      <c r="C1157" t="s">
        <v>2810</v>
      </c>
    </row>
    <row r="1158" spans="1:3" x14ac:dyDescent="0.35">
      <c r="A1158">
        <v>999</v>
      </c>
      <c r="B1158" t="e" cm="1">
        <f t="array" ref="B1158">_xlfn.IFS((A1158="TV"),1,(A1158="Newspaper (online or physical)"),2,(A1158="Internet (Social Media &amp; other non-news sites)"),3,(A1158="Radio"),4,(A1158="None"),5)</f>
        <v>#N/A</v>
      </c>
      <c r="C1158" t="s">
        <v>2810</v>
      </c>
    </row>
    <row r="1159" spans="1:3" x14ac:dyDescent="0.35">
      <c r="A1159">
        <v>999</v>
      </c>
      <c r="B1159" t="e" cm="1">
        <f t="array" ref="B1159">_xlfn.IFS((A1159="TV"),1,(A1159="Newspaper (online or physical)"),2,(A1159="Internet (Social Media &amp; other non-news sites)"),3,(A1159="Radio"),4,(A1159="None"),5)</f>
        <v>#N/A</v>
      </c>
      <c r="C1159" t="s">
        <v>2810</v>
      </c>
    </row>
    <row r="1160" spans="1:3" x14ac:dyDescent="0.35">
      <c r="A1160">
        <v>999</v>
      </c>
      <c r="B1160" t="e" cm="1">
        <f t="array" ref="B1160">_xlfn.IFS((A1160="TV"),1,(A1160="Newspaper (online or physical)"),2,(A1160="Internet (Social Media &amp; other non-news sites)"),3,(A1160="Radio"),4,(A1160="None"),5)</f>
        <v>#N/A</v>
      </c>
      <c r="C1160" t="s">
        <v>2810</v>
      </c>
    </row>
    <row r="1161" spans="1:3" x14ac:dyDescent="0.35">
      <c r="A1161" t="s">
        <v>1346</v>
      </c>
      <c r="B1161" cm="1">
        <f t="array" ref="B1161">_xlfn.IFS((A1161="TV"),1,(A1161="Newspaper (online or physical)"),2,(A1161="Internet (Social Media &amp; other non-news sites)"),3,(A1161="Radio"),4,(A1161="None"),5)</f>
        <v>3</v>
      </c>
      <c r="C1161" t="s">
        <v>2810</v>
      </c>
    </row>
    <row r="1162" spans="1:3" x14ac:dyDescent="0.35">
      <c r="A1162" t="s">
        <v>20</v>
      </c>
      <c r="B1162" cm="1">
        <f t="array" ref="B1162">_xlfn.IFS((A1162="TV"),1,(A1162="Newspaper (online or physical)"),2,(A1162="Internet (Social Media &amp; other non-news sites)"),3,(A1162="Radio"),4,(A1162="None"),5)</f>
        <v>5</v>
      </c>
      <c r="C1162" t="s">
        <v>2810</v>
      </c>
    </row>
    <row r="1163" spans="1:3" x14ac:dyDescent="0.35">
      <c r="A1163">
        <v>999</v>
      </c>
      <c r="B1163" t="e" cm="1">
        <f t="array" ref="B1163">_xlfn.IFS((A1163="TV"),1,(A1163="Newspaper (online or physical)"),2,(A1163="Internet (Social Media &amp; other non-news sites)"),3,(A1163="Radio"),4,(A1163="None"),5)</f>
        <v>#N/A</v>
      </c>
      <c r="C1163" t="s">
        <v>2810</v>
      </c>
    </row>
    <row r="1164" spans="1:3" x14ac:dyDescent="0.35">
      <c r="A1164" t="s">
        <v>1346</v>
      </c>
      <c r="B1164" cm="1">
        <f t="array" ref="B1164">_xlfn.IFS((A1164="TV"),1,(A1164="Newspaper (online or physical)"),2,(A1164="Internet (Social Media &amp; other non-news sites)"),3,(A1164="Radio"),4,(A1164="None"),5)</f>
        <v>3</v>
      </c>
      <c r="C1164" t="s">
        <v>2810</v>
      </c>
    </row>
    <row r="1165" spans="1:3" x14ac:dyDescent="0.35">
      <c r="A1165">
        <v>999</v>
      </c>
      <c r="B1165" t="e" cm="1">
        <f t="array" ref="B1165">_xlfn.IFS((A1165="TV"),1,(A1165="Newspaper (online or physical)"),2,(A1165="Internet (Social Media &amp; other non-news sites)"),3,(A1165="Radio"),4,(A1165="None"),5)</f>
        <v>#N/A</v>
      </c>
      <c r="C1165" t="s">
        <v>2810</v>
      </c>
    </row>
    <row r="1166" spans="1:3" x14ac:dyDescent="0.35">
      <c r="A1166" t="s">
        <v>16</v>
      </c>
      <c r="B1166" cm="1">
        <f t="array" ref="B1166">_xlfn.IFS((A1166="TV"),1,(A1166="Newspaper (online or physical)"),2,(A1166="Internet (Social Media &amp; other non-news sites)"),3,(A1166="Radio"),4,(A1166="None"),5)</f>
        <v>1</v>
      </c>
      <c r="C1166" t="s">
        <v>2810</v>
      </c>
    </row>
    <row r="1167" spans="1:3" x14ac:dyDescent="0.35">
      <c r="A1167">
        <v>999</v>
      </c>
      <c r="B1167" t="e" cm="1">
        <f t="array" ref="B1167">_xlfn.IFS((A1167="TV"),1,(A1167="Newspaper (online or physical)"),2,(A1167="Internet (Social Media &amp; other non-news sites)"),3,(A1167="Radio"),4,(A1167="None"),5)</f>
        <v>#N/A</v>
      </c>
      <c r="C1167" t="s">
        <v>2810</v>
      </c>
    </row>
    <row r="1168" spans="1:3" x14ac:dyDescent="0.35">
      <c r="A1168">
        <v>999</v>
      </c>
      <c r="B1168" t="e" cm="1">
        <f t="array" ref="B1168">_xlfn.IFS((A1168="TV"),1,(A1168="Newspaper (online or physical)"),2,(A1168="Internet (Social Media &amp; other non-news sites)"),3,(A1168="Radio"),4,(A1168="None"),5)</f>
        <v>#N/A</v>
      </c>
      <c r="C1168" t="s">
        <v>2810</v>
      </c>
    </row>
    <row r="1169" spans="1:3" x14ac:dyDescent="0.35">
      <c r="A1169">
        <v>999</v>
      </c>
      <c r="B1169" t="e" cm="1">
        <f t="array" ref="B1169">_xlfn.IFS((A1169="TV"),1,(A1169="Newspaper (online or physical)"),2,(A1169="Internet (Social Media &amp; other non-news sites)"),3,(A1169="Radio"),4,(A1169="None"),5)</f>
        <v>#N/A</v>
      </c>
      <c r="C1169" t="s">
        <v>2810</v>
      </c>
    </row>
    <row r="1170" spans="1:3" x14ac:dyDescent="0.35">
      <c r="A1170">
        <v>999</v>
      </c>
      <c r="B1170" t="e" cm="1">
        <f t="array" ref="B1170">_xlfn.IFS((A1170="TV"),1,(A1170="Newspaper (online or physical)"),2,(A1170="Internet (Social Media &amp; other non-news sites)"),3,(A1170="Radio"),4,(A1170="None"),5)</f>
        <v>#N/A</v>
      </c>
      <c r="C1170" t="s">
        <v>2810</v>
      </c>
    </row>
    <row r="1171" spans="1:3" x14ac:dyDescent="0.35">
      <c r="A1171">
        <v>999</v>
      </c>
      <c r="B1171" t="e" cm="1">
        <f t="array" ref="B1171">_xlfn.IFS((A1171="TV"),1,(A1171="Newspaper (online or physical)"),2,(A1171="Internet (Social Media &amp; other non-news sites)"),3,(A1171="Radio"),4,(A1171="None"),5)</f>
        <v>#N/A</v>
      </c>
      <c r="C1171" t="s">
        <v>2810</v>
      </c>
    </row>
    <row r="1172" spans="1:3" x14ac:dyDescent="0.35">
      <c r="A1172" t="s">
        <v>1346</v>
      </c>
      <c r="B1172" cm="1">
        <f t="array" ref="B1172">_xlfn.IFS((A1172="TV"),1,(A1172="Newspaper (online or physical)"),2,(A1172="Internet (Social Media &amp; other non-news sites)"),3,(A1172="Radio"),4,(A1172="None"),5)</f>
        <v>3</v>
      </c>
      <c r="C1172" t="s">
        <v>2810</v>
      </c>
    </row>
    <row r="1173" spans="1:3" x14ac:dyDescent="0.35">
      <c r="A1173">
        <v>999</v>
      </c>
      <c r="B1173" t="e" cm="1">
        <f t="array" ref="B1173">_xlfn.IFS((A1173="TV"),1,(A1173="Newspaper (online or physical)"),2,(A1173="Internet (Social Media &amp; other non-news sites)"),3,(A1173="Radio"),4,(A1173="None"),5)</f>
        <v>#N/A</v>
      </c>
      <c r="C1173" t="s">
        <v>2810</v>
      </c>
    </row>
    <row r="1174" spans="1:3" x14ac:dyDescent="0.35">
      <c r="A1174">
        <v>999</v>
      </c>
      <c r="B1174" t="e" cm="1">
        <f t="array" ref="B1174">_xlfn.IFS((A1174="TV"),1,(A1174="Newspaper (online or physical)"),2,(A1174="Internet (Social Media &amp; other non-news sites)"),3,(A1174="Radio"),4,(A1174="None"),5)</f>
        <v>#N/A</v>
      </c>
      <c r="C1174" t="s">
        <v>2810</v>
      </c>
    </row>
    <row r="1175" spans="1:3" x14ac:dyDescent="0.35">
      <c r="A1175">
        <v>999</v>
      </c>
      <c r="B1175" t="e" cm="1">
        <f t="array" ref="B1175">_xlfn.IFS((A1175="TV"),1,(A1175="Newspaper (online or physical)"),2,(A1175="Internet (Social Media &amp; other non-news sites)"),3,(A1175="Radio"),4,(A1175="None"),5)</f>
        <v>#N/A</v>
      </c>
      <c r="C1175" t="s">
        <v>2810</v>
      </c>
    </row>
    <row r="1176" spans="1:3" x14ac:dyDescent="0.35">
      <c r="A1176">
        <v>999</v>
      </c>
      <c r="B1176" t="e" cm="1">
        <f t="array" ref="B1176">_xlfn.IFS((A1176="TV"),1,(A1176="Newspaper (online or physical)"),2,(A1176="Internet (Social Media &amp; other non-news sites)"),3,(A1176="Radio"),4,(A1176="None"),5)</f>
        <v>#N/A</v>
      </c>
      <c r="C1176" t="s">
        <v>2810</v>
      </c>
    </row>
    <row r="1177" spans="1:3" x14ac:dyDescent="0.35">
      <c r="A1177">
        <v>999</v>
      </c>
      <c r="B1177" t="e" cm="1">
        <f t="array" ref="B1177">_xlfn.IFS((A1177="TV"),1,(A1177="Newspaper (online or physical)"),2,(A1177="Internet (Social Media &amp; other non-news sites)"),3,(A1177="Radio"),4,(A1177="None"),5)</f>
        <v>#N/A</v>
      </c>
      <c r="C1177" t="s">
        <v>2810</v>
      </c>
    </row>
    <row r="1178" spans="1:3" x14ac:dyDescent="0.35">
      <c r="A1178">
        <v>999</v>
      </c>
      <c r="B1178" t="e" cm="1">
        <f t="array" ref="B1178">_xlfn.IFS((A1178="TV"),1,(A1178="Newspaper (online or physical)"),2,(A1178="Internet (Social Media &amp; other non-news sites)"),3,(A1178="Radio"),4,(A1178="None"),5)</f>
        <v>#N/A</v>
      </c>
      <c r="C1178" t="s">
        <v>2810</v>
      </c>
    </row>
    <row r="1179" spans="1:3" x14ac:dyDescent="0.35">
      <c r="A1179" t="s">
        <v>16</v>
      </c>
      <c r="B1179" cm="1">
        <f t="array" ref="B1179">_xlfn.IFS((A1179="TV"),1,(A1179="Newspaper (online or physical)"),2,(A1179="Internet (Social Media &amp; other non-news sites)"),3,(A1179="Radio"),4,(A1179="None"),5)</f>
        <v>1</v>
      </c>
      <c r="C1179" t="s">
        <v>2810</v>
      </c>
    </row>
    <row r="1180" spans="1:3" x14ac:dyDescent="0.35">
      <c r="A1180" t="s">
        <v>1346</v>
      </c>
      <c r="B1180" cm="1">
        <f t="array" ref="B1180">_xlfn.IFS((A1180="TV"),1,(A1180="Newspaper (online or physical)"),2,(A1180="Internet (Social Media &amp; other non-news sites)"),3,(A1180="Radio"),4,(A1180="None"),5)</f>
        <v>3</v>
      </c>
      <c r="C1180" t="s">
        <v>2810</v>
      </c>
    </row>
    <row r="1181" spans="1:3" x14ac:dyDescent="0.35">
      <c r="A1181">
        <v>999</v>
      </c>
      <c r="B1181" t="e" cm="1">
        <f t="array" ref="B1181">_xlfn.IFS((A1181="TV"),1,(A1181="Newspaper (online or physical)"),2,(A1181="Internet (Social Media &amp; other non-news sites)"),3,(A1181="Radio"),4,(A1181="None"),5)</f>
        <v>#N/A</v>
      </c>
      <c r="C1181" t="s">
        <v>2810</v>
      </c>
    </row>
    <row r="1182" spans="1:3" x14ac:dyDescent="0.35">
      <c r="A1182" t="s">
        <v>1346</v>
      </c>
      <c r="B1182" cm="1">
        <f t="array" ref="B1182">_xlfn.IFS((A1182="TV"),1,(A1182="Newspaper (online or physical)"),2,(A1182="Internet (Social Media &amp; other non-news sites)"),3,(A1182="Radio"),4,(A1182="None"),5)</f>
        <v>3</v>
      </c>
      <c r="C1182" t="s">
        <v>2810</v>
      </c>
    </row>
    <row r="1183" spans="1:3" x14ac:dyDescent="0.35">
      <c r="A1183">
        <v>999</v>
      </c>
      <c r="B1183" t="e" cm="1">
        <f t="array" ref="B1183">_xlfn.IFS((A1183="TV"),1,(A1183="Newspaper (online or physical)"),2,(A1183="Internet (Social Media &amp; other non-news sites)"),3,(A1183="Radio"),4,(A1183="None"),5)</f>
        <v>#N/A</v>
      </c>
      <c r="C1183" t="s">
        <v>2810</v>
      </c>
    </row>
    <row r="1184" spans="1:3" x14ac:dyDescent="0.35">
      <c r="A1184">
        <v>999</v>
      </c>
      <c r="B1184" t="e" cm="1">
        <f t="array" ref="B1184">_xlfn.IFS((A1184="TV"),1,(A1184="Newspaper (online or physical)"),2,(A1184="Internet (Social Media &amp; other non-news sites)"),3,(A1184="Radio"),4,(A1184="None"),5)</f>
        <v>#N/A</v>
      </c>
      <c r="C1184" t="s">
        <v>2810</v>
      </c>
    </row>
    <row r="1185" spans="1:3" x14ac:dyDescent="0.35">
      <c r="A1185">
        <v>999</v>
      </c>
      <c r="B1185" t="e" cm="1">
        <f t="array" ref="B1185">_xlfn.IFS((A1185="TV"),1,(A1185="Newspaper (online or physical)"),2,(A1185="Internet (Social Media &amp; other non-news sites)"),3,(A1185="Radio"),4,(A1185="None"),5)</f>
        <v>#N/A</v>
      </c>
      <c r="C1185" t="s">
        <v>2810</v>
      </c>
    </row>
    <row r="1186" spans="1:3" x14ac:dyDescent="0.35">
      <c r="A1186">
        <v>999</v>
      </c>
      <c r="B1186" t="e" cm="1">
        <f t="array" ref="B1186">_xlfn.IFS((A1186="TV"),1,(A1186="Newspaper (online or physical)"),2,(A1186="Internet (Social Media &amp; other non-news sites)"),3,(A1186="Radio"),4,(A1186="None"),5)</f>
        <v>#N/A</v>
      </c>
      <c r="C1186" t="s">
        <v>2810</v>
      </c>
    </row>
    <row r="1187" spans="1:3" x14ac:dyDescent="0.35">
      <c r="A1187" t="s">
        <v>19</v>
      </c>
      <c r="B1187" cm="1">
        <f t="array" ref="B1187">_xlfn.IFS((A1187="TV"),1,(A1187="Newspaper (online or physical)"),2,(A1187="Internet (Social Media &amp; other non-news sites)"),3,(A1187="Radio"),4,(A1187="None"),5)</f>
        <v>2</v>
      </c>
      <c r="C1187" t="s">
        <v>2810</v>
      </c>
    </row>
    <row r="1188" spans="1:3" x14ac:dyDescent="0.35">
      <c r="A1188" t="s">
        <v>19</v>
      </c>
      <c r="B1188" cm="1">
        <f t="array" ref="B1188">_xlfn.IFS((A1188="TV"),1,(A1188="Newspaper (online or physical)"),2,(A1188="Internet (Social Media &amp; other non-news sites)"),3,(A1188="Radio"),4,(A1188="None"),5)</f>
        <v>2</v>
      </c>
      <c r="C1188" t="s">
        <v>2810</v>
      </c>
    </row>
    <row r="1189" spans="1:3" x14ac:dyDescent="0.35">
      <c r="A1189">
        <v>999</v>
      </c>
      <c r="B1189" t="e" cm="1">
        <f t="array" ref="B1189">_xlfn.IFS((A1189="TV"),1,(A1189="Newspaper (online or physical)"),2,(A1189="Internet (Social Media &amp; other non-news sites)"),3,(A1189="Radio"),4,(A1189="None"),5)</f>
        <v>#N/A</v>
      </c>
      <c r="C1189" t="s">
        <v>2810</v>
      </c>
    </row>
    <row r="1190" spans="1:3" x14ac:dyDescent="0.35">
      <c r="A1190">
        <v>999</v>
      </c>
      <c r="B1190" t="e" cm="1">
        <f t="array" ref="B1190">_xlfn.IFS((A1190="TV"),1,(A1190="Newspaper (online or physical)"),2,(A1190="Internet (Social Media &amp; other non-news sites)"),3,(A1190="Radio"),4,(A1190="None"),5)</f>
        <v>#N/A</v>
      </c>
      <c r="C1190" t="s">
        <v>2810</v>
      </c>
    </row>
    <row r="1191" spans="1:3" x14ac:dyDescent="0.35">
      <c r="A1191">
        <v>999</v>
      </c>
      <c r="B1191" t="e" cm="1">
        <f t="array" ref="B1191">_xlfn.IFS((A1191="TV"),1,(A1191="Newspaper (online or physical)"),2,(A1191="Internet (Social Media &amp; other non-news sites)"),3,(A1191="Radio"),4,(A1191="None"),5)</f>
        <v>#N/A</v>
      </c>
      <c r="C1191" t="s">
        <v>2810</v>
      </c>
    </row>
    <row r="1192" spans="1:3" x14ac:dyDescent="0.35">
      <c r="A1192">
        <v>999</v>
      </c>
      <c r="B1192" t="e" cm="1">
        <f t="array" ref="B1192">_xlfn.IFS((A1192="TV"),1,(A1192="Newspaper (online or physical)"),2,(A1192="Internet (Social Media &amp; other non-news sites)"),3,(A1192="Radio"),4,(A1192="None"),5)</f>
        <v>#N/A</v>
      </c>
      <c r="C1192" t="s">
        <v>2810</v>
      </c>
    </row>
    <row r="1193" spans="1:3" x14ac:dyDescent="0.35">
      <c r="A1193">
        <v>999</v>
      </c>
      <c r="B1193" t="e" cm="1">
        <f t="array" ref="B1193">_xlfn.IFS((A1193="TV"),1,(A1193="Newspaper (online or physical)"),2,(A1193="Internet (Social Media &amp; other non-news sites)"),3,(A1193="Radio"),4,(A1193="None"),5)</f>
        <v>#N/A</v>
      </c>
      <c r="C1193" t="s">
        <v>2810</v>
      </c>
    </row>
    <row r="1194" spans="1:3" x14ac:dyDescent="0.35">
      <c r="A1194">
        <v>999</v>
      </c>
      <c r="B1194" t="e" cm="1">
        <f t="array" ref="B1194">_xlfn.IFS((A1194="TV"),1,(A1194="Newspaper (online or physical)"),2,(A1194="Internet (Social Media &amp; other non-news sites)"),3,(A1194="Radio"),4,(A1194="None"),5)</f>
        <v>#N/A</v>
      </c>
      <c r="C1194" t="s">
        <v>2810</v>
      </c>
    </row>
    <row r="1195" spans="1:3" x14ac:dyDescent="0.35">
      <c r="A1195">
        <v>999</v>
      </c>
      <c r="B1195" t="e" cm="1">
        <f t="array" ref="B1195">_xlfn.IFS((A1195="TV"),1,(A1195="Newspaper (online or physical)"),2,(A1195="Internet (Social Media &amp; other non-news sites)"),3,(A1195="Radio"),4,(A1195="None"),5)</f>
        <v>#N/A</v>
      </c>
      <c r="C1195" t="s">
        <v>2810</v>
      </c>
    </row>
    <row r="1196" spans="1:3" x14ac:dyDescent="0.35">
      <c r="A1196" t="s">
        <v>20</v>
      </c>
      <c r="B1196" cm="1">
        <f t="array" ref="B1196">_xlfn.IFS((A1196="TV"),1,(A1196="Newspaper (online or physical)"),2,(A1196="Internet (Social Media &amp; other non-news sites)"),3,(A1196="Radio"),4,(A1196="None"),5)</f>
        <v>5</v>
      </c>
      <c r="C1196" t="s">
        <v>2810</v>
      </c>
    </row>
    <row r="1197" spans="1:3" x14ac:dyDescent="0.35">
      <c r="A1197" t="s">
        <v>19</v>
      </c>
      <c r="B1197" cm="1">
        <f t="array" ref="B1197">_xlfn.IFS((A1197="TV"),1,(A1197="Newspaper (online or physical)"),2,(A1197="Internet (Social Media &amp; other non-news sites)"),3,(A1197="Radio"),4,(A1197="None"),5)</f>
        <v>2</v>
      </c>
      <c r="C1197" t="s">
        <v>2810</v>
      </c>
    </row>
    <row r="1198" spans="1:3" x14ac:dyDescent="0.35">
      <c r="A1198">
        <v>999</v>
      </c>
      <c r="B1198" t="e" cm="1">
        <f t="array" ref="B1198">_xlfn.IFS((A1198="TV"),1,(A1198="Newspaper (online or physical)"),2,(A1198="Internet (Social Media &amp; other non-news sites)"),3,(A1198="Radio"),4,(A1198="None"),5)</f>
        <v>#N/A</v>
      </c>
      <c r="C1198" t="s">
        <v>2810</v>
      </c>
    </row>
    <row r="1199" spans="1:3" x14ac:dyDescent="0.35">
      <c r="A1199" t="s">
        <v>19</v>
      </c>
      <c r="B1199" cm="1">
        <f t="array" ref="B1199">_xlfn.IFS((A1199="TV"),1,(A1199="Newspaper (online or physical)"),2,(A1199="Internet (Social Media &amp; other non-news sites)"),3,(A1199="Radio"),4,(A1199="None"),5)</f>
        <v>2</v>
      </c>
      <c r="C1199" t="s">
        <v>2810</v>
      </c>
    </row>
    <row r="1200" spans="1:3" x14ac:dyDescent="0.35">
      <c r="A1200">
        <v>999</v>
      </c>
      <c r="B1200" t="e" cm="1">
        <f t="array" ref="B1200">_xlfn.IFS((A1200="TV"),1,(A1200="Newspaper (online or physical)"),2,(A1200="Internet (Social Media &amp; other non-news sites)"),3,(A1200="Radio"),4,(A1200="None"),5)</f>
        <v>#N/A</v>
      </c>
      <c r="C1200" t="s">
        <v>2810</v>
      </c>
    </row>
    <row r="1201" spans="1:3" x14ac:dyDescent="0.35">
      <c r="A1201">
        <v>999</v>
      </c>
      <c r="B1201" t="e" cm="1">
        <f t="array" ref="B1201">_xlfn.IFS((A1201="TV"),1,(A1201="Newspaper (online or physical)"),2,(A1201="Internet (Social Media &amp; other non-news sites)"),3,(A1201="Radio"),4,(A1201="None"),5)</f>
        <v>#N/A</v>
      </c>
      <c r="C1201" t="s">
        <v>2810</v>
      </c>
    </row>
    <row r="1202" spans="1:3" x14ac:dyDescent="0.35">
      <c r="A1202">
        <v>999</v>
      </c>
      <c r="B1202" t="e" cm="1">
        <f t="array" ref="B1202">_xlfn.IFS((A1202="TV"),1,(A1202="Newspaper (online or physical)"),2,(A1202="Internet (Social Media &amp; other non-news sites)"),3,(A1202="Radio"),4,(A1202="None"),5)</f>
        <v>#N/A</v>
      </c>
      <c r="C1202" t="s">
        <v>2810</v>
      </c>
    </row>
    <row r="1203" spans="1:3" x14ac:dyDescent="0.35">
      <c r="A1203">
        <v>999</v>
      </c>
      <c r="B1203" t="e" cm="1">
        <f t="array" ref="B1203">_xlfn.IFS((A1203="TV"),1,(A1203="Newspaper (online or physical)"),2,(A1203="Internet (Social Media &amp; other non-news sites)"),3,(A1203="Radio"),4,(A1203="None"),5)</f>
        <v>#N/A</v>
      </c>
      <c r="C1203" t="s">
        <v>2810</v>
      </c>
    </row>
    <row r="1204" spans="1:3" x14ac:dyDescent="0.35">
      <c r="A1204" t="s">
        <v>16</v>
      </c>
      <c r="B1204" cm="1">
        <f t="array" ref="B1204">_xlfn.IFS((A1204="TV"),1,(A1204="Newspaper (online or physical)"),2,(A1204="Internet (Social Media &amp; other non-news sites)"),3,(A1204="Radio"),4,(A1204="None"),5)</f>
        <v>1</v>
      </c>
      <c r="C1204" t="s">
        <v>2810</v>
      </c>
    </row>
    <row r="1205" spans="1:3" x14ac:dyDescent="0.35">
      <c r="A1205">
        <v>999</v>
      </c>
      <c r="B1205" t="e" cm="1">
        <f t="array" ref="B1205">_xlfn.IFS((A1205="TV"),1,(A1205="Newspaper (online or physical)"),2,(A1205="Internet (Social Media &amp; other non-news sites)"),3,(A1205="Radio"),4,(A1205="None"),5)</f>
        <v>#N/A</v>
      </c>
      <c r="C1205" t="s">
        <v>2810</v>
      </c>
    </row>
    <row r="1206" spans="1:3" x14ac:dyDescent="0.35">
      <c r="A1206" t="s">
        <v>19</v>
      </c>
      <c r="B1206" cm="1">
        <f t="array" ref="B1206">_xlfn.IFS((A1206="TV"),1,(A1206="Newspaper (online or physical)"),2,(A1206="Internet (Social Media &amp; other non-news sites)"),3,(A1206="Radio"),4,(A1206="None"),5)</f>
        <v>2</v>
      </c>
      <c r="C1206" t="s">
        <v>2810</v>
      </c>
    </row>
    <row r="1207" spans="1:3" x14ac:dyDescent="0.35">
      <c r="A1207">
        <v>999</v>
      </c>
      <c r="B1207" t="e" cm="1">
        <f t="array" ref="B1207">_xlfn.IFS((A1207="TV"),1,(A1207="Newspaper (online or physical)"),2,(A1207="Internet (Social Media &amp; other non-news sites)"),3,(A1207="Radio"),4,(A1207="None"),5)</f>
        <v>#N/A</v>
      </c>
      <c r="C1207" t="s">
        <v>2810</v>
      </c>
    </row>
    <row r="1208" spans="1:3" x14ac:dyDescent="0.35">
      <c r="A1208">
        <v>999</v>
      </c>
      <c r="B1208" t="e" cm="1">
        <f t="array" ref="B1208">_xlfn.IFS((A1208="TV"),1,(A1208="Newspaper (online or physical)"),2,(A1208="Internet (Social Media &amp; other non-news sites)"),3,(A1208="Radio"),4,(A1208="None"),5)</f>
        <v>#N/A</v>
      </c>
      <c r="C1208" t="s">
        <v>2810</v>
      </c>
    </row>
    <row r="1209" spans="1:3" x14ac:dyDescent="0.35">
      <c r="A1209" t="s">
        <v>1346</v>
      </c>
      <c r="B1209" cm="1">
        <f t="array" ref="B1209">_xlfn.IFS((A1209="TV"),1,(A1209="Newspaper (online or physical)"),2,(A1209="Internet (Social Media &amp; other non-news sites)"),3,(A1209="Radio"),4,(A1209="None"),5)</f>
        <v>3</v>
      </c>
      <c r="C1209" t="s">
        <v>2810</v>
      </c>
    </row>
    <row r="1210" spans="1:3" x14ac:dyDescent="0.35">
      <c r="A1210">
        <v>999</v>
      </c>
      <c r="B1210" t="e" cm="1">
        <f t="array" ref="B1210">_xlfn.IFS((A1210="TV"),1,(A1210="Newspaper (online or physical)"),2,(A1210="Internet (Social Media &amp; other non-news sites)"),3,(A1210="Radio"),4,(A1210="None"),5)</f>
        <v>#N/A</v>
      </c>
      <c r="C1210" t="s">
        <v>2810</v>
      </c>
    </row>
    <row r="1211" spans="1:3" x14ac:dyDescent="0.35">
      <c r="A1211">
        <v>999</v>
      </c>
      <c r="B1211" t="e" cm="1">
        <f t="array" ref="B1211">_xlfn.IFS((A1211="TV"),1,(A1211="Newspaper (online or physical)"),2,(A1211="Internet (Social Media &amp; other non-news sites)"),3,(A1211="Radio"),4,(A1211="None"),5)</f>
        <v>#N/A</v>
      </c>
      <c r="C1211" t="s">
        <v>2810</v>
      </c>
    </row>
    <row r="1212" spans="1:3" x14ac:dyDescent="0.35">
      <c r="A1212">
        <v>999</v>
      </c>
      <c r="B1212" t="e" cm="1">
        <f t="array" ref="B1212">_xlfn.IFS((A1212="TV"),1,(A1212="Newspaper (online or physical)"),2,(A1212="Internet (Social Media &amp; other non-news sites)"),3,(A1212="Radio"),4,(A1212="None"),5)</f>
        <v>#N/A</v>
      </c>
      <c r="C1212" t="s">
        <v>2810</v>
      </c>
    </row>
    <row r="1213" spans="1:3" x14ac:dyDescent="0.35">
      <c r="A1213">
        <v>999</v>
      </c>
      <c r="B1213" t="e" cm="1">
        <f t="array" ref="B1213">_xlfn.IFS((A1213="TV"),1,(A1213="Newspaper (online or physical)"),2,(A1213="Internet (Social Media &amp; other non-news sites)"),3,(A1213="Radio"),4,(A1213="None"),5)</f>
        <v>#N/A</v>
      </c>
      <c r="C1213" t="s">
        <v>2810</v>
      </c>
    </row>
    <row r="1214" spans="1:3" x14ac:dyDescent="0.35">
      <c r="A1214">
        <v>999</v>
      </c>
      <c r="B1214" t="e" cm="1">
        <f t="array" ref="B1214">_xlfn.IFS((A1214="TV"),1,(A1214="Newspaper (online or physical)"),2,(A1214="Internet (Social Media &amp; other non-news sites)"),3,(A1214="Radio"),4,(A1214="None"),5)</f>
        <v>#N/A</v>
      </c>
      <c r="C1214" t="s">
        <v>2810</v>
      </c>
    </row>
    <row r="1215" spans="1:3" x14ac:dyDescent="0.35">
      <c r="A1215">
        <v>999</v>
      </c>
      <c r="B1215" t="e" cm="1">
        <f t="array" ref="B1215">_xlfn.IFS((A1215="TV"),1,(A1215="Newspaper (online or physical)"),2,(A1215="Internet (Social Media &amp; other non-news sites)"),3,(A1215="Radio"),4,(A1215="None"),5)</f>
        <v>#N/A</v>
      </c>
      <c r="C1215" t="s">
        <v>2810</v>
      </c>
    </row>
    <row r="1216" spans="1:3" x14ac:dyDescent="0.35">
      <c r="A1216" t="s">
        <v>19</v>
      </c>
      <c r="B1216" cm="1">
        <f t="array" ref="B1216">_xlfn.IFS((A1216="TV"),1,(A1216="Newspaper (online or physical)"),2,(A1216="Internet (Social Media &amp; other non-news sites)"),3,(A1216="Radio"),4,(A1216="None"),5)</f>
        <v>2</v>
      </c>
      <c r="C1216" t="s">
        <v>2810</v>
      </c>
    </row>
    <row r="1217" spans="1:3" x14ac:dyDescent="0.35">
      <c r="A1217">
        <v>999</v>
      </c>
      <c r="B1217" t="e" cm="1">
        <f t="array" ref="B1217">_xlfn.IFS((A1217="TV"),1,(A1217="Newspaper (online or physical)"),2,(A1217="Internet (Social Media &amp; other non-news sites)"),3,(A1217="Radio"),4,(A1217="None"),5)</f>
        <v>#N/A</v>
      </c>
      <c r="C1217" t="s">
        <v>2810</v>
      </c>
    </row>
    <row r="1218" spans="1:3" x14ac:dyDescent="0.35">
      <c r="A1218">
        <v>999</v>
      </c>
      <c r="B1218" t="e" cm="1">
        <f t="array" ref="B1218">_xlfn.IFS((A1218="TV"),1,(A1218="Newspaper (online or physical)"),2,(A1218="Internet (Social Media &amp; other non-news sites)"),3,(A1218="Radio"),4,(A1218="None"),5)</f>
        <v>#N/A</v>
      </c>
      <c r="C1218" t="s">
        <v>2810</v>
      </c>
    </row>
    <row r="1219" spans="1:3" x14ac:dyDescent="0.35">
      <c r="A1219" t="s">
        <v>16</v>
      </c>
      <c r="B1219" cm="1">
        <f t="array" ref="B1219">_xlfn.IFS((A1219="TV"),1,(A1219="Newspaper (online or physical)"),2,(A1219="Internet (Social Media &amp; other non-news sites)"),3,(A1219="Radio"),4,(A1219="None"),5)</f>
        <v>1</v>
      </c>
      <c r="C1219" t="s">
        <v>2810</v>
      </c>
    </row>
    <row r="1220" spans="1:3" x14ac:dyDescent="0.35">
      <c r="A1220">
        <v>999</v>
      </c>
      <c r="B1220" t="e" cm="1">
        <f t="array" ref="B1220">_xlfn.IFS((A1220="TV"),1,(A1220="Newspaper (online or physical)"),2,(A1220="Internet (Social Media &amp; other non-news sites)"),3,(A1220="Radio"),4,(A1220="None"),5)</f>
        <v>#N/A</v>
      </c>
      <c r="C1220" t="s">
        <v>2810</v>
      </c>
    </row>
    <row r="1221" spans="1:3" x14ac:dyDescent="0.35">
      <c r="A1221">
        <v>999</v>
      </c>
      <c r="B1221" t="e" cm="1">
        <f t="array" ref="B1221">_xlfn.IFS((A1221="TV"),1,(A1221="Newspaper (online or physical)"),2,(A1221="Internet (Social Media &amp; other non-news sites)"),3,(A1221="Radio"),4,(A1221="None"),5)</f>
        <v>#N/A</v>
      </c>
      <c r="C1221" t="s">
        <v>2810</v>
      </c>
    </row>
    <row r="1222" spans="1:3" x14ac:dyDescent="0.35">
      <c r="A1222">
        <v>999</v>
      </c>
      <c r="B1222" t="e" cm="1">
        <f t="array" ref="B1222">_xlfn.IFS((A1222="TV"),1,(A1222="Newspaper (online or physical)"),2,(A1222="Internet (Social Media &amp; other non-news sites)"),3,(A1222="Radio"),4,(A1222="None"),5)</f>
        <v>#N/A</v>
      </c>
      <c r="C1222" t="s">
        <v>2810</v>
      </c>
    </row>
    <row r="1223" spans="1:3" x14ac:dyDescent="0.35">
      <c r="A1223" t="s">
        <v>16</v>
      </c>
      <c r="B1223" cm="1">
        <f t="array" ref="B1223">_xlfn.IFS((A1223="TV"),1,(A1223="Newspaper (online or physical)"),2,(A1223="Internet (Social Media &amp; other non-news sites)"),3,(A1223="Radio"),4,(A1223="None"),5)</f>
        <v>1</v>
      </c>
      <c r="C1223" t="s">
        <v>2810</v>
      </c>
    </row>
    <row r="1224" spans="1:3" x14ac:dyDescent="0.35">
      <c r="A1224">
        <v>999</v>
      </c>
      <c r="B1224" t="e" cm="1">
        <f t="array" ref="B1224">_xlfn.IFS((A1224="TV"),1,(A1224="Newspaper (online or physical)"),2,(A1224="Internet (Social Media &amp; other non-news sites)"),3,(A1224="Radio"),4,(A1224="None"),5)</f>
        <v>#N/A</v>
      </c>
      <c r="C1224" t="s">
        <v>2810</v>
      </c>
    </row>
    <row r="1225" spans="1:3" x14ac:dyDescent="0.35">
      <c r="A1225">
        <v>999</v>
      </c>
      <c r="B1225" t="e" cm="1">
        <f t="array" ref="B1225">_xlfn.IFS((A1225="TV"),1,(A1225="Newspaper (online or physical)"),2,(A1225="Internet (Social Media &amp; other non-news sites)"),3,(A1225="Radio"),4,(A1225="None"),5)</f>
        <v>#N/A</v>
      </c>
      <c r="C1225" t="s">
        <v>2810</v>
      </c>
    </row>
    <row r="1226" spans="1:3" x14ac:dyDescent="0.35">
      <c r="A1226">
        <v>999</v>
      </c>
      <c r="B1226" t="e" cm="1">
        <f t="array" ref="B1226">_xlfn.IFS((A1226="TV"),1,(A1226="Newspaper (online or physical)"),2,(A1226="Internet (Social Media &amp; other non-news sites)"),3,(A1226="Radio"),4,(A1226="None"),5)</f>
        <v>#N/A</v>
      </c>
      <c r="C1226" t="s">
        <v>2810</v>
      </c>
    </row>
    <row r="1227" spans="1:3" x14ac:dyDescent="0.35">
      <c r="A1227">
        <v>999</v>
      </c>
      <c r="B1227" t="e" cm="1">
        <f t="array" ref="B1227">_xlfn.IFS((A1227="TV"),1,(A1227="Newspaper (online or physical)"),2,(A1227="Internet (Social Media &amp; other non-news sites)"),3,(A1227="Radio"),4,(A1227="None"),5)</f>
        <v>#N/A</v>
      </c>
      <c r="C1227" t="s">
        <v>2810</v>
      </c>
    </row>
    <row r="1228" spans="1:3" x14ac:dyDescent="0.35">
      <c r="A1228" t="s">
        <v>1346</v>
      </c>
      <c r="B1228" cm="1">
        <f t="array" ref="B1228">_xlfn.IFS((A1228="TV"),1,(A1228="Newspaper (online or physical)"),2,(A1228="Internet (Social Media &amp; other non-news sites)"),3,(A1228="Radio"),4,(A1228="None"),5)</f>
        <v>3</v>
      </c>
      <c r="C1228" t="s">
        <v>2811</v>
      </c>
    </row>
    <row r="1229" spans="1:3" x14ac:dyDescent="0.35">
      <c r="A1229">
        <v>999</v>
      </c>
      <c r="B1229" t="e" cm="1">
        <f t="array" ref="B1229">_xlfn.IFS((A1229="TV"),1,(A1229="Newspaper (online or physical)"),2,(A1229="Internet (Social Media &amp; other non-news sites)"),3,(A1229="Radio"),4,(A1229="None"),5)</f>
        <v>#N/A</v>
      </c>
      <c r="C1229" t="s">
        <v>2811</v>
      </c>
    </row>
    <row r="1230" spans="1:3" x14ac:dyDescent="0.35">
      <c r="A1230">
        <v>999</v>
      </c>
      <c r="B1230" t="e" cm="1">
        <f t="array" ref="B1230">_xlfn.IFS((A1230="TV"),1,(A1230="Newspaper (online or physical)"),2,(A1230="Internet (Social Media &amp; other non-news sites)"),3,(A1230="Radio"),4,(A1230="None"),5)</f>
        <v>#N/A</v>
      </c>
      <c r="C1230" t="s">
        <v>2811</v>
      </c>
    </row>
    <row r="1231" spans="1:3" x14ac:dyDescent="0.35">
      <c r="A1231">
        <v>999</v>
      </c>
      <c r="B1231" t="e" cm="1">
        <f t="array" ref="B1231">_xlfn.IFS((A1231="TV"),1,(A1231="Newspaper (online or physical)"),2,(A1231="Internet (Social Media &amp; other non-news sites)"),3,(A1231="Radio"),4,(A1231="None"),5)</f>
        <v>#N/A</v>
      </c>
      <c r="C1231" t="s">
        <v>2811</v>
      </c>
    </row>
    <row r="1232" spans="1:3" x14ac:dyDescent="0.35">
      <c r="A1232">
        <v>999</v>
      </c>
      <c r="B1232" t="e" cm="1">
        <f t="array" ref="B1232">_xlfn.IFS((A1232="TV"),1,(A1232="Newspaper (online or physical)"),2,(A1232="Internet (Social Media &amp; other non-news sites)"),3,(A1232="Radio"),4,(A1232="None"),5)</f>
        <v>#N/A</v>
      </c>
      <c r="C1232" t="s">
        <v>2811</v>
      </c>
    </row>
    <row r="1233" spans="1:3" x14ac:dyDescent="0.35">
      <c r="A1233">
        <v>999</v>
      </c>
      <c r="B1233" t="e" cm="1">
        <f t="array" ref="B1233">_xlfn.IFS((A1233="TV"),1,(A1233="Newspaper (online or physical)"),2,(A1233="Internet (Social Media &amp; other non-news sites)"),3,(A1233="Radio"),4,(A1233="None"),5)</f>
        <v>#N/A</v>
      </c>
      <c r="C1233" t="s">
        <v>2811</v>
      </c>
    </row>
    <row r="1234" spans="1:3" x14ac:dyDescent="0.35">
      <c r="A1234">
        <v>999</v>
      </c>
      <c r="B1234" t="e" cm="1">
        <f t="array" ref="B1234">_xlfn.IFS((A1234="TV"),1,(A1234="Newspaper (online or physical)"),2,(A1234="Internet (Social Media &amp; other non-news sites)"),3,(A1234="Radio"),4,(A1234="None"),5)</f>
        <v>#N/A</v>
      </c>
      <c r="C1234" t="s">
        <v>2811</v>
      </c>
    </row>
    <row r="1235" spans="1:3" x14ac:dyDescent="0.35">
      <c r="A1235" t="s">
        <v>19</v>
      </c>
      <c r="B1235" cm="1">
        <f t="array" ref="B1235">_xlfn.IFS((A1235="TV"),1,(A1235="Newspaper (online or physical)"),2,(A1235="Internet (Social Media &amp; other non-news sites)"),3,(A1235="Radio"),4,(A1235="None"),5)</f>
        <v>2</v>
      </c>
      <c r="C1235" t="s">
        <v>2811</v>
      </c>
    </row>
    <row r="1236" spans="1:3" x14ac:dyDescent="0.35">
      <c r="A1236">
        <v>999</v>
      </c>
      <c r="B1236" t="e" cm="1">
        <f t="array" ref="B1236">_xlfn.IFS((A1236="TV"),1,(A1236="Newspaper (online or physical)"),2,(A1236="Internet (Social Media &amp; other non-news sites)"),3,(A1236="Radio"),4,(A1236="None"),5)</f>
        <v>#N/A</v>
      </c>
      <c r="C1236" t="s">
        <v>2811</v>
      </c>
    </row>
    <row r="1237" spans="1:3" x14ac:dyDescent="0.35">
      <c r="A1237">
        <v>999</v>
      </c>
      <c r="B1237" t="e" cm="1">
        <f t="array" ref="B1237">_xlfn.IFS((A1237="TV"),1,(A1237="Newspaper (online or physical)"),2,(A1237="Internet (Social Media &amp; other non-news sites)"),3,(A1237="Radio"),4,(A1237="None"),5)</f>
        <v>#N/A</v>
      </c>
      <c r="C1237" t="s">
        <v>2811</v>
      </c>
    </row>
    <row r="1238" spans="1:3" x14ac:dyDescent="0.35">
      <c r="A1238">
        <v>999</v>
      </c>
      <c r="B1238" t="e" cm="1">
        <f t="array" ref="B1238">_xlfn.IFS((A1238="TV"),1,(A1238="Newspaper (online or physical)"),2,(A1238="Internet (Social Media &amp; other non-news sites)"),3,(A1238="Radio"),4,(A1238="None"),5)</f>
        <v>#N/A</v>
      </c>
      <c r="C1238" t="s">
        <v>2811</v>
      </c>
    </row>
    <row r="1239" spans="1:3" x14ac:dyDescent="0.35">
      <c r="A1239" t="s">
        <v>19</v>
      </c>
      <c r="B1239" cm="1">
        <f t="array" ref="B1239">_xlfn.IFS((A1239="TV"),1,(A1239="Newspaper (online or physical)"),2,(A1239="Internet (Social Media &amp; other non-news sites)"),3,(A1239="Radio"),4,(A1239="None"),5)</f>
        <v>2</v>
      </c>
      <c r="C1239" t="s">
        <v>2811</v>
      </c>
    </row>
    <row r="1240" spans="1:3" x14ac:dyDescent="0.35">
      <c r="A1240">
        <v>999</v>
      </c>
      <c r="B1240" t="e" cm="1">
        <f t="array" ref="B1240">_xlfn.IFS((A1240="TV"),1,(A1240="Newspaper (online or physical)"),2,(A1240="Internet (Social Media &amp; other non-news sites)"),3,(A1240="Radio"),4,(A1240="None"),5)</f>
        <v>#N/A</v>
      </c>
      <c r="C1240" t="s">
        <v>2811</v>
      </c>
    </row>
    <row r="1241" spans="1:3" x14ac:dyDescent="0.35">
      <c r="A1241">
        <v>999</v>
      </c>
      <c r="B1241" t="e" cm="1">
        <f t="array" ref="B1241">_xlfn.IFS((A1241="TV"),1,(A1241="Newspaper (online or physical)"),2,(A1241="Internet (Social Media &amp; other non-news sites)"),3,(A1241="Radio"),4,(A1241="None"),5)</f>
        <v>#N/A</v>
      </c>
      <c r="C1241" t="s">
        <v>2811</v>
      </c>
    </row>
    <row r="1242" spans="1:3" x14ac:dyDescent="0.35">
      <c r="A1242">
        <v>999</v>
      </c>
      <c r="B1242" t="e" cm="1">
        <f t="array" ref="B1242">_xlfn.IFS((A1242="TV"),1,(A1242="Newspaper (online or physical)"),2,(A1242="Internet (Social Media &amp; other non-news sites)"),3,(A1242="Radio"),4,(A1242="None"),5)</f>
        <v>#N/A</v>
      </c>
      <c r="C1242" t="s">
        <v>2811</v>
      </c>
    </row>
    <row r="1243" spans="1:3" x14ac:dyDescent="0.35">
      <c r="A1243">
        <v>999</v>
      </c>
      <c r="B1243" t="e" cm="1">
        <f t="array" ref="B1243">_xlfn.IFS((A1243="TV"),1,(A1243="Newspaper (online or physical)"),2,(A1243="Internet (Social Media &amp; other non-news sites)"),3,(A1243="Radio"),4,(A1243="None"),5)</f>
        <v>#N/A</v>
      </c>
      <c r="C1243" t="s">
        <v>2811</v>
      </c>
    </row>
    <row r="1244" spans="1:3" x14ac:dyDescent="0.35">
      <c r="A1244">
        <v>999</v>
      </c>
      <c r="B1244" t="e" cm="1">
        <f t="array" ref="B1244">_xlfn.IFS((A1244="TV"),1,(A1244="Newspaper (online or physical)"),2,(A1244="Internet (Social Media &amp; other non-news sites)"),3,(A1244="Radio"),4,(A1244="None"),5)</f>
        <v>#N/A</v>
      </c>
      <c r="C1244" t="s">
        <v>2811</v>
      </c>
    </row>
    <row r="1245" spans="1:3" x14ac:dyDescent="0.35">
      <c r="A1245" t="s">
        <v>20</v>
      </c>
      <c r="B1245" cm="1">
        <f t="array" ref="B1245">_xlfn.IFS((A1245="TV"),1,(A1245="Newspaper (online or physical)"),2,(A1245="Internet (Social Media &amp; other non-news sites)"),3,(A1245="Radio"),4,(A1245="None"),5)</f>
        <v>5</v>
      </c>
      <c r="C1245" t="s">
        <v>2811</v>
      </c>
    </row>
    <row r="1246" spans="1:3" x14ac:dyDescent="0.35">
      <c r="A1246">
        <v>999</v>
      </c>
      <c r="B1246" t="e" cm="1">
        <f t="array" ref="B1246">_xlfn.IFS((A1246="TV"),1,(A1246="Newspaper (online or physical)"),2,(A1246="Internet (Social Media &amp; other non-news sites)"),3,(A1246="Radio"),4,(A1246="None"),5)</f>
        <v>#N/A</v>
      </c>
      <c r="C1246" t="s">
        <v>2811</v>
      </c>
    </row>
    <row r="1247" spans="1:3" x14ac:dyDescent="0.35">
      <c r="A1247" t="s">
        <v>19</v>
      </c>
      <c r="B1247" cm="1">
        <f t="array" ref="B1247">_xlfn.IFS((A1247="TV"),1,(A1247="Newspaper (online or physical)"),2,(A1247="Internet (Social Media &amp; other non-news sites)"),3,(A1247="Radio"),4,(A1247="None"),5)</f>
        <v>2</v>
      </c>
      <c r="C1247" t="s">
        <v>2811</v>
      </c>
    </row>
    <row r="1248" spans="1:3" x14ac:dyDescent="0.35">
      <c r="A1248" t="s">
        <v>16</v>
      </c>
      <c r="B1248" cm="1">
        <f t="array" ref="B1248">_xlfn.IFS((A1248="TV"),1,(A1248="Newspaper (online or physical)"),2,(A1248="Internet (Social Media &amp; other non-news sites)"),3,(A1248="Radio"),4,(A1248="None"),5)</f>
        <v>1</v>
      </c>
      <c r="C1248" t="s">
        <v>2811</v>
      </c>
    </row>
    <row r="1249" spans="1:3" x14ac:dyDescent="0.35">
      <c r="A1249" t="s">
        <v>16</v>
      </c>
      <c r="B1249" cm="1">
        <f t="array" ref="B1249">_xlfn.IFS((A1249="TV"),1,(A1249="Newspaper (online or physical)"),2,(A1249="Internet (Social Media &amp; other non-news sites)"),3,(A1249="Radio"),4,(A1249="None"),5)</f>
        <v>1</v>
      </c>
      <c r="C1249" t="s">
        <v>2811</v>
      </c>
    </row>
    <row r="1250" spans="1:3" x14ac:dyDescent="0.35">
      <c r="A1250">
        <v>999</v>
      </c>
      <c r="B1250" t="e" cm="1">
        <f t="array" ref="B1250">_xlfn.IFS((A1250="TV"),1,(A1250="Newspaper (online or physical)"),2,(A1250="Internet (Social Media &amp; other non-news sites)"),3,(A1250="Radio"),4,(A1250="None"),5)</f>
        <v>#N/A</v>
      </c>
      <c r="C1250" t="s">
        <v>2811</v>
      </c>
    </row>
    <row r="1251" spans="1:3" x14ac:dyDescent="0.35">
      <c r="A1251">
        <v>999</v>
      </c>
      <c r="B1251" t="e" cm="1">
        <f t="array" ref="B1251">_xlfn.IFS((A1251="TV"),1,(A1251="Newspaper (online or physical)"),2,(A1251="Internet (Social Media &amp; other non-news sites)"),3,(A1251="Radio"),4,(A1251="None"),5)</f>
        <v>#N/A</v>
      </c>
      <c r="C1251" t="s">
        <v>2811</v>
      </c>
    </row>
    <row r="1252" spans="1:3" x14ac:dyDescent="0.35">
      <c r="A1252">
        <v>999</v>
      </c>
      <c r="B1252" t="e" cm="1">
        <f t="array" ref="B1252">_xlfn.IFS((A1252="TV"),1,(A1252="Newspaper (online or physical)"),2,(A1252="Internet (Social Media &amp; other non-news sites)"),3,(A1252="Radio"),4,(A1252="None"),5)</f>
        <v>#N/A</v>
      </c>
      <c r="C1252" t="s">
        <v>2811</v>
      </c>
    </row>
    <row r="1253" spans="1:3" x14ac:dyDescent="0.35">
      <c r="A1253">
        <v>999</v>
      </c>
      <c r="B1253" t="e" cm="1">
        <f t="array" ref="B1253">_xlfn.IFS((A1253="TV"),1,(A1253="Newspaper (online or physical)"),2,(A1253="Internet (Social Media &amp; other non-news sites)"),3,(A1253="Radio"),4,(A1253="None"),5)</f>
        <v>#N/A</v>
      </c>
      <c r="C1253" t="s">
        <v>2811</v>
      </c>
    </row>
    <row r="1254" spans="1:3" x14ac:dyDescent="0.35">
      <c r="A1254">
        <v>999</v>
      </c>
      <c r="B1254" t="e" cm="1">
        <f t="array" ref="B1254">_xlfn.IFS((A1254="TV"),1,(A1254="Newspaper (online or physical)"),2,(A1254="Internet (Social Media &amp; other non-news sites)"),3,(A1254="Radio"),4,(A1254="None"),5)</f>
        <v>#N/A</v>
      </c>
      <c r="C1254" t="s">
        <v>2811</v>
      </c>
    </row>
    <row r="1255" spans="1:3" x14ac:dyDescent="0.35">
      <c r="A1255" t="s">
        <v>19</v>
      </c>
      <c r="B1255" cm="1">
        <f t="array" ref="B1255">_xlfn.IFS((A1255="TV"),1,(A1255="Newspaper (online or physical)"),2,(A1255="Internet (Social Media &amp; other non-news sites)"),3,(A1255="Radio"),4,(A1255="None"),5)</f>
        <v>2</v>
      </c>
      <c r="C1255" t="s">
        <v>2811</v>
      </c>
    </row>
    <row r="1256" spans="1:3" x14ac:dyDescent="0.35">
      <c r="A1256">
        <v>999</v>
      </c>
      <c r="B1256" t="e" cm="1">
        <f t="array" ref="B1256">_xlfn.IFS((A1256="TV"),1,(A1256="Newspaper (online or physical)"),2,(A1256="Internet (Social Media &amp; other non-news sites)"),3,(A1256="Radio"),4,(A1256="None"),5)</f>
        <v>#N/A</v>
      </c>
      <c r="C1256" t="s">
        <v>2811</v>
      </c>
    </row>
    <row r="1257" spans="1:3" x14ac:dyDescent="0.35">
      <c r="A1257">
        <v>999</v>
      </c>
      <c r="B1257" t="e" cm="1">
        <f t="array" ref="B1257">_xlfn.IFS((A1257="TV"),1,(A1257="Newspaper (online or physical)"),2,(A1257="Internet (Social Media &amp; other non-news sites)"),3,(A1257="Radio"),4,(A1257="None"),5)</f>
        <v>#N/A</v>
      </c>
      <c r="C1257" t="s">
        <v>2811</v>
      </c>
    </row>
    <row r="1258" spans="1:3" x14ac:dyDescent="0.35">
      <c r="A1258">
        <v>999</v>
      </c>
      <c r="B1258" t="e" cm="1">
        <f t="array" ref="B1258">_xlfn.IFS((A1258="TV"),1,(A1258="Newspaper (online or physical)"),2,(A1258="Internet (Social Media &amp; other non-news sites)"),3,(A1258="Radio"),4,(A1258="None"),5)</f>
        <v>#N/A</v>
      </c>
      <c r="C1258" t="s">
        <v>2811</v>
      </c>
    </row>
    <row r="1259" spans="1:3" x14ac:dyDescent="0.35">
      <c r="A1259">
        <v>999</v>
      </c>
      <c r="B1259" t="e" cm="1">
        <f t="array" ref="B1259">_xlfn.IFS((A1259="TV"),1,(A1259="Newspaper (online or physical)"),2,(A1259="Internet (Social Media &amp; other non-news sites)"),3,(A1259="Radio"),4,(A1259="None"),5)</f>
        <v>#N/A</v>
      </c>
      <c r="C1259" t="s">
        <v>2811</v>
      </c>
    </row>
    <row r="1260" spans="1:3" x14ac:dyDescent="0.35">
      <c r="A1260" t="s">
        <v>1346</v>
      </c>
      <c r="B1260" cm="1">
        <f t="array" ref="B1260">_xlfn.IFS((A1260="TV"),1,(A1260="Newspaper (online or physical)"),2,(A1260="Internet (Social Media &amp; other non-news sites)"),3,(A1260="Radio"),4,(A1260="None"),5)</f>
        <v>3</v>
      </c>
      <c r="C1260" t="s">
        <v>2811</v>
      </c>
    </row>
    <row r="1261" spans="1:3" x14ac:dyDescent="0.35">
      <c r="A1261">
        <v>999</v>
      </c>
      <c r="B1261" t="e" cm="1">
        <f t="array" ref="B1261">_xlfn.IFS((A1261="TV"),1,(A1261="Newspaper (online or physical)"),2,(A1261="Internet (Social Media &amp; other non-news sites)"),3,(A1261="Radio"),4,(A1261="None"),5)</f>
        <v>#N/A</v>
      </c>
      <c r="C1261" t="s">
        <v>2811</v>
      </c>
    </row>
    <row r="1262" spans="1:3" x14ac:dyDescent="0.35">
      <c r="A1262" t="s">
        <v>16</v>
      </c>
      <c r="B1262" cm="1">
        <f t="array" ref="B1262">_xlfn.IFS((A1262="TV"),1,(A1262="Newspaper (online or physical)"),2,(A1262="Internet (Social Media &amp; other non-news sites)"),3,(A1262="Radio"),4,(A1262="None"),5)</f>
        <v>1</v>
      </c>
      <c r="C1262" t="s">
        <v>2811</v>
      </c>
    </row>
    <row r="1263" spans="1:3" x14ac:dyDescent="0.35">
      <c r="A1263">
        <v>999</v>
      </c>
      <c r="B1263" t="e" cm="1">
        <f t="array" ref="B1263">_xlfn.IFS((A1263="TV"),1,(A1263="Newspaper (online or physical)"),2,(A1263="Internet (Social Media &amp; other non-news sites)"),3,(A1263="Radio"),4,(A1263="None"),5)</f>
        <v>#N/A</v>
      </c>
      <c r="C1263" t="s">
        <v>2811</v>
      </c>
    </row>
    <row r="1264" spans="1:3" x14ac:dyDescent="0.35">
      <c r="A1264">
        <v>999</v>
      </c>
      <c r="B1264" t="e" cm="1">
        <f t="array" ref="B1264">_xlfn.IFS((A1264="TV"),1,(A1264="Newspaper (online or physical)"),2,(A1264="Internet (Social Media &amp; other non-news sites)"),3,(A1264="Radio"),4,(A1264="None"),5)</f>
        <v>#N/A</v>
      </c>
      <c r="C1264" t="s">
        <v>2811</v>
      </c>
    </row>
    <row r="1265" spans="1:3" x14ac:dyDescent="0.35">
      <c r="A1265">
        <v>999</v>
      </c>
      <c r="B1265" t="e" cm="1">
        <f t="array" ref="B1265">_xlfn.IFS((A1265="TV"),1,(A1265="Newspaper (online or physical)"),2,(A1265="Internet (Social Media &amp; other non-news sites)"),3,(A1265="Radio"),4,(A1265="None"),5)</f>
        <v>#N/A</v>
      </c>
      <c r="C1265" t="s">
        <v>2811</v>
      </c>
    </row>
    <row r="1266" spans="1:3" x14ac:dyDescent="0.35">
      <c r="A1266">
        <v>999</v>
      </c>
      <c r="B1266" t="e" cm="1">
        <f t="array" ref="B1266">_xlfn.IFS((A1266="TV"),1,(A1266="Newspaper (online or physical)"),2,(A1266="Internet (Social Media &amp; other non-news sites)"),3,(A1266="Radio"),4,(A1266="None"),5)</f>
        <v>#N/A</v>
      </c>
      <c r="C1266" t="s">
        <v>2811</v>
      </c>
    </row>
    <row r="1267" spans="1:3" x14ac:dyDescent="0.35">
      <c r="A1267" t="s">
        <v>19</v>
      </c>
      <c r="B1267" cm="1">
        <f t="array" ref="B1267">_xlfn.IFS((A1267="TV"),1,(A1267="Newspaper (online or physical)"),2,(A1267="Internet (Social Media &amp; other non-news sites)"),3,(A1267="Radio"),4,(A1267="None"),5)</f>
        <v>2</v>
      </c>
      <c r="C1267" t="s">
        <v>2811</v>
      </c>
    </row>
    <row r="1268" spans="1:3" x14ac:dyDescent="0.35">
      <c r="A1268">
        <v>999</v>
      </c>
      <c r="B1268" t="e" cm="1">
        <f t="array" ref="B1268">_xlfn.IFS((A1268="TV"),1,(A1268="Newspaper (online or physical)"),2,(A1268="Internet (Social Media &amp; other non-news sites)"),3,(A1268="Radio"),4,(A1268="None"),5)</f>
        <v>#N/A</v>
      </c>
      <c r="C1268" t="s">
        <v>2811</v>
      </c>
    </row>
    <row r="1269" spans="1:3" x14ac:dyDescent="0.35">
      <c r="A1269">
        <v>999</v>
      </c>
      <c r="B1269" t="e" cm="1">
        <f t="array" ref="B1269">_xlfn.IFS((A1269="TV"),1,(A1269="Newspaper (online or physical)"),2,(A1269="Internet (Social Media &amp; other non-news sites)"),3,(A1269="Radio"),4,(A1269="None"),5)</f>
        <v>#N/A</v>
      </c>
      <c r="C1269" t="s">
        <v>2811</v>
      </c>
    </row>
    <row r="1270" spans="1:3" x14ac:dyDescent="0.35">
      <c r="A1270" t="s">
        <v>19</v>
      </c>
      <c r="B1270" cm="1">
        <f t="array" ref="B1270">_xlfn.IFS((A1270="TV"),1,(A1270="Newspaper (online or physical)"),2,(A1270="Internet (Social Media &amp; other non-news sites)"),3,(A1270="Radio"),4,(A1270="None"),5)</f>
        <v>2</v>
      </c>
      <c r="C1270" t="s">
        <v>2811</v>
      </c>
    </row>
    <row r="1271" spans="1:3" x14ac:dyDescent="0.35">
      <c r="A1271">
        <v>999</v>
      </c>
      <c r="B1271" t="e" cm="1">
        <f t="array" ref="B1271">_xlfn.IFS((A1271="TV"),1,(A1271="Newspaper (online or physical)"),2,(A1271="Internet (Social Media &amp; other non-news sites)"),3,(A1271="Radio"),4,(A1271="None"),5)</f>
        <v>#N/A</v>
      </c>
      <c r="C1271" t="s">
        <v>2811</v>
      </c>
    </row>
    <row r="1272" spans="1:3" x14ac:dyDescent="0.35">
      <c r="A1272">
        <v>999</v>
      </c>
      <c r="B1272" t="e" cm="1">
        <f t="array" ref="B1272">_xlfn.IFS((A1272="TV"),1,(A1272="Newspaper (online or physical)"),2,(A1272="Internet (Social Media &amp; other non-news sites)"),3,(A1272="Radio"),4,(A1272="None"),5)</f>
        <v>#N/A</v>
      </c>
      <c r="C1272" t="s">
        <v>2811</v>
      </c>
    </row>
    <row r="1273" spans="1:3" x14ac:dyDescent="0.35">
      <c r="A1273">
        <v>999</v>
      </c>
      <c r="B1273" t="e" cm="1">
        <f t="array" ref="B1273">_xlfn.IFS((A1273="TV"),1,(A1273="Newspaper (online or physical)"),2,(A1273="Internet (Social Media &amp; other non-news sites)"),3,(A1273="Radio"),4,(A1273="None"),5)</f>
        <v>#N/A</v>
      </c>
      <c r="C1273" t="s">
        <v>2811</v>
      </c>
    </row>
    <row r="1274" spans="1:3" x14ac:dyDescent="0.35">
      <c r="A1274">
        <v>999</v>
      </c>
      <c r="B1274" t="e" cm="1">
        <f t="array" ref="B1274">_xlfn.IFS((A1274="TV"),1,(A1274="Newspaper (online or physical)"),2,(A1274="Internet (Social Media &amp; other non-news sites)"),3,(A1274="Radio"),4,(A1274="None"),5)</f>
        <v>#N/A</v>
      </c>
      <c r="C1274" t="s">
        <v>2811</v>
      </c>
    </row>
    <row r="1275" spans="1:3" x14ac:dyDescent="0.35">
      <c r="A1275">
        <v>999</v>
      </c>
      <c r="B1275" t="e" cm="1">
        <f t="array" ref="B1275">_xlfn.IFS((A1275="TV"),1,(A1275="Newspaper (online or physical)"),2,(A1275="Internet (Social Media &amp; other non-news sites)"),3,(A1275="Radio"),4,(A1275="None"),5)</f>
        <v>#N/A</v>
      </c>
      <c r="C1275" t="s">
        <v>2811</v>
      </c>
    </row>
    <row r="1276" spans="1:3" x14ac:dyDescent="0.35">
      <c r="A1276">
        <v>999</v>
      </c>
      <c r="B1276" t="e" cm="1">
        <f t="array" ref="B1276">_xlfn.IFS((A1276="TV"),1,(A1276="Newspaper (online or physical)"),2,(A1276="Internet (Social Media &amp; other non-news sites)"),3,(A1276="Radio"),4,(A1276="None"),5)</f>
        <v>#N/A</v>
      </c>
      <c r="C1276" t="s">
        <v>2811</v>
      </c>
    </row>
    <row r="1277" spans="1:3" x14ac:dyDescent="0.35">
      <c r="A1277">
        <v>999</v>
      </c>
      <c r="B1277" t="e" cm="1">
        <f t="array" ref="B1277">_xlfn.IFS((A1277="TV"),1,(A1277="Newspaper (online or physical)"),2,(A1277="Internet (Social Media &amp; other non-news sites)"),3,(A1277="Radio"),4,(A1277="None"),5)</f>
        <v>#N/A</v>
      </c>
      <c r="C1277" t="s">
        <v>2811</v>
      </c>
    </row>
    <row r="1278" spans="1:3" x14ac:dyDescent="0.35">
      <c r="A1278" t="s">
        <v>1346</v>
      </c>
      <c r="B1278" cm="1">
        <f t="array" ref="B1278">_xlfn.IFS((A1278="TV"),1,(A1278="Newspaper (online or physical)"),2,(A1278="Internet (Social Media &amp; other non-news sites)"),3,(A1278="Radio"),4,(A1278="None"),5)</f>
        <v>3</v>
      </c>
      <c r="C1278" t="s">
        <v>2811</v>
      </c>
    </row>
    <row r="1279" spans="1:3" x14ac:dyDescent="0.35">
      <c r="A1279">
        <v>999</v>
      </c>
      <c r="B1279" t="e" cm="1">
        <f t="array" ref="B1279">_xlfn.IFS((A1279="TV"),1,(A1279="Newspaper (online or physical)"),2,(A1279="Internet (Social Media &amp; other non-news sites)"),3,(A1279="Radio"),4,(A1279="None"),5)</f>
        <v>#N/A</v>
      </c>
      <c r="C1279" t="s">
        <v>2811</v>
      </c>
    </row>
    <row r="1280" spans="1:3" x14ac:dyDescent="0.35">
      <c r="A1280">
        <v>999</v>
      </c>
      <c r="B1280" t="e" cm="1">
        <f t="array" ref="B1280">_xlfn.IFS((A1280="TV"),1,(A1280="Newspaper (online or physical)"),2,(A1280="Internet (Social Media &amp; other non-news sites)"),3,(A1280="Radio"),4,(A1280="None"),5)</f>
        <v>#N/A</v>
      </c>
      <c r="C1280" t="s">
        <v>2811</v>
      </c>
    </row>
    <row r="1281" spans="1:3" x14ac:dyDescent="0.35">
      <c r="A1281">
        <v>999</v>
      </c>
      <c r="B1281" t="e" cm="1">
        <f t="array" ref="B1281">_xlfn.IFS((A1281="TV"),1,(A1281="Newspaper (online or physical)"),2,(A1281="Internet (Social Media &amp; other non-news sites)"),3,(A1281="Radio"),4,(A1281="None"),5)</f>
        <v>#N/A</v>
      </c>
      <c r="C1281" t="s">
        <v>2811</v>
      </c>
    </row>
    <row r="1282" spans="1:3" x14ac:dyDescent="0.35">
      <c r="A1282" t="s">
        <v>1346</v>
      </c>
      <c r="B1282" cm="1">
        <f t="array" ref="B1282">_xlfn.IFS((A1282="TV"),1,(A1282="Newspaper (online or physical)"),2,(A1282="Internet (Social Media &amp; other non-news sites)"),3,(A1282="Radio"),4,(A1282="None"),5)</f>
        <v>3</v>
      </c>
      <c r="C1282" t="s">
        <v>2811</v>
      </c>
    </row>
    <row r="1283" spans="1:3" x14ac:dyDescent="0.35">
      <c r="A1283">
        <v>999</v>
      </c>
      <c r="B1283" t="e" cm="1">
        <f t="array" ref="B1283">_xlfn.IFS((A1283="TV"),1,(A1283="Newspaper (online or physical)"),2,(A1283="Internet (Social Media &amp; other non-news sites)"),3,(A1283="Radio"),4,(A1283="None"),5)</f>
        <v>#N/A</v>
      </c>
      <c r="C1283" t="s">
        <v>2811</v>
      </c>
    </row>
    <row r="1284" spans="1:3" x14ac:dyDescent="0.35">
      <c r="A1284" t="s">
        <v>1346</v>
      </c>
      <c r="B1284" cm="1">
        <f t="array" ref="B1284">_xlfn.IFS((A1284="TV"),1,(A1284="Newspaper (online or physical)"),2,(A1284="Internet (Social Media &amp; other non-news sites)"),3,(A1284="Radio"),4,(A1284="None"),5)</f>
        <v>3</v>
      </c>
      <c r="C1284" t="s">
        <v>2811</v>
      </c>
    </row>
    <row r="1285" spans="1:3" x14ac:dyDescent="0.35">
      <c r="A1285">
        <v>999</v>
      </c>
      <c r="B1285" t="e" cm="1">
        <f t="array" ref="B1285">_xlfn.IFS((A1285="TV"),1,(A1285="Newspaper (online or physical)"),2,(A1285="Internet (Social Media &amp; other non-news sites)"),3,(A1285="Radio"),4,(A1285="None"),5)</f>
        <v>#N/A</v>
      </c>
      <c r="C1285" t="s">
        <v>2811</v>
      </c>
    </row>
    <row r="1286" spans="1:3" x14ac:dyDescent="0.35">
      <c r="A1286">
        <v>999</v>
      </c>
      <c r="B1286" t="e" cm="1">
        <f t="array" ref="B1286">_xlfn.IFS((A1286="TV"),1,(A1286="Newspaper (online or physical)"),2,(A1286="Internet (Social Media &amp; other non-news sites)"),3,(A1286="Radio"),4,(A1286="None"),5)</f>
        <v>#N/A</v>
      </c>
      <c r="C1286" t="s">
        <v>2811</v>
      </c>
    </row>
    <row r="1287" spans="1:3" x14ac:dyDescent="0.35">
      <c r="A1287" t="s">
        <v>19</v>
      </c>
      <c r="B1287" cm="1">
        <f t="array" ref="B1287">_xlfn.IFS((A1287="TV"),1,(A1287="Newspaper (online or physical)"),2,(A1287="Internet (Social Media &amp; other non-news sites)"),3,(A1287="Radio"),4,(A1287="None"),5)</f>
        <v>2</v>
      </c>
      <c r="C1287" t="s">
        <v>2811</v>
      </c>
    </row>
    <row r="1288" spans="1:3" x14ac:dyDescent="0.35">
      <c r="A1288">
        <v>999</v>
      </c>
      <c r="B1288" t="e" cm="1">
        <f t="array" ref="B1288">_xlfn.IFS((A1288="TV"),1,(A1288="Newspaper (online or physical)"),2,(A1288="Internet (Social Media &amp; other non-news sites)"),3,(A1288="Radio"),4,(A1288="None"),5)</f>
        <v>#N/A</v>
      </c>
      <c r="C1288" t="s">
        <v>2811</v>
      </c>
    </row>
    <row r="1289" spans="1:3" x14ac:dyDescent="0.35">
      <c r="A1289" t="s">
        <v>18</v>
      </c>
      <c r="B1289" cm="1">
        <f t="array" ref="B1289">_xlfn.IFS((A1289="TV"),1,(A1289="Newspaper (online or physical)"),2,(A1289="Internet (Social Media &amp; other non-news sites)"),3,(A1289="Radio"),4,(A1289="None"),5)</f>
        <v>4</v>
      </c>
      <c r="C1289" t="s">
        <v>2811</v>
      </c>
    </row>
    <row r="1290" spans="1:3" x14ac:dyDescent="0.35">
      <c r="A1290">
        <v>999</v>
      </c>
      <c r="B1290" t="e" cm="1">
        <f t="array" ref="B1290">_xlfn.IFS((A1290="TV"),1,(A1290="Newspaper (online or physical)"),2,(A1290="Internet (Social Media &amp; other non-news sites)"),3,(A1290="Radio"),4,(A1290="None"),5)</f>
        <v>#N/A</v>
      </c>
      <c r="C1290" t="s">
        <v>2811</v>
      </c>
    </row>
    <row r="1291" spans="1:3" x14ac:dyDescent="0.35">
      <c r="A1291">
        <v>999</v>
      </c>
      <c r="B1291" t="e" cm="1">
        <f t="array" ref="B1291">_xlfn.IFS((A1291="TV"),1,(A1291="Newspaper (online or physical)"),2,(A1291="Internet (Social Media &amp; other non-news sites)"),3,(A1291="Radio"),4,(A1291="None"),5)</f>
        <v>#N/A</v>
      </c>
      <c r="C1291" t="s">
        <v>2811</v>
      </c>
    </row>
    <row r="1292" spans="1:3" x14ac:dyDescent="0.35">
      <c r="A1292">
        <v>999</v>
      </c>
      <c r="B1292" t="e" cm="1">
        <f t="array" ref="B1292">_xlfn.IFS((A1292="TV"),1,(A1292="Newspaper (online or physical)"),2,(A1292="Internet (Social Media &amp; other non-news sites)"),3,(A1292="Radio"),4,(A1292="None"),5)</f>
        <v>#N/A</v>
      </c>
      <c r="C1292" t="s">
        <v>2811</v>
      </c>
    </row>
    <row r="1293" spans="1:3" x14ac:dyDescent="0.35">
      <c r="A1293" t="s">
        <v>1346</v>
      </c>
      <c r="B1293" cm="1">
        <f t="array" ref="B1293">_xlfn.IFS((A1293="TV"),1,(A1293="Newspaper (online or physical)"),2,(A1293="Internet (Social Media &amp; other non-news sites)"),3,(A1293="Radio"),4,(A1293="None"),5)</f>
        <v>3</v>
      </c>
      <c r="C1293" t="s">
        <v>2811</v>
      </c>
    </row>
    <row r="1294" spans="1:3" x14ac:dyDescent="0.35">
      <c r="A1294">
        <v>999</v>
      </c>
      <c r="B1294" t="e" cm="1">
        <f t="array" ref="B1294">_xlfn.IFS((A1294="TV"),1,(A1294="Newspaper (online or physical)"),2,(A1294="Internet (Social Media &amp; other non-news sites)"),3,(A1294="Radio"),4,(A1294="None"),5)</f>
        <v>#N/A</v>
      </c>
      <c r="C1294" t="s">
        <v>2811</v>
      </c>
    </row>
    <row r="1295" spans="1:3" x14ac:dyDescent="0.35">
      <c r="A1295">
        <v>999</v>
      </c>
      <c r="B1295" t="e" cm="1">
        <f t="array" ref="B1295">_xlfn.IFS((A1295="TV"),1,(A1295="Newspaper (online or physical)"),2,(A1295="Internet (Social Media &amp; other non-news sites)"),3,(A1295="Radio"),4,(A1295="None"),5)</f>
        <v>#N/A</v>
      </c>
      <c r="C1295" t="s">
        <v>2811</v>
      </c>
    </row>
    <row r="1296" spans="1:3" x14ac:dyDescent="0.35">
      <c r="A1296">
        <v>999</v>
      </c>
      <c r="B1296" t="e" cm="1">
        <f t="array" ref="B1296">_xlfn.IFS((A1296="TV"),1,(A1296="Newspaper (online or physical)"),2,(A1296="Internet (Social Media &amp; other non-news sites)"),3,(A1296="Radio"),4,(A1296="None"),5)</f>
        <v>#N/A</v>
      </c>
      <c r="C1296" t="s">
        <v>2811</v>
      </c>
    </row>
    <row r="1297" spans="1:3" x14ac:dyDescent="0.35">
      <c r="A1297">
        <v>999</v>
      </c>
      <c r="B1297" t="e" cm="1">
        <f t="array" ref="B1297">_xlfn.IFS((A1297="TV"),1,(A1297="Newspaper (online or physical)"),2,(A1297="Internet (Social Media &amp; other non-news sites)"),3,(A1297="Radio"),4,(A1297="None"),5)</f>
        <v>#N/A</v>
      </c>
      <c r="C1297" t="s">
        <v>2811</v>
      </c>
    </row>
    <row r="1298" spans="1:3" x14ac:dyDescent="0.35">
      <c r="A1298" t="s">
        <v>19</v>
      </c>
      <c r="B1298" cm="1">
        <f t="array" ref="B1298">_xlfn.IFS((A1298="TV"),1,(A1298="Newspaper (online or physical)"),2,(A1298="Internet (Social Media &amp; other non-news sites)"),3,(A1298="Radio"),4,(A1298="None"),5)</f>
        <v>2</v>
      </c>
      <c r="C1298" t="s">
        <v>2811</v>
      </c>
    </row>
    <row r="1299" spans="1:3" x14ac:dyDescent="0.35">
      <c r="A1299" t="s">
        <v>19</v>
      </c>
      <c r="B1299" cm="1">
        <f t="array" ref="B1299">_xlfn.IFS((A1299="TV"),1,(A1299="Newspaper (online or physical)"),2,(A1299="Internet (Social Media &amp; other non-news sites)"),3,(A1299="Radio"),4,(A1299="None"),5)</f>
        <v>2</v>
      </c>
      <c r="C1299" t="s">
        <v>2811</v>
      </c>
    </row>
    <row r="1300" spans="1:3" x14ac:dyDescent="0.35">
      <c r="A1300">
        <v>999</v>
      </c>
      <c r="B1300" t="e" cm="1">
        <f t="array" ref="B1300">_xlfn.IFS((A1300="TV"),1,(A1300="Newspaper (online or physical)"),2,(A1300="Internet (Social Media &amp; other non-news sites)"),3,(A1300="Radio"),4,(A1300="None"),5)</f>
        <v>#N/A</v>
      </c>
      <c r="C1300" t="s">
        <v>2811</v>
      </c>
    </row>
    <row r="1301" spans="1:3" x14ac:dyDescent="0.35">
      <c r="A1301">
        <v>999</v>
      </c>
      <c r="B1301" t="e" cm="1">
        <f t="array" ref="B1301">_xlfn.IFS((A1301="TV"),1,(A1301="Newspaper (online or physical)"),2,(A1301="Internet (Social Media &amp; other non-news sites)"),3,(A1301="Radio"),4,(A1301="None"),5)</f>
        <v>#N/A</v>
      </c>
      <c r="C1301" t="s">
        <v>2811</v>
      </c>
    </row>
    <row r="1302" spans="1:3" x14ac:dyDescent="0.35">
      <c r="A1302" t="s">
        <v>16</v>
      </c>
      <c r="B1302" cm="1">
        <f t="array" ref="B1302">_xlfn.IFS((A1302="TV"),1,(A1302="Newspaper (online or physical)"),2,(A1302="Internet (Social Media &amp; other non-news sites)"),3,(A1302="Radio"),4,(A1302="None"),5)</f>
        <v>1</v>
      </c>
      <c r="C1302" t="s">
        <v>2811</v>
      </c>
    </row>
    <row r="1303" spans="1:3" x14ac:dyDescent="0.35">
      <c r="A1303">
        <v>999</v>
      </c>
      <c r="B1303" t="e" cm="1">
        <f t="array" ref="B1303">_xlfn.IFS((A1303="TV"),1,(A1303="Newspaper (online or physical)"),2,(A1303="Internet (Social Media &amp; other non-news sites)"),3,(A1303="Radio"),4,(A1303="None"),5)</f>
        <v>#N/A</v>
      </c>
      <c r="C1303" t="s">
        <v>2811</v>
      </c>
    </row>
    <row r="1304" spans="1:3" x14ac:dyDescent="0.35">
      <c r="A1304">
        <v>999</v>
      </c>
      <c r="B1304" t="e" cm="1">
        <f t="array" ref="B1304">_xlfn.IFS((A1304="TV"),1,(A1304="Newspaper (online or physical)"),2,(A1304="Internet (Social Media &amp; other non-news sites)"),3,(A1304="Radio"),4,(A1304="None"),5)</f>
        <v>#N/A</v>
      </c>
      <c r="C1304" t="s">
        <v>2811</v>
      </c>
    </row>
    <row r="1305" spans="1:3" x14ac:dyDescent="0.35">
      <c r="A1305">
        <v>999</v>
      </c>
      <c r="B1305" t="e" cm="1">
        <f t="array" ref="B1305">_xlfn.IFS((A1305="TV"),1,(A1305="Newspaper (online or physical)"),2,(A1305="Internet (Social Media &amp; other non-news sites)"),3,(A1305="Radio"),4,(A1305="None"),5)</f>
        <v>#N/A</v>
      </c>
      <c r="C1305" t="s">
        <v>2811</v>
      </c>
    </row>
    <row r="1306" spans="1:3" x14ac:dyDescent="0.35">
      <c r="A1306" t="s">
        <v>1346</v>
      </c>
      <c r="B1306" cm="1">
        <f t="array" ref="B1306">_xlfn.IFS((A1306="TV"),1,(A1306="Newspaper (online or physical)"),2,(A1306="Internet (Social Media &amp; other non-news sites)"),3,(A1306="Radio"),4,(A1306="None"),5)</f>
        <v>3</v>
      </c>
      <c r="C1306" t="s">
        <v>2811</v>
      </c>
    </row>
    <row r="1307" spans="1:3" x14ac:dyDescent="0.35">
      <c r="A1307">
        <v>999</v>
      </c>
      <c r="B1307" t="e" cm="1">
        <f t="array" ref="B1307">_xlfn.IFS((A1307="TV"),1,(A1307="Newspaper (online or physical)"),2,(A1307="Internet (Social Media &amp; other non-news sites)"),3,(A1307="Radio"),4,(A1307="None"),5)</f>
        <v>#N/A</v>
      </c>
      <c r="C1307" t="s">
        <v>2811</v>
      </c>
    </row>
    <row r="1308" spans="1:3" x14ac:dyDescent="0.35">
      <c r="A1308">
        <v>999</v>
      </c>
      <c r="B1308" t="e" cm="1">
        <f t="array" ref="B1308">_xlfn.IFS((A1308="TV"),1,(A1308="Newspaper (online or physical)"),2,(A1308="Internet (Social Media &amp; other non-news sites)"),3,(A1308="Radio"),4,(A1308="None"),5)</f>
        <v>#N/A</v>
      </c>
      <c r="C1308" t="s">
        <v>2811</v>
      </c>
    </row>
    <row r="1309" spans="1:3" x14ac:dyDescent="0.35">
      <c r="A1309">
        <v>999</v>
      </c>
      <c r="B1309" t="e" cm="1">
        <f t="array" ref="B1309">_xlfn.IFS((A1309="TV"),1,(A1309="Newspaper (online or physical)"),2,(A1309="Internet (Social Media &amp; other non-news sites)"),3,(A1309="Radio"),4,(A1309="None"),5)</f>
        <v>#N/A</v>
      </c>
      <c r="C1309" t="s">
        <v>2811</v>
      </c>
    </row>
    <row r="1310" spans="1:3" x14ac:dyDescent="0.35">
      <c r="A1310">
        <v>999</v>
      </c>
      <c r="B1310" t="e" cm="1">
        <f t="array" ref="B1310">_xlfn.IFS((A1310="TV"),1,(A1310="Newspaper (online or physical)"),2,(A1310="Internet (Social Media &amp; other non-news sites)"),3,(A1310="Radio"),4,(A1310="None"),5)</f>
        <v>#N/A</v>
      </c>
      <c r="C1310" t="s">
        <v>2811</v>
      </c>
    </row>
    <row r="1311" spans="1:3" x14ac:dyDescent="0.35">
      <c r="A1311" t="s">
        <v>19</v>
      </c>
      <c r="B1311" cm="1">
        <f t="array" ref="B1311">_xlfn.IFS((A1311="TV"),1,(A1311="Newspaper (online or physical)"),2,(A1311="Internet (Social Media &amp; other non-news sites)"),3,(A1311="Radio"),4,(A1311="None"),5)</f>
        <v>2</v>
      </c>
      <c r="C1311" t="s">
        <v>2812</v>
      </c>
    </row>
    <row r="1312" spans="1:3" x14ac:dyDescent="0.35">
      <c r="A1312">
        <v>999</v>
      </c>
      <c r="B1312" t="e" cm="1">
        <f t="array" ref="B1312">_xlfn.IFS((A1312="TV"),1,(A1312="Newspaper (online or physical)"),2,(A1312="Internet (Social Media &amp; other non-news sites)"),3,(A1312="Radio"),4,(A1312="None"),5)</f>
        <v>#N/A</v>
      </c>
      <c r="C1312" t="s">
        <v>2812</v>
      </c>
    </row>
    <row r="1313" spans="1:3" x14ac:dyDescent="0.35">
      <c r="A1313">
        <v>999</v>
      </c>
      <c r="B1313" t="e" cm="1">
        <f t="array" ref="B1313">_xlfn.IFS((A1313="TV"),1,(A1313="Newspaper (online or physical)"),2,(A1313="Internet (Social Media &amp; other non-news sites)"),3,(A1313="Radio"),4,(A1313="None"),5)</f>
        <v>#N/A</v>
      </c>
      <c r="C1313" t="s">
        <v>2812</v>
      </c>
    </row>
    <row r="1314" spans="1:3" x14ac:dyDescent="0.35">
      <c r="A1314">
        <v>999</v>
      </c>
      <c r="B1314" t="e" cm="1">
        <f t="array" ref="B1314">_xlfn.IFS((A1314="TV"),1,(A1314="Newspaper (online or physical)"),2,(A1314="Internet (Social Media &amp; other non-news sites)"),3,(A1314="Radio"),4,(A1314="None"),5)</f>
        <v>#N/A</v>
      </c>
      <c r="C1314" t="s">
        <v>2812</v>
      </c>
    </row>
    <row r="1315" spans="1:3" x14ac:dyDescent="0.35">
      <c r="A1315">
        <v>999</v>
      </c>
      <c r="B1315" t="e" cm="1">
        <f t="array" ref="B1315">_xlfn.IFS((A1315="TV"),1,(A1315="Newspaper (online or physical)"),2,(A1315="Internet (Social Media &amp; other non-news sites)"),3,(A1315="Radio"),4,(A1315="None"),5)</f>
        <v>#N/A</v>
      </c>
      <c r="C1315" t="s">
        <v>2812</v>
      </c>
    </row>
    <row r="1316" spans="1:3" x14ac:dyDescent="0.35">
      <c r="A1316">
        <v>999</v>
      </c>
      <c r="B1316" t="e" cm="1">
        <f t="array" ref="B1316">_xlfn.IFS((A1316="TV"),1,(A1316="Newspaper (online or physical)"),2,(A1316="Internet (Social Media &amp; other non-news sites)"),3,(A1316="Radio"),4,(A1316="None"),5)</f>
        <v>#N/A</v>
      </c>
      <c r="C1316" t="s">
        <v>2812</v>
      </c>
    </row>
    <row r="1317" spans="1:3" x14ac:dyDescent="0.35">
      <c r="A1317">
        <v>999</v>
      </c>
      <c r="B1317" t="e" cm="1">
        <f t="array" ref="B1317">_xlfn.IFS((A1317="TV"),1,(A1317="Newspaper (online or physical)"),2,(A1317="Internet (Social Media &amp; other non-news sites)"),3,(A1317="Radio"),4,(A1317="None"),5)</f>
        <v>#N/A</v>
      </c>
      <c r="C1317" t="s">
        <v>2812</v>
      </c>
    </row>
    <row r="1318" spans="1:3" x14ac:dyDescent="0.35">
      <c r="A1318" t="s">
        <v>1346</v>
      </c>
      <c r="B1318" cm="1">
        <f t="array" ref="B1318">_xlfn.IFS((A1318="TV"),1,(A1318="Newspaper (online or physical)"),2,(A1318="Internet (Social Media &amp; other non-news sites)"),3,(A1318="Radio"),4,(A1318="None"),5)</f>
        <v>3</v>
      </c>
      <c r="C1318" t="s">
        <v>2812</v>
      </c>
    </row>
    <row r="1319" spans="1:3" x14ac:dyDescent="0.35">
      <c r="A1319">
        <v>999</v>
      </c>
      <c r="B1319" t="e" cm="1">
        <f t="array" ref="B1319">_xlfn.IFS((A1319="TV"),1,(A1319="Newspaper (online or physical)"),2,(A1319="Internet (Social Media &amp; other non-news sites)"),3,(A1319="Radio"),4,(A1319="None"),5)</f>
        <v>#N/A</v>
      </c>
      <c r="C1319" t="s">
        <v>2812</v>
      </c>
    </row>
    <row r="1320" spans="1:3" x14ac:dyDescent="0.35">
      <c r="A1320">
        <v>999</v>
      </c>
      <c r="B1320" t="e" cm="1">
        <f t="array" ref="B1320">_xlfn.IFS((A1320="TV"),1,(A1320="Newspaper (online or physical)"),2,(A1320="Internet (Social Media &amp; other non-news sites)"),3,(A1320="Radio"),4,(A1320="None"),5)</f>
        <v>#N/A</v>
      </c>
      <c r="C1320" t="s">
        <v>2812</v>
      </c>
    </row>
    <row r="1321" spans="1:3" x14ac:dyDescent="0.35">
      <c r="A1321">
        <v>999</v>
      </c>
      <c r="B1321" t="e" cm="1">
        <f t="array" ref="B1321">_xlfn.IFS((A1321="TV"),1,(A1321="Newspaper (online or physical)"),2,(A1321="Internet (Social Media &amp; other non-news sites)"),3,(A1321="Radio"),4,(A1321="None"),5)</f>
        <v>#N/A</v>
      </c>
      <c r="C1321" t="s">
        <v>2812</v>
      </c>
    </row>
    <row r="1322" spans="1:3" x14ac:dyDescent="0.35">
      <c r="A1322" t="s">
        <v>19</v>
      </c>
      <c r="B1322" cm="1">
        <f t="array" ref="B1322">_xlfn.IFS((A1322="TV"),1,(A1322="Newspaper (online or physical)"),2,(A1322="Internet (Social Media &amp; other non-news sites)"),3,(A1322="Radio"),4,(A1322="None"),5)</f>
        <v>2</v>
      </c>
      <c r="C1322" t="s">
        <v>2812</v>
      </c>
    </row>
    <row r="1323" spans="1:3" x14ac:dyDescent="0.35">
      <c r="A1323">
        <v>999</v>
      </c>
      <c r="B1323" t="e" cm="1">
        <f t="array" ref="B1323">_xlfn.IFS((A1323="TV"),1,(A1323="Newspaper (online or physical)"),2,(A1323="Internet (Social Media &amp; other non-news sites)"),3,(A1323="Radio"),4,(A1323="None"),5)</f>
        <v>#N/A</v>
      </c>
      <c r="C1323" t="s">
        <v>2812</v>
      </c>
    </row>
    <row r="1324" spans="1:3" x14ac:dyDescent="0.35">
      <c r="A1324">
        <v>999</v>
      </c>
      <c r="B1324" t="e" cm="1">
        <f t="array" ref="B1324">_xlfn.IFS((A1324="TV"),1,(A1324="Newspaper (online or physical)"),2,(A1324="Internet (Social Media &amp; other non-news sites)"),3,(A1324="Radio"),4,(A1324="None"),5)</f>
        <v>#N/A</v>
      </c>
      <c r="C1324" t="s">
        <v>2812</v>
      </c>
    </row>
    <row r="1325" spans="1:3" x14ac:dyDescent="0.35">
      <c r="A1325">
        <v>999</v>
      </c>
      <c r="B1325" t="e" cm="1">
        <f t="array" ref="B1325">_xlfn.IFS((A1325="TV"),1,(A1325="Newspaper (online or physical)"),2,(A1325="Internet (Social Media &amp; other non-news sites)"),3,(A1325="Radio"),4,(A1325="None"),5)</f>
        <v>#N/A</v>
      </c>
      <c r="C1325" t="s">
        <v>2812</v>
      </c>
    </row>
    <row r="1326" spans="1:3" x14ac:dyDescent="0.35">
      <c r="A1326">
        <v>999</v>
      </c>
      <c r="B1326" t="e" cm="1">
        <f t="array" ref="B1326">_xlfn.IFS((A1326="TV"),1,(A1326="Newspaper (online or physical)"),2,(A1326="Internet (Social Media &amp; other non-news sites)"),3,(A1326="Radio"),4,(A1326="None"),5)</f>
        <v>#N/A</v>
      </c>
      <c r="C1326" t="s">
        <v>2812</v>
      </c>
    </row>
    <row r="1327" spans="1:3" x14ac:dyDescent="0.35">
      <c r="A1327" t="s">
        <v>18</v>
      </c>
      <c r="B1327" cm="1">
        <f t="array" ref="B1327">_xlfn.IFS((A1327="TV"),1,(A1327="Newspaper (online or physical)"),2,(A1327="Internet (Social Media &amp; other non-news sites)"),3,(A1327="Radio"),4,(A1327="None"),5)</f>
        <v>4</v>
      </c>
      <c r="C1327" t="s">
        <v>2812</v>
      </c>
    </row>
    <row r="1328" spans="1:3" x14ac:dyDescent="0.35">
      <c r="A1328" t="s">
        <v>20</v>
      </c>
      <c r="B1328" cm="1">
        <f t="array" ref="B1328">_xlfn.IFS((A1328="TV"),1,(A1328="Newspaper (online or physical)"),2,(A1328="Internet (Social Media &amp; other non-news sites)"),3,(A1328="Radio"),4,(A1328="None"),5)</f>
        <v>5</v>
      </c>
      <c r="C1328" t="s">
        <v>2812</v>
      </c>
    </row>
    <row r="1329" spans="1:3" x14ac:dyDescent="0.35">
      <c r="A1329">
        <v>999</v>
      </c>
      <c r="B1329" t="e" cm="1">
        <f t="array" ref="B1329">_xlfn.IFS((A1329="TV"),1,(A1329="Newspaper (online or physical)"),2,(A1329="Internet (Social Media &amp; other non-news sites)"),3,(A1329="Radio"),4,(A1329="None"),5)</f>
        <v>#N/A</v>
      </c>
      <c r="C1329" t="s">
        <v>2812</v>
      </c>
    </row>
    <row r="1330" spans="1:3" x14ac:dyDescent="0.35">
      <c r="A1330" t="s">
        <v>19</v>
      </c>
      <c r="B1330" cm="1">
        <f t="array" ref="B1330">_xlfn.IFS((A1330="TV"),1,(A1330="Newspaper (online or physical)"),2,(A1330="Internet (Social Media &amp; other non-news sites)"),3,(A1330="Radio"),4,(A1330="None"),5)</f>
        <v>2</v>
      </c>
      <c r="C1330" t="s">
        <v>2812</v>
      </c>
    </row>
    <row r="1331" spans="1:3" x14ac:dyDescent="0.35">
      <c r="A1331">
        <v>999</v>
      </c>
      <c r="B1331" t="e" cm="1">
        <f t="array" ref="B1331">_xlfn.IFS((A1331="TV"),1,(A1331="Newspaper (online or physical)"),2,(A1331="Internet (Social Media &amp; other non-news sites)"),3,(A1331="Radio"),4,(A1331="None"),5)</f>
        <v>#N/A</v>
      </c>
      <c r="C1331" t="s">
        <v>2812</v>
      </c>
    </row>
    <row r="1332" spans="1:3" x14ac:dyDescent="0.35">
      <c r="A1332" t="s">
        <v>16</v>
      </c>
      <c r="B1332" cm="1">
        <f t="array" ref="B1332">_xlfn.IFS((A1332="TV"),1,(A1332="Newspaper (online or physical)"),2,(A1332="Internet (Social Media &amp; other non-news sites)"),3,(A1332="Radio"),4,(A1332="None"),5)</f>
        <v>1</v>
      </c>
      <c r="C1332" t="s">
        <v>2812</v>
      </c>
    </row>
    <row r="1333" spans="1:3" x14ac:dyDescent="0.35">
      <c r="A1333">
        <v>999</v>
      </c>
      <c r="B1333" t="e" cm="1">
        <f t="array" ref="B1333">_xlfn.IFS((A1333="TV"),1,(A1333="Newspaper (online or physical)"),2,(A1333="Internet (Social Media &amp; other non-news sites)"),3,(A1333="Radio"),4,(A1333="None"),5)</f>
        <v>#N/A</v>
      </c>
      <c r="C1333" t="s">
        <v>2812</v>
      </c>
    </row>
    <row r="1334" spans="1:3" x14ac:dyDescent="0.35">
      <c r="A1334">
        <v>999</v>
      </c>
      <c r="B1334" t="e" cm="1">
        <f t="array" ref="B1334">_xlfn.IFS((A1334="TV"),1,(A1334="Newspaper (online or physical)"),2,(A1334="Internet (Social Media &amp; other non-news sites)"),3,(A1334="Radio"),4,(A1334="None"),5)</f>
        <v>#N/A</v>
      </c>
      <c r="C1334" t="s">
        <v>2812</v>
      </c>
    </row>
    <row r="1335" spans="1:3" x14ac:dyDescent="0.35">
      <c r="A1335">
        <v>999</v>
      </c>
      <c r="B1335" t="e" cm="1">
        <f t="array" ref="B1335">_xlfn.IFS((A1335="TV"),1,(A1335="Newspaper (online or physical)"),2,(A1335="Internet (Social Media &amp; other non-news sites)"),3,(A1335="Radio"),4,(A1335="None"),5)</f>
        <v>#N/A</v>
      </c>
      <c r="C1335" t="s">
        <v>2812</v>
      </c>
    </row>
    <row r="1336" spans="1:3" x14ac:dyDescent="0.35">
      <c r="A1336">
        <v>999</v>
      </c>
      <c r="B1336" t="e" cm="1">
        <f t="array" ref="B1336">_xlfn.IFS((A1336="TV"),1,(A1336="Newspaper (online or physical)"),2,(A1336="Internet (Social Media &amp; other non-news sites)"),3,(A1336="Radio"),4,(A1336="None"),5)</f>
        <v>#N/A</v>
      </c>
      <c r="C1336" t="s">
        <v>2812</v>
      </c>
    </row>
    <row r="1337" spans="1:3" x14ac:dyDescent="0.35">
      <c r="A1337">
        <v>999</v>
      </c>
      <c r="B1337" t="e" cm="1">
        <f t="array" ref="B1337">_xlfn.IFS((A1337="TV"),1,(A1337="Newspaper (online or physical)"),2,(A1337="Internet (Social Media &amp; other non-news sites)"),3,(A1337="Radio"),4,(A1337="None"),5)</f>
        <v>#N/A</v>
      </c>
      <c r="C1337" t="s">
        <v>2812</v>
      </c>
    </row>
    <row r="1338" spans="1:3" x14ac:dyDescent="0.35">
      <c r="A1338" t="s">
        <v>1346</v>
      </c>
      <c r="B1338" cm="1">
        <f t="array" ref="B1338">_xlfn.IFS((A1338="TV"),1,(A1338="Newspaper (online or physical)"),2,(A1338="Internet (Social Media &amp; other non-news sites)"),3,(A1338="Radio"),4,(A1338="None"),5)</f>
        <v>3</v>
      </c>
      <c r="C1338" t="s">
        <v>2812</v>
      </c>
    </row>
    <row r="1339" spans="1:3" x14ac:dyDescent="0.35">
      <c r="A1339">
        <v>999</v>
      </c>
      <c r="B1339" t="e" cm="1">
        <f t="array" ref="B1339">_xlfn.IFS((A1339="TV"),1,(A1339="Newspaper (online or physical)"),2,(A1339="Internet (Social Media &amp; other non-news sites)"),3,(A1339="Radio"),4,(A1339="None"),5)</f>
        <v>#N/A</v>
      </c>
      <c r="C1339" t="s">
        <v>2812</v>
      </c>
    </row>
    <row r="1340" spans="1:3" x14ac:dyDescent="0.35">
      <c r="A1340">
        <v>999</v>
      </c>
      <c r="B1340" t="e" cm="1">
        <f t="array" ref="B1340">_xlfn.IFS((A1340="TV"),1,(A1340="Newspaper (online or physical)"),2,(A1340="Internet (Social Media &amp; other non-news sites)"),3,(A1340="Radio"),4,(A1340="None"),5)</f>
        <v>#N/A</v>
      </c>
      <c r="C1340" t="s">
        <v>2812</v>
      </c>
    </row>
    <row r="1341" spans="1:3" x14ac:dyDescent="0.35">
      <c r="A1341">
        <v>999</v>
      </c>
      <c r="B1341" t="e" cm="1">
        <f t="array" ref="B1341">_xlfn.IFS((A1341="TV"),1,(A1341="Newspaper (online or physical)"),2,(A1341="Internet (Social Media &amp; other non-news sites)"),3,(A1341="Radio"),4,(A1341="None"),5)</f>
        <v>#N/A</v>
      </c>
      <c r="C1341" t="s">
        <v>2812</v>
      </c>
    </row>
    <row r="1342" spans="1:3" x14ac:dyDescent="0.35">
      <c r="A1342">
        <v>999</v>
      </c>
      <c r="B1342" t="e" cm="1">
        <f t="array" ref="B1342">_xlfn.IFS((A1342="TV"),1,(A1342="Newspaper (online or physical)"),2,(A1342="Internet (Social Media &amp; other non-news sites)"),3,(A1342="Radio"),4,(A1342="None"),5)</f>
        <v>#N/A</v>
      </c>
      <c r="C1342" t="s">
        <v>2812</v>
      </c>
    </row>
    <row r="1343" spans="1:3" x14ac:dyDescent="0.35">
      <c r="A1343">
        <v>999</v>
      </c>
      <c r="B1343" t="e" cm="1">
        <f t="array" ref="B1343">_xlfn.IFS((A1343="TV"),1,(A1343="Newspaper (online or physical)"),2,(A1343="Internet (Social Media &amp; other non-news sites)"),3,(A1343="Radio"),4,(A1343="None"),5)</f>
        <v>#N/A</v>
      </c>
      <c r="C1343" t="s">
        <v>2812</v>
      </c>
    </row>
    <row r="1344" spans="1:3" x14ac:dyDescent="0.35">
      <c r="A1344">
        <v>999</v>
      </c>
      <c r="B1344" t="e" cm="1">
        <f t="array" ref="B1344">_xlfn.IFS((A1344="TV"),1,(A1344="Newspaper (online or physical)"),2,(A1344="Internet (Social Media &amp; other non-news sites)"),3,(A1344="Radio"),4,(A1344="None"),5)</f>
        <v>#N/A</v>
      </c>
      <c r="C1344" t="s">
        <v>2812</v>
      </c>
    </row>
    <row r="1345" spans="1:3" x14ac:dyDescent="0.35">
      <c r="A1345" t="s">
        <v>16</v>
      </c>
      <c r="B1345" cm="1">
        <f t="array" ref="B1345">_xlfn.IFS((A1345="TV"),1,(A1345="Newspaper (online or physical)"),2,(A1345="Internet (Social Media &amp; other non-news sites)"),3,(A1345="Radio"),4,(A1345="None"),5)</f>
        <v>1</v>
      </c>
      <c r="C1345" t="s">
        <v>2812</v>
      </c>
    </row>
    <row r="1346" spans="1:3" x14ac:dyDescent="0.35">
      <c r="A1346" t="s">
        <v>1346</v>
      </c>
      <c r="B1346" cm="1">
        <f t="array" ref="B1346">_xlfn.IFS((A1346="TV"),1,(A1346="Newspaper (online or physical)"),2,(A1346="Internet (Social Media &amp; other non-news sites)"),3,(A1346="Radio"),4,(A1346="None"),5)</f>
        <v>3</v>
      </c>
      <c r="C1346" t="s">
        <v>2812</v>
      </c>
    </row>
    <row r="1347" spans="1:3" x14ac:dyDescent="0.35">
      <c r="A1347">
        <v>999</v>
      </c>
      <c r="B1347" t="e" cm="1">
        <f t="array" ref="B1347">_xlfn.IFS((A1347="TV"),1,(A1347="Newspaper (online or physical)"),2,(A1347="Internet (Social Media &amp; other non-news sites)"),3,(A1347="Radio"),4,(A1347="None"),5)</f>
        <v>#N/A</v>
      </c>
      <c r="C1347" t="s">
        <v>2812</v>
      </c>
    </row>
    <row r="1348" spans="1:3" x14ac:dyDescent="0.35">
      <c r="A1348" t="s">
        <v>1346</v>
      </c>
      <c r="B1348" cm="1">
        <f t="array" ref="B1348">_xlfn.IFS((A1348="TV"),1,(A1348="Newspaper (online or physical)"),2,(A1348="Internet (Social Media &amp; other non-news sites)"),3,(A1348="Radio"),4,(A1348="None"),5)</f>
        <v>3</v>
      </c>
      <c r="C1348" t="s">
        <v>2812</v>
      </c>
    </row>
    <row r="1349" spans="1:3" x14ac:dyDescent="0.35">
      <c r="A1349" t="s">
        <v>19</v>
      </c>
      <c r="B1349" cm="1">
        <f t="array" ref="B1349">_xlfn.IFS((A1349="TV"),1,(A1349="Newspaper (online or physical)"),2,(A1349="Internet (Social Media &amp; other non-news sites)"),3,(A1349="Radio"),4,(A1349="None"),5)</f>
        <v>2</v>
      </c>
      <c r="C1349" t="s">
        <v>2812</v>
      </c>
    </row>
    <row r="1350" spans="1:3" x14ac:dyDescent="0.35">
      <c r="A1350">
        <v>999</v>
      </c>
      <c r="B1350" t="e" cm="1">
        <f t="array" ref="B1350">_xlfn.IFS((A1350="TV"),1,(A1350="Newspaper (online or physical)"),2,(A1350="Internet (Social Media &amp; other non-news sites)"),3,(A1350="Radio"),4,(A1350="None"),5)</f>
        <v>#N/A</v>
      </c>
      <c r="C1350" t="s">
        <v>2812</v>
      </c>
    </row>
    <row r="1351" spans="1:3" x14ac:dyDescent="0.35">
      <c r="A1351">
        <v>999</v>
      </c>
      <c r="B1351" t="e" cm="1">
        <f t="array" ref="B1351">_xlfn.IFS((A1351="TV"),1,(A1351="Newspaper (online or physical)"),2,(A1351="Internet (Social Media &amp; other non-news sites)"),3,(A1351="Radio"),4,(A1351="None"),5)</f>
        <v>#N/A</v>
      </c>
      <c r="C1351" t="s">
        <v>2812</v>
      </c>
    </row>
    <row r="1352" spans="1:3" x14ac:dyDescent="0.35">
      <c r="A1352">
        <v>999</v>
      </c>
      <c r="B1352" t="e" cm="1">
        <f t="array" ref="B1352">_xlfn.IFS((A1352="TV"),1,(A1352="Newspaper (online or physical)"),2,(A1352="Internet (Social Media &amp; other non-news sites)"),3,(A1352="Radio"),4,(A1352="None"),5)</f>
        <v>#N/A</v>
      </c>
      <c r="C1352" t="s">
        <v>2812</v>
      </c>
    </row>
    <row r="1353" spans="1:3" x14ac:dyDescent="0.35">
      <c r="A1353" t="s">
        <v>18</v>
      </c>
      <c r="B1353" cm="1">
        <f t="array" ref="B1353">_xlfn.IFS((A1353="TV"),1,(A1353="Newspaper (online or physical)"),2,(A1353="Internet (Social Media &amp; other non-news sites)"),3,(A1353="Radio"),4,(A1353="None"),5)</f>
        <v>4</v>
      </c>
      <c r="C1353" t="s">
        <v>2812</v>
      </c>
    </row>
    <row r="1354" spans="1:3" x14ac:dyDescent="0.35">
      <c r="A1354">
        <v>999</v>
      </c>
      <c r="B1354" t="e" cm="1">
        <f t="array" ref="B1354">_xlfn.IFS((A1354="TV"),1,(A1354="Newspaper (online or physical)"),2,(A1354="Internet (Social Media &amp; other non-news sites)"),3,(A1354="Radio"),4,(A1354="None"),5)</f>
        <v>#N/A</v>
      </c>
      <c r="C1354" t="s">
        <v>2812</v>
      </c>
    </row>
    <row r="1355" spans="1:3" x14ac:dyDescent="0.35">
      <c r="A1355" t="s">
        <v>19</v>
      </c>
      <c r="B1355" cm="1">
        <f t="array" ref="B1355">_xlfn.IFS((A1355="TV"),1,(A1355="Newspaper (online or physical)"),2,(A1355="Internet (Social Media &amp; other non-news sites)"),3,(A1355="Radio"),4,(A1355="None"),5)</f>
        <v>2</v>
      </c>
      <c r="C1355" t="s">
        <v>2812</v>
      </c>
    </row>
    <row r="1356" spans="1:3" x14ac:dyDescent="0.35">
      <c r="A1356">
        <v>999</v>
      </c>
      <c r="B1356" t="e" cm="1">
        <f t="array" ref="B1356">_xlfn.IFS((A1356="TV"),1,(A1356="Newspaper (online or physical)"),2,(A1356="Internet (Social Media &amp; other non-news sites)"),3,(A1356="Radio"),4,(A1356="None"),5)</f>
        <v>#N/A</v>
      </c>
      <c r="C1356" t="s">
        <v>2812</v>
      </c>
    </row>
    <row r="1357" spans="1:3" x14ac:dyDescent="0.35">
      <c r="A1357" t="s">
        <v>1346</v>
      </c>
      <c r="B1357" cm="1">
        <f t="array" ref="B1357">_xlfn.IFS((A1357="TV"),1,(A1357="Newspaper (online or physical)"),2,(A1357="Internet (Social Media &amp; other non-news sites)"),3,(A1357="Radio"),4,(A1357="None"),5)</f>
        <v>3</v>
      </c>
      <c r="C1357" t="s">
        <v>2812</v>
      </c>
    </row>
    <row r="1358" spans="1:3" x14ac:dyDescent="0.35">
      <c r="A1358">
        <v>999</v>
      </c>
      <c r="B1358" t="e" cm="1">
        <f t="array" ref="B1358">_xlfn.IFS((A1358="TV"),1,(A1358="Newspaper (online or physical)"),2,(A1358="Internet (Social Media &amp; other non-news sites)"),3,(A1358="Radio"),4,(A1358="None"),5)</f>
        <v>#N/A</v>
      </c>
      <c r="C1358" t="s">
        <v>2812</v>
      </c>
    </row>
    <row r="1359" spans="1:3" x14ac:dyDescent="0.35">
      <c r="A1359">
        <v>999</v>
      </c>
      <c r="B1359" t="e" cm="1">
        <f t="array" ref="B1359">_xlfn.IFS((A1359="TV"),1,(A1359="Newspaper (online or physical)"),2,(A1359="Internet (Social Media &amp; other non-news sites)"),3,(A1359="Radio"),4,(A1359="None"),5)</f>
        <v>#N/A</v>
      </c>
      <c r="C1359" t="s">
        <v>2812</v>
      </c>
    </row>
    <row r="1360" spans="1:3" x14ac:dyDescent="0.35">
      <c r="A1360">
        <v>999</v>
      </c>
      <c r="B1360" t="e" cm="1">
        <f t="array" ref="B1360">_xlfn.IFS((A1360="TV"),1,(A1360="Newspaper (online or physical)"),2,(A1360="Internet (Social Media &amp; other non-news sites)"),3,(A1360="Radio"),4,(A1360="None"),5)</f>
        <v>#N/A</v>
      </c>
      <c r="C1360" t="s">
        <v>2812</v>
      </c>
    </row>
    <row r="1361" spans="1:3" x14ac:dyDescent="0.35">
      <c r="A1361" t="s">
        <v>1346</v>
      </c>
      <c r="B1361" cm="1">
        <f t="array" ref="B1361">_xlfn.IFS((A1361="TV"),1,(A1361="Newspaper (online or physical)"),2,(A1361="Internet (Social Media &amp; other non-news sites)"),3,(A1361="Radio"),4,(A1361="None"),5)</f>
        <v>3</v>
      </c>
      <c r="C1361" t="s">
        <v>2812</v>
      </c>
    </row>
    <row r="1362" spans="1:3" x14ac:dyDescent="0.35">
      <c r="A1362">
        <v>999</v>
      </c>
      <c r="B1362" t="e" cm="1">
        <f t="array" ref="B1362">_xlfn.IFS((A1362="TV"),1,(A1362="Newspaper (online or physical)"),2,(A1362="Internet (Social Media &amp; other non-news sites)"),3,(A1362="Radio"),4,(A1362="None"),5)</f>
        <v>#N/A</v>
      </c>
      <c r="C1362" t="s">
        <v>2812</v>
      </c>
    </row>
    <row r="1363" spans="1:3" x14ac:dyDescent="0.35">
      <c r="A1363">
        <v>999</v>
      </c>
      <c r="B1363" t="e" cm="1">
        <f t="array" ref="B1363">_xlfn.IFS((A1363="TV"),1,(A1363="Newspaper (online or physical)"),2,(A1363="Internet (Social Media &amp; other non-news sites)"),3,(A1363="Radio"),4,(A1363="None"),5)</f>
        <v>#N/A</v>
      </c>
      <c r="C1363" t="s">
        <v>2812</v>
      </c>
    </row>
    <row r="1364" spans="1:3" x14ac:dyDescent="0.35">
      <c r="A1364">
        <v>999</v>
      </c>
      <c r="B1364" t="e" cm="1">
        <f t="array" ref="B1364">_xlfn.IFS((A1364="TV"),1,(A1364="Newspaper (online or physical)"),2,(A1364="Internet (Social Media &amp; other non-news sites)"),3,(A1364="Radio"),4,(A1364="None"),5)</f>
        <v>#N/A</v>
      </c>
      <c r="C1364" t="s">
        <v>2812</v>
      </c>
    </row>
    <row r="1365" spans="1:3" x14ac:dyDescent="0.35">
      <c r="A1365" t="s">
        <v>18</v>
      </c>
      <c r="B1365" cm="1">
        <f t="array" ref="B1365">_xlfn.IFS((A1365="TV"),1,(A1365="Newspaper (online or physical)"),2,(A1365="Internet (Social Media &amp; other non-news sites)"),3,(A1365="Radio"),4,(A1365="None"),5)</f>
        <v>4</v>
      </c>
      <c r="C1365" t="s">
        <v>2812</v>
      </c>
    </row>
    <row r="1366" spans="1:3" x14ac:dyDescent="0.35">
      <c r="A1366">
        <v>999</v>
      </c>
      <c r="B1366" t="e" cm="1">
        <f t="array" ref="B1366">_xlfn.IFS((A1366="TV"),1,(A1366="Newspaper (online or physical)"),2,(A1366="Internet (Social Media &amp; other non-news sites)"),3,(A1366="Radio"),4,(A1366="None"),5)</f>
        <v>#N/A</v>
      </c>
      <c r="C1366" t="s">
        <v>2812</v>
      </c>
    </row>
    <row r="1367" spans="1:3" x14ac:dyDescent="0.35">
      <c r="A1367">
        <v>999</v>
      </c>
      <c r="B1367" t="e" cm="1">
        <f t="array" ref="B1367">_xlfn.IFS((A1367="TV"),1,(A1367="Newspaper (online or physical)"),2,(A1367="Internet (Social Media &amp; other non-news sites)"),3,(A1367="Radio"),4,(A1367="None"),5)</f>
        <v>#N/A</v>
      </c>
      <c r="C1367" t="s">
        <v>2812</v>
      </c>
    </row>
    <row r="1368" spans="1:3" x14ac:dyDescent="0.35">
      <c r="A1368">
        <v>999</v>
      </c>
      <c r="B1368" t="e" cm="1">
        <f t="array" ref="B1368">_xlfn.IFS((A1368="TV"),1,(A1368="Newspaper (online or physical)"),2,(A1368="Internet (Social Media &amp; other non-news sites)"),3,(A1368="Radio"),4,(A1368="None"),5)</f>
        <v>#N/A</v>
      </c>
      <c r="C1368" t="s">
        <v>2812</v>
      </c>
    </row>
    <row r="1369" spans="1:3" x14ac:dyDescent="0.35">
      <c r="A1369">
        <v>999</v>
      </c>
      <c r="B1369" t="e" cm="1">
        <f t="array" ref="B1369">_xlfn.IFS((A1369="TV"),1,(A1369="Newspaper (online or physical)"),2,(A1369="Internet (Social Media &amp; other non-news sites)"),3,(A1369="Radio"),4,(A1369="None"),5)</f>
        <v>#N/A</v>
      </c>
      <c r="C1369" t="s">
        <v>2812</v>
      </c>
    </row>
    <row r="1370" spans="1:3" x14ac:dyDescent="0.35">
      <c r="A1370">
        <v>999</v>
      </c>
      <c r="B1370" t="e" cm="1">
        <f t="array" ref="B1370">_xlfn.IFS((A1370="TV"),1,(A1370="Newspaper (online or physical)"),2,(A1370="Internet (Social Media &amp; other non-news sites)"),3,(A1370="Radio"),4,(A1370="None"),5)</f>
        <v>#N/A</v>
      </c>
      <c r="C1370" t="s">
        <v>2812</v>
      </c>
    </row>
    <row r="1371" spans="1:3" x14ac:dyDescent="0.35">
      <c r="A1371">
        <v>999</v>
      </c>
      <c r="B1371" t="e" cm="1">
        <f t="array" ref="B1371">_xlfn.IFS((A1371="TV"),1,(A1371="Newspaper (online or physical)"),2,(A1371="Internet (Social Media &amp; other non-news sites)"),3,(A1371="Radio"),4,(A1371="None"),5)</f>
        <v>#N/A</v>
      </c>
      <c r="C1371" t="s">
        <v>2812</v>
      </c>
    </row>
    <row r="1372" spans="1:3" x14ac:dyDescent="0.35">
      <c r="A1372" t="s">
        <v>19</v>
      </c>
      <c r="B1372" cm="1">
        <f t="array" ref="B1372">_xlfn.IFS((A1372="TV"),1,(A1372="Newspaper (online or physical)"),2,(A1372="Internet (Social Media &amp; other non-news sites)"),3,(A1372="Radio"),4,(A1372="None"),5)</f>
        <v>2</v>
      </c>
      <c r="C1372" t="s">
        <v>2812</v>
      </c>
    </row>
    <row r="1373" spans="1:3" x14ac:dyDescent="0.35">
      <c r="A1373" t="s">
        <v>1346</v>
      </c>
      <c r="B1373" cm="1">
        <f t="array" ref="B1373">_xlfn.IFS((A1373="TV"),1,(A1373="Newspaper (online or physical)"),2,(A1373="Internet (Social Media &amp; other non-news sites)"),3,(A1373="Radio"),4,(A1373="None"),5)</f>
        <v>3</v>
      </c>
      <c r="C1373" t="s">
        <v>2812</v>
      </c>
    </row>
    <row r="1374" spans="1:3" x14ac:dyDescent="0.35">
      <c r="A1374">
        <v>999</v>
      </c>
      <c r="B1374" t="e" cm="1">
        <f t="array" ref="B1374">_xlfn.IFS((A1374="TV"),1,(A1374="Newspaper (online or physical)"),2,(A1374="Internet (Social Media &amp; other non-news sites)"),3,(A1374="Radio"),4,(A1374="None"),5)</f>
        <v>#N/A</v>
      </c>
      <c r="C1374" t="s">
        <v>2812</v>
      </c>
    </row>
    <row r="1375" spans="1:3" x14ac:dyDescent="0.35">
      <c r="A1375">
        <v>999</v>
      </c>
      <c r="B1375" t="e" cm="1">
        <f t="array" ref="B1375">_xlfn.IFS((A1375="TV"),1,(A1375="Newspaper (online or physical)"),2,(A1375="Internet (Social Media &amp; other non-news sites)"),3,(A1375="Radio"),4,(A1375="None"),5)</f>
        <v>#N/A</v>
      </c>
      <c r="C1375" t="s">
        <v>2812</v>
      </c>
    </row>
    <row r="1376" spans="1:3" x14ac:dyDescent="0.35">
      <c r="A1376" t="s">
        <v>16</v>
      </c>
      <c r="B1376" cm="1">
        <f t="array" ref="B1376">_xlfn.IFS((A1376="TV"),1,(A1376="Newspaper (online or physical)"),2,(A1376="Internet (Social Media &amp; other non-news sites)"),3,(A1376="Radio"),4,(A1376="None"),5)</f>
        <v>1</v>
      </c>
      <c r="C1376" t="s">
        <v>2812</v>
      </c>
    </row>
    <row r="1377" spans="1:3" x14ac:dyDescent="0.35">
      <c r="A1377">
        <v>999</v>
      </c>
      <c r="B1377" t="e" cm="1">
        <f t="array" ref="B1377">_xlfn.IFS((A1377="TV"),1,(A1377="Newspaper (online or physical)"),2,(A1377="Internet (Social Media &amp; other non-news sites)"),3,(A1377="Radio"),4,(A1377="None"),5)</f>
        <v>#N/A</v>
      </c>
      <c r="C1377" t="s">
        <v>2812</v>
      </c>
    </row>
    <row r="1378" spans="1:3" x14ac:dyDescent="0.35">
      <c r="A1378">
        <v>999</v>
      </c>
      <c r="B1378" t="e" cm="1">
        <f t="array" ref="B1378">_xlfn.IFS((A1378="TV"),1,(A1378="Newspaper (online or physical)"),2,(A1378="Internet (Social Media &amp; other non-news sites)"),3,(A1378="Radio"),4,(A1378="None"),5)</f>
        <v>#N/A</v>
      </c>
      <c r="C1378" t="s">
        <v>2812</v>
      </c>
    </row>
    <row r="1379" spans="1:3" x14ac:dyDescent="0.35">
      <c r="A1379">
        <v>999</v>
      </c>
      <c r="B1379" t="e" cm="1">
        <f t="array" ref="B1379">_xlfn.IFS((A1379="TV"),1,(A1379="Newspaper (online or physical)"),2,(A1379="Internet (Social Media &amp; other non-news sites)"),3,(A1379="Radio"),4,(A1379="None"),5)</f>
        <v>#N/A</v>
      </c>
      <c r="C1379" t="s">
        <v>2812</v>
      </c>
    </row>
    <row r="1380" spans="1:3" x14ac:dyDescent="0.35">
      <c r="A1380">
        <v>999</v>
      </c>
      <c r="B1380" t="e" cm="1">
        <f t="array" ref="B1380">_xlfn.IFS((A1380="TV"),1,(A1380="Newspaper (online or physical)"),2,(A1380="Internet (Social Media &amp; other non-news sites)"),3,(A1380="Radio"),4,(A1380="None"),5)</f>
        <v>#N/A</v>
      </c>
      <c r="C1380" t="s">
        <v>2812</v>
      </c>
    </row>
    <row r="1381" spans="1:3" x14ac:dyDescent="0.35">
      <c r="A1381">
        <v>999</v>
      </c>
      <c r="B1381" t="e" cm="1">
        <f t="array" ref="B1381">_xlfn.IFS((A1381="TV"),1,(A1381="Newspaper (online or physical)"),2,(A1381="Internet (Social Media &amp; other non-news sites)"),3,(A1381="Radio"),4,(A1381="None"),5)</f>
        <v>#N/A</v>
      </c>
      <c r="C1381" t="s">
        <v>2812</v>
      </c>
    </row>
    <row r="1382" spans="1:3" x14ac:dyDescent="0.35">
      <c r="A1382" t="s">
        <v>19</v>
      </c>
      <c r="B1382" cm="1">
        <f t="array" ref="B1382">_xlfn.IFS((A1382="TV"),1,(A1382="Newspaper (online or physical)"),2,(A1382="Internet (Social Media &amp; other non-news sites)"),3,(A1382="Radio"),4,(A1382="None"),5)</f>
        <v>2</v>
      </c>
      <c r="C1382" t="s">
        <v>2812</v>
      </c>
    </row>
    <row r="1383" spans="1:3" x14ac:dyDescent="0.35">
      <c r="A1383">
        <v>999</v>
      </c>
      <c r="B1383" t="e" cm="1">
        <f t="array" ref="B1383">_xlfn.IFS((A1383="TV"),1,(A1383="Newspaper (online or physical)"),2,(A1383="Internet (Social Media &amp; other non-news sites)"),3,(A1383="Radio"),4,(A1383="None"),5)</f>
        <v>#N/A</v>
      </c>
      <c r="C1383" t="s">
        <v>2812</v>
      </c>
    </row>
    <row r="1384" spans="1:3" x14ac:dyDescent="0.35">
      <c r="A1384">
        <v>999</v>
      </c>
      <c r="B1384" t="e" cm="1">
        <f t="array" ref="B1384">_xlfn.IFS((A1384="TV"),1,(A1384="Newspaper (online or physical)"),2,(A1384="Internet (Social Media &amp; other non-news sites)"),3,(A1384="Radio"),4,(A1384="None"),5)</f>
        <v>#N/A</v>
      </c>
      <c r="C1384" t="s">
        <v>2812</v>
      </c>
    </row>
    <row r="1385" spans="1:3" x14ac:dyDescent="0.35">
      <c r="A1385" t="s">
        <v>16</v>
      </c>
      <c r="B1385" cm="1">
        <f t="array" ref="B1385">_xlfn.IFS((A1385="TV"),1,(A1385="Newspaper (online or physical)"),2,(A1385="Internet (Social Media &amp; other non-news sites)"),3,(A1385="Radio"),4,(A1385="None"),5)</f>
        <v>1</v>
      </c>
      <c r="C1385" t="s">
        <v>2812</v>
      </c>
    </row>
    <row r="1386" spans="1:3" x14ac:dyDescent="0.35">
      <c r="A1386">
        <v>999</v>
      </c>
      <c r="B1386" t="e" cm="1">
        <f t="array" ref="B1386">_xlfn.IFS((A1386="TV"),1,(A1386="Newspaper (online or physical)"),2,(A1386="Internet (Social Media &amp; other non-news sites)"),3,(A1386="Radio"),4,(A1386="None"),5)</f>
        <v>#N/A</v>
      </c>
      <c r="C1386" t="s">
        <v>2812</v>
      </c>
    </row>
    <row r="1387" spans="1:3" x14ac:dyDescent="0.35">
      <c r="A1387">
        <v>999</v>
      </c>
      <c r="B1387" t="e" cm="1">
        <f t="array" ref="B1387">_xlfn.IFS((A1387="TV"),1,(A1387="Newspaper (online or physical)"),2,(A1387="Internet (Social Media &amp; other non-news sites)"),3,(A1387="Radio"),4,(A1387="None"),5)</f>
        <v>#N/A</v>
      </c>
      <c r="C1387" t="s">
        <v>2812</v>
      </c>
    </row>
    <row r="1388" spans="1:3" x14ac:dyDescent="0.35">
      <c r="A1388">
        <v>999</v>
      </c>
      <c r="B1388" t="e" cm="1">
        <f t="array" ref="B1388">_xlfn.IFS((A1388="TV"),1,(A1388="Newspaper (online or physical)"),2,(A1388="Internet (Social Media &amp; other non-news sites)"),3,(A1388="Radio"),4,(A1388="None"),5)</f>
        <v>#N/A</v>
      </c>
      <c r="C1388" t="s">
        <v>2812</v>
      </c>
    </row>
    <row r="1389" spans="1:3" x14ac:dyDescent="0.35">
      <c r="A1389">
        <v>999</v>
      </c>
      <c r="B1389" t="e" cm="1">
        <f t="array" ref="B1389">_xlfn.IFS((A1389="TV"),1,(A1389="Newspaper (online or physical)"),2,(A1389="Internet (Social Media &amp; other non-news sites)"),3,(A1389="Radio"),4,(A1389="None"),5)</f>
        <v>#N/A</v>
      </c>
      <c r="C1389" t="s">
        <v>2812</v>
      </c>
    </row>
    <row r="1390" spans="1:3" x14ac:dyDescent="0.35">
      <c r="A1390">
        <v>999</v>
      </c>
      <c r="B1390" t="e" cm="1">
        <f t="array" ref="B1390">_xlfn.IFS((A1390="TV"),1,(A1390="Newspaper (online or physical)"),2,(A1390="Internet (Social Media &amp; other non-news sites)"),3,(A1390="Radio"),4,(A1390="None"),5)</f>
        <v>#N/A</v>
      </c>
      <c r="C1390" t="s">
        <v>2812</v>
      </c>
    </row>
    <row r="1391" spans="1:3" x14ac:dyDescent="0.35">
      <c r="A1391">
        <v>999</v>
      </c>
      <c r="B1391" t="e" cm="1">
        <f t="array" ref="B1391">_xlfn.IFS((A1391="TV"),1,(A1391="Newspaper (online or physical)"),2,(A1391="Internet (Social Media &amp; other non-news sites)"),3,(A1391="Radio"),4,(A1391="None"),5)</f>
        <v>#N/A</v>
      </c>
      <c r="C1391" t="s">
        <v>2812</v>
      </c>
    </row>
    <row r="1392" spans="1:3" x14ac:dyDescent="0.35">
      <c r="A1392">
        <v>999</v>
      </c>
      <c r="B1392" t="e" cm="1">
        <f t="array" ref="B1392">_xlfn.IFS((A1392="TV"),1,(A1392="Newspaper (online or physical)"),2,(A1392="Internet (Social Media &amp; other non-news sites)"),3,(A1392="Radio"),4,(A1392="None"),5)</f>
        <v>#N/A</v>
      </c>
      <c r="C1392" t="s">
        <v>2812</v>
      </c>
    </row>
    <row r="1393" spans="1:3" x14ac:dyDescent="0.35">
      <c r="A1393">
        <v>999</v>
      </c>
      <c r="B1393" t="e" cm="1">
        <f t="array" ref="B1393">_xlfn.IFS((A1393="TV"),1,(A1393="Newspaper (online or physical)"),2,(A1393="Internet (Social Media &amp; other non-news sites)"),3,(A1393="Radio"),4,(A1393="None"),5)</f>
        <v>#N/A</v>
      </c>
      <c r="C1393" t="s">
        <v>2812</v>
      </c>
    </row>
    <row r="1394" spans="1:3" x14ac:dyDescent="0.35">
      <c r="A1394">
        <v>999</v>
      </c>
      <c r="B1394" t="e" cm="1">
        <f t="array" ref="B1394">_xlfn.IFS((A1394="TV"),1,(A1394="Newspaper (online or physical)"),2,(A1394="Internet (Social Media &amp; other non-news sites)"),3,(A1394="Radio"),4,(A1394="None"),5)</f>
        <v>#N/A</v>
      </c>
      <c r="C1394" t="s">
        <v>2813</v>
      </c>
    </row>
    <row r="1395" spans="1:3" x14ac:dyDescent="0.35">
      <c r="A1395">
        <v>999</v>
      </c>
      <c r="B1395" t="e" cm="1">
        <f t="array" ref="B1395">_xlfn.IFS((A1395="TV"),1,(A1395="Newspaper (online or physical)"),2,(A1395="Internet (Social Media &amp; other non-news sites)"),3,(A1395="Radio"),4,(A1395="None"),5)</f>
        <v>#N/A</v>
      </c>
      <c r="C1395" t="s">
        <v>2813</v>
      </c>
    </row>
    <row r="1396" spans="1:3" x14ac:dyDescent="0.35">
      <c r="A1396">
        <v>999</v>
      </c>
      <c r="B1396" t="e" cm="1">
        <f t="array" ref="B1396">_xlfn.IFS((A1396="TV"),1,(A1396="Newspaper (online or physical)"),2,(A1396="Internet (Social Media &amp; other non-news sites)"),3,(A1396="Radio"),4,(A1396="None"),5)</f>
        <v>#N/A</v>
      </c>
      <c r="C1396" t="s">
        <v>2813</v>
      </c>
    </row>
    <row r="1397" spans="1:3" x14ac:dyDescent="0.35">
      <c r="A1397">
        <v>999</v>
      </c>
      <c r="B1397" t="e" cm="1">
        <f t="array" ref="B1397">_xlfn.IFS((A1397="TV"),1,(A1397="Newspaper (online or physical)"),2,(A1397="Internet (Social Media &amp; other non-news sites)"),3,(A1397="Radio"),4,(A1397="None"),5)</f>
        <v>#N/A</v>
      </c>
      <c r="C1397" t="s">
        <v>2813</v>
      </c>
    </row>
    <row r="1398" spans="1:3" x14ac:dyDescent="0.35">
      <c r="A1398" t="s">
        <v>1346</v>
      </c>
      <c r="B1398" cm="1">
        <f t="array" ref="B1398">_xlfn.IFS((A1398="TV"),1,(A1398="Newspaper (online or physical)"),2,(A1398="Internet (Social Media &amp; other non-news sites)"),3,(A1398="Radio"),4,(A1398="None"),5)</f>
        <v>3</v>
      </c>
      <c r="C1398" t="s">
        <v>2813</v>
      </c>
    </row>
    <row r="1399" spans="1:3" x14ac:dyDescent="0.35">
      <c r="A1399">
        <v>999</v>
      </c>
      <c r="B1399" t="e" cm="1">
        <f t="array" ref="B1399">_xlfn.IFS((A1399="TV"),1,(A1399="Newspaper (online or physical)"),2,(A1399="Internet (Social Media &amp; other non-news sites)"),3,(A1399="Radio"),4,(A1399="None"),5)</f>
        <v>#N/A</v>
      </c>
      <c r="C1399" t="s">
        <v>2813</v>
      </c>
    </row>
    <row r="1400" spans="1:3" x14ac:dyDescent="0.35">
      <c r="A1400">
        <v>999</v>
      </c>
      <c r="B1400" t="e" cm="1">
        <f t="array" ref="B1400">_xlfn.IFS((A1400="TV"),1,(A1400="Newspaper (online or physical)"),2,(A1400="Internet (Social Media &amp; other non-news sites)"),3,(A1400="Radio"),4,(A1400="None"),5)</f>
        <v>#N/A</v>
      </c>
      <c r="C1400" t="s">
        <v>2813</v>
      </c>
    </row>
    <row r="1401" spans="1:3" x14ac:dyDescent="0.35">
      <c r="A1401" t="s">
        <v>19</v>
      </c>
      <c r="B1401" cm="1">
        <f t="array" ref="B1401">_xlfn.IFS((A1401="TV"),1,(A1401="Newspaper (online or physical)"),2,(A1401="Internet (Social Media &amp; other non-news sites)"),3,(A1401="Radio"),4,(A1401="None"),5)</f>
        <v>2</v>
      </c>
      <c r="C1401" t="s">
        <v>2813</v>
      </c>
    </row>
    <row r="1402" spans="1:3" x14ac:dyDescent="0.35">
      <c r="A1402">
        <v>999</v>
      </c>
      <c r="B1402" t="e" cm="1">
        <f t="array" ref="B1402">_xlfn.IFS((A1402="TV"),1,(A1402="Newspaper (online or physical)"),2,(A1402="Internet (Social Media &amp; other non-news sites)"),3,(A1402="Radio"),4,(A1402="None"),5)</f>
        <v>#N/A</v>
      </c>
      <c r="C1402" t="s">
        <v>2813</v>
      </c>
    </row>
    <row r="1403" spans="1:3" x14ac:dyDescent="0.35">
      <c r="A1403">
        <v>999</v>
      </c>
      <c r="B1403" t="e" cm="1">
        <f t="array" ref="B1403">_xlfn.IFS((A1403="TV"),1,(A1403="Newspaper (online or physical)"),2,(A1403="Internet (Social Media &amp; other non-news sites)"),3,(A1403="Radio"),4,(A1403="None"),5)</f>
        <v>#N/A</v>
      </c>
      <c r="C1403" t="s">
        <v>2813</v>
      </c>
    </row>
    <row r="1404" spans="1:3" x14ac:dyDescent="0.35">
      <c r="A1404">
        <v>999</v>
      </c>
      <c r="B1404" t="e" cm="1">
        <f t="array" ref="B1404">_xlfn.IFS((A1404="TV"),1,(A1404="Newspaper (online or physical)"),2,(A1404="Internet (Social Media &amp; other non-news sites)"),3,(A1404="Radio"),4,(A1404="None"),5)</f>
        <v>#N/A</v>
      </c>
      <c r="C1404" t="s">
        <v>2813</v>
      </c>
    </row>
    <row r="1405" spans="1:3" x14ac:dyDescent="0.35">
      <c r="A1405" t="s">
        <v>19</v>
      </c>
      <c r="B1405" cm="1">
        <f t="array" ref="B1405">_xlfn.IFS((A1405="TV"),1,(A1405="Newspaper (online or physical)"),2,(A1405="Internet (Social Media &amp; other non-news sites)"),3,(A1405="Radio"),4,(A1405="None"),5)</f>
        <v>2</v>
      </c>
      <c r="C1405" t="s">
        <v>2813</v>
      </c>
    </row>
    <row r="1406" spans="1:3" x14ac:dyDescent="0.35">
      <c r="A1406">
        <v>999</v>
      </c>
      <c r="B1406" t="e" cm="1">
        <f t="array" ref="B1406">_xlfn.IFS((A1406="TV"),1,(A1406="Newspaper (online or physical)"),2,(A1406="Internet (Social Media &amp; other non-news sites)"),3,(A1406="Radio"),4,(A1406="None"),5)</f>
        <v>#N/A</v>
      </c>
      <c r="C1406" t="s">
        <v>2813</v>
      </c>
    </row>
    <row r="1407" spans="1:3" x14ac:dyDescent="0.35">
      <c r="A1407">
        <v>999</v>
      </c>
      <c r="B1407" t="e" cm="1">
        <f t="array" ref="B1407">_xlfn.IFS((A1407="TV"),1,(A1407="Newspaper (online or physical)"),2,(A1407="Internet (Social Media &amp; other non-news sites)"),3,(A1407="Radio"),4,(A1407="None"),5)</f>
        <v>#N/A</v>
      </c>
      <c r="C1407" t="s">
        <v>2813</v>
      </c>
    </row>
    <row r="1408" spans="1:3" x14ac:dyDescent="0.35">
      <c r="A1408">
        <v>999</v>
      </c>
      <c r="B1408" t="e" cm="1">
        <f t="array" ref="B1408">_xlfn.IFS((A1408="TV"),1,(A1408="Newspaper (online or physical)"),2,(A1408="Internet (Social Media &amp; other non-news sites)"),3,(A1408="Radio"),4,(A1408="None"),5)</f>
        <v>#N/A</v>
      </c>
      <c r="C1408" t="s">
        <v>2813</v>
      </c>
    </row>
    <row r="1409" spans="1:3" x14ac:dyDescent="0.35">
      <c r="A1409">
        <v>999</v>
      </c>
      <c r="B1409" t="e" cm="1">
        <f t="array" ref="B1409">_xlfn.IFS((A1409="TV"),1,(A1409="Newspaper (online or physical)"),2,(A1409="Internet (Social Media &amp; other non-news sites)"),3,(A1409="Radio"),4,(A1409="None"),5)</f>
        <v>#N/A</v>
      </c>
      <c r="C1409" t="s">
        <v>2813</v>
      </c>
    </row>
    <row r="1410" spans="1:3" x14ac:dyDescent="0.35">
      <c r="A1410" t="s">
        <v>16</v>
      </c>
      <c r="B1410" cm="1">
        <f t="array" ref="B1410">_xlfn.IFS((A1410="TV"),1,(A1410="Newspaper (online or physical)"),2,(A1410="Internet (Social Media &amp; other non-news sites)"),3,(A1410="Radio"),4,(A1410="None"),5)</f>
        <v>1</v>
      </c>
      <c r="C1410" t="s">
        <v>2813</v>
      </c>
    </row>
    <row r="1411" spans="1:3" x14ac:dyDescent="0.35">
      <c r="A1411" t="s">
        <v>20</v>
      </c>
      <c r="B1411" cm="1">
        <f t="array" ref="B1411">_xlfn.IFS((A1411="TV"),1,(A1411="Newspaper (online or physical)"),2,(A1411="Internet (Social Media &amp; other non-news sites)"),3,(A1411="Radio"),4,(A1411="None"),5)</f>
        <v>5</v>
      </c>
      <c r="C1411" t="s">
        <v>2813</v>
      </c>
    </row>
    <row r="1412" spans="1:3" x14ac:dyDescent="0.35">
      <c r="A1412">
        <v>999</v>
      </c>
      <c r="B1412" t="e" cm="1">
        <f t="array" ref="B1412">_xlfn.IFS((A1412="TV"),1,(A1412="Newspaper (online or physical)"),2,(A1412="Internet (Social Media &amp; other non-news sites)"),3,(A1412="Radio"),4,(A1412="None"),5)</f>
        <v>#N/A</v>
      </c>
      <c r="C1412" t="s">
        <v>2813</v>
      </c>
    </row>
    <row r="1413" spans="1:3" x14ac:dyDescent="0.35">
      <c r="A1413" t="s">
        <v>1346</v>
      </c>
      <c r="B1413" cm="1">
        <f t="array" ref="B1413">_xlfn.IFS((A1413="TV"),1,(A1413="Newspaper (online or physical)"),2,(A1413="Internet (Social Media &amp; other non-news sites)"),3,(A1413="Radio"),4,(A1413="None"),5)</f>
        <v>3</v>
      </c>
      <c r="C1413" t="s">
        <v>2813</v>
      </c>
    </row>
    <row r="1414" spans="1:3" x14ac:dyDescent="0.35">
      <c r="A1414" t="s">
        <v>16</v>
      </c>
      <c r="B1414" cm="1">
        <f t="array" ref="B1414">_xlfn.IFS((A1414="TV"),1,(A1414="Newspaper (online or physical)"),2,(A1414="Internet (Social Media &amp; other non-news sites)"),3,(A1414="Radio"),4,(A1414="None"),5)</f>
        <v>1</v>
      </c>
      <c r="C1414" t="s">
        <v>2813</v>
      </c>
    </row>
    <row r="1415" spans="1:3" x14ac:dyDescent="0.35">
      <c r="A1415" t="s">
        <v>16</v>
      </c>
      <c r="B1415" cm="1">
        <f t="array" ref="B1415">_xlfn.IFS((A1415="TV"),1,(A1415="Newspaper (online or physical)"),2,(A1415="Internet (Social Media &amp; other non-news sites)"),3,(A1415="Radio"),4,(A1415="None"),5)</f>
        <v>1</v>
      </c>
      <c r="C1415" t="s">
        <v>2813</v>
      </c>
    </row>
    <row r="1416" spans="1:3" x14ac:dyDescent="0.35">
      <c r="A1416">
        <v>999</v>
      </c>
      <c r="B1416" t="e" cm="1">
        <f t="array" ref="B1416">_xlfn.IFS((A1416="TV"),1,(A1416="Newspaper (online or physical)"),2,(A1416="Internet (Social Media &amp; other non-news sites)"),3,(A1416="Radio"),4,(A1416="None"),5)</f>
        <v>#N/A</v>
      </c>
      <c r="C1416" t="s">
        <v>2813</v>
      </c>
    </row>
    <row r="1417" spans="1:3" x14ac:dyDescent="0.35">
      <c r="A1417">
        <v>999</v>
      </c>
      <c r="B1417" t="e" cm="1">
        <f t="array" ref="B1417">_xlfn.IFS((A1417="TV"),1,(A1417="Newspaper (online or physical)"),2,(A1417="Internet (Social Media &amp; other non-news sites)"),3,(A1417="Radio"),4,(A1417="None"),5)</f>
        <v>#N/A</v>
      </c>
      <c r="C1417" t="s">
        <v>2813</v>
      </c>
    </row>
    <row r="1418" spans="1:3" x14ac:dyDescent="0.35">
      <c r="A1418">
        <v>999</v>
      </c>
      <c r="B1418" t="e" cm="1">
        <f t="array" ref="B1418">_xlfn.IFS((A1418="TV"),1,(A1418="Newspaper (online or physical)"),2,(A1418="Internet (Social Media &amp; other non-news sites)"),3,(A1418="Radio"),4,(A1418="None"),5)</f>
        <v>#N/A</v>
      </c>
      <c r="C1418" t="s">
        <v>2813</v>
      </c>
    </row>
    <row r="1419" spans="1:3" x14ac:dyDescent="0.35">
      <c r="A1419">
        <v>999</v>
      </c>
      <c r="B1419" t="e" cm="1">
        <f t="array" ref="B1419">_xlfn.IFS((A1419="TV"),1,(A1419="Newspaper (online or physical)"),2,(A1419="Internet (Social Media &amp; other non-news sites)"),3,(A1419="Radio"),4,(A1419="None"),5)</f>
        <v>#N/A</v>
      </c>
      <c r="C1419" t="s">
        <v>2813</v>
      </c>
    </row>
    <row r="1420" spans="1:3" x14ac:dyDescent="0.35">
      <c r="A1420">
        <v>999</v>
      </c>
      <c r="B1420" t="e" cm="1">
        <f t="array" ref="B1420">_xlfn.IFS((A1420="TV"),1,(A1420="Newspaper (online or physical)"),2,(A1420="Internet (Social Media &amp; other non-news sites)"),3,(A1420="Radio"),4,(A1420="None"),5)</f>
        <v>#N/A</v>
      </c>
      <c r="C1420" t="s">
        <v>2813</v>
      </c>
    </row>
    <row r="1421" spans="1:3" x14ac:dyDescent="0.35">
      <c r="A1421" t="s">
        <v>19</v>
      </c>
      <c r="B1421" cm="1">
        <f t="array" ref="B1421">_xlfn.IFS((A1421="TV"),1,(A1421="Newspaper (online or physical)"),2,(A1421="Internet (Social Media &amp; other non-news sites)"),3,(A1421="Radio"),4,(A1421="None"),5)</f>
        <v>2</v>
      </c>
      <c r="C1421" t="s">
        <v>2813</v>
      </c>
    </row>
    <row r="1422" spans="1:3" x14ac:dyDescent="0.35">
      <c r="A1422">
        <v>999</v>
      </c>
      <c r="B1422" t="e" cm="1">
        <f t="array" ref="B1422">_xlfn.IFS((A1422="TV"),1,(A1422="Newspaper (online or physical)"),2,(A1422="Internet (Social Media &amp; other non-news sites)"),3,(A1422="Radio"),4,(A1422="None"),5)</f>
        <v>#N/A</v>
      </c>
      <c r="C1422" t="s">
        <v>2813</v>
      </c>
    </row>
    <row r="1423" spans="1:3" x14ac:dyDescent="0.35">
      <c r="A1423">
        <v>999</v>
      </c>
      <c r="B1423" t="e" cm="1">
        <f t="array" ref="B1423">_xlfn.IFS((A1423="TV"),1,(A1423="Newspaper (online or physical)"),2,(A1423="Internet (Social Media &amp; other non-news sites)"),3,(A1423="Radio"),4,(A1423="None"),5)</f>
        <v>#N/A</v>
      </c>
      <c r="C1423" t="s">
        <v>2813</v>
      </c>
    </row>
    <row r="1424" spans="1:3" x14ac:dyDescent="0.35">
      <c r="A1424">
        <v>999</v>
      </c>
      <c r="B1424" t="e" cm="1">
        <f t="array" ref="B1424">_xlfn.IFS((A1424="TV"),1,(A1424="Newspaper (online or physical)"),2,(A1424="Internet (Social Media &amp; other non-news sites)"),3,(A1424="Radio"),4,(A1424="None"),5)</f>
        <v>#N/A</v>
      </c>
      <c r="C1424" t="s">
        <v>2813</v>
      </c>
    </row>
    <row r="1425" spans="1:3" x14ac:dyDescent="0.35">
      <c r="A1425">
        <v>999</v>
      </c>
      <c r="B1425" t="e" cm="1">
        <f t="array" ref="B1425">_xlfn.IFS((A1425="TV"),1,(A1425="Newspaper (online or physical)"),2,(A1425="Internet (Social Media &amp; other non-news sites)"),3,(A1425="Radio"),4,(A1425="None"),5)</f>
        <v>#N/A</v>
      </c>
      <c r="C1425" t="s">
        <v>2813</v>
      </c>
    </row>
    <row r="1426" spans="1:3" x14ac:dyDescent="0.35">
      <c r="A1426" t="s">
        <v>1346</v>
      </c>
      <c r="B1426" cm="1">
        <f t="array" ref="B1426">_xlfn.IFS((A1426="TV"),1,(A1426="Newspaper (online or physical)"),2,(A1426="Internet (Social Media &amp; other non-news sites)"),3,(A1426="Radio"),4,(A1426="None"),5)</f>
        <v>3</v>
      </c>
      <c r="C1426" t="s">
        <v>2813</v>
      </c>
    </row>
    <row r="1427" spans="1:3" x14ac:dyDescent="0.35">
      <c r="A1427">
        <v>999</v>
      </c>
      <c r="B1427" t="e" cm="1">
        <f t="array" ref="B1427">_xlfn.IFS((A1427="TV"),1,(A1427="Newspaper (online or physical)"),2,(A1427="Internet (Social Media &amp; other non-news sites)"),3,(A1427="Radio"),4,(A1427="None"),5)</f>
        <v>#N/A</v>
      </c>
      <c r="C1427" t="s">
        <v>2813</v>
      </c>
    </row>
    <row r="1428" spans="1:3" x14ac:dyDescent="0.35">
      <c r="A1428" t="s">
        <v>16</v>
      </c>
      <c r="B1428" cm="1">
        <f t="array" ref="B1428">_xlfn.IFS((A1428="TV"),1,(A1428="Newspaper (online or physical)"),2,(A1428="Internet (Social Media &amp; other non-news sites)"),3,(A1428="Radio"),4,(A1428="None"),5)</f>
        <v>1</v>
      </c>
      <c r="C1428" t="s">
        <v>2813</v>
      </c>
    </row>
    <row r="1429" spans="1:3" x14ac:dyDescent="0.35">
      <c r="A1429">
        <v>999</v>
      </c>
      <c r="B1429" t="e" cm="1">
        <f t="array" ref="B1429">_xlfn.IFS((A1429="TV"),1,(A1429="Newspaper (online or physical)"),2,(A1429="Internet (Social Media &amp; other non-news sites)"),3,(A1429="Radio"),4,(A1429="None"),5)</f>
        <v>#N/A</v>
      </c>
      <c r="C1429" t="s">
        <v>2813</v>
      </c>
    </row>
    <row r="1430" spans="1:3" x14ac:dyDescent="0.35">
      <c r="A1430">
        <v>999</v>
      </c>
      <c r="B1430" t="e" cm="1">
        <f t="array" ref="B1430">_xlfn.IFS((A1430="TV"),1,(A1430="Newspaper (online or physical)"),2,(A1430="Internet (Social Media &amp; other non-news sites)"),3,(A1430="Radio"),4,(A1430="None"),5)</f>
        <v>#N/A</v>
      </c>
      <c r="C1430" t="s">
        <v>2813</v>
      </c>
    </row>
    <row r="1431" spans="1:3" x14ac:dyDescent="0.35">
      <c r="A1431">
        <v>999</v>
      </c>
      <c r="B1431" t="e" cm="1">
        <f t="array" ref="B1431">_xlfn.IFS((A1431="TV"),1,(A1431="Newspaper (online or physical)"),2,(A1431="Internet (Social Media &amp; other non-news sites)"),3,(A1431="Radio"),4,(A1431="None"),5)</f>
        <v>#N/A</v>
      </c>
      <c r="C1431" t="s">
        <v>2813</v>
      </c>
    </row>
    <row r="1432" spans="1:3" x14ac:dyDescent="0.35">
      <c r="A1432">
        <v>999</v>
      </c>
      <c r="B1432" t="e" cm="1">
        <f t="array" ref="B1432">_xlfn.IFS((A1432="TV"),1,(A1432="Newspaper (online or physical)"),2,(A1432="Internet (Social Media &amp; other non-news sites)"),3,(A1432="Radio"),4,(A1432="None"),5)</f>
        <v>#N/A</v>
      </c>
      <c r="C1432" t="s">
        <v>2813</v>
      </c>
    </row>
    <row r="1433" spans="1:3" x14ac:dyDescent="0.35">
      <c r="A1433">
        <v>999</v>
      </c>
      <c r="B1433" t="e" cm="1">
        <f t="array" ref="B1433">_xlfn.IFS((A1433="TV"),1,(A1433="Newspaper (online or physical)"),2,(A1433="Internet (Social Media &amp; other non-news sites)"),3,(A1433="Radio"),4,(A1433="None"),5)</f>
        <v>#N/A</v>
      </c>
      <c r="C1433" t="s">
        <v>2813</v>
      </c>
    </row>
    <row r="1434" spans="1:3" x14ac:dyDescent="0.35">
      <c r="A1434">
        <v>999</v>
      </c>
      <c r="B1434" t="e" cm="1">
        <f t="array" ref="B1434">_xlfn.IFS((A1434="TV"),1,(A1434="Newspaper (online or physical)"),2,(A1434="Internet (Social Media &amp; other non-news sites)"),3,(A1434="Radio"),4,(A1434="None"),5)</f>
        <v>#N/A</v>
      </c>
      <c r="C1434" t="s">
        <v>2813</v>
      </c>
    </row>
    <row r="1435" spans="1:3" x14ac:dyDescent="0.35">
      <c r="A1435">
        <v>999</v>
      </c>
      <c r="B1435" t="e" cm="1">
        <f t="array" ref="B1435">_xlfn.IFS((A1435="TV"),1,(A1435="Newspaper (online or physical)"),2,(A1435="Internet (Social Media &amp; other non-news sites)"),3,(A1435="Radio"),4,(A1435="None"),5)</f>
        <v>#N/A</v>
      </c>
      <c r="C1435" t="s">
        <v>2813</v>
      </c>
    </row>
    <row r="1436" spans="1:3" x14ac:dyDescent="0.35">
      <c r="A1436" t="s">
        <v>19</v>
      </c>
      <c r="B1436" cm="1">
        <f t="array" ref="B1436">_xlfn.IFS((A1436="TV"),1,(A1436="Newspaper (online or physical)"),2,(A1436="Internet (Social Media &amp; other non-news sites)"),3,(A1436="Radio"),4,(A1436="None"),5)</f>
        <v>2</v>
      </c>
      <c r="C1436" t="s">
        <v>2813</v>
      </c>
    </row>
    <row r="1437" spans="1:3" x14ac:dyDescent="0.35">
      <c r="A1437">
        <v>999</v>
      </c>
      <c r="B1437" t="e" cm="1">
        <f t="array" ref="B1437">_xlfn.IFS((A1437="TV"),1,(A1437="Newspaper (online or physical)"),2,(A1437="Internet (Social Media &amp; other non-news sites)"),3,(A1437="Radio"),4,(A1437="None"),5)</f>
        <v>#N/A</v>
      </c>
      <c r="C1437" t="s">
        <v>2813</v>
      </c>
    </row>
    <row r="1438" spans="1:3" x14ac:dyDescent="0.35">
      <c r="A1438" t="s">
        <v>19</v>
      </c>
      <c r="B1438" cm="1">
        <f t="array" ref="B1438">_xlfn.IFS((A1438="TV"),1,(A1438="Newspaper (online or physical)"),2,(A1438="Internet (Social Media &amp; other non-news sites)"),3,(A1438="Radio"),4,(A1438="None"),5)</f>
        <v>2</v>
      </c>
      <c r="C1438" t="s">
        <v>2813</v>
      </c>
    </row>
    <row r="1439" spans="1:3" x14ac:dyDescent="0.35">
      <c r="A1439">
        <v>999</v>
      </c>
      <c r="B1439" t="e" cm="1">
        <f t="array" ref="B1439">_xlfn.IFS((A1439="TV"),1,(A1439="Newspaper (online or physical)"),2,(A1439="Internet (Social Media &amp; other non-news sites)"),3,(A1439="Radio"),4,(A1439="None"),5)</f>
        <v>#N/A</v>
      </c>
      <c r="C1439" t="s">
        <v>2813</v>
      </c>
    </row>
    <row r="1440" spans="1:3" x14ac:dyDescent="0.35">
      <c r="A1440" t="s">
        <v>1346</v>
      </c>
      <c r="B1440" cm="1">
        <f t="array" ref="B1440">_xlfn.IFS((A1440="TV"),1,(A1440="Newspaper (online or physical)"),2,(A1440="Internet (Social Media &amp; other non-news sites)"),3,(A1440="Radio"),4,(A1440="None"),5)</f>
        <v>3</v>
      </c>
      <c r="C1440" t="s">
        <v>2813</v>
      </c>
    </row>
    <row r="1441" spans="1:3" x14ac:dyDescent="0.35">
      <c r="A1441">
        <v>999</v>
      </c>
      <c r="B1441" t="e" cm="1">
        <f t="array" ref="B1441">_xlfn.IFS((A1441="TV"),1,(A1441="Newspaper (online or physical)"),2,(A1441="Internet (Social Media &amp; other non-news sites)"),3,(A1441="Radio"),4,(A1441="None"),5)</f>
        <v>#N/A</v>
      </c>
      <c r="C1441" t="s">
        <v>2813</v>
      </c>
    </row>
    <row r="1442" spans="1:3" x14ac:dyDescent="0.35">
      <c r="A1442">
        <v>999</v>
      </c>
      <c r="B1442" t="e" cm="1">
        <f t="array" ref="B1442">_xlfn.IFS((A1442="TV"),1,(A1442="Newspaper (online or physical)"),2,(A1442="Internet (Social Media &amp; other non-news sites)"),3,(A1442="Radio"),4,(A1442="None"),5)</f>
        <v>#N/A</v>
      </c>
      <c r="C1442" t="s">
        <v>2813</v>
      </c>
    </row>
    <row r="1443" spans="1:3" x14ac:dyDescent="0.35">
      <c r="A1443">
        <v>999</v>
      </c>
      <c r="B1443" t="e" cm="1">
        <f t="array" ref="B1443">_xlfn.IFS((A1443="TV"),1,(A1443="Newspaper (online or physical)"),2,(A1443="Internet (Social Media &amp; other non-news sites)"),3,(A1443="Radio"),4,(A1443="None"),5)</f>
        <v>#N/A</v>
      </c>
      <c r="C1443" t="s">
        <v>2813</v>
      </c>
    </row>
    <row r="1444" spans="1:3" x14ac:dyDescent="0.35">
      <c r="A1444" t="s">
        <v>1346</v>
      </c>
      <c r="B1444" cm="1">
        <f t="array" ref="B1444">_xlfn.IFS((A1444="TV"),1,(A1444="Newspaper (online or physical)"),2,(A1444="Internet (Social Media &amp; other non-news sites)"),3,(A1444="Radio"),4,(A1444="None"),5)</f>
        <v>3</v>
      </c>
      <c r="C1444" t="s">
        <v>2813</v>
      </c>
    </row>
    <row r="1445" spans="1:3" x14ac:dyDescent="0.35">
      <c r="A1445">
        <v>999</v>
      </c>
      <c r="B1445" t="e" cm="1">
        <f t="array" ref="B1445">_xlfn.IFS((A1445="TV"),1,(A1445="Newspaper (online or physical)"),2,(A1445="Internet (Social Media &amp; other non-news sites)"),3,(A1445="Radio"),4,(A1445="None"),5)</f>
        <v>#N/A</v>
      </c>
      <c r="C1445" t="s">
        <v>2813</v>
      </c>
    </row>
    <row r="1446" spans="1:3" x14ac:dyDescent="0.35">
      <c r="A1446">
        <v>999</v>
      </c>
      <c r="B1446" t="e" cm="1">
        <f t="array" ref="B1446">_xlfn.IFS((A1446="TV"),1,(A1446="Newspaper (online or physical)"),2,(A1446="Internet (Social Media &amp; other non-news sites)"),3,(A1446="Radio"),4,(A1446="None"),5)</f>
        <v>#N/A</v>
      </c>
      <c r="C1446" t="s">
        <v>2813</v>
      </c>
    </row>
    <row r="1447" spans="1:3" x14ac:dyDescent="0.35">
      <c r="A1447">
        <v>999</v>
      </c>
      <c r="B1447" t="e" cm="1">
        <f t="array" ref="B1447">_xlfn.IFS((A1447="TV"),1,(A1447="Newspaper (online or physical)"),2,(A1447="Internet (Social Media &amp; other non-news sites)"),3,(A1447="Radio"),4,(A1447="None"),5)</f>
        <v>#N/A</v>
      </c>
      <c r="C1447" t="s">
        <v>2813</v>
      </c>
    </row>
    <row r="1448" spans="1:3" x14ac:dyDescent="0.35">
      <c r="A1448">
        <v>999</v>
      </c>
      <c r="B1448" t="e" cm="1">
        <f t="array" ref="B1448">_xlfn.IFS((A1448="TV"),1,(A1448="Newspaper (online or physical)"),2,(A1448="Internet (Social Media &amp; other non-news sites)"),3,(A1448="Radio"),4,(A1448="None"),5)</f>
        <v>#N/A</v>
      </c>
      <c r="C1448" t="s">
        <v>2813</v>
      </c>
    </row>
    <row r="1449" spans="1:3" x14ac:dyDescent="0.35">
      <c r="A1449">
        <v>999</v>
      </c>
      <c r="B1449" t="e" cm="1">
        <f t="array" ref="B1449">_xlfn.IFS((A1449="TV"),1,(A1449="Newspaper (online or physical)"),2,(A1449="Internet (Social Media &amp; other non-news sites)"),3,(A1449="Radio"),4,(A1449="None"),5)</f>
        <v>#N/A</v>
      </c>
      <c r="C1449" t="s">
        <v>2813</v>
      </c>
    </row>
    <row r="1450" spans="1:3" x14ac:dyDescent="0.35">
      <c r="A1450" t="s">
        <v>1346</v>
      </c>
      <c r="B1450" cm="1">
        <f t="array" ref="B1450">_xlfn.IFS((A1450="TV"),1,(A1450="Newspaper (online or physical)"),2,(A1450="Internet (Social Media &amp; other non-news sites)"),3,(A1450="Radio"),4,(A1450="None"),5)</f>
        <v>3</v>
      </c>
      <c r="C1450" t="s">
        <v>2813</v>
      </c>
    </row>
    <row r="1451" spans="1:3" x14ac:dyDescent="0.35">
      <c r="A1451">
        <v>999</v>
      </c>
      <c r="B1451" t="e" cm="1">
        <f t="array" ref="B1451">_xlfn.IFS((A1451="TV"),1,(A1451="Newspaper (online or physical)"),2,(A1451="Internet (Social Media &amp; other non-news sites)"),3,(A1451="Radio"),4,(A1451="None"),5)</f>
        <v>#N/A</v>
      </c>
      <c r="C1451" t="s">
        <v>2813</v>
      </c>
    </row>
    <row r="1452" spans="1:3" x14ac:dyDescent="0.35">
      <c r="A1452" t="s">
        <v>19</v>
      </c>
      <c r="B1452" cm="1">
        <f t="array" ref="B1452">_xlfn.IFS((A1452="TV"),1,(A1452="Newspaper (online or physical)"),2,(A1452="Internet (Social Media &amp; other non-news sites)"),3,(A1452="Radio"),4,(A1452="None"),5)</f>
        <v>2</v>
      </c>
      <c r="C1452" t="s">
        <v>2813</v>
      </c>
    </row>
    <row r="1453" spans="1:3" x14ac:dyDescent="0.35">
      <c r="A1453">
        <v>999</v>
      </c>
      <c r="B1453" t="e" cm="1">
        <f t="array" ref="B1453">_xlfn.IFS((A1453="TV"),1,(A1453="Newspaper (online or physical)"),2,(A1453="Internet (Social Media &amp; other non-news sites)"),3,(A1453="Radio"),4,(A1453="None"),5)</f>
        <v>#N/A</v>
      </c>
      <c r="C1453" t="s">
        <v>2813</v>
      </c>
    </row>
    <row r="1454" spans="1:3" x14ac:dyDescent="0.35">
      <c r="A1454">
        <v>999</v>
      </c>
      <c r="B1454" t="e" cm="1">
        <f t="array" ref="B1454">_xlfn.IFS((A1454="TV"),1,(A1454="Newspaper (online or physical)"),2,(A1454="Internet (Social Media &amp; other non-news sites)"),3,(A1454="Radio"),4,(A1454="None"),5)</f>
        <v>#N/A</v>
      </c>
      <c r="C1454" t="s">
        <v>2813</v>
      </c>
    </row>
    <row r="1455" spans="1:3" x14ac:dyDescent="0.35">
      <c r="A1455" t="s">
        <v>19</v>
      </c>
      <c r="B1455" cm="1">
        <f t="array" ref="B1455">_xlfn.IFS((A1455="TV"),1,(A1455="Newspaper (online or physical)"),2,(A1455="Internet (Social Media &amp; other non-news sites)"),3,(A1455="Radio"),4,(A1455="None"),5)</f>
        <v>2</v>
      </c>
      <c r="C1455" t="s">
        <v>2813</v>
      </c>
    </row>
    <row r="1456" spans="1:3" x14ac:dyDescent="0.35">
      <c r="A1456">
        <v>999</v>
      </c>
      <c r="B1456" t="e" cm="1">
        <f t="array" ref="B1456">_xlfn.IFS((A1456="TV"),1,(A1456="Newspaper (online or physical)"),2,(A1456="Internet (Social Media &amp; other non-news sites)"),3,(A1456="Radio"),4,(A1456="None"),5)</f>
        <v>#N/A</v>
      </c>
      <c r="C1456" t="s">
        <v>2813</v>
      </c>
    </row>
    <row r="1457" spans="1:3" x14ac:dyDescent="0.35">
      <c r="A1457">
        <v>999</v>
      </c>
      <c r="B1457" t="e" cm="1">
        <f t="array" ref="B1457">_xlfn.IFS((A1457="TV"),1,(A1457="Newspaper (online or physical)"),2,(A1457="Internet (Social Media &amp; other non-news sites)"),3,(A1457="Radio"),4,(A1457="None"),5)</f>
        <v>#N/A</v>
      </c>
      <c r="C1457" t="s">
        <v>2813</v>
      </c>
    </row>
    <row r="1458" spans="1:3" x14ac:dyDescent="0.35">
      <c r="A1458">
        <v>999</v>
      </c>
      <c r="B1458" t="e" cm="1">
        <f t="array" ref="B1458">_xlfn.IFS((A1458="TV"),1,(A1458="Newspaper (online or physical)"),2,(A1458="Internet (Social Media &amp; other non-news sites)"),3,(A1458="Radio"),4,(A1458="None"),5)</f>
        <v>#N/A</v>
      </c>
      <c r="C1458" t="s">
        <v>2813</v>
      </c>
    </row>
    <row r="1459" spans="1:3" x14ac:dyDescent="0.35">
      <c r="A1459">
        <v>999</v>
      </c>
      <c r="B1459" t="e" cm="1">
        <f t="array" ref="B1459">_xlfn.IFS((A1459="TV"),1,(A1459="Newspaper (online or physical)"),2,(A1459="Internet (Social Media &amp; other non-news sites)"),3,(A1459="Radio"),4,(A1459="None"),5)</f>
        <v>#N/A</v>
      </c>
      <c r="C1459" t="s">
        <v>2813</v>
      </c>
    </row>
    <row r="1460" spans="1:3" x14ac:dyDescent="0.35">
      <c r="A1460">
        <v>999</v>
      </c>
      <c r="B1460" t="e" cm="1">
        <f t="array" ref="B1460">_xlfn.IFS((A1460="TV"),1,(A1460="Newspaper (online or physical)"),2,(A1460="Internet (Social Media &amp; other non-news sites)"),3,(A1460="Radio"),4,(A1460="None"),5)</f>
        <v>#N/A</v>
      </c>
      <c r="C1460" t="s">
        <v>2813</v>
      </c>
    </row>
    <row r="1461" spans="1:3" x14ac:dyDescent="0.35">
      <c r="A1461">
        <v>999</v>
      </c>
      <c r="B1461" t="e" cm="1">
        <f t="array" ref="B1461">_xlfn.IFS((A1461="TV"),1,(A1461="Newspaper (online or physical)"),2,(A1461="Internet (Social Media &amp; other non-news sites)"),3,(A1461="Radio"),4,(A1461="None"),5)</f>
        <v>#N/A</v>
      </c>
      <c r="C1461" t="s">
        <v>2813</v>
      </c>
    </row>
    <row r="1462" spans="1:3" x14ac:dyDescent="0.35">
      <c r="A1462">
        <v>999</v>
      </c>
      <c r="B1462" t="e" cm="1">
        <f t="array" ref="B1462">_xlfn.IFS((A1462="TV"),1,(A1462="Newspaper (online or physical)"),2,(A1462="Internet (Social Media &amp; other non-news sites)"),3,(A1462="Radio"),4,(A1462="None"),5)</f>
        <v>#N/A</v>
      </c>
      <c r="C1462" t="s">
        <v>2813</v>
      </c>
    </row>
    <row r="1463" spans="1:3" x14ac:dyDescent="0.35">
      <c r="A1463">
        <v>999</v>
      </c>
      <c r="B1463" t="e" cm="1">
        <f t="array" ref="B1463">_xlfn.IFS((A1463="TV"),1,(A1463="Newspaper (online or physical)"),2,(A1463="Internet (Social Media &amp; other non-news sites)"),3,(A1463="Radio"),4,(A1463="None"),5)</f>
        <v>#N/A</v>
      </c>
      <c r="C1463" t="s">
        <v>2813</v>
      </c>
    </row>
    <row r="1464" spans="1:3" x14ac:dyDescent="0.35">
      <c r="A1464">
        <v>999</v>
      </c>
      <c r="B1464" t="e" cm="1">
        <f t="array" ref="B1464">_xlfn.IFS((A1464="TV"),1,(A1464="Newspaper (online or physical)"),2,(A1464="Internet (Social Media &amp; other non-news sites)"),3,(A1464="Radio"),4,(A1464="None"),5)</f>
        <v>#N/A</v>
      </c>
      <c r="C1464" t="s">
        <v>2813</v>
      </c>
    </row>
    <row r="1465" spans="1:3" x14ac:dyDescent="0.35">
      <c r="A1465">
        <v>999</v>
      </c>
      <c r="B1465" t="e" cm="1">
        <f t="array" ref="B1465">_xlfn.IFS((A1465="TV"),1,(A1465="Newspaper (online or physical)"),2,(A1465="Internet (Social Media &amp; other non-news sites)"),3,(A1465="Radio"),4,(A1465="None"),5)</f>
        <v>#N/A</v>
      </c>
      <c r="C1465" t="s">
        <v>2813</v>
      </c>
    </row>
    <row r="1466" spans="1:3" x14ac:dyDescent="0.35">
      <c r="A1466">
        <v>999</v>
      </c>
      <c r="B1466" t="e" cm="1">
        <f t="array" ref="B1466">_xlfn.IFS((A1466="TV"),1,(A1466="Newspaper (online or physical)"),2,(A1466="Internet (Social Media &amp; other non-news sites)"),3,(A1466="Radio"),4,(A1466="None"),5)</f>
        <v>#N/A</v>
      </c>
      <c r="C1466" t="s">
        <v>2813</v>
      </c>
    </row>
    <row r="1467" spans="1:3" x14ac:dyDescent="0.35">
      <c r="A1467">
        <v>999</v>
      </c>
      <c r="B1467" t="e" cm="1">
        <f t="array" ref="B1467">_xlfn.IFS((A1467="TV"),1,(A1467="Newspaper (online or physical)"),2,(A1467="Internet (Social Media &amp; other non-news sites)"),3,(A1467="Radio"),4,(A1467="None"),5)</f>
        <v>#N/A</v>
      </c>
      <c r="C1467" t="s">
        <v>2813</v>
      </c>
    </row>
    <row r="1468" spans="1:3" x14ac:dyDescent="0.35">
      <c r="A1468" t="s">
        <v>16</v>
      </c>
      <c r="B1468" cm="1">
        <f t="array" ref="B1468">_xlfn.IFS((A1468="TV"),1,(A1468="Newspaper (online or physical)"),2,(A1468="Internet (Social Media &amp; other non-news sites)"),3,(A1468="Radio"),4,(A1468="None"),5)</f>
        <v>1</v>
      </c>
      <c r="C1468" t="s">
        <v>2813</v>
      </c>
    </row>
    <row r="1469" spans="1:3" x14ac:dyDescent="0.35">
      <c r="A1469">
        <v>999</v>
      </c>
      <c r="B1469" t="e" cm="1">
        <f t="array" ref="B1469">_xlfn.IFS((A1469="TV"),1,(A1469="Newspaper (online or physical)"),2,(A1469="Internet (Social Media &amp; other non-news sites)"),3,(A1469="Radio"),4,(A1469="None"),5)</f>
        <v>#N/A</v>
      </c>
      <c r="C1469" t="s">
        <v>2813</v>
      </c>
    </row>
    <row r="1470" spans="1:3" x14ac:dyDescent="0.35">
      <c r="A1470">
        <v>999</v>
      </c>
      <c r="B1470" t="e" cm="1">
        <f t="array" ref="B1470">_xlfn.IFS((A1470="TV"),1,(A1470="Newspaper (online or physical)"),2,(A1470="Internet (Social Media &amp; other non-news sites)"),3,(A1470="Radio"),4,(A1470="None"),5)</f>
        <v>#N/A</v>
      </c>
      <c r="C1470" t="s">
        <v>2813</v>
      </c>
    </row>
    <row r="1471" spans="1:3" x14ac:dyDescent="0.35">
      <c r="A1471">
        <v>999</v>
      </c>
      <c r="B1471" t="e" cm="1">
        <f t="array" ref="B1471">_xlfn.IFS((A1471="TV"),1,(A1471="Newspaper (online or physical)"),2,(A1471="Internet (Social Media &amp; other non-news sites)"),3,(A1471="Radio"),4,(A1471="None"),5)</f>
        <v>#N/A</v>
      </c>
      <c r="C1471" t="s">
        <v>2813</v>
      </c>
    </row>
    <row r="1472" spans="1:3" x14ac:dyDescent="0.35">
      <c r="A1472" t="s">
        <v>1346</v>
      </c>
      <c r="B1472" cm="1">
        <f t="array" ref="B1472">_xlfn.IFS((A1472="TV"),1,(A1472="Newspaper (online or physical)"),2,(A1472="Internet (Social Media &amp; other non-news sites)"),3,(A1472="Radio"),4,(A1472="None"),5)</f>
        <v>3</v>
      </c>
      <c r="C1472" t="s">
        <v>2813</v>
      </c>
    </row>
    <row r="1473" spans="1:3" x14ac:dyDescent="0.35">
      <c r="A1473">
        <v>999</v>
      </c>
      <c r="B1473" t="e" cm="1">
        <f t="array" ref="B1473">_xlfn.IFS((A1473="TV"),1,(A1473="Newspaper (online or physical)"),2,(A1473="Internet (Social Media &amp; other non-news sites)"),3,(A1473="Radio"),4,(A1473="None"),5)</f>
        <v>#N/A</v>
      </c>
      <c r="C1473" t="s">
        <v>2813</v>
      </c>
    </row>
    <row r="1474" spans="1:3" x14ac:dyDescent="0.35">
      <c r="A1474">
        <v>999</v>
      </c>
      <c r="B1474" t="e" cm="1">
        <f t="array" ref="B1474">_xlfn.IFS((A1474="TV"),1,(A1474="Newspaper (online or physical)"),2,(A1474="Internet (Social Media &amp; other non-news sites)"),3,(A1474="Radio"),4,(A1474="None"),5)</f>
        <v>#N/A</v>
      </c>
      <c r="C1474" t="s">
        <v>2813</v>
      </c>
    </row>
    <row r="1475" spans="1:3" x14ac:dyDescent="0.35">
      <c r="A1475">
        <v>999</v>
      </c>
      <c r="B1475" t="e" cm="1">
        <f t="array" ref="B1475">_xlfn.IFS((A1475="TV"),1,(A1475="Newspaper (online or physical)"),2,(A1475="Internet (Social Media &amp; other non-news sites)"),3,(A1475="Radio"),4,(A1475="None"),5)</f>
        <v>#N/A</v>
      </c>
      <c r="C1475" t="s">
        <v>2813</v>
      </c>
    </row>
    <row r="1476" spans="1:3" x14ac:dyDescent="0.35">
      <c r="A1476">
        <v>999</v>
      </c>
      <c r="B1476" t="e" cm="1">
        <f t="array" ref="B1476">_xlfn.IFS((A1476="TV"),1,(A1476="Newspaper (online or physical)"),2,(A1476="Internet (Social Media &amp; other non-news sites)"),3,(A1476="Radio"),4,(A1476="None"),5)</f>
        <v>#N/A</v>
      </c>
      <c r="C1476" t="s">
        <v>2813</v>
      </c>
    </row>
    <row r="1477" spans="1:3" x14ac:dyDescent="0.35">
      <c r="A1477" t="s">
        <v>1346</v>
      </c>
      <c r="B1477" cm="1">
        <f t="array" ref="B1477">_xlfn.IFS((A1477="TV"),1,(A1477="Newspaper (online or physical)"),2,(A1477="Internet (Social Media &amp; other non-news sites)"),3,(A1477="Radio"),4,(A1477="None"),5)</f>
        <v>3</v>
      </c>
      <c r="C1477" t="s">
        <v>2814</v>
      </c>
    </row>
    <row r="1478" spans="1:3" x14ac:dyDescent="0.35">
      <c r="A1478">
        <v>999</v>
      </c>
      <c r="B1478" t="e" cm="1">
        <f t="array" ref="B1478">_xlfn.IFS((A1478="TV"),1,(A1478="Newspaper (online or physical)"),2,(A1478="Internet (Social Media &amp; other non-news sites)"),3,(A1478="Radio"),4,(A1478="None"),5)</f>
        <v>#N/A</v>
      </c>
      <c r="C1478" t="s">
        <v>2814</v>
      </c>
    </row>
    <row r="1479" spans="1:3" x14ac:dyDescent="0.35">
      <c r="A1479">
        <v>999</v>
      </c>
      <c r="B1479" t="e" cm="1">
        <f t="array" ref="B1479">_xlfn.IFS((A1479="TV"),1,(A1479="Newspaper (online or physical)"),2,(A1479="Internet (Social Media &amp; other non-news sites)"),3,(A1479="Radio"),4,(A1479="None"),5)</f>
        <v>#N/A</v>
      </c>
      <c r="C1479" t="s">
        <v>2814</v>
      </c>
    </row>
    <row r="1480" spans="1:3" x14ac:dyDescent="0.35">
      <c r="A1480" t="s">
        <v>19</v>
      </c>
      <c r="B1480" cm="1">
        <f t="array" ref="B1480">_xlfn.IFS((A1480="TV"),1,(A1480="Newspaper (online or physical)"),2,(A1480="Internet (Social Media &amp; other non-news sites)"),3,(A1480="Radio"),4,(A1480="None"),5)</f>
        <v>2</v>
      </c>
      <c r="C1480" t="s">
        <v>2814</v>
      </c>
    </row>
    <row r="1481" spans="1:3" x14ac:dyDescent="0.35">
      <c r="A1481" t="s">
        <v>16</v>
      </c>
      <c r="B1481" cm="1">
        <f t="array" ref="B1481">_xlfn.IFS((A1481="TV"),1,(A1481="Newspaper (online or physical)"),2,(A1481="Internet (Social Media &amp; other non-news sites)"),3,(A1481="Radio"),4,(A1481="None"),5)</f>
        <v>1</v>
      </c>
      <c r="C1481" t="s">
        <v>2814</v>
      </c>
    </row>
    <row r="1482" spans="1:3" x14ac:dyDescent="0.35">
      <c r="A1482" t="s">
        <v>1346</v>
      </c>
      <c r="B1482" cm="1">
        <f t="array" ref="B1482">_xlfn.IFS((A1482="TV"),1,(A1482="Newspaper (online or physical)"),2,(A1482="Internet (Social Media &amp; other non-news sites)"),3,(A1482="Radio"),4,(A1482="None"),5)</f>
        <v>3</v>
      </c>
      <c r="C1482" t="s">
        <v>2814</v>
      </c>
    </row>
    <row r="1483" spans="1:3" x14ac:dyDescent="0.35">
      <c r="A1483">
        <v>999</v>
      </c>
      <c r="B1483" t="e" cm="1">
        <f t="array" ref="B1483">_xlfn.IFS((A1483="TV"),1,(A1483="Newspaper (online or physical)"),2,(A1483="Internet (Social Media &amp; other non-news sites)"),3,(A1483="Radio"),4,(A1483="None"),5)</f>
        <v>#N/A</v>
      </c>
      <c r="C1483" t="s">
        <v>2814</v>
      </c>
    </row>
    <row r="1484" spans="1:3" x14ac:dyDescent="0.35">
      <c r="A1484" t="s">
        <v>19</v>
      </c>
      <c r="B1484" cm="1">
        <f t="array" ref="B1484">_xlfn.IFS((A1484="TV"),1,(A1484="Newspaper (online or physical)"),2,(A1484="Internet (Social Media &amp; other non-news sites)"),3,(A1484="Radio"),4,(A1484="None"),5)</f>
        <v>2</v>
      </c>
      <c r="C1484" t="s">
        <v>2814</v>
      </c>
    </row>
    <row r="1485" spans="1:3" x14ac:dyDescent="0.35">
      <c r="A1485">
        <v>999</v>
      </c>
      <c r="B1485" t="e" cm="1">
        <f t="array" ref="B1485">_xlfn.IFS((A1485="TV"),1,(A1485="Newspaper (online or physical)"),2,(A1485="Internet (Social Media &amp; other non-news sites)"),3,(A1485="Radio"),4,(A1485="None"),5)</f>
        <v>#N/A</v>
      </c>
      <c r="C1485" t="s">
        <v>2814</v>
      </c>
    </row>
    <row r="1486" spans="1:3" x14ac:dyDescent="0.35">
      <c r="A1486">
        <v>999</v>
      </c>
      <c r="B1486" t="e" cm="1">
        <f t="array" ref="B1486">_xlfn.IFS((A1486="TV"),1,(A1486="Newspaper (online or physical)"),2,(A1486="Internet (Social Media &amp; other non-news sites)"),3,(A1486="Radio"),4,(A1486="None"),5)</f>
        <v>#N/A</v>
      </c>
      <c r="C1486" t="s">
        <v>2814</v>
      </c>
    </row>
    <row r="1487" spans="1:3" x14ac:dyDescent="0.35">
      <c r="A1487">
        <v>999</v>
      </c>
      <c r="B1487" t="e" cm="1">
        <f t="array" ref="B1487">_xlfn.IFS((A1487="TV"),1,(A1487="Newspaper (online or physical)"),2,(A1487="Internet (Social Media &amp; other non-news sites)"),3,(A1487="Radio"),4,(A1487="None"),5)</f>
        <v>#N/A</v>
      </c>
      <c r="C1487" t="s">
        <v>2814</v>
      </c>
    </row>
    <row r="1488" spans="1:3" x14ac:dyDescent="0.35">
      <c r="A1488" t="s">
        <v>19</v>
      </c>
      <c r="B1488" cm="1">
        <f t="array" ref="B1488">_xlfn.IFS((A1488="TV"),1,(A1488="Newspaper (online or physical)"),2,(A1488="Internet (Social Media &amp; other non-news sites)"),3,(A1488="Radio"),4,(A1488="None"),5)</f>
        <v>2</v>
      </c>
      <c r="C1488" t="s">
        <v>2814</v>
      </c>
    </row>
    <row r="1489" spans="1:3" x14ac:dyDescent="0.35">
      <c r="A1489">
        <v>999</v>
      </c>
      <c r="B1489" t="e" cm="1">
        <f t="array" ref="B1489">_xlfn.IFS((A1489="TV"),1,(A1489="Newspaper (online or physical)"),2,(A1489="Internet (Social Media &amp; other non-news sites)"),3,(A1489="Radio"),4,(A1489="None"),5)</f>
        <v>#N/A</v>
      </c>
      <c r="C1489" t="s">
        <v>2814</v>
      </c>
    </row>
    <row r="1490" spans="1:3" x14ac:dyDescent="0.35">
      <c r="A1490" t="s">
        <v>1346</v>
      </c>
      <c r="B1490" cm="1">
        <f t="array" ref="B1490">_xlfn.IFS((A1490="TV"),1,(A1490="Newspaper (online or physical)"),2,(A1490="Internet (Social Media &amp; other non-news sites)"),3,(A1490="Radio"),4,(A1490="None"),5)</f>
        <v>3</v>
      </c>
      <c r="C1490" t="s">
        <v>2814</v>
      </c>
    </row>
    <row r="1491" spans="1:3" x14ac:dyDescent="0.35">
      <c r="A1491">
        <v>999</v>
      </c>
      <c r="B1491" t="e" cm="1">
        <f t="array" ref="B1491">_xlfn.IFS((A1491="TV"),1,(A1491="Newspaper (online or physical)"),2,(A1491="Internet (Social Media &amp; other non-news sites)"),3,(A1491="Radio"),4,(A1491="None"),5)</f>
        <v>#N/A</v>
      </c>
      <c r="C1491" t="s">
        <v>2814</v>
      </c>
    </row>
    <row r="1492" spans="1:3" x14ac:dyDescent="0.35">
      <c r="A1492">
        <v>999</v>
      </c>
      <c r="B1492" t="e" cm="1">
        <f t="array" ref="B1492">_xlfn.IFS((A1492="TV"),1,(A1492="Newspaper (online or physical)"),2,(A1492="Internet (Social Media &amp; other non-news sites)"),3,(A1492="Radio"),4,(A1492="None"),5)</f>
        <v>#N/A</v>
      </c>
      <c r="C1492" t="s">
        <v>2814</v>
      </c>
    </row>
    <row r="1493" spans="1:3" x14ac:dyDescent="0.35">
      <c r="A1493" t="s">
        <v>19</v>
      </c>
      <c r="B1493" cm="1">
        <f t="array" ref="B1493">_xlfn.IFS((A1493="TV"),1,(A1493="Newspaper (online or physical)"),2,(A1493="Internet (Social Media &amp; other non-news sites)"),3,(A1493="Radio"),4,(A1493="None"),5)</f>
        <v>2</v>
      </c>
      <c r="C1493" t="s">
        <v>2814</v>
      </c>
    </row>
    <row r="1494" spans="1:3" x14ac:dyDescent="0.35">
      <c r="A1494" t="s">
        <v>20</v>
      </c>
      <c r="B1494" cm="1">
        <f t="array" ref="B1494">_xlfn.IFS((A1494="TV"),1,(A1494="Newspaper (online or physical)"),2,(A1494="Internet (Social Media &amp; other non-news sites)"),3,(A1494="Radio"),4,(A1494="None"),5)</f>
        <v>5</v>
      </c>
      <c r="C1494" t="s">
        <v>2814</v>
      </c>
    </row>
    <row r="1495" spans="1:3" x14ac:dyDescent="0.35">
      <c r="A1495">
        <v>999</v>
      </c>
      <c r="B1495" t="e" cm="1">
        <f t="array" ref="B1495">_xlfn.IFS((A1495="TV"),1,(A1495="Newspaper (online or physical)"),2,(A1495="Internet (Social Media &amp; other non-news sites)"),3,(A1495="Radio"),4,(A1495="None"),5)</f>
        <v>#N/A</v>
      </c>
      <c r="C1495" t="s">
        <v>2814</v>
      </c>
    </row>
    <row r="1496" spans="1:3" x14ac:dyDescent="0.35">
      <c r="A1496" t="s">
        <v>1346</v>
      </c>
      <c r="B1496" cm="1">
        <f t="array" ref="B1496">_xlfn.IFS((A1496="TV"),1,(A1496="Newspaper (online or physical)"),2,(A1496="Internet (Social Media &amp; other non-news sites)"),3,(A1496="Radio"),4,(A1496="None"),5)</f>
        <v>3</v>
      </c>
      <c r="C1496" t="s">
        <v>2814</v>
      </c>
    </row>
    <row r="1497" spans="1:3" x14ac:dyDescent="0.35">
      <c r="A1497" t="s">
        <v>16</v>
      </c>
      <c r="B1497" cm="1">
        <f t="array" ref="B1497">_xlfn.IFS((A1497="TV"),1,(A1497="Newspaper (online or physical)"),2,(A1497="Internet (Social Media &amp; other non-news sites)"),3,(A1497="Radio"),4,(A1497="None"),5)</f>
        <v>1</v>
      </c>
      <c r="C1497" t="s">
        <v>2814</v>
      </c>
    </row>
    <row r="1498" spans="1:3" x14ac:dyDescent="0.35">
      <c r="A1498" t="s">
        <v>16</v>
      </c>
      <c r="B1498" cm="1">
        <f t="array" ref="B1498">_xlfn.IFS((A1498="TV"),1,(A1498="Newspaper (online or physical)"),2,(A1498="Internet (Social Media &amp; other non-news sites)"),3,(A1498="Radio"),4,(A1498="None"),5)</f>
        <v>1</v>
      </c>
      <c r="C1498" t="s">
        <v>2814</v>
      </c>
    </row>
    <row r="1499" spans="1:3" x14ac:dyDescent="0.35">
      <c r="A1499">
        <v>999</v>
      </c>
      <c r="B1499" t="e" cm="1">
        <f t="array" ref="B1499">_xlfn.IFS((A1499="TV"),1,(A1499="Newspaper (online or physical)"),2,(A1499="Internet (Social Media &amp; other non-news sites)"),3,(A1499="Radio"),4,(A1499="None"),5)</f>
        <v>#N/A</v>
      </c>
      <c r="C1499" t="s">
        <v>2814</v>
      </c>
    </row>
    <row r="1500" spans="1:3" x14ac:dyDescent="0.35">
      <c r="A1500">
        <v>999</v>
      </c>
      <c r="B1500" t="e" cm="1">
        <f t="array" ref="B1500">_xlfn.IFS((A1500="TV"),1,(A1500="Newspaper (online or physical)"),2,(A1500="Internet (Social Media &amp; other non-news sites)"),3,(A1500="Radio"),4,(A1500="None"),5)</f>
        <v>#N/A</v>
      </c>
      <c r="C1500" t="s">
        <v>2814</v>
      </c>
    </row>
    <row r="1501" spans="1:3" x14ac:dyDescent="0.35">
      <c r="A1501">
        <v>999</v>
      </c>
      <c r="B1501" t="e" cm="1">
        <f t="array" ref="B1501">_xlfn.IFS((A1501="TV"),1,(A1501="Newspaper (online or physical)"),2,(A1501="Internet (Social Media &amp; other non-news sites)"),3,(A1501="Radio"),4,(A1501="None"),5)</f>
        <v>#N/A</v>
      </c>
      <c r="C1501" t="s">
        <v>2814</v>
      </c>
    </row>
    <row r="1502" spans="1:3" x14ac:dyDescent="0.35">
      <c r="A1502">
        <v>999</v>
      </c>
      <c r="B1502" t="e" cm="1">
        <f t="array" ref="B1502">_xlfn.IFS((A1502="TV"),1,(A1502="Newspaper (online or physical)"),2,(A1502="Internet (Social Media &amp; other non-news sites)"),3,(A1502="Radio"),4,(A1502="None"),5)</f>
        <v>#N/A</v>
      </c>
      <c r="C1502" t="s">
        <v>2814</v>
      </c>
    </row>
    <row r="1503" spans="1:3" x14ac:dyDescent="0.35">
      <c r="A1503">
        <v>999</v>
      </c>
      <c r="B1503" t="e" cm="1">
        <f t="array" ref="B1503">_xlfn.IFS((A1503="TV"),1,(A1503="Newspaper (online or physical)"),2,(A1503="Internet (Social Media &amp; other non-news sites)"),3,(A1503="Radio"),4,(A1503="None"),5)</f>
        <v>#N/A</v>
      </c>
      <c r="C1503" t="s">
        <v>2814</v>
      </c>
    </row>
    <row r="1504" spans="1:3" x14ac:dyDescent="0.35">
      <c r="A1504">
        <v>999</v>
      </c>
      <c r="B1504" t="e" cm="1">
        <f t="array" ref="B1504">_xlfn.IFS((A1504="TV"),1,(A1504="Newspaper (online or physical)"),2,(A1504="Internet (Social Media &amp; other non-news sites)"),3,(A1504="Radio"),4,(A1504="None"),5)</f>
        <v>#N/A</v>
      </c>
      <c r="C1504" t="s">
        <v>2814</v>
      </c>
    </row>
    <row r="1505" spans="1:3" x14ac:dyDescent="0.35">
      <c r="A1505">
        <v>999</v>
      </c>
      <c r="B1505" t="e" cm="1">
        <f t="array" ref="B1505">_xlfn.IFS((A1505="TV"),1,(A1505="Newspaper (online or physical)"),2,(A1505="Internet (Social Media &amp; other non-news sites)"),3,(A1505="Radio"),4,(A1505="None"),5)</f>
        <v>#N/A</v>
      </c>
      <c r="C1505" t="s">
        <v>2814</v>
      </c>
    </row>
    <row r="1506" spans="1:3" x14ac:dyDescent="0.35">
      <c r="A1506">
        <v>999</v>
      </c>
      <c r="B1506" t="e" cm="1">
        <f t="array" ref="B1506">_xlfn.IFS((A1506="TV"),1,(A1506="Newspaper (online or physical)"),2,(A1506="Internet (Social Media &amp; other non-news sites)"),3,(A1506="Radio"),4,(A1506="None"),5)</f>
        <v>#N/A</v>
      </c>
      <c r="C1506" t="s">
        <v>2814</v>
      </c>
    </row>
    <row r="1507" spans="1:3" x14ac:dyDescent="0.35">
      <c r="A1507">
        <v>999</v>
      </c>
      <c r="B1507" t="e" cm="1">
        <f t="array" ref="B1507">_xlfn.IFS((A1507="TV"),1,(A1507="Newspaper (online or physical)"),2,(A1507="Internet (Social Media &amp; other non-news sites)"),3,(A1507="Radio"),4,(A1507="None"),5)</f>
        <v>#N/A</v>
      </c>
      <c r="C1507" t="s">
        <v>2814</v>
      </c>
    </row>
    <row r="1508" spans="1:3" x14ac:dyDescent="0.35">
      <c r="A1508">
        <v>999</v>
      </c>
      <c r="B1508" t="e" cm="1">
        <f t="array" ref="B1508">_xlfn.IFS((A1508="TV"),1,(A1508="Newspaper (online or physical)"),2,(A1508="Internet (Social Media &amp; other non-news sites)"),3,(A1508="Radio"),4,(A1508="None"),5)</f>
        <v>#N/A</v>
      </c>
      <c r="C1508" t="s">
        <v>2814</v>
      </c>
    </row>
    <row r="1509" spans="1:3" x14ac:dyDescent="0.35">
      <c r="A1509">
        <v>999</v>
      </c>
      <c r="B1509" t="e" cm="1">
        <f t="array" ref="B1509">_xlfn.IFS((A1509="TV"),1,(A1509="Newspaper (online or physical)"),2,(A1509="Internet (Social Media &amp; other non-news sites)"),3,(A1509="Radio"),4,(A1509="None"),5)</f>
        <v>#N/A</v>
      </c>
      <c r="C1509" t="s">
        <v>2814</v>
      </c>
    </row>
    <row r="1510" spans="1:3" x14ac:dyDescent="0.35">
      <c r="A1510">
        <v>999</v>
      </c>
      <c r="B1510" t="e" cm="1">
        <f t="array" ref="B1510">_xlfn.IFS((A1510="TV"),1,(A1510="Newspaper (online or physical)"),2,(A1510="Internet (Social Media &amp; other non-news sites)"),3,(A1510="Radio"),4,(A1510="None"),5)</f>
        <v>#N/A</v>
      </c>
      <c r="C1510" t="s">
        <v>2814</v>
      </c>
    </row>
    <row r="1511" spans="1:3" x14ac:dyDescent="0.35">
      <c r="A1511" t="s">
        <v>16</v>
      </c>
      <c r="B1511" cm="1">
        <f t="array" ref="B1511">_xlfn.IFS((A1511="TV"),1,(A1511="Newspaper (online or physical)"),2,(A1511="Internet (Social Media &amp; other non-news sites)"),3,(A1511="Radio"),4,(A1511="None"),5)</f>
        <v>1</v>
      </c>
      <c r="C1511" t="s">
        <v>2814</v>
      </c>
    </row>
    <row r="1512" spans="1:3" x14ac:dyDescent="0.35">
      <c r="A1512" t="s">
        <v>1346</v>
      </c>
      <c r="B1512" cm="1">
        <f t="array" ref="B1512">_xlfn.IFS((A1512="TV"),1,(A1512="Newspaper (online or physical)"),2,(A1512="Internet (Social Media &amp; other non-news sites)"),3,(A1512="Radio"),4,(A1512="None"),5)</f>
        <v>3</v>
      </c>
      <c r="C1512" t="s">
        <v>2814</v>
      </c>
    </row>
    <row r="1513" spans="1:3" x14ac:dyDescent="0.35">
      <c r="A1513">
        <v>999</v>
      </c>
      <c r="B1513" t="e" cm="1">
        <f t="array" ref="B1513">_xlfn.IFS((A1513="TV"),1,(A1513="Newspaper (online or physical)"),2,(A1513="Internet (Social Media &amp; other non-news sites)"),3,(A1513="Radio"),4,(A1513="None"),5)</f>
        <v>#N/A</v>
      </c>
      <c r="C1513" t="s">
        <v>2814</v>
      </c>
    </row>
    <row r="1514" spans="1:3" x14ac:dyDescent="0.35">
      <c r="A1514">
        <v>999</v>
      </c>
      <c r="B1514" t="e" cm="1">
        <f t="array" ref="B1514">_xlfn.IFS((A1514="TV"),1,(A1514="Newspaper (online or physical)"),2,(A1514="Internet (Social Media &amp; other non-news sites)"),3,(A1514="Radio"),4,(A1514="None"),5)</f>
        <v>#N/A</v>
      </c>
      <c r="C1514" t="s">
        <v>2814</v>
      </c>
    </row>
    <row r="1515" spans="1:3" x14ac:dyDescent="0.35">
      <c r="A1515">
        <v>999</v>
      </c>
      <c r="B1515" t="e" cm="1">
        <f t="array" ref="B1515">_xlfn.IFS((A1515="TV"),1,(A1515="Newspaper (online or physical)"),2,(A1515="Internet (Social Media &amp; other non-news sites)"),3,(A1515="Radio"),4,(A1515="None"),5)</f>
        <v>#N/A</v>
      </c>
      <c r="C1515" t="s">
        <v>2814</v>
      </c>
    </row>
    <row r="1516" spans="1:3" x14ac:dyDescent="0.35">
      <c r="A1516">
        <v>999</v>
      </c>
      <c r="B1516" t="e" cm="1">
        <f t="array" ref="B1516">_xlfn.IFS((A1516="TV"),1,(A1516="Newspaper (online or physical)"),2,(A1516="Internet (Social Media &amp; other non-news sites)"),3,(A1516="Radio"),4,(A1516="None"),5)</f>
        <v>#N/A</v>
      </c>
      <c r="C1516" t="s">
        <v>2814</v>
      </c>
    </row>
    <row r="1517" spans="1:3" x14ac:dyDescent="0.35">
      <c r="A1517">
        <v>999</v>
      </c>
      <c r="B1517" t="e" cm="1">
        <f t="array" ref="B1517">_xlfn.IFS((A1517="TV"),1,(A1517="Newspaper (online or physical)"),2,(A1517="Internet (Social Media &amp; other non-news sites)"),3,(A1517="Radio"),4,(A1517="None"),5)</f>
        <v>#N/A</v>
      </c>
      <c r="C1517" t="s">
        <v>2814</v>
      </c>
    </row>
    <row r="1518" spans="1:3" x14ac:dyDescent="0.35">
      <c r="A1518">
        <v>999</v>
      </c>
      <c r="B1518" t="e" cm="1">
        <f t="array" ref="B1518">_xlfn.IFS((A1518="TV"),1,(A1518="Newspaper (online or physical)"),2,(A1518="Internet (Social Media &amp; other non-news sites)"),3,(A1518="Radio"),4,(A1518="None"),5)</f>
        <v>#N/A</v>
      </c>
      <c r="C1518" t="s">
        <v>2814</v>
      </c>
    </row>
    <row r="1519" spans="1:3" x14ac:dyDescent="0.35">
      <c r="A1519" t="s">
        <v>18</v>
      </c>
      <c r="B1519" cm="1">
        <f t="array" ref="B1519">_xlfn.IFS((A1519="TV"),1,(A1519="Newspaper (online or physical)"),2,(A1519="Internet (Social Media &amp; other non-news sites)"),3,(A1519="Radio"),4,(A1519="None"),5)</f>
        <v>4</v>
      </c>
      <c r="C1519" t="s">
        <v>2814</v>
      </c>
    </row>
    <row r="1520" spans="1:3" x14ac:dyDescent="0.35">
      <c r="A1520" t="s">
        <v>19</v>
      </c>
      <c r="B1520" cm="1">
        <f t="array" ref="B1520">_xlfn.IFS((A1520="TV"),1,(A1520="Newspaper (online or physical)"),2,(A1520="Internet (Social Media &amp; other non-news sites)"),3,(A1520="Radio"),4,(A1520="None"),5)</f>
        <v>2</v>
      </c>
      <c r="C1520" t="s">
        <v>2814</v>
      </c>
    </row>
    <row r="1521" spans="1:3" x14ac:dyDescent="0.35">
      <c r="A1521" t="s">
        <v>16</v>
      </c>
      <c r="B1521" cm="1">
        <f t="array" ref="B1521">_xlfn.IFS((A1521="TV"),1,(A1521="Newspaper (online or physical)"),2,(A1521="Internet (Social Media &amp; other non-news sites)"),3,(A1521="Radio"),4,(A1521="None"),5)</f>
        <v>1</v>
      </c>
      <c r="C1521" t="s">
        <v>2814</v>
      </c>
    </row>
    <row r="1522" spans="1:3" x14ac:dyDescent="0.35">
      <c r="A1522">
        <v>999</v>
      </c>
      <c r="B1522" t="e" cm="1">
        <f t="array" ref="B1522">_xlfn.IFS((A1522="TV"),1,(A1522="Newspaper (online or physical)"),2,(A1522="Internet (Social Media &amp; other non-news sites)"),3,(A1522="Radio"),4,(A1522="None"),5)</f>
        <v>#N/A</v>
      </c>
      <c r="C1522" t="s">
        <v>2814</v>
      </c>
    </row>
    <row r="1523" spans="1:3" x14ac:dyDescent="0.35">
      <c r="A1523" t="s">
        <v>19</v>
      </c>
      <c r="B1523" cm="1">
        <f t="array" ref="B1523">_xlfn.IFS((A1523="TV"),1,(A1523="Newspaper (online or physical)"),2,(A1523="Internet (Social Media &amp; other non-news sites)"),3,(A1523="Radio"),4,(A1523="None"),5)</f>
        <v>2</v>
      </c>
      <c r="C1523" t="s">
        <v>2814</v>
      </c>
    </row>
    <row r="1524" spans="1:3" x14ac:dyDescent="0.35">
      <c r="A1524">
        <v>999</v>
      </c>
      <c r="B1524" t="e" cm="1">
        <f t="array" ref="B1524">_xlfn.IFS((A1524="TV"),1,(A1524="Newspaper (online or physical)"),2,(A1524="Internet (Social Media &amp; other non-news sites)"),3,(A1524="Radio"),4,(A1524="None"),5)</f>
        <v>#N/A</v>
      </c>
      <c r="C1524" t="s">
        <v>2814</v>
      </c>
    </row>
    <row r="1525" spans="1:3" x14ac:dyDescent="0.35">
      <c r="A1525">
        <v>999</v>
      </c>
      <c r="B1525" t="e" cm="1">
        <f t="array" ref="B1525">_xlfn.IFS((A1525="TV"),1,(A1525="Newspaper (online or physical)"),2,(A1525="Internet (Social Media &amp; other non-news sites)"),3,(A1525="Radio"),4,(A1525="None"),5)</f>
        <v>#N/A</v>
      </c>
      <c r="C1525" t="s">
        <v>2814</v>
      </c>
    </row>
    <row r="1526" spans="1:3" x14ac:dyDescent="0.35">
      <c r="A1526">
        <v>999</v>
      </c>
      <c r="B1526" t="e" cm="1">
        <f t="array" ref="B1526">_xlfn.IFS((A1526="TV"),1,(A1526="Newspaper (online or physical)"),2,(A1526="Internet (Social Media &amp; other non-news sites)"),3,(A1526="Radio"),4,(A1526="None"),5)</f>
        <v>#N/A</v>
      </c>
      <c r="C1526" t="s">
        <v>2814</v>
      </c>
    </row>
    <row r="1527" spans="1:3" x14ac:dyDescent="0.35">
      <c r="A1527">
        <v>999</v>
      </c>
      <c r="B1527" t="e" cm="1">
        <f t="array" ref="B1527">_xlfn.IFS((A1527="TV"),1,(A1527="Newspaper (online or physical)"),2,(A1527="Internet (Social Media &amp; other non-news sites)"),3,(A1527="Radio"),4,(A1527="None"),5)</f>
        <v>#N/A</v>
      </c>
      <c r="C1527" t="s">
        <v>2814</v>
      </c>
    </row>
    <row r="1528" spans="1:3" x14ac:dyDescent="0.35">
      <c r="A1528">
        <v>999</v>
      </c>
      <c r="B1528" t="e" cm="1">
        <f t="array" ref="B1528">_xlfn.IFS((A1528="TV"),1,(A1528="Newspaper (online or physical)"),2,(A1528="Internet (Social Media &amp; other non-news sites)"),3,(A1528="Radio"),4,(A1528="None"),5)</f>
        <v>#N/A</v>
      </c>
      <c r="C1528" t="s">
        <v>2814</v>
      </c>
    </row>
    <row r="1529" spans="1:3" x14ac:dyDescent="0.35">
      <c r="A1529">
        <v>999</v>
      </c>
      <c r="B1529" t="e" cm="1">
        <f t="array" ref="B1529">_xlfn.IFS((A1529="TV"),1,(A1529="Newspaper (online or physical)"),2,(A1529="Internet (Social Media &amp; other non-news sites)"),3,(A1529="Radio"),4,(A1529="None"),5)</f>
        <v>#N/A</v>
      </c>
      <c r="C1529" t="s">
        <v>2814</v>
      </c>
    </row>
    <row r="1530" spans="1:3" x14ac:dyDescent="0.35">
      <c r="A1530">
        <v>999</v>
      </c>
      <c r="B1530" t="e" cm="1">
        <f t="array" ref="B1530">_xlfn.IFS((A1530="TV"),1,(A1530="Newspaper (online or physical)"),2,(A1530="Internet (Social Media &amp; other non-news sites)"),3,(A1530="Radio"),4,(A1530="None"),5)</f>
        <v>#N/A</v>
      </c>
      <c r="C1530" t="s">
        <v>2814</v>
      </c>
    </row>
    <row r="1531" spans="1:3" x14ac:dyDescent="0.35">
      <c r="A1531">
        <v>999</v>
      </c>
      <c r="B1531" t="e" cm="1">
        <f t="array" ref="B1531">_xlfn.IFS((A1531="TV"),1,(A1531="Newspaper (online or physical)"),2,(A1531="Internet (Social Media &amp; other non-news sites)"),3,(A1531="Radio"),4,(A1531="None"),5)</f>
        <v>#N/A</v>
      </c>
      <c r="C1531" t="s">
        <v>2814</v>
      </c>
    </row>
    <row r="1532" spans="1:3" x14ac:dyDescent="0.35">
      <c r="A1532">
        <v>999</v>
      </c>
      <c r="B1532" t="e" cm="1">
        <f t="array" ref="B1532">_xlfn.IFS((A1532="TV"),1,(A1532="Newspaper (online or physical)"),2,(A1532="Internet (Social Media &amp; other non-news sites)"),3,(A1532="Radio"),4,(A1532="None"),5)</f>
        <v>#N/A</v>
      </c>
      <c r="C1532" t="s">
        <v>2814</v>
      </c>
    </row>
    <row r="1533" spans="1:3" x14ac:dyDescent="0.35">
      <c r="A1533">
        <v>999</v>
      </c>
      <c r="B1533" t="e" cm="1">
        <f t="array" ref="B1533">_xlfn.IFS((A1533="TV"),1,(A1533="Newspaper (online or physical)"),2,(A1533="Internet (Social Media &amp; other non-news sites)"),3,(A1533="Radio"),4,(A1533="None"),5)</f>
        <v>#N/A</v>
      </c>
      <c r="C1533" t="s">
        <v>2814</v>
      </c>
    </row>
    <row r="1534" spans="1:3" x14ac:dyDescent="0.35">
      <c r="A1534">
        <v>999</v>
      </c>
      <c r="B1534" t="e" cm="1">
        <f t="array" ref="B1534">_xlfn.IFS((A1534="TV"),1,(A1534="Newspaper (online or physical)"),2,(A1534="Internet (Social Media &amp; other non-news sites)"),3,(A1534="Radio"),4,(A1534="None"),5)</f>
        <v>#N/A</v>
      </c>
      <c r="C1534" t="s">
        <v>2814</v>
      </c>
    </row>
    <row r="1535" spans="1:3" x14ac:dyDescent="0.35">
      <c r="A1535" t="s">
        <v>16</v>
      </c>
      <c r="B1535" cm="1">
        <f t="array" ref="B1535">_xlfn.IFS((A1535="TV"),1,(A1535="Newspaper (online or physical)"),2,(A1535="Internet (Social Media &amp; other non-news sites)"),3,(A1535="Radio"),4,(A1535="None"),5)</f>
        <v>1</v>
      </c>
      <c r="C1535" t="s">
        <v>2814</v>
      </c>
    </row>
    <row r="1536" spans="1:3" x14ac:dyDescent="0.35">
      <c r="A1536">
        <v>999</v>
      </c>
      <c r="B1536" t="e" cm="1">
        <f t="array" ref="B1536">_xlfn.IFS((A1536="TV"),1,(A1536="Newspaper (online or physical)"),2,(A1536="Internet (Social Media &amp; other non-news sites)"),3,(A1536="Radio"),4,(A1536="None"),5)</f>
        <v>#N/A</v>
      </c>
      <c r="C1536" t="s">
        <v>2814</v>
      </c>
    </row>
    <row r="1537" spans="1:3" x14ac:dyDescent="0.35">
      <c r="A1537">
        <v>999</v>
      </c>
      <c r="B1537" t="e" cm="1">
        <f t="array" ref="B1537">_xlfn.IFS((A1537="TV"),1,(A1537="Newspaper (online or physical)"),2,(A1537="Internet (Social Media &amp; other non-news sites)"),3,(A1537="Radio"),4,(A1537="None"),5)</f>
        <v>#N/A</v>
      </c>
      <c r="C1537" t="s">
        <v>2814</v>
      </c>
    </row>
    <row r="1538" spans="1:3" x14ac:dyDescent="0.35">
      <c r="A1538" t="s">
        <v>18</v>
      </c>
      <c r="B1538" cm="1">
        <f t="array" ref="B1538">_xlfn.IFS((A1538="TV"),1,(A1538="Newspaper (online or physical)"),2,(A1538="Internet (Social Media &amp; other non-news sites)"),3,(A1538="Radio"),4,(A1538="None"),5)</f>
        <v>4</v>
      </c>
      <c r="C1538" t="s">
        <v>2814</v>
      </c>
    </row>
    <row r="1539" spans="1:3" x14ac:dyDescent="0.35">
      <c r="A1539">
        <v>999</v>
      </c>
      <c r="B1539" t="e" cm="1">
        <f t="array" ref="B1539">_xlfn.IFS((A1539="TV"),1,(A1539="Newspaper (online or physical)"),2,(A1539="Internet (Social Media &amp; other non-news sites)"),3,(A1539="Radio"),4,(A1539="None"),5)</f>
        <v>#N/A</v>
      </c>
      <c r="C1539" t="s">
        <v>2814</v>
      </c>
    </row>
    <row r="1540" spans="1:3" x14ac:dyDescent="0.35">
      <c r="A1540">
        <v>999</v>
      </c>
      <c r="B1540" t="e" cm="1">
        <f t="array" ref="B1540">_xlfn.IFS((A1540="TV"),1,(A1540="Newspaper (online or physical)"),2,(A1540="Internet (Social Media &amp; other non-news sites)"),3,(A1540="Radio"),4,(A1540="None"),5)</f>
        <v>#N/A</v>
      </c>
      <c r="C1540" t="s">
        <v>2814</v>
      </c>
    </row>
    <row r="1541" spans="1:3" x14ac:dyDescent="0.35">
      <c r="A1541">
        <v>999</v>
      </c>
      <c r="B1541" t="e" cm="1">
        <f t="array" ref="B1541">_xlfn.IFS((A1541="TV"),1,(A1541="Newspaper (online or physical)"),2,(A1541="Internet (Social Media &amp; other non-news sites)"),3,(A1541="Radio"),4,(A1541="None"),5)</f>
        <v>#N/A</v>
      </c>
      <c r="C1541" t="s">
        <v>2814</v>
      </c>
    </row>
    <row r="1542" spans="1:3" x14ac:dyDescent="0.35">
      <c r="A1542" t="s">
        <v>16</v>
      </c>
      <c r="B1542" cm="1">
        <f t="array" ref="B1542">_xlfn.IFS((A1542="TV"),1,(A1542="Newspaper (online or physical)"),2,(A1542="Internet (Social Media &amp; other non-news sites)"),3,(A1542="Radio"),4,(A1542="None"),5)</f>
        <v>1</v>
      </c>
      <c r="C1542" t="s">
        <v>2814</v>
      </c>
    </row>
    <row r="1543" spans="1:3" x14ac:dyDescent="0.35">
      <c r="A1543">
        <v>999</v>
      </c>
      <c r="B1543" t="e" cm="1">
        <f t="array" ref="B1543">_xlfn.IFS((A1543="TV"),1,(A1543="Newspaper (online or physical)"),2,(A1543="Internet (Social Media &amp; other non-news sites)"),3,(A1543="Radio"),4,(A1543="None"),5)</f>
        <v>#N/A</v>
      </c>
      <c r="C1543" t="s">
        <v>2814</v>
      </c>
    </row>
    <row r="1544" spans="1:3" x14ac:dyDescent="0.35">
      <c r="A1544">
        <v>999</v>
      </c>
      <c r="B1544" t="e" cm="1">
        <f t="array" ref="B1544">_xlfn.IFS((A1544="TV"),1,(A1544="Newspaper (online or physical)"),2,(A1544="Internet (Social Media &amp; other non-news sites)"),3,(A1544="Radio"),4,(A1544="None"),5)</f>
        <v>#N/A</v>
      </c>
      <c r="C1544" t="s">
        <v>2814</v>
      </c>
    </row>
    <row r="1545" spans="1:3" x14ac:dyDescent="0.35">
      <c r="A1545" t="s">
        <v>19</v>
      </c>
      <c r="B1545" cm="1">
        <f t="array" ref="B1545">_xlfn.IFS((A1545="TV"),1,(A1545="Newspaper (online or physical)"),2,(A1545="Internet (Social Media &amp; other non-news sites)"),3,(A1545="Radio"),4,(A1545="None"),5)</f>
        <v>2</v>
      </c>
      <c r="C1545" t="s">
        <v>2814</v>
      </c>
    </row>
    <row r="1546" spans="1:3" x14ac:dyDescent="0.35">
      <c r="A1546">
        <v>999</v>
      </c>
      <c r="B1546" t="e" cm="1">
        <f t="array" ref="B1546">_xlfn.IFS((A1546="TV"),1,(A1546="Newspaper (online or physical)"),2,(A1546="Internet (Social Media &amp; other non-news sites)"),3,(A1546="Radio"),4,(A1546="None"),5)</f>
        <v>#N/A</v>
      </c>
      <c r="C1546" t="s">
        <v>2814</v>
      </c>
    </row>
    <row r="1547" spans="1:3" x14ac:dyDescent="0.35">
      <c r="A1547">
        <v>999</v>
      </c>
      <c r="B1547" t="e" cm="1">
        <f t="array" ref="B1547">_xlfn.IFS((A1547="TV"),1,(A1547="Newspaper (online or physical)"),2,(A1547="Internet (Social Media &amp; other non-news sites)"),3,(A1547="Radio"),4,(A1547="None"),5)</f>
        <v>#N/A</v>
      </c>
      <c r="C1547" t="s">
        <v>2814</v>
      </c>
    </row>
    <row r="1548" spans="1:3" x14ac:dyDescent="0.35">
      <c r="A1548" t="s">
        <v>19</v>
      </c>
      <c r="B1548" cm="1">
        <f t="array" ref="B1548">_xlfn.IFS((A1548="TV"),1,(A1548="Newspaper (online or physical)"),2,(A1548="Internet (Social Media &amp; other non-news sites)"),3,(A1548="Radio"),4,(A1548="None"),5)</f>
        <v>2</v>
      </c>
      <c r="C1548" t="s">
        <v>2814</v>
      </c>
    </row>
    <row r="1549" spans="1:3" x14ac:dyDescent="0.35">
      <c r="A1549">
        <v>999</v>
      </c>
      <c r="B1549" t="e" cm="1">
        <f t="array" ref="B1549">_xlfn.IFS((A1549="TV"),1,(A1549="Newspaper (online or physical)"),2,(A1549="Internet (Social Media &amp; other non-news sites)"),3,(A1549="Radio"),4,(A1549="None"),5)</f>
        <v>#N/A</v>
      </c>
      <c r="C1549" t="s">
        <v>2814</v>
      </c>
    </row>
    <row r="1550" spans="1:3" x14ac:dyDescent="0.35">
      <c r="A1550">
        <v>999</v>
      </c>
      <c r="B1550" t="e" cm="1">
        <f t="array" ref="B1550">_xlfn.IFS((A1550="TV"),1,(A1550="Newspaper (online or physical)"),2,(A1550="Internet (Social Media &amp; other non-news sites)"),3,(A1550="Radio"),4,(A1550="None"),5)</f>
        <v>#N/A</v>
      </c>
      <c r="C1550" t="s">
        <v>2814</v>
      </c>
    </row>
    <row r="1551" spans="1:3" x14ac:dyDescent="0.35">
      <c r="A1551" t="s">
        <v>1346</v>
      </c>
      <c r="B1551" cm="1">
        <f t="array" ref="B1551">_xlfn.IFS((A1551="TV"),1,(A1551="Newspaper (online or physical)"),2,(A1551="Internet (Social Media &amp; other non-news sites)"),3,(A1551="Radio"),4,(A1551="None"),5)</f>
        <v>3</v>
      </c>
      <c r="C1551" t="s">
        <v>2814</v>
      </c>
    </row>
    <row r="1552" spans="1:3" x14ac:dyDescent="0.35">
      <c r="A1552">
        <v>999</v>
      </c>
      <c r="B1552" t="e" cm="1">
        <f t="array" ref="B1552">_xlfn.IFS((A1552="TV"),1,(A1552="Newspaper (online or physical)"),2,(A1552="Internet (Social Media &amp; other non-news sites)"),3,(A1552="Radio"),4,(A1552="None"),5)</f>
        <v>#N/A</v>
      </c>
      <c r="C1552" t="s">
        <v>2814</v>
      </c>
    </row>
    <row r="1553" spans="1:3" x14ac:dyDescent="0.35">
      <c r="A1553">
        <v>999</v>
      </c>
      <c r="B1553" t="e" cm="1">
        <f t="array" ref="B1553">_xlfn.IFS((A1553="TV"),1,(A1553="Newspaper (online or physical)"),2,(A1553="Internet (Social Media &amp; other non-news sites)"),3,(A1553="Radio"),4,(A1553="None"),5)</f>
        <v>#N/A</v>
      </c>
      <c r="C1553" t="s">
        <v>2814</v>
      </c>
    </row>
    <row r="1554" spans="1:3" x14ac:dyDescent="0.35">
      <c r="A1554">
        <v>999</v>
      </c>
      <c r="B1554" t="e" cm="1">
        <f t="array" ref="B1554">_xlfn.IFS((A1554="TV"),1,(A1554="Newspaper (online or physical)"),2,(A1554="Internet (Social Media &amp; other non-news sites)"),3,(A1554="Radio"),4,(A1554="None"),5)</f>
        <v>#N/A</v>
      </c>
      <c r="C1554" t="s">
        <v>2814</v>
      </c>
    </row>
    <row r="1555" spans="1:3" x14ac:dyDescent="0.35">
      <c r="A1555">
        <v>999</v>
      </c>
      <c r="B1555" t="e" cm="1">
        <f t="array" ref="B1555">_xlfn.IFS((A1555="TV"),1,(A1555="Newspaper (online or physical)"),2,(A1555="Internet (Social Media &amp; other non-news sites)"),3,(A1555="Radio"),4,(A1555="None"),5)</f>
        <v>#N/A</v>
      </c>
      <c r="C1555" t="s">
        <v>2814</v>
      </c>
    </row>
    <row r="1556" spans="1:3" x14ac:dyDescent="0.35">
      <c r="A1556">
        <v>999</v>
      </c>
      <c r="B1556" t="e" cm="1">
        <f t="array" ref="B1556">_xlfn.IFS((A1556="TV"),1,(A1556="Newspaper (online or physical)"),2,(A1556="Internet (Social Media &amp; other non-news sites)"),3,(A1556="Radio"),4,(A1556="None"),5)</f>
        <v>#N/A</v>
      </c>
      <c r="C1556" t="s">
        <v>2814</v>
      </c>
    </row>
    <row r="1557" spans="1:3" x14ac:dyDescent="0.35">
      <c r="A1557">
        <v>999</v>
      </c>
      <c r="B1557" t="e" cm="1">
        <f t="array" ref="B1557">_xlfn.IFS((A1557="TV"),1,(A1557="Newspaper (online or physical)"),2,(A1557="Internet (Social Media &amp; other non-news sites)"),3,(A1557="Radio"),4,(A1557="None"),5)</f>
        <v>#N/A</v>
      </c>
      <c r="C1557" t="s">
        <v>2814</v>
      </c>
    </row>
    <row r="1558" spans="1:3" x14ac:dyDescent="0.35">
      <c r="A1558">
        <v>999</v>
      </c>
      <c r="B1558" t="e" cm="1">
        <f t="array" ref="B1558">_xlfn.IFS((A1558="TV"),1,(A1558="Newspaper (online or physical)"),2,(A1558="Internet (Social Media &amp; other non-news sites)"),3,(A1558="Radio"),4,(A1558="None"),5)</f>
        <v>#N/A</v>
      </c>
      <c r="C1558" t="s">
        <v>2814</v>
      </c>
    </row>
    <row r="1559" spans="1:3" x14ac:dyDescent="0.35">
      <c r="A1559">
        <v>999</v>
      </c>
      <c r="B1559" t="e" cm="1">
        <f t="array" ref="B1559">_xlfn.IFS((A1559="TV"),1,(A1559="Newspaper (online or physical)"),2,(A1559="Internet (Social Media &amp; other non-news sites)"),3,(A1559="Radio"),4,(A1559="None"),5)</f>
        <v>#N/A</v>
      </c>
      <c r="C1559" t="s">
        <v>2814</v>
      </c>
    </row>
  </sheetData>
  <mergeCells count="21">
    <mergeCell ref="A63:F63"/>
    <mergeCell ref="I50:N50"/>
    <mergeCell ref="A1:F1"/>
    <mergeCell ref="A6:F6"/>
    <mergeCell ref="A12:F12"/>
    <mergeCell ref="H1:M1"/>
    <mergeCell ref="A24:F24"/>
    <mergeCell ref="A32:F32"/>
    <mergeCell ref="A41:F41"/>
    <mergeCell ref="I24:N24"/>
    <mergeCell ref="I31:N31"/>
    <mergeCell ref="A50:F50"/>
    <mergeCell ref="A56:F56"/>
    <mergeCell ref="A96:F96"/>
    <mergeCell ref="A103:F103"/>
    <mergeCell ref="H90:M90"/>
    <mergeCell ref="A70:F70"/>
    <mergeCell ref="A76:F76"/>
    <mergeCell ref="A83:F83"/>
    <mergeCell ref="I70:N70"/>
    <mergeCell ref="A90:F90"/>
  </mergeCells>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68B2C-65AB-4954-8411-24A6C79543C7}">
  <dimension ref="A1:ZE43"/>
  <sheetViews>
    <sheetView workbookViewId="0">
      <pane xSplit="1" topLeftCell="B1" activePane="topRight" state="frozen"/>
      <selection pane="topRight" activeCell="DD14" sqref="DD14"/>
    </sheetView>
  </sheetViews>
  <sheetFormatPr defaultRowHeight="14.5" x14ac:dyDescent="0.35"/>
  <cols>
    <col min="1" max="1" width="17.54296875" customWidth="1"/>
    <col min="2" max="2" width="21.1796875" customWidth="1"/>
    <col min="240" max="240" width="21.54296875" customWidth="1"/>
    <col min="241" max="241" width="14.81640625" customWidth="1"/>
    <col min="461" max="461" width="16.81640625" style="175" customWidth="1"/>
  </cols>
  <sheetData>
    <row r="1" spans="1:681" ht="15" thickBot="1" x14ac:dyDescent="0.4">
      <c r="A1" s="45" t="s">
        <v>1344</v>
      </c>
      <c r="B1" s="14" t="s">
        <v>1345</v>
      </c>
      <c r="C1" s="50" t="s">
        <v>1343</v>
      </c>
      <c r="D1" s="51" t="s">
        <v>1342</v>
      </c>
      <c r="E1" s="51" t="s">
        <v>1341</v>
      </c>
      <c r="F1" s="51" t="s">
        <v>1340</v>
      </c>
      <c r="G1" s="51" t="s">
        <v>1339</v>
      </c>
      <c r="H1" s="51" t="s">
        <v>1338</v>
      </c>
      <c r="I1" s="51" t="s">
        <v>1337</v>
      </c>
      <c r="J1" s="51" t="s">
        <v>1336</v>
      </c>
      <c r="K1" s="51" t="s">
        <v>1335</v>
      </c>
      <c r="L1" s="51" t="s">
        <v>1334</v>
      </c>
      <c r="M1" s="51" t="s">
        <v>1333</v>
      </c>
      <c r="N1" s="51" t="s">
        <v>1332</v>
      </c>
      <c r="O1" s="51" t="s">
        <v>1331</v>
      </c>
      <c r="P1" s="51" t="s">
        <v>1330</v>
      </c>
      <c r="Q1" s="51" t="s">
        <v>1329</v>
      </c>
      <c r="R1" s="51" t="s">
        <v>1328</v>
      </c>
      <c r="S1" s="51" t="s">
        <v>1327</v>
      </c>
      <c r="T1" s="51" t="s">
        <v>1326</v>
      </c>
      <c r="U1" s="51" t="s">
        <v>1325</v>
      </c>
      <c r="V1" s="51" t="s">
        <v>1324</v>
      </c>
      <c r="W1" s="51" t="s">
        <v>1323</v>
      </c>
      <c r="X1" s="51" t="s">
        <v>1322</v>
      </c>
      <c r="Y1" s="52" t="s">
        <v>1321</v>
      </c>
      <c r="Z1" s="59" t="s">
        <v>1320</v>
      </c>
      <c r="AA1" s="60" t="s">
        <v>1297</v>
      </c>
      <c r="AB1" s="60" t="s">
        <v>1319</v>
      </c>
      <c r="AC1" s="60" t="s">
        <v>1317</v>
      </c>
      <c r="AD1" s="60" t="s">
        <v>1318</v>
      </c>
      <c r="AE1" s="60" t="s">
        <v>1317</v>
      </c>
      <c r="AF1" s="60" t="s">
        <v>1316</v>
      </c>
      <c r="AG1" s="60" t="s">
        <v>1315</v>
      </c>
      <c r="AH1" s="60" t="s">
        <v>1314</v>
      </c>
      <c r="AI1" s="60" t="s">
        <v>1313</v>
      </c>
      <c r="AJ1" s="60" t="s">
        <v>1312</v>
      </c>
      <c r="AK1" s="60" t="s">
        <v>1311</v>
      </c>
      <c r="AL1" s="60" t="s">
        <v>1310</v>
      </c>
      <c r="AM1" s="60" t="s">
        <v>1309</v>
      </c>
      <c r="AN1" s="60" t="s">
        <v>1308</v>
      </c>
      <c r="AO1" s="60" t="s">
        <v>1307</v>
      </c>
      <c r="AP1" s="60" t="s">
        <v>1306</v>
      </c>
      <c r="AQ1" s="60" t="s">
        <v>1305</v>
      </c>
      <c r="AR1" s="60" t="s">
        <v>1304</v>
      </c>
      <c r="AS1" s="60" t="s">
        <v>1303</v>
      </c>
      <c r="AT1" s="60" t="s">
        <v>1302</v>
      </c>
      <c r="AU1" s="60" t="s">
        <v>1301</v>
      </c>
      <c r="AV1" s="60" t="s">
        <v>1300</v>
      </c>
      <c r="AW1" s="60" t="s">
        <v>1299</v>
      </c>
      <c r="AX1" s="60" t="s">
        <v>1298</v>
      </c>
      <c r="AY1" s="60" t="s">
        <v>1297</v>
      </c>
      <c r="AZ1" s="60" t="s">
        <v>1296</v>
      </c>
      <c r="BA1" s="60" t="s">
        <v>1295</v>
      </c>
      <c r="BB1" s="60" t="s">
        <v>1294</v>
      </c>
      <c r="BC1" s="60" t="s">
        <v>1293</v>
      </c>
      <c r="BD1" s="60" t="s">
        <v>1292</v>
      </c>
      <c r="BE1" s="60" t="s">
        <v>1291</v>
      </c>
      <c r="BF1" s="60" t="s">
        <v>1290</v>
      </c>
      <c r="BG1" s="60" t="s">
        <v>1289</v>
      </c>
      <c r="BH1" s="60" t="s">
        <v>1288</v>
      </c>
      <c r="BI1" s="60" t="s">
        <v>1287</v>
      </c>
      <c r="BJ1" s="60" t="s">
        <v>1286</v>
      </c>
      <c r="BK1" s="60" t="s">
        <v>1285</v>
      </c>
      <c r="BL1" s="60" t="s">
        <v>1284</v>
      </c>
      <c r="BM1" s="60" t="s">
        <v>1283</v>
      </c>
      <c r="BN1" s="60" t="s">
        <v>1282</v>
      </c>
      <c r="BO1" s="60" t="s">
        <v>1281</v>
      </c>
      <c r="BP1" s="60" t="s">
        <v>1280</v>
      </c>
      <c r="BQ1" s="60" t="s">
        <v>1279</v>
      </c>
      <c r="BR1" s="60" t="s">
        <v>1278</v>
      </c>
      <c r="BS1" s="60" t="s">
        <v>1277</v>
      </c>
      <c r="BT1" s="60" t="s">
        <v>1276</v>
      </c>
      <c r="BU1" s="60" t="s">
        <v>1275</v>
      </c>
      <c r="BV1" s="60" t="s">
        <v>1274</v>
      </c>
      <c r="BW1" s="60" t="s">
        <v>1273</v>
      </c>
      <c r="BX1" s="60" t="s">
        <v>1272</v>
      </c>
      <c r="BY1" s="60" t="s">
        <v>1271</v>
      </c>
      <c r="BZ1" s="60" t="s">
        <v>1270</v>
      </c>
      <c r="CA1" s="60" t="s">
        <v>2004</v>
      </c>
      <c r="CB1" s="60" t="s">
        <v>1269</v>
      </c>
      <c r="CC1" s="60" t="s">
        <v>1268</v>
      </c>
      <c r="CD1" s="60" t="s">
        <v>1267</v>
      </c>
      <c r="CE1" s="60" t="s">
        <v>1266</v>
      </c>
      <c r="CF1" s="60" t="s">
        <v>1265</v>
      </c>
      <c r="CG1" s="60" t="s">
        <v>1264</v>
      </c>
      <c r="CH1" s="60" t="s">
        <v>1263</v>
      </c>
      <c r="CI1" s="60" t="s">
        <v>1262</v>
      </c>
      <c r="CJ1" s="60" t="s">
        <v>1261</v>
      </c>
      <c r="CK1" s="60" t="s">
        <v>1260</v>
      </c>
      <c r="CL1" s="60" t="s">
        <v>1259</v>
      </c>
      <c r="CM1" s="60" t="s">
        <v>1258</v>
      </c>
      <c r="CN1" s="60" t="s">
        <v>1257</v>
      </c>
      <c r="CO1" s="60" t="s">
        <v>1256</v>
      </c>
      <c r="CP1" s="60" t="s">
        <v>1255</v>
      </c>
      <c r="CQ1" s="60" t="s">
        <v>1254</v>
      </c>
      <c r="CR1" s="60" t="s">
        <v>1253</v>
      </c>
      <c r="CS1" s="60" t="s">
        <v>1252</v>
      </c>
      <c r="CT1" s="60" t="s">
        <v>1251</v>
      </c>
      <c r="CU1" s="60" t="s">
        <v>1250</v>
      </c>
      <c r="CV1" s="60" t="s">
        <v>1249</v>
      </c>
      <c r="CW1" s="60" t="s">
        <v>1248</v>
      </c>
      <c r="CX1" s="60" t="s">
        <v>1247</v>
      </c>
      <c r="CY1" s="60" t="s">
        <v>1246</v>
      </c>
      <c r="CZ1" s="60" t="s">
        <v>1245</v>
      </c>
      <c r="DA1" s="60" t="s">
        <v>1244</v>
      </c>
      <c r="DB1" s="60" t="s">
        <v>1243</v>
      </c>
      <c r="DC1" s="60" t="s">
        <v>1242</v>
      </c>
      <c r="DD1" s="60" t="s">
        <v>1241</v>
      </c>
      <c r="DE1" s="60" t="s">
        <v>1240</v>
      </c>
      <c r="DF1" s="60" t="s">
        <v>1239</v>
      </c>
      <c r="DG1" s="60" t="s">
        <v>1238</v>
      </c>
      <c r="DH1" s="60" t="s">
        <v>1237</v>
      </c>
      <c r="DI1" s="60" t="s">
        <v>1236</v>
      </c>
      <c r="DJ1" s="60" t="s">
        <v>1235</v>
      </c>
      <c r="DK1" s="60" t="s">
        <v>1234</v>
      </c>
      <c r="DL1" s="60" t="s">
        <v>1233</v>
      </c>
      <c r="DM1" s="60" t="s">
        <v>1232</v>
      </c>
      <c r="DN1" s="60" t="s">
        <v>1231</v>
      </c>
      <c r="DO1" s="60" t="s">
        <v>1230</v>
      </c>
      <c r="DP1" s="60" t="s">
        <v>1229</v>
      </c>
      <c r="DQ1" s="60" t="s">
        <v>1228</v>
      </c>
      <c r="DR1" s="60" t="s">
        <v>1227</v>
      </c>
      <c r="DS1" s="60" t="s">
        <v>1226</v>
      </c>
      <c r="DT1" s="60" t="s">
        <v>1225</v>
      </c>
      <c r="DU1" s="60" t="s">
        <v>1224</v>
      </c>
      <c r="DV1" s="60" t="s">
        <v>1223</v>
      </c>
      <c r="DW1" s="60" t="s">
        <v>1222</v>
      </c>
      <c r="DX1" s="60" t="s">
        <v>1221</v>
      </c>
      <c r="DY1" s="60" t="s">
        <v>1220</v>
      </c>
      <c r="DZ1" s="60" t="s">
        <v>1219</v>
      </c>
      <c r="EA1" s="60" t="s">
        <v>1218</v>
      </c>
      <c r="EB1" s="60" t="s">
        <v>1217</v>
      </c>
      <c r="EC1" s="60" t="s">
        <v>1216</v>
      </c>
      <c r="ED1" s="60" t="s">
        <v>1215</v>
      </c>
      <c r="EE1" s="60" t="s">
        <v>1214</v>
      </c>
      <c r="EF1" s="60" t="s">
        <v>1213</v>
      </c>
      <c r="EG1" s="60" t="s">
        <v>1212</v>
      </c>
      <c r="EH1" s="60" t="s">
        <v>1211</v>
      </c>
      <c r="EI1" s="60" t="s">
        <v>1210</v>
      </c>
      <c r="EJ1" s="60" t="s">
        <v>1209</v>
      </c>
      <c r="EK1" s="60" t="s">
        <v>1208</v>
      </c>
      <c r="EL1" s="60" t="s">
        <v>1207</v>
      </c>
      <c r="EM1" s="60" t="s">
        <v>1206</v>
      </c>
      <c r="EN1" s="60" t="s">
        <v>1205</v>
      </c>
      <c r="EO1" s="60" t="s">
        <v>1204</v>
      </c>
      <c r="EP1" s="60" t="s">
        <v>1203</v>
      </c>
      <c r="EQ1" s="60" t="s">
        <v>1202</v>
      </c>
      <c r="ER1" s="60" t="s">
        <v>1201</v>
      </c>
      <c r="ES1" s="60" t="s">
        <v>1200</v>
      </c>
      <c r="ET1" s="60" t="s">
        <v>1199</v>
      </c>
      <c r="EU1" s="60" t="s">
        <v>1198</v>
      </c>
      <c r="EV1" s="60" t="s">
        <v>1197</v>
      </c>
      <c r="EW1" s="60" t="s">
        <v>1196</v>
      </c>
      <c r="EX1" s="60" t="s">
        <v>1195</v>
      </c>
      <c r="EY1" s="60" t="s">
        <v>1194</v>
      </c>
      <c r="EZ1" s="60" t="s">
        <v>1193</v>
      </c>
      <c r="FA1" s="60" t="s">
        <v>1192</v>
      </c>
      <c r="FB1" s="60" t="s">
        <v>1191</v>
      </c>
      <c r="FC1" s="60" t="s">
        <v>1190</v>
      </c>
      <c r="FD1" s="60" t="s">
        <v>1189</v>
      </c>
      <c r="FE1" s="60" t="s">
        <v>1188</v>
      </c>
      <c r="FF1" s="60" t="s">
        <v>1187</v>
      </c>
      <c r="FG1" s="60" t="s">
        <v>1186</v>
      </c>
      <c r="FH1" s="60" t="s">
        <v>1185</v>
      </c>
      <c r="FI1" s="60" t="s">
        <v>1184</v>
      </c>
      <c r="FJ1" s="60" t="s">
        <v>1183</v>
      </c>
      <c r="FK1" s="60" t="s">
        <v>1182</v>
      </c>
      <c r="FL1" s="60" t="s">
        <v>1181</v>
      </c>
      <c r="FM1" s="60" t="s">
        <v>1180</v>
      </c>
      <c r="FN1" s="60" t="s">
        <v>1179</v>
      </c>
      <c r="FO1" s="60" t="s">
        <v>1178</v>
      </c>
      <c r="FP1" s="60" t="s">
        <v>1177</v>
      </c>
      <c r="FQ1" s="60" t="s">
        <v>1176</v>
      </c>
      <c r="FR1" s="60" t="s">
        <v>1175</v>
      </c>
      <c r="FS1" s="60" t="s">
        <v>1174</v>
      </c>
      <c r="FT1" s="60" t="s">
        <v>1173</v>
      </c>
      <c r="FU1" s="60" t="s">
        <v>1172</v>
      </c>
      <c r="FV1" s="60" t="s">
        <v>1171</v>
      </c>
      <c r="FW1" s="60" t="s">
        <v>1170</v>
      </c>
      <c r="FX1" s="60" t="s">
        <v>1169</v>
      </c>
      <c r="FY1" s="60" t="s">
        <v>1168</v>
      </c>
      <c r="FZ1" s="60" t="s">
        <v>1167</v>
      </c>
      <c r="GA1" s="60" t="s">
        <v>1166</v>
      </c>
      <c r="GB1" s="60" t="s">
        <v>1165</v>
      </c>
      <c r="GC1" s="60" t="s">
        <v>1164</v>
      </c>
      <c r="GD1" s="60" t="s">
        <v>1163</v>
      </c>
      <c r="GE1" s="60" t="s">
        <v>1162</v>
      </c>
      <c r="GF1" s="60" t="s">
        <v>1161</v>
      </c>
      <c r="GG1" s="60" t="s">
        <v>1160</v>
      </c>
      <c r="GH1" s="60" t="s">
        <v>1159</v>
      </c>
      <c r="GI1" s="60" t="s">
        <v>1158</v>
      </c>
      <c r="GJ1" s="60" t="s">
        <v>1157</v>
      </c>
      <c r="GK1" s="60" t="s">
        <v>1156</v>
      </c>
      <c r="GL1" s="60" t="s">
        <v>1155</v>
      </c>
      <c r="GM1" s="60" t="s">
        <v>1154</v>
      </c>
      <c r="GN1" s="60" t="s">
        <v>1153</v>
      </c>
      <c r="GO1" s="60" t="s">
        <v>1152</v>
      </c>
      <c r="GP1" s="60" t="s">
        <v>1151</v>
      </c>
      <c r="GQ1" s="60" t="s">
        <v>1150</v>
      </c>
      <c r="GR1" s="60" t="s">
        <v>1149</v>
      </c>
      <c r="GS1" s="60" t="s">
        <v>1148</v>
      </c>
      <c r="GT1" s="60" t="s">
        <v>1147</v>
      </c>
      <c r="GU1" s="60" t="s">
        <v>1146</v>
      </c>
      <c r="GV1" s="60" t="s">
        <v>1145</v>
      </c>
      <c r="GW1" s="60" t="s">
        <v>1144</v>
      </c>
      <c r="GX1" s="60" t="s">
        <v>1143</v>
      </c>
      <c r="GY1" s="60" t="s">
        <v>1142</v>
      </c>
      <c r="GZ1" s="15" t="s">
        <v>1141</v>
      </c>
      <c r="HA1" s="15" t="s">
        <v>1140</v>
      </c>
      <c r="HB1" s="15" t="s">
        <v>1140</v>
      </c>
      <c r="HC1" s="15" t="s">
        <v>1140</v>
      </c>
      <c r="HD1" s="15" t="s">
        <v>1140</v>
      </c>
      <c r="HE1" s="15" t="s">
        <v>1140</v>
      </c>
      <c r="HF1" s="15" t="s">
        <v>1140</v>
      </c>
      <c r="HG1" s="15" t="s">
        <v>1140</v>
      </c>
      <c r="HH1" s="15" t="s">
        <v>1140</v>
      </c>
      <c r="HI1" s="15" t="s">
        <v>1140</v>
      </c>
      <c r="HJ1" s="15" t="s">
        <v>1140</v>
      </c>
      <c r="HK1" s="15" t="s">
        <v>1140</v>
      </c>
      <c r="HL1" s="15" t="s">
        <v>1140</v>
      </c>
      <c r="HM1" s="15" t="s">
        <v>1140</v>
      </c>
      <c r="HN1" s="15" t="s">
        <v>1140</v>
      </c>
      <c r="HO1" s="15" t="s">
        <v>1140</v>
      </c>
      <c r="HP1" s="15" t="s">
        <v>1140</v>
      </c>
      <c r="HQ1" s="15" t="s">
        <v>1140</v>
      </c>
      <c r="HR1" s="15" t="s">
        <v>1140</v>
      </c>
      <c r="HS1" s="15" t="s">
        <v>1140</v>
      </c>
      <c r="HT1" s="15" t="s">
        <v>1140</v>
      </c>
      <c r="HU1" s="15" t="s">
        <v>1140</v>
      </c>
      <c r="HV1" s="15" t="s">
        <v>1140</v>
      </c>
      <c r="HW1" s="15" t="s">
        <v>1140</v>
      </c>
      <c r="HX1" s="15" t="s">
        <v>1140</v>
      </c>
      <c r="HY1" s="15" t="s">
        <v>1140</v>
      </c>
      <c r="HZ1" s="15" t="s">
        <v>1140</v>
      </c>
      <c r="IA1" s="15" t="s">
        <v>1140</v>
      </c>
      <c r="IB1" s="15" t="s">
        <v>1140</v>
      </c>
      <c r="IC1" s="15" t="s">
        <v>1140</v>
      </c>
      <c r="ID1" s="15" t="s">
        <v>1140</v>
      </c>
      <c r="IE1" s="15" t="s">
        <v>1140</v>
      </c>
      <c r="IF1" s="45" t="s">
        <v>1344</v>
      </c>
      <c r="IG1" s="131" t="s">
        <v>1345</v>
      </c>
      <c r="IH1" s="131" t="s">
        <v>1741</v>
      </c>
      <c r="II1" s="131" t="s">
        <v>1742</v>
      </c>
      <c r="IJ1" s="131" t="s">
        <v>1743</v>
      </c>
      <c r="IK1" s="131" t="s">
        <v>1744</v>
      </c>
      <c r="IL1" s="131" t="s">
        <v>1745</v>
      </c>
      <c r="IM1" s="131" t="s">
        <v>1746</v>
      </c>
      <c r="IN1" s="131" t="s">
        <v>1747</v>
      </c>
      <c r="IO1" s="131" t="s">
        <v>1748</v>
      </c>
      <c r="IP1" s="131" t="s">
        <v>1749</v>
      </c>
      <c r="IQ1" s="131" t="s">
        <v>1297</v>
      </c>
      <c r="IR1" s="131" t="s">
        <v>1750</v>
      </c>
      <c r="IS1" s="131" t="s">
        <v>1317</v>
      </c>
      <c r="IT1" s="131" t="s">
        <v>1318</v>
      </c>
      <c r="IU1" s="131" t="s">
        <v>1317</v>
      </c>
      <c r="IV1" s="131" t="s">
        <v>1316</v>
      </c>
      <c r="IW1" s="131" t="s">
        <v>1315</v>
      </c>
      <c r="IX1" s="131" t="s">
        <v>1314</v>
      </c>
      <c r="IY1" s="131" t="s">
        <v>1313</v>
      </c>
      <c r="IZ1" s="131" t="s">
        <v>1312</v>
      </c>
      <c r="JA1" s="131" t="s">
        <v>1311</v>
      </c>
      <c r="JB1" s="131" t="s">
        <v>1310</v>
      </c>
      <c r="JC1" s="131" t="s">
        <v>1309</v>
      </c>
      <c r="JD1" s="131" t="s">
        <v>1308</v>
      </c>
      <c r="JE1" s="131" t="s">
        <v>1307</v>
      </c>
      <c r="JF1" s="131" t="s">
        <v>1306</v>
      </c>
      <c r="JG1" s="131" t="s">
        <v>1751</v>
      </c>
      <c r="JH1" s="131" t="s">
        <v>1304</v>
      </c>
      <c r="JI1" s="131" t="s">
        <v>1303</v>
      </c>
      <c r="JJ1" s="131" t="s">
        <v>1302</v>
      </c>
      <c r="JK1" s="131" t="s">
        <v>1301</v>
      </c>
      <c r="JL1" s="131" t="s">
        <v>1300</v>
      </c>
      <c r="JM1" s="131" t="s">
        <v>1299</v>
      </c>
      <c r="JN1" s="131" t="s">
        <v>1298</v>
      </c>
      <c r="JO1" s="131" t="s">
        <v>1297</v>
      </c>
      <c r="JP1" s="131" t="s">
        <v>1752</v>
      </c>
      <c r="JQ1" s="131" t="s">
        <v>1753</v>
      </c>
      <c r="JR1" s="131" t="s">
        <v>1754</v>
      </c>
      <c r="JS1" s="131" t="s">
        <v>1755</v>
      </c>
      <c r="JT1" s="131" t="s">
        <v>1756</v>
      </c>
      <c r="JU1" s="131" t="s">
        <v>1757</v>
      </c>
      <c r="JV1" s="131" t="s">
        <v>1758</v>
      </c>
      <c r="JW1" s="137" t="s">
        <v>1289</v>
      </c>
      <c r="JX1" s="137" t="s">
        <v>1288</v>
      </c>
      <c r="JY1" s="137" t="s">
        <v>1287</v>
      </c>
      <c r="JZ1" s="137" t="s">
        <v>1286</v>
      </c>
      <c r="KA1" s="137" t="s">
        <v>1285</v>
      </c>
      <c r="KB1" s="137" t="s">
        <v>1284</v>
      </c>
      <c r="KC1" s="137" t="s">
        <v>1283</v>
      </c>
      <c r="KD1" s="137" t="s">
        <v>1282</v>
      </c>
      <c r="KE1" s="137" t="s">
        <v>1281</v>
      </c>
      <c r="KF1" s="137" t="s">
        <v>1280</v>
      </c>
      <c r="KG1" s="137" t="s">
        <v>1279</v>
      </c>
      <c r="KH1" s="137" t="s">
        <v>1278</v>
      </c>
      <c r="KI1" s="137" t="s">
        <v>1277</v>
      </c>
      <c r="KJ1" s="137" t="s">
        <v>1276</v>
      </c>
      <c r="KK1" s="137" t="s">
        <v>1275</v>
      </c>
      <c r="KL1" s="137" t="s">
        <v>1274</v>
      </c>
      <c r="KM1" s="137" t="s">
        <v>1273</v>
      </c>
      <c r="KN1" s="137" t="s">
        <v>1272</v>
      </c>
      <c r="KO1" s="137" t="s">
        <v>1271</v>
      </c>
      <c r="KP1" s="137" t="s">
        <v>1270</v>
      </c>
      <c r="KQ1" s="137" t="s">
        <v>2005</v>
      </c>
      <c r="KR1" s="131" t="s">
        <v>1269</v>
      </c>
      <c r="KS1" s="131" t="s">
        <v>1268</v>
      </c>
      <c r="KT1" s="131" t="s">
        <v>1267</v>
      </c>
      <c r="KU1" s="131" t="s">
        <v>1266</v>
      </c>
      <c r="KV1" s="131" t="s">
        <v>1265</v>
      </c>
      <c r="KW1" s="131" t="s">
        <v>1264</v>
      </c>
      <c r="KX1" s="131" t="s">
        <v>1263</v>
      </c>
      <c r="KY1" s="131" t="s">
        <v>1262</v>
      </c>
      <c r="KZ1" s="131" t="s">
        <v>1261</v>
      </c>
      <c r="LA1" s="131" t="s">
        <v>1260</v>
      </c>
      <c r="LB1" s="131" t="s">
        <v>1259</v>
      </c>
      <c r="LC1" s="131" t="s">
        <v>1759</v>
      </c>
      <c r="LD1" s="131" t="s">
        <v>1760</v>
      </c>
      <c r="LE1" s="131" t="s">
        <v>1761</v>
      </c>
      <c r="LF1" s="131" t="s">
        <v>1762</v>
      </c>
      <c r="LG1" s="131" t="s">
        <v>1763</v>
      </c>
      <c r="LH1" s="131" t="s">
        <v>1764</v>
      </c>
      <c r="LI1" s="131" t="s">
        <v>1765</v>
      </c>
      <c r="LJ1" s="131" t="s">
        <v>1251</v>
      </c>
      <c r="LK1" s="131" t="s">
        <v>1766</v>
      </c>
      <c r="LL1" s="131" t="s">
        <v>1767</v>
      </c>
      <c r="LM1" s="131" t="s">
        <v>1768</v>
      </c>
      <c r="LN1" s="131" t="s">
        <v>1769</v>
      </c>
      <c r="LO1" s="131" t="s">
        <v>1770</v>
      </c>
      <c r="LP1" s="131" t="s">
        <v>1771</v>
      </c>
      <c r="LQ1" s="131" t="s">
        <v>1772</v>
      </c>
      <c r="LR1" s="131" t="s">
        <v>1773</v>
      </c>
      <c r="LS1" s="131" t="s">
        <v>1774</v>
      </c>
      <c r="LT1" s="131" t="s">
        <v>1775</v>
      </c>
      <c r="LU1" s="131" t="s">
        <v>1776</v>
      </c>
      <c r="LV1" s="131" t="s">
        <v>1777</v>
      </c>
      <c r="LW1" s="131" t="s">
        <v>1778</v>
      </c>
      <c r="LX1" s="131" t="s">
        <v>1779</v>
      </c>
      <c r="LY1" s="131" t="s">
        <v>1780</v>
      </c>
      <c r="LZ1" s="131" t="s">
        <v>1781</v>
      </c>
      <c r="MA1" s="131" t="s">
        <v>1782</v>
      </c>
      <c r="MB1" s="131" t="s">
        <v>1233</v>
      </c>
      <c r="MC1" s="131" t="s">
        <v>1783</v>
      </c>
      <c r="MD1" s="131" t="s">
        <v>1784</v>
      </c>
      <c r="ME1" s="131" t="s">
        <v>1785</v>
      </c>
      <c r="MF1" s="131" t="s">
        <v>1786</v>
      </c>
      <c r="MG1" s="131" t="s">
        <v>1787</v>
      </c>
      <c r="MH1" s="131" t="s">
        <v>1788</v>
      </c>
      <c r="MI1" s="131" t="s">
        <v>1789</v>
      </c>
      <c r="MJ1" s="131" t="s">
        <v>1790</v>
      </c>
      <c r="MK1" s="131" t="s">
        <v>1791</v>
      </c>
      <c r="ML1" s="131" t="s">
        <v>1792</v>
      </c>
      <c r="MM1" s="131" t="s">
        <v>1793</v>
      </c>
      <c r="MN1" s="131" t="s">
        <v>1794</v>
      </c>
      <c r="MO1" s="131" t="s">
        <v>1795</v>
      </c>
      <c r="MP1" s="131" t="s">
        <v>1796</v>
      </c>
      <c r="MQ1" s="131" t="s">
        <v>1797</v>
      </c>
      <c r="MR1" s="131" t="s">
        <v>1798</v>
      </c>
      <c r="MS1" s="131" t="s">
        <v>1799</v>
      </c>
      <c r="MT1" s="131" t="s">
        <v>1800</v>
      </c>
      <c r="MU1" s="131" t="s">
        <v>1801</v>
      </c>
      <c r="MV1" s="131" t="s">
        <v>1802</v>
      </c>
      <c r="MW1" s="131" t="s">
        <v>1803</v>
      </c>
      <c r="MX1" s="131" t="s">
        <v>1211</v>
      </c>
      <c r="MY1" s="131" t="s">
        <v>1210</v>
      </c>
      <c r="MZ1" s="131" t="s">
        <v>1209</v>
      </c>
      <c r="NA1" s="131" t="s">
        <v>1208</v>
      </c>
      <c r="NB1" s="131" t="s">
        <v>1207</v>
      </c>
      <c r="NC1" s="131" t="s">
        <v>1206</v>
      </c>
      <c r="ND1" s="131" t="s">
        <v>1205</v>
      </c>
      <c r="NE1" s="131" t="s">
        <v>1204</v>
      </c>
      <c r="NF1" s="131" t="s">
        <v>1203</v>
      </c>
      <c r="NG1" s="131" t="s">
        <v>1202</v>
      </c>
      <c r="NH1" s="131" t="s">
        <v>1201</v>
      </c>
      <c r="NI1" s="131" t="s">
        <v>1804</v>
      </c>
      <c r="NJ1" s="131" t="s">
        <v>1199</v>
      </c>
      <c r="NK1" s="131" t="s">
        <v>1198</v>
      </c>
      <c r="NL1" s="131" t="s">
        <v>1197</v>
      </c>
      <c r="NM1" s="131" t="s">
        <v>1196</v>
      </c>
      <c r="NN1" s="131" t="s">
        <v>1805</v>
      </c>
      <c r="NO1" s="131" t="s">
        <v>1191</v>
      </c>
      <c r="NP1" s="131" t="s">
        <v>1806</v>
      </c>
      <c r="NQ1" s="131" t="s">
        <v>1189</v>
      </c>
      <c r="NR1" s="131" t="s">
        <v>1807</v>
      </c>
      <c r="NS1" s="131" t="s">
        <v>1808</v>
      </c>
      <c r="NT1" s="131" t="s">
        <v>1809</v>
      </c>
      <c r="NU1" s="131" t="s">
        <v>1185</v>
      </c>
      <c r="NV1" s="131" t="s">
        <v>1810</v>
      </c>
      <c r="NW1" s="131" t="s">
        <v>1811</v>
      </c>
      <c r="NX1" s="131" t="s">
        <v>1615</v>
      </c>
      <c r="NY1" s="131" t="s">
        <v>1181</v>
      </c>
      <c r="NZ1" s="131" t="s">
        <v>1180</v>
      </c>
      <c r="OA1" s="131" t="s">
        <v>1179</v>
      </c>
      <c r="OB1" s="131" t="s">
        <v>1178</v>
      </c>
      <c r="OC1" s="131" t="s">
        <v>1177</v>
      </c>
      <c r="OD1" s="131" t="s">
        <v>1176</v>
      </c>
      <c r="OE1" s="131" t="s">
        <v>1175</v>
      </c>
      <c r="OF1" s="131" t="s">
        <v>1174</v>
      </c>
      <c r="OG1" s="131" t="s">
        <v>1173</v>
      </c>
      <c r="OH1" s="131" t="s">
        <v>1812</v>
      </c>
      <c r="OI1" s="131" t="s">
        <v>1171</v>
      </c>
      <c r="OJ1" s="131" t="s">
        <v>1170</v>
      </c>
      <c r="OK1" s="131" t="s">
        <v>1169</v>
      </c>
      <c r="OL1" s="131" t="s">
        <v>1168</v>
      </c>
      <c r="OM1" s="131" t="s">
        <v>1167</v>
      </c>
      <c r="ON1" s="131" t="s">
        <v>1166</v>
      </c>
      <c r="OO1" s="131" t="s">
        <v>1165</v>
      </c>
      <c r="OP1" s="131" t="s">
        <v>1164</v>
      </c>
      <c r="OQ1" s="131" t="s">
        <v>1163</v>
      </c>
      <c r="OR1" s="131" t="s">
        <v>1162</v>
      </c>
      <c r="OS1" s="131" t="s">
        <v>1161</v>
      </c>
      <c r="OT1" s="131" t="s">
        <v>1160</v>
      </c>
      <c r="OU1" s="131" t="s">
        <v>1159</v>
      </c>
      <c r="OV1" s="131" t="s">
        <v>1158</v>
      </c>
      <c r="OW1" s="131" t="s">
        <v>1157</v>
      </c>
      <c r="OX1" s="131" t="s">
        <v>1156</v>
      </c>
      <c r="OY1" s="131" t="s">
        <v>1155</v>
      </c>
      <c r="OZ1" s="131" t="s">
        <v>1154</v>
      </c>
      <c r="PA1" s="131" t="s">
        <v>1153</v>
      </c>
      <c r="PB1" s="131" t="s">
        <v>1152</v>
      </c>
      <c r="PC1" s="131" t="s">
        <v>1151</v>
      </c>
      <c r="PD1" s="131" t="s">
        <v>1150</v>
      </c>
      <c r="PE1" s="131" t="s">
        <v>1813</v>
      </c>
      <c r="PF1" s="131" t="s">
        <v>1814</v>
      </c>
      <c r="PG1" s="131" t="s">
        <v>1815</v>
      </c>
      <c r="PH1" s="131" t="s">
        <v>1816</v>
      </c>
      <c r="PI1" s="131" t="s">
        <v>1817</v>
      </c>
      <c r="PJ1" s="131" t="s">
        <v>1818</v>
      </c>
      <c r="PK1" s="131" t="s">
        <v>1819</v>
      </c>
      <c r="PL1" s="131" t="s">
        <v>1820</v>
      </c>
      <c r="PM1" s="130" t="s">
        <v>1613</v>
      </c>
      <c r="PN1" s="131"/>
      <c r="PO1" s="131"/>
      <c r="PP1" s="131"/>
      <c r="PQ1" s="131"/>
      <c r="PR1" s="131"/>
      <c r="PS1" s="131"/>
      <c r="PT1" s="131"/>
      <c r="PU1" s="131"/>
      <c r="PV1" s="131"/>
      <c r="PW1" s="131"/>
      <c r="PX1" s="131"/>
      <c r="PY1" s="131"/>
      <c r="PZ1" s="131"/>
      <c r="QA1" s="131"/>
      <c r="QB1" s="131"/>
      <c r="QC1" s="131"/>
      <c r="QD1" s="131"/>
      <c r="QE1" s="131"/>
      <c r="QF1" s="131"/>
      <c r="QG1" s="131"/>
      <c r="QH1" s="131"/>
      <c r="QI1" s="131"/>
      <c r="QJ1" s="131"/>
      <c r="QK1" s="131"/>
      <c r="QL1" s="131"/>
      <c r="QM1" s="131"/>
      <c r="QN1" s="131"/>
      <c r="QO1" s="131"/>
      <c r="QP1" s="131"/>
      <c r="QQ1" s="131"/>
      <c r="QR1" s="174"/>
      <c r="QS1" t="s">
        <v>1345</v>
      </c>
      <c r="QT1" t="s">
        <v>1741</v>
      </c>
      <c r="QU1" t="s">
        <v>2027</v>
      </c>
      <c r="QV1" t="s">
        <v>1743</v>
      </c>
      <c r="QW1" t="s">
        <v>1744</v>
      </c>
      <c r="QX1" t="s">
        <v>1745</v>
      </c>
      <c r="QY1" t="s">
        <v>1746</v>
      </c>
      <c r="QZ1" t="s">
        <v>1747</v>
      </c>
      <c r="RA1" t="s">
        <v>1748</v>
      </c>
      <c r="RB1" t="s">
        <v>1749</v>
      </c>
      <c r="RC1" t="s">
        <v>1297</v>
      </c>
      <c r="RD1" t="s">
        <v>1750</v>
      </c>
      <c r="RE1" t="s">
        <v>1317</v>
      </c>
      <c r="RF1" t="s">
        <v>1318</v>
      </c>
      <c r="RG1" t="s">
        <v>1317</v>
      </c>
      <c r="RH1" t="s">
        <v>1316</v>
      </c>
      <c r="RI1" t="s">
        <v>1315</v>
      </c>
      <c r="RJ1" t="s">
        <v>1314</v>
      </c>
      <c r="RK1" t="s">
        <v>1313</v>
      </c>
      <c r="RL1" t="s">
        <v>1312</v>
      </c>
      <c r="RM1" t="s">
        <v>1311</v>
      </c>
      <c r="RN1" t="s">
        <v>1310</v>
      </c>
      <c r="RO1" t="s">
        <v>1309</v>
      </c>
      <c r="RP1" t="s">
        <v>1308</v>
      </c>
      <c r="RQ1" t="s">
        <v>1307</v>
      </c>
      <c r="RR1" t="s">
        <v>1306</v>
      </c>
      <c r="RS1" t="s">
        <v>1751</v>
      </c>
      <c r="RT1" t="s">
        <v>1304</v>
      </c>
      <c r="RU1" t="s">
        <v>1303</v>
      </c>
      <c r="RV1" t="s">
        <v>1302</v>
      </c>
      <c r="RW1" t="s">
        <v>1301</v>
      </c>
      <c r="RX1" t="s">
        <v>1300</v>
      </c>
      <c r="RY1" t="s">
        <v>1299</v>
      </c>
      <c r="RZ1" t="s">
        <v>1298</v>
      </c>
      <c r="SA1" t="s">
        <v>1297</v>
      </c>
      <c r="SB1" t="s">
        <v>1752</v>
      </c>
      <c r="SC1" t="s">
        <v>1753</v>
      </c>
      <c r="SD1" t="s">
        <v>1754</v>
      </c>
      <c r="SE1" t="s">
        <v>1755</v>
      </c>
      <c r="SF1" t="s">
        <v>1756</v>
      </c>
      <c r="SG1" t="s">
        <v>1757</v>
      </c>
      <c r="SH1" t="s">
        <v>1758</v>
      </c>
      <c r="SI1" t="s">
        <v>1289</v>
      </c>
      <c r="SJ1" t="s">
        <v>1288</v>
      </c>
      <c r="SK1" t="s">
        <v>1287</v>
      </c>
      <c r="SL1" t="s">
        <v>1286</v>
      </c>
      <c r="SM1" t="s">
        <v>1285</v>
      </c>
      <c r="SN1" t="s">
        <v>1284</v>
      </c>
      <c r="SO1" t="s">
        <v>1283</v>
      </c>
      <c r="SP1" t="s">
        <v>1282</v>
      </c>
      <c r="SQ1" t="s">
        <v>1281</v>
      </c>
      <c r="SR1" t="s">
        <v>1280</v>
      </c>
      <c r="SS1" t="s">
        <v>1279</v>
      </c>
      <c r="ST1" t="s">
        <v>1278</v>
      </c>
      <c r="SU1" t="s">
        <v>1277</v>
      </c>
      <c r="SV1" t="s">
        <v>1276</v>
      </c>
      <c r="SW1" t="s">
        <v>1275</v>
      </c>
      <c r="SX1" t="s">
        <v>1274</v>
      </c>
      <c r="SY1" t="s">
        <v>1273</v>
      </c>
      <c r="SZ1" t="s">
        <v>1272</v>
      </c>
      <c r="TA1" t="s">
        <v>1271</v>
      </c>
      <c r="TB1" t="s">
        <v>1270</v>
      </c>
      <c r="TC1" t="s">
        <v>1269</v>
      </c>
      <c r="TD1" t="s">
        <v>1268</v>
      </c>
      <c r="TE1" t="s">
        <v>1267</v>
      </c>
      <c r="TF1" t="s">
        <v>1266</v>
      </c>
      <c r="TG1" t="s">
        <v>1265</v>
      </c>
      <c r="TH1" t="s">
        <v>1264</v>
      </c>
      <c r="TI1" t="s">
        <v>1263</v>
      </c>
      <c r="TJ1" t="s">
        <v>1262</v>
      </c>
      <c r="TK1" t="s">
        <v>1261</v>
      </c>
      <c r="TL1" t="s">
        <v>1260</v>
      </c>
      <c r="TM1" t="s">
        <v>1259</v>
      </c>
      <c r="TN1" t="s">
        <v>1759</v>
      </c>
      <c r="TO1" t="s">
        <v>1760</v>
      </c>
      <c r="TP1" t="s">
        <v>1761</v>
      </c>
      <c r="TQ1" t="s">
        <v>1762</v>
      </c>
      <c r="TR1" t="s">
        <v>1763</v>
      </c>
      <c r="TS1" t="s">
        <v>1764</v>
      </c>
      <c r="TT1" t="s">
        <v>1765</v>
      </c>
      <c r="TU1" t="s">
        <v>1251</v>
      </c>
      <c r="TV1" t="s">
        <v>1766</v>
      </c>
      <c r="TW1" t="s">
        <v>1767</v>
      </c>
      <c r="TX1" t="s">
        <v>1768</v>
      </c>
      <c r="TY1" t="s">
        <v>1769</v>
      </c>
      <c r="TZ1" t="s">
        <v>1770</v>
      </c>
      <c r="UA1" t="s">
        <v>1771</v>
      </c>
      <c r="UB1" t="s">
        <v>1772</v>
      </c>
      <c r="UC1" t="s">
        <v>1773</v>
      </c>
      <c r="UD1" t="s">
        <v>1774</v>
      </c>
      <c r="UE1" t="s">
        <v>1775</v>
      </c>
      <c r="UF1" t="s">
        <v>1776</v>
      </c>
      <c r="UG1" t="s">
        <v>1777</v>
      </c>
      <c r="UH1" t="s">
        <v>1778</v>
      </c>
      <c r="UI1" t="s">
        <v>1779</v>
      </c>
      <c r="UJ1" t="s">
        <v>1780</v>
      </c>
      <c r="UK1" t="s">
        <v>1781</v>
      </c>
      <c r="UL1" t="s">
        <v>1782</v>
      </c>
      <c r="UM1" t="s">
        <v>1233</v>
      </c>
      <c r="UN1" t="s">
        <v>1783</v>
      </c>
      <c r="UO1" t="s">
        <v>2028</v>
      </c>
      <c r="UP1" t="s">
        <v>1784</v>
      </c>
      <c r="UQ1" t="s">
        <v>1785</v>
      </c>
      <c r="UR1" t="s">
        <v>1786</v>
      </c>
      <c r="US1" t="s">
        <v>1787</v>
      </c>
      <c r="UT1" t="s">
        <v>1788</v>
      </c>
      <c r="UU1" t="s">
        <v>1789</v>
      </c>
      <c r="UV1" t="s">
        <v>1790</v>
      </c>
      <c r="UW1" t="s">
        <v>1791</v>
      </c>
      <c r="UX1" t="s">
        <v>1792</v>
      </c>
      <c r="UY1" t="s">
        <v>1793</v>
      </c>
      <c r="UZ1" t="s">
        <v>1794</v>
      </c>
      <c r="VA1" t="s">
        <v>1795</v>
      </c>
      <c r="VB1" t="s">
        <v>1796</v>
      </c>
      <c r="VC1" t="s">
        <v>1797</v>
      </c>
      <c r="VD1" t="s">
        <v>1798</v>
      </c>
      <c r="VE1" t="s">
        <v>1799</v>
      </c>
      <c r="VF1" t="s">
        <v>1800</v>
      </c>
      <c r="VG1" t="s">
        <v>1801</v>
      </c>
      <c r="VH1" t="s">
        <v>1802</v>
      </c>
      <c r="VI1" t="s">
        <v>1803</v>
      </c>
      <c r="VJ1" t="s">
        <v>1211</v>
      </c>
      <c r="VK1" t="s">
        <v>1210</v>
      </c>
      <c r="VL1" t="s">
        <v>1209</v>
      </c>
      <c r="VM1" t="s">
        <v>1208</v>
      </c>
      <c r="VN1" t="s">
        <v>1207</v>
      </c>
      <c r="VO1" t="s">
        <v>1206</v>
      </c>
      <c r="VP1" t="s">
        <v>1205</v>
      </c>
      <c r="VQ1" t="s">
        <v>1204</v>
      </c>
      <c r="VR1" t="s">
        <v>1203</v>
      </c>
      <c r="VS1" t="s">
        <v>1202</v>
      </c>
      <c r="VT1" t="s">
        <v>1201</v>
      </c>
      <c r="VU1" t="s">
        <v>1804</v>
      </c>
      <c r="VV1" t="s">
        <v>1199</v>
      </c>
      <c r="VW1" t="s">
        <v>1198</v>
      </c>
      <c r="VX1" t="s">
        <v>1197</v>
      </c>
      <c r="VY1" t="s">
        <v>1196</v>
      </c>
      <c r="VZ1" t="s">
        <v>1805</v>
      </c>
      <c r="WA1" t="s">
        <v>1191</v>
      </c>
      <c r="WB1" t="s">
        <v>1806</v>
      </c>
      <c r="WC1" t="s">
        <v>1189</v>
      </c>
      <c r="WD1" t="s">
        <v>1807</v>
      </c>
      <c r="WE1" t="s">
        <v>1808</v>
      </c>
      <c r="WF1" t="s">
        <v>1809</v>
      </c>
      <c r="WG1" t="s">
        <v>1185</v>
      </c>
      <c r="WH1" t="s">
        <v>1810</v>
      </c>
      <c r="WI1" t="s">
        <v>1811</v>
      </c>
      <c r="WJ1" t="s">
        <v>1615</v>
      </c>
      <c r="WK1" t="s">
        <v>1181</v>
      </c>
      <c r="WL1" t="s">
        <v>1180</v>
      </c>
      <c r="WM1" t="s">
        <v>1179</v>
      </c>
      <c r="WN1" t="s">
        <v>1178</v>
      </c>
      <c r="WO1" t="s">
        <v>1177</v>
      </c>
      <c r="WP1" t="s">
        <v>1176</v>
      </c>
      <c r="WQ1" t="s">
        <v>1175</v>
      </c>
      <c r="WR1" t="s">
        <v>1174</v>
      </c>
      <c r="WS1" t="s">
        <v>1173</v>
      </c>
      <c r="WT1" t="s">
        <v>1812</v>
      </c>
      <c r="WU1" t="s">
        <v>1171</v>
      </c>
      <c r="WV1" t="s">
        <v>1170</v>
      </c>
      <c r="WW1" t="s">
        <v>1169</v>
      </c>
      <c r="WX1" t="s">
        <v>1168</v>
      </c>
      <c r="WY1" t="s">
        <v>1167</v>
      </c>
      <c r="WZ1" t="s">
        <v>1166</v>
      </c>
      <c r="XA1" t="s">
        <v>1165</v>
      </c>
      <c r="XB1" t="s">
        <v>1164</v>
      </c>
      <c r="XC1" t="s">
        <v>1163</v>
      </c>
      <c r="XD1" t="s">
        <v>1162</v>
      </c>
      <c r="XE1" t="s">
        <v>1161</v>
      </c>
      <c r="XF1" t="s">
        <v>1160</v>
      </c>
      <c r="XG1" t="s">
        <v>1159</v>
      </c>
      <c r="XH1" t="s">
        <v>1158</v>
      </c>
      <c r="XI1" t="s">
        <v>1157</v>
      </c>
      <c r="XJ1" t="s">
        <v>1156</v>
      </c>
      <c r="XK1" t="s">
        <v>1155</v>
      </c>
      <c r="XL1" t="s">
        <v>1154</v>
      </c>
      <c r="XM1" t="s">
        <v>1153</v>
      </c>
      <c r="XN1" t="s">
        <v>1152</v>
      </c>
      <c r="XO1" t="s">
        <v>1151</v>
      </c>
      <c r="XP1" t="s">
        <v>1150</v>
      </c>
      <c r="XQ1" t="s">
        <v>1813</v>
      </c>
      <c r="XR1" t="s">
        <v>1814</v>
      </c>
      <c r="XS1" t="s">
        <v>1815</v>
      </c>
      <c r="XT1" t="s">
        <v>1816</v>
      </c>
      <c r="XU1" t="s">
        <v>1817</v>
      </c>
      <c r="XV1" t="s">
        <v>1818</v>
      </c>
      <c r="XW1" t="s">
        <v>1819</v>
      </c>
      <c r="XX1" t="s">
        <v>1820</v>
      </c>
      <c r="XY1" t="s">
        <v>1613</v>
      </c>
    </row>
    <row r="2" spans="1:681" ht="15.5" thickTop="1" thickBot="1" x14ac:dyDescent="0.4">
      <c r="A2" s="47" t="s">
        <v>1038</v>
      </c>
      <c r="B2" s="17">
        <v>43954.52465457176</v>
      </c>
      <c r="C2" s="53">
        <v>50</v>
      </c>
      <c r="D2" s="11" t="s">
        <v>139</v>
      </c>
      <c r="E2" s="11" t="s">
        <v>1037</v>
      </c>
      <c r="F2" s="11" t="s">
        <v>118</v>
      </c>
      <c r="G2" s="11" t="s">
        <v>137</v>
      </c>
      <c r="H2" s="11" t="s">
        <v>9</v>
      </c>
      <c r="I2" s="11" t="s">
        <v>7</v>
      </c>
      <c r="J2" s="11" t="s">
        <v>7</v>
      </c>
      <c r="K2" s="11">
        <v>0</v>
      </c>
      <c r="L2" s="11" t="s">
        <v>7</v>
      </c>
      <c r="M2" s="11" t="s">
        <v>46</v>
      </c>
      <c r="N2" s="11" t="s">
        <v>7</v>
      </c>
      <c r="O2" s="11" t="s">
        <v>86</v>
      </c>
      <c r="P2" s="11">
        <v>90</v>
      </c>
      <c r="Q2" s="11" t="s">
        <v>178</v>
      </c>
      <c r="R2" s="11">
        <v>110</v>
      </c>
      <c r="S2" s="11">
        <v>1</v>
      </c>
      <c r="T2" s="11">
        <v>0</v>
      </c>
      <c r="U2" s="11" t="s">
        <v>7</v>
      </c>
      <c r="V2" s="11" t="s">
        <v>7</v>
      </c>
      <c r="W2" s="11" t="s">
        <v>7</v>
      </c>
      <c r="X2" s="11" t="s">
        <v>7</v>
      </c>
      <c r="Y2" s="54" t="s">
        <v>7</v>
      </c>
      <c r="Z2" s="65" t="s">
        <v>7</v>
      </c>
      <c r="AA2" s="66"/>
      <c r="AB2" s="66" t="s">
        <v>7</v>
      </c>
      <c r="AC2" s="66"/>
      <c r="AD2" s="66" t="s">
        <v>7</v>
      </c>
      <c r="AE2" s="66"/>
      <c r="AF2" s="67"/>
      <c r="AG2" s="53" t="s">
        <v>20</v>
      </c>
      <c r="AH2" s="11" t="s">
        <v>40</v>
      </c>
      <c r="AI2" s="11">
        <v>2</v>
      </c>
      <c r="AJ2" s="11">
        <v>1</v>
      </c>
      <c r="AK2" s="11">
        <v>1</v>
      </c>
      <c r="AL2" s="11" t="s">
        <v>194</v>
      </c>
      <c r="AM2" s="11" t="s">
        <v>79</v>
      </c>
      <c r="AN2" s="11">
        <v>1</v>
      </c>
      <c r="AO2" s="11" t="s">
        <v>20</v>
      </c>
      <c r="AP2" s="54" t="s">
        <v>38</v>
      </c>
      <c r="AQ2" s="65" t="s">
        <v>9</v>
      </c>
      <c r="AR2" s="66" t="s">
        <v>1036</v>
      </c>
      <c r="AS2" s="66" t="s">
        <v>9</v>
      </c>
      <c r="AT2" s="67" t="s">
        <v>1035</v>
      </c>
      <c r="AU2" s="53" t="s">
        <v>9</v>
      </c>
      <c r="AV2" s="11" t="s">
        <v>112</v>
      </c>
      <c r="AW2" s="11" t="s">
        <v>34</v>
      </c>
      <c r="AX2" s="11" t="s">
        <v>9</v>
      </c>
      <c r="AY2" s="11"/>
      <c r="AZ2" s="11">
        <v>0</v>
      </c>
      <c r="BA2" s="11"/>
      <c r="BB2" s="11">
        <v>0</v>
      </c>
      <c r="BC2" s="11"/>
      <c r="BD2" s="11">
        <v>7</v>
      </c>
      <c r="BE2" s="11" t="s">
        <v>1034</v>
      </c>
      <c r="BF2" s="54" t="s">
        <v>1033</v>
      </c>
      <c r="BG2" s="83">
        <v>3</v>
      </c>
      <c r="BH2" s="79">
        <v>3</v>
      </c>
      <c r="BI2" s="79">
        <v>2</v>
      </c>
      <c r="BJ2" s="79">
        <v>2</v>
      </c>
      <c r="BK2" s="79">
        <v>2</v>
      </c>
      <c r="BL2" s="79">
        <v>1</v>
      </c>
      <c r="BM2" s="79">
        <v>2</v>
      </c>
      <c r="BN2" s="79">
        <v>2</v>
      </c>
      <c r="BO2" s="79">
        <v>1</v>
      </c>
      <c r="BP2" s="79">
        <v>2</v>
      </c>
      <c r="BQ2" s="79">
        <v>4</v>
      </c>
      <c r="BR2" s="79">
        <v>3</v>
      </c>
      <c r="BS2" s="79">
        <v>2</v>
      </c>
      <c r="BT2" s="79">
        <v>1</v>
      </c>
      <c r="BU2" s="79">
        <v>2</v>
      </c>
      <c r="BV2" s="79">
        <v>2</v>
      </c>
      <c r="BW2" s="79">
        <v>2</v>
      </c>
      <c r="BX2" s="79">
        <v>1</v>
      </c>
      <c r="BY2" s="79">
        <v>3</v>
      </c>
      <c r="BZ2" s="84">
        <v>2</v>
      </c>
      <c r="CB2" s="53">
        <v>2</v>
      </c>
      <c r="CC2" s="11">
        <v>1</v>
      </c>
      <c r="CD2" s="11">
        <v>3</v>
      </c>
      <c r="CE2" s="11">
        <v>1</v>
      </c>
      <c r="CF2" s="11">
        <v>2</v>
      </c>
      <c r="CG2" s="11">
        <v>1</v>
      </c>
      <c r="CH2" s="11">
        <v>2</v>
      </c>
      <c r="CI2" s="11">
        <v>1</v>
      </c>
      <c r="CJ2" s="11">
        <v>3</v>
      </c>
      <c r="CK2" s="11">
        <v>2</v>
      </c>
      <c r="CL2" s="11">
        <v>2</v>
      </c>
      <c r="CM2" s="11">
        <v>3</v>
      </c>
      <c r="CN2" s="11">
        <v>2</v>
      </c>
      <c r="CO2" s="11">
        <v>0</v>
      </c>
      <c r="CP2" s="11">
        <v>0</v>
      </c>
      <c r="CQ2" s="11">
        <v>1</v>
      </c>
      <c r="CR2" s="11">
        <v>0</v>
      </c>
      <c r="CS2" s="11">
        <v>4</v>
      </c>
      <c r="CT2" s="11">
        <v>2</v>
      </c>
      <c r="CU2" s="11">
        <v>1</v>
      </c>
      <c r="CV2" s="11">
        <v>1</v>
      </c>
      <c r="CW2" s="11">
        <v>3</v>
      </c>
      <c r="CX2" s="11">
        <v>0</v>
      </c>
      <c r="CY2" s="11">
        <v>3</v>
      </c>
      <c r="CZ2" s="11">
        <v>3</v>
      </c>
      <c r="DA2" s="11">
        <v>2</v>
      </c>
      <c r="DB2" s="11">
        <v>1</v>
      </c>
      <c r="DC2" s="11">
        <v>0</v>
      </c>
      <c r="DD2" s="11">
        <v>3</v>
      </c>
      <c r="DE2" s="11">
        <v>1</v>
      </c>
      <c r="DF2" s="11">
        <v>1</v>
      </c>
      <c r="DG2" s="11">
        <v>2</v>
      </c>
      <c r="DH2" s="11">
        <v>0</v>
      </c>
      <c r="DI2" s="11">
        <v>0</v>
      </c>
      <c r="DJ2" s="11">
        <v>2</v>
      </c>
      <c r="DK2" s="11">
        <v>0</v>
      </c>
      <c r="DL2" s="54">
        <v>0</v>
      </c>
      <c r="DM2" s="83">
        <v>1</v>
      </c>
      <c r="DN2" s="79">
        <v>1</v>
      </c>
      <c r="DO2" s="79">
        <v>1</v>
      </c>
      <c r="DP2" s="79">
        <v>1</v>
      </c>
      <c r="DQ2" s="79">
        <v>1</v>
      </c>
      <c r="DR2" s="79">
        <v>1</v>
      </c>
      <c r="DS2" s="79">
        <v>1</v>
      </c>
      <c r="DT2" s="79">
        <v>3</v>
      </c>
      <c r="DU2" s="79">
        <v>1</v>
      </c>
      <c r="DV2" s="79">
        <v>1</v>
      </c>
      <c r="DW2" s="79">
        <v>1</v>
      </c>
      <c r="DX2" s="79">
        <v>2</v>
      </c>
      <c r="DY2" s="79">
        <v>1</v>
      </c>
      <c r="DZ2" s="79">
        <v>1</v>
      </c>
      <c r="EA2" s="79">
        <v>1</v>
      </c>
      <c r="EB2" s="79">
        <v>1</v>
      </c>
      <c r="EC2" s="79">
        <v>1</v>
      </c>
      <c r="ED2" s="79">
        <v>1</v>
      </c>
      <c r="EE2" s="84">
        <v>2</v>
      </c>
      <c r="EF2" s="53" t="s">
        <v>1032</v>
      </c>
      <c r="EG2" s="11" t="s">
        <v>1031</v>
      </c>
      <c r="EH2" s="77" t="s">
        <v>1030</v>
      </c>
      <c r="EI2" s="11">
        <v>7</v>
      </c>
      <c r="EJ2" s="11" t="s">
        <v>26</v>
      </c>
      <c r="EK2" s="11" t="s">
        <v>26</v>
      </c>
      <c r="EL2" s="11" t="s">
        <v>26</v>
      </c>
      <c r="EM2" s="11" t="s">
        <v>26</v>
      </c>
      <c r="EN2" s="11" t="s">
        <v>26</v>
      </c>
      <c r="EO2" s="11" t="s">
        <v>26</v>
      </c>
      <c r="EP2" s="11" t="s">
        <v>26</v>
      </c>
      <c r="EQ2" s="11" t="s">
        <v>26</v>
      </c>
      <c r="ER2" s="11" t="s">
        <v>26</v>
      </c>
      <c r="ES2" s="11" t="s">
        <v>20</v>
      </c>
      <c r="ET2" s="11" t="s">
        <v>26</v>
      </c>
      <c r="EU2" s="11" t="s">
        <v>26</v>
      </c>
      <c r="EV2" s="11" t="s">
        <v>24</v>
      </c>
      <c r="EW2" s="54" t="s">
        <v>23</v>
      </c>
      <c r="EX2" s="83" t="s">
        <v>606</v>
      </c>
      <c r="EY2" s="79" t="s">
        <v>98</v>
      </c>
      <c r="EZ2" s="79" t="s">
        <v>62</v>
      </c>
      <c r="FA2" s="79">
        <v>240</v>
      </c>
      <c r="FB2" s="79" t="s">
        <v>7</v>
      </c>
      <c r="FC2" s="79" t="s">
        <v>7</v>
      </c>
      <c r="FD2" s="79"/>
      <c r="FE2" s="79" t="s">
        <v>21</v>
      </c>
      <c r="FF2" s="84" t="s">
        <v>96</v>
      </c>
      <c r="FG2" s="53">
        <v>3</v>
      </c>
      <c r="FH2" s="11">
        <v>4</v>
      </c>
      <c r="FI2" s="11">
        <v>5</v>
      </c>
      <c r="FJ2" s="11">
        <v>1</v>
      </c>
      <c r="FK2" s="11" t="s">
        <v>19</v>
      </c>
      <c r="FL2" s="11" t="s">
        <v>20</v>
      </c>
      <c r="FM2" s="11" t="s">
        <v>20</v>
      </c>
      <c r="FN2" s="11" t="s">
        <v>20</v>
      </c>
      <c r="FO2" s="11" t="s">
        <v>20</v>
      </c>
      <c r="FP2" s="11">
        <v>3</v>
      </c>
      <c r="FQ2" s="11">
        <v>3</v>
      </c>
      <c r="FR2" s="11">
        <v>2</v>
      </c>
      <c r="FS2" s="11">
        <v>4</v>
      </c>
      <c r="FT2" s="11" t="s">
        <v>1029</v>
      </c>
      <c r="FU2" s="11" t="s">
        <v>14</v>
      </c>
      <c r="FV2" s="11" t="s">
        <v>7</v>
      </c>
      <c r="FW2" s="11" t="s">
        <v>14</v>
      </c>
      <c r="FX2" s="11" t="s">
        <v>14</v>
      </c>
      <c r="FY2" s="11" t="s">
        <v>7</v>
      </c>
      <c r="FZ2" s="11" t="s">
        <v>7</v>
      </c>
      <c r="GA2" s="54" t="s">
        <v>7</v>
      </c>
      <c r="GB2" s="83" t="s">
        <v>12</v>
      </c>
      <c r="GC2" s="79" t="s">
        <v>57</v>
      </c>
      <c r="GD2" s="79" t="s">
        <v>9</v>
      </c>
      <c r="GE2" s="79" t="s">
        <v>9</v>
      </c>
      <c r="GF2" s="79">
        <v>2</v>
      </c>
      <c r="GG2" s="79" t="s">
        <v>1028</v>
      </c>
      <c r="GH2" s="79" t="s">
        <v>9</v>
      </c>
      <c r="GI2" s="79" t="s">
        <v>9</v>
      </c>
      <c r="GJ2" s="79" t="s">
        <v>7</v>
      </c>
      <c r="GK2" s="79"/>
      <c r="GL2" s="84" t="s">
        <v>7</v>
      </c>
      <c r="GM2" s="53" t="s">
        <v>7</v>
      </c>
      <c r="GN2" s="11"/>
      <c r="GO2" s="11" t="s">
        <v>7</v>
      </c>
      <c r="GP2" s="54" t="s">
        <v>7</v>
      </c>
      <c r="GQ2" s="83" t="s">
        <v>121</v>
      </c>
      <c r="GR2" s="79">
        <v>7</v>
      </c>
      <c r="GS2" s="79"/>
      <c r="GT2" s="79"/>
      <c r="GU2" s="79"/>
      <c r="GV2" s="79"/>
      <c r="GW2" s="79"/>
      <c r="GX2" s="79"/>
      <c r="GY2" s="84"/>
      <c r="GZ2" s="49" t="s">
        <v>5</v>
      </c>
      <c r="HA2" s="11" t="s">
        <v>1</v>
      </c>
      <c r="HB2" s="11" t="s">
        <v>1</v>
      </c>
      <c r="HC2" s="11"/>
      <c r="HD2" s="11" t="s">
        <v>1</v>
      </c>
      <c r="HE2" s="11"/>
      <c r="HF2" s="11"/>
      <c r="HG2" s="11"/>
      <c r="HH2" s="11" t="s">
        <v>1</v>
      </c>
      <c r="HI2" s="11"/>
      <c r="HJ2" s="11"/>
      <c r="HK2" s="11"/>
      <c r="HL2" s="11"/>
      <c r="HM2" s="11"/>
      <c r="HN2" s="11"/>
      <c r="HO2" s="11"/>
      <c r="HP2" s="11" t="s">
        <v>1</v>
      </c>
      <c r="HQ2" s="11"/>
      <c r="HR2" s="11"/>
      <c r="HS2" s="11"/>
      <c r="HT2" s="11"/>
      <c r="HU2" s="11"/>
      <c r="HV2" s="11"/>
      <c r="HW2" s="11"/>
      <c r="HX2" s="11"/>
      <c r="HY2" s="11"/>
      <c r="HZ2" s="11"/>
      <c r="IA2" s="11"/>
      <c r="IB2" s="11"/>
      <c r="IC2" s="11"/>
      <c r="ID2" s="11"/>
      <c r="IE2" s="11"/>
      <c r="IF2" s="47" t="s">
        <v>1038</v>
      </c>
      <c r="IG2" s="132">
        <v>44020.968807870369</v>
      </c>
      <c r="IH2" s="131" t="s">
        <v>1821</v>
      </c>
      <c r="II2" s="131" t="s">
        <v>1822</v>
      </c>
      <c r="IJ2" s="131" t="s">
        <v>1038</v>
      </c>
      <c r="IK2" s="131" t="s">
        <v>1037</v>
      </c>
      <c r="IL2" s="131" t="s">
        <v>1937</v>
      </c>
      <c r="IM2" s="131" t="s">
        <v>1037</v>
      </c>
      <c r="IN2" s="131" t="s">
        <v>1937</v>
      </c>
      <c r="IO2" s="131" t="s">
        <v>9</v>
      </c>
      <c r="IP2" s="131" t="s">
        <v>7</v>
      </c>
      <c r="IQ2" s="131"/>
      <c r="IR2" s="131" t="s">
        <v>7</v>
      </c>
      <c r="IS2" s="131"/>
      <c r="IT2" s="131" t="s">
        <v>7</v>
      </c>
      <c r="IU2" s="131"/>
      <c r="IV2" s="131"/>
      <c r="IW2" s="131" t="s">
        <v>20</v>
      </c>
      <c r="IX2" s="131" t="s">
        <v>40</v>
      </c>
      <c r="IY2" s="131" t="s">
        <v>20</v>
      </c>
      <c r="IZ2" s="131" t="s">
        <v>20</v>
      </c>
      <c r="JA2" s="131" t="s">
        <v>20</v>
      </c>
      <c r="JB2" s="131" t="s">
        <v>39</v>
      </c>
      <c r="JC2" s="131" t="s">
        <v>79</v>
      </c>
      <c r="JD2" s="131" t="s">
        <v>20</v>
      </c>
      <c r="JE2" s="133">
        <v>1</v>
      </c>
      <c r="JF2" s="131" t="s">
        <v>38</v>
      </c>
      <c r="JG2" s="131" t="s">
        <v>7</v>
      </c>
      <c r="JH2" s="131"/>
      <c r="JI2" s="131" t="s">
        <v>7</v>
      </c>
      <c r="JJ2" s="131"/>
      <c r="JK2" s="131" t="s">
        <v>9</v>
      </c>
      <c r="JL2" s="131" t="s">
        <v>35</v>
      </c>
      <c r="JM2" s="131" t="s">
        <v>34</v>
      </c>
      <c r="JN2" s="131" t="s">
        <v>9</v>
      </c>
      <c r="JO2" s="131"/>
      <c r="JP2" s="133">
        <v>0</v>
      </c>
      <c r="JQ2" s="131"/>
      <c r="JR2" s="133">
        <v>0</v>
      </c>
      <c r="JS2" s="131"/>
      <c r="JT2" s="133">
        <v>5</v>
      </c>
      <c r="JU2" s="131" t="s">
        <v>204</v>
      </c>
      <c r="JV2" s="131" t="s">
        <v>31</v>
      </c>
      <c r="JW2" s="138">
        <v>3</v>
      </c>
      <c r="JX2" s="138">
        <v>4</v>
      </c>
      <c r="JY2" s="138">
        <v>2</v>
      </c>
      <c r="JZ2" s="138">
        <v>2</v>
      </c>
      <c r="KA2" s="138">
        <v>3</v>
      </c>
      <c r="KB2" s="138">
        <v>1</v>
      </c>
      <c r="KC2" s="138">
        <v>1</v>
      </c>
      <c r="KD2" s="138">
        <v>3</v>
      </c>
      <c r="KE2" s="138">
        <v>1</v>
      </c>
      <c r="KF2" s="138">
        <v>3</v>
      </c>
      <c r="KG2" s="138">
        <v>3</v>
      </c>
      <c r="KH2" s="138">
        <v>2</v>
      </c>
      <c r="KI2" s="138">
        <v>3</v>
      </c>
      <c r="KJ2" s="138">
        <v>1</v>
      </c>
      <c r="KK2" s="138">
        <v>2</v>
      </c>
      <c r="KL2" s="138">
        <v>2</v>
      </c>
      <c r="KM2" s="138">
        <v>1</v>
      </c>
      <c r="KN2" s="138">
        <v>1</v>
      </c>
      <c r="KO2" s="138">
        <v>4</v>
      </c>
      <c r="KP2" s="138">
        <v>3</v>
      </c>
      <c r="KQ2" s="139"/>
      <c r="KR2" s="133">
        <v>2</v>
      </c>
      <c r="KS2" s="133">
        <v>2</v>
      </c>
      <c r="KT2" s="133">
        <v>2</v>
      </c>
      <c r="KU2" s="133">
        <v>1</v>
      </c>
      <c r="KV2" s="133">
        <v>3</v>
      </c>
      <c r="KW2" s="133">
        <v>0</v>
      </c>
      <c r="KX2" s="133">
        <v>1</v>
      </c>
      <c r="KY2" s="133">
        <v>1</v>
      </c>
      <c r="KZ2" s="133">
        <v>2</v>
      </c>
      <c r="LA2" s="133">
        <v>2</v>
      </c>
      <c r="LB2" s="133">
        <v>1</v>
      </c>
      <c r="LC2" s="133">
        <v>1</v>
      </c>
      <c r="LD2" s="133">
        <v>2</v>
      </c>
      <c r="LE2" s="133">
        <v>0</v>
      </c>
      <c r="LF2" s="133">
        <v>0</v>
      </c>
      <c r="LG2" s="133">
        <v>2</v>
      </c>
      <c r="LH2" s="133">
        <v>0</v>
      </c>
      <c r="LI2" s="133">
        <v>3</v>
      </c>
      <c r="LJ2" s="133">
        <v>1</v>
      </c>
      <c r="LK2" s="133">
        <v>0</v>
      </c>
      <c r="LL2" s="133">
        <v>0</v>
      </c>
      <c r="LM2" s="133">
        <v>1</v>
      </c>
      <c r="LN2" s="133">
        <v>0</v>
      </c>
      <c r="LO2" s="133">
        <v>3</v>
      </c>
      <c r="LP2" s="133">
        <v>1</v>
      </c>
      <c r="LQ2" s="133">
        <v>2</v>
      </c>
      <c r="LR2" s="133">
        <v>0</v>
      </c>
      <c r="LS2" s="133">
        <v>0</v>
      </c>
      <c r="LT2" s="133">
        <v>2</v>
      </c>
      <c r="LU2" s="133">
        <v>1</v>
      </c>
      <c r="LV2" s="133">
        <v>1</v>
      </c>
      <c r="LW2" s="133">
        <v>2</v>
      </c>
      <c r="LX2" s="133">
        <v>0</v>
      </c>
      <c r="LY2" s="133">
        <v>1</v>
      </c>
      <c r="LZ2" s="133">
        <v>2</v>
      </c>
      <c r="MA2" s="133">
        <v>0</v>
      </c>
      <c r="MB2" s="133">
        <v>0</v>
      </c>
      <c r="MC2" s="133">
        <v>1</v>
      </c>
      <c r="MD2" s="133">
        <v>1</v>
      </c>
      <c r="ME2" s="133">
        <v>1</v>
      </c>
      <c r="MF2" s="133">
        <v>1</v>
      </c>
      <c r="MG2" s="133">
        <v>1</v>
      </c>
      <c r="MH2" s="133">
        <v>1</v>
      </c>
      <c r="MI2" s="133">
        <v>1</v>
      </c>
      <c r="MJ2" s="133">
        <v>1</v>
      </c>
      <c r="MK2" s="133">
        <v>1</v>
      </c>
      <c r="ML2" s="133">
        <v>1</v>
      </c>
      <c r="MM2" s="133">
        <v>1</v>
      </c>
      <c r="MN2" s="133">
        <v>1</v>
      </c>
      <c r="MO2" s="133">
        <v>1</v>
      </c>
      <c r="MP2" s="133">
        <v>1</v>
      </c>
      <c r="MQ2" s="133">
        <v>1</v>
      </c>
      <c r="MR2" s="133">
        <v>1</v>
      </c>
      <c r="MS2" s="133">
        <v>1</v>
      </c>
      <c r="MT2" s="133">
        <v>1</v>
      </c>
      <c r="MU2" s="133">
        <v>1</v>
      </c>
      <c r="MV2" s="135">
        <v>0.95833333333333337</v>
      </c>
      <c r="MW2" s="133">
        <v>5</v>
      </c>
      <c r="MX2" s="135">
        <v>0.27083333333333331</v>
      </c>
      <c r="MY2" s="133">
        <v>7</v>
      </c>
      <c r="MZ2" s="131" t="s">
        <v>26</v>
      </c>
      <c r="NA2" s="131" t="s">
        <v>26</v>
      </c>
      <c r="NB2" s="131" t="s">
        <v>26</v>
      </c>
      <c r="NC2" s="131" t="s">
        <v>26</v>
      </c>
      <c r="ND2" s="131" t="s">
        <v>26</v>
      </c>
      <c r="NE2" s="131" t="s">
        <v>26</v>
      </c>
      <c r="NF2" s="131" t="s">
        <v>26</v>
      </c>
      <c r="NG2" s="131" t="s">
        <v>26</v>
      </c>
      <c r="NH2" s="131" t="s">
        <v>26</v>
      </c>
      <c r="NI2" s="131" t="s">
        <v>7</v>
      </c>
      <c r="NJ2" s="131" t="s">
        <v>26</v>
      </c>
      <c r="NK2" s="131" t="s">
        <v>26</v>
      </c>
      <c r="NL2" s="131" t="s">
        <v>66</v>
      </c>
      <c r="NM2" s="131" t="s">
        <v>100</v>
      </c>
      <c r="NN2" s="133">
        <v>240</v>
      </c>
      <c r="NO2" s="131" t="s">
        <v>7</v>
      </c>
      <c r="NP2" s="131" t="s">
        <v>7</v>
      </c>
      <c r="NQ2" s="131"/>
      <c r="NR2" s="131" t="s">
        <v>21</v>
      </c>
      <c r="NS2" s="131" t="s">
        <v>96</v>
      </c>
      <c r="NT2" s="133">
        <v>3</v>
      </c>
      <c r="NU2" s="133">
        <v>4</v>
      </c>
      <c r="NV2" s="133">
        <v>5</v>
      </c>
      <c r="NW2" s="133">
        <v>1</v>
      </c>
      <c r="NX2" s="131" t="s">
        <v>19</v>
      </c>
      <c r="NY2" s="131" t="s">
        <v>20</v>
      </c>
      <c r="NZ2" s="131" t="s">
        <v>20</v>
      </c>
      <c r="OA2" s="131" t="s">
        <v>20</v>
      </c>
      <c r="OB2" s="131" t="s">
        <v>20</v>
      </c>
      <c r="OC2" s="133">
        <v>2</v>
      </c>
      <c r="OD2" s="133">
        <v>2</v>
      </c>
      <c r="OE2" s="133">
        <v>1</v>
      </c>
      <c r="OF2" s="133">
        <v>4</v>
      </c>
      <c r="OG2" s="131"/>
      <c r="OH2" s="131" t="s">
        <v>14</v>
      </c>
      <c r="OI2" s="131" t="s">
        <v>7</v>
      </c>
      <c r="OJ2" s="131" t="s">
        <v>14</v>
      </c>
      <c r="OK2" s="131" t="s">
        <v>14</v>
      </c>
      <c r="OL2" s="131" t="s">
        <v>7</v>
      </c>
      <c r="OM2" s="131" t="s">
        <v>7</v>
      </c>
      <c r="ON2" s="131" t="s">
        <v>7</v>
      </c>
      <c r="OO2" s="131" t="s">
        <v>12</v>
      </c>
      <c r="OP2" s="131" t="s">
        <v>57</v>
      </c>
      <c r="OQ2" s="131" t="s">
        <v>7</v>
      </c>
      <c r="OR2" s="131" t="s">
        <v>9</v>
      </c>
      <c r="OS2" s="133">
        <v>5</v>
      </c>
      <c r="OT2" s="131" t="s">
        <v>1028</v>
      </c>
      <c r="OU2" s="131" t="s">
        <v>9</v>
      </c>
      <c r="OV2" s="131" t="s">
        <v>9</v>
      </c>
      <c r="OW2" s="131" t="s">
        <v>9</v>
      </c>
      <c r="OX2" s="131"/>
      <c r="OY2" s="131" t="s">
        <v>7</v>
      </c>
      <c r="OZ2" s="131" t="s">
        <v>7</v>
      </c>
      <c r="PA2" s="131"/>
      <c r="PB2" s="131" t="s">
        <v>7</v>
      </c>
      <c r="PC2" s="131" t="s">
        <v>7</v>
      </c>
      <c r="PD2" s="131" t="s">
        <v>121</v>
      </c>
      <c r="PE2" s="133">
        <v>7</v>
      </c>
      <c r="PF2" s="131"/>
      <c r="PG2" s="131"/>
      <c r="PH2" s="131"/>
      <c r="PI2" s="131"/>
      <c r="PJ2" s="131"/>
      <c r="PK2" s="131"/>
      <c r="PL2" s="131"/>
      <c r="PM2" s="131" t="s">
        <v>5</v>
      </c>
      <c r="PN2" s="131" t="s">
        <v>1</v>
      </c>
      <c r="PO2" s="131" t="s">
        <v>1</v>
      </c>
      <c r="PP2" s="131"/>
      <c r="PQ2" s="131" t="s">
        <v>1</v>
      </c>
      <c r="PR2" s="131"/>
      <c r="PS2" s="131"/>
      <c r="PT2" s="131"/>
      <c r="PU2" s="131" t="s">
        <v>1</v>
      </c>
      <c r="PV2" s="131"/>
      <c r="PW2" s="131"/>
      <c r="PX2" s="131"/>
      <c r="PY2" s="131"/>
      <c r="PZ2" s="131"/>
      <c r="QA2" s="131"/>
      <c r="QB2" s="131"/>
      <c r="QC2" s="131" t="s">
        <v>1</v>
      </c>
      <c r="QD2" s="131"/>
      <c r="QE2" s="131"/>
      <c r="QF2" s="131"/>
      <c r="QG2" s="131"/>
      <c r="QH2" s="131"/>
      <c r="QI2" s="131"/>
      <c r="QJ2" s="131"/>
      <c r="QK2" s="131"/>
      <c r="QL2" s="131"/>
      <c r="QM2" s="131"/>
      <c r="QN2" s="131"/>
      <c r="QO2" s="131"/>
      <c r="QP2" s="131"/>
      <c r="QQ2" s="131"/>
      <c r="QR2" s="174"/>
      <c r="QS2" s="176">
        <v>44063.168402777781</v>
      </c>
      <c r="QT2" t="s">
        <v>2029</v>
      </c>
      <c r="QU2" t="s">
        <v>1822</v>
      </c>
      <c r="QV2" t="s">
        <v>1038</v>
      </c>
      <c r="QW2" t="s">
        <v>1037</v>
      </c>
      <c r="QX2" t="s">
        <v>1937</v>
      </c>
      <c r="QY2" t="s">
        <v>1037</v>
      </c>
      <c r="QZ2" t="s">
        <v>1937</v>
      </c>
      <c r="RA2" t="s">
        <v>9</v>
      </c>
      <c r="RB2" t="s">
        <v>7</v>
      </c>
      <c r="RD2" t="s">
        <v>7</v>
      </c>
      <c r="RF2" t="s">
        <v>7</v>
      </c>
      <c r="RI2" t="s">
        <v>20</v>
      </c>
      <c r="RJ2" t="s">
        <v>40</v>
      </c>
      <c r="RK2" t="s">
        <v>20</v>
      </c>
      <c r="RL2" t="s">
        <v>20</v>
      </c>
      <c r="RM2" t="s">
        <v>20</v>
      </c>
      <c r="RN2" t="s">
        <v>39</v>
      </c>
      <c r="RO2">
        <v>5</v>
      </c>
      <c r="RP2" t="s">
        <v>20</v>
      </c>
      <c r="RQ2" t="s">
        <v>20</v>
      </c>
      <c r="RR2" t="s">
        <v>38</v>
      </c>
      <c r="RS2" t="s">
        <v>7</v>
      </c>
      <c r="RU2" t="s">
        <v>7</v>
      </c>
      <c r="RW2" t="s">
        <v>9</v>
      </c>
      <c r="RX2" t="s">
        <v>112</v>
      </c>
      <c r="RY2" t="s">
        <v>34</v>
      </c>
      <c r="RZ2" t="s">
        <v>7</v>
      </c>
      <c r="SB2">
        <v>0</v>
      </c>
      <c r="SC2">
        <v>0</v>
      </c>
      <c r="SD2">
        <v>2</v>
      </c>
      <c r="SE2" t="s">
        <v>204</v>
      </c>
      <c r="SF2">
        <v>7</v>
      </c>
      <c r="SG2" t="s">
        <v>1603</v>
      </c>
      <c r="SH2" t="s">
        <v>31</v>
      </c>
      <c r="SI2">
        <v>3</v>
      </c>
      <c r="SJ2">
        <v>4</v>
      </c>
      <c r="SK2">
        <v>2</v>
      </c>
      <c r="SL2">
        <v>1</v>
      </c>
      <c r="SM2">
        <v>4</v>
      </c>
      <c r="SN2">
        <v>1</v>
      </c>
      <c r="SO2">
        <v>1</v>
      </c>
      <c r="SP2">
        <v>3</v>
      </c>
      <c r="SQ2">
        <v>1</v>
      </c>
      <c r="SR2">
        <v>4</v>
      </c>
      <c r="SS2">
        <v>4</v>
      </c>
      <c r="ST2">
        <v>2</v>
      </c>
      <c r="SU2">
        <v>1</v>
      </c>
      <c r="SV2">
        <v>1</v>
      </c>
      <c r="SW2">
        <v>3</v>
      </c>
      <c r="SX2">
        <v>3</v>
      </c>
      <c r="SY2">
        <v>1</v>
      </c>
      <c r="SZ2">
        <v>1</v>
      </c>
      <c r="TA2">
        <v>3</v>
      </c>
      <c r="TB2">
        <v>3</v>
      </c>
      <c r="TC2">
        <v>1</v>
      </c>
      <c r="TD2">
        <v>3</v>
      </c>
      <c r="TE2">
        <v>3</v>
      </c>
      <c r="TF2">
        <v>1</v>
      </c>
      <c r="TG2">
        <v>3</v>
      </c>
      <c r="TH2">
        <v>0</v>
      </c>
      <c r="TI2">
        <v>1</v>
      </c>
      <c r="TJ2">
        <v>1</v>
      </c>
      <c r="TK2">
        <v>3</v>
      </c>
      <c r="TL2">
        <v>3</v>
      </c>
      <c r="TM2">
        <v>0</v>
      </c>
      <c r="TN2">
        <v>2</v>
      </c>
      <c r="TO2">
        <v>2</v>
      </c>
      <c r="TP2">
        <v>0</v>
      </c>
      <c r="TQ2">
        <v>0</v>
      </c>
      <c r="TR2">
        <v>0</v>
      </c>
      <c r="TS2">
        <v>0</v>
      </c>
      <c r="TT2">
        <v>2</v>
      </c>
      <c r="TU2">
        <v>0</v>
      </c>
      <c r="TV2">
        <v>0</v>
      </c>
      <c r="TW2">
        <v>0</v>
      </c>
      <c r="TX2">
        <v>1</v>
      </c>
      <c r="TY2">
        <v>0</v>
      </c>
      <c r="TZ2">
        <v>3</v>
      </c>
      <c r="UA2">
        <v>2</v>
      </c>
      <c r="UB2">
        <v>1</v>
      </c>
      <c r="UC2">
        <v>0</v>
      </c>
      <c r="UD2">
        <v>0</v>
      </c>
      <c r="UE2">
        <v>1</v>
      </c>
      <c r="UF2">
        <v>0</v>
      </c>
      <c r="UG2">
        <v>0</v>
      </c>
      <c r="UH2">
        <v>2</v>
      </c>
      <c r="UI2">
        <v>0</v>
      </c>
      <c r="UJ2">
        <v>0</v>
      </c>
      <c r="UK2">
        <v>3</v>
      </c>
      <c r="UL2">
        <v>0</v>
      </c>
      <c r="UM2">
        <v>0</v>
      </c>
      <c r="UN2">
        <v>1</v>
      </c>
      <c r="UO2">
        <v>1</v>
      </c>
      <c r="UP2">
        <v>1</v>
      </c>
      <c r="UQ2">
        <v>1</v>
      </c>
      <c r="UR2">
        <v>1</v>
      </c>
      <c r="US2">
        <v>1</v>
      </c>
      <c r="UT2">
        <v>1</v>
      </c>
      <c r="UU2">
        <v>1</v>
      </c>
      <c r="UV2">
        <v>1</v>
      </c>
      <c r="UW2">
        <v>1</v>
      </c>
      <c r="UX2">
        <v>1</v>
      </c>
      <c r="UY2">
        <v>1</v>
      </c>
      <c r="UZ2">
        <v>1</v>
      </c>
      <c r="VA2">
        <v>1</v>
      </c>
      <c r="VB2">
        <v>1</v>
      </c>
      <c r="VC2">
        <v>1</v>
      </c>
      <c r="VD2">
        <v>1</v>
      </c>
      <c r="VE2">
        <v>1</v>
      </c>
      <c r="VF2">
        <v>1</v>
      </c>
      <c r="VG2">
        <v>1</v>
      </c>
      <c r="VH2" s="173">
        <v>0.4375</v>
      </c>
      <c r="VI2">
        <v>5</v>
      </c>
      <c r="VJ2" s="173">
        <v>0.28125</v>
      </c>
      <c r="VK2">
        <v>7.5</v>
      </c>
      <c r="VL2" t="s">
        <v>26</v>
      </c>
      <c r="VM2" t="s">
        <v>26</v>
      </c>
      <c r="VN2" t="s">
        <v>26</v>
      </c>
      <c r="VO2" t="s">
        <v>26</v>
      </c>
      <c r="VP2" t="s">
        <v>26</v>
      </c>
      <c r="VQ2" t="s">
        <v>26</v>
      </c>
      <c r="VR2" t="s">
        <v>26</v>
      </c>
      <c r="VS2" t="s">
        <v>26</v>
      </c>
      <c r="VT2" t="s">
        <v>26</v>
      </c>
      <c r="VU2" t="s">
        <v>7</v>
      </c>
      <c r="VV2" t="s">
        <v>26</v>
      </c>
      <c r="VW2" t="s">
        <v>26</v>
      </c>
      <c r="VX2" t="s">
        <v>66</v>
      </c>
      <c r="VY2" t="s">
        <v>100</v>
      </c>
      <c r="VZ2">
        <v>6</v>
      </c>
      <c r="WA2" t="s">
        <v>9</v>
      </c>
      <c r="WB2" t="s">
        <v>7</v>
      </c>
      <c r="WD2" t="s">
        <v>21</v>
      </c>
      <c r="WE2" t="s">
        <v>96</v>
      </c>
      <c r="WF2">
        <v>3</v>
      </c>
      <c r="WG2">
        <v>5</v>
      </c>
      <c r="WH2">
        <v>5</v>
      </c>
      <c r="WI2">
        <v>1</v>
      </c>
      <c r="WJ2" t="s">
        <v>19</v>
      </c>
      <c r="WK2" t="s">
        <v>20</v>
      </c>
      <c r="WL2" t="s">
        <v>20</v>
      </c>
      <c r="WM2" t="s">
        <v>20</v>
      </c>
      <c r="WN2" t="s">
        <v>20</v>
      </c>
      <c r="WO2">
        <v>2</v>
      </c>
      <c r="WP2">
        <v>1</v>
      </c>
      <c r="WQ2">
        <v>1</v>
      </c>
      <c r="WR2">
        <v>5</v>
      </c>
      <c r="WT2" t="s">
        <v>14</v>
      </c>
      <c r="WU2" t="s">
        <v>7</v>
      </c>
      <c r="WV2" t="s">
        <v>14</v>
      </c>
      <c r="WW2" t="s">
        <v>14</v>
      </c>
      <c r="WX2" t="s">
        <v>7</v>
      </c>
      <c r="WY2" t="s">
        <v>7</v>
      </c>
      <c r="WZ2" t="s">
        <v>7</v>
      </c>
      <c r="XA2" t="s">
        <v>12</v>
      </c>
      <c r="XB2" t="s">
        <v>92</v>
      </c>
      <c r="XC2" t="s">
        <v>9</v>
      </c>
      <c r="XD2" t="s">
        <v>9</v>
      </c>
      <c r="XE2">
        <v>6</v>
      </c>
      <c r="XF2" t="s">
        <v>2131</v>
      </c>
      <c r="XG2" t="s">
        <v>7</v>
      </c>
      <c r="XH2" t="s">
        <v>7</v>
      </c>
      <c r="XI2" t="s">
        <v>9</v>
      </c>
      <c r="XJ2" t="s">
        <v>8</v>
      </c>
      <c r="XK2" t="s">
        <v>7</v>
      </c>
      <c r="XL2" t="s">
        <v>7</v>
      </c>
      <c r="XN2" t="s">
        <v>7</v>
      </c>
      <c r="XO2" t="s">
        <v>7</v>
      </c>
      <c r="XP2" t="s">
        <v>337</v>
      </c>
      <c r="XT2">
        <v>7</v>
      </c>
      <c r="XY2" t="s">
        <v>5</v>
      </c>
      <c r="XZ2" t="s">
        <v>1</v>
      </c>
      <c r="YA2" t="s">
        <v>1</v>
      </c>
      <c r="YC2" t="s">
        <v>1</v>
      </c>
      <c r="YG2" t="s">
        <v>1</v>
      </c>
      <c r="YO2" t="s">
        <v>1</v>
      </c>
    </row>
    <row r="3" spans="1:681" ht="15" thickBot="1" x14ac:dyDescent="0.4">
      <c r="A3" s="47" t="s">
        <v>425</v>
      </c>
      <c r="B3" s="17">
        <v>43959.510199895834</v>
      </c>
      <c r="C3" s="53">
        <v>29</v>
      </c>
      <c r="D3" s="11" t="s">
        <v>51</v>
      </c>
      <c r="E3" s="11" t="s">
        <v>50</v>
      </c>
      <c r="F3" s="11" t="s">
        <v>118</v>
      </c>
      <c r="G3" s="11" t="s">
        <v>48</v>
      </c>
      <c r="H3" s="11" t="s">
        <v>47</v>
      </c>
      <c r="I3" s="11" t="s">
        <v>47</v>
      </c>
      <c r="J3" s="11" t="s">
        <v>7</v>
      </c>
      <c r="K3" s="11"/>
      <c r="L3" s="11" t="s">
        <v>7</v>
      </c>
      <c r="M3" s="11"/>
      <c r="N3" s="11" t="s">
        <v>7</v>
      </c>
      <c r="O3" s="11" t="s">
        <v>45</v>
      </c>
      <c r="P3" s="11">
        <v>1400</v>
      </c>
      <c r="Q3" s="11" t="s">
        <v>424</v>
      </c>
      <c r="R3" s="11">
        <v>500</v>
      </c>
      <c r="S3" s="11" t="s">
        <v>84</v>
      </c>
      <c r="T3" s="11">
        <v>0</v>
      </c>
      <c r="U3" s="11" t="s">
        <v>7</v>
      </c>
      <c r="V3" s="11" t="s">
        <v>7</v>
      </c>
      <c r="W3" s="11" t="s">
        <v>7</v>
      </c>
      <c r="X3" s="11" t="s">
        <v>7</v>
      </c>
      <c r="Y3" s="54" t="s">
        <v>7</v>
      </c>
      <c r="Z3" s="65" t="s">
        <v>7</v>
      </c>
      <c r="AA3" s="66"/>
      <c r="AB3" s="66" t="s">
        <v>7</v>
      </c>
      <c r="AC3" s="66"/>
      <c r="AD3" s="66" t="s">
        <v>7</v>
      </c>
      <c r="AE3" s="66"/>
      <c r="AF3" s="67"/>
      <c r="AG3" s="53" t="s">
        <v>20</v>
      </c>
      <c r="AH3" s="11" t="s">
        <v>40</v>
      </c>
      <c r="AI3" s="11" t="s">
        <v>20</v>
      </c>
      <c r="AJ3" s="11">
        <v>2</v>
      </c>
      <c r="AK3" s="11">
        <v>2</v>
      </c>
      <c r="AL3" s="11" t="s">
        <v>39</v>
      </c>
      <c r="AM3" s="11">
        <v>1</v>
      </c>
      <c r="AN3" s="11" t="s">
        <v>20</v>
      </c>
      <c r="AO3" s="11">
        <v>1</v>
      </c>
      <c r="AP3" s="54" t="s">
        <v>38</v>
      </c>
      <c r="AQ3" s="65" t="s">
        <v>9</v>
      </c>
      <c r="AR3" s="66" t="s">
        <v>423</v>
      </c>
      <c r="AS3" s="66" t="s">
        <v>7</v>
      </c>
      <c r="AT3" s="67"/>
      <c r="AU3" s="53" t="s">
        <v>9</v>
      </c>
      <c r="AV3" s="11" t="s">
        <v>112</v>
      </c>
      <c r="AW3" s="11" t="s">
        <v>256</v>
      </c>
      <c r="AX3" s="11" t="s">
        <v>9</v>
      </c>
      <c r="AY3" s="11" t="s">
        <v>422</v>
      </c>
      <c r="AZ3" s="11">
        <v>1</v>
      </c>
      <c r="BA3" s="11" t="s">
        <v>421</v>
      </c>
      <c r="BB3" s="11">
        <v>3</v>
      </c>
      <c r="BC3" s="11" t="s">
        <v>420</v>
      </c>
      <c r="BD3" s="11">
        <v>7</v>
      </c>
      <c r="BE3" s="11" t="s">
        <v>419</v>
      </c>
      <c r="BF3" s="78" t="s">
        <v>418</v>
      </c>
      <c r="BG3" s="83">
        <v>2</v>
      </c>
      <c r="BH3" s="79">
        <v>2</v>
      </c>
      <c r="BI3" s="79">
        <v>3</v>
      </c>
      <c r="BJ3" s="79">
        <v>3</v>
      </c>
      <c r="BK3" s="79">
        <v>2</v>
      </c>
      <c r="BL3" s="79">
        <v>2</v>
      </c>
      <c r="BM3" s="79">
        <v>2</v>
      </c>
      <c r="BN3" s="79">
        <v>2</v>
      </c>
      <c r="BO3" s="79">
        <v>1</v>
      </c>
      <c r="BP3" s="79">
        <v>2</v>
      </c>
      <c r="BQ3" s="79">
        <v>2</v>
      </c>
      <c r="BR3" s="79">
        <v>2</v>
      </c>
      <c r="BS3" s="79">
        <v>1</v>
      </c>
      <c r="BT3" s="79">
        <v>1</v>
      </c>
      <c r="BU3" s="79">
        <v>2</v>
      </c>
      <c r="BV3" s="79">
        <v>2</v>
      </c>
      <c r="BW3" s="79">
        <v>2</v>
      </c>
      <c r="BX3" s="79">
        <v>2</v>
      </c>
      <c r="BY3" s="79">
        <v>2</v>
      </c>
      <c r="BZ3" s="84">
        <v>2</v>
      </c>
      <c r="CB3" s="53">
        <v>1</v>
      </c>
      <c r="CC3" s="11">
        <v>0</v>
      </c>
      <c r="CD3" s="11">
        <v>2</v>
      </c>
      <c r="CE3" s="11">
        <v>1</v>
      </c>
      <c r="CF3" s="11">
        <v>1</v>
      </c>
      <c r="CG3" s="11">
        <v>1</v>
      </c>
      <c r="CH3" s="11">
        <v>1</v>
      </c>
      <c r="CI3" s="11">
        <v>0</v>
      </c>
      <c r="CJ3" s="11">
        <v>2</v>
      </c>
      <c r="CK3" s="11">
        <v>1</v>
      </c>
      <c r="CL3" s="11">
        <v>1</v>
      </c>
      <c r="CM3" s="11">
        <v>0</v>
      </c>
      <c r="CN3" s="11">
        <v>1</v>
      </c>
      <c r="CO3" s="11">
        <v>0</v>
      </c>
      <c r="CP3" s="11">
        <v>0</v>
      </c>
      <c r="CQ3" s="11">
        <v>2</v>
      </c>
      <c r="CR3" s="11">
        <v>0</v>
      </c>
      <c r="CS3" s="11">
        <v>3</v>
      </c>
      <c r="CT3" s="11">
        <v>1</v>
      </c>
      <c r="CU3" s="11">
        <v>1</v>
      </c>
      <c r="CV3" s="11">
        <v>0</v>
      </c>
      <c r="CW3" s="11">
        <v>2</v>
      </c>
      <c r="CX3" s="11">
        <v>0</v>
      </c>
      <c r="CY3" s="11">
        <v>1</v>
      </c>
      <c r="CZ3" s="11">
        <v>0</v>
      </c>
      <c r="DA3" s="11">
        <v>3</v>
      </c>
      <c r="DB3" s="11">
        <v>2</v>
      </c>
      <c r="DC3" s="11">
        <v>0</v>
      </c>
      <c r="DD3" s="11">
        <v>1</v>
      </c>
      <c r="DE3" s="11">
        <v>0</v>
      </c>
      <c r="DF3" s="11">
        <v>0</v>
      </c>
      <c r="DG3" s="11">
        <v>0</v>
      </c>
      <c r="DH3" s="11">
        <v>0</v>
      </c>
      <c r="DI3" s="11">
        <v>0</v>
      </c>
      <c r="DJ3" s="11">
        <v>0</v>
      </c>
      <c r="DK3" s="11">
        <v>1</v>
      </c>
      <c r="DL3" s="54">
        <v>0</v>
      </c>
      <c r="DM3" s="83">
        <v>3</v>
      </c>
      <c r="DN3" s="79">
        <v>3</v>
      </c>
      <c r="DO3" s="79">
        <v>1</v>
      </c>
      <c r="DP3" s="79">
        <v>2</v>
      </c>
      <c r="DQ3" s="79">
        <v>2</v>
      </c>
      <c r="DR3" s="79">
        <v>1</v>
      </c>
      <c r="DS3" s="79">
        <v>2</v>
      </c>
      <c r="DT3" s="79">
        <v>2</v>
      </c>
      <c r="DU3" s="79">
        <v>2</v>
      </c>
      <c r="DV3" s="79">
        <v>1</v>
      </c>
      <c r="DW3" s="79">
        <v>1</v>
      </c>
      <c r="DX3" s="79">
        <v>1</v>
      </c>
      <c r="DY3" s="79">
        <v>1</v>
      </c>
      <c r="DZ3" s="79">
        <v>2</v>
      </c>
      <c r="EA3" s="79">
        <v>1</v>
      </c>
      <c r="EB3" s="79">
        <v>2</v>
      </c>
      <c r="EC3" s="79">
        <v>2</v>
      </c>
      <c r="ED3" s="79">
        <v>1</v>
      </c>
      <c r="EE3" s="84">
        <v>1</v>
      </c>
      <c r="EF3" s="53" t="s">
        <v>417</v>
      </c>
      <c r="EG3" s="11" t="s">
        <v>416</v>
      </c>
      <c r="EH3" s="77" t="s">
        <v>415</v>
      </c>
      <c r="EI3" s="11">
        <v>6</v>
      </c>
      <c r="EJ3" s="11" t="s">
        <v>26</v>
      </c>
      <c r="EK3" s="11" t="s">
        <v>26</v>
      </c>
      <c r="EL3" s="11" t="s">
        <v>69</v>
      </c>
      <c r="EM3" s="11" t="s">
        <v>26</v>
      </c>
      <c r="EN3" s="11" t="s">
        <v>26</v>
      </c>
      <c r="EO3" s="11" t="s">
        <v>26</v>
      </c>
      <c r="EP3" s="11" t="s">
        <v>69</v>
      </c>
      <c r="EQ3" s="11" t="s">
        <v>103</v>
      </c>
      <c r="ER3" s="11" t="s">
        <v>26</v>
      </c>
      <c r="ES3" s="11" t="s">
        <v>414</v>
      </c>
      <c r="ET3" s="11" t="s">
        <v>26</v>
      </c>
      <c r="EU3" s="11" t="s">
        <v>125</v>
      </c>
      <c r="EV3" s="11" t="s">
        <v>101</v>
      </c>
      <c r="EW3" s="54" t="s">
        <v>146</v>
      </c>
      <c r="EX3" s="83" t="s">
        <v>413</v>
      </c>
      <c r="EY3" s="79">
        <v>20</v>
      </c>
      <c r="EZ3" s="79">
        <v>24</v>
      </c>
      <c r="FA3" s="79">
        <v>60</v>
      </c>
      <c r="FB3" s="79" t="s">
        <v>7</v>
      </c>
      <c r="FC3" s="79" t="s">
        <v>7</v>
      </c>
      <c r="FD3" s="79"/>
      <c r="FE3" s="79" t="s">
        <v>22</v>
      </c>
      <c r="FF3" s="84" t="s">
        <v>96</v>
      </c>
      <c r="FG3" s="53">
        <v>3</v>
      </c>
      <c r="FH3" s="11">
        <v>2</v>
      </c>
      <c r="FI3" s="11">
        <v>3</v>
      </c>
      <c r="FJ3" s="11">
        <v>1</v>
      </c>
      <c r="FK3" s="11" t="s">
        <v>16</v>
      </c>
      <c r="FL3" s="11" t="s">
        <v>20</v>
      </c>
      <c r="FM3" s="11" t="s">
        <v>20</v>
      </c>
      <c r="FN3" s="11" t="s">
        <v>20</v>
      </c>
      <c r="FO3" s="11" t="s">
        <v>17</v>
      </c>
      <c r="FP3" s="11">
        <v>2</v>
      </c>
      <c r="FQ3" s="11">
        <v>3</v>
      </c>
      <c r="FR3" s="11">
        <v>2</v>
      </c>
      <c r="FS3" s="11">
        <v>2</v>
      </c>
      <c r="FT3" s="11" t="s">
        <v>412</v>
      </c>
      <c r="FU3" s="11" t="s">
        <v>14</v>
      </c>
      <c r="FV3" s="11" t="s">
        <v>7</v>
      </c>
      <c r="FW3" s="11" t="s">
        <v>14</v>
      </c>
      <c r="FX3" s="11" t="s">
        <v>58</v>
      </c>
      <c r="FY3" s="11" t="s">
        <v>13</v>
      </c>
      <c r="FZ3" s="11" t="s">
        <v>7</v>
      </c>
      <c r="GA3" s="54" t="s">
        <v>7</v>
      </c>
      <c r="GB3" s="83" t="s">
        <v>12</v>
      </c>
      <c r="GC3" s="79" t="s">
        <v>57</v>
      </c>
      <c r="GD3" s="79" t="s">
        <v>7</v>
      </c>
      <c r="GE3" s="79" t="s">
        <v>7</v>
      </c>
      <c r="GF3" s="79"/>
      <c r="GG3" s="79" t="s">
        <v>411</v>
      </c>
      <c r="GH3" s="79" t="s">
        <v>9</v>
      </c>
      <c r="GI3" s="79" t="s">
        <v>9</v>
      </c>
      <c r="GJ3" s="79" t="s">
        <v>9</v>
      </c>
      <c r="GK3" s="79" t="s">
        <v>8</v>
      </c>
      <c r="GL3" s="84" t="s">
        <v>7</v>
      </c>
      <c r="GM3" s="53" t="s">
        <v>7</v>
      </c>
      <c r="GN3" s="11"/>
      <c r="GO3" s="11" t="s">
        <v>7</v>
      </c>
      <c r="GP3" s="54" t="s">
        <v>7</v>
      </c>
      <c r="GQ3" s="83" t="s">
        <v>90</v>
      </c>
      <c r="GR3" s="79"/>
      <c r="GS3" s="79"/>
      <c r="GT3" s="79"/>
      <c r="GU3" s="79"/>
      <c r="GV3" s="79"/>
      <c r="GW3" s="79">
        <v>3</v>
      </c>
      <c r="GX3" s="79"/>
      <c r="GY3" s="84"/>
      <c r="GZ3" s="49" t="s">
        <v>5</v>
      </c>
      <c r="HA3" s="11"/>
      <c r="HB3" s="11"/>
      <c r="HC3" s="11"/>
      <c r="HD3" s="11"/>
      <c r="HE3" s="11"/>
      <c r="HF3" s="11"/>
      <c r="HG3" s="11"/>
      <c r="HH3" s="11" t="s">
        <v>4</v>
      </c>
      <c r="HI3" s="11"/>
      <c r="HJ3" s="11" t="s">
        <v>3</v>
      </c>
      <c r="HK3" s="11" t="s">
        <v>1</v>
      </c>
      <c r="HL3" s="11" t="s">
        <v>1</v>
      </c>
      <c r="HM3" s="11"/>
      <c r="HN3" s="11"/>
      <c r="HO3" s="11"/>
      <c r="HP3" s="11" t="s">
        <v>1</v>
      </c>
      <c r="HQ3" s="11"/>
      <c r="HR3" s="11"/>
      <c r="HS3" s="11"/>
      <c r="HT3" s="11"/>
      <c r="HU3" s="11"/>
      <c r="HV3" s="11"/>
      <c r="HW3" s="11"/>
      <c r="HX3" s="11"/>
      <c r="HY3" s="11"/>
      <c r="HZ3" s="11"/>
      <c r="IA3" s="11"/>
      <c r="IB3" s="11"/>
      <c r="IC3" s="11"/>
      <c r="ID3" s="11"/>
      <c r="IE3" s="11"/>
      <c r="IF3" s="47" t="s">
        <v>425</v>
      </c>
      <c r="IG3" s="132">
        <v>44020.634166666663</v>
      </c>
      <c r="IH3" s="131" t="s">
        <v>1821</v>
      </c>
      <c r="II3" s="131" t="s">
        <v>1822</v>
      </c>
      <c r="IJ3" s="131" t="s">
        <v>425</v>
      </c>
      <c r="IK3" s="131" t="s">
        <v>1831</v>
      </c>
      <c r="IL3" s="131" t="s">
        <v>1824</v>
      </c>
      <c r="IM3" s="131" t="s">
        <v>1831</v>
      </c>
      <c r="IN3" s="131" t="s">
        <v>1824</v>
      </c>
      <c r="IO3" s="131" t="s">
        <v>9</v>
      </c>
      <c r="IP3" s="131" t="s">
        <v>7</v>
      </c>
      <c r="IQ3" s="131"/>
      <c r="IR3" s="131" t="s">
        <v>7</v>
      </c>
      <c r="IS3" s="131"/>
      <c r="IT3" s="131" t="s">
        <v>9</v>
      </c>
      <c r="IU3" s="131" t="s">
        <v>1856</v>
      </c>
      <c r="IV3" s="131" t="s">
        <v>41</v>
      </c>
      <c r="IW3" s="131" t="s">
        <v>20</v>
      </c>
      <c r="IX3" s="131" t="s">
        <v>40</v>
      </c>
      <c r="IY3" s="131" t="s">
        <v>20</v>
      </c>
      <c r="IZ3" s="133">
        <v>2</v>
      </c>
      <c r="JA3" s="133">
        <v>3</v>
      </c>
      <c r="JB3" s="131" t="s">
        <v>39</v>
      </c>
      <c r="JC3" s="133">
        <v>1</v>
      </c>
      <c r="JD3" s="131" t="s">
        <v>20</v>
      </c>
      <c r="JE3" s="131" t="s">
        <v>20</v>
      </c>
      <c r="JF3" s="131" t="s">
        <v>38</v>
      </c>
      <c r="JG3" s="131" t="s">
        <v>7</v>
      </c>
      <c r="JH3" s="131"/>
      <c r="JI3" s="131" t="s">
        <v>7</v>
      </c>
      <c r="JJ3" s="131"/>
      <c r="JK3" s="131" t="s">
        <v>9</v>
      </c>
      <c r="JL3" s="131" t="s">
        <v>112</v>
      </c>
      <c r="JM3" s="131" t="s">
        <v>34</v>
      </c>
      <c r="JN3" s="131" t="s">
        <v>9</v>
      </c>
      <c r="JO3" s="131" t="s">
        <v>1857</v>
      </c>
      <c r="JP3" s="133">
        <v>4</v>
      </c>
      <c r="JQ3" s="133">
        <v>45</v>
      </c>
      <c r="JR3" s="133">
        <v>2</v>
      </c>
      <c r="JS3" s="133">
        <v>30</v>
      </c>
      <c r="JT3" s="133">
        <v>3</v>
      </c>
      <c r="JU3" s="133">
        <v>20</v>
      </c>
      <c r="JV3" s="133">
        <v>10</v>
      </c>
      <c r="JW3" s="138">
        <v>2</v>
      </c>
      <c r="JX3" s="138">
        <v>2</v>
      </c>
      <c r="JY3" s="138">
        <v>4</v>
      </c>
      <c r="JZ3" s="138">
        <v>4</v>
      </c>
      <c r="KA3" s="138">
        <v>1</v>
      </c>
      <c r="KB3" s="138">
        <v>3</v>
      </c>
      <c r="KC3" s="138">
        <v>4</v>
      </c>
      <c r="KD3" s="138">
        <v>1</v>
      </c>
      <c r="KE3" s="138">
        <v>1</v>
      </c>
      <c r="KF3" s="138">
        <v>1</v>
      </c>
      <c r="KG3" s="138">
        <v>1</v>
      </c>
      <c r="KH3" s="138">
        <v>4</v>
      </c>
      <c r="KI3" s="138">
        <v>1</v>
      </c>
      <c r="KJ3" s="138">
        <v>2</v>
      </c>
      <c r="KK3" s="138">
        <v>1</v>
      </c>
      <c r="KL3" s="138">
        <v>1</v>
      </c>
      <c r="KM3" s="138">
        <v>4</v>
      </c>
      <c r="KN3" s="138">
        <v>3</v>
      </c>
      <c r="KO3" s="138">
        <v>1</v>
      </c>
      <c r="KP3" s="138">
        <v>1</v>
      </c>
      <c r="KQ3" s="139"/>
      <c r="KR3" s="133">
        <v>4</v>
      </c>
      <c r="KS3" s="133">
        <v>2</v>
      </c>
      <c r="KT3" s="133">
        <v>4</v>
      </c>
      <c r="KU3" s="133">
        <v>2</v>
      </c>
      <c r="KV3" s="133">
        <v>1</v>
      </c>
      <c r="KW3" s="133">
        <v>2</v>
      </c>
      <c r="KX3" s="133">
        <v>3</v>
      </c>
      <c r="KY3" s="133">
        <v>3</v>
      </c>
      <c r="KZ3" s="133">
        <v>2</v>
      </c>
      <c r="LA3" s="133">
        <v>4</v>
      </c>
      <c r="LB3" s="133">
        <v>3</v>
      </c>
      <c r="LC3" s="133">
        <v>3</v>
      </c>
      <c r="LD3" s="133">
        <v>0</v>
      </c>
      <c r="LE3" s="133">
        <v>0</v>
      </c>
      <c r="LF3" s="133">
        <v>4</v>
      </c>
      <c r="LG3" s="133">
        <v>4</v>
      </c>
      <c r="LH3" s="133">
        <v>3</v>
      </c>
      <c r="LI3" s="133">
        <v>4</v>
      </c>
      <c r="LJ3" s="133">
        <v>4</v>
      </c>
      <c r="LK3" s="133">
        <v>4</v>
      </c>
      <c r="LL3" s="133">
        <v>2</v>
      </c>
      <c r="LM3" s="133">
        <v>4</v>
      </c>
      <c r="LN3" s="133">
        <v>2</v>
      </c>
      <c r="LO3" s="133">
        <v>0</v>
      </c>
      <c r="LP3" s="133">
        <v>2</v>
      </c>
      <c r="LQ3" s="133">
        <v>4</v>
      </c>
      <c r="LR3" s="133">
        <v>4</v>
      </c>
      <c r="LS3" s="133">
        <v>2</v>
      </c>
      <c r="LT3" s="133">
        <v>4</v>
      </c>
      <c r="LU3" s="133">
        <v>0</v>
      </c>
      <c r="LV3" s="133">
        <v>0</v>
      </c>
      <c r="LW3" s="133">
        <v>0</v>
      </c>
      <c r="LX3" s="133">
        <v>1</v>
      </c>
      <c r="LY3" s="133">
        <v>1</v>
      </c>
      <c r="LZ3" s="133">
        <v>0</v>
      </c>
      <c r="MA3" s="133">
        <v>4</v>
      </c>
      <c r="MB3" s="133">
        <v>4</v>
      </c>
      <c r="MC3" s="133">
        <v>3</v>
      </c>
      <c r="MD3" s="133">
        <v>3</v>
      </c>
      <c r="ME3" s="133">
        <v>1</v>
      </c>
      <c r="MF3" s="133">
        <v>2</v>
      </c>
      <c r="MG3" s="133">
        <v>2</v>
      </c>
      <c r="MH3" s="133">
        <v>1</v>
      </c>
      <c r="MI3" s="133">
        <v>1</v>
      </c>
      <c r="MJ3" s="133">
        <v>1</v>
      </c>
      <c r="MK3" s="133">
        <v>1</v>
      </c>
      <c r="ML3" s="133">
        <v>1</v>
      </c>
      <c r="MM3" s="133">
        <v>1</v>
      </c>
      <c r="MN3" s="133">
        <v>2</v>
      </c>
      <c r="MO3" s="133">
        <v>1</v>
      </c>
      <c r="MP3" s="133">
        <v>1</v>
      </c>
      <c r="MQ3" s="133">
        <v>2</v>
      </c>
      <c r="MR3" s="133">
        <v>3</v>
      </c>
      <c r="MS3" s="133">
        <v>2</v>
      </c>
      <c r="MT3" s="133">
        <v>1</v>
      </c>
      <c r="MU3" s="133">
        <v>1</v>
      </c>
      <c r="MV3" s="131" t="s">
        <v>769</v>
      </c>
      <c r="MW3" s="133">
        <v>5</v>
      </c>
      <c r="MX3" s="131" t="s">
        <v>415</v>
      </c>
      <c r="MY3" s="133">
        <v>4</v>
      </c>
      <c r="MZ3" s="131" t="s">
        <v>26</v>
      </c>
      <c r="NA3" s="131" t="s">
        <v>103</v>
      </c>
      <c r="NB3" s="131" t="s">
        <v>69</v>
      </c>
      <c r="NC3" s="131" t="s">
        <v>103</v>
      </c>
      <c r="ND3" s="131" t="s">
        <v>26</v>
      </c>
      <c r="NE3" s="131" t="s">
        <v>26</v>
      </c>
      <c r="NF3" s="131" t="s">
        <v>103</v>
      </c>
      <c r="NG3" s="131" t="s">
        <v>69</v>
      </c>
      <c r="NH3" s="131" t="s">
        <v>26</v>
      </c>
      <c r="NI3" s="131" t="s">
        <v>102</v>
      </c>
      <c r="NJ3" s="131" t="s">
        <v>26</v>
      </c>
      <c r="NK3" s="131" t="s">
        <v>125</v>
      </c>
      <c r="NL3" s="131" t="s">
        <v>124</v>
      </c>
      <c r="NM3" s="131" t="s">
        <v>146</v>
      </c>
      <c r="NN3" s="133">
        <v>60</v>
      </c>
      <c r="NO3" s="131" t="s">
        <v>9</v>
      </c>
      <c r="NP3" s="131" t="s">
        <v>9</v>
      </c>
      <c r="NQ3" s="131" t="s">
        <v>187</v>
      </c>
      <c r="NR3" s="131" t="s">
        <v>96</v>
      </c>
      <c r="NS3" s="131" t="s">
        <v>96</v>
      </c>
      <c r="NT3" s="133">
        <v>4</v>
      </c>
      <c r="NU3" s="133">
        <v>2</v>
      </c>
      <c r="NV3" s="133">
        <v>3</v>
      </c>
      <c r="NW3" s="133">
        <v>2</v>
      </c>
      <c r="NX3" s="131" t="s">
        <v>16</v>
      </c>
      <c r="NY3" s="131" t="s">
        <v>1346</v>
      </c>
      <c r="NZ3" s="131" t="s">
        <v>18</v>
      </c>
      <c r="OA3" s="131" t="s">
        <v>19</v>
      </c>
      <c r="OB3" s="131" t="s">
        <v>20</v>
      </c>
      <c r="OC3" s="133">
        <v>3</v>
      </c>
      <c r="OD3" s="133">
        <v>4</v>
      </c>
      <c r="OE3" s="133">
        <v>2</v>
      </c>
      <c r="OF3" s="133">
        <v>4</v>
      </c>
      <c r="OG3" s="131"/>
      <c r="OH3" s="131" t="s">
        <v>14</v>
      </c>
      <c r="OI3" s="131" t="s">
        <v>7</v>
      </c>
      <c r="OJ3" s="131" t="s">
        <v>58</v>
      </c>
      <c r="OK3" s="131" t="s">
        <v>551</v>
      </c>
      <c r="OL3" s="131" t="s">
        <v>13</v>
      </c>
      <c r="OM3" s="131" t="s">
        <v>7</v>
      </c>
      <c r="ON3" s="131" t="s">
        <v>7</v>
      </c>
      <c r="OO3" s="131" t="s">
        <v>12</v>
      </c>
      <c r="OP3" s="131" t="s">
        <v>57</v>
      </c>
      <c r="OQ3" s="131" t="s">
        <v>9</v>
      </c>
      <c r="OR3" s="131" t="s">
        <v>7</v>
      </c>
      <c r="OS3" s="131"/>
      <c r="OT3" s="131" t="s">
        <v>1435</v>
      </c>
      <c r="OU3" s="131" t="s">
        <v>9</v>
      </c>
      <c r="OV3" s="131" t="s">
        <v>7</v>
      </c>
      <c r="OW3" s="131" t="s">
        <v>9</v>
      </c>
      <c r="OX3" s="131" t="s">
        <v>8</v>
      </c>
      <c r="OY3" s="131" t="s">
        <v>7</v>
      </c>
      <c r="OZ3" s="131" t="s">
        <v>7</v>
      </c>
      <c r="PA3" s="131"/>
      <c r="PB3" s="131" t="s">
        <v>7</v>
      </c>
      <c r="PC3" s="131" t="s">
        <v>7</v>
      </c>
      <c r="PD3" s="131" t="s">
        <v>337</v>
      </c>
      <c r="PE3" s="131"/>
      <c r="PF3" s="131"/>
      <c r="PG3" s="131"/>
      <c r="PH3" s="133">
        <v>5</v>
      </c>
      <c r="PI3" s="131"/>
      <c r="PJ3" s="131"/>
      <c r="PK3" s="131"/>
      <c r="PL3" s="131"/>
      <c r="PM3" s="131" t="s">
        <v>5</v>
      </c>
      <c r="PN3" s="131"/>
      <c r="PO3" s="131"/>
      <c r="PP3" s="131"/>
      <c r="PQ3" s="131"/>
      <c r="PR3" s="131"/>
      <c r="PS3" s="131"/>
      <c r="PT3" s="131"/>
      <c r="PU3" s="131" t="s">
        <v>4</v>
      </c>
      <c r="PV3" s="131"/>
      <c r="PW3" s="131"/>
      <c r="PX3" s="131"/>
      <c r="PY3" s="131" t="s">
        <v>336</v>
      </c>
      <c r="PZ3" s="131" t="s">
        <v>1</v>
      </c>
      <c r="QA3" s="131" t="s">
        <v>1</v>
      </c>
      <c r="QB3" s="131"/>
      <c r="QC3" s="131" t="s">
        <v>1</v>
      </c>
      <c r="QD3" s="131"/>
      <c r="QE3" s="131"/>
      <c r="QF3" s="131"/>
      <c r="QG3" s="131"/>
      <c r="QH3" s="131"/>
      <c r="QI3" s="131"/>
      <c r="QJ3" s="131"/>
      <c r="QK3" s="131"/>
      <c r="QL3" s="131"/>
      <c r="QM3" s="131"/>
      <c r="QN3" s="131"/>
      <c r="QO3" s="131"/>
      <c r="QP3" s="131"/>
      <c r="QQ3" s="131"/>
      <c r="QR3" s="174"/>
      <c r="QS3" s="171">
        <v>44063.383969907409</v>
      </c>
      <c r="QT3" t="s">
        <v>2029</v>
      </c>
      <c r="QU3" t="s">
        <v>1822</v>
      </c>
      <c r="QV3" t="s">
        <v>425</v>
      </c>
      <c r="QW3" t="s">
        <v>1831</v>
      </c>
      <c r="QX3" t="s">
        <v>1824</v>
      </c>
      <c r="QY3" t="s">
        <v>1831</v>
      </c>
      <c r="QZ3" t="s">
        <v>1824</v>
      </c>
      <c r="RA3" t="s">
        <v>9</v>
      </c>
      <c r="RB3" t="s">
        <v>7</v>
      </c>
      <c r="RD3" t="s">
        <v>7</v>
      </c>
      <c r="RF3" t="s">
        <v>9</v>
      </c>
      <c r="RI3" t="s">
        <v>20</v>
      </c>
      <c r="RJ3" t="s">
        <v>40</v>
      </c>
      <c r="RK3" t="s">
        <v>20</v>
      </c>
      <c r="RL3">
        <v>2</v>
      </c>
      <c r="RM3" t="s">
        <v>20</v>
      </c>
      <c r="RN3" t="s">
        <v>39</v>
      </c>
      <c r="RO3">
        <v>1</v>
      </c>
      <c r="RP3" t="s">
        <v>20</v>
      </c>
      <c r="RQ3">
        <v>1</v>
      </c>
      <c r="RR3" t="s">
        <v>349</v>
      </c>
      <c r="RS3" t="s">
        <v>9</v>
      </c>
      <c r="RT3" t="s">
        <v>2132</v>
      </c>
      <c r="RU3" t="s">
        <v>7</v>
      </c>
      <c r="RW3" t="s">
        <v>9</v>
      </c>
      <c r="RX3" t="s">
        <v>112</v>
      </c>
      <c r="RY3" t="s">
        <v>256</v>
      </c>
      <c r="RZ3" t="s">
        <v>9</v>
      </c>
      <c r="SA3" t="s">
        <v>2133</v>
      </c>
      <c r="SB3">
        <v>2</v>
      </c>
      <c r="SC3">
        <v>60</v>
      </c>
      <c r="SD3">
        <v>4</v>
      </c>
      <c r="SE3">
        <v>30</v>
      </c>
      <c r="SF3">
        <v>2</v>
      </c>
      <c r="SG3">
        <v>15</v>
      </c>
      <c r="SH3">
        <v>10</v>
      </c>
      <c r="SI3">
        <v>1</v>
      </c>
      <c r="SJ3">
        <v>1</v>
      </c>
      <c r="SK3">
        <v>3</v>
      </c>
      <c r="SL3">
        <v>3</v>
      </c>
      <c r="SM3">
        <v>1</v>
      </c>
      <c r="SN3">
        <v>2</v>
      </c>
      <c r="SO3">
        <v>2</v>
      </c>
      <c r="SP3">
        <v>1</v>
      </c>
      <c r="SQ3">
        <v>1</v>
      </c>
      <c r="SR3">
        <v>1</v>
      </c>
      <c r="SS3">
        <v>1</v>
      </c>
      <c r="ST3">
        <v>4</v>
      </c>
      <c r="SU3">
        <v>1</v>
      </c>
      <c r="SV3">
        <v>1</v>
      </c>
      <c r="SW3">
        <v>1</v>
      </c>
      <c r="SX3">
        <v>1</v>
      </c>
      <c r="SY3">
        <v>2</v>
      </c>
      <c r="SZ3">
        <v>1</v>
      </c>
      <c r="TA3">
        <v>1</v>
      </c>
      <c r="TB3">
        <v>2</v>
      </c>
      <c r="TC3">
        <v>4</v>
      </c>
      <c r="TD3">
        <v>0</v>
      </c>
      <c r="TE3">
        <v>3</v>
      </c>
      <c r="TF3">
        <v>1</v>
      </c>
      <c r="TG3">
        <v>0</v>
      </c>
      <c r="TH3">
        <v>1</v>
      </c>
      <c r="TI3">
        <v>0</v>
      </c>
      <c r="TJ3">
        <v>0</v>
      </c>
      <c r="TK3">
        <v>1</v>
      </c>
      <c r="TL3">
        <v>2</v>
      </c>
      <c r="TM3">
        <v>0</v>
      </c>
      <c r="TN3">
        <v>0</v>
      </c>
      <c r="TO3">
        <v>1</v>
      </c>
      <c r="TP3">
        <v>0</v>
      </c>
      <c r="TQ3">
        <v>0</v>
      </c>
      <c r="TR3">
        <v>2</v>
      </c>
      <c r="TS3">
        <v>3</v>
      </c>
      <c r="TT3">
        <v>4</v>
      </c>
      <c r="TU3">
        <v>2</v>
      </c>
      <c r="TV3">
        <v>2</v>
      </c>
      <c r="TW3">
        <v>1</v>
      </c>
      <c r="TX3">
        <v>3</v>
      </c>
      <c r="TY3">
        <v>0</v>
      </c>
      <c r="TZ3">
        <v>1</v>
      </c>
      <c r="UA3">
        <v>0</v>
      </c>
      <c r="UB3">
        <v>4</v>
      </c>
      <c r="UC3">
        <v>4</v>
      </c>
      <c r="UD3">
        <v>0</v>
      </c>
      <c r="UE3">
        <v>2</v>
      </c>
      <c r="UF3">
        <v>0</v>
      </c>
      <c r="UG3">
        <v>0</v>
      </c>
      <c r="UH3">
        <v>0</v>
      </c>
      <c r="UI3">
        <v>0</v>
      </c>
      <c r="UJ3">
        <v>0</v>
      </c>
      <c r="UK3">
        <v>0</v>
      </c>
      <c r="UL3">
        <v>2</v>
      </c>
      <c r="UM3">
        <v>0</v>
      </c>
      <c r="UN3">
        <v>3</v>
      </c>
      <c r="UO3">
        <v>1</v>
      </c>
      <c r="UP3">
        <v>2</v>
      </c>
      <c r="UQ3">
        <v>1</v>
      </c>
      <c r="UR3">
        <v>2</v>
      </c>
      <c r="US3">
        <v>1</v>
      </c>
      <c r="UT3">
        <v>1</v>
      </c>
      <c r="UU3">
        <v>1</v>
      </c>
      <c r="UV3">
        <v>1</v>
      </c>
      <c r="UW3">
        <v>2</v>
      </c>
      <c r="UX3">
        <v>1</v>
      </c>
      <c r="UY3">
        <v>1</v>
      </c>
      <c r="UZ3">
        <v>2</v>
      </c>
      <c r="VA3">
        <v>1</v>
      </c>
      <c r="VB3">
        <v>2</v>
      </c>
      <c r="VC3">
        <v>2</v>
      </c>
      <c r="VD3">
        <v>3</v>
      </c>
      <c r="VE3">
        <v>2</v>
      </c>
      <c r="VF3">
        <v>1</v>
      </c>
      <c r="VG3">
        <v>1</v>
      </c>
      <c r="VH3" s="173">
        <v>0.39583333333333331</v>
      </c>
      <c r="VI3">
        <v>10</v>
      </c>
      <c r="VJ3" s="173">
        <v>0.27083333333333331</v>
      </c>
      <c r="VK3">
        <v>6</v>
      </c>
      <c r="VL3" t="s">
        <v>26</v>
      </c>
      <c r="VM3" t="s">
        <v>69</v>
      </c>
      <c r="VN3" t="s">
        <v>69</v>
      </c>
      <c r="VO3" t="s">
        <v>26</v>
      </c>
      <c r="VP3" t="s">
        <v>26</v>
      </c>
      <c r="VQ3" t="s">
        <v>26</v>
      </c>
      <c r="VR3" t="s">
        <v>26</v>
      </c>
      <c r="VS3" t="s">
        <v>69</v>
      </c>
      <c r="VT3" t="s">
        <v>26</v>
      </c>
      <c r="VU3" t="s">
        <v>102</v>
      </c>
      <c r="VV3" t="s">
        <v>26</v>
      </c>
      <c r="VW3" t="s">
        <v>26</v>
      </c>
      <c r="VX3" t="s">
        <v>101</v>
      </c>
      <c r="VY3" t="s">
        <v>146</v>
      </c>
      <c r="VZ3">
        <v>75</v>
      </c>
      <c r="WA3" t="s">
        <v>7</v>
      </c>
      <c r="WB3" t="s">
        <v>7</v>
      </c>
      <c r="WD3" t="s">
        <v>96</v>
      </c>
      <c r="WE3" t="s">
        <v>60</v>
      </c>
      <c r="WF3">
        <v>4</v>
      </c>
      <c r="WG3">
        <v>2</v>
      </c>
      <c r="WH3">
        <v>3</v>
      </c>
      <c r="WI3">
        <v>2</v>
      </c>
      <c r="WJ3" t="s">
        <v>16</v>
      </c>
      <c r="WK3" t="s">
        <v>1346</v>
      </c>
      <c r="WL3" t="s">
        <v>18</v>
      </c>
      <c r="WM3" t="s">
        <v>19</v>
      </c>
      <c r="WN3" t="s">
        <v>20</v>
      </c>
      <c r="WO3">
        <v>1</v>
      </c>
      <c r="WP3">
        <v>2</v>
      </c>
      <c r="WQ3">
        <v>2</v>
      </c>
      <c r="WR3">
        <v>2</v>
      </c>
      <c r="WT3" t="s">
        <v>14</v>
      </c>
      <c r="WU3" t="s">
        <v>9</v>
      </c>
      <c r="WV3" t="s">
        <v>94</v>
      </c>
      <c r="WW3" t="s">
        <v>58</v>
      </c>
      <c r="WX3" t="s">
        <v>7</v>
      </c>
      <c r="WY3" t="s">
        <v>7</v>
      </c>
      <c r="WZ3" t="s">
        <v>7</v>
      </c>
      <c r="XA3" t="s">
        <v>12</v>
      </c>
      <c r="XB3" t="s">
        <v>11</v>
      </c>
      <c r="XC3" t="s">
        <v>9</v>
      </c>
      <c r="XD3" t="s">
        <v>7</v>
      </c>
      <c r="XF3" t="s">
        <v>1435</v>
      </c>
      <c r="XG3" t="s">
        <v>7</v>
      </c>
      <c r="XH3" t="s">
        <v>7</v>
      </c>
      <c r="XI3" t="s">
        <v>9</v>
      </c>
      <c r="XJ3" t="s">
        <v>8</v>
      </c>
      <c r="XK3" t="s">
        <v>7</v>
      </c>
      <c r="XL3" t="s">
        <v>7</v>
      </c>
      <c r="XN3" t="s">
        <v>7</v>
      </c>
      <c r="XO3" t="s">
        <v>7</v>
      </c>
      <c r="XP3" t="s">
        <v>308</v>
      </c>
      <c r="XS3">
        <v>5</v>
      </c>
      <c r="XY3" t="s">
        <v>5</v>
      </c>
      <c r="YG3" t="s">
        <v>4</v>
      </c>
      <c r="YK3" t="s">
        <v>336</v>
      </c>
      <c r="YL3" t="s">
        <v>1</v>
      </c>
      <c r="YM3" t="s">
        <v>1</v>
      </c>
      <c r="YO3" t="s">
        <v>1</v>
      </c>
      <c r="ZE3" t="s">
        <v>0</v>
      </c>
    </row>
    <row r="4" spans="1:681" ht="15" thickBot="1" x14ac:dyDescent="0.4">
      <c r="A4" s="47" t="s">
        <v>1092</v>
      </c>
      <c r="B4" s="17">
        <v>43953.831541597217</v>
      </c>
      <c r="C4" s="53">
        <v>38</v>
      </c>
      <c r="D4" s="11" t="s">
        <v>51</v>
      </c>
      <c r="E4" s="11" t="s">
        <v>50</v>
      </c>
      <c r="F4" s="11" t="s">
        <v>180</v>
      </c>
      <c r="G4" s="11" t="s">
        <v>117</v>
      </c>
      <c r="H4" s="11" t="s">
        <v>9</v>
      </c>
      <c r="I4" s="11" t="s">
        <v>9</v>
      </c>
      <c r="J4" s="11" t="s">
        <v>7</v>
      </c>
      <c r="K4" s="11"/>
      <c r="L4" s="11" t="s">
        <v>7</v>
      </c>
      <c r="M4" s="11"/>
      <c r="N4" s="11" t="s">
        <v>9</v>
      </c>
      <c r="O4" s="11" t="s">
        <v>45</v>
      </c>
      <c r="P4" s="11">
        <v>2500</v>
      </c>
      <c r="Q4" s="11" t="s">
        <v>1091</v>
      </c>
      <c r="R4" s="11">
        <v>250</v>
      </c>
      <c r="S4" s="11">
        <v>2</v>
      </c>
      <c r="T4" s="11">
        <v>0</v>
      </c>
      <c r="U4" s="11" t="s">
        <v>7</v>
      </c>
      <c r="V4" s="11" t="s">
        <v>7</v>
      </c>
      <c r="W4" s="11" t="s">
        <v>9</v>
      </c>
      <c r="X4" s="11" t="s">
        <v>7</v>
      </c>
      <c r="Y4" s="54" t="s">
        <v>7</v>
      </c>
      <c r="Z4" s="65" t="s">
        <v>9</v>
      </c>
      <c r="AA4" s="66" t="s">
        <v>1090</v>
      </c>
      <c r="AB4" s="66" t="s">
        <v>7</v>
      </c>
      <c r="AC4" s="66"/>
      <c r="AD4" s="66" t="s">
        <v>9</v>
      </c>
      <c r="AE4" s="66" t="s">
        <v>1089</v>
      </c>
      <c r="AF4" s="67">
        <v>2</v>
      </c>
      <c r="AG4" s="53" t="s">
        <v>20</v>
      </c>
      <c r="AH4" s="11" t="s">
        <v>40</v>
      </c>
      <c r="AI4" s="11" t="s">
        <v>20</v>
      </c>
      <c r="AJ4" s="11">
        <v>2</v>
      </c>
      <c r="AK4" s="11" t="s">
        <v>20</v>
      </c>
      <c r="AL4" s="11" t="s">
        <v>39</v>
      </c>
      <c r="AM4" s="11">
        <v>2</v>
      </c>
      <c r="AN4" s="11">
        <v>2</v>
      </c>
      <c r="AO4" s="11" t="s">
        <v>20</v>
      </c>
      <c r="AP4" s="54" t="s">
        <v>38</v>
      </c>
      <c r="AQ4" s="65" t="s">
        <v>9</v>
      </c>
      <c r="AR4" s="66" t="s">
        <v>1088</v>
      </c>
      <c r="AS4" s="66" t="s">
        <v>7</v>
      </c>
      <c r="AT4" s="67"/>
      <c r="AU4" s="53" t="s">
        <v>9</v>
      </c>
      <c r="AV4" s="11" t="s">
        <v>112</v>
      </c>
      <c r="AW4" s="11" t="s">
        <v>34</v>
      </c>
      <c r="AX4" s="11" t="s">
        <v>9</v>
      </c>
      <c r="AY4" s="11" t="s">
        <v>1087</v>
      </c>
      <c r="AZ4" s="11">
        <v>0</v>
      </c>
      <c r="BA4" s="11">
        <v>0</v>
      </c>
      <c r="BB4" s="11">
        <v>6</v>
      </c>
      <c r="BC4" s="11" t="s">
        <v>254</v>
      </c>
      <c r="BD4" s="11">
        <v>6</v>
      </c>
      <c r="BE4" s="11" t="s">
        <v>1086</v>
      </c>
      <c r="BF4" s="54" t="s">
        <v>30</v>
      </c>
      <c r="BG4" s="83">
        <v>3</v>
      </c>
      <c r="BH4" s="79">
        <v>2</v>
      </c>
      <c r="BI4" s="79">
        <v>3</v>
      </c>
      <c r="BJ4" s="79">
        <v>3</v>
      </c>
      <c r="BK4" s="79">
        <v>2</v>
      </c>
      <c r="BL4" s="79">
        <v>3</v>
      </c>
      <c r="BM4" s="79">
        <v>4</v>
      </c>
      <c r="BN4" s="79">
        <v>2</v>
      </c>
      <c r="BO4" s="79">
        <v>3</v>
      </c>
      <c r="BP4" s="79">
        <v>2</v>
      </c>
      <c r="BQ4" s="79">
        <v>2</v>
      </c>
      <c r="BR4" s="79">
        <v>3</v>
      </c>
      <c r="BS4" s="79">
        <v>2</v>
      </c>
      <c r="BT4" s="79">
        <v>2</v>
      </c>
      <c r="BU4" s="79">
        <v>2</v>
      </c>
      <c r="BV4" s="79">
        <v>2</v>
      </c>
      <c r="BW4" s="79">
        <v>4</v>
      </c>
      <c r="BX4" s="79">
        <v>2</v>
      </c>
      <c r="BY4" s="79">
        <v>2</v>
      </c>
      <c r="BZ4" s="84">
        <v>2</v>
      </c>
      <c r="CB4" s="53">
        <v>3</v>
      </c>
      <c r="CC4" s="11">
        <v>2</v>
      </c>
      <c r="CD4" s="11">
        <v>4</v>
      </c>
      <c r="CE4" s="11">
        <v>2</v>
      </c>
      <c r="CF4" s="11">
        <v>2</v>
      </c>
      <c r="CG4" s="11">
        <v>2</v>
      </c>
      <c r="CH4" s="11">
        <v>2</v>
      </c>
      <c r="CI4" s="11">
        <v>2</v>
      </c>
      <c r="CJ4" s="11">
        <v>2</v>
      </c>
      <c r="CK4" s="11">
        <v>4</v>
      </c>
      <c r="CL4" s="11">
        <v>3</v>
      </c>
      <c r="CM4" s="11">
        <v>2</v>
      </c>
      <c r="CN4" s="11">
        <v>2</v>
      </c>
      <c r="CO4" s="11">
        <v>3</v>
      </c>
      <c r="CP4" s="11">
        <v>4</v>
      </c>
      <c r="CQ4" s="11">
        <v>3</v>
      </c>
      <c r="CR4" s="11">
        <v>4</v>
      </c>
      <c r="CS4" s="11">
        <v>3</v>
      </c>
      <c r="CT4" s="11">
        <v>4</v>
      </c>
      <c r="CU4" s="11">
        <v>3</v>
      </c>
      <c r="CV4" s="11">
        <v>2</v>
      </c>
      <c r="CW4" s="11">
        <v>4</v>
      </c>
      <c r="CX4" s="11">
        <v>2</v>
      </c>
      <c r="CY4" s="11">
        <v>2</v>
      </c>
      <c r="CZ4" s="11">
        <v>1</v>
      </c>
      <c r="DA4" s="11">
        <v>3</v>
      </c>
      <c r="DB4" s="11">
        <v>4</v>
      </c>
      <c r="DC4" s="11">
        <v>3</v>
      </c>
      <c r="DD4" s="11">
        <v>3</v>
      </c>
      <c r="DE4" s="11">
        <v>2</v>
      </c>
      <c r="DF4" s="11">
        <v>2</v>
      </c>
      <c r="DG4" s="11">
        <v>1</v>
      </c>
      <c r="DH4" s="11">
        <v>1</v>
      </c>
      <c r="DI4" s="11">
        <v>1</v>
      </c>
      <c r="DJ4" s="11">
        <v>1</v>
      </c>
      <c r="DK4" s="11">
        <v>4</v>
      </c>
      <c r="DL4" s="54">
        <v>1</v>
      </c>
      <c r="DM4" s="83">
        <v>3</v>
      </c>
      <c r="DN4" s="79">
        <v>2</v>
      </c>
      <c r="DO4" s="79">
        <v>1</v>
      </c>
      <c r="DP4" s="79">
        <v>1</v>
      </c>
      <c r="DQ4" s="79">
        <v>1</v>
      </c>
      <c r="DR4" s="79">
        <v>1</v>
      </c>
      <c r="DS4" s="79">
        <v>1</v>
      </c>
      <c r="DT4" s="79">
        <v>4</v>
      </c>
      <c r="DU4" s="79">
        <v>2</v>
      </c>
      <c r="DV4" s="79">
        <v>1</v>
      </c>
      <c r="DW4" s="79">
        <v>2</v>
      </c>
      <c r="DX4" s="79">
        <v>1</v>
      </c>
      <c r="DY4" s="79">
        <v>1</v>
      </c>
      <c r="DZ4" s="79">
        <v>2</v>
      </c>
      <c r="EA4" s="79">
        <v>2</v>
      </c>
      <c r="EB4" s="79">
        <v>2</v>
      </c>
      <c r="EC4" s="79">
        <v>2</v>
      </c>
      <c r="ED4" s="79">
        <v>2</v>
      </c>
      <c r="EE4" s="84">
        <v>2</v>
      </c>
      <c r="EF4" s="53" t="s">
        <v>477</v>
      </c>
      <c r="EG4" s="11" t="s">
        <v>571</v>
      </c>
      <c r="EH4" s="77" t="s">
        <v>1085</v>
      </c>
      <c r="EI4" s="11">
        <v>7</v>
      </c>
      <c r="EJ4" s="11" t="s">
        <v>26</v>
      </c>
      <c r="EK4" s="11" t="s">
        <v>69</v>
      </c>
      <c r="EL4" s="11" t="s">
        <v>103</v>
      </c>
      <c r="EM4" s="11" t="s">
        <v>26</v>
      </c>
      <c r="EN4" s="11" t="s">
        <v>26</v>
      </c>
      <c r="EO4" s="11" t="s">
        <v>26</v>
      </c>
      <c r="EP4" s="11" t="s">
        <v>26</v>
      </c>
      <c r="EQ4" s="11" t="s">
        <v>103</v>
      </c>
      <c r="ER4" s="11" t="s">
        <v>26</v>
      </c>
      <c r="ES4" s="11" t="s">
        <v>1084</v>
      </c>
      <c r="ET4" s="11" t="s">
        <v>26</v>
      </c>
      <c r="EU4" s="11" t="s">
        <v>26</v>
      </c>
      <c r="EV4" s="11" t="s">
        <v>101</v>
      </c>
      <c r="EW4" s="54" t="s">
        <v>100</v>
      </c>
      <c r="EX4" s="83" t="s">
        <v>371</v>
      </c>
      <c r="EY4" s="79" t="s">
        <v>821</v>
      </c>
      <c r="EZ4" s="79" t="s">
        <v>62</v>
      </c>
      <c r="FA4" s="79">
        <v>150</v>
      </c>
      <c r="FB4" s="79" t="s">
        <v>7</v>
      </c>
      <c r="FC4" s="79" t="s">
        <v>9</v>
      </c>
      <c r="FD4" s="79" t="s">
        <v>1083</v>
      </c>
      <c r="FE4" s="79" t="s">
        <v>96</v>
      </c>
      <c r="FF4" s="84" t="s">
        <v>96</v>
      </c>
      <c r="FG4" s="53">
        <v>5</v>
      </c>
      <c r="FH4" s="11">
        <v>2</v>
      </c>
      <c r="FI4" s="11">
        <v>5</v>
      </c>
      <c r="FJ4" s="11">
        <v>2</v>
      </c>
      <c r="FK4" s="11" t="s">
        <v>19</v>
      </c>
      <c r="FL4" s="11" t="s">
        <v>17</v>
      </c>
      <c r="FM4" s="11" t="s">
        <v>16</v>
      </c>
      <c r="FN4" s="11" t="s">
        <v>18</v>
      </c>
      <c r="FO4" s="11" t="s">
        <v>20</v>
      </c>
      <c r="FP4" s="11">
        <v>1</v>
      </c>
      <c r="FQ4" s="11">
        <v>4</v>
      </c>
      <c r="FR4" s="11">
        <v>4</v>
      </c>
      <c r="FS4" s="11">
        <v>5</v>
      </c>
      <c r="FT4" s="11" t="s">
        <v>1082</v>
      </c>
      <c r="FU4" s="11" t="s">
        <v>14</v>
      </c>
      <c r="FV4" s="11" t="s">
        <v>9</v>
      </c>
      <c r="FW4" s="11" t="s">
        <v>58</v>
      </c>
      <c r="FX4" s="11" t="s">
        <v>162</v>
      </c>
      <c r="FY4" s="11" t="s">
        <v>7</v>
      </c>
      <c r="FZ4" s="11" t="s">
        <v>7</v>
      </c>
      <c r="GA4" s="54" t="s">
        <v>7</v>
      </c>
      <c r="GB4" s="83" t="s">
        <v>12</v>
      </c>
      <c r="GC4" s="79" t="s">
        <v>57</v>
      </c>
      <c r="GD4" s="79" t="s">
        <v>9</v>
      </c>
      <c r="GE4" s="79" t="s">
        <v>7</v>
      </c>
      <c r="GF4" s="79"/>
      <c r="GG4" s="79" t="s">
        <v>876</v>
      </c>
      <c r="GH4" s="79" t="s">
        <v>9</v>
      </c>
      <c r="GI4" s="79" t="s">
        <v>9</v>
      </c>
      <c r="GJ4" s="79" t="s">
        <v>7</v>
      </c>
      <c r="GK4" s="79"/>
      <c r="GL4" s="84" t="s">
        <v>7</v>
      </c>
      <c r="GM4" s="53" t="s">
        <v>7</v>
      </c>
      <c r="GN4" s="11"/>
      <c r="GO4" s="11"/>
      <c r="GP4" s="54" t="s">
        <v>7</v>
      </c>
      <c r="GQ4" s="83" t="s">
        <v>6</v>
      </c>
      <c r="GR4" s="79"/>
      <c r="GS4" s="79"/>
      <c r="GT4" s="79"/>
      <c r="GU4" s="79"/>
      <c r="GV4" s="79">
        <v>1</v>
      </c>
      <c r="GW4" s="79"/>
      <c r="GX4" s="79"/>
      <c r="GY4" s="84"/>
      <c r="GZ4" s="49" t="s">
        <v>5</v>
      </c>
      <c r="HA4" s="11"/>
      <c r="HB4" s="11"/>
      <c r="HC4" s="11"/>
      <c r="HD4" s="11"/>
      <c r="HE4" s="11"/>
      <c r="HF4" s="11"/>
      <c r="HG4" s="11"/>
      <c r="HH4" s="11"/>
      <c r="HI4" s="11"/>
      <c r="HJ4" s="11"/>
      <c r="HK4" s="11"/>
      <c r="HL4" s="11"/>
      <c r="HM4" s="11"/>
      <c r="HN4" s="11"/>
      <c r="HO4" s="11"/>
      <c r="HP4" s="11" t="s">
        <v>54</v>
      </c>
      <c r="HQ4" s="11"/>
      <c r="HR4" s="11"/>
      <c r="HS4" s="11"/>
      <c r="HT4" s="11" t="s">
        <v>141</v>
      </c>
      <c r="HU4" s="11" t="s">
        <v>1</v>
      </c>
      <c r="HV4" s="11" t="s">
        <v>1</v>
      </c>
      <c r="HW4" s="11"/>
      <c r="HX4" s="11" t="s">
        <v>1</v>
      </c>
      <c r="HY4" s="11"/>
      <c r="HZ4" s="11"/>
      <c r="IA4" s="11"/>
      <c r="IB4" s="11"/>
      <c r="IC4" s="11"/>
      <c r="ID4" s="11"/>
      <c r="IE4" s="11"/>
      <c r="IF4" s="47" t="s">
        <v>1092</v>
      </c>
      <c r="IG4" s="132">
        <v>44020.65828703704</v>
      </c>
      <c r="IH4" s="131" t="s">
        <v>1821</v>
      </c>
      <c r="II4" s="131" t="s">
        <v>1822</v>
      </c>
      <c r="IJ4" s="131" t="s">
        <v>1092</v>
      </c>
      <c r="IK4" s="131" t="s">
        <v>50</v>
      </c>
      <c r="IL4" s="131" t="s">
        <v>1824</v>
      </c>
      <c r="IM4" s="131" t="s">
        <v>1885</v>
      </c>
      <c r="IN4" s="131" t="s">
        <v>1824</v>
      </c>
      <c r="IO4" s="131" t="s">
        <v>9</v>
      </c>
      <c r="IP4" s="131" t="s">
        <v>9</v>
      </c>
      <c r="IQ4" s="131" t="s">
        <v>1886</v>
      </c>
      <c r="IR4" s="131" t="s">
        <v>7</v>
      </c>
      <c r="IS4" s="131"/>
      <c r="IT4" s="131" t="s">
        <v>9</v>
      </c>
      <c r="IU4" s="131" t="s">
        <v>854</v>
      </c>
      <c r="IV4" s="131" t="s">
        <v>1887</v>
      </c>
      <c r="IW4" s="131" t="s">
        <v>20</v>
      </c>
      <c r="IX4" s="131" t="s">
        <v>40</v>
      </c>
      <c r="IY4" s="131" t="s">
        <v>20</v>
      </c>
      <c r="IZ4" s="131" t="s">
        <v>20</v>
      </c>
      <c r="JA4" s="131" t="s">
        <v>20</v>
      </c>
      <c r="JB4" s="131" t="s">
        <v>39</v>
      </c>
      <c r="JC4" s="131" t="s">
        <v>20</v>
      </c>
      <c r="JD4" s="131" t="s">
        <v>20</v>
      </c>
      <c r="JE4" s="131" t="s">
        <v>20</v>
      </c>
      <c r="JF4" s="131" t="s">
        <v>38</v>
      </c>
      <c r="JG4" s="131" t="s">
        <v>9</v>
      </c>
      <c r="JH4" s="131" t="s">
        <v>1888</v>
      </c>
      <c r="JI4" s="131" t="s">
        <v>7</v>
      </c>
      <c r="JJ4" s="131"/>
      <c r="JK4" s="131" t="s">
        <v>9</v>
      </c>
      <c r="JL4" s="131" t="s">
        <v>112</v>
      </c>
      <c r="JM4" s="131" t="s">
        <v>1889</v>
      </c>
      <c r="JN4" s="131" t="s">
        <v>9</v>
      </c>
      <c r="JO4" s="131" t="s">
        <v>1890</v>
      </c>
      <c r="JP4" s="133">
        <v>0</v>
      </c>
      <c r="JQ4" s="131" t="s">
        <v>1891</v>
      </c>
      <c r="JR4" s="133">
        <v>0</v>
      </c>
      <c r="JS4" s="131" t="s">
        <v>1891</v>
      </c>
      <c r="JT4" s="133">
        <v>4</v>
      </c>
      <c r="JU4" s="133">
        <v>20</v>
      </c>
      <c r="JV4" s="131" t="s">
        <v>734</v>
      </c>
      <c r="JW4" s="138">
        <v>2</v>
      </c>
      <c r="JX4" s="138">
        <v>2</v>
      </c>
      <c r="JY4" s="138">
        <v>3</v>
      </c>
      <c r="JZ4" s="138">
        <v>3</v>
      </c>
      <c r="KA4" s="138">
        <v>2</v>
      </c>
      <c r="KB4" s="138">
        <v>3</v>
      </c>
      <c r="KC4" s="138">
        <v>4</v>
      </c>
      <c r="KD4" s="138">
        <v>2</v>
      </c>
      <c r="KE4" s="138">
        <v>3</v>
      </c>
      <c r="KF4" s="138">
        <v>2</v>
      </c>
      <c r="KG4" s="138">
        <v>2</v>
      </c>
      <c r="KH4" s="138">
        <v>3</v>
      </c>
      <c r="KI4" s="138">
        <v>2</v>
      </c>
      <c r="KJ4" s="138">
        <v>3</v>
      </c>
      <c r="KK4" s="138">
        <v>2</v>
      </c>
      <c r="KL4" s="138">
        <v>2</v>
      </c>
      <c r="KM4" s="138">
        <v>4</v>
      </c>
      <c r="KN4" s="138">
        <v>2</v>
      </c>
      <c r="KO4" s="138">
        <v>2</v>
      </c>
      <c r="KP4" s="138">
        <v>2</v>
      </c>
      <c r="KQ4" s="139"/>
      <c r="KR4" s="133">
        <v>4</v>
      </c>
      <c r="KS4" s="133">
        <v>4</v>
      </c>
      <c r="KT4" s="133">
        <v>4</v>
      </c>
      <c r="KU4" s="133">
        <v>3</v>
      </c>
      <c r="KV4" s="133">
        <v>2</v>
      </c>
      <c r="KW4" s="133">
        <v>2</v>
      </c>
      <c r="KX4" s="133">
        <v>3</v>
      </c>
      <c r="KY4" s="133">
        <v>3</v>
      </c>
      <c r="KZ4" s="133">
        <v>2</v>
      </c>
      <c r="LA4" s="133">
        <v>4</v>
      </c>
      <c r="LB4" s="133">
        <v>4</v>
      </c>
      <c r="LC4" s="133">
        <v>3</v>
      </c>
      <c r="LD4" s="133">
        <v>2</v>
      </c>
      <c r="LE4" s="133">
        <v>4</v>
      </c>
      <c r="LF4" s="133">
        <v>4</v>
      </c>
      <c r="LG4" s="133">
        <v>4</v>
      </c>
      <c r="LH4" s="133">
        <v>4</v>
      </c>
      <c r="LI4" s="133">
        <v>4</v>
      </c>
      <c r="LJ4" s="133">
        <v>4</v>
      </c>
      <c r="LK4" s="133">
        <v>4</v>
      </c>
      <c r="LL4" s="133">
        <v>4</v>
      </c>
      <c r="LM4" s="133">
        <v>4</v>
      </c>
      <c r="LN4" s="133">
        <v>4</v>
      </c>
      <c r="LO4" s="133">
        <v>1</v>
      </c>
      <c r="LP4" s="133">
        <v>3</v>
      </c>
      <c r="LQ4" s="133">
        <v>4</v>
      </c>
      <c r="LR4" s="133">
        <v>4</v>
      </c>
      <c r="LS4" s="133">
        <v>4</v>
      </c>
      <c r="LT4" s="133">
        <v>4</v>
      </c>
      <c r="LU4" s="133">
        <v>3</v>
      </c>
      <c r="LV4" s="133">
        <v>4</v>
      </c>
      <c r="LW4" s="133">
        <v>1</v>
      </c>
      <c r="LX4" s="133">
        <v>1</v>
      </c>
      <c r="LY4" s="133">
        <v>2</v>
      </c>
      <c r="LZ4" s="133">
        <v>1</v>
      </c>
      <c r="MA4" s="133">
        <v>3</v>
      </c>
      <c r="MB4" s="133">
        <v>3</v>
      </c>
      <c r="MC4" s="133">
        <v>4</v>
      </c>
      <c r="MD4" s="133">
        <v>3</v>
      </c>
      <c r="ME4" s="133">
        <v>2</v>
      </c>
      <c r="MF4" s="133">
        <v>3</v>
      </c>
      <c r="MG4" s="133">
        <v>2</v>
      </c>
      <c r="MH4" s="133">
        <v>2</v>
      </c>
      <c r="MI4" s="133">
        <v>2</v>
      </c>
      <c r="MJ4" s="133">
        <v>3</v>
      </c>
      <c r="MK4" s="133">
        <v>3</v>
      </c>
      <c r="ML4" s="133">
        <v>3</v>
      </c>
      <c r="MM4" s="133">
        <v>2</v>
      </c>
      <c r="MN4" s="133">
        <v>2</v>
      </c>
      <c r="MO4" s="133">
        <v>2</v>
      </c>
      <c r="MP4" s="133">
        <v>2</v>
      </c>
      <c r="MQ4" s="133">
        <v>3</v>
      </c>
      <c r="MR4" s="133">
        <v>3</v>
      </c>
      <c r="MS4" s="133">
        <v>2</v>
      </c>
      <c r="MT4" s="133">
        <v>3</v>
      </c>
      <c r="MU4" s="133">
        <v>3</v>
      </c>
      <c r="MV4" s="131" t="s">
        <v>1892</v>
      </c>
      <c r="MW4" s="131" t="s">
        <v>204</v>
      </c>
      <c r="MX4" s="131" t="s">
        <v>1893</v>
      </c>
      <c r="MY4" s="133">
        <v>5</v>
      </c>
      <c r="MZ4" s="131" t="s">
        <v>68</v>
      </c>
      <c r="NA4" s="131" t="s">
        <v>26</v>
      </c>
      <c r="NB4" s="131" t="s">
        <v>69</v>
      </c>
      <c r="NC4" s="131" t="s">
        <v>26</v>
      </c>
      <c r="ND4" s="131" t="s">
        <v>26</v>
      </c>
      <c r="NE4" s="131" t="s">
        <v>26</v>
      </c>
      <c r="NF4" s="131" t="s">
        <v>26</v>
      </c>
      <c r="NG4" s="131" t="s">
        <v>26</v>
      </c>
      <c r="NH4" s="131" t="s">
        <v>26</v>
      </c>
      <c r="NI4" s="131" t="s">
        <v>1894</v>
      </c>
      <c r="NJ4" s="131" t="s">
        <v>26</v>
      </c>
      <c r="NK4" s="131" t="s">
        <v>25</v>
      </c>
      <c r="NL4" s="131" t="s">
        <v>101</v>
      </c>
      <c r="NM4" s="131" t="s">
        <v>65</v>
      </c>
      <c r="NN4" s="133">
        <v>120</v>
      </c>
      <c r="NO4" s="131" t="s">
        <v>9</v>
      </c>
      <c r="NP4" s="131" t="s">
        <v>9</v>
      </c>
      <c r="NQ4" s="131" t="s">
        <v>200</v>
      </c>
      <c r="NR4" s="131" t="s">
        <v>60</v>
      </c>
      <c r="NS4" s="131" t="s">
        <v>96</v>
      </c>
      <c r="NT4" s="133">
        <v>5</v>
      </c>
      <c r="NU4" s="133">
        <v>2</v>
      </c>
      <c r="NV4" s="133">
        <v>5</v>
      </c>
      <c r="NW4" s="133">
        <v>1</v>
      </c>
      <c r="NX4" s="131" t="s">
        <v>19</v>
      </c>
      <c r="NY4" s="131" t="s">
        <v>1346</v>
      </c>
      <c r="NZ4" s="131" t="s">
        <v>16</v>
      </c>
      <c r="OA4" s="131" t="s">
        <v>18</v>
      </c>
      <c r="OB4" s="131" t="s">
        <v>20</v>
      </c>
      <c r="OC4" s="133">
        <v>2</v>
      </c>
      <c r="OD4" s="133">
        <v>4</v>
      </c>
      <c r="OE4" s="133">
        <v>3</v>
      </c>
      <c r="OF4" s="133">
        <v>5</v>
      </c>
      <c r="OG4" s="131"/>
      <c r="OH4" s="131" t="s">
        <v>14</v>
      </c>
      <c r="OI4" s="131" t="s">
        <v>9</v>
      </c>
      <c r="OJ4" s="131" t="s">
        <v>58</v>
      </c>
      <c r="OK4" s="131" t="s">
        <v>58</v>
      </c>
      <c r="OL4" s="131" t="s">
        <v>7</v>
      </c>
      <c r="OM4" s="131" t="s">
        <v>7</v>
      </c>
      <c r="ON4" s="131" t="s">
        <v>7</v>
      </c>
      <c r="OO4" s="131" t="s">
        <v>12</v>
      </c>
      <c r="OP4" s="131" t="s">
        <v>11</v>
      </c>
      <c r="OQ4" s="131" t="s">
        <v>7</v>
      </c>
      <c r="OR4" s="131" t="s">
        <v>7</v>
      </c>
      <c r="OS4" s="133">
        <v>2</v>
      </c>
      <c r="OT4" s="131" t="s">
        <v>1871</v>
      </c>
      <c r="OU4" s="131" t="s">
        <v>9</v>
      </c>
      <c r="OV4" s="131" t="s">
        <v>9</v>
      </c>
      <c r="OW4" s="131" t="s">
        <v>9</v>
      </c>
      <c r="OX4" s="131" t="s">
        <v>8</v>
      </c>
      <c r="OY4" s="131" t="s">
        <v>9</v>
      </c>
      <c r="OZ4" s="131" t="s">
        <v>7</v>
      </c>
      <c r="PA4" s="131"/>
      <c r="PB4" s="131"/>
      <c r="PC4" s="131"/>
      <c r="PD4" s="131" t="s">
        <v>90</v>
      </c>
      <c r="PE4" s="131"/>
      <c r="PF4" s="131"/>
      <c r="PG4" s="131"/>
      <c r="PH4" s="131"/>
      <c r="PI4" s="131"/>
      <c r="PJ4" s="133">
        <v>5</v>
      </c>
      <c r="PK4" s="131"/>
      <c r="PL4" s="131"/>
      <c r="PM4" s="131" t="s">
        <v>5</v>
      </c>
      <c r="PN4" s="131"/>
      <c r="PO4" s="131"/>
      <c r="PP4" s="131"/>
      <c r="PQ4" s="131"/>
      <c r="PR4" s="131"/>
      <c r="PS4" s="131"/>
      <c r="PT4" s="131"/>
      <c r="PU4" s="131"/>
      <c r="PV4" s="131"/>
      <c r="PW4" s="131"/>
      <c r="PX4" s="131"/>
      <c r="PY4" s="131"/>
      <c r="PZ4" s="131"/>
      <c r="QA4" s="131"/>
      <c r="QB4" s="131"/>
      <c r="QC4" s="131" t="s">
        <v>54</v>
      </c>
      <c r="QD4" s="131"/>
      <c r="QE4" s="131"/>
      <c r="QF4" s="131"/>
      <c r="QG4" s="131" t="s">
        <v>141</v>
      </c>
      <c r="QH4" s="131" t="s">
        <v>1</v>
      </c>
      <c r="QI4" s="131" t="s">
        <v>1</v>
      </c>
      <c r="QJ4" s="131"/>
      <c r="QK4" s="131" t="s">
        <v>1</v>
      </c>
      <c r="QL4" s="131"/>
      <c r="QM4" s="131"/>
      <c r="QN4" s="131"/>
      <c r="QO4" s="131"/>
      <c r="QP4" s="131"/>
      <c r="QQ4" s="131"/>
      <c r="QR4" s="174"/>
    </row>
    <row r="5" spans="1:681" ht="15" thickBot="1" x14ac:dyDescent="0.4">
      <c r="A5" s="47" t="s">
        <v>354</v>
      </c>
      <c r="B5" s="17">
        <v>43962.511648101849</v>
      </c>
      <c r="C5" s="53">
        <v>19</v>
      </c>
      <c r="D5" s="11" t="s">
        <v>51</v>
      </c>
      <c r="E5" s="11" t="s">
        <v>50</v>
      </c>
      <c r="F5" s="11" t="s">
        <v>333</v>
      </c>
      <c r="G5" s="11" t="s">
        <v>87</v>
      </c>
      <c r="H5" s="11" t="s">
        <v>47</v>
      </c>
      <c r="I5" s="11" t="s">
        <v>47</v>
      </c>
      <c r="J5" s="11" t="s">
        <v>7</v>
      </c>
      <c r="K5" s="11"/>
      <c r="L5" s="11" t="s">
        <v>9</v>
      </c>
      <c r="M5" s="11" t="s">
        <v>318</v>
      </c>
      <c r="N5" s="11" t="s">
        <v>7</v>
      </c>
      <c r="O5" s="11" t="s">
        <v>45</v>
      </c>
      <c r="P5" s="11">
        <v>214</v>
      </c>
      <c r="Q5" s="11" t="s">
        <v>353</v>
      </c>
      <c r="R5" s="11">
        <v>100</v>
      </c>
      <c r="S5" s="11">
        <v>2</v>
      </c>
      <c r="T5" s="11">
        <v>0</v>
      </c>
      <c r="U5" s="11" t="s">
        <v>7</v>
      </c>
      <c r="V5" s="11" t="s">
        <v>7</v>
      </c>
      <c r="W5" s="11" t="s">
        <v>7</v>
      </c>
      <c r="X5" s="11" t="s">
        <v>7</v>
      </c>
      <c r="Y5" s="54" t="s">
        <v>7</v>
      </c>
      <c r="Z5" s="65" t="s">
        <v>9</v>
      </c>
      <c r="AA5" s="66" t="s">
        <v>352</v>
      </c>
      <c r="AB5" s="66" t="s">
        <v>9</v>
      </c>
      <c r="AC5" s="66" t="s">
        <v>351</v>
      </c>
      <c r="AD5" s="66" t="s">
        <v>7</v>
      </c>
      <c r="AE5" s="66" t="s">
        <v>350</v>
      </c>
      <c r="AF5" s="67" t="s">
        <v>20</v>
      </c>
      <c r="AG5" s="53" t="s">
        <v>20</v>
      </c>
      <c r="AH5" s="11" t="s">
        <v>40</v>
      </c>
      <c r="AI5" s="11" t="s">
        <v>20</v>
      </c>
      <c r="AJ5" s="11" t="s">
        <v>20</v>
      </c>
      <c r="AK5" s="11" t="s">
        <v>20</v>
      </c>
      <c r="AL5" s="11" t="s">
        <v>80</v>
      </c>
      <c r="AM5" s="11" t="s">
        <v>20</v>
      </c>
      <c r="AN5" s="11" t="s">
        <v>20</v>
      </c>
      <c r="AO5" s="11" t="s">
        <v>20</v>
      </c>
      <c r="AP5" s="54" t="s">
        <v>349</v>
      </c>
      <c r="AQ5" s="65" t="s">
        <v>9</v>
      </c>
      <c r="AR5" s="66" t="s">
        <v>348</v>
      </c>
      <c r="AS5" s="66" t="s">
        <v>9</v>
      </c>
      <c r="AT5" s="67" t="s">
        <v>347</v>
      </c>
      <c r="AU5" s="53" t="s">
        <v>7</v>
      </c>
      <c r="AV5" s="11" t="s">
        <v>20</v>
      </c>
      <c r="AW5" s="11"/>
      <c r="AX5" s="11" t="s">
        <v>9</v>
      </c>
      <c r="AY5" s="11" t="s">
        <v>346</v>
      </c>
      <c r="AZ5" s="11">
        <v>0</v>
      </c>
      <c r="BA5" s="11">
        <v>0</v>
      </c>
      <c r="BB5" s="11">
        <v>0</v>
      </c>
      <c r="BC5" s="11">
        <v>0</v>
      </c>
      <c r="BD5" s="11">
        <v>4</v>
      </c>
      <c r="BE5" s="11" t="s">
        <v>345</v>
      </c>
      <c r="BF5" s="54" t="s">
        <v>344</v>
      </c>
      <c r="BG5" s="83">
        <v>4</v>
      </c>
      <c r="BH5" s="79">
        <v>2</v>
      </c>
      <c r="BI5" s="79">
        <v>2</v>
      </c>
      <c r="BJ5" s="79">
        <v>2</v>
      </c>
      <c r="BK5" s="79">
        <v>4</v>
      </c>
      <c r="BL5" s="79">
        <v>1</v>
      </c>
      <c r="BM5" s="79">
        <v>3</v>
      </c>
      <c r="BN5" s="79">
        <v>4</v>
      </c>
      <c r="BO5" s="79">
        <v>1</v>
      </c>
      <c r="BP5" s="79">
        <v>4</v>
      </c>
      <c r="BQ5" s="79">
        <v>3</v>
      </c>
      <c r="BR5" s="79">
        <v>1</v>
      </c>
      <c r="BS5" s="79">
        <v>1</v>
      </c>
      <c r="BT5" s="79">
        <v>2</v>
      </c>
      <c r="BU5" s="79">
        <v>4</v>
      </c>
      <c r="BV5" s="79">
        <v>4</v>
      </c>
      <c r="BW5" s="79">
        <v>1</v>
      </c>
      <c r="BX5" s="79">
        <v>1</v>
      </c>
      <c r="BY5" s="79">
        <v>4</v>
      </c>
      <c r="BZ5" s="84">
        <v>4</v>
      </c>
      <c r="CB5" s="53">
        <v>1</v>
      </c>
      <c r="CC5" s="11">
        <v>2</v>
      </c>
      <c r="CD5" s="11">
        <v>1</v>
      </c>
      <c r="CE5" s="11">
        <v>2</v>
      </c>
      <c r="CF5" s="11">
        <v>3</v>
      </c>
      <c r="CG5" s="11">
        <v>0</v>
      </c>
      <c r="CH5" s="11">
        <v>2</v>
      </c>
      <c r="CI5" s="11">
        <v>1</v>
      </c>
      <c r="CJ5" s="11">
        <v>3</v>
      </c>
      <c r="CK5" s="11">
        <v>1</v>
      </c>
      <c r="CL5" s="11">
        <v>3</v>
      </c>
      <c r="CM5" s="11">
        <v>1</v>
      </c>
      <c r="CN5" s="11">
        <v>2</v>
      </c>
      <c r="CO5" s="11">
        <v>0</v>
      </c>
      <c r="CP5" s="11">
        <v>2</v>
      </c>
      <c r="CQ5" s="11">
        <v>1</v>
      </c>
      <c r="CR5" s="11">
        <v>1</v>
      </c>
      <c r="CS5" s="11">
        <v>0</v>
      </c>
      <c r="CT5" s="11">
        <v>3</v>
      </c>
      <c r="CU5" s="11">
        <v>1</v>
      </c>
      <c r="CV5" s="11">
        <v>0</v>
      </c>
      <c r="CW5" s="11">
        <v>1</v>
      </c>
      <c r="CX5" s="11">
        <v>0</v>
      </c>
      <c r="CY5" s="11">
        <v>3</v>
      </c>
      <c r="CZ5" s="11">
        <v>2</v>
      </c>
      <c r="DA5" s="11">
        <v>0</v>
      </c>
      <c r="DB5" s="11">
        <v>2</v>
      </c>
      <c r="DC5" s="11">
        <v>0</v>
      </c>
      <c r="DD5" s="11">
        <v>0</v>
      </c>
      <c r="DE5" s="11">
        <v>0</v>
      </c>
      <c r="DF5" s="11">
        <v>1</v>
      </c>
      <c r="DG5" s="11">
        <v>1</v>
      </c>
      <c r="DH5" s="11">
        <v>0</v>
      </c>
      <c r="DI5" s="11">
        <v>1</v>
      </c>
      <c r="DJ5" s="11">
        <v>0</v>
      </c>
      <c r="DK5" s="11">
        <v>3</v>
      </c>
      <c r="DL5" s="54">
        <v>0</v>
      </c>
      <c r="DM5" s="83">
        <v>2</v>
      </c>
      <c r="DN5" s="79">
        <v>2</v>
      </c>
      <c r="DO5" s="79">
        <v>3</v>
      </c>
      <c r="DP5" s="79">
        <v>2</v>
      </c>
      <c r="DQ5" s="79">
        <v>4</v>
      </c>
      <c r="DR5" s="79">
        <v>2</v>
      </c>
      <c r="DS5" s="79">
        <v>3</v>
      </c>
      <c r="DT5" s="79">
        <v>1</v>
      </c>
      <c r="DU5" s="79">
        <v>3</v>
      </c>
      <c r="DV5" s="79">
        <v>1</v>
      </c>
      <c r="DW5" s="79">
        <v>2</v>
      </c>
      <c r="DX5" s="79">
        <v>4</v>
      </c>
      <c r="DY5" s="79">
        <v>3</v>
      </c>
      <c r="DZ5" s="79">
        <v>2</v>
      </c>
      <c r="EA5" s="79">
        <v>1</v>
      </c>
      <c r="EB5" s="79">
        <v>3</v>
      </c>
      <c r="EC5" s="79">
        <v>4</v>
      </c>
      <c r="ED5" s="79">
        <v>4</v>
      </c>
      <c r="EE5" s="84">
        <v>3</v>
      </c>
      <c r="EF5" s="90" t="s">
        <v>343</v>
      </c>
      <c r="EG5" s="11" t="s">
        <v>98</v>
      </c>
      <c r="EH5" s="77" t="s">
        <v>342</v>
      </c>
      <c r="EI5" s="11">
        <v>9</v>
      </c>
      <c r="EJ5" s="11" t="s">
        <v>69</v>
      </c>
      <c r="EK5" s="11" t="s">
        <v>69</v>
      </c>
      <c r="EL5" s="11" t="s">
        <v>26</v>
      </c>
      <c r="EM5" s="11" t="s">
        <v>103</v>
      </c>
      <c r="EN5" s="11" t="s">
        <v>103</v>
      </c>
      <c r="EO5" s="11" t="s">
        <v>26</v>
      </c>
      <c r="EP5" s="11" t="s">
        <v>26</v>
      </c>
      <c r="EQ5" s="11" t="s">
        <v>26</v>
      </c>
      <c r="ER5" s="11" t="s">
        <v>69</v>
      </c>
      <c r="ES5" s="11" t="s">
        <v>341</v>
      </c>
      <c r="ET5" s="11" t="s">
        <v>26</v>
      </c>
      <c r="EU5" s="11" t="s">
        <v>26</v>
      </c>
      <c r="EV5" s="11" t="s">
        <v>24</v>
      </c>
      <c r="EW5" s="54" t="s">
        <v>100</v>
      </c>
      <c r="EX5" s="83" t="s">
        <v>340</v>
      </c>
      <c r="EY5" s="79" t="s">
        <v>264</v>
      </c>
      <c r="EZ5" s="79">
        <v>24</v>
      </c>
      <c r="FA5" s="79">
        <v>240</v>
      </c>
      <c r="FB5" s="79" t="s">
        <v>7</v>
      </c>
      <c r="FC5" s="79" t="s">
        <v>9</v>
      </c>
      <c r="FD5" s="79" t="s">
        <v>339</v>
      </c>
      <c r="FE5" s="79" t="s">
        <v>96</v>
      </c>
      <c r="FF5" s="84" t="s">
        <v>96</v>
      </c>
      <c r="FG5" s="53">
        <v>4</v>
      </c>
      <c r="FH5" s="11">
        <v>3</v>
      </c>
      <c r="FI5" s="11">
        <v>3</v>
      </c>
      <c r="FJ5" s="11">
        <v>1</v>
      </c>
      <c r="FK5" s="11" t="s">
        <v>17</v>
      </c>
      <c r="FL5" s="11" t="s">
        <v>16</v>
      </c>
      <c r="FM5" s="11" t="s">
        <v>18</v>
      </c>
      <c r="FN5" s="11" t="s">
        <v>19</v>
      </c>
      <c r="FO5" s="11" t="s">
        <v>20</v>
      </c>
      <c r="FP5" s="11">
        <v>4</v>
      </c>
      <c r="FQ5" s="11">
        <v>3</v>
      </c>
      <c r="FR5" s="11">
        <v>4</v>
      </c>
      <c r="FS5" s="11">
        <v>5</v>
      </c>
      <c r="FT5" s="11" t="s">
        <v>338</v>
      </c>
      <c r="FU5" s="11" t="s">
        <v>14</v>
      </c>
      <c r="FV5" s="11" t="s">
        <v>9</v>
      </c>
      <c r="FW5" s="11" t="s">
        <v>94</v>
      </c>
      <c r="FX5" s="11" t="s">
        <v>94</v>
      </c>
      <c r="FY5" s="11" t="s">
        <v>7</v>
      </c>
      <c r="FZ5" s="11" t="s">
        <v>7</v>
      </c>
      <c r="GA5" s="54" t="s">
        <v>7</v>
      </c>
      <c r="GB5" s="83" t="s">
        <v>93</v>
      </c>
      <c r="GC5" s="79" t="s">
        <v>92</v>
      </c>
      <c r="GD5" s="79" t="s">
        <v>9</v>
      </c>
      <c r="GE5" s="79" t="s">
        <v>7</v>
      </c>
      <c r="GF5" s="79"/>
      <c r="GG5" s="79" t="s">
        <v>122</v>
      </c>
      <c r="GH5" s="79" t="s">
        <v>9</v>
      </c>
      <c r="GI5" s="79" t="s">
        <v>9</v>
      </c>
      <c r="GJ5" s="79" t="s">
        <v>7</v>
      </c>
      <c r="GK5" s="79" t="s">
        <v>8</v>
      </c>
      <c r="GL5" s="84" t="s">
        <v>7</v>
      </c>
      <c r="GM5" s="53" t="s">
        <v>7</v>
      </c>
      <c r="GN5" s="11"/>
      <c r="GO5" s="11" t="s">
        <v>7</v>
      </c>
      <c r="GP5" s="54"/>
      <c r="GQ5" s="83" t="s">
        <v>337</v>
      </c>
      <c r="GR5" s="79"/>
      <c r="GS5" s="79"/>
      <c r="GT5" s="79"/>
      <c r="GU5" s="79">
        <v>8</v>
      </c>
      <c r="GV5" s="79"/>
      <c r="GW5" s="79"/>
      <c r="GX5" s="79"/>
      <c r="GY5" s="84"/>
      <c r="GZ5" s="49" t="s">
        <v>5</v>
      </c>
      <c r="HA5" s="11"/>
      <c r="HB5" s="11"/>
      <c r="HC5" s="11"/>
      <c r="HD5" s="11"/>
      <c r="HE5" s="11"/>
      <c r="HF5" s="11"/>
      <c r="HG5" s="11"/>
      <c r="HH5" s="11" t="s">
        <v>4</v>
      </c>
      <c r="HI5" s="11"/>
      <c r="HJ5" s="11"/>
      <c r="HK5" s="11"/>
      <c r="HL5" s="11" t="s">
        <v>336</v>
      </c>
      <c r="HM5" s="11" t="s">
        <v>335</v>
      </c>
      <c r="HN5" s="11" t="s">
        <v>1</v>
      </c>
      <c r="HO5" s="11"/>
      <c r="HP5" s="11" t="s">
        <v>1</v>
      </c>
      <c r="HQ5" s="11"/>
      <c r="HR5" s="11"/>
      <c r="HS5" s="11"/>
      <c r="HT5" s="11"/>
      <c r="HU5" s="11"/>
      <c r="HV5" s="11"/>
      <c r="HW5" s="11"/>
      <c r="HX5" s="11"/>
      <c r="HY5" s="11"/>
      <c r="HZ5" s="11"/>
      <c r="IA5" s="11"/>
      <c r="IB5" s="11"/>
      <c r="IC5" s="11"/>
      <c r="ID5" s="11"/>
      <c r="IE5" s="11"/>
      <c r="IF5" s="47" t="s">
        <v>354</v>
      </c>
      <c r="IG5" s="132">
        <v>44021.458298611113</v>
      </c>
      <c r="IH5" s="131" t="s">
        <v>1821</v>
      </c>
      <c r="II5" s="131" t="s">
        <v>1822</v>
      </c>
      <c r="IJ5" s="131" t="s">
        <v>354</v>
      </c>
      <c r="IK5" s="131" t="s">
        <v>1831</v>
      </c>
      <c r="IL5" s="131" t="s">
        <v>1956</v>
      </c>
      <c r="IM5" s="131" t="s">
        <v>1831</v>
      </c>
      <c r="IN5" s="131" t="s">
        <v>1956</v>
      </c>
      <c r="IO5" s="131" t="s">
        <v>9</v>
      </c>
      <c r="IP5" s="131" t="s">
        <v>9</v>
      </c>
      <c r="IQ5" s="131" t="s">
        <v>1957</v>
      </c>
      <c r="IR5" s="131" t="s">
        <v>7</v>
      </c>
      <c r="IS5" s="131"/>
      <c r="IT5" s="131" t="s">
        <v>7</v>
      </c>
      <c r="IU5" s="131"/>
      <c r="IV5" s="131"/>
      <c r="IW5" s="131" t="s">
        <v>20</v>
      </c>
      <c r="IX5" s="131" t="s">
        <v>40</v>
      </c>
      <c r="IY5" s="131" t="s">
        <v>20</v>
      </c>
      <c r="IZ5" s="131" t="s">
        <v>20</v>
      </c>
      <c r="JA5" s="131" t="s">
        <v>20</v>
      </c>
      <c r="JB5" s="131" t="s">
        <v>80</v>
      </c>
      <c r="JC5" s="133">
        <v>1</v>
      </c>
      <c r="JD5" s="131" t="s">
        <v>20</v>
      </c>
      <c r="JE5" s="131" t="s">
        <v>20</v>
      </c>
      <c r="JF5" s="131" t="s">
        <v>349</v>
      </c>
      <c r="JG5" s="131" t="s">
        <v>9</v>
      </c>
      <c r="JH5" s="131" t="s">
        <v>1958</v>
      </c>
      <c r="JI5" s="131" t="s">
        <v>9</v>
      </c>
      <c r="JJ5" s="131" t="s">
        <v>1959</v>
      </c>
      <c r="JK5" s="131" t="s">
        <v>7</v>
      </c>
      <c r="JL5" s="131" t="s">
        <v>20</v>
      </c>
      <c r="JM5" s="131" t="s">
        <v>1960</v>
      </c>
      <c r="JN5" s="131" t="s">
        <v>7</v>
      </c>
      <c r="JO5" s="131"/>
      <c r="JP5" s="133">
        <v>0</v>
      </c>
      <c r="JQ5" s="131"/>
      <c r="JR5" s="133">
        <v>0</v>
      </c>
      <c r="JS5" s="131"/>
      <c r="JT5" s="133">
        <v>7</v>
      </c>
      <c r="JU5" s="131" t="s">
        <v>1381</v>
      </c>
      <c r="JV5" s="131" t="s">
        <v>168</v>
      </c>
      <c r="JW5" s="138">
        <v>2</v>
      </c>
      <c r="JX5" s="138">
        <v>2</v>
      </c>
      <c r="JY5" s="138">
        <v>3</v>
      </c>
      <c r="JZ5" s="138">
        <v>4</v>
      </c>
      <c r="KA5" s="138">
        <v>1</v>
      </c>
      <c r="KB5" s="138">
        <v>1</v>
      </c>
      <c r="KC5" s="138">
        <v>3</v>
      </c>
      <c r="KD5" s="138">
        <v>1</v>
      </c>
      <c r="KE5" s="138">
        <v>1</v>
      </c>
      <c r="KF5" s="138">
        <v>1</v>
      </c>
      <c r="KG5" s="138">
        <v>1</v>
      </c>
      <c r="KH5" s="138">
        <v>3</v>
      </c>
      <c r="KI5" s="138">
        <v>1</v>
      </c>
      <c r="KJ5" s="138">
        <v>2</v>
      </c>
      <c r="KK5" s="138">
        <v>2</v>
      </c>
      <c r="KL5" s="138">
        <v>1</v>
      </c>
      <c r="KM5" s="138">
        <v>3</v>
      </c>
      <c r="KN5" s="138">
        <v>1</v>
      </c>
      <c r="KO5" s="138">
        <v>1</v>
      </c>
      <c r="KP5" s="138">
        <v>1</v>
      </c>
      <c r="KQ5" s="139"/>
      <c r="KR5" s="133">
        <v>3</v>
      </c>
      <c r="KS5" s="133">
        <v>3</v>
      </c>
      <c r="KT5" s="133">
        <v>0</v>
      </c>
      <c r="KU5" s="133">
        <v>1</v>
      </c>
      <c r="KV5" s="133">
        <v>0</v>
      </c>
      <c r="KW5" s="133">
        <v>0</v>
      </c>
      <c r="KX5" s="133">
        <v>2</v>
      </c>
      <c r="KY5" s="133">
        <v>1</v>
      </c>
      <c r="KZ5" s="133">
        <v>0</v>
      </c>
      <c r="LA5" s="133">
        <v>2</v>
      </c>
      <c r="LB5" s="133">
        <v>3</v>
      </c>
      <c r="LC5" s="133">
        <v>0</v>
      </c>
      <c r="LD5" s="133">
        <v>0</v>
      </c>
      <c r="LE5" s="133">
        <v>0</v>
      </c>
      <c r="LF5" s="133">
        <v>1</v>
      </c>
      <c r="LG5" s="133">
        <v>2</v>
      </c>
      <c r="LH5" s="133">
        <v>3</v>
      </c>
      <c r="LI5" s="133">
        <v>0</v>
      </c>
      <c r="LJ5" s="133">
        <v>3</v>
      </c>
      <c r="LK5" s="133">
        <v>3</v>
      </c>
      <c r="LL5" s="133">
        <v>0</v>
      </c>
      <c r="LM5" s="133">
        <v>2</v>
      </c>
      <c r="LN5" s="133">
        <v>0</v>
      </c>
      <c r="LO5" s="133">
        <v>1</v>
      </c>
      <c r="LP5" s="133">
        <v>0</v>
      </c>
      <c r="LQ5" s="133">
        <v>0</v>
      </c>
      <c r="LR5" s="133">
        <v>3</v>
      </c>
      <c r="LS5" s="133">
        <v>0</v>
      </c>
      <c r="LT5" s="133">
        <v>1</v>
      </c>
      <c r="LU5" s="133">
        <v>0</v>
      </c>
      <c r="LV5" s="133">
        <v>2</v>
      </c>
      <c r="LW5" s="133">
        <v>0</v>
      </c>
      <c r="LX5" s="133">
        <v>0</v>
      </c>
      <c r="LY5" s="133">
        <v>2</v>
      </c>
      <c r="LZ5" s="133">
        <v>0</v>
      </c>
      <c r="MA5" s="133">
        <v>3</v>
      </c>
      <c r="MB5" s="133">
        <v>0</v>
      </c>
      <c r="MC5" s="133">
        <v>3</v>
      </c>
      <c r="MD5" s="133">
        <v>2</v>
      </c>
      <c r="ME5" s="133">
        <v>3</v>
      </c>
      <c r="MF5" s="133">
        <v>3</v>
      </c>
      <c r="MG5" s="133">
        <v>4</v>
      </c>
      <c r="MH5" s="133">
        <v>2</v>
      </c>
      <c r="MI5" s="133">
        <v>3</v>
      </c>
      <c r="MJ5" s="133">
        <v>1</v>
      </c>
      <c r="MK5" s="133">
        <v>4</v>
      </c>
      <c r="ML5" s="133">
        <v>1</v>
      </c>
      <c r="MM5" s="133">
        <v>3</v>
      </c>
      <c r="MN5" s="133">
        <v>4</v>
      </c>
      <c r="MO5" s="133">
        <v>2</v>
      </c>
      <c r="MP5" s="133">
        <v>1</v>
      </c>
      <c r="MQ5" s="133">
        <v>3</v>
      </c>
      <c r="MR5" s="133">
        <v>3</v>
      </c>
      <c r="MS5" s="133">
        <v>3</v>
      </c>
      <c r="MT5" s="133">
        <v>4</v>
      </c>
      <c r="MU5" s="133">
        <v>4</v>
      </c>
      <c r="MV5" s="135">
        <v>0.5</v>
      </c>
      <c r="MW5" s="131" t="s">
        <v>1961</v>
      </c>
      <c r="MX5" s="135">
        <v>0.33333333333333331</v>
      </c>
      <c r="MY5" s="133">
        <v>7</v>
      </c>
      <c r="MZ5" s="131" t="s">
        <v>26</v>
      </c>
      <c r="NA5" s="131" t="s">
        <v>68</v>
      </c>
      <c r="NB5" s="131" t="s">
        <v>69</v>
      </c>
      <c r="NC5" s="131" t="s">
        <v>26</v>
      </c>
      <c r="ND5" s="131" t="s">
        <v>26</v>
      </c>
      <c r="NE5" s="131" t="s">
        <v>26</v>
      </c>
      <c r="NF5" s="131" t="s">
        <v>26</v>
      </c>
      <c r="NG5" s="131" t="s">
        <v>26</v>
      </c>
      <c r="NH5" s="131" t="s">
        <v>103</v>
      </c>
      <c r="NI5" s="131" t="s">
        <v>378</v>
      </c>
      <c r="NJ5" s="131" t="s">
        <v>26</v>
      </c>
      <c r="NK5" s="131" t="s">
        <v>26</v>
      </c>
      <c r="NL5" s="131" t="s">
        <v>101</v>
      </c>
      <c r="NM5" s="131" t="s">
        <v>100</v>
      </c>
      <c r="NN5" s="133">
        <v>20</v>
      </c>
      <c r="NO5" s="131" t="s">
        <v>7</v>
      </c>
      <c r="NP5" s="131" t="s">
        <v>9</v>
      </c>
      <c r="NQ5" s="131" t="s">
        <v>1962</v>
      </c>
      <c r="NR5" s="131" t="s">
        <v>96</v>
      </c>
      <c r="NS5" s="131" t="s">
        <v>96</v>
      </c>
      <c r="NT5" s="133">
        <v>5</v>
      </c>
      <c r="NU5" s="133">
        <v>3</v>
      </c>
      <c r="NV5" s="133">
        <v>4</v>
      </c>
      <c r="NW5" s="133">
        <v>1</v>
      </c>
      <c r="NX5" s="131" t="s">
        <v>1346</v>
      </c>
      <c r="NY5" s="131" t="s">
        <v>16</v>
      </c>
      <c r="NZ5" s="131" t="s">
        <v>20</v>
      </c>
      <c r="OA5" s="131" t="s">
        <v>18</v>
      </c>
      <c r="OB5" s="131" t="s">
        <v>19</v>
      </c>
      <c r="OC5" s="133">
        <v>3</v>
      </c>
      <c r="OD5" s="133">
        <v>3</v>
      </c>
      <c r="OE5" s="133">
        <v>3</v>
      </c>
      <c r="OF5" s="133">
        <v>5</v>
      </c>
      <c r="OG5" s="131" t="s">
        <v>1963</v>
      </c>
      <c r="OH5" s="131" t="s">
        <v>14</v>
      </c>
      <c r="OI5" s="131" t="s">
        <v>9</v>
      </c>
      <c r="OJ5" s="131" t="s">
        <v>94</v>
      </c>
      <c r="OK5" s="131" t="s">
        <v>162</v>
      </c>
      <c r="OL5" s="131" t="s">
        <v>7</v>
      </c>
      <c r="OM5" s="131" t="s">
        <v>7</v>
      </c>
      <c r="ON5" s="131" t="s">
        <v>7</v>
      </c>
      <c r="OO5" s="131" t="s">
        <v>93</v>
      </c>
      <c r="OP5" s="131" t="s">
        <v>57</v>
      </c>
      <c r="OQ5" s="131" t="s">
        <v>9</v>
      </c>
      <c r="OR5" s="131" t="s">
        <v>7</v>
      </c>
      <c r="OS5" s="131"/>
      <c r="OT5" s="131" t="s">
        <v>122</v>
      </c>
      <c r="OU5" s="131" t="s">
        <v>9</v>
      </c>
      <c r="OV5" s="131" t="s">
        <v>9</v>
      </c>
      <c r="OW5" s="131" t="s">
        <v>7</v>
      </c>
      <c r="OX5" s="131"/>
      <c r="OY5" s="131" t="s">
        <v>7</v>
      </c>
      <c r="OZ5" s="131" t="s">
        <v>7</v>
      </c>
      <c r="PA5" s="131"/>
      <c r="PB5" s="131"/>
      <c r="PC5" s="131"/>
      <c r="PD5" s="131" t="s">
        <v>6</v>
      </c>
      <c r="PE5" s="131"/>
      <c r="PF5" s="131"/>
      <c r="PG5" s="131"/>
      <c r="PH5" s="131"/>
      <c r="PI5" s="133">
        <v>3</v>
      </c>
      <c r="PJ5" s="131"/>
      <c r="PK5" s="131"/>
      <c r="PL5" s="131"/>
      <c r="PM5" s="131" t="s">
        <v>5</v>
      </c>
      <c r="PN5" s="131"/>
      <c r="PO5" s="131"/>
      <c r="PP5" s="131"/>
      <c r="PQ5" s="131"/>
      <c r="PR5" s="131"/>
      <c r="PS5" s="131"/>
      <c r="PT5" s="131"/>
      <c r="PU5" s="131" t="s">
        <v>4</v>
      </c>
      <c r="PV5" s="131"/>
      <c r="PW5" s="131"/>
      <c r="PX5" s="131"/>
      <c r="PY5" s="131" t="s">
        <v>336</v>
      </c>
      <c r="PZ5" s="131" t="s">
        <v>335</v>
      </c>
      <c r="QA5" s="131" t="s">
        <v>1</v>
      </c>
      <c r="QB5" s="131"/>
      <c r="QC5" s="131" t="s">
        <v>1</v>
      </c>
      <c r="QD5" s="131"/>
      <c r="QE5" s="131"/>
      <c r="QF5" s="131"/>
      <c r="QG5" s="131"/>
      <c r="QH5" s="131"/>
      <c r="QI5" s="131"/>
      <c r="QJ5" s="131"/>
      <c r="QK5" s="131"/>
      <c r="QL5" s="131"/>
      <c r="QM5" s="131"/>
      <c r="QN5" s="131"/>
      <c r="QO5" s="131"/>
      <c r="QP5" s="131"/>
      <c r="QQ5" s="131"/>
      <c r="QR5" s="174"/>
      <c r="QS5" s="171">
        <v>44062.664363425924</v>
      </c>
      <c r="QT5" t="s">
        <v>2029</v>
      </c>
      <c r="QU5" t="s">
        <v>1822</v>
      </c>
      <c r="QV5" t="s">
        <v>354</v>
      </c>
      <c r="QW5" t="s">
        <v>1831</v>
      </c>
      <c r="QX5" t="s">
        <v>1824</v>
      </c>
      <c r="QY5" t="s">
        <v>1831</v>
      </c>
      <c r="QZ5" t="s">
        <v>1824</v>
      </c>
      <c r="RA5" t="s">
        <v>9</v>
      </c>
      <c r="RB5" t="s">
        <v>9</v>
      </c>
      <c r="RC5" t="s">
        <v>2112</v>
      </c>
      <c r="RD5" t="s">
        <v>7</v>
      </c>
      <c r="RF5" t="s">
        <v>7</v>
      </c>
      <c r="RI5" t="s">
        <v>20</v>
      </c>
      <c r="RJ5" t="s">
        <v>40</v>
      </c>
      <c r="RK5" t="s">
        <v>20</v>
      </c>
      <c r="RL5" t="s">
        <v>20</v>
      </c>
      <c r="RM5" t="s">
        <v>20</v>
      </c>
      <c r="RN5" t="s">
        <v>80</v>
      </c>
      <c r="RO5" t="s">
        <v>20</v>
      </c>
      <c r="RP5" t="s">
        <v>20</v>
      </c>
      <c r="RQ5" t="s">
        <v>20</v>
      </c>
      <c r="RR5" t="s">
        <v>349</v>
      </c>
      <c r="RS5" t="s">
        <v>7</v>
      </c>
      <c r="RU5" t="s">
        <v>9</v>
      </c>
      <c r="RV5" t="s">
        <v>2113</v>
      </c>
      <c r="RW5" t="s">
        <v>7</v>
      </c>
      <c r="RX5" t="s">
        <v>20</v>
      </c>
      <c r="RZ5" t="s">
        <v>7</v>
      </c>
      <c r="SB5">
        <v>0</v>
      </c>
      <c r="SD5">
        <v>0</v>
      </c>
      <c r="SF5">
        <v>5</v>
      </c>
      <c r="SG5" t="s">
        <v>2114</v>
      </c>
      <c r="SH5" t="s">
        <v>2115</v>
      </c>
      <c r="SI5">
        <v>3</v>
      </c>
      <c r="SJ5">
        <v>2</v>
      </c>
      <c r="SK5">
        <v>3</v>
      </c>
      <c r="SL5">
        <v>3</v>
      </c>
      <c r="SM5">
        <v>2</v>
      </c>
      <c r="SN5">
        <v>1</v>
      </c>
      <c r="SO5">
        <v>3</v>
      </c>
      <c r="SP5">
        <v>2</v>
      </c>
      <c r="SQ5">
        <v>1</v>
      </c>
      <c r="SR5">
        <v>2</v>
      </c>
      <c r="SS5">
        <v>2</v>
      </c>
      <c r="ST5">
        <v>1</v>
      </c>
      <c r="SU5">
        <v>1</v>
      </c>
      <c r="SV5">
        <v>2</v>
      </c>
      <c r="SW5">
        <v>2</v>
      </c>
      <c r="SX5">
        <v>2</v>
      </c>
      <c r="SY5">
        <v>2</v>
      </c>
      <c r="SZ5">
        <v>1</v>
      </c>
      <c r="TA5">
        <v>1</v>
      </c>
      <c r="TB5">
        <v>1</v>
      </c>
      <c r="TC5">
        <v>2</v>
      </c>
      <c r="TD5">
        <v>0</v>
      </c>
      <c r="TE5">
        <v>2</v>
      </c>
      <c r="TF5">
        <v>1</v>
      </c>
      <c r="TG5">
        <v>0</v>
      </c>
      <c r="TH5">
        <v>1</v>
      </c>
      <c r="TI5">
        <v>0</v>
      </c>
      <c r="TJ5">
        <v>0</v>
      </c>
      <c r="TK5">
        <v>0</v>
      </c>
      <c r="TL5">
        <v>0</v>
      </c>
      <c r="TM5">
        <v>0</v>
      </c>
      <c r="TN5">
        <v>0</v>
      </c>
      <c r="TO5">
        <v>0</v>
      </c>
      <c r="TP5">
        <v>0</v>
      </c>
      <c r="TQ5">
        <v>1</v>
      </c>
      <c r="TR5">
        <v>3</v>
      </c>
      <c r="TS5">
        <v>1</v>
      </c>
      <c r="TT5">
        <v>3</v>
      </c>
      <c r="TU5">
        <v>0</v>
      </c>
      <c r="TV5">
        <v>0</v>
      </c>
      <c r="TW5">
        <v>0</v>
      </c>
      <c r="TX5">
        <v>2</v>
      </c>
      <c r="TY5">
        <v>0</v>
      </c>
      <c r="TZ5">
        <v>0</v>
      </c>
      <c r="UA5">
        <v>0</v>
      </c>
      <c r="UB5">
        <v>3</v>
      </c>
      <c r="UC5">
        <v>2</v>
      </c>
      <c r="UD5">
        <v>0</v>
      </c>
      <c r="UE5">
        <v>2</v>
      </c>
      <c r="UF5">
        <v>0</v>
      </c>
      <c r="UG5">
        <v>0</v>
      </c>
      <c r="UH5">
        <v>0</v>
      </c>
      <c r="UI5">
        <v>0</v>
      </c>
      <c r="UJ5">
        <v>0</v>
      </c>
      <c r="UK5">
        <v>0</v>
      </c>
      <c r="UL5">
        <v>1</v>
      </c>
      <c r="UM5">
        <v>0</v>
      </c>
      <c r="UN5">
        <v>4</v>
      </c>
      <c r="UO5">
        <v>3</v>
      </c>
      <c r="UP5">
        <v>2</v>
      </c>
      <c r="UQ5">
        <v>4</v>
      </c>
      <c r="UR5">
        <v>3</v>
      </c>
      <c r="US5">
        <v>4</v>
      </c>
      <c r="UT5">
        <v>2</v>
      </c>
      <c r="UU5">
        <v>3</v>
      </c>
      <c r="UV5">
        <v>2</v>
      </c>
      <c r="UW5">
        <v>3</v>
      </c>
      <c r="UX5">
        <v>1</v>
      </c>
      <c r="UY5">
        <v>2</v>
      </c>
      <c r="UZ5">
        <v>4</v>
      </c>
      <c r="VA5">
        <v>2</v>
      </c>
      <c r="VB5">
        <v>3</v>
      </c>
      <c r="VC5">
        <v>3</v>
      </c>
      <c r="VD5">
        <v>3</v>
      </c>
      <c r="VE5">
        <v>4</v>
      </c>
      <c r="VF5">
        <v>4</v>
      </c>
      <c r="VG5">
        <v>4</v>
      </c>
      <c r="VH5" s="172">
        <v>0.47916666666666669</v>
      </c>
      <c r="VI5" t="s">
        <v>571</v>
      </c>
      <c r="VJ5" s="172">
        <v>0.29166666666666669</v>
      </c>
      <c r="VK5">
        <v>5</v>
      </c>
      <c r="VL5" t="s">
        <v>69</v>
      </c>
      <c r="VM5" t="s">
        <v>69</v>
      </c>
      <c r="VN5" t="s">
        <v>103</v>
      </c>
      <c r="VO5" t="s">
        <v>26</v>
      </c>
      <c r="VP5" t="s">
        <v>26</v>
      </c>
      <c r="VQ5" t="s">
        <v>103</v>
      </c>
      <c r="VR5" t="s">
        <v>69</v>
      </c>
      <c r="VS5" t="s">
        <v>26</v>
      </c>
      <c r="VT5" t="s">
        <v>69</v>
      </c>
      <c r="VU5" t="s">
        <v>2116</v>
      </c>
      <c r="VV5" t="s">
        <v>26</v>
      </c>
      <c r="VW5" t="s">
        <v>26</v>
      </c>
      <c r="VX5" t="s">
        <v>24</v>
      </c>
      <c r="VY5" t="s">
        <v>65</v>
      </c>
      <c r="VZ5">
        <v>20</v>
      </c>
      <c r="WA5" t="s">
        <v>9</v>
      </c>
      <c r="WB5" t="s">
        <v>9</v>
      </c>
      <c r="WD5" t="s">
        <v>96</v>
      </c>
      <c r="WE5" t="s">
        <v>96</v>
      </c>
      <c r="WF5">
        <v>5</v>
      </c>
      <c r="WG5">
        <v>3</v>
      </c>
      <c r="WH5">
        <v>3</v>
      </c>
      <c r="WI5">
        <v>1</v>
      </c>
      <c r="WJ5" t="s">
        <v>1346</v>
      </c>
      <c r="WK5" t="s">
        <v>16</v>
      </c>
      <c r="WL5" t="s">
        <v>18</v>
      </c>
      <c r="WM5" t="s">
        <v>19</v>
      </c>
      <c r="WN5" t="s">
        <v>20</v>
      </c>
      <c r="WO5">
        <v>4</v>
      </c>
      <c r="WP5">
        <v>4</v>
      </c>
      <c r="WQ5">
        <v>4</v>
      </c>
      <c r="WR5">
        <v>4</v>
      </c>
      <c r="WS5" t="s">
        <v>2117</v>
      </c>
      <c r="WT5" t="s">
        <v>14</v>
      </c>
      <c r="WU5" t="s">
        <v>9</v>
      </c>
      <c r="WV5" t="s">
        <v>94</v>
      </c>
      <c r="WW5" t="s">
        <v>58</v>
      </c>
      <c r="WX5" t="s">
        <v>7</v>
      </c>
      <c r="WY5" t="s">
        <v>7</v>
      </c>
      <c r="WZ5" t="s">
        <v>7</v>
      </c>
      <c r="XA5" t="s">
        <v>143</v>
      </c>
      <c r="XB5" t="s">
        <v>92</v>
      </c>
      <c r="XF5" t="s">
        <v>2118</v>
      </c>
      <c r="XG5" t="s">
        <v>9</v>
      </c>
      <c r="XH5" t="s">
        <v>9</v>
      </c>
      <c r="XI5" t="s">
        <v>9</v>
      </c>
      <c r="XK5" t="s">
        <v>7</v>
      </c>
      <c r="XL5" t="s">
        <v>7</v>
      </c>
      <c r="XP5" t="s">
        <v>90</v>
      </c>
      <c r="XV5">
        <v>7</v>
      </c>
      <c r="XY5" t="s">
        <v>5</v>
      </c>
      <c r="YG5" t="s">
        <v>4</v>
      </c>
      <c r="YK5" t="s">
        <v>336</v>
      </c>
      <c r="YL5" t="s">
        <v>1</v>
      </c>
      <c r="YM5" t="s">
        <v>1</v>
      </c>
      <c r="YO5" t="s">
        <v>1</v>
      </c>
      <c r="ZE5" t="s">
        <v>0</v>
      </c>
    </row>
    <row r="6" spans="1:681" ht="15" thickBot="1" x14ac:dyDescent="0.4">
      <c r="A6" s="47" t="s">
        <v>738</v>
      </c>
      <c r="B6" s="17">
        <v>43957.506903865738</v>
      </c>
      <c r="C6" s="53">
        <v>46</v>
      </c>
      <c r="D6" s="11" t="s">
        <v>139</v>
      </c>
      <c r="E6" s="11" t="s">
        <v>50</v>
      </c>
      <c r="F6" s="11" t="s">
        <v>180</v>
      </c>
      <c r="G6" s="11" t="s">
        <v>117</v>
      </c>
      <c r="H6" s="11" t="s">
        <v>9</v>
      </c>
      <c r="I6" s="11" t="s">
        <v>7</v>
      </c>
      <c r="J6" s="11" t="s">
        <v>9</v>
      </c>
      <c r="K6" s="11">
        <v>2</v>
      </c>
      <c r="L6" s="11" t="s">
        <v>7</v>
      </c>
      <c r="M6" s="11" t="s">
        <v>46</v>
      </c>
      <c r="N6" s="11" t="s">
        <v>7</v>
      </c>
      <c r="O6" s="11" t="s">
        <v>45</v>
      </c>
      <c r="P6" s="11">
        <v>1200</v>
      </c>
      <c r="Q6" s="11" t="s">
        <v>737</v>
      </c>
      <c r="R6" s="11">
        <v>1000</v>
      </c>
      <c r="S6" s="11">
        <v>1</v>
      </c>
      <c r="T6" s="11">
        <v>2</v>
      </c>
      <c r="U6" s="11" t="s">
        <v>7</v>
      </c>
      <c r="V6" s="11" t="s">
        <v>7</v>
      </c>
      <c r="W6" s="11" t="s">
        <v>7</v>
      </c>
      <c r="X6" s="11" t="s">
        <v>7</v>
      </c>
      <c r="Y6" s="54" t="s">
        <v>7</v>
      </c>
      <c r="Z6" s="65" t="s">
        <v>7</v>
      </c>
      <c r="AA6" s="66"/>
      <c r="AB6" s="66" t="s">
        <v>7</v>
      </c>
      <c r="AC6" s="66"/>
      <c r="AD6" s="66" t="s">
        <v>7</v>
      </c>
      <c r="AE6" s="66"/>
      <c r="AF6" s="67"/>
      <c r="AG6" s="53" t="s">
        <v>20</v>
      </c>
      <c r="AH6" s="11" t="s">
        <v>40</v>
      </c>
      <c r="AI6" s="11" t="s">
        <v>20</v>
      </c>
      <c r="AJ6" s="11" t="s">
        <v>20</v>
      </c>
      <c r="AK6" s="11" t="s">
        <v>494</v>
      </c>
      <c r="AL6" s="11" t="s">
        <v>39</v>
      </c>
      <c r="AM6" s="11" t="s">
        <v>20</v>
      </c>
      <c r="AN6" s="11" t="s">
        <v>79</v>
      </c>
      <c r="AO6" s="11">
        <v>1</v>
      </c>
      <c r="AP6" s="54" t="s">
        <v>349</v>
      </c>
      <c r="AQ6" s="65" t="s">
        <v>9</v>
      </c>
      <c r="AR6" s="66" t="s">
        <v>736</v>
      </c>
      <c r="AS6" s="66" t="s">
        <v>7</v>
      </c>
      <c r="AT6" s="67"/>
      <c r="AU6" s="53" t="s">
        <v>9</v>
      </c>
      <c r="AV6" s="11" t="s">
        <v>172</v>
      </c>
      <c r="AW6" s="11" t="s">
        <v>34</v>
      </c>
      <c r="AX6" s="11" t="s">
        <v>7</v>
      </c>
      <c r="AY6" s="11"/>
      <c r="AZ6" s="11">
        <v>7</v>
      </c>
      <c r="BA6" s="11" t="s">
        <v>375</v>
      </c>
      <c r="BB6" s="11">
        <v>7</v>
      </c>
      <c r="BC6" s="11" t="s">
        <v>170</v>
      </c>
      <c r="BD6" s="11">
        <v>7</v>
      </c>
      <c r="BE6" s="11" t="s">
        <v>735</v>
      </c>
      <c r="BF6" s="54" t="s">
        <v>734</v>
      </c>
      <c r="BG6" s="83">
        <v>4</v>
      </c>
      <c r="BH6" s="79">
        <v>4</v>
      </c>
      <c r="BI6" s="79">
        <v>1</v>
      </c>
      <c r="BJ6" s="79">
        <v>1</v>
      </c>
      <c r="BK6" s="79">
        <v>4</v>
      </c>
      <c r="BL6" s="79">
        <v>1</v>
      </c>
      <c r="BM6" s="79">
        <v>1</v>
      </c>
      <c r="BN6" s="79">
        <v>4</v>
      </c>
      <c r="BO6" s="79">
        <v>1</v>
      </c>
      <c r="BP6" s="79">
        <v>4</v>
      </c>
      <c r="BQ6" s="79">
        <v>4</v>
      </c>
      <c r="BR6" s="79">
        <v>1</v>
      </c>
      <c r="BS6" s="79">
        <v>1</v>
      </c>
      <c r="BT6" s="79">
        <v>1</v>
      </c>
      <c r="BU6" s="79">
        <v>4</v>
      </c>
      <c r="BV6" s="79">
        <v>4</v>
      </c>
      <c r="BW6" s="79">
        <v>1</v>
      </c>
      <c r="BX6" s="79">
        <v>1</v>
      </c>
      <c r="BY6" s="79">
        <v>4</v>
      </c>
      <c r="BZ6" s="84">
        <v>4</v>
      </c>
      <c r="CB6" s="53">
        <v>0</v>
      </c>
      <c r="CC6" s="11">
        <v>0</v>
      </c>
      <c r="CD6" s="11">
        <v>0</v>
      </c>
      <c r="CE6" s="11">
        <v>0</v>
      </c>
      <c r="CF6" s="11">
        <v>3</v>
      </c>
      <c r="CG6" s="11">
        <v>0</v>
      </c>
      <c r="CH6" s="11">
        <v>0</v>
      </c>
      <c r="CI6" s="11">
        <v>1</v>
      </c>
      <c r="CJ6" s="11">
        <v>4</v>
      </c>
      <c r="CK6" s="11">
        <v>0</v>
      </c>
      <c r="CL6" s="11">
        <v>0</v>
      </c>
      <c r="CM6" s="11">
        <v>0</v>
      </c>
      <c r="CN6" s="11">
        <v>4</v>
      </c>
      <c r="CO6" s="11">
        <v>0</v>
      </c>
      <c r="CP6" s="11">
        <v>0</v>
      </c>
      <c r="CQ6" s="11">
        <v>0</v>
      </c>
      <c r="CR6" s="11">
        <v>0</v>
      </c>
      <c r="CS6" s="11">
        <v>0</v>
      </c>
      <c r="CT6" s="11">
        <v>0</v>
      </c>
      <c r="CU6" s="11">
        <v>0</v>
      </c>
      <c r="CV6" s="11">
        <v>0</v>
      </c>
      <c r="CW6" s="11">
        <v>0</v>
      </c>
      <c r="CX6" s="11">
        <v>0</v>
      </c>
      <c r="CY6" s="11">
        <v>4</v>
      </c>
      <c r="CZ6" s="11">
        <v>0</v>
      </c>
      <c r="DA6" s="11">
        <v>0</v>
      </c>
      <c r="DB6" s="11">
        <v>0</v>
      </c>
      <c r="DC6" s="11">
        <v>0</v>
      </c>
      <c r="DD6" s="11">
        <v>0</v>
      </c>
      <c r="DE6" s="11">
        <v>0</v>
      </c>
      <c r="DF6" s="11">
        <v>0</v>
      </c>
      <c r="DG6" s="11">
        <v>3</v>
      </c>
      <c r="DH6" s="11">
        <v>0</v>
      </c>
      <c r="DI6" s="11">
        <v>0</v>
      </c>
      <c r="DJ6" s="11">
        <v>4</v>
      </c>
      <c r="DK6" s="11">
        <v>0</v>
      </c>
      <c r="DL6" s="54">
        <v>0</v>
      </c>
      <c r="DM6" s="83">
        <v>1</v>
      </c>
      <c r="DN6" s="79">
        <v>1</v>
      </c>
      <c r="DO6" s="79">
        <v>1</v>
      </c>
      <c r="DP6" s="79">
        <v>1</v>
      </c>
      <c r="DQ6" s="79">
        <v>1</v>
      </c>
      <c r="DR6" s="79">
        <v>1</v>
      </c>
      <c r="DS6" s="79">
        <v>1</v>
      </c>
      <c r="DT6" s="79">
        <v>1</v>
      </c>
      <c r="DU6" s="79">
        <v>1</v>
      </c>
      <c r="DV6" s="79">
        <v>1</v>
      </c>
      <c r="DW6" s="79">
        <v>1</v>
      </c>
      <c r="DX6" s="79">
        <v>1</v>
      </c>
      <c r="DY6" s="79">
        <v>1</v>
      </c>
      <c r="DZ6" s="79">
        <v>1</v>
      </c>
      <c r="EA6" s="79">
        <v>1</v>
      </c>
      <c r="EB6" s="79">
        <v>1</v>
      </c>
      <c r="EC6" s="79">
        <v>1</v>
      </c>
      <c r="ED6" s="79">
        <v>1</v>
      </c>
      <c r="EE6" s="84">
        <v>1</v>
      </c>
      <c r="EF6" s="90" t="s">
        <v>733</v>
      </c>
      <c r="EG6" s="11" t="s">
        <v>732</v>
      </c>
      <c r="EH6" s="77" t="s">
        <v>731</v>
      </c>
      <c r="EI6" s="11">
        <v>8</v>
      </c>
      <c r="EJ6" s="11" t="s">
        <v>26</v>
      </c>
      <c r="EK6" s="11" t="s">
        <v>69</v>
      </c>
      <c r="EL6" s="11" t="s">
        <v>26</v>
      </c>
      <c r="EM6" s="11" t="s">
        <v>26</v>
      </c>
      <c r="EN6" s="11" t="s">
        <v>26</v>
      </c>
      <c r="EO6" s="11" t="s">
        <v>26</v>
      </c>
      <c r="EP6" s="11" t="s">
        <v>26</v>
      </c>
      <c r="EQ6" s="11" t="s">
        <v>26</v>
      </c>
      <c r="ER6" s="11" t="s">
        <v>26</v>
      </c>
      <c r="ES6" s="11" t="s">
        <v>102</v>
      </c>
      <c r="ET6" s="11" t="s">
        <v>26</v>
      </c>
      <c r="EU6" s="11" t="s">
        <v>26</v>
      </c>
      <c r="EV6" s="11" t="s">
        <v>66</v>
      </c>
      <c r="EW6" s="54" t="s">
        <v>23</v>
      </c>
      <c r="EX6" s="83" t="s">
        <v>123</v>
      </c>
      <c r="EY6" s="79" t="s">
        <v>98</v>
      </c>
      <c r="EZ6" s="79" t="s">
        <v>62</v>
      </c>
      <c r="FA6" s="79">
        <v>150</v>
      </c>
      <c r="FB6" s="79" t="s">
        <v>7</v>
      </c>
      <c r="FC6" s="79" t="s">
        <v>7</v>
      </c>
      <c r="FD6" s="79"/>
      <c r="FE6" s="79" t="s">
        <v>21</v>
      </c>
      <c r="FF6" s="84" t="s">
        <v>21</v>
      </c>
      <c r="FG6" s="53">
        <v>3</v>
      </c>
      <c r="FH6" s="11">
        <v>4</v>
      </c>
      <c r="FI6" s="11">
        <v>4</v>
      </c>
      <c r="FJ6" s="11">
        <v>2</v>
      </c>
      <c r="FK6" s="11" t="s">
        <v>19</v>
      </c>
      <c r="FL6" s="11" t="s">
        <v>16</v>
      </c>
      <c r="FM6" s="11" t="s">
        <v>20</v>
      </c>
      <c r="FN6" s="11" t="s">
        <v>20</v>
      </c>
      <c r="FO6" s="11" t="s">
        <v>20</v>
      </c>
      <c r="FP6" s="11">
        <v>2</v>
      </c>
      <c r="FQ6" s="11">
        <v>3</v>
      </c>
      <c r="FR6" s="11">
        <v>3</v>
      </c>
      <c r="FS6" s="11">
        <v>5</v>
      </c>
      <c r="FT6" s="11"/>
      <c r="FU6" s="11" t="s">
        <v>427</v>
      </c>
      <c r="FV6" s="11" t="s">
        <v>7</v>
      </c>
      <c r="FW6" s="11" t="s">
        <v>14</v>
      </c>
      <c r="FX6" s="11" t="s">
        <v>14</v>
      </c>
      <c r="FY6" s="11" t="s">
        <v>13</v>
      </c>
      <c r="FZ6" s="11" t="s">
        <v>13</v>
      </c>
      <c r="GA6" s="54" t="s">
        <v>7</v>
      </c>
      <c r="GB6" s="83" t="s">
        <v>12</v>
      </c>
      <c r="GC6" s="79" t="s">
        <v>57</v>
      </c>
      <c r="GD6" s="79" t="s">
        <v>9</v>
      </c>
      <c r="GE6" s="79" t="s">
        <v>7</v>
      </c>
      <c r="GF6" s="79"/>
      <c r="GG6" s="79" t="s">
        <v>730</v>
      </c>
      <c r="GH6" s="79" t="s">
        <v>9</v>
      </c>
      <c r="GI6" s="79" t="s">
        <v>7</v>
      </c>
      <c r="GJ6" s="79" t="s">
        <v>9</v>
      </c>
      <c r="GK6" s="79" t="s">
        <v>8</v>
      </c>
      <c r="GL6" s="84" t="s">
        <v>7</v>
      </c>
      <c r="GM6" s="53" t="s">
        <v>7</v>
      </c>
      <c r="GN6" s="11"/>
      <c r="GO6" s="11"/>
      <c r="GP6" s="54" t="s">
        <v>9</v>
      </c>
      <c r="GQ6" s="83" t="s">
        <v>90</v>
      </c>
      <c r="GR6" s="79"/>
      <c r="GS6" s="79"/>
      <c r="GT6" s="79"/>
      <c r="GU6" s="79"/>
      <c r="GV6" s="79"/>
      <c r="GW6" s="79">
        <v>10</v>
      </c>
      <c r="GX6" s="79"/>
      <c r="GY6" s="84"/>
      <c r="GZ6" s="49" t="s">
        <v>5</v>
      </c>
      <c r="HA6" s="11"/>
      <c r="HB6" s="11"/>
      <c r="HC6" s="11"/>
      <c r="HD6" s="11"/>
      <c r="HE6" s="11"/>
      <c r="HF6" s="11"/>
      <c r="HG6" s="11"/>
      <c r="HH6" s="11"/>
      <c r="HI6" s="11"/>
      <c r="HJ6" s="11"/>
      <c r="HK6" s="11"/>
      <c r="HL6" s="11"/>
      <c r="HM6" s="11"/>
      <c r="HN6" s="11"/>
      <c r="HO6" s="11"/>
      <c r="HP6" s="11" t="s">
        <v>54</v>
      </c>
      <c r="HQ6" s="11"/>
      <c r="HR6" s="11" t="s">
        <v>184</v>
      </c>
      <c r="HS6" s="11" t="s">
        <v>1</v>
      </c>
      <c r="HT6" s="11" t="s">
        <v>1</v>
      </c>
      <c r="HU6" s="11"/>
      <c r="HV6" s="11"/>
      <c r="HW6" s="11"/>
      <c r="HX6" s="11" t="s">
        <v>1</v>
      </c>
      <c r="HY6" s="11"/>
      <c r="HZ6" s="11"/>
      <c r="IA6" s="11"/>
      <c r="IB6" s="11"/>
      <c r="IC6" s="11"/>
      <c r="ID6" s="11"/>
      <c r="IE6" s="11"/>
      <c r="IF6" s="47" t="s">
        <v>738</v>
      </c>
      <c r="IG6" s="132">
        <v>44021.43822916667</v>
      </c>
      <c r="IH6" s="131" t="s">
        <v>1821</v>
      </c>
      <c r="II6" s="131" t="s">
        <v>1822</v>
      </c>
      <c r="IJ6" s="131" t="s">
        <v>738</v>
      </c>
      <c r="IK6" s="131" t="s">
        <v>1831</v>
      </c>
      <c r="IL6" s="131" t="s">
        <v>1824</v>
      </c>
      <c r="IM6" s="131" t="s">
        <v>1831</v>
      </c>
      <c r="IN6" s="131" t="s">
        <v>1824</v>
      </c>
      <c r="IO6" s="131" t="s">
        <v>9</v>
      </c>
      <c r="IP6" s="131" t="s">
        <v>7</v>
      </c>
      <c r="IQ6" s="131"/>
      <c r="IR6" s="131" t="s">
        <v>7</v>
      </c>
      <c r="IS6" s="131"/>
      <c r="IT6" s="131" t="s">
        <v>7</v>
      </c>
      <c r="IU6" s="131"/>
      <c r="IV6" s="131"/>
      <c r="IW6" s="131" t="s">
        <v>20</v>
      </c>
      <c r="IX6" s="131" t="s">
        <v>40</v>
      </c>
      <c r="IY6" s="131" t="s">
        <v>20</v>
      </c>
      <c r="IZ6" s="131" t="s">
        <v>20</v>
      </c>
      <c r="JA6" s="131" t="s">
        <v>494</v>
      </c>
      <c r="JB6" s="131" t="s">
        <v>39</v>
      </c>
      <c r="JC6" s="131" t="s">
        <v>20</v>
      </c>
      <c r="JD6" s="131" t="s">
        <v>79</v>
      </c>
      <c r="JE6" s="133">
        <v>3</v>
      </c>
      <c r="JF6" s="131" t="s">
        <v>38</v>
      </c>
      <c r="JG6" s="131" t="s">
        <v>9</v>
      </c>
      <c r="JH6" s="131" t="s">
        <v>1955</v>
      </c>
      <c r="JI6" s="131" t="s">
        <v>7</v>
      </c>
      <c r="JJ6" s="131"/>
      <c r="JK6" s="131" t="s">
        <v>9</v>
      </c>
      <c r="JL6" s="131" t="s">
        <v>172</v>
      </c>
      <c r="JM6" s="131" t="s">
        <v>34</v>
      </c>
      <c r="JN6" s="131" t="s">
        <v>7</v>
      </c>
      <c r="JO6" s="131"/>
      <c r="JP6" s="133">
        <v>7</v>
      </c>
      <c r="JQ6" s="131" t="s">
        <v>207</v>
      </c>
      <c r="JR6" s="133">
        <v>7</v>
      </c>
      <c r="JS6" s="131" t="s">
        <v>170</v>
      </c>
      <c r="JT6" s="133">
        <v>7</v>
      </c>
      <c r="JU6" s="131" t="s">
        <v>253</v>
      </c>
      <c r="JV6" s="131" t="s">
        <v>30</v>
      </c>
      <c r="JW6" s="138">
        <v>4</v>
      </c>
      <c r="JX6" s="138">
        <v>4</v>
      </c>
      <c r="JY6" s="138">
        <v>1</v>
      </c>
      <c r="JZ6" s="138">
        <v>1</v>
      </c>
      <c r="KA6" s="138">
        <v>4</v>
      </c>
      <c r="KB6" s="138">
        <v>1</v>
      </c>
      <c r="KC6" s="138">
        <v>1</v>
      </c>
      <c r="KD6" s="138">
        <v>4</v>
      </c>
      <c r="KE6" s="138">
        <v>1</v>
      </c>
      <c r="KF6" s="138">
        <v>4</v>
      </c>
      <c r="KG6" s="138">
        <v>4</v>
      </c>
      <c r="KH6" s="138">
        <v>1</v>
      </c>
      <c r="KI6" s="138">
        <v>1</v>
      </c>
      <c r="KJ6" s="138">
        <v>1</v>
      </c>
      <c r="KK6" s="138">
        <v>4</v>
      </c>
      <c r="KL6" s="138">
        <v>4</v>
      </c>
      <c r="KM6" s="138">
        <v>1</v>
      </c>
      <c r="KN6" s="138">
        <v>1</v>
      </c>
      <c r="KO6" s="138">
        <v>1</v>
      </c>
      <c r="KP6" s="138">
        <v>4</v>
      </c>
      <c r="KQ6" s="139"/>
      <c r="KR6" s="133">
        <v>0</v>
      </c>
      <c r="KS6" s="133">
        <v>0</v>
      </c>
      <c r="KT6" s="133">
        <v>0</v>
      </c>
      <c r="KU6" s="133">
        <v>0</v>
      </c>
      <c r="KV6" s="133">
        <v>4</v>
      </c>
      <c r="KW6" s="133">
        <v>0</v>
      </c>
      <c r="KX6" s="133">
        <v>0</v>
      </c>
      <c r="KY6" s="133">
        <v>0</v>
      </c>
      <c r="KZ6" s="133">
        <v>4</v>
      </c>
      <c r="LA6" s="133">
        <v>0</v>
      </c>
      <c r="LB6" s="133">
        <v>0</v>
      </c>
      <c r="LC6" s="133">
        <v>0</v>
      </c>
      <c r="LD6" s="133">
        <v>4</v>
      </c>
      <c r="LE6" s="133">
        <v>0</v>
      </c>
      <c r="LF6" s="133">
        <v>0</v>
      </c>
      <c r="LG6" s="133">
        <v>0</v>
      </c>
      <c r="LH6" s="133">
        <v>0</v>
      </c>
      <c r="LI6" s="133">
        <v>0</v>
      </c>
      <c r="LJ6" s="133">
        <v>0</v>
      </c>
      <c r="LK6" s="133">
        <v>0</v>
      </c>
      <c r="LL6" s="133">
        <v>0</v>
      </c>
      <c r="LM6" s="133">
        <v>0</v>
      </c>
      <c r="LN6" s="133">
        <v>0</v>
      </c>
      <c r="LO6" s="133">
        <v>4</v>
      </c>
      <c r="LP6" s="133">
        <v>0</v>
      </c>
      <c r="LQ6" s="133">
        <v>0</v>
      </c>
      <c r="LR6" s="133">
        <v>0</v>
      </c>
      <c r="LS6" s="133">
        <v>0</v>
      </c>
      <c r="LT6" s="133">
        <v>0</v>
      </c>
      <c r="LU6" s="133">
        <v>0</v>
      </c>
      <c r="LV6" s="133">
        <v>0</v>
      </c>
      <c r="LW6" s="133">
        <v>4</v>
      </c>
      <c r="LX6" s="133">
        <v>0</v>
      </c>
      <c r="LY6" s="133">
        <v>0</v>
      </c>
      <c r="LZ6" s="133">
        <v>4</v>
      </c>
      <c r="MA6" s="133">
        <v>0</v>
      </c>
      <c r="MB6" s="133">
        <v>0</v>
      </c>
      <c r="MC6" s="133">
        <v>1</v>
      </c>
      <c r="MD6" s="133">
        <v>1</v>
      </c>
      <c r="ME6" s="133">
        <v>1</v>
      </c>
      <c r="MF6" s="133">
        <v>1</v>
      </c>
      <c r="MG6" s="133">
        <v>1</v>
      </c>
      <c r="MH6" s="133">
        <v>1</v>
      </c>
      <c r="MI6" s="133">
        <v>1</v>
      </c>
      <c r="MJ6" s="133">
        <v>1</v>
      </c>
      <c r="MK6" s="133">
        <v>1</v>
      </c>
      <c r="ML6" s="133">
        <v>1</v>
      </c>
      <c r="MM6" s="133">
        <v>1</v>
      </c>
      <c r="MN6" s="133">
        <v>1</v>
      </c>
      <c r="MO6" s="133">
        <v>1</v>
      </c>
      <c r="MP6" s="133">
        <v>1</v>
      </c>
      <c r="MQ6" s="133">
        <v>1</v>
      </c>
      <c r="MR6" s="133">
        <v>1</v>
      </c>
      <c r="MS6" s="133">
        <v>1</v>
      </c>
      <c r="MT6" s="133">
        <v>1</v>
      </c>
      <c r="MU6" s="133">
        <v>1</v>
      </c>
      <c r="MV6" s="131" t="s">
        <v>733</v>
      </c>
      <c r="MW6" s="133">
        <v>3</v>
      </c>
      <c r="MX6" s="131" t="s">
        <v>731</v>
      </c>
      <c r="MY6" s="133">
        <v>9</v>
      </c>
      <c r="MZ6" s="131" t="s">
        <v>26</v>
      </c>
      <c r="NA6" s="131" t="s">
        <v>26</v>
      </c>
      <c r="NB6" s="131" t="s">
        <v>26</v>
      </c>
      <c r="NC6" s="131" t="s">
        <v>26</v>
      </c>
      <c r="ND6" s="131" t="s">
        <v>26</v>
      </c>
      <c r="NE6" s="131" t="s">
        <v>26</v>
      </c>
      <c r="NF6" s="131" t="s">
        <v>26</v>
      </c>
      <c r="NG6" s="131" t="s">
        <v>26</v>
      </c>
      <c r="NH6" s="131" t="s">
        <v>26</v>
      </c>
      <c r="NI6" s="131" t="s">
        <v>102</v>
      </c>
      <c r="NJ6" s="131" t="s">
        <v>26</v>
      </c>
      <c r="NK6" s="131" t="s">
        <v>26</v>
      </c>
      <c r="NL6" s="131" t="s">
        <v>66</v>
      </c>
      <c r="NM6" s="131" t="s">
        <v>23</v>
      </c>
      <c r="NN6" s="133">
        <v>120</v>
      </c>
      <c r="NO6" s="131" t="s">
        <v>7</v>
      </c>
      <c r="NP6" s="131" t="s">
        <v>7</v>
      </c>
      <c r="NQ6" s="131"/>
      <c r="NR6" s="131" t="s">
        <v>21</v>
      </c>
      <c r="NS6" s="131" t="s">
        <v>21</v>
      </c>
      <c r="NT6" s="133">
        <v>3</v>
      </c>
      <c r="NU6" s="133">
        <v>3</v>
      </c>
      <c r="NV6" s="133">
        <v>3</v>
      </c>
      <c r="NW6" s="133">
        <v>1</v>
      </c>
      <c r="NX6" s="131" t="s">
        <v>19</v>
      </c>
      <c r="NY6" s="131" t="s">
        <v>16</v>
      </c>
      <c r="NZ6" s="131" t="s">
        <v>20</v>
      </c>
      <c r="OA6" s="131" t="s">
        <v>20</v>
      </c>
      <c r="OB6" s="131" t="s">
        <v>20</v>
      </c>
      <c r="OC6" s="133">
        <v>3</v>
      </c>
      <c r="OD6" s="133">
        <v>1</v>
      </c>
      <c r="OE6" s="133">
        <v>3</v>
      </c>
      <c r="OF6" s="133">
        <v>5</v>
      </c>
      <c r="OG6" s="131"/>
      <c r="OH6" s="131" t="s">
        <v>58</v>
      </c>
      <c r="OI6" s="131" t="s">
        <v>7</v>
      </c>
      <c r="OJ6" s="131" t="s">
        <v>14</v>
      </c>
      <c r="OK6" s="131" t="s">
        <v>14</v>
      </c>
      <c r="OL6" s="131" t="s">
        <v>13</v>
      </c>
      <c r="OM6" s="131" t="s">
        <v>13</v>
      </c>
      <c r="ON6" s="131" t="s">
        <v>7</v>
      </c>
      <c r="OO6" s="131" t="s">
        <v>12</v>
      </c>
      <c r="OP6" s="131" t="s">
        <v>11</v>
      </c>
      <c r="OQ6" s="131" t="s">
        <v>7</v>
      </c>
      <c r="OR6" s="131" t="s">
        <v>7</v>
      </c>
      <c r="OS6" s="131"/>
      <c r="OT6" s="131" t="s">
        <v>730</v>
      </c>
      <c r="OU6" s="131" t="s">
        <v>7</v>
      </c>
      <c r="OV6" s="131" t="s">
        <v>7</v>
      </c>
      <c r="OW6" s="131" t="s">
        <v>9</v>
      </c>
      <c r="OX6" s="131" t="s">
        <v>8</v>
      </c>
      <c r="OY6" s="131" t="s">
        <v>7</v>
      </c>
      <c r="OZ6" s="131" t="s">
        <v>7</v>
      </c>
      <c r="PA6" s="131"/>
      <c r="PB6" s="131"/>
      <c r="PC6" s="131" t="s">
        <v>7</v>
      </c>
      <c r="PD6" s="131" t="s">
        <v>55</v>
      </c>
      <c r="PE6" s="131"/>
      <c r="PF6" s="131"/>
      <c r="PG6" s="131"/>
      <c r="PH6" s="131"/>
      <c r="PI6" s="131"/>
      <c r="PJ6" s="131"/>
      <c r="PK6" s="131"/>
      <c r="PL6" s="133">
        <v>8</v>
      </c>
      <c r="PM6" s="131" t="s">
        <v>5</v>
      </c>
      <c r="PN6" s="131"/>
      <c r="PO6" s="131"/>
      <c r="PP6" s="131"/>
      <c r="PQ6" s="131"/>
      <c r="PR6" s="131"/>
      <c r="PS6" s="131"/>
      <c r="PT6" s="131"/>
      <c r="PU6" s="131"/>
      <c r="PV6" s="131"/>
      <c r="PW6" s="131"/>
      <c r="PX6" s="131"/>
      <c r="PY6" s="131"/>
      <c r="PZ6" s="131"/>
      <c r="QA6" s="131"/>
      <c r="QB6" s="131"/>
      <c r="QC6" s="131" t="s">
        <v>54</v>
      </c>
      <c r="QD6" s="131"/>
      <c r="QE6" s="131"/>
      <c r="QF6" s="131"/>
      <c r="QG6" s="131" t="s">
        <v>141</v>
      </c>
      <c r="QH6" s="131" t="s">
        <v>1</v>
      </c>
      <c r="QI6" s="131" t="s">
        <v>1</v>
      </c>
      <c r="QJ6" s="131"/>
      <c r="QK6" s="131" t="s">
        <v>1</v>
      </c>
      <c r="QL6" s="131"/>
      <c r="QM6" s="131"/>
      <c r="QN6" s="131"/>
      <c r="QO6" s="131"/>
      <c r="QP6" s="131"/>
      <c r="QQ6" s="131"/>
      <c r="QR6" s="174"/>
      <c r="QS6" s="171">
        <v>44062.4762962963</v>
      </c>
      <c r="QT6" t="s">
        <v>2029</v>
      </c>
      <c r="QU6" t="s">
        <v>1822</v>
      </c>
      <c r="QV6" t="s">
        <v>738</v>
      </c>
      <c r="QW6" t="s">
        <v>1831</v>
      </c>
      <c r="QX6" t="s">
        <v>1824</v>
      </c>
      <c r="QY6" t="s">
        <v>1831</v>
      </c>
      <c r="QZ6" t="s">
        <v>1824</v>
      </c>
      <c r="RA6" t="s">
        <v>9</v>
      </c>
      <c r="RB6" t="s">
        <v>7</v>
      </c>
      <c r="RD6" t="s">
        <v>7</v>
      </c>
      <c r="RF6" t="s">
        <v>7</v>
      </c>
      <c r="RI6" t="s">
        <v>20</v>
      </c>
      <c r="RJ6" t="s">
        <v>40</v>
      </c>
      <c r="RK6">
        <v>1</v>
      </c>
      <c r="RL6" t="s">
        <v>20</v>
      </c>
      <c r="RM6" t="s">
        <v>494</v>
      </c>
      <c r="RN6" t="s">
        <v>39</v>
      </c>
      <c r="RO6" t="s">
        <v>20</v>
      </c>
      <c r="RP6" t="s">
        <v>79</v>
      </c>
      <c r="RQ6">
        <v>2</v>
      </c>
      <c r="RR6" t="s">
        <v>38</v>
      </c>
      <c r="RS6" t="s">
        <v>9</v>
      </c>
      <c r="RT6" t="s">
        <v>2032</v>
      </c>
      <c r="RU6" t="s">
        <v>7</v>
      </c>
      <c r="RW6" t="s">
        <v>9</v>
      </c>
      <c r="RX6" t="s">
        <v>172</v>
      </c>
      <c r="RY6" t="s">
        <v>34</v>
      </c>
      <c r="RZ6" t="s">
        <v>7</v>
      </c>
      <c r="SB6">
        <v>7</v>
      </c>
      <c r="SC6" t="s">
        <v>204</v>
      </c>
      <c r="SD6">
        <v>7</v>
      </c>
      <c r="SE6" t="s">
        <v>170</v>
      </c>
      <c r="SF6">
        <v>7</v>
      </c>
      <c r="SG6" t="s">
        <v>170</v>
      </c>
      <c r="SH6" t="s">
        <v>734</v>
      </c>
      <c r="SI6">
        <v>4</v>
      </c>
      <c r="SJ6">
        <v>4</v>
      </c>
      <c r="SK6">
        <v>1</v>
      </c>
      <c r="SL6">
        <v>1</v>
      </c>
      <c r="SM6">
        <v>4</v>
      </c>
      <c r="SN6">
        <v>1</v>
      </c>
      <c r="SO6">
        <v>1</v>
      </c>
      <c r="SP6">
        <v>4</v>
      </c>
      <c r="SQ6">
        <v>1</v>
      </c>
      <c r="SR6">
        <v>4</v>
      </c>
      <c r="SS6">
        <v>4</v>
      </c>
      <c r="ST6">
        <v>1</v>
      </c>
      <c r="SU6">
        <v>1</v>
      </c>
      <c r="SV6">
        <v>1</v>
      </c>
      <c r="SW6">
        <v>4</v>
      </c>
      <c r="SX6">
        <v>4</v>
      </c>
      <c r="SY6">
        <v>1</v>
      </c>
      <c r="SZ6">
        <v>1</v>
      </c>
      <c r="TA6">
        <v>4</v>
      </c>
      <c r="TB6">
        <v>4</v>
      </c>
      <c r="TC6">
        <v>0</v>
      </c>
      <c r="TD6">
        <v>0</v>
      </c>
      <c r="TE6">
        <v>0</v>
      </c>
      <c r="TF6">
        <v>0</v>
      </c>
      <c r="TG6">
        <v>4</v>
      </c>
      <c r="TH6">
        <v>0</v>
      </c>
      <c r="TI6">
        <v>0</v>
      </c>
      <c r="TJ6">
        <v>0</v>
      </c>
      <c r="TK6">
        <v>4</v>
      </c>
      <c r="TL6">
        <v>0</v>
      </c>
      <c r="TM6">
        <v>0</v>
      </c>
      <c r="TN6">
        <v>0</v>
      </c>
      <c r="TO6">
        <v>4</v>
      </c>
      <c r="TP6">
        <v>0</v>
      </c>
      <c r="TQ6">
        <v>0</v>
      </c>
      <c r="TR6">
        <v>0</v>
      </c>
      <c r="TS6">
        <v>0</v>
      </c>
      <c r="TT6">
        <v>0</v>
      </c>
      <c r="TU6">
        <v>0</v>
      </c>
      <c r="TV6">
        <v>0</v>
      </c>
      <c r="TW6">
        <v>0</v>
      </c>
      <c r="TX6">
        <v>0</v>
      </c>
      <c r="TY6">
        <v>0</v>
      </c>
      <c r="TZ6">
        <v>4</v>
      </c>
      <c r="UA6">
        <v>0</v>
      </c>
      <c r="UB6">
        <v>0</v>
      </c>
      <c r="UC6">
        <v>0</v>
      </c>
      <c r="UD6">
        <v>0</v>
      </c>
      <c r="UE6">
        <v>0</v>
      </c>
      <c r="UF6">
        <v>0</v>
      </c>
      <c r="UG6">
        <v>0</v>
      </c>
      <c r="UH6">
        <v>4</v>
      </c>
      <c r="UI6">
        <v>0</v>
      </c>
      <c r="UJ6">
        <v>0</v>
      </c>
      <c r="UK6">
        <v>4</v>
      </c>
      <c r="UL6">
        <v>0</v>
      </c>
      <c r="UM6">
        <v>0</v>
      </c>
      <c r="UN6">
        <v>1</v>
      </c>
      <c r="UO6">
        <v>1</v>
      </c>
      <c r="UP6">
        <v>1</v>
      </c>
      <c r="UQ6">
        <v>1</v>
      </c>
      <c r="UR6">
        <v>1</v>
      </c>
      <c r="US6">
        <v>1</v>
      </c>
      <c r="UT6">
        <v>1</v>
      </c>
      <c r="UU6">
        <v>1</v>
      </c>
      <c r="UV6">
        <v>1</v>
      </c>
      <c r="UW6">
        <v>1</v>
      </c>
      <c r="UX6">
        <v>1</v>
      </c>
      <c r="UY6">
        <v>1</v>
      </c>
      <c r="UZ6">
        <v>1</v>
      </c>
      <c r="VA6">
        <v>1</v>
      </c>
      <c r="VB6">
        <v>1</v>
      </c>
      <c r="VC6">
        <v>1</v>
      </c>
      <c r="VD6">
        <v>1</v>
      </c>
      <c r="VE6">
        <v>1</v>
      </c>
      <c r="VF6">
        <v>1</v>
      </c>
      <c r="VG6">
        <v>1</v>
      </c>
      <c r="VH6" s="172">
        <v>0.97916666666666663</v>
      </c>
      <c r="VI6" t="s">
        <v>732</v>
      </c>
      <c r="VJ6" s="172">
        <v>0.3125</v>
      </c>
      <c r="VK6">
        <v>8</v>
      </c>
      <c r="VL6" t="s">
        <v>26</v>
      </c>
      <c r="VM6" t="s">
        <v>26</v>
      </c>
      <c r="VN6" t="s">
        <v>26</v>
      </c>
      <c r="VO6" t="s">
        <v>26</v>
      </c>
      <c r="VP6" t="s">
        <v>26</v>
      </c>
      <c r="VQ6" t="s">
        <v>26</v>
      </c>
      <c r="VR6" t="s">
        <v>26</v>
      </c>
      <c r="VS6" t="s">
        <v>26</v>
      </c>
      <c r="VT6" t="s">
        <v>26</v>
      </c>
      <c r="VU6" t="s">
        <v>297</v>
      </c>
      <c r="VV6" t="s">
        <v>26</v>
      </c>
      <c r="VW6" t="s">
        <v>26</v>
      </c>
      <c r="VX6" t="s">
        <v>66</v>
      </c>
      <c r="VY6" t="s">
        <v>23</v>
      </c>
      <c r="VZ6">
        <v>100</v>
      </c>
      <c r="WA6" t="s">
        <v>7</v>
      </c>
      <c r="WB6" t="s">
        <v>7</v>
      </c>
      <c r="WD6" t="s">
        <v>21</v>
      </c>
      <c r="WE6" t="s">
        <v>21</v>
      </c>
      <c r="WF6">
        <v>3</v>
      </c>
      <c r="WG6">
        <v>4</v>
      </c>
      <c r="WH6">
        <v>4</v>
      </c>
      <c r="WI6">
        <v>1</v>
      </c>
      <c r="WJ6" t="s">
        <v>19</v>
      </c>
      <c r="WK6" t="s">
        <v>16</v>
      </c>
      <c r="WL6" t="s">
        <v>20</v>
      </c>
      <c r="WM6" t="s">
        <v>20</v>
      </c>
      <c r="WN6" t="s">
        <v>20</v>
      </c>
      <c r="WO6">
        <v>3</v>
      </c>
      <c r="WP6">
        <v>2</v>
      </c>
      <c r="WQ6">
        <v>2</v>
      </c>
      <c r="WR6">
        <v>5</v>
      </c>
      <c r="WT6" t="s">
        <v>58</v>
      </c>
      <c r="WU6" t="s">
        <v>9</v>
      </c>
      <c r="WV6" t="s">
        <v>14</v>
      </c>
      <c r="WW6" t="s">
        <v>14</v>
      </c>
      <c r="WX6" t="s">
        <v>13</v>
      </c>
      <c r="WY6" t="s">
        <v>13</v>
      </c>
      <c r="WZ6" t="s">
        <v>7</v>
      </c>
      <c r="XA6" t="s">
        <v>12</v>
      </c>
      <c r="XB6" t="s">
        <v>11</v>
      </c>
      <c r="XC6" t="s">
        <v>7</v>
      </c>
      <c r="XD6" t="s">
        <v>7</v>
      </c>
      <c r="XF6" t="s">
        <v>730</v>
      </c>
      <c r="XG6" t="s">
        <v>7</v>
      </c>
      <c r="XH6" t="s">
        <v>7</v>
      </c>
      <c r="XI6" t="s">
        <v>9</v>
      </c>
      <c r="XJ6" t="s">
        <v>8</v>
      </c>
      <c r="XK6" t="s">
        <v>7</v>
      </c>
      <c r="XL6" t="s">
        <v>7</v>
      </c>
      <c r="XN6" t="s">
        <v>7</v>
      </c>
      <c r="XO6" t="s">
        <v>7</v>
      </c>
      <c r="XP6" t="s">
        <v>308</v>
      </c>
      <c r="XS6">
        <v>9</v>
      </c>
      <c r="XY6" t="s">
        <v>5</v>
      </c>
      <c r="YO6" t="s">
        <v>54</v>
      </c>
      <c r="YS6" t="s">
        <v>141</v>
      </c>
      <c r="YT6" t="s">
        <v>1</v>
      </c>
      <c r="YU6" t="s">
        <v>1</v>
      </c>
      <c r="YW6" t="s">
        <v>1</v>
      </c>
      <c r="ZE6" t="s">
        <v>0</v>
      </c>
    </row>
    <row r="7" spans="1:681" ht="15" thickBot="1" x14ac:dyDescent="0.4">
      <c r="A7" s="47" t="s">
        <v>485</v>
      </c>
      <c r="B7" s="17">
        <v>43958.750332199073</v>
      </c>
      <c r="C7" s="53">
        <v>32</v>
      </c>
      <c r="D7" s="11" t="s">
        <v>139</v>
      </c>
      <c r="E7" s="11" t="s">
        <v>50</v>
      </c>
      <c r="F7" s="11" t="s">
        <v>333</v>
      </c>
      <c r="G7" s="11" t="s">
        <v>87</v>
      </c>
      <c r="H7" s="11" t="s">
        <v>47</v>
      </c>
      <c r="I7" s="11" t="s">
        <v>47</v>
      </c>
      <c r="J7" s="11" t="s">
        <v>7</v>
      </c>
      <c r="K7" s="11"/>
      <c r="L7" s="11" t="s">
        <v>7</v>
      </c>
      <c r="M7" s="11"/>
      <c r="N7" s="11" t="s">
        <v>7</v>
      </c>
      <c r="O7" s="11" t="s">
        <v>86</v>
      </c>
      <c r="P7" s="11">
        <v>1300</v>
      </c>
      <c r="Q7" s="11" t="s">
        <v>484</v>
      </c>
      <c r="R7" s="11">
        <v>100</v>
      </c>
      <c r="S7" s="11" t="s">
        <v>84</v>
      </c>
      <c r="T7" s="11">
        <v>0</v>
      </c>
      <c r="U7" s="11" t="s">
        <v>7</v>
      </c>
      <c r="V7" s="11" t="s">
        <v>9</v>
      </c>
      <c r="W7" s="11" t="s">
        <v>7</v>
      </c>
      <c r="X7" s="11" t="s">
        <v>7</v>
      </c>
      <c r="Y7" s="54" t="s">
        <v>7</v>
      </c>
      <c r="Z7" s="65" t="s">
        <v>7</v>
      </c>
      <c r="AA7" s="66"/>
      <c r="AB7" s="66" t="s">
        <v>7</v>
      </c>
      <c r="AC7" s="66" t="s">
        <v>351</v>
      </c>
      <c r="AD7" s="66" t="s">
        <v>7</v>
      </c>
      <c r="AE7" s="66"/>
      <c r="AF7" s="67"/>
      <c r="AG7" s="53" t="s">
        <v>20</v>
      </c>
      <c r="AH7" s="11" t="s">
        <v>40</v>
      </c>
      <c r="AI7" s="11">
        <v>1</v>
      </c>
      <c r="AJ7" s="11" t="s">
        <v>20</v>
      </c>
      <c r="AK7" s="11" t="s">
        <v>20</v>
      </c>
      <c r="AL7" s="11" t="s">
        <v>194</v>
      </c>
      <c r="AM7" s="11">
        <v>1</v>
      </c>
      <c r="AN7" s="11" t="s">
        <v>20</v>
      </c>
      <c r="AO7" s="11">
        <v>1</v>
      </c>
      <c r="AP7" s="54" t="s">
        <v>115</v>
      </c>
      <c r="AQ7" s="65" t="s">
        <v>9</v>
      </c>
      <c r="AR7" s="66" t="s">
        <v>483</v>
      </c>
      <c r="AS7" s="66" t="s">
        <v>9</v>
      </c>
      <c r="AT7" s="67" t="s">
        <v>482</v>
      </c>
      <c r="AU7" s="53" t="s">
        <v>9</v>
      </c>
      <c r="AV7" s="11" t="s">
        <v>112</v>
      </c>
      <c r="AW7" s="11" t="s">
        <v>481</v>
      </c>
      <c r="AX7" s="11" t="s">
        <v>9</v>
      </c>
      <c r="AY7" s="11" t="s">
        <v>480</v>
      </c>
      <c r="AZ7" s="11">
        <v>4</v>
      </c>
      <c r="BA7" s="11" t="s">
        <v>479</v>
      </c>
      <c r="BB7" s="11">
        <v>2</v>
      </c>
      <c r="BC7" s="11" t="s">
        <v>204</v>
      </c>
      <c r="BD7" s="11">
        <v>7</v>
      </c>
      <c r="BE7" s="11">
        <v>5</v>
      </c>
      <c r="BF7" s="54" t="s">
        <v>478</v>
      </c>
      <c r="BG7" s="83">
        <v>3</v>
      </c>
      <c r="BH7" s="79">
        <v>3</v>
      </c>
      <c r="BI7" s="79">
        <v>3</v>
      </c>
      <c r="BJ7" s="79">
        <v>3</v>
      </c>
      <c r="BK7" s="79">
        <v>3</v>
      </c>
      <c r="BL7" s="79">
        <v>2</v>
      </c>
      <c r="BM7" s="79">
        <v>3</v>
      </c>
      <c r="BN7" s="79">
        <v>3</v>
      </c>
      <c r="BO7" s="79">
        <v>2</v>
      </c>
      <c r="BP7" s="79">
        <v>3</v>
      </c>
      <c r="BQ7" s="79">
        <v>3</v>
      </c>
      <c r="BR7" s="79">
        <v>3</v>
      </c>
      <c r="BS7" s="79">
        <v>3</v>
      </c>
      <c r="BT7" s="79">
        <v>3</v>
      </c>
      <c r="BU7" s="79">
        <v>3</v>
      </c>
      <c r="BV7" s="79">
        <v>3</v>
      </c>
      <c r="BW7" s="79">
        <v>3</v>
      </c>
      <c r="BX7" s="79">
        <v>3</v>
      </c>
      <c r="BY7" s="79">
        <v>3</v>
      </c>
      <c r="BZ7" s="84">
        <v>3</v>
      </c>
      <c r="CB7" s="53">
        <v>3</v>
      </c>
      <c r="CC7" s="11">
        <v>2</v>
      </c>
      <c r="CD7" s="11">
        <v>3</v>
      </c>
      <c r="CE7" s="11">
        <v>3</v>
      </c>
      <c r="CF7" s="11">
        <v>3</v>
      </c>
      <c r="CG7" s="11">
        <v>3</v>
      </c>
      <c r="CH7" s="11">
        <v>3</v>
      </c>
      <c r="CI7" s="11">
        <v>3</v>
      </c>
      <c r="CJ7" s="11">
        <v>3</v>
      </c>
      <c r="CK7" s="11">
        <v>3</v>
      </c>
      <c r="CL7" s="11">
        <v>3</v>
      </c>
      <c r="CM7" s="11">
        <v>2</v>
      </c>
      <c r="CN7" s="11">
        <v>3</v>
      </c>
      <c r="CO7" s="11">
        <v>0</v>
      </c>
      <c r="CP7" s="11">
        <v>2</v>
      </c>
      <c r="CQ7" s="11">
        <v>3</v>
      </c>
      <c r="CR7" s="11">
        <v>2</v>
      </c>
      <c r="CS7" s="11">
        <v>3</v>
      </c>
      <c r="CT7" s="11">
        <v>3</v>
      </c>
      <c r="CU7" s="11">
        <v>3</v>
      </c>
      <c r="CV7" s="11">
        <v>3</v>
      </c>
      <c r="CW7" s="11">
        <v>3</v>
      </c>
      <c r="CX7" s="11">
        <v>3</v>
      </c>
      <c r="CY7" s="11">
        <v>3</v>
      </c>
      <c r="CZ7" s="11">
        <v>3</v>
      </c>
      <c r="DA7" s="11">
        <v>3</v>
      </c>
      <c r="DB7" s="11">
        <v>3</v>
      </c>
      <c r="DC7" s="11">
        <v>0</v>
      </c>
      <c r="DD7" s="11">
        <v>3</v>
      </c>
      <c r="DE7" s="11">
        <v>1</v>
      </c>
      <c r="DF7" s="11">
        <v>1</v>
      </c>
      <c r="DG7" s="11">
        <v>3</v>
      </c>
      <c r="DH7" s="11">
        <v>0</v>
      </c>
      <c r="DI7" s="11">
        <v>3</v>
      </c>
      <c r="DJ7" s="11">
        <v>3</v>
      </c>
      <c r="DK7" s="11">
        <v>3</v>
      </c>
      <c r="DL7" s="54">
        <v>3</v>
      </c>
      <c r="DM7" s="83">
        <v>2</v>
      </c>
      <c r="DN7" s="79">
        <v>1</v>
      </c>
      <c r="DO7" s="79">
        <v>3</v>
      </c>
      <c r="DP7" s="79">
        <v>3</v>
      </c>
      <c r="DQ7" s="79">
        <v>1</v>
      </c>
      <c r="DR7" s="79">
        <v>1</v>
      </c>
      <c r="DS7" s="79">
        <v>3</v>
      </c>
      <c r="DT7" s="79">
        <v>1</v>
      </c>
      <c r="DU7" s="79">
        <v>1</v>
      </c>
      <c r="DV7" s="79">
        <v>1</v>
      </c>
      <c r="DW7" s="79">
        <v>1</v>
      </c>
      <c r="DX7" s="79">
        <v>1</v>
      </c>
      <c r="DY7" s="79">
        <v>3</v>
      </c>
      <c r="DZ7" s="79">
        <v>2</v>
      </c>
      <c r="EA7" s="79">
        <v>1</v>
      </c>
      <c r="EB7" s="79">
        <v>3</v>
      </c>
      <c r="EC7" s="79">
        <v>1</v>
      </c>
      <c r="ED7" s="79">
        <v>1</v>
      </c>
      <c r="EE7" s="84">
        <v>1</v>
      </c>
      <c r="EF7" s="53" t="s">
        <v>477</v>
      </c>
      <c r="EG7" s="77" t="s">
        <v>418</v>
      </c>
      <c r="EH7" s="77" t="s">
        <v>476</v>
      </c>
      <c r="EI7" s="11">
        <v>6</v>
      </c>
      <c r="EJ7" s="11" t="s">
        <v>26</v>
      </c>
      <c r="EK7" s="11" t="s">
        <v>69</v>
      </c>
      <c r="EL7" s="11" t="s">
        <v>26</v>
      </c>
      <c r="EM7" s="11" t="s">
        <v>26</v>
      </c>
      <c r="EN7" s="11" t="s">
        <v>26</v>
      </c>
      <c r="EO7" s="11" t="s">
        <v>26</v>
      </c>
      <c r="EP7" s="11" t="s">
        <v>26</v>
      </c>
      <c r="EQ7" s="11" t="s">
        <v>26</v>
      </c>
      <c r="ER7" s="11" t="s">
        <v>26</v>
      </c>
      <c r="ES7" s="11" t="s">
        <v>142</v>
      </c>
      <c r="ET7" s="11" t="s">
        <v>26</v>
      </c>
      <c r="EU7" s="11" t="s">
        <v>25</v>
      </c>
      <c r="EV7" s="11" t="s">
        <v>24</v>
      </c>
      <c r="EW7" s="54" t="s">
        <v>65</v>
      </c>
      <c r="EX7" s="83" t="s">
        <v>475</v>
      </c>
      <c r="EY7" s="79" t="s">
        <v>474</v>
      </c>
      <c r="EZ7" s="79" t="s">
        <v>62</v>
      </c>
      <c r="FA7" s="79">
        <v>120</v>
      </c>
      <c r="FB7" s="79" t="s">
        <v>7</v>
      </c>
      <c r="FC7" s="79" t="s">
        <v>7</v>
      </c>
      <c r="FD7" s="79" t="s">
        <v>473</v>
      </c>
      <c r="FE7" s="79" t="s">
        <v>21</v>
      </c>
      <c r="FF7" s="84" t="s">
        <v>96</v>
      </c>
      <c r="FG7" s="53">
        <v>4</v>
      </c>
      <c r="FH7" s="11">
        <v>3</v>
      </c>
      <c r="FI7" s="11">
        <v>4</v>
      </c>
      <c r="FJ7" s="11">
        <v>2</v>
      </c>
      <c r="FK7" s="11" t="s">
        <v>18</v>
      </c>
      <c r="FL7" s="11" t="s">
        <v>19</v>
      </c>
      <c r="FM7" s="11" t="s">
        <v>16</v>
      </c>
      <c r="FN7" s="11" t="s">
        <v>20</v>
      </c>
      <c r="FO7" s="11" t="s">
        <v>17</v>
      </c>
      <c r="FP7" s="11">
        <v>2</v>
      </c>
      <c r="FQ7" s="11">
        <v>5</v>
      </c>
      <c r="FR7" s="11">
        <v>5</v>
      </c>
      <c r="FS7" s="11">
        <v>3</v>
      </c>
      <c r="FT7" s="11" t="s">
        <v>472</v>
      </c>
      <c r="FU7" s="11" t="s">
        <v>14</v>
      </c>
      <c r="FV7" s="11" t="s">
        <v>7</v>
      </c>
      <c r="FW7" s="11" t="s">
        <v>94</v>
      </c>
      <c r="FX7" s="11" t="s">
        <v>94</v>
      </c>
      <c r="FY7" s="11" t="s">
        <v>13</v>
      </c>
      <c r="FZ7" s="11" t="s">
        <v>7</v>
      </c>
      <c r="GA7" s="54" t="s">
        <v>7</v>
      </c>
      <c r="GB7" s="83" t="s">
        <v>12</v>
      </c>
      <c r="GC7" s="79" t="s">
        <v>11</v>
      </c>
      <c r="GD7" s="79" t="s">
        <v>7</v>
      </c>
      <c r="GE7" s="79" t="s">
        <v>7</v>
      </c>
      <c r="GF7" s="79"/>
      <c r="GG7" s="79" t="s">
        <v>471</v>
      </c>
      <c r="GH7" s="79" t="s">
        <v>7</v>
      </c>
      <c r="GI7" s="79" t="s">
        <v>7</v>
      </c>
      <c r="GJ7" s="79" t="s">
        <v>9</v>
      </c>
      <c r="GK7" s="79" t="s">
        <v>8</v>
      </c>
      <c r="GL7" s="84" t="s">
        <v>9</v>
      </c>
      <c r="GM7" s="53" t="s">
        <v>9</v>
      </c>
      <c r="GN7" s="11" t="s">
        <v>470</v>
      </c>
      <c r="GO7" s="11" t="s">
        <v>7</v>
      </c>
      <c r="GP7" s="54" t="s">
        <v>7</v>
      </c>
      <c r="GQ7" s="83" t="s">
        <v>249</v>
      </c>
      <c r="GR7" s="79"/>
      <c r="GS7" s="79">
        <v>10</v>
      </c>
      <c r="GT7" s="79"/>
      <c r="GU7" s="79"/>
      <c r="GV7" s="79"/>
      <c r="GW7" s="79"/>
      <c r="GX7" s="79"/>
      <c r="GY7" s="84"/>
      <c r="GZ7" s="49" t="s">
        <v>5</v>
      </c>
      <c r="HA7" s="11"/>
      <c r="HB7" s="11"/>
      <c r="HC7" s="11"/>
      <c r="HD7" s="11"/>
      <c r="HE7" s="11"/>
      <c r="HF7" s="11"/>
      <c r="HG7" s="11"/>
      <c r="HH7" s="11"/>
      <c r="HI7" s="11"/>
      <c r="HJ7" s="11"/>
      <c r="HK7" s="11"/>
      <c r="HL7" s="11"/>
      <c r="HM7" s="11"/>
      <c r="HN7" s="11"/>
      <c r="HO7" s="11"/>
      <c r="HP7" s="11" t="s">
        <v>54</v>
      </c>
      <c r="HQ7" s="11" t="s">
        <v>53</v>
      </c>
      <c r="HR7" s="11" t="s">
        <v>1</v>
      </c>
      <c r="HS7" s="11"/>
      <c r="HT7" s="11" t="s">
        <v>1</v>
      </c>
      <c r="HU7" s="11"/>
      <c r="HV7" s="11"/>
      <c r="HW7" s="11"/>
      <c r="HX7" s="11" t="s">
        <v>1</v>
      </c>
      <c r="HY7" s="11"/>
      <c r="HZ7" s="11"/>
      <c r="IA7" s="11"/>
      <c r="IB7" s="11"/>
      <c r="IC7" s="11"/>
      <c r="ID7" s="11"/>
      <c r="IE7" s="11"/>
      <c r="IF7" s="47" t="s">
        <v>485</v>
      </c>
      <c r="IG7" s="132">
        <v>44020.721608796295</v>
      </c>
      <c r="IH7" s="131" t="s">
        <v>1821</v>
      </c>
      <c r="II7" s="131" t="s">
        <v>1822</v>
      </c>
      <c r="IJ7" s="131" t="s">
        <v>1897</v>
      </c>
      <c r="IK7" s="131" t="s">
        <v>1831</v>
      </c>
      <c r="IL7" s="131" t="s">
        <v>1826</v>
      </c>
      <c r="IM7" s="131" t="s">
        <v>1831</v>
      </c>
      <c r="IN7" s="131" t="s">
        <v>1826</v>
      </c>
      <c r="IO7" s="131" t="s">
        <v>9</v>
      </c>
      <c r="IP7" s="131" t="s">
        <v>7</v>
      </c>
      <c r="IQ7" s="131"/>
      <c r="IR7" s="131" t="s">
        <v>9</v>
      </c>
      <c r="IS7" s="131" t="s">
        <v>351</v>
      </c>
      <c r="IT7" s="131" t="s">
        <v>7</v>
      </c>
      <c r="IU7" s="131"/>
      <c r="IV7" s="131" t="s">
        <v>20</v>
      </c>
      <c r="IW7" s="131" t="s">
        <v>20</v>
      </c>
      <c r="IX7" s="131" t="s">
        <v>40</v>
      </c>
      <c r="IY7" s="131" t="s">
        <v>20</v>
      </c>
      <c r="IZ7" s="131" t="s">
        <v>20</v>
      </c>
      <c r="JA7" s="133">
        <v>1</v>
      </c>
      <c r="JB7" s="131" t="s">
        <v>194</v>
      </c>
      <c r="JC7" s="131" t="s">
        <v>20</v>
      </c>
      <c r="JD7" s="131" t="s">
        <v>20</v>
      </c>
      <c r="JE7" s="131" t="s">
        <v>20</v>
      </c>
      <c r="JF7" s="131" t="s">
        <v>133</v>
      </c>
      <c r="JG7" s="131" t="s">
        <v>9</v>
      </c>
      <c r="JH7" s="131" t="s">
        <v>1898</v>
      </c>
      <c r="JI7" s="131" t="s">
        <v>9</v>
      </c>
      <c r="JJ7" s="131" t="s">
        <v>1899</v>
      </c>
      <c r="JK7" s="131" t="s">
        <v>9</v>
      </c>
      <c r="JL7" s="131" t="s">
        <v>112</v>
      </c>
      <c r="JM7" s="131" t="s">
        <v>1900</v>
      </c>
      <c r="JN7" s="131" t="s">
        <v>9</v>
      </c>
      <c r="JO7" s="131" t="s">
        <v>1901</v>
      </c>
      <c r="JP7" s="133">
        <v>6</v>
      </c>
      <c r="JQ7" s="131" t="s">
        <v>108</v>
      </c>
      <c r="JR7" s="133">
        <v>0</v>
      </c>
      <c r="JS7" s="133">
        <v>0</v>
      </c>
      <c r="JT7" s="133">
        <v>1</v>
      </c>
      <c r="JU7" s="133">
        <v>20</v>
      </c>
      <c r="JV7" s="133">
        <v>7</v>
      </c>
      <c r="JW7" s="138">
        <v>4</v>
      </c>
      <c r="JX7" s="138">
        <v>4</v>
      </c>
      <c r="JY7" s="138">
        <v>3</v>
      </c>
      <c r="JZ7" s="138">
        <v>3</v>
      </c>
      <c r="KA7" s="138">
        <v>3</v>
      </c>
      <c r="KB7" s="138">
        <v>3</v>
      </c>
      <c r="KC7" s="138">
        <v>4</v>
      </c>
      <c r="KD7" s="138">
        <v>4</v>
      </c>
      <c r="KE7" s="138">
        <v>1</v>
      </c>
      <c r="KF7" s="138">
        <v>4</v>
      </c>
      <c r="KG7" s="138">
        <v>3</v>
      </c>
      <c r="KH7" s="138">
        <v>3</v>
      </c>
      <c r="KI7" s="138">
        <v>1</v>
      </c>
      <c r="KJ7" s="138">
        <v>3</v>
      </c>
      <c r="KK7" s="138">
        <v>3</v>
      </c>
      <c r="KL7" s="138">
        <v>3</v>
      </c>
      <c r="KM7" s="138">
        <v>4</v>
      </c>
      <c r="KN7" s="138">
        <v>3</v>
      </c>
      <c r="KO7" s="138">
        <v>3</v>
      </c>
      <c r="KP7" s="138">
        <v>3</v>
      </c>
      <c r="KQ7" s="139"/>
      <c r="KR7" s="133">
        <v>1</v>
      </c>
      <c r="KS7" s="133">
        <v>3</v>
      </c>
      <c r="KT7" s="133">
        <v>3</v>
      </c>
      <c r="KU7" s="133">
        <v>3</v>
      </c>
      <c r="KV7" s="133">
        <v>3</v>
      </c>
      <c r="KW7" s="133">
        <v>3</v>
      </c>
      <c r="KX7" s="133">
        <v>3</v>
      </c>
      <c r="KY7" s="133">
        <v>1</v>
      </c>
      <c r="KZ7" s="133">
        <v>3</v>
      </c>
      <c r="LA7" s="133">
        <v>3</v>
      </c>
      <c r="LB7" s="133">
        <v>3</v>
      </c>
      <c r="LC7" s="133">
        <v>3</v>
      </c>
      <c r="LD7" s="133">
        <v>3</v>
      </c>
      <c r="LE7" s="133">
        <v>1</v>
      </c>
      <c r="LF7" s="133">
        <v>3</v>
      </c>
      <c r="LG7" s="133">
        <v>3</v>
      </c>
      <c r="LH7" s="133">
        <v>3</v>
      </c>
      <c r="LI7" s="133">
        <v>3</v>
      </c>
      <c r="LJ7" s="133">
        <v>3</v>
      </c>
      <c r="LK7" s="133">
        <v>3</v>
      </c>
      <c r="LL7" s="133">
        <v>3</v>
      </c>
      <c r="LM7" s="133">
        <v>3</v>
      </c>
      <c r="LN7" s="133">
        <v>1</v>
      </c>
      <c r="LO7" s="133">
        <v>3</v>
      </c>
      <c r="LP7" s="133">
        <v>3</v>
      </c>
      <c r="LQ7" s="133">
        <v>1</v>
      </c>
      <c r="LR7" s="133">
        <v>3</v>
      </c>
      <c r="LS7" s="133">
        <v>0</v>
      </c>
      <c r="LT7" s="133">
        <v>3</v>
      </c>
      <c r="LU7" s="133">
        <v>0</v>
      </c>
      <c r="LV7" s="133">
        <v>0</v>
      </c>
      <c r="LW7" s="133">
        <v>3</v>
      </c>
      <c r="LX7" s="133">
        <v>0</v>
      </c>
      <c r="LY7" s="133">
        <v>3</v>
      </c>
      <c r="LZ7" s="133">
        <v>3</v>
      </c>
      <c r="MA7" s="133">
        <v>3</v>
      </c>
      <c r="MB7" s="133">
        <v>3</v>
      </c>
      <c r="MC7" s="133">
        <v>3</v>
      </c>
      <c r="MD7" s="133">
        <v>1</v>
      </c>
      <c r="ME7" s="133">
        <v>3</v>
      </c>
      <c r="MF7" s="133">
        <v>3</v>
      </c>
      <c r="MG7" s="133">
        <v>3</v>
      </c>
      <c r="MH7" s="133">
        <v>1</v>
      </c>
      <c r="MI7" s="133">
        <v>3</v>
      </c>
      <c r="MJ7" s="133">
        <v>3</v>
      </c>
      <c r="MK7" s="133">
        <v>3</v>
      </c>
      <c r="ML7" s="133">
        <v>1</v>
      </c>
      <c r="MM7" s="133">
        <v>2</v>
      </c>
      <c r="MN7" s="133">
        <v>1</v>
      </c>
      <c r="MO7" s="133">
        <v>3</v>
      </c>
      <c r="MP7" s="133">
        <v>3</v>
      </c>
      <c r="MQ7" s="133">
        <v>3</v>
      </c>
      <c r="MR7" s="133">
        <v>3</v>
      </c>
      <c r="MS7" s="133">
        <v>3</v>
      </c>
      <c r="MT7" s="133">
        <v>1</v>
      </c>
      <c r="MU7" s="133">
        <v>1</v>
      </c>
      <c r="MV7" s="135">
        <v>0.9375</v>
      </c>
      <c r="MW7" s="133">
        <v>10</v>
      </c>
      <c r="MX7" s="135">
        <v>0.27083333333333331</v>
      </c>
      <c r="MY7" s="133">
        <v>7.5</v>
      </c>
      <c r="MZ7" s="131" t="s">
        <v>26</v>
      </c>
      <c r="NA7" s="131" t="s">
        <v>26</v>
      </c>
      <c r="NB7" s="131" t="s">
        <v>26</v>
      </c>
      <c r="NC7" s="131" t="s">
        <v>26</v>
      </c>
      <c r="ND7" s="131" t="s">
        <v>26</v>
      </c>
      <c r="NE7" s="131" t="s">
        <v>26</v>
      </c>
      <c r="NF7" s="131" t="s">
        <v>26</v>
      </c>
      <c r="NG7" s="131" t="s">
        <v>26</v>
      </c>
      <c r="NH7" s="131" t="s">
        <v>26</v>
      </c>
      <c r="NI7" s="131" t="s">
        <v>7</v>
      </c>
      <c r="NJ7" s="131" t="s">
        <v>26</v>
      </c>
      <c r="NK7" s="131" t="s">
        <v>26</v>
      </c>
      <c r="NL7" s="131" t="s">
        <v>66</v>
      </c>
      <c r="NM7" s="131" t="s">
        <v>23</v>
      </c>
      <c r="NN7" s="133">
        <v>360</v>
      </c>
      <c r="NO7" s="131" t="s">
        <v>7</v>
      </c>
      <c r="NP7" s="131" t="s">
        <v>7</v>
      </c>
      <c r="NQ7" s="131"/>
      <c r="NR7" s="131" t="s">
        <v>21</v>
      </c>
      <c r="NS7" s="131" t="s">
        <v>96</v>
      </c>
      <c r="NT7" s="133">
        <v>5</v>
      </c>
      <c r="NU7" s="133">
        <v>1</v>
      </c>
      <c r="NV7" s="133">
        <v>3</v>
      </c>
      <c r="NW7" s="133">
        <v>3</v>
      </c>
      <c r="NX7" s="131" t="s">
        <v>1346</v>
      </c>
      <c r="NY7" s="131" t="s">
        <v>19</v>
      </c>
      <c r="NZ7" s="131" t="s">
        <v>19</v>
      </c>
      <c r="OA7" s="131" t="s">
        <v>19</v>
      </c>
      <c r="OB7" s="131" t="s">
        <v>19</v>
      </c>
      <c r="OC7" s="133">
        <v>1</v>
      </c>
      <c r="OD7" s="133">
        <v>4</v>
      </c>
      <c r="OE7" s="133">
        <v>5</v>
      </c>
      <c r="OF7" s="133">
        <v>5</v>
      </c>
      <c r="OG7" s="131" t="s">
        <v>1902</v>
      </c>
      <c r="OH7" s="131" t="s">
        <v>14</v>
      </c>
      <c r="OI7" s="131" t="s">
        <v>9</v>
      </c>
      <c r="OJ7" s="131" t="s">
        <v>94</v>
      </c>
      <c r="OK7" s="131" t="s">
        <v>14</v>
      </c>
      <c r="OL7" s="131" t="s">
        <v>13</v>
      </c>
      <c r="OM7" s="131" t="s">
        <v>13</v>
      </c>
      <c r="ON7" s="131" t="s">
        <v>7</v>
      </c>
      <c r="OO7" s="131" t="s">
        <v>143</v>
      </c>
      <c r="OP7" s="131" t="s">
        <v>92</v>
      </c>
      <c r="OQ7" s="131" t="s">
        <v>7</v>
      </c>
      <c r="OR7" s="131" t="s">
        <v>7</v>
      </c>
      <c r="OS7" s="131"/>
      <c r="OT7" s="131" t="s">
        <v>1903</v>
      </c>
      <c r="OU7" s="131" t="s">
        <v>7</v>
      </c>
      <c r="OV7" s="131" t="s">
        <v>7</v>
      </c>
      <c r="OW7" s="131" t="s">
        <v>9</v>
      </c>
      <c r="OX7" s="131"/>
      <c r="OY7" s="131" t="s">
        <v>7</v>
      </c>
      <c r="OZ7" s="131" t="s">
        <v>9</v>
      </c>
      <c r="PA7" s="131" t="s">
        <v>1904</v>
      </c>
      <c r="PB7" s="131" t="s">
        <v>7</v>
      </c>
      <c r="PC7" s="131" t="s">
        <v>7</v>
      </c>
      <c r="PD7" s="131" t="s">
        <v>121</v>
      </c>
      <c r="PE7" s="133">
        <v>10</v>
      </c>
      <c r="PF7" s="131"/>
      <c r="PG7" s="131"/>
      <c r="PH7" s="131"/>
      <c r="PI7" s="131"/>
      <c r="PJ7" s="131"/>
      <c r="PK7" s="131"/>
      <c r="PL7" s="131"/>
      <c r="PM7" s="131" t="s">
        <v>5</v>
      </c>
      <c r="PN7" s="131"/>
      <c r="PO7" s="131"/>
      <c r="PP7" s="131"/>
      <c r="PQ7" s="131"/>
      <c r="PR7" s="131"/>
      <c r="PS7" s="131"/>
      <c r="PT7" s="131"/>
      <c r="PU7" s="131"/>
      <c r="PV7" s="131"/>
      <c r="PW7" s="131"/>
      <c r="PX7" s="131"/>
      <c r="PY7" s="131"/>
      <c r="PZ7" s="131"/>
      <c r="QA7" s="131"/>
      <c r="QB7" s="131"/>
      <c r="QC7" s="131" t="s">
        <v>54</v>
      </c>
      <c r="QD7" s="131" t="s">
        <v>53</v>
      </c>
      <c r="QE7" s="131" t="s">
        <v>1</v>
      </c>
      <c r="QF7" s="131"/>
      <c r="QG7" s="131" t="s">
        <v>1</v>
      </c>
      <c r="QH7" s="131"/>
      <c r="QI7" s="131"/>
      <c r="QJ7" s="131"/>
      <c r="QK7" s="131" t="s">
        <v>1</v>
      </c>
      <c r="QL7" s="131"/>
      <c r="QM7" s="131"/>
      <c r="QN7" s="131"/>
      <c r="QO7" s="131"/>
      <c r="QP7" s="131"/>
      <c r="QQ7" s="131"/>
      <c r="QR7" s="174"/>
      <c r="QS7" s="171">
        <v>44062.512291666666</v>
      </c>
      <c r="QT7" t="s">
        <v>2029</v>
      </c>
      <c r="QU7" t="s">
        <v>1822</v>
      </c>
      <c r="QV7" t="s">
        <v>485</v>
      </c>
      <c r="QW7" t="s">
        <v>1823</v>
      </c>
      <c r="QX7" t="s">
        <v>1824</v>
      </c>
      <c r="QY7" t="s">
        <v>1823</v>
      </c>
      <c r="QZ7" t="s">
        <v>1824</v>
      </c>
      <c r="RA7" t="s">
        <v>9</v>
      </c>
      <c r="RB7" t="s">
        <v>7</v>
      </c>
      <c r="RD7" t="s">
        <v>9</v>
      </c>
      <c r="RE7" t="s">
        <v>351</v>
      </c>
      <c r="RF7" t="s">
        <v>7</v>
      </c>
      <c r="RH7" t="s">
        <v>20</v>
      </c>
      <c r="RI7" t="s">
        <v>20</v>
      </c>
      <c r="RJ7" t="s">
        <v>40</v>
      </c>
      <c r="RK7" t="s">
        <v>20</v>
      </c>
      <c r="RL7" t="s">
        <v>20</v>
      </c>
      <c r="RM7" t="s">
        <v>20</v>
      </c>
      <c r="RN7" t="s">
        <v>39</v>
      </c>
      <c r="RO7" t="s">
        <v>20</v>
      </c>
      <c r="RP7" t="s">
        <v>20</v>
      </c>
      <c r="RQ7" t="s">
        <v>20</v>
      </c>
      <c r="RR7" t="s">
        <v>133</v>
      </c>
      <c r="RS7" t="s">
        <v>9</v>
      </c>
      <c r="RT7" t="s">
        <v>2053</v>
      </c>
      <c r="RU7" t="s">
        <v>9</v>
      </c>
      <c r="RV7" t="s">
        <v>2054</v>
      </c>
      <c r="RW7" t="s">
        <v>9</v>
      </c>
      <c r="RX7" t="s">
        <v>112</v>
      </c>
      <c r="RY7" t="s">
        <v>2055</v>
      </c>
      <c r="RZ7" t="s">
        <v>9</v>
      </c>
      <c r="SA7" t="s">
        <v>2056</v>
      </c>
      <c r="SB7">
        <v>5</v>
      </c>
      <c r="SC7" t="s">
        <v>207</v>
      </c>
      <c r="SD7">
        <v>2</v>
      </c>
      <c r="SE7">
        <v>1</v>
      </c>
      <c r="SF7">
        <v>4</v>
      </c>
      <c r="SG7">
        <v>1</v>
      </c>
      <c r="SH7">
        <v>6</v>
      </c>
      <c r="SI7">
        <v>4</v>
      </c>
      <c r="SJ7">
        <v>3</v>
      </c>
      <c r="SK7">
        <v>3</v>
      </c>
      <c r="SL7">
        <v>1</v>
      </c>
      <c r="SM7">
        <v>3</v>
      </c>
      <c r="SN7">
        <v>1</v>
      </c>
      <c r="SO7">
        <v>1</v>
      </c>
      <c r="SP7">
        <v>3</v>
      </c>
      <c r="SQ7">
        <v>1</v>
      </c>
      <c r="SR7">
        <v>3</v>
      </c>
      <c r="SS7">
        <v>4</v>
      </c>
      <c r="ST7">
        <v>1</v>
      </c>
      <c r="SU7">
        <v>1</v>
      </c>
      <c r="SV7">
        <v>1</v>
      </c>
      <c r="SW7">
        <v>3</v>
      </c>
      <c r="SX7">
        <v>3</v>
      </c>
      <c r="SY7">
        <v>3</v>
      </c>
      <c r="SZ7">
        <v>3</v>
      </c>
      <c r="TA7">
        <v>3</v>
      </c>
      <c r="TB7">
        <v>3</v>
      </c>
      <c r="TC7">
        <v>1</v>
      </c>
      <c r="TD7">
        <v>1</v>
      </c>
      <c r="TE7">
        <v>3</v>
      </c>
      <c r="TF7">
        <v>1</v>
      </c>
      <c r="TG7">
        <v>3</v>
      </c>
      <c r="TH7">
        <v>3</v>
      </c>
      <c r="TI7">
        <v>3</v>
      </c>
      <c r="TJ7">
        <v>1</v>
      </c>
      <c r="TK7">
        <v>3</v>
      </c>
      <c r="TL7">
        <v>1</v>
      </c>
      <c r="TM7">
        <v>1</v>
      </c>
      <c r="TN7">
        <v>1</v>
      </c>
      <c r="TO7">
        <v>3</v>
      </c>
      <c r="TP7">
        <v>1</v>
      </c>
      <c r="TQ7">
        <v>3</v>
      </c>
      <c r="TR7">
        <v>1</v>
      </c>
      <c r="TS7">
        <v>1</v>
      </c>
      <c r="TT7">
        <v>1</v>
      </c>
      <c r="TU7">
        <v>3</v>
      </c>
      <c r="TV7">
        <v>1</v>
      </c>
      <c r="TW7">
        <v>3</v>
      </c>
      <c r="TX7">
        <v>1</v>
      </c>
      <c r="TY7">
        <v>0</v>
      </c>
      <c r="TZ7">
        <v>3</v>
      </c>
      <c r="UA7">
        <v>1</v>
      </c>
      <c r="UB7">
        <v>0</v>
      </c>
      <c r="UC7">
        <v>1</v>
      </c>
      <c r="UD7">
        <v>1</v>
      </c>
      <c r="UE7">
        <v>3</v>
      </c>
      <c r="UF7">
        <v>1</v>
      </c>
      <c r="UG7">
        <v>1</v>
      </c>
      <c r="UH7">
        <v>3</v>
      </c>
      <c r="UI7">
        <v>0</v>
      </c>
      <c r="UJ7">
        <v>1</v>
      </c>
      <c r="UK7">
        <v>3</v>
      </c>
      <c r="UL7">
        <v>3</v>
      </c>
      <c r="UM7">
        <v>1</v>
      </c>
      <c r="UN7">
        <v>3</v>
      </c>
      <c r="UO7">
        <v>3</v>
      </c>
      <c r="UP7">
        <v>1</v>
      </c>
      <c r="UQ7">
        <v>3</v>
      </c>
      <c r="UR7">
        <v>1</v>
      </c>
      <c r="US7">
        <v>1</v>
      </c>
      <c r="UT7">
        <v>1</v>
      </c>
      <c r="UU7">
        <v>3</v>
      </c>
      <c r="UV7">
        <v>1</v>
      </c>
      <c r="UW7">
        <v>3</v>
      </c>
      <c r="UX7">
        <v>1</v>
      </c>
      <c r="UY7">
        <v>3</v>
      </c>
      <c r="UZ7">
        <v>1</v>
      </c>
      <c r="VA7">
        <v>3</v>
      </c>
      <c r="VB7">
        <v>3</v>
      </c>
      <c r="VC7">
        <v>3</v>
      </c>
      <c r="VD7">
        <v>1</v>
      </c>
      <c r="VE7">
        <v>1</v>
      </c>
      <c r="VF7">
        <v>1</v>
      </c>
      <c r="VG7">
        <v>3</v>
      </c>
      <c r="VH7" s="172">
        <v>0.95833333333333337</v>
      </c>
      <c r="VI7">
        <v>20</v>
      </c>
      <c r="VJ7" s="172">
        <v>0.33333333333333331</v>
      </c>
      <c r="VK7">
        <v>7</v>
      </c>
      <c r="VL7" t="s">
        <v>26</v>
      </c>
      <c r="VM7" t="s">
        <v>103</v>
      </c>
      <c r="VN7" t="s">
        <v>26</v>
      </c>
      <c r="VO7" t="s">
        <v>26</v>
      </c>
      <c r="VP7" t="s">
        <v>26</v>
      </c>
      <c r="VQ7" t="s">
        <v>26</v>
      </c>
      <c r="VR7" t="s">
        <v>103</v>
      </c>
      <c r="VS7" t="s">
        <v>26</v>
      </c>
      <c r="VT7" t="s">
        <v>26</v>
      </c>
      <c r="VU7" t="s">
        <v>20</v>
      </c>
      <c r="VV7" t="s">
        <v>125</v>
      </c>
      <c r="VW7" t="s">
        <v>26</v>
      </c>
      <c r="VX7" t="s">
        <v>24</v>
      </c>
      <c r="VY7" t="s">
        <v>100</v>
      </c>
      <c r="VZ7">
        <v>3</v>
      </c>
      <c r="WA7" t="s">
        <v>7</v>
      </c>
      <c r="WB7" t="s">
        <v>7</v>
      </c>
      <c r="WD7" t="s">
        <v>96</v>
      </c>
      <c r="WE7" t="s">
        <v>96</v>
      </c>
      <c r="WF7">
        <v>4</v>
      </c>
      <c r="WG7">
        <v>2</v>
      </c>
      <c r="WH7">
        <v>3</v>
      </c>
      <c r="WI7">
        <v>2</v>
      </c>
      <c r="WJ7" t="s">
        <v>1346</v>
      </c>
      <c r="WK7" t="s">
        <v>19</v>
      </c>
      <c r="WL7" t="s">
        <v>20</v>
      </c>
      <c r="WM7" t="s">
        <v>20</v>
      </c>
      <c r="WN7" t="s">
        <v>20</v>
      </c>
      <c r="WO7">
        <v>1</v>
      </c>
      <c r="WP7">
        <v>2</v>
      </c>
      <c r="WQ7">
        <v>3</v>
      </c>
      <c r="WR7">
        <v>3</v>
      </c>
      <c r="WS7" t="s">
        <v>2057</v>
      </c>
      <c r="WT7" t="s">
        <v>14</v>
      </c>
      <c r="WU7" t="s">
        <v>7</v>
      </c>
      <c r="WV7" t="s">
        <v>14</v>
      </c>
      <c r="WW7" t="s">
        <v>94</v>
      </c>
      <c r="WX7" t="s">
        <v>7</v>
      </c>
      <c r="WY7" t="s">
        <v>7</v>
      </c>
      <c r="WZ7" t="s">
        <v>7</v>
      </c>
      <c r="XA7" t="s">
        <v>143</v>
      </c>
      <c r="XB7" t="s">
        <v>92</v>
      </c>
      <c r="XC7" t="s">
        <v>7</v>
      </c>
      <c r="XD7" t="s">
        <v>7</v>
      </c>
      <c r="XF7" t="s">
        <v>1903</v>
      </c>
      <c r="XG7" t="s">
        <v>7</v>
      </c>
      <c r="XH7" t="s">
        <v>7</v>
      </c>
      <c r="XI7" t="s">
        <v>9</v>
      </c>
      <c r="XJ7" t="s">
        <v>829</v>
      </c>
      <c r="XK7" t="s">
        <v>7</v>
      </c>
      <c r="XL7" t="s">
        <v>7</v>
      </c>
      <c r="XN7" t="s">
        <v>7</v>
      </c>
      <c r="XO7" t="s">
        <v>7</v>
      </c>
      <c r="XP7" t="s">
        <v>121</v>
      </c>
      <c r="XQ7">
        <v>10</v>
      </c>
      <c r="XY7" t="s">
        <v>5</v>
      </c>
      <c r="YO7" t="s">
        <v>54</v>
      </c>
      <c r="YP7" t="s">
        <v>53</v>
      </c>
      <c r="YQ7" t="s">
        <v>1</v>
      </c>
      <c r="YS7" t="s">
        <v>1</v>
      </c>
      <c r="YW7" t="s">
        <v>1</v>
      </c>
      <c r="ZE7" t="s">
        <v>0</v>
      </c>
    </row>
    <row r="8" spans="1:681" ht="15" thickBot="1" x14ac:dyDescent="0.4">
      <c r="A8" s="47" t="s">
        <v>628</v>
      </c>
      <c r="B8" s="17">
        <v>43957.710138946757</v>
      </c>
      <c r="C8" s="53">
        <v>52</v>
      </c>
      <c r="D8" s="11" t="s">
        <v>51</v>
      </c>
      <c r="E8" s="11" t="s">
        <v>50</v>
      </c>
      <c r="F8" s="11" t="s">
        <v>118</v>
      </c>
      <c r="G8" s="11" t="s">
        <v>117</v>
      </c>
      <c r="H8" s="11" t="s">
        <v>9</v>
      </c>
      <c r="I8" s="11" t="s">
        <v>7</v>
      </c>
      <c r="J8" s="11" t="s">
        <v>9</v>
      </c>
      <c r="K8" s="11">
        <v>2</v>
      </c>
      <c r="L8" s="11" t="s">
        <v>9</v>
      </c>
      <c r="M8" s="11" t="s">
        <v>449</v>
      </c>
      <c r="N8" s="11" t="s">
        <v>7</v>
      </c>
      <c r="O8" s="11" t="s">
        <v>45</v>
      </c>
      <c r="P8" s="11">
        <v>270</v>
      </c>
      <c r="Q8" s="11" t="s">
        <v>627</v>
      </c>
      <c r="R8" s="11">
        <v>50</v>
      </c>
      <c r="S8" s="11">
        <v>1</v>
      </c>
      <c r="T8" s="11">
        <v>2</v>
      </c>
      <c r="U8" s="11" t="s">
        <v>7</v>
      </c>
      <c r="V8" s="11" t="s">
        <v>7</v>
      </c>
      <c r="W8" s="11" t="s">
        <v>7</v>
      </c>
      <c r="X8" s="11" t="s">
        <v>7</v>
      </c>
      <c r="Y8" s="54" t="s">
        <v>9</v>
      </c>
      <c r="Z8" s="65" t="s">
        <v>9</v>
      </c>
      <c r="AA8" s="66" t="s">
        <v>626</v>
      </c>
      <c r="AB8" s="66" t="s">
        <v>7</v>
      </c>
      <c r="AC8" s="66"/>
      <c r="AD8" s="66" t="s">
        <v>9</v>
      </c>
      <c r="AE8" s="66" t="s">
        <v>625</v>
      </c>
      <c r="AF8" s="67" t="s">
        <v>624</v>
      </c>
      <c r="AG8" s="53" t="s">
        <v>20</v>
      </c>
      <c r="AH8" s="11" t="s">
        <v>40</v>
      </c>
      <c r="AI8" s="11">
        <v>2</v>
      </c>
      <c r="AJ8" s="11">
        <v>4</v>
      </c>
      <c r="AK8" s="11">
        <v>1</v>
      </c>
      <c r="AL8" s="11" t="s">
        <v>194</v>
      </c>
      <c r="AM8" s="11" t="s">
        <v>79</v>
      </c>
      <c r="AN8" s="11">
        <v>1</v>
      </c>
      <c r="AO8" s="11" t="s">
        <v>20</v>
      </c>
      <c r="AP8" s="54" t="s">
        <v>38</v>
      </c>
      <c r="AQ8" s="65" t="s">
        <v>9</v>
      </c>
      <c r="AR8" s="66" t="s">
        <v>623</v>
      </c>
      <c r="AS8" s="66" t="s">
        <v>9</v>
      </c>
      <c r="AT8" s="67" t="s">
        <v>622</v>
      </c>
      <c r="AU8" s="53" t="s">
        <v>9</v>
      </c>
      <c r="AV8" s="11" t="s">
        <v>132</v>
      </c>
      <c r="AW8" s="11" t="s">
        <v>256</v>
      </c>
      <c r="AX8" s="11" t="s">
        <v>9</v>
      </c>
      <c r="AY8" s="11" t="s">
        <v>621</v>
      </c>
      <c r="AZ8" s="11">
        <v>5</v>
      </c>
      <c r="BA8" s="11" t="s">
        <v>592</v>
      </c>
      <c r="BB8" s="11">
        <v>3</v>
      </c>
      <c r="BC8" s="11" t="s">
        <v>620</v>
      </c>
      <c r="BD8" s="11">
        <v>5</v>
      </c>
      <c r="BE8" s="11" t="s">
        <v>619</v>
      </c>
      <c r="BF8" s="54" t="s">
        <v>618</v>
      </c>
      <c r="BG8" s="83">
        <v>2</v>
      </c>
      <c r="BH8" s="79">
        <v>2</v>
      </c>
      <c r="BI8" s="79">
        <v>3</v>
      </c>
      <c r="BJ8" s="79">
        <v>3</v>
      </c>
      <c r="BK8" s="79">
        <v>1</v>
      </c>
      <c r="BL8" s="79">
        <v>3</v>
      </c>
      <c r="BM8" s="79">
        <v>4</v>
      </c>
      <c r="BN8" s="79">
        <v>2</v>
      </c>
      <c r="BO8" s="79">
        <v>2</v>
      </c>
      <c r="BP8" s="79">
        <v>2</v>
      </c>
      <c r="BQ8" s="79">
        <v>2</v>
      </c>
      <c r="BR8" s="79">
        <v>3</v>
      </c>
      <c r="BS8" s="79">
        <v>3</v>
      </c>
      <c r="BT8" s="79">
        <v>3</v>
      </c>
      <c r="BU8" s="79">
        <v>2</v>
      </c>
      <c r="BV8" s="79">
        <v>2</v>
      </c>
      <c r="BW8" s="79">
        <v>4</v>
      </c>
      <c r="BX8" s="79">
        <v>3</v>
      </c>
      <c r="BY8" s="79">
        <v>2</v>
      </c>
      <c r="BZ8" s="84">
        <v>2</v>
      </c>
      <c r="CB8" s="53">
        <v>3</v>
      </c>
      <c r="CC8" s="11">
        <v>3</v>
      </c>
      <c r="CD8" s="11">
        <v>2</v>
      </c>
      <c r="CE8" s="11">
        <v>1</v>
      </c>
      <c r="CF8" s="11">
        <v>2</v>
      </c>
      <c r="CG8" s="11">
        <v>3</v>
      </c>
      <c r="CH8" s="11">
        <v>3</v>
      </c>
      <c r="CI8" s="11">
        <v>2</v>
      </c>
      <c r="CJ8" s="11">
        <v>3</v>
      </c>
      <c r="CK8" s="11">
        <v>3</v>
      </c>
      <c r="CL8" s="11">
        <v>2</v>
      </c>
      <c r="CM8" s="11">
        <v>1</v>
      </c>
      <c r="CN8" s="11">
        <v>3</v>
      </c>
      <c r="CO8" s="11">
        <v>1</v>
      </c>
      <c r="CP8" s="11">
        <v>3</v>
      </c>
      <c r="CQ8" s="11">
        <v>2</v>
      </c>
      <c r="CR8" s="11">
        <v>2</v>
      </c>
      <c r="CS8" s="11">
        <v>2</v>
      </c>
      <c r="CT8" s="11">
        <v>3</v>
      </c>
      <c r="CU8" s="11">
        <v>2</v>
      </c>
      <c r="CV8" s="11">
        <v>4</v>
      </c>
      <c r="CW8" s="11">
        <v>2</v>
      </c>
      <c r="CX8" s="11">
        <v>1</v>
      </c>
      <c r="CY8" s="11">
        <v>2</v>
      </c>
      <c r="CZ8" s="11">
        <v>3</v>
      </c>
      <c r="DA8" s="11">
        <v>2</v>
      </c>
      <c r="DB8" s="11">
        <v>3</v>
      </c>
      <c r="DC8" s="11">
        <v>1</v>
      </c>
      <c r="DD8" s="11">
        <v>2</v>
      </c>
      <c r="DE8" s="11">
        <v>2</v>
      </c>
      <c r="DF8" s="11">
        <v>3</v>
      </c>
      <c r="DG8" s="11">
        <v>2</v>
      </c>
      <c r="DH8" s="11">
        <v>0</v>
      </c>
      <c r="DI8" s="11">
        <v>1</v>
      </c>
      <c r="DJ8" s="11">
        <v>2</v>
      </c>
      <c r="DK8" s="11">
        <v>4</v>
      </c>
      <c r="DL8" s="54">
        <v>1</v>
      </c>
      <c r="DM8" s="83">
        <v>3</v>
      </c>
      <c r="DN8" s="79">
        <v>2</v>
      </c>
      <c r="DO8" s="79">
        <v>2</v>
      </c>
      <c r="DP8" s="79">
        <v>3</v>
      </c>
      <c r="DQ8" s="79">
        <v>2</v>
      </c>
      <c r="DR8" s="79">
        <v>1</v>
      </c>
      <c r="DS8" s="79">
        <v>1</v>
      </c>
      <c r="DT8" s="79">
        <v>1</v>
      </c>
      <c r="DU8" s="79">
        <v>1</v>
      </c>
      <c r="DV8" s="79">
        <v>1</v>
      </c>
      <c r="DW8" s="79">
        <v>1</v>
      </c>
      <c r="DX8" s="79">
        <v>1</v>
      </c>
      <c r="DY8" s="79">
        <v>2</v>
      </c>
      <c r="DZ8" s="79">
        <v>1</v>
      </c>
      <c r="EA8" s="79">
        <v>2</v>
      </c>
      <c r="EB8" s="79">
        <v>1</v>
      </c>
      <c r="EC8" s="79">
        <v>1</v>
      </c>
      <c r="ED8" s="79">
        <v>1</v>
      </c>
      <c r="EE8" s="84">
        <v>1</v>
      </c>
      <c r="EF8" s="90" t="s">
        <v>167</v>
      </c>
      <c r="EG8" s="11" t="s">
        <v>571</v>
      </c>
      <c r="EH8" s="77" t="s">
        <v>165</v>
      </c>
      <c r="EI8" s="11">
        <v>7</v>
      </c>
      <c r="EJ8" s="11" t="s">
        <v>26</v>
      </c>
      <c r="EK8" s="11" t="s">
        <v>103</v>
      </c>
      <c r="EL8" s="11" t="s">
        <v>26</v>
      </c>
      <c r="EM8" s="11" t="s">
        <v>26</v>
      </c>
      <c r="EN8" s="11" t="s">
        <v>26</v>
      </c>
      <c r="EO8" s="11" t="s">
        <v>26</v>
      </c>
      <c r="EP8" s="11" t="s">
        <v>69</v>
      </c>
      <c r="EQ8" s="11" t="s">
        <v>103</v>
      </c>
      <c r="ER8" s="11" t="s">
        <v>26</v>
      </c>
      <c r="ES8" s="11" t="s">
        <v>617</v>
      </c>
      <c r="ET8" s="11" t="s">
        <v>201</v>
      </c>
      <c r="EU8" s="11" t="s">
        <v>26</v>
      </c>
      <c r="EV8" s="11" t="s">
        <v>24</v>
      </c>
      <c r="EW8" s="54" t="s">
        <v>100</v>
      </c>
      <c r="EX8" s="83">
        <v>0.1</v>
      </c>
      <c r="EY8" s="79">
        <v>100</v>
      </c>
      <c r="EZ8" s="79">
        <v>24</v>
      </c>
      <c r="FA8" s="79">
        <v>120</v>
      </c>
      <c r="FB8" s="79" t="s">
        <v>7</v>
      </c>
      <c r="FC8" s="79" t="s">
        <v>9</v>
      </c>
      <c r="FD8" s="79" t="s">
        <v>187</v>
      </c>
      <c r="FE8" s="79" t="s">
        <v>60</v>
      </c>
      <c r="FF8" s="84" t="s">
        <v>21</v>
      </c>
      <c r="FG8" s="53">
        <v>4</v>
      </c>
      <c r="FH8" s="11">
        <v>2</v>
      </c>
      <c r="FI8" s="11">
        <v>2</v>
      </c>
      <c r="FJ8" s="11">
        <v>3</v>
      </c>
      <c r="FK8" s="11" t="s">
        <v>17</v>
      </c>
      <c r="FL8" s="11" t="s">
        <v>16</v>
      </c>
      <c r="FM8" s="11" t="s">
        <v>18</v>
      </c>
      <c r="FN8" s="11" t="s">
        <v>20</v>
      </c>
      <c r="FO8" s="11" t="s">
        <v>19</v>
      </c>
      <c r="FP8" s="11">
        <v>1</v>
      </c>
      <c r="FQ8" s="11">
        <v>3</v>
      </c>
      <c r="FR8" s="11">
        <v>1</v>
      </c>
      <c r="FS8" s="11">
        <v>3</v>
      </c>
      <c r="FT8" s="11" t="s">
        <v>616</v>
      </c>
      <c r="FU8" s="11" t="s">
        <v>58</v>
      </c>
      <c r="FV8" s="11" t="s">
        <v>9</v>
      </c>
      <c r="FW8" s="11" t="s">
        <v>94</v>
      </c>
      <c r="FX8" s="11" t="s">
        <v>58</v>
      </c>
      <c r="FY8" s="11" t="s">
        <v>7</v>
      </c>
      <c r="FZ8" s="11" t="s">
        <v>13</v>
      </c>
      <c r="GA8" s="54" t="s">
        <v>7</v>
      </c>
      <c r="GB8" s="83" t="s">
        <v>12</v>
      </c>
      <c r="GC8" s="79" t="s">
        <v>11</v>
      </c>
      <c r="GD8" s="79" t="s">
        <v>7</v>
      </c>
      <c r="GE8" s="79" t="s">
        <v>7</v>
      </c>
      <c r="GF8" s="79">
        <v>3</v>
      </c>
      <c r="GG8" s="79" t="s">
        <v>615</v>
      </c>
      <c r="GH8" s="79" t="s">
        <v>9</v>
      </c>
      <c r="GI8" s="79" t="s">
        <v>7</v>
      </c>
      <c r="GJ8" s="79" t="s">
        <v>9</v>
      </c>
      <c r="GK8" s="79" t="s">
        <v>8</v>
      </c>
      <c r="GL8" s="84" t="s">
        <v>7</v>
      </c>
      <c r="GM8" s="53" t="s">
        <v>7</v>
      </c>
      <c r="GN8" s="11"/>
      <c r="GO8" s="11" t="s">
        <v>7</v>
      </c>
      <c r="GP8" s="54" t="s">
        <v>7</v>
      </c>
      <c r="GQ8" s="83" t="s">
        <v>249</v>
      </c>
      <c r="GR8" s="79"/>
      <c r="GS8" s="79">
        <v>5</v>
      </c>
      <c r="GT8" s="79"/>
      <c r="GU8" s="79"/>
      <c r="GV8" s="79"/>
      <c r="GW8" s="79"/>
      <c r="GX8" s="79"/>
      <c r="GY8" s="84"/>
      <c r="GZ8" s="49" t="s">
        <v>5</v>
      </c>
      <c r="HA8" s="11"/>
      <c r="HB8" s="11"/>
      <c r="HC8" s="11"/>
      <c r="HD8" s="11"/>
      <c r="HE8" s="11"/>
      <c r="HF8" s="11"/>
      <c r="HG8" s="11"/>
      <c r="HH8" s="11"/>
      <c r="HI8" s="11"/>
      <c r="HJ8" s="11"/>
      <c r="HK8" s="11"/>
      <c r="HL8" s="11"/>
      <c r="HM8" s="11"/>
      <c r="HN8" s="11"/>
      <c r="HO8" s="11"/>
      <c r="HP8" s="11" t="s">
        <v>54</v>
      </c>
      <c r="HQ8" s="11"/>
      <c r="HR8" s="11" t="s">
        <v>184</v>
      </c>
      <c r="HS8" s="11" t="s">
        <v>1</v>
      </c>
      <c r="HT8" s="11" t="s">
        <v>1</v>
      </c>
      <c r="HU8" s="11"/>
      <c r="HV8" s="11"/>
      <c r="HW8" s="11"/>
      <c r="HX8" s="11" t="s">
        <v>1</v>
      </c>
      <c r="HY8" s="11"/>
      <c r="HZ8" s="11"/>
      <c r="IA8" s="11"/>
      <c r="IB8" s="11"/>
      <c r="IC8" s="11"/>
      <c r="ID8" s="11"/>
      <c r="IE8" s="11"/>
      <c r="IF8" s="47" t="s">
        <v>628</v>
      </c>
      <c r="IG8" s="132">
        <v>44020.632569444446</v>
      </c>
      <c r="IH8" s="131" t="s">
        <v>1821</v>
      </c>
      <c r="II8" s="131" t="s">
        <v>1822</v>
      </c>
      <c r="IJ8" s="131" t="s">
        <v>628</v>
      </c>
      <c r="IK8" s="131" t="s">
        <v>1831</v>
      </c>
      <c r="IL8" s="131" t="s">
        <v>1849</v>
      </c>
      <c r="IM8" s="131" t="s">
        <v>1831</v>
      </c>
      <c r="IN8" s="131" t="s">
        <v>1849</v>
      </c>
      <c r="IO8" s="131" t="s">
        <v>9</v>
      </c>
      <c r="IP8" s="131" t="s">
        <v>7</v>
      </c>
      <c r="IQ8" s="131"/>
      <c r="IR8" s="131" t="s">
        <v>7</v>
      </c>
      <c r="IS8" s="131"/>
      <c r="IT8" s="131" t="s">
        <v>9</v>
      </c>
      <c r="IU8" s="131" t="s">
        <v>1850</v>
      </c>
      <c r="IV8" s="131" t="s">
        <v>845</v>
      </c>
      <c r="IW8" s="131" t="s">
        <v>20</v>
      </c>
      <c r="IX8" s="131" t="s">
        <v>40</v>
      </c>
      <c r="IY8" s="133">
        <v>2</v>
      </c>
      <c r="IZ8" s="133">
        <v>4</v>
      </c>
      <c r="JA8" s="133">
        <v>1</v>
      </c>
      <c r="JB8" s="131" t="s">
        <v>39</v>
      </c>
      <c r="JC8" s="131" t="s">
        <v>79</v>
      </c>
      <c r="JD8" s="131" t="s">
        <v>20</v>
      </c>
      <c r="JE8" s="131" t="s">
        <v>20</v>
      </c>
      <c r="JF8" s="131" t="s">
        <v>38</v>
      </c>
      <c r="JG8" s="131" t="s">
        <v>9</v>
      </c>
      <c r="JH8" s="131" t="s">
        <v>1851</v>
      </c>
      <c r="JI8" s="131" t="s">
        <v>7</v>
      </c>
      <c r="JJ8" s="131"/>
      <c r="JK8" s="131" t="s">
        <v>9</v>
      </c>
      <c r="JL8" s="131" t="s">
        <v>132</v>
      </c>
      <c r="JM8" s="131" t="s">
        <v>256</v>
      </c>
      <c r="JN8" s="131" t="s">
        <v>9</v>
      </c>
      <c r="JO8" s="131" t="s">
        <v>1852</v>
      </c>
      <c r="JP8" s="133">
        <v>4</v>
      </c>
      <c r="JQ8" s="131" t="s">
        <v>976</v>
      </c>
      <c r="JR8" s="133">
        <v>4</v>
      </c>
      <c r="JS8" s="131" t="s">
        <v>976</v>
      </c>
      <c r="JT8" s="133">
        <v>3</v>
      </c>
      <c r="JU8" s="131" t="s">
        <v>108</v>
      </c>
      <c r="JV8" s="131" t="s">
        <v>128</v>
      </c>
      <c r="JW8" s="138">
        <v>2</v>
      </c>
      <c r="JX8" s="138">
        <v>2</v>
      </c>
      <c r="JY8" s="138">
        <v>3</v>
      </c>
      <c r="JZ8" s="138">
        <v>3</v>
      </c>
      <c r="KA8" s="138">
        <v>2</v>
      </c>
      <c r="KB8" s="138">
        <v>3</v>
      </c>
      <c r="KC8" s="138">
        <v>4</v>
      </c>
      <c r="KD8" s="138">
        <v>1</v>
      </c>
      <c r="KE8" s="138">
        <v>2</v>
      </c>
      <c r="KF8" s="138">
        <v>2</v>
      </c>
      <c r="KG8" s="138">
        <v>2</v>
      </c>
      <c r="KH8" s="138">
        <v>3</v>
      </c>
      <c r="KI8" s="138">
        <v>3</v>
      </c>
      <c r="KJ8" s="138">
        <v>3</v>
      </c>
      <c r="KK8" s="138">
        <v>1</v>
      </c>
      <c r="KL8" s="138">
        <v>1</v>
      </c>
      <c r="KM8" s="138">
        <v>4</v>
      </c>
      <c r="KN8" s="138">
        <v>4</v>
      </c>
      <c r="KO8" s="138">
        <v>2</v>
      </c>
      <c r="KP8" s="138">
        <v>2</v>
      </c>
      <c r="KQ8" s="139"/>
      <c r="KR8" s="133">
        <v>3</v>
      </c>
      <c r="KS8" s="133">
        <v>3</v>
      </c>
      <c r="KT8" s="133">
        <v>3</v>
      </c>
      <c r="KU8" s="133">
        <v>3</v>
      </c>
      <c r="KV8" s="133">
        <v>1</v>
      </c>
      <c r="KW8" s="133">
        <v>4</v>
      </c>
      <c r="KX8" s="133">
        <v>4</v>
      </c>
      <c r="KY8" s="133">
        <v>3</v>
      </c>
      <c r="KZ8" s="133">
        <v>3</v>
      </c>
      <c r="LA8" s="133">
        <v>4</v>
      </c>
      <c r="LB8" s="133">
        <v>4</v>
      </c>
      <c r="LC8" s="133">
        <v>3</v>
      </c>
      <c r="LD8" s="133">
        <v>2</v>
      </c>
      <c r="LE8" s="133">
        <v>2</v>
      </c>
      <c r="LF8" s="133">
        <v>4</v>
      </c>
      <c r="LG8" s="133">
        <v>4</v>
      </c>
      <c r="LH8" s="133">
        <v>3</v>
      </c>
      <c r="LI8" s="133">
        <v>2</v>
      </c>
      <c r="LJ8" s="133">
        <v>4</v>
      </c>
      <c r="LK8" s="133">
        <v>4</v>
      </c>
      <c r="LL8" s="133">
        <v>4</v>
      </c>
      <c r="LM8" s="133">
        <v>2</v>
      </c>
      <c r="LN8" s="133">
        <v>2</v>
      </c>
      <c r="LO8" s="133">
        <v>2</v>
      </c>
      <c r="LP8" s="133">
        <v>3</v>
      </c>
      <c r="LQ8" s="133">
        <v>3</v>
      </c>
      <c r="LR8" s="133">
        <v>3</v>
      </c>
      <c r="LS8" s="133">
        <v>3</v>
      </c>
      <c r="LT8" s="133">
        <v>3</v>
      </c>
      <c r="LU8" s="133">
        <v>4</v>
      </c>
      <c r="LV8" s="133">
        <v>3</v>
      </c>
      <c r="LW8" s="133">
        <v>2</v>
      </c>
      <c r="LX8" s="133">
        <v>1</v>
      </c>
      <c r="LY8" s="133">
        <v>1</v>
      </c>
      <c r="LZ8" s="133">
        <v>2</v>
      </c>
      <c r="MA8" s="133">
        <v>4</v>
      </c>
      <c r="MB8" s="133">
        <v>2</v>
      </c>
      <c r="MC8" s="133">
        <v>3</v>
      </c>
      <c r="MD8" s="133">
        <v>3</v>
      </c>
      <c r="ME8" s="133">
        <v>2</v>
      </c>
      <c r="MF8" s="133">
        <v>3</v>
      </c>
      <c r="MG8" s="133">
        <v>2</v>
      </c>
      <c r="MH8" s="133">
        <v>2</v>
      </c>
      <c r="MI8" s="133">
        <v>2</v>
      </c>
      <c r="MJ8" s="133">
        <v>2</v>
      </c>
      <c r="MK8" s="133">
        <v>3</v>
      </c>
      <c r="ML8" s="133">
        <v>1</v>
      </c>
      <c r="MM8" s="133">
        <v>1</v>
      </c>
      <c r="MN8" s="133">
        <v>1</v>
      </c>
      <c r="MO8" s="133">
        <v>2</v>
      </c>
      <c r="MP8" s="133">
        <v>2</v>
      </c>
      <c r="MQ8" s="133">
        <v>1</v>
      </c>
      <c r="MR8" s="133">
        <v>1</v>
      </c>
      <c r="MS8" s="133">
        <v>1</v>
      </c>
      <c r="MT8" s="133">
        <v>2</v>
      </c>
      <c r="MU8" s="133">
        <v>2</v>
      </c>
      <c r="MV8" s="135">
        <v>0.97916666666666663</v>
      </c>
      <c r="MW8" s="131" t="s">
        <v>571</v>
      </c>
      <c r="MX8" s="135">
        <v>0.3125</v>
      </c>
      <c r="MY8" s="133">
        <v>7</v>
      </c>
      <c r="MZ8" s="131" t="s">
        <v>26</v>
      </c>
      <c r="NA8" s="131" t="s">
        <v>69</v>
      </c>
      <c r="NB8" s="131" t="s">
        <v>26</v>
      </c>
      <c r="NC8" s="131" t="s">
        <v>26</v>
      </c>
      <c r="ND8" s="131" t="s">
        <v>26</v>
      </c>
      <c r="NE8" s="131" t="s">
        <v>26</v>
      </c>
      <c r="NF8" s="131" t="s">
        <v>69</v>
      </c>
      <c r="NG8" s="131" t="s">
        <v>103</v>
      </c>
      <c r="NH8" s="131" t="s">
        <v>26</v>
      </c>
      <c r="NI8" s="131" t="s">
        <v>102</v>
      </c>
      <c r="NJ8" s="131" t="s">
        <v>26</v>
      </c>
      <c r="NK8" s="131" t="s">
        <v>26</v>
      </c>
      <c r="NL8" s="131" t="s">
        <v>66</v>
      </c>
      <c r="NM8" s="131" t="s">
        <v>100</v>
      </c>
      <c r="NN8" s="133">
        <v>120</v>
      </c>
      <c r="NO8" s="131" t="s">
        <v>9</v>
      </c>
      <c r="NP8" s="131" t="s">
        <v>9</v>
      </c>
      <c r="NQ8" s="131" t="s">
        <v>1853</v>
      </c>
      <c r="NR8" s="131" t="s">
        <v>60</v>
      </c>
      <c r="NS8" s="131" t="s">
        <v>60</v>
      </c>
      <c r="NT8" s="133">
        <v>4</v>
      </c>
      <c r="NU8" s="133">
        <v>1</v>
      </c>
      <c r="NV8" s="133">
        <v>3</v>
      </c>
      <c r="NW8" s="133">
        <v>3</v>
      </c>
      <c r="NX8" s="131" t="s">
        <v>20</v>
      </c>
      <c r="NY8" s="131" t="s">
        <v>1346</v>
      </c>
      <c r="NZ8" s="131" t="s">
        <v>19</v>
      </c>
      <c r="OA8" s="131" t="s">
        <v>16</v>
      </c>
      <c r="OB8" s="131" t="s">
        <v>18</v>
      </c>
      <c r="OC8" s="133">
        <v>1</v>
      </c>
      <c r="OD8" s="133">
        <v>2</v>
      </c>
      <c r="OE8" s="133">
        <v>1</v>
      </c>
      <c r="OF8" s="133">
        <v>3</v>
      </c>
      <c r="OG8" s="131" t="s">
        <v>1854</v>
      </c>
      <c r="OH8" s="131" t="s">
        <v>94</v>
      </c>
      <c r="OI8" s="131" t="s">
        <v>7</v>
      </c>
      <c r="OJ8" s="131" t="s">
        <v>94</v>
      </c>
      <c r="OK8" s="131" t="s">
        <v>94</v>
      </c>
      <c r="OL8" s="131" t="s">
        <v>7</v>
      </c>
      <c r="OM8" s="131" t="s">
        <v>13</v>
      </c>
      <c r="ON8" s="131" t="s">
        <v>7</v>
      </c>
      <c r="OO8" s="131" t="s">
        <v>12</v>
      </c>
      <c r="OP8" s="131" t="s">
        <v>11</v>
      </c>
      <c r="OQ8" s="131" t="s">
        <v>7</v>
      </c>
      <c r="OR8" s="131" t="s">
        <v>7</v>
      </c>
      <c r="OS8" s="133">
        <v>0</v>
      </c>
      <c r="OT8" s="131" t="s">
        <v>1855</v>
      </c>
      <c r="OU8" s="131" t="s">
        <v>7</v>
      </c>
      <c r="OV8" s="131" t="s">
        <v>7</v>
      </c>
      <c r="OW8" s="131" t="s">
        <v>9</v>
      </c>
      <c r="OX8" s="131" t="s">
        <v>8</v>
      </c>
      <c r="OY8" s="131" t="s">
        <v>7</v>
      </c>
      <c r="OZ8" s="131" t="s">
        <v>7</v>
      </c>
      <c r="PA8" s="131" t="s">
        <v>20</v>
      </c>
      <c r="PB8" s="131" t="s">
        <v>7</v>
      </c>
      <c r="PC8" s="131" t="s">
        <v>7</v>
      </c>
      <c r="PD8" s="131" t="s">
        <v>6</v>
      </c>
      <c r="PE8" s="131"/>
      <c r="PF8" s="131"/>
      <c r="PG8" s="131"/>
      <c r="PH8" s="131"/>
      <c r="PI8" s="133">
        <v>1</v>
      </c>
      <c r="PJ8" s="131"/>
      <c r="PK8" s="131"/>
      <c r="PL8" s="131"/>
      <c r="PM8" s="131" t="s">
        <v>5</v>
      </c>
      <c r="PN8" s="131"/>
      <c r="PO8" s="131"/>
      <c r="PP8" s="131"/>
      <c r="PQ8" s="131"/>
      <c r="PR8" s="131"/>
      <c r="PS8" s="131"/>
      <c r="PT8" s="131"/>
      <c r="PU8" s="131"/>
      <c r="PV8" s="131"/>
      <c r="PW8" s="131"/>
      <c r="PX8" s="131"/>
      <c r="PY8" s="131"/>
      <c r="PZ8" s="131"/>
      <c r="QA8" s="131"/>
      <c r="QB8" s="131"/>
      <c r="QC8" s="131" t="s">
        <v>54</v>
      </c>
      <c r="QD8" s="131"/>
      <c r="QE8" s="131" t="s">
        <v>184</v>
      </c>
      <c r="QF8" s="131" t="s">
        <v>1</v>
      </c>
      <c r="QG8" s="131" t="s">
        <v>1</v>
      </c>
      <c r="QH8" s="131"/>
      <c r="QI8" s="131"/>
      <c r="QJ8" s="131"/>
      <c r="QK8" s="131" t="s">
        <v>1</v>
      </c>
      <c r="QL8" s="131"/>
      <c r="QM8" s="131"/>
      <c r="QN8" s="131"/>
      <c r="QO8" s="131"/>
      <c r="QP8" s="131"/>
      <c r="QQ8" s="131"/>
      <c r="QR8" s="174"/>
      <c r="QS8" s="171">
        <v>44062.518657407411</v>
      </c>
      <c r="QT8" t="s">
        <v>2029</v>
      </c>
      <c r="QU8" t="s">
        <v>1822</v>
      </c>
      <c r="QV8" t="s">
        <v>628</v>
      </c>
      <c r="QW8" t="s">
        <v>1831</v>
      </c>
      <c r="QX8" t="s">
        <v>2058</v>
      </c>
      <c r="QY8" t="s">
        <v>1831</v>
      </c>
      <c r="QZ8" t="s">
        <v>2058</v>
      </c>
      <c r="RA8" t="s">
        <v>9</v>
      </c>
      <c r="RB8" t="s">
        <v>9</v>
      </c>
      <c r="RC8" t="s">
        <v>2059</v>
      </c>
      <c r="RD8" t="s">
        <v>7</v>
      </c>
      <c r="RF8" t="s">
        <v>9</v>
      </c>
      <c r="RG8" t="s">
        <v>2060</v>
      </c>
      <c r="RH8" t="s">
        <v>845</v>
      </c>
      <c r="RI8" t="s">
        <v>20</v>
      </c>
      <c r="RJ8" t="s">
        <v>40</v>
      </c>
      <c r="RK8">
        <v>1</v>
      </c>
      <c r="RL8">
        <v>4</v>
      </c>
      <c r="RM8" t="s">
        <v>20</v>
      </c>
      <c r="RN8" t="s">
        <v>39</v>
      </c>
      <c r="RO8" t="s">
        <v>79</v>
      </c>
      <c r="RP8" t="s">
        <v>20</v>
      </c>
      <c r="RQ8" t="s">
        <v>20</v>
      </c>
      <c r="RR8" t="s">
        <v>38</v>
      </c>
      <c r="RS8" t="s">
        <v>7</v>
      </c>
      <c r="RU8" t="s">
        <v>7</v>
      </c>
      <c r="RW8" t="s">
        <v>9</v>
      </c>
      <c r="RX8" t="s">
        <v>132</v>
      </c>
      <c r="RY8" t="s">
        <v>256</v>
      </c>
      <c r="RZ8" t="s">
        <v>9</v>
      </c>
      <c r="SA8" t="s">
        <v>2061</v>
      </c>
      <c r="SB8">
        <v>5</v>
      </c>
      <c r="SC8" t="s">
        <v>268</v>
      </c>
      <c r="SD8">
        <v>4</v>
      </c>
      <c r="SE8" t="s">
        <v>170</v>
      </c>
      <c r="SF8">
        <v>2</v>
      </c>
      <c r="SG8" t="s">
        <v>204</v>
      </c>
      <c r="SH8" t="s">
        <v>734</v>
      </c>
      <c r="SI8">
        <v>2</v>
      </c>
      <c r="SJ8">
        <v>2</v>
      </c>
      <c r="SK8">
        <v>4</v>
      </c>
      <c r="SL8">
        <v>4</v>
      </c>
      <c r="SM8">
        <v>2</v>
      </c>
      <c r="SN8">
        <v>3</v>
      </c>
      <c r="SO8">
        <v>4</v>
      </c>
      <c r="SP8">
        <v>1</v>
      </c>
      <c r="SQ8">
        <v>2</v>
      </c>
      <c r="SR8">
        <v>2</v>
      </c>
      <c r="SS8">
        <v>2</v>
      </c>
      <c r="ST8">
        <v>3</v>
      </c>
      <c r="SU8">
        <v>3</v>
      </c>
      <c r="SV8">
        <v>3</v>
      </c>
      <c r="SW8">
        <v>2</v>
      </c>
      <c r="SX8">
        <v>1</v>
      </c>
      <c r="SY8">
        <v>3</v>
      </c>
      <c r="SZ8">
        <v>3</v>
      </c>
      <c r="TA8">
        <v>2</v>
      </c>
      <c r="TB8">
        <v>2</v>
      </c>
      <c r="TC8">
        <v>4</v>
      </c>
      <c r="TD8">
        <v>3</v>
      </c>
      <c r="TE8">
        <v>3</v>
      </c>
      <c r="TF8">
        <v>3</v>
      </c>
      <c r="TG8">
        <v>1</v>
      </c>
      <c r="TH8">
        <v>3</v>
      </c>
      <c r="TI8">
        <v>4</v>
      </c>
      <c r="TJ8">
        <v>3</v>
      </c>
      <c r="TK8">
        <v>3</v>
      </c>
      <c r="TL8">
        <v>3</v>
      </c>
      <c r="TM8">
        <v>3</v>
      </c>
      <c r="TN8">
        <v>3</v>
      </c>
      <c r="TO8">
        <v>1</v>
      </c>
      <c r="TP8">
        <v>2</v>
      </c>
      <c r="TQ8">
        <v>4</v>
      </c>
      <c r="TR8">
        <v>4</v>
      </c>
      <c r="TS8">
        <v>3</v>
      </c>
      <c r="TT8">
        <v>2</v>
      </c>
      <c r="TU8">
        <v>4</v>
      </c>
      <c r="TV8">
        <v>3</v>
      </c>
      <c r="TW8">
        <v>4</v>
      </c>
      <c r="TX8">
        <v>4</v>
      </c>
      <c r="TY8">
        <v>1</v>
      </c>
      <c r="TZ8">
        <v>2</v>
      </c>
      <c r="UA8">
        <v>3</v>
      </c>
      <c r="UB8">
        <v>3</v>
      </c>
      <c r="UC8">
        <v>4</v>
      </c>
      <c r="UD8">
        <v>3</v>
      </c>
      <c r="UE8">
        <v>3</v>
      </c>
      <c r="UF8">
        <v>3</v>
      </c>
      <c r="UG8">
        <v>2</v>
      </c>
      <c r="UH8">
        <v>1</v>
      </c>
      <c r="UI8">
        <v>1</v>
      </c>
      <c r="UJ8">
        <v>1</v>
      </c>
      <c r="UK8">
        <v>1</v>
      </c>
      <c r="UL8">
        <v>4</v>
      </c>
      <c r="UM8">
        <v>1</v>
      </c>
      <c r="UN8">
        <v>3</v>
      </c>
      <c r="UO8">
        <v>2</v>
      </c>
      <c r="UP8">
        <v>2</v>
      </c>
      <c r="UQ8">
        <v>2</v>
      </c>
      <c r="UR8">
        <v>4</v>
      </c>
      <c r="US8">
        <v>3</v>
      </c>
      <c r="UT8">
        <v>2</v>
      </c>
      <c r="UU8">
        <v>2</v>
      </c>
      <c r="UV8">
        <v>2</v>
      </c>
      <c r="UW8">
        <v>3</v>
      </c>
      <c r="UX8">
        <v>1</v>
      </c>
      <c r="UY8">
        <v>3</v>
      </c>
      <c r="UZ8">
        <v>3</v>
      </c>
      <c r="VA8">
        <v>3</v>
      </c>
      <c r="VB8">
        <v>3</v>
      </c>
      <c r="VC8">
        <v>3</v>
      </c>
      <c r="VD8">
        <v>3</v>
      </c>
      <c r="VE8">
        <v>3</v>
      </c>
      <c r="VF8">
        <v>3</v>
      </c>
      <c r="VG8">
        <v>3</v>
      </c>
      <c r="VH8" s="172">
        <v>0.97916666666666663</v>
      </c>
      <c r="VI8">
        <v>15</v>
      </c>
      <c r="VJ8" s="172">
        <v>0.3125</v>
      </c>
      <c r="VK8">
        <v>7</v>
      </c>
      <c r="VL8" t="s">
        <v>69</v>
      </c>
      <c r="VM8" t="s">
        <v>69</v>
      </c>
      <c r="VN8" t="s">
        <v>103</v>
      </c>
      <c r="VO8" t="s">
        <v>26</v>
      </c>
      <c r="VP8" t="s">
        <v>26</v>
      </c>
      <c r="VQ8" t="s">
        <v>26</v>
      </c>
      <c r="VR8" t="s">
        <v>69</v>
      </c>
      <c r="VS8" t="s">
        <v>69</v>
      </c>
      <c r="VT8" t="s">
        <v>26</v>
      </c>
      <c r="VU8" t="s">
        <v>7</v>
      </c>
      <c r="VV8" t="s">
        <v>26</v>
      </c>
      <c r="VW8" t="s">
        <v>25</v>
      </c>
      <c r="VX8" t="s">
        <v>101</v>
      </c>
      <c r="VY8" t="s">
        <v>100</v>
      </c>
      <c r="VZ8">
        <v>60</v>
      </c>
      <c r="WA8" t="s">
        <v>7</v>
      </c>
      <c r="WB8" t="s">
        <v>7</v>
      </c>
      <c r="WD8" t="s">
        <v>60</v>
      </c>
      <c r="WE8" t="s">
        <v>22</v>
      </c>
      <c r="WF8">
        <v>5</v>
      </c>
      <c r="WG8">
        <v>1</v>
      </c>
      <c r="WH8">
        <v>3</v>
      </c>
      <c r="WI8">
        <v>4</v>
      </c>
      <c r="WJ8" t="s">
        <v>18</v>
      </c>
      <c r="WK8" t="s">
        <v>1346</v>
      </c>
      <c r="WL8" t="s">
        <v>16</v>
      </c>
      <c r="WM8" t="s">
        <v>19</v>
      </c>
      <c r="WN8" t="s">
        <v>20</v>
      </c>
      <c r="WO8">
        <v>1</v>
      </c>
      <c r="WP8">
        <v>3</v>
      </c>
      <c r="WQ8">
        <v>1</v>
      </c>
      <c r="WR8">
        <v>4</v>
      </c>
      <c r="WS8" t="s">
        <v>918</v>
      </c>
      <c r="WT8" t="s">
        <v>14</v>
      </c>
      <c r="WU8" t="s">
        <v>7</v>
      </c>
      <c r="WV8" t="s">
        <v>94</v>
      </c>
      <c r="WW8" t="s">
        <v>58</v>
      </c>
      <c r="WX8" t="s">
        <v>13</v>
      </c>
      <c r="WY8" t="s">
        <v>13</v>
      </c>
      <c r="WZ8" t="s">
        <v>7</v>
      </c>
      <c r="XA8" t="s">
        <v>12</v>
      </c>
      <c r="XB8" t="s">
        <v>11</v>
      </c>
      <c r="XC8" t="s">
        <v>7</v>
      </c>
      <c r="XD8" t="s">
        <v>7</v>
      </c>
      <c r="XE8">
        <v>0</v>
      </c>
      <c r="XF8" t="s">
        <v>1855</v>
      </c>
      <c r="XG8" t="s">
        <v>7</v>
      </c>
      <c r="XH8" t="s">
        <v>7</v>
      </c>
      <c r="XI8" t="s">
        <v>9</v>
      </c>
      <c r="XJ8" t="s">
        <v>8</v>
      </c>
      <c r="XK8" t="s">
        <v>7</v>
      </c>
      <c r="XL8" t="s">
        <v>7</v>
      </c>
      <c r="XN8" t="s">
        <v>7</v>
      </c>
      <c r="XO8" t="s">
        <v>7</v>
      </c>
      <c r="XP8" t="s">
        <v>55</v>
      </c>
      <c r="XX8">
        <v>7</v>
      </c>
      <c r="XY8" t="s">
        <v>5</v>
      </c>
      <c r="YO8" t="s">
        <v>54</v>
      </c>
      <c r="YS8" t="s">
        <v>141</v>
      </c>
      <c r="YU8" t="s">
        <v>293</v>
      </c>
      <c r="YV8" t="s">
        <v>486</v>
      </c>
      <c r="YW8" t="s">
        <v>1</v>
      </c>
      <c r="ZE8" t="s">
        <v>0</v>
      </c>
    </row>
    <row r="9" spans="1:681" ht="15" thickBot="1" x14ac:dyDescent="0.4">
      <c r="A9" s="47" t="s">
        <v>292</v>
      </c>
      <c r="B9" s="17">
        <v>43963.613354189816</v>
      </c>
      <c r="C9" s="53">
        <v>29</v>
      </c>
      <c r="D9" s="11" t="s">
        <v>51</v>
      </c>
      <c r="E9" s="11" t="s">
        <v>50</v>
      </c>
      <c r="F9" s="11" t="s">
        <v>118</v>
      </c>
      <c r="G9" s="11" t="s">
        <v>87</v>
      </c>
      <c r="H9" s="11" t="s">
        <v>47</v>
      </c>
      <c r="I9" s="11" t="s">
        <v>47</v>
      </c>
      <c r="J9" s="11" t="s">
        <v>7</v>
      </c>
      <c r="K9" s="11"/>
      <c r="L9" s="11" t="s">
        <v>7</v>
      </c>
      <c r="M9" s="11"/>
      <c r="N9" s="11" t="s">
        <v>7</v>
      </c>
      <c r="O9" s="11" t="s">
        <v>86</v>
      </c>
      <c r="P9" s="11">
        <v>500</v>
      </c>
      <c r="Q9" s="11" t="s">
        <v>291</v>
      </c>
      <c r="R9" s="11">
        <v>10</v>
      </c>
      <c r="S9" s="11" t="s">
        <v>84</v>
      </c>
      <c r="T9" s="11">
        <v>0</v>
      </c>
      <c r="U9" s="11" t="s">
        <v>7</v>
      </c>
      <c r="V9" s="11" t="s">
        <v>7</v>
      </c>
      <c r="W9" s="11" t="s">
        <v>7</v>
      </c>
      <c r="X9" s="11" t="s">
        <v>7</v>
      </c>
      <c r="Y9" s="54" t="s">
        <v>7</v>
      </c>
      <c r="Z9" s="65" t="s">
        <v>7</v>
      </c>
      <c r="AA9" s="66"/>
      <c r="AB9" s="66" t="s">
        <v>7</v>
      </c>
      <c r="AC9" s="66"/>
      <c r="AD9" s="66" t="s">
        <v>7</v>
      </c>
      <c r="AE9" s="66"/>
      <c r="AF9" s="67"/>
      <c r="AG9" s="53" t="s">
        <v>20</v>
      </c>
      <c r="AH9" s="11" t="s">
        <v>40</v>
      </c>
      <c r="AI9" s="11">
        <v>1</v>
      </c>
      <c r="AJ9" s="11">
        <v>1</v>
      </c>
      <c r="AK9" s="11">
        <v>2</v>
      </c>
      <c r="AL9" s="11" t="s">
        <v>39</v>
      </c>
      <c r="AM9" s="11">
        <v>1</v>
      </c>
      <c r="AN9" s="11" t="s">
        <v>79</v>
      </c>
      <c r="AO9" s="11">
        <v>1</v>
      </c>
      <c r="AP9" s="54" t="s">
        <v>115</v>
      </c>
      <c r="AQ9" s="65" t="s">
        <v>9</v>
      </c>
      <c r="AR9" s="66" t="s">
        <v>290</v>
      </c>
      <c r="AS9" s="66" t="s">
        <v>9</v>
      </c>
      <c r="AT9" s="67" t="s">
        <v>289</v>
      </c>
      <c r="AU9" s="53" t="s">
        <v>9</v>
      </c>
      <c r="AV9" s="11" t="s">
        <v>112</v>
      </c>
      <c r="AW9" s="11" t="s">
        <v>288</v>
      </c>
      <c r="AX9" s="11" t="s">
        <v>9</v>
      </c>
      <c r="AY9" s="11" t="s">
        <v>287</v>
      </c>
      <c r="AZ9" s="11">
        <v>0</v>
      </c>
      <c r="BA9" s="11"/>
      <c r="BB9" s="11">
        <v>0</v>
      </c>
      <c r="BC9" s="11"/>
      <c r="BD9" s="11">
        <v>2</v>
      </c>
      <c r="BE9" s="11" t="s">
        <v>286</v>
      </c>
      <c r="BF9" s="54" t="s">
        <v>285</v>
      </c>
      <c r="BG9" s="83">
        <v>3</v>
      </c>
      <c r="BH9" s="79">
        <v>4</v>
      </c>
      <c r="BI9" s="79">
        <v>2</v>
      </c>
      <c r="BJ9" s="79">
        <v>4</v>
      </c>
      <c r="BK9" s="79">
        <v>1</v>
      </c>
      <c r="BL9" s="79">
        <v>3</v>
      </c>
      <c r="BM9" s="79">
        <v>1</v>
      </c>
      <c r="BN9" s="79">
        <v>2</v>
      </c>
      <c r="BO9" s="79">
        <v>1</v>
      </c>
      <c r="BP9" s="79">
        <v>2</v>
      </c>
      <c r="BQ9" s="79">
        <v>3</v>
      </c>
      <c r="BR9" s="79">
        <v>2</v>
      </c>
      <c r="BS9" s="79">
        <v>1</v>
      </c>
      <c r="BT9" s="79">
        <v>3</v>
      </c>
      <c r="BU9" s="79">
        <v>2</v>
      </c>
      <c r="BV9" s="79">
        <v>2</v>
      </c>
      <c r="BW9" s="79">
        <v>1</v>
      </c>
      <c r="BX9" s="79">
        <v>1</v>
      </c>
      <c r="BY9" s="79">
        <v>1</v>
      </c>
      <c r="BZ9" s="84">
        <v>2</v>
      </c>
      <c r="CB9" s="53">
        <v>2</v>
      </c>
      <c r="CC9" s="11">
        <v>0</v>
      </c>
      <c r="CD9" s="11">
        <v>2</v>
      </c>
      <c r="CE9" s="11">
        <v>1</v>
      </c>
      <c r="CF9" s="11">
        <v>1</v>
      </c>
      <c r="CG9" s="11">
        <v>0</v>
      </c>
      <c r="CH9" s="11">
        <v>0</v>
      </c>
      <c r="CI9" s="11">
        <v>1</v>
      </c>
      <c r="CJ9" s="11">
        <v>1</v>
      </c>
      <c r="CK9" s="11">
        <v>0</v>
      </c>
      <c r="CL9" s="11">
        <v>0</v>
      </c>
      <c r="CM9" s="11">
        <v>3</v>
      </c>
      <c r="CN9" s="11">
        <v>1</v>
      </c>
      <c r="CO9" s="11">
        <v>0</v>
      </c>
      <c r="CP9" s="11">
        <v>2</v>
      </c>
      <c r="CQ9" s="11">
        <v>1</v>
      </c>
      <c r="CR9" s="11">
        <v>4</v>
      </c>
      <c r="CS9" s="11">
        <v>1</v>
      </c>
      <c r="CT9" s="11">
        <v>0</v>
      </c>
      <c r="CU9" s="11">
        <v>0</v>
      </c>
      <c r="CV9" s="11">
        <v>0</v>
      </c>
      <c r="CW9" s="11">
        <v>0</v>
      </c>
      <c r="CX9" s="11">
        <v>1</v>
      </c>
      <c r="CY9" s="11">
        <v>2</v>
      </c>
      <c r="CZ9" s="11">
        <v>0</v>
      </c>
      <c r="DA9" s="11">
        <v>0</v>
      </c>
      <c r="DB9" s="11">
        <v>4</v>
      </c>
      <c r="DC9" s="11">
        <v>0</v>
      </c>
      <c r="DD9" s="11">
        <v>2</v>
      </c>
      <c r="DE9" s="11">
        <v>1</v>
      </c>
      <c r="DF9" s="11">
        <v>0</v>
      </c>
      <c r="DG9" s="11">
        <v>1</v>
      </c>
      <c r="DH9" s="11">
        <v>0</v>
      </c>
      <c r="DI9" s="11">
        <v>3</v>
      </c>
      <c r="DJ9" s="11">
        <v>0</v>
      </c>
      <c r="DK9" s="11">
        <v>1</v>
      </c>
      <c r="DL9" s="54">
        <v>1</v>
      </c>
      <c r="DM9" s="83">
        <v>3</v>
      </c>
      <c r="DN9" s="79">
        <v>3</v>
      </c>
      <c r="DO9" s="79">
        <v>2</v>
      </c>
      <c r="DP9" s="79">
        <v>3</v>
      </c>
      <c r="DQ9" s="79">
        <v>1</v>
      </c>
      <c r="DR9" s="79">
        <v>1</v>
      </c>
      <c r="DS9" s="79">
        <v>1</v>
      </c>
      <c r="DT9" s="79">
        <v>1</v>
      </c>
      <c r="DU9" s="79">
        <v>1</v>
      </c>
      <c r="DV9" s="79">
        <v>3</v>
      </c>
      <c r="DW9" s="79">
        <v>1</v>
      </c>
      <c r="DX9" s="79">
        <v>2</v>
      </c>
      <c r="DY9" s="79">
        <v>3</v>
      </c>
      <c r="DZ9" s="79">
        <v>2</v>
      </c>
      <c r="EA9" s="79">
        <v>2</v>
      </c>
      <c r="EB9" s="79">
        <v>2</v>
      </c>
      <c r="EC9" s="79">
        <v>1</v>
      </c>
      <c r="ED9" s="79">
        <v>1</v>
      </c>
      <c r="EE9" s="84">
        <v>2</v>
      </c>
      <c r="EF9" s="90" t="s">
        <v>284</v>
      </c>
      <c r="EG9" s="11" t="s">
        <v>283</v>
      </c>
      <c r="EH9" s="77" t="s">
        <v>282</v>
      </c>
      <c r="EI9" s="11">
        <v>7</v>
      </c>
      <c r="EJ9" s="11" t="s">
        <v>69</v>
      </c>
      <c r="EK9" s="11" t="s">
        <v>103</v>
      </c>
      <c r="EL9" s="11" t="s">
        <v>103</v>
      </c>
      <c r="EM9" s="11" t="s">
        <v>26</v>
      </c>
      <c r="EN9" s="11" t="s">
        <v>26</v>
      </c>
      <c r="EO9" s="11" t="s">
        <v>26</v>
      </c>
      <c r="EP9" s="11" t="s">
        <v>26</v>
      </c>
      <c r="EQ9" s="11" t="s">
        <v>103</v>
      </c>
      <c r="ER9" s="11" t="s">
        <v>26</v>
      </c>
      <c r="ES9" s="11" t="s">
        <v>281</v>
      </c>
      <c r="ET9" s="11" t="s">
        <v>26</v>
      </c>
      <c r="EU9" s="11" t="s">
        <v>26</v>
      </c>
      <c r="EV9" s="11" t="s">
        <v>101</v>
      </c>
      <c r="EW9" s="54" t="s">
        <v>100</v>
      </c>
      <c r="EX9" s="83">
        <v>0.1</v>
      </c>
      <c r="EY9" s="79" t="s">
        <v>63</v>
      </c>
      <c r="EZ9" s="79">
        <v>47</v>
      </c>
      <c r="FA9" s="79">
        <v>105</v>
      </c>
      <c r="FB9" s="79" t="s">
        <v>9</v>
      </c>
      <c r="FC9" s="79" t="s">
        <v>7</v>
      </c>
      <c r="FD9" s="79"/>
      <c r="FE9" s="79" t="s">
        <v>21</v>
      </c>
      <c r="FF9" s="84" t="s">
        <v>21</v>
      </c>
      <c r="FG9" s="53">
        <v>5</v>
      </c>
      <c r="FH9" s="11">
        <v>3</v>
      </c>
      <c r="FI9" s="11">
        <v>2</v>
      </c>
      <c r="FJ9" s="11">
        <v>1</v>
      </c>
      <c r="FK9" s="11" t="s">
        <v>20</v>
      </c>
      <c r="FL9" s="11" t="s">
        <v>20</v>
      </c>
      <c r="FM9" s="11" t="s">
        <v>20</v>
      </c>
      <c r="FN9" s="11" t="s">
        <v>20</v>
      </c>
      <c r="FO9" s="11" t="s">
        <v>20</v>
      </c>
      <c r="FP9" s="11">
        <v>2</v>
      </c>
      <c r="FQ9" s="11">
        <v>4</v>
      </c>
      <c r="FR9" s="11">
        <v>3</v>
      </c>
      <c r="FS9" s="11">
        <v>5</v>
      </c>
      <c r="FT9" s="11"/>
      <c r="FU9" s="11" t="s">
        <v>58</v>
      </c>
      <c r="FV9" s="11" t="s">
        <v>9</v>
      </c>
      <c r="FW9" s="11" t="s">
        <v>94</v>
      </c>
      <c r="FX9" s="11" t="s">
        <v>162</v>
      </c>
      <c r="FY9" s="11" t="s">
        <v>7</v>
      </c>
      <c r="FZ9" s="11" t="s">
        <v>7</v>
      </c>
      <c r="GA9" s="54" t="s">
        <v>7</v>
      </c>
      <c r="GB9" s="83" t="s">
        <v>12</v>
      </c>
      <c r="GC9" s="79" t="s">
        <v>57</v>
      </c>
      <c r="GD9" s="79" t="s">
        <v>9</v>
      </c>
      <c r="GE9" s="79" t="s">
        <v>7</v>
      </c>
      <c r="GF9" s="79"/>
      <c r="GG9" s="79" t="s">
        <v>280</v>
      </c>
      <c r="GH9" s="79" t="s">
        <v>7</v>
      </c>
      <c r="GI9" s="79" t="s">
        <v>7</v>
      </c>
      <c r="GJ9" s="79" t="s">
        <v>7</v>
      </c>
      <c r="GK9" s="79"/>
      <c r="GL9" s="84" t="s">
        <v>7</v>
      </c>
      <c r="GM9" s="53" t="s">
        <v>7</v>
      </c>
      <c r="GN9" s="11"/>
      <c r="GO9" s="11" t="s">
        <v>7</v>
      </c>
      <c r="GP9" s="54" t="s">
        <v>7</v>
      </c>
      <c r="GQ9" s="83" t="s">
        <v>121</v>
      </c>
      <c r="GR9" s="79">
        <v>10</v>
      </c>
      <c r="GS9" s="79"/>
      <c r="GT9" s="79"/>
      <c r="GU9" s="79"/>
      <c r="GV9" s="79"/>
      <c r="GW9" s="79"/>
      <c r="GX9" s="79"/>
      <c r="GY9" s="84"/>
      <c r="GZ9" s="49" t="s">
        <v>5</v>
      </c>
      <c r="HA9" s="11"/>
      <c r="HB9" s="11"/>
      <c r="HC9" s="11"/>
      <c r="HD9" s="11"/>
      <c r="HE9" s="11"/>
      <c r="HF9" s="11"/>
      <c r="HG9" s="11"/>
      <c r="HH9" s="11"/>
      <c r="HI9" s="11"/>
      <c r="HJ9" s="11"/>
      <c r="HK9" s="11"/>
      <c r="HL9" s="11"/>
      <c r="HM9" s="11"/>
      <c r="HN9" s="11"/>
      <c r="HO9" s="11"/>
      <c r="HP9" s="11" t="s">
        <v>54</v>
      </c>
      <c r="HQ9" s="11"/>
      <c r="HR9" s="11"/>
      <c r="HS9" s="11"/>
      <c r="HT9" s="11"/>
      <c r="HU9" s="11"/>
      <c r="HV9" s="11"/>
      <c r="HW9" s="11"/>
      <c r="HX9" s="11" t="s">
        <v>158</v>
      </c>
      <c r="HY9" s="11"/>
      <c r="HZ9" s="11"/>
      <c r="IA9" s="11"/>
      <c r="IB9" s="11" t="s">
        <v>229</v>
      </c>
      <c r="IC9" s="11"/>
      <c r="ID9" s="11" t="s">
        <v>279</v>
      </c>
      <c r="IE9" s="11" t="s">
        <v>278</v>
      </c>
      <c r="IF9" s="47" t="s">
        <v>292</v>
      </c>
      <c r="IG9" s="132">
        <v>44022.598032407404</v>
      </c>
      <c r="IH9" s="131" t="s">
        <v>1821</v>
      </c>
      <c r="II9" s="131" t="s">
        <v>1822</v>
      </c>
      <c r="IJ9" s="131" t="s">
        <v>292</v>
      </c>
      <c r="IK9" s="131" t="s">
        <v>50</v>
      </c>
      <c r="IL9" s="131" t="s">
        <v>1826</v>
      </c>
      <c r="IM9" s="131" t="s">
        <v>50</v>
      </c>
      <c r="IN9" s="131" t="s">
        <v>1826</v>
      </c>
      <c r="IO9" s="131" t="s">
        <v>9</v>
      </c>
      <c r="IP9" s="131" t="s">
        <v>7</v>
      </c>
      <c r="IQ9" s="131"/>
      <c r="IR9" s="131" t="s">
        <v>7</v>
      </c>
      <c r="IS9" s="131"/>
      <c r="IT9" s="131" t="s">
        <v>7</v>
      </c>
      <c r="IU9" s="131"/>
      <c r="IV9" s="131"/>
      <c r="IW9" s="131" t="s">
        <v>20</v>
      </c>
      <c r="IX9" s="131" t="s">
        <v>40</v>
      </c>
      <c r="IY9" s="131" t="s">
        <v>20</v>
      </c>
      <c r="IZ9" s="131" t="s">
        <v>20</v>
      </c>
      <c r="JA9" s="133">
        <v>2</v>
      </c>
      <c r="JB9" s="131" t="s">
        <v>39</v>
      </c>
      <c r="JC9" s="131" t="s">
        <v>20</v>
      </c>
      <c r="JD9" s="133">
        <v>2</v>
      </c>
      <c r="JE9" s="133">
        <v>1</v>
      </c>
      <c r="JF9" s="131" t="s">
        <v>38</v>
      </c>
      <c r="JG9" s="131" t="s">
        <v>9</v>
      </c>
      <c r="JH9" s="131" t="s">
        <v>1971</v>
      </c>
      <c r="JI9" s="131" t="s">
        <v>7</v>
      </c>
      <c r="JJ9" s="131"/>
      <c r="JK9" s="131" t="s">
        <v>9</v>
      </c>
      <c r="JL9" s="131" t="s">
        <v>35</v>
      </c>
      <c r="JM9" s="131" t="s">
        <v>1972</v>
      </c>
      <c r="JN9" s="131" t="s">
        <v>7</v>
      </c>
      <c r="JO9" s="131"/>
      <c r="JP9" s="133">
        <v>0</v>
      </c>
      <c r="JQ9" s="133">
        <v>0</v>
      </c>
      <c r="JR9" s="133">
        <v>0</v>
      </c>
      <c r="JS9" s="133">
        <v>0</v>
      </c>
      <c r="JT9" s="133">
        <v>7</v>
      </c>
      <c r="JU9" s="133">
        <v>10</v>
      </c>
      <c r="JV9" s="131" t="s">
        <v>1973</v>
      </c>
      <c r="JW9" s="138">
        <v>2</v>
      </c>
      <c r="JX9" s="138">
        <v>4</v>
      </c>
      <c r="JY9" s="138">
        <v>2</v>
      </c>
      <c r="JZ9" s="138">
        <v>1</v>
      </c>
      <c r="KA9" s="138">
        <v>2</v>
      </c>
      <c r="KB9" s="138">
        <v>2</v>
      </c>
      <c r="KC9" s="138">
        <v>1</v>
      </c>
      <c r="KD9" s="138">
        <v>2</v>
      </c>
      <c r="KE9" s="138">
        <v>2</v>
      </c>
      <c r="KF9" s="138">
        <v>3</v>
      </c>
      <c r="KG9" s="138">
        <v>3</v>
      </c>
      <c r="KH9" s="138">
        <v>2</v>
      </c>
      <c r="KI9" s="138">
        <v>3</v>
      </c>
      <c r="KJ9" s="138">
        <v>1</v>
      </c>
      <c r="KK9" s="138">
        <v>2</v>
      </c>
      <c r="KL9" s="138">
        <v>2</v>
      </c>
      <c r="KM9" s="138">
        <v>2</v>
      </c>
      <c r="KN9" s="138">
        <v>1</v>
      </c>
      <c r="KO9" s="138">
        <v>2</v>
      </c>
      <c r="KP9" s="138">
        <v>3</v>
      </c>
      <c r="KQ9" s="139"/>
      <c r="KR9" s="133">
        <v>2</v>
      </c>
      <c r="KS9" s="133">
        <v>0</v>
      </c>
      <c r="KT9" s="133">
        <v>2</v>
      </c>
      <c r="KU9" s="133">
        <v>1</v>
      </c>
      <c r="KV9" s="133">
        <v>2</v>
      </c>
      <c r="KW9" s="133">
        <v>0</v>
      </c>
      <c r="KX9" s="133">
        <v>1</v>
      </c>
      <c r="KY9" s="133">
        <v>1</v>
      </c>
      <c r="KZ9" s="133">
        <v>2</v>
      </c>
      <c r="LA9" s="133">
        <v>0</v>
      </c>
      <c r="LB9" s="133">
        <v>0</v>
      </c>
      <c r="LC9" s="133">
        <v>0</v>
      </c>
      <c r="LD9" s="133">
        <v>2</v>
      </c>
      <c r="LE9" s="133">
        <v>0</v>
      </c>
      <c r="LF9" s="133">
        <v>1</v>
      </c>
      <c r="LG9" s="133">
        <v>3</v>
      </c>
      <c r="LH9" s="133">
        <v>2</v>
      </c>
      <c r="LI9" s="133">
        <v>0</v>
      </c>
      <c r="LJ9" s="133">
        <v>1</v>
      </c>
      <c r="LK9" s="133">
        <v>0</v>
      </c>
      <c r="LL9" s="133">
        <v>0</v>
      </c>
      <c r="LM9" s="133">
        <v>1</v>
      </c>
      <c r="LN9" s="133">
        <v>0</v>
      </c>
      <c r="LO9" s="133">
        <v>2</v>
      </c>
      <c r="LP9" s="133">
        <v>0</v>
      </c>
      <c r="LQ9" s="133">
        <v>0</v>
      </c>
      <c r="LR9" s="133">
        <v>4</v>
      </c>
      <c r="LS9" s="133">
        <v>0</v>
      </c>
      <c r="LT9" s="133">
        <v>1</v>
      </c>
      <c r="LU9" s="133">
        <v>0</v>
      </c>
      <c r="LV9" s="133">
        <v>0</v>
      </c>
      <c r="LW9" s="133">
        <v>1</v>
      </c>
      <c r="LX9" s="133">
        <v>0</v>
      </c>
      <c r="LY9" s="133">
        <v>1</v>
      </c>
      <c r="LZ9" s="133">
        <v>0</v>
      </c>
      <c r="MA9" s="133">
        <v>1</v>
      </c>
      <c r="MB9" s="133">
        <v>1</v>
      </c>
      <c r="MC9" s="133">
        <v>3</v>
      </c>
      <c r="MD9" s="133">
        <v>2</v>
      </c>
      <c r="ME9" s="133">
        <v>4</v>
      </c>
      <c r="MF9" s="133">
        <v>1</v>
      </c>
      <c r="MG9" s="133">
        <v>1</v>
      </c>
      <c r="MH9" s="133">
        <v>1</v>
      </c>
      <c r="MI9" s="133">
        <v>1</v>
      </c>
      <c r="MJ9" s="133">
        <v>1</v>
      </c>
      <c r="MK9" s="133">
        <v>1</v>
      </c>
      <c r="ML9" s="133">
        <v>1</v>
      </c>
      <c r="MM9" s="133">
        <v>1</v>
      </c>
      <c r="MN9" s="133">
        <v>2</v>
      </c>
      <c r="MO9" s="133">
        <v>2</v>
      </c>
      <c r="MP9" s="133">
        <v>2</v>
      </c>
      <c r="MQ9" s="133">
        <v>4</v>
      </c>
      <c r="MR9" s="133">
        <v>3</v>
      </c>
      <c r="MS9" s="133">
        <v>2</v>
      </c>
      <c r="MT9" s="133">
        <v>1</v>
      </c>
      <c r="MU9" s="133">
        <v>2</v>
      </c>
      <c r="MV9" s="133">
        <v>11</v>
      </c>
      <c r="MW9" s="133">
        <v>60</v>
      </c>
      <c r="MX9" s="133">
        <v>9</v>
      </c>
      <c r="MY9" s="133">
        <v>7</v>
      </c>
      <c r="MZ9" s="131" t="s">
        <v>68</v>
      </c>
      <c r="NA9" s="131" t="s">
        <v>68</v>
      </c>
      <c r="NB9" s="131" t="s">
        <v>103</v>
      </c>
      <c r="NC9" s="131" t="s">
        <v>26</v>
      </c>
      <c r="ND9" s="131" t="s">
        <v>26</v>
      </c>
      <c r="NE9" s="131" t="s">
        <v>103</v>
      </c>
      <c r="NF9" s="131" t="s">
        <v>103</v>
      </c>
      <c r="NG9" s="131" t="s">
        <v>69</v>
      </c>
      <c r="NH9" s="131" t="s">
        <v>69</v>
      </c>
      <c r="NI9" s="131" t="s">
        <v>1974</v>
      </c>
      <c r="NJ9" s="131" t="s">
        <v>26</v>
      </c>
      <c r="NK9" s="131" t="s">
        <v>26</v>
      </c>
      <c r="NL9" s="131" t="s">
        <v>101</v>
      </c>
      <c r="NM9" s="131" t="s">
        <v>65</v>
      </c>
      <c r="NN9" s="133">
        <v>15</v>
      </c>
      <c r="NO9" s="131" t="s">
        <v>9</v>
      </c>
      <c r="NP9" s="131" t="s">
        <v>9</v>
      </c>
      <c r="NQ9" s="131" t="s">
        <v>1975</v>
      </c>
      <c r="NR9" s="131" t="s">
        <v>21</v>
      </c>
      <c r="NS9" s="131" t="s">
        <v>21</v>
      </c>
      <c r="NT9" s="133">
        <v>5</v>
      </c>
      <c r="NU9" s="133">
        <v>1</v>
      </c>
      <c r="NV9" s="133">
        <v>5</v>
      </c>
      <c r="NW9" s="133">
        <v>1</v>
      </c>
      <c r="NX9" s="131" t="s">
        <v>20</v>
      </c>
      <c r="NY9" s="131" t="s">
        <v>20</v>
      </c>
      <c r="NZ9" s="131" t="s">
        <v>20</v>
      </c>
      <c r="OA9" s="131" t="s">
        <v>20</v>
      </c>
      <c r="OB9" s="131" t="s">
        <v>20</v>
      </c>
      <c r="OC9" s="133">
        <v>2</v>
      </c>
      <c r="OD9" s="133">
        <v>5</v>
      </c>
      <c r="OE9" s="133">
        <v>3</v>
      </c>
      <c r="OF9" s="133">
        <v>5</v>
      </c>
      <c r="OG9" s="131" t="s">
        <v>1976</v>
      </c>
      <c r="OH9" s="131" t="s">
        <v>427</v>
      </c>
      <c r="OI9" s="131" t="s">
        <v>9</v>
      </c>
      <c r="OJ9" s="131" t="s">
        <v>94</v>
      </c>
      <c r="OK9" s="131" t="s">
        <v>58</v>
      </c>
      <c r="OL9" s="131" t="s">
        <v>7</v>
      </c>
      <c r="OM9" s="131" t="s">
        <v>7</v>
      </c>
      <c r="ON9" s="131" t="s">
        <v>7</v>
      </c>
      <c r="OO9" s="131" t="s">
        <v>12</v>
      </c>
      <c r="OP9" s="131" t="s">
        <v>57</v>
      </c>
      <c r="OQ9" s="131" t="s">
        <v>9</v>
      </c>
      <c r="OR9" s="131" t="s">
        <v>7</v>
      </c>
      <c r="OS9" s="131"/>
      <c r="OT9" s="131" t="s">
        <v>1977</v>
      </c>
      <c r="OU9" s="131" t="s">
        <v>9</v>
      </c>
      <c r="OV9" s="131" t="s">
        <v>7</v>
      </c>
      <c r="OW9" s="131" t="s">
        <v>7</v>
      </c>
      <c r="OX9" s="131"/>
      <c r="OY9" s="131" t="s">
        <v>7</v>
      </c>
      <c r="OZ9" s="131" t="s">
        <v>7</v>
      </c>
      <c r="PA9" s="131"/>
      <c r="PB9" s="131" t="s">
        <v>7</v>
      </c>
      <c r="PC9" s="131" t="s">
        <v>7</v>
      </c>
      <c r="PD9" s="131" t="s">
        <v>55</v>
      </c>
      <c r="PE9" s="131"/>
      <c r="PF9" s="131"/>
      <c r="PG9" s="131"/>
      <c r="PH9" s="131"/>
      <c r="PI9" s="131"/>
      <c r="PJ9" s="131"/>
      <c r="PK9" s="131"/>
      <c r="PL9" s="133">
        <v>4</v>
      </c>
      <c r="PM9" s="131" t="s">
        <v>5</v>
      </c>
      <c r="PN9" s="131"/>
      <c r="PO9" s="131"/>
      <c r="PP9" s="131"/>
      <c r="PQ9" s="131"/>
      <c r="PR9" s="131"/>
      <c r="PS9" s="131"/>
      <c r="PT9" s="131"/>
      <c r="PU9" s="131"/>
      <c r="PV9" s="131"/>
      <c r="PW9" s="131"/>
      <c r="PX9" s="131"/>
      <c r="PY9" s="131"/>
      <c r="PZ9" s="131"/>
      <c r="QA9" s="131"/>
      <c r="QB9" s="131"/>
      <c r="QC9" s="131" t="s">
        <v>54</v>
      </c>
      <c r="QD9" s="131"/>
      <c r="QE9" s="131"/>
      <c r="QF9" s="131"/>
      <c r="QG9" s="131"/>
      <c r="QH9" s="131"/>
      <c r="QI9" s="131"/>
      <c r="QJ9" s="131"/>
      <c r="QK9" s="131" t="s">
        <v>158</v>
      </c>
      <c r="QL9" s="131"/>
      <c r="QM9" s="131"/>
      <c r="QN9" s="131"/>
      <c r="QO9" s="131" t="s">
        <v>229</v>
      </c>
      <c r="QP9" s="131"/>
      <c r="QQ9" s="131" t="s">
        <v>279</v>
      </c>
      <c r="QR9" s="174" t="s">
        <v>278</v>
      </c>
      <c r="QS9" s="171">
        <v>44063.460844907408</v>
      </c>
      <c r="QT9" t="s">
        <v>2029</v>
      </c>
      <c r="QU9" t="s">
        <v>1822</v>
      </c>
      <c r="QV9" t="s">
        <v>292</v>
      </c>
      <c r="QW9" t="s">
        <v>50</v>
      </c>
      <c r="QX9" t="s">
        <v>1826</v>
      </c>
      <c r="QY9" t="s">
        <v>50</v>
      </c>
      <c r="QZ9" t="s">
        <v>1826</v>
      </c>
      <c r="RA9" t="s">
        <v>9</v>
      </c>
      <c r="RB9" t="s">
        <v>7</v>
      </c>
      <c r="RD9" t="s">
        <v>7</v>
      </c>
      <c r="RF9" t="s">
        <v>7</v>
      </c>
      <c r="RI9" t="s">
        <v>20</v>
      </c>
      <c r="RJ9" t="s">
        <v>40</v>
      </c>
      <c r="RK9">
        <v>1</v>
      </c>
      <c r="RL9">
        <v>2</v>
      </c>
      <c r="RM9">
        <v>2</v>
      </c>
      <c r="RN9" t="s">
        <v>194</v>
      </c>
      <c r="RO9" t="s">
        <v>20</v>
      </c>
      <c r="RP9">
        <v>2</v>
      </c>
      <c r="RQ9" t="s">
        <v>20</v>
      </c>
      <c r="RR9" t="s">
        <v>38</v>
      </c>
      <c r="RS9" t="s">
        <v>9</v>
      </c>
      <c r="RT9" t="s">
        <v>2138</v>
      </c>
      <c r="RU9" t="s">
        <v>9</v>
      </c>
      <c r="RV9" t="s">
        <v>2139</v>
      </c>
      <c r="RW9" t="s">
        <v>9</v>
      </c>
      <c r="RX9" t="s">
        <v>35</v>
      </c>
      <c r="RY9" t="s">
        <v>785</v>
      </c>
      <c r="RZ9" t="s">
        <v>9</v>
      </c>
      <c r="SA9" t="s">
        <v>2140</v>
      </c>
      <c r="SB9">
        <v>0</v>
      </c>
      <c r="SC9">
        <v>0</v>
      </c>
      <c r="SD9">
        <v>0</v>
      </c>
      <c r="SF9">
        <v>7</v>
      </c>
      <c r="SG9" t="s">
        <v>286</v>
      </c>
      <c r="SH9" t="s">
        <v>404</v>
      </c>
      <c r="SI9">
        <v>2</v>
      </c>
      <c r="SJ9">
        <v>1</v>
      </c>
      <c r="SK9">
        <v>2</v>
      </c>
      <c r="SL9">
        <v>2</v>
      </c>
      <c r="SM9">
        <v>2</v>
      </c>
      <c r="SN9">
        <v>2</v>
      </c>
      <c r="SO9">
        <v>1</v>
      </c>
      <c r="SP9">
        <v>3</v>
      </c>
      <c r="SQ9">
        <v>2</v>
      </c>
      <c r="SR9">
        <v>3</v>
      </c>
      <c r="SS9">
        <v>2</v>
      </c>
      <c r="ST9">
        <v>2</v>
      </c>
      <c r="SU9">
        <v>1</v>
      </c>
      <c r="SV9">
        <v>3</v>
      </c>
      <c r="SW9">
        <v>2</v>
      </c>
      <c r="SX9">
        <v>2</v>
      </c>
      <c r="SY9">
        <v>2</v>
      </c>
      <c r="SZ9">
        <v>1</v>
      </c>
      <c r="TA9">
        <v>2</v>
      </c>
      <c r="TB9">
        <v>2</v>
      </c>
      <c r="TC9">
        <v>1</v>
      </c>
      <c r="TD9">
        <v>1</v>
      </c>
      <c r="TE9">
        <v>2</v>
      </c>
      <c r="TF9">
        <v>1</v>
      </c>
      <c r="TG9">
        <v>1</v>
      </c>
      <c r="TH9">
        <v>1</v>
      </c>
      <c r="TI9">
        <v>2</v>
      </c>
      <c r="TJ9">
        <v>1</v>
      </c>
      <c r="TK9">
        <v>1</v>
      </c>
      <c r="TL9">
        <v>1</v>
      </c>
      <c r="TM9">
        <v>1</v>
      </c>
      <c r="TN9">
        <v>0</v>
      </c>
      <c r="TO9">
        <v>1</v>
      </c>
      <c r="TP9">
        <v>0</v>
      </c>
      <c r="TQ9">
        <v>1</v>
      </c>
      <c r="TR9">
        <v>1</v>
      </c>
      <c r="TS9">
        <v>2</v>
      </c>
      <c r="TT9">
        <v>1</v>
      </c>
      <c r="TU9">
        <v>2</v>
      </c>
      <c r="TV9">
        <v>0</v>
      </c>
      <c r="TW9">
        <v>0</v>
      </c>
      <c r="TX9">
        <v>1</v>
      </c>
      <c r="TY9">
        <v>0</v>
      </c>
      <c r="TZ9">
        <v>1</v>
      </c>
      <c r="UA9">
        <v>0</v>
      </c>
      <c r="UB9">
        <v>1</v>
      </c>
      <c r="UC9">
        <v>2</v>
      </c>
      <c r="UD9">
        <v>0</v>
      </c>
      <c r="UE9">
        <v>1</v>
      </c>
      <c r="UF9">
        <v>2</v>
      </c>
      <c r="UG9">
        <v>1</v>
      </c>
      <c r="UH9">
        <v>0</v>
      </c>
      <c r="UI9">
        <v>0</v>
      </c>
      <c r="UJ9">
        <v>1</v>
      </c>
      <c r="UK9">
        <v>0</v>
      </c>
      <c r="UL9">
        <v>1</v>
      </c>
      <c r="UM9">
        <v>1</v>
      </c>
      <c r="UN9">
        <v>3</v>
      </c>
      <c r="UO9">
        <v>4</v>
      </c>
      <c r="UP9">
        <v>3</v>
      </c>
      <c r="UQ9">
        <v>4</v>
      </c>
      <c r="UR9">
        <v>1</v>
      </c>
      <c r="US9">
        <v>2</v>
      </c>
      <c r="UT9">
        <v>1</v>
      </c>
      <c r="UU9">
        <v>1</v>
      </c>
      <c r="UV9">
        <v>1</v>
      </c>
      <c r="UW9">
        <v>2</v>
      </c>
      <c r="UX9">
        <v>1</v>
      </c>
      <c r="UY9">
        <v>1</v>
      </c>
      <c r="UZ9">
        <v>1</v>
      </c>
      <c r="VA9">
        <v>4</v>
      </c>
      <c r="VB9">
        <v>1</v>
      </c>
      <c r="VC9">
        <v>3</v>
      </c>
      <c r="VD9">
        <v>2</v>
      </c>
      <c r="VE9">
        <v>4</v>
      </c>
      <c r="VF9">
        <v>1</v>
      </c>
      <c r="VG9">
        <v>2</v>
      </c>
      <c r="VH9" s="173">
        <v>0.4375</v>
      </c>
      <c r="VI9">
        <v>60</v>
      </c>
      <c r="VJ9">
        <v>8</v>
      </c>
      <c r="VK9">
        <v>8</v>
      </c>
      <c r="VL9" t="s">
        <v>68</v>
      </c>
      <c r="VM9" t="s">
        <v>69</v>
      </c>
      <c r="VN9" t="s">
        <v>103</v>
      </c>
      <c r="VO9" t="s">
        <v>26</v>
      </c>
      <c r="VP9" t="s">
        <v>26</v>
      </c>
      <c r="VQ9" t="s">
        <v>26</v>
      </c>
      <c r="VR9" t="s">
        <v>103</v>
      </c>
      <c r="VS9" t="s">
        <v>68</v>
      </c>
      <c r="VT9" t="s">
        <v>26</v>
      </c>
      <c r="VU9" t="s">
        <v>2141</v>
      </c>
      <c r="VV9" t="s">
        <v>25</v>
      </c>
      <c r="VW9" t="s">
        <v>26</v>
      </c>
      <c r="VX9" t="s">
        <v>101</v>
      </c>
      <c r="VY9" t="s">
        <v>100</v>
      </c>
      <c r="VZ9">
        <v>250</v>
      </c>
      <c r="WA9" t="s">
        <v>7</v>
      </c>
      <c r="WB9" t="s">
        <v>9</v>
      </c>
      <c r="WC9" t="s">
        <v>2142</v>
      </c>
      <c r="WD9" t="s">
        <v>60</v>
      </c>
      <c r="WE9" t="s">
        <v>21</v>
      </c>
      <c r="WF9">
        <v>5</v>
      </c>
      <c r="WG9">
        <v>2</v>
      </c>
      <c r="WH9">
        <v>3</v>
      </c>
      <c r="WI9">
        <v>1</v>
      </c>
      <c r="WJ9" t="s">
        <v>20</v>
      </c>
      <c r="WK9" t="s">
        <v>20</v>
      </c>
      <c r="WL9" t="s">
        <v>20</v>
      </c>
      <c r="WM9" t="s">
        <v>20</v>
      </c>
      <c r="WN9" t="s">
        <v>20</v>
      </c>
      <c r="WO9">
        <v>1</v>
      </c>
      <c r="WP9">
        <v>4</v>
      </c>
      <c r="WQ9">
        <v>1</v>
      </c>
      <c r="WR9">
        <v>5</v>
      </c>
      <c r="WS9" t="s">
        <v>2143</v>
      </c>
      <c r="WT9" t="s">
        <v>58</v>
      </c>
      <c r="WU9" t="s">
        <v>9</v>
      </c>
      <c r="WV9" t="s">
        <v>58</v>
      </c>
      <c r="WW9" t="s">
        <v>162</v>
      </c>
      <c r="WX9" t="s">
        <v>7</v>
      </c>
      <c r="WY9" t="s">
        <v>7</v>
      </c>
      <c r="WZ9" t="s">
        <v>7</v>
      </c>
      <c r="XA9" t="s">
        <v>12</v>
      </c>
      <c r="XB9" t="s">
        <v>57</v>
      </c>
      <c r="XC9" t="s">
        <v>9</v>
      </c>
      <c r="XD9" t="s">
        <v>7</v>
      </c>
      <c r="XF9" t="s">
        <v>2144</v>
      </c>
      <c r="XG9" t="s">
        <v>7</v>
      </c>
      <c r="XH9" t="s">
        <v>7</v>
      </c>
      <c r="XI9" t="s">
        <v>7</v>
      </c>
      <c r="XK9" t="s">
        <v>7</v>
      </c>
      <c r="XL9" t="s">
        <v>7</v>
      </c>
      <c r="XP9" t="s">
        <v>337</v>
      </c>
      <c r="XT9">
        <v>6</v>
      </c>
      <c r="XY9" t="s">
        <v>5</v>
      </c>
      <c r="YO9" t="s">
        <v>54</v>
      </c>
      <c r="YW9" t="s">
        <v>158</v>
      </c>
      <c r="ZA9" t="s">
        <v>229</v>
      </c>
      <c r="ZC9" t="s">
        <v>279</v>
      </c>
      <c r="ZD9" t="s">
        <v>278</v>
      </c>
      <c r="ZE9" t="s">
        <v>0</v>
      </c>
    </row>
    <row r="10" spans="1:681" ht="15" thickBot="1" x14ac:dyDescent="0.4">
      <c r="A10" s="47" t="s">
        <v>729</v>
      </c>
      <c r="B10" s="17">
        <v>43957.524438206019</v>
      </c>
      <c r="C10" s="53">
        <v>63</v>
      </c>
      <c r="D10" s="11" t="s">
        <v>51</v>
      </c>
      <c r="E10" s="11" t="s">
        <v>50</v>
      </c>
      <c r="F10" s="11" t="s">
        <v>333</v>
      </c>
      <c r="G10" s="11" t="s">
        <v>117</v>
      </c>
      <c r="H10" s="11" t="s">
        <v>47</v>
      </c>
      <c r="I10" s="11" t="s">
        <v>47</v>
      </c>
      <c r="J10" s="11" t="s">
        <v>9</v>
      </c>
      <c r="K10" s="11">
        <v>3</v>
      </c>
      <c r="L10" s="11" t="s">
        <v>9</v>
      </c>
      <c r="M10" s="11" t="s">
        <v>449</v>
      </c>
      <c r="N10" s="11" t="s">
        <v>9</v>
      </c>
      <c r="O10" s="11" t="s">
        <v>45</v>
      </c>
      <c r="P10" s="11">
        <v>75</v>
      </c>
      <c r="Q10" s="11" t="s">
        <v>728</v>
      </c>
      <c r="R10" s="11">
        <v>150</v>
      </c>
      <c r="S10" s="11">
        <v>1</v>
      </c>
      <c r="T10" s="11">
        <v>0</v>
      </c>
      <c r="U10" s="11" t="s">
        <v>9</v>
      </c>
      <c r="V10" s="11" t="s">
        <v>9</v>
      </c>
      <c r="W10" s="11" t="s">
        <v>7</v>
      </c>
      <c r="X10" s="11" t="s">
        <v>7</v>
      </c>
      <c r="Y10" s="54" t="s">
        <v>7</v>
      </c>
      <c r="Z10" s="65" t="s">
        <v>7</v>
      </c>
      <c r="AA10" s="66"/>
      <c r="AB10" s="66" t="s">
        <v>7</v>
      </c>
      <c r="AC10" s="66"/>
      <c r="AD10" s="66" t="s">
        <v>7</v>
      </c>
      <c r="AE10" s="66"/>
      <c r="AF10" s="67"/>
      <c r="AG10" s="53" t="s">
        <v>20</v>
      </c>
      <c r="AH10" s="11" t="s">
        <v>40</v>
      </c>
      <c r="AI10" s="11" t="s">
        <v>20</v>
      </c>
      <c r="AJ10" s="11" t="s">
        <v>20</v>
      </c>
      <c r="AK10" s="11" t="s">
        <v>20</v>
      </c>
      <c r="AL10" s="11" t="s">
        <v>80</v>
      </c>
      <c r="AM10" s="11">
        <v>2</v>
      </c>
      <c r="AN10" s="11">
        <v>1</v>
      </c>
      <c r="AO10" s="11" t="s">
        <v>20</v>
      </c>
      <c r="AP10" s="54" t="s">
        <v>115</v>
      </c>
      <c r="AQ10" s="65" t="s">
        <v>9</v>
      </c>
      <c r="AR10" s="66" t="s">
        <v>727</v>
      </c>
      <c r="AS10" s="66" t="s">
        <v>9</v>
      </c>
      <c r="AT10" s="67" t="s">
        <v>726</v>
      </c>
      <c r="AU10" s="53" t="s">
        <v>7</v>
      </c>
      <c r="AV10" s="11" t="s">
        <v>20</v>
      </c>
      <c r="AW10" s="11"/>
      <c r="AX10" s="11" t="s">
        <v>9</v>
      </c>
      <c r="AY10" s="11" t="s">
        <v>725</v>
      </c>
      <c r="AZ10" s="11">
        <v>2</v>
      </c>
      <c r="BA10" s="11" t="s">
        <v>253</v>
      </c>
      <c r="BB10" s="11">
        <v>0</v>
      </c>
      <c r="BC10" s="11">
        <v>0</v>
      </c>
      <c r="BD10" s="11">
        <v>1</v>
      </c>
      <c r="BE10" s="11">
        <v>20</v>
      </c>
      <c r="BF10" s="54" t="s">
        <v>344</v>
      </c>
      <c r="BG10" s="83">
        <v>3</v>
      </c>
      <c r="BH10" s="79">
        <v>4</v>
      </c>
      <c r="BI10" s="79">
        <v>1</v>
      </c>
      <c r="BJ10" s="79">
        <v>1</v>
      </c>
      <c r="BK10" s="79">
        <v>3</v>
      </c>
      <c r="BL10" s="79">
        <v>2</v>
      </c>
      <c r="BM10" s="79">
        <v>3</v>
      </c>
      <c r="BN10" s="79">
        <v>3</v>
      </c>
      <c r="BO10" s="79">
        <v>2</v>
      </c>
      <c r="BP10" s="79">
        <v>4</v>
      </c>
      <c r="BQ10" s="79">
        <v>4</v>
      </c>
      <c r="BR10" s="79">
        <v>1</v>
      </c>
      <c r="BS10" s="79">
        <v>1</v>
      </c>
      <c r="BT10" s="79">
        <v>1</v>
      </c>
      <c r="BU10" s="79">
        <v>3</v>
      </c>
      <c r="BV10" s="79">
        <v>4</v>
      </c>
      <c r="BW10" s="79">
        <v>2</v>
      </c>
      <c r="BX10" s="79">
        <v>1</v>
      </c>
      <c r="BY10" s="79">
        <v>3</v>
      </c>
      <c r="BZ10" s="84">
        <v>3</v>
      </c>
      <c r="CB10" s="53">
        <v>1</v>
      </c>
      <c r="CC10" s="11">
        <v>3</v>
      </c>
      <c r="CD10" s="11">
        <v>0</v>
      </c>
      <c r="CE10" s="11">
        <v>0</v>
      </c>
      <c r="CF10" s="11">
        <v>2</v>
      </c>
      <c r="CG10" s="11">
        <v>0</v>
      </c>
      <c r="CH10" s="11">
        <v>2</v>
      </c>
      <c r="CI10" s="11">
        <v>0</v>
      </c>
      <c r="CJ10" s="11">
        <v>2</v>
      </c>
      <c r="CK10" s="11">
        <v>0</v>
      </c>
      <c r="CL10" s="11">
        <v>0</v>
      </c>
      <c r="CM10" s="11">
        <v>0</v>
      </c>
      <c r="CN10" s="11">
        <v>1</v>
      </c>
      <c r="CO10" s="11">
        <v>0</v>
      </c>
      <c r="CP10" s="11">
        <v>2</v>
      </c>
      <c r="CQ10" s="11">
        <v>0</v>
      </c>
      <c r="CR10" s="11">
        <v>0</v>
      </c>
      <c r="CS10" s="11">
        <v>2</v>
      </c>
      <c r="CT10" s="11">
        <v>2</v>
      </c>
      <c r="CU10" s="11">
        <v>0</v>
      </c>
      <c r="CV10" s="11">
        <v>0</v>
      </c>
      <c r="CW10" s="11">
        <v>0</v>
      </c>
      <c r="CX10" s="11">
        <v>0</v>
      </c>
      <c r="CY10" s="11">
        <v>3</v>
      </c>
      <c r="CZ10" s="11">
        <v>0</v>
      </c>
      <c r="DA10" s="11">
        <v>0</v>
      </c>
      <c r="DB10" s="11">
        <v>2</v>
      </c>
      <c r="DC10" s="11">
        <v>0</v>
      </c>
      <c r="DD10" s="11">
        <v>0</v>
      </c>
      <c r="DE10" s="11">
        <v>0</v>
      </c>
      <c r="DF10" s="11">
        <v>0</v>
      </c>
      <c r="DG10" s="11">
        <v>0</v>
      </c>
      <c r="DH10" s="11">
        <v>0</v>
      </c>
      <c r="DI10" s="11">
        <v>0</v>
      </c>
      <c r="DJ10" s="11">
        <v>0</v>
      </c>
      <c r="DK10" s="11">
        <v>2</v>
      </c>
      <c r="DL10" s="54">
        <v>0</v>
      </c>
      <c r="DM10" s="83">
        <v>1</v>
      </c>
      <c r="DN10" s="79">
        <v>1</v>
      </c>
      <c r="DO10" s="79">
        <v>1</v>
      </c>
      <c r="DP10" s="79">
        <v>1</v>
      </c>
      <c r="DQ10" s="79">
        <v>1</v>
      </c>
      <c r="DR10" s="79">
        <v>1</v>
      </c>
      <c r="DS10" s="79">
        <v>1</v>
      </c>
      <c r="DT10" s="79">
        <v>1</v>
      </c>
      <c r="DU10" s="79">
        <v>1</v>
      </c>
      <c r="DV10" s="79">
        <v>4</v>
      </c>
      <c r="DW10" s="79">
        <v>1</v>
      </c>
      <c r="DX10" s="79">
        <v>1</v>
      </c>
      <c r="DY10" s="79">
        <v>1</v>
      </c>
      <c r="DZ10" s="79">
        <v>1</v>
      </c>
      <c r="EA10" s="79">
        <v>1</v>
      </c>
      <c r="EB10" s="79">
        <v>1</v>
      </c>
      <c r="EC10" s="79">
        <v>1</v>
      </c>
      <c r="ED10" s="79">
        <v>1</v>
      </c>
      <c r="EE10" s="84">
        <v>1</v>
      </c>
      <c r="EF10" s="90" t="s">
        <v>724</v>
      </c>
      <c r="EG10" s="11">
        <v>20</v>
      </c>
      <c r="EH10" s="77" t="s">
        <v>440</v>
      </c>
      <c r="EI10" s="11">
        <v>5</v>
      </c>
      <c r="EJ10" s="11" t="s">
        <v>68</v>
      </c>
      <c r="EK10" s="11" t="s">
        <v>68</v>
      </c>
      <c r="EL10" s="11" t="s">
        <v>26</v>
      </c>
      <c r="EM10" s="11" t="s">
        <v>26</v>
      </c>
      <c r="EN10" s="11" t="s">
        <v>26</v>
      </c>
      <c r="EO10" s="11" t="s">
        <v>26</v>
      </c>
      <c r="EP10" s="11" t="s">
        <v>69</v>
      </c>
      <c r="EQ10" s="11" t="s">
        <v>26</v>
      </c>
      <c r="ER10" s="11" t="s">
        <v>26</v>
      </c>
      <c r="ES10" s="11" t="s">
        <v>723</v>
      </c>
      <c r="ET10" s="11" t="s">
        <v>25</v>
      </c>
      <c r="EU10" s="11" t="s">
        <v>26</v>
      </c>
      <c r="EV10" s="11" t="s">
        <v>101</v>
      </c>
      <c r="EW10" s="54" t="s">
        <v>65</v>
      </c>
      <c r="EX10" s="83">
        <v>0.05</v>
      </c>
      <c r="EY10" s="79">
        <v>20</v>
      </c>
      <c r="EZ10" s="79">
        <v>24</v>
      </c>
      <c r="FA10" s="79">
        <v>90</v>
      </c>
      <c r="FB10" s="79" t="s">
        <v>7</v>
      </c>
      <c r="FC10" s="79" t="s">
        <v>7</v>
      </c>
      <c r="FD10" s="79"/>
      <c r="FE10" s="79" t="s">
        <v>96</v>
      </c>
      <c r="FF10" s="84" t="s">
        <v>96</v>
      </c>
      <c r="FG10" s="53">
        <v>5</v>
      </c>
      <c r="FH10" s="11">
        <v>3</v>
      </c>
      <c r="FI10" s="11">
        <v>5</v>
      </c>
      <c r="FJ10" s="11">
        <v>1</v>
      </c>
      <c r="FK10" s="11" t="s">
        <v>17</v>
      </c>
      <c r="FL10" s="11" t="s">
        <v>19</v>
      </c>
      <c r="FM10" s="11" t="s">
        <v>19</v>
      </c>
      <c r="FN10" s="11" t="s">
        <v>17</v>
      </c>
      <c r="FO10" s="11" t="s">
        <v>17</v>
      </c>
      <c r="FP10" s="11">
        <v>4</v>
      </c>
      <c r="FQ10" s="11">
        <v>3</v>
      </c>
      <c r="FR10" s="11">
        <v>4</v>
      </c>
      <c r="FS10" s="11">
        <v>5</v>
      </c>
      <c r="FT10" s="11"/>
      <c r="FU10" s="11" t="s">
        <v>14</v>
      </c>
      <c r="FV10" s="11" t="s">
        <v>9</v>
      </c>
      <c r="FW10" s="11" t="s">
        <v>58</v>
      </c>
      <c r="FX10" s="11" t="s">
        <v>162</v>
      </c>
      <c r="FY10" s="11" t="s">
        <v>7</v>
      </c>
      <c r="FZ10" s="11" t="s">
        <v>7</v>
      </c>
      <c r="GA10" s="54" t="s">
        <v>7</v>
      </c>
      <c r="GB10" s="83" t="s">
        <v>12</v>
      </c>
      <c r="GC10" s="79" t="s">
        <v>57</v>
      </c>
      <c r="GD10" s="79" t="s">
        <v>9</v>
      </c>
      <c r="GE10" s="79" t="s">
        <v>7</v>
      </c>
      <c r="GF10" s="79"/>
      <c r="GG10" s="79" t="s">
        <v>722</v>
      </c>
      <c r="GH10" s="79" t="s">
        <v>9</v>
      </c>
      <c r="GI10" s="79" t="s">
        <v>7</v>
      </c>
      <c r="GJ10" s="79" t="s">
        <v>7</v>
      </c>
      <c r="GK10" s="79"/>
      <c r="GL10" s="84" t="s">
        <v>9</v>
      </c>
      <c r="GM10" s="53" t="s">
        <v>9</v>
      </c>
      <c r="GN10" s="11" t="s">
        <v>721</v>
      </c>
      <c r="GO10" s="11" t="s">
        <v>7</v>
      </c>
      <c r="GP10" s="54" t="s">
        <v>7</v>
      </c>
      <c r="GQ10" s="83" t="s">
        <v>185</v>
      </c>
      <c r="GR10" s="79"/>
      <c r="GS10" s="79"/>
      <c r="GT10" s="79"/>
      <c r="GU10" s="79"/>
      <c r="GV10" s="79"/>
      <c r="GW10" s="79"/>
      <c r="GX10" s="79">
        <v>4</v>
      </c>
      <c r="GY10" s="84"/>
      <c r="GZ10" s="49" t="s">
        <v>5</v>
      </c>
      <c r="HA10" s="11"/>
      <c r="HB10" s="11"/>
      <c r="HC10" s="11"/>
      <c r="HD10" s="11"/>
      <c r="HE10" s="11"/>
      <c r="HF10" s="11"/>
      <c r="HG10" s="11"/>
      <c r="HH10" s="11"/>
      <c r="HI10" s="11"/>
      <c r="HJ10" s="11"/>
      <c r="HK10" s="11"/>
      <c r="HL10" s="11"/>
      <c r="HM10" s="11"/>
      <c r="HN10" s="11"/>
      <c r="HO10" s="11"/>
      <c r="HP10" s="11" t="s">
        <v>54</v>
      </c>
      <c r="HQ10" s="11"/>
      <c r="HR10" s="11"/>
      <c r="HS10" s="11"/>
      <c r="HT10" s="11" t="s">
        <v>141</v>
      </c>
      <c r="HU10" s="11" t="s">
        <v>248</v>
      </c>
      <c r="HV10" s="11" t="s">
        <v>1</v>
      </c>
      <c r="HW10" s="11"/>
      <c r="HX10" s="11" t="s">
        <v>1</v>
      </c>
      <c r="HY10" s="11"/>
      <c r="HZ10" s="11"/>
      <c r="IA10" s="11"/>
      <c r="IB10" s="11"/>
      <c r="IC10" s="11"/>
      <c r="ID10" s="11"/>
      <c r="IE10" s="11"/>
      <c r="IF10" s="47" t="s">
        <v>729</v>
      </c>
      <c r="IG10" s="132">
        <v>44020.622013888889</v>
      </c>
      <c r="IH10" s="131" t="s">
        <v>1821</v>
      </c>
      <c r="II10" s="131" t="s">
        <v>1822</v>
      </c>
      <c r="IJ10" s="131" t="s">
        <v>1549</v>
      </c>
      <c r="IK10" s="131" t="s">
        <v>1831</v>
      </c>
      <c r="IL10" s="131" t="s">
        <v>1824</v>
      </c>
      <c r="IM10" s="131" t="s">
        <v>1835</v>
      </c>
      <c r="IN10" s="131" t="s">
        <v>1824</v>
      </c>
      <c r="IO10" s="131" t="s">
        <v>9</v>
      </c>
      <c r="IP10" s="131" t="s">
        <v>7</v>
      </c>
      <c r="IQ10" s="131"/>
      <c r="IR10" s="131" t="s">
        <v>7</v>
      </c>
      <c r="IS10" s="131" t="s">
        <v>351</v>
      </c>
      <c r="IT10" s="131" t="s">
        <v>7</v>
      </c>
      <c r="IU10" s="131"/>
      <c r="IV10" s="131"/>
      <c r="IW10" s="131" t="s">
        <v>20</v>
      </c>
      <c r="IX10" s="131" t="s">
        <v>40</v>
      </c>
      <c r="IY10" s="131" t="s">
        <v>20</v>
      </c>
      <c r="IZ10" s="131"/>
      <c r="JA10" s="131" t="s">
        <v>20</v>
      </c>
      <c r="JB10" s="131" t="s">
        <v>80</v>
      </c>
      <c r="JC10" s="133">
        <v>2</v>
      </c>
      <c r="JD10" s="131" t="s">
        <v>20</v>
      </c>
      <c r="JE10" s="131" t="s">
        <v>20</v>
      </c>
      <c r="JF10" s="131" t="s">
        <v>115</v>
      </c>
      <c r="JG10" s="131" t="s">
        <v>9</v>
      </c>
      <c r="JH10" s="131" t="s">
        <v>1836</v>
      </c>
      <c r="JI10" s="131" t="s">
        <v>9</v>
      </c>
      <c r="JJ10" s="131" t="s">
        <v>1837</v>
      </c>
      <c r="JK10" s="131" t="s">
        <v>7</v>
      </c>
      <c r="JL10" s="131" t="s">
        <v>20</v>
      </c>
      <c r="JM10" s="131"/>
      <c r="JN10" s="131" t="s">
        <v>9</v>
      </c>
      <c r="JO10" s="131" t="s">
        <v>1838</v>
      </c>
      <c r="JP10" s="133">
        <v>0</v>
      </c>
      <c r="JQ10" s="133">
        <v>0</v>
      </c>
      <c r="JR10" s="133">
        <v>0</v>
      </c>
      <c r="JS10" s="131"/>
      <c r="JT10" s="133">
        <v>0</v>
      </c>
      <c r="JU10" s="131" t="s">
        <v>152</v>
      </c>
      <c r="JV10" s="131" t="s">
        <v>168</v>
      </c>
      <c r="JW10" s="138">
        <v>2</v>
      </c>
      <c r="JX10" s="138">
        <v>2</v>
      </c>
      <c r="JY10" s="138">
        <v>4</v>
      </c>
      <c r="JZ10" s="138">
        <v>4</v>
      </c>
      <c r="KA10" s="138">
        <v>1</v>
      </c>
      <c r="KB10" s="138">
        <v>4</v>
      </c>
      <c r="KC10" s="138">
        <v>3</v>
      </c>
      <c r="KD10" s="138">
        <v>1</v>
      </c>
      <c r="KE10" s="138">
        <v>3</v>
      </c>
      <c r="KF10" s="138">
        <v>2</v>
      </c>
      <c r="KG10" s="138">
        <v>1</v>
      </c>
      <c r="KH10" s="138">
        <v>3</v>
      </c>
      <c r="KI10" s="138">
        <v>4</v>
      </c>
      <c r="KJ10" s="138">
        <v>4</v>
      </c>
      <c r="KK10" s="138">
        <v>1</v>
      </c>
      <c r="KL10" s="138">
        <v>1</v>
      </c>
      <c r="KM10" s="138">
        <v>3</v>
      </c>
      <c r="KN10" s="138">
        <v>4</v>
      </c>
      <c r="KO10" s="138">
        <v>1</v>
      </c>
      <c r="KP10" s="138">
        <v>2</v>
      </c>
      <c r="KQ10" s="139"/>
      <c r="KR10" s="133">
        <v>4</v>
      </c>
      <c r="KS10" s="133">
        <v>1</v>
      </c>
      <c r="KT10" s="133">
        <v>4</v>
      </c>
      <c r="KU10" s="133">
        <v>3</v>
      </c>
      <c r="KV10" s="133">
        <v>3</v>
      </c>
      <c r="KW10" s="133">
        <v>4</v>
      </c>
      <c r="KX10" s="133">
        <v>2</v>
      </c>
      <c r="KY10" s="133">
        <v>3</v>
      </c>
      <c r="KZ10" s="133">
        <v>1</v>
      </c>
      <c r="LA10" s="133">
        <v>3</v>
      </c>
      <c r="LB10" s="133">
        <v>2</v>
      </c>
      <c r="LC10" s="133">
        <v>4</v>
      </c>
      <c r="LD10" s="133">
        <v>0</v>
      </c>
      <c r="LE10" s="133">
        <v>2</v>
      </c>
      <c r="LF10" s="133">
        <v>2</v>
      </c>
      <c r="LG10" s="133">
        <v>2</v>
      </c>
      <c r="LH10" s="133">
        <v>4</v>
      </c>
      <c r="LI10" s="133">
        <v>4</v>
      </c>
      <c r="LJ10" s="133">
        <v>1</v>
      </c>
      <c r="LK10" s="133">
        <v>4</v>
      </c>
      <c r="LL10" s="133">
        <v>3</v>
      </c>
      <c r="LM10" s="133">
        <v>3</v>
      </c>
      <c r="LN10" s="133">
        <v>1</v>
      </c>
      <c r="LO10" s="133">
        <v>0</v>
      </c>
      <c r="LP10" s="133">
        <v>2</v>
      </c>
      <c r="LQ10" s="133">
        <v>4</v>
      </c>
      <c r="LR10" s="133">
        <v>3</v>
      </c>
      <c r="LS10" s="133">
        <v>3</v>
      </c>
      <c r="LT10" s="133">
        <v>4</v>
      </c>
      <c r="LU10" s="133">
        <v>4</v>
      </c>
      <c r="LV10" s="133">
        <v>2</v>
      </c>
      <c r="LW10" s="133">
        <v>1</v>
      </c>
      <c r="LX10" s="133">
        <v>1</v>
      </c>
      <c r="LY10" s="133">
        <v>4</v>
      </c>
      <c r="LZ10" s="133">
        <v>1</v>
      </c>
      <c r="MA10" s="133">
        <v>4</v>
      </c>
      <c r="MB10" s="133">
        <v>4</v>
      </c>
      <c r="MC10" s="133">
        <v>2</v>
      </c>
      <c r="MD10" s="133">
        <v>1</v>
      </c>
      <c r="ME10" s="133">
        <v>1</v>
      </c>
      <c r="MF10" s="133">
        <v>1</v>
      </c>
      <c r="MG10" s="133">
        <v>1</v>
      </c>
      <c r="MH10" s="133">
        <v>1</v>
      </c>
      <c r="MI10" s="133">
        <v>1</v>
      </c>
      <c r="MJ10" s="133">
        <v>1</v>
      </c>
      <c r="MK10" s="133">
        <v>1</v>
      </c>
      <c r="ML10" s="133">
        <v>1</v>
      </c>
      <c r="MM10" s="133">
        <v>1</v>
      </c>
      <c r="MN10" s="133">
        <v>1</v>
      </c>
      <c r="MO10" s="133">
        <v>1</v>
      </c>
      <c r="MP10" s="133">
        <v>1</v>
      </c>
      <c r="MQ10" s="133">
        <v>1</v>
      </c>
      <c r="MR10" s="133">
        <v>1</v>
      </c>
      <c r="MS10" s="133">
        <v>1</v>
      </c>
      <c r="MT10" s="133">
        <v>1</v>
      </c>
      <c r="MU10" s="133">
        <v>1</v>
      </c>
      <c r="MV10" s="131" t="s">
        <v>465</v>
      </c>
      <c r="MW10" s="133">
        <v>45</v>
      </c>
      <c r="MX10" s="131" t="s">
        <v>739</v>
      </c>
      <c r="MY10" s="133">
        <v>5</v>
      </c>
      <c r="MZ10" s="131" t="s">
        <v>103</v>
      </c>
      <c r="NA10" s="131" t="s">
        <v>26</v>
      </c>
      <c r="NB10" s="131" t="s">
        <v>26</v>
      </c>
      <c r="NC10" s="131" t="s">
        <v>26</v>
      </c>
      <c r="ND10" s="131" t="s">
        <v>26</v>
      </c>
      <c r="NE10" s="131" t="s">
        <v>103</v>
      </c>
      <c r="NF10" s="131" t="s">
        <v>69</v>
      </c>
      <c r="NG10" s="131" t="s">
        <v>26</v>
      </c>
      <c r="NH10" s="131" t="s">
        <v>103</v>
      </c>
      <c r="NI10" s="131" t="s">
        <v>1839</v>
      </c>
      <c r="NJ10" s="131" t="s">
        <v>26</v>
      </c>
      <c r="NK10" s="131" t="s">
        <v>125</v>
      </c>
      <c r="NL10" s="131" t="s">
        <v>124</v>
      </c>
      <c r="NM10" s="131" t="s">
        <v>65</v>
      </c>
      <c r="NN10" s="133">
        <v>20</v>
      </c>
      <c r="NO10" s="131" t="s">
        <v>9</v>
      </c>
      <c r="NP10" s="131" t="s">
        <v>9</v>
      </c>
      <c r="NQ10" s="131" t="s">
        <v>1840</v>
      </c>
      <c r="NR10" s="131" t="s">
        <v>60</v>
      </c>
      <c r="NS10" s="131" t="s">
        <v>60</v>
      </c>
      <c r="NT10" s="133">
        <v>5</v>
      </c>
      <c r="NU10" s="133">
        <v>2</v>
      </c>
      <c r="NV10" s="133">
        <v>5</v>
      </c>
      <c r="NW10" s="133">
        <v>4</v>
      </c>
      <c r="NX10" s="131" t="s">
        <v>1346</v>
      </c>
      <c r="NY10" s="131" t="s">
        <v>16</v>
      </c>
      <c r="NZ10" s="131" t="s">
        <v>19</v>
      </c>
      <c r="OA10" s="131" t="s">
        <v>18</v>
      </c>
      <c r="OB10" s="131" t="s">
        <v>20</v>
      </c>
      <c r="OC10" s="133">
        <v>3</v>
      </c>
      <c r="OD10" s="133">
        <v>5</v>
      </c>
      <c r="OE10" s="133">
        <v>1</v>
      </c>
      <c r="OF10" s="133">
        <v>5</v>
      </c>
      <c r="OG10" s="131" t="s">
        <v>1841</v>
      </c>
      <c r="OH10" s="131" t="s">
        <v>14</v>
      </c>
      <c r="OI10" s="131" t="s">
        <v>7</v>
      </c>
      <c r="OJ10" s="131" t="s">
        <v>233</v>
      </c>
      <c r="OK10" s="131" t="s">
        <v>162</v>
      </c>
      <c r="OL10" s="131" t="s">
        <v>13</v>
      </c>
      <c r="OM10" s="131" t="s">
        <v>13</v>
      </c>
      <c r="ON10" s="131" t="s">
        <v>7</v>
      </c>
      <c r="OO10" s="131" t="s">
        <v>12</v>
      </c>
      <c r="OP10" s="131" t="s">
        <v>57</v>
      </c>
      <c r="OQ10" s="131" t="s">
        <v>9</v>
      </c>
      <c r="OR10" s="131" t="s">
        <v>7</v>
      </c>
      <c r="OS10" s="131"/>
      <c r="OT10" s="131" t="s">
        <v>1842</v>
      </c>
      <c r="OU10" s="131" t="s">
        <v>9</v>
      </c>
      <c r="OV10" s="131" t="s">
        <v>7</v>
      </c>
      <c r="OW10" s="131" t="s">
        <v>7</v>
      </c>
      <c r="OX10" s="131"/>
      <c r="OY10" s="131" t="s">
        <v>7</v>
      </c>
      <c r="OZ10" s="131" t="s">
        <v>9</v>
      </c>
      <c r="PA10" s="131" t="s">
        <v>1843</v>
      </c>
      <c r="PB10" s="131" t="s">
        <v>9</v>
      </c>
      <c r="PC10" s="131" t="s">
        <v>7</v>
      </c>
      <c r="PD10" s="131" t="s">
        <v>55</v>
      </c>
      <c r="PE10" s="131"/>
      <c r="PF10" s="131"/>
      <c r="PG10" s="131"/>
      <c r="PH10" s="131"/>
      <c r="PI10" s="131"/>
      <c r="PJ10" s="131"/>
      <c r="PK10" s="131"/>
      <c r="PL10" s="133">
        <v>10</v>
      </c>
      <c r="PM10" s="131" t="s">
        <v>5</v>
      </c>
      <c r="PN10" s="131"/>
      <c r="PO10" s="131"/>
      <c r="PP10" s="131"/>
      <c r="PQ10" s="131"/>
      <c r="PR10" s="131"/>
      <c r="PS10" s="131"/>
      <c r="PT10" s="131"/>
      <c r="PU10" s="131"/>
      <c r="PV10" s="131"/>
      <c r="PW10" s="131"/>
      <c r="PX10" s="131"/>
      <c r="PY10" s="131"/>
      <c r="PZ10" s="131"/>
      <c r="QA10" s="131"/>
      <c r="QB10" s="131"/>
      <c r="QC10" s="131" t="s">
        <v>54</v>
      </c>
      <c r="QD10" s="131"/>
      <c r="QE10" s="131" t="s">
        <v>184</v>
      </c>
      <c r="QF10" s="131" t="s">
        <v>183</v>
      </c>
      <c r="QG10" s="131" t="s">
        <v>1</v>
      </c>
      <c r="QH10" s="131"/>
      <c r="QI10" s="131"/>
      <c r="QJ10" s="131"/>
      <c r="QK10" s="131" t="s">
        <v>1</v>
      </c>
      <c r="QL10" s="131"/>
      <c r="QM10" s="131"/>
      <c r="QN10" s="131"/>
      <c r="QO10" s="131"/>
      <c r="QP10" s="131"/>
      <c r="QQ10" s="131"/>
      <c r="QR10" s="174"/>
      <c r="QS10" s="171">
        <v>44062.521319444444</v>
      </c>
      <c r="QT10" t="s">
        <v>2029</v>
      </c>
      <c r="QU10" t="s">
        <v>1822</v>
      </c>
      <c r="QV10" t="s">
        <v>1549</v>
      </c>
      <c r="QW10" t="s">
        <v>1831</v>
      </c>
      <c r="QX10" t="s">
        <v>1824</v>
      </c>
      <c r="QY10" t="s">
        <v>1831</v>
      </c>
      <c r="QZ10" t="s">
        <v>1824</v>
      </c>
      <c r="RA10" t="s">
        <v>9</v>
      </c>
      <c r="RB10" t="s">
        <v>7</v>
      </c>
      <c r="RC10" t="s">
        <v>2062</v>
      </c>
      <c r="RD10" t="s">
        <v>7</v>
      </c>
      <c r="RF10" t="s">
        <v>7</v>
      </c>
      <c r="RI10" t="s">
        <v>20</v>
      </c>
      <c r="RJ10" t="s">
        <v>40</v>
      </c>
      <c r="RK10" t="s">
        <v>20</v>
      </c>
      <c r="RR10" t="s">
        <v>115</v>
      </c>
      <c r="RS10" t="s">
        <v>7</v>
      </c>
      <c r="RU10" t="s">
        <v>9</v>
      </c>
      <c r="RV10" t="s">
        <v>2063</v>
      </c>
      <c r="RW10" t="s">
        <v>9</v>
      </c>
      <c r="RX10" t="s">
        <v>35</v>
      </c>
      <c r="RY10" t="s">
        <v>2064</v>
      </c>
      <c r="RZ10" t="s">
        <v>7</v>
      </c>
      <c r="SB10">
        <v>0</v>
      </c>
      <c r="SC10" t="s">
        <v>269</v>
      </c>
      <c r="SD10">
        <v>0</v>
      </c>
      <c r="SE10" t="s">
        <v>269</v>
      </c>
      <c r="SF10">
        <v>0</v>
      </c>
      <c r="SG10" t="s">
        <v>269</v>
      </c>
      <c r="SH10" t="s">
        <v>2065</v>
      </c>
      <c r="SI10">
        <v>1</v>
      </c>
      <c r="SJ10">
        <v>3</v>
      </c>
      <c r="SK10">
        <v>4</v>
      </c>
      <c r="SL10">
        <v>4</v>
      </c>
      <c r="SM10">
        <v>1</v>
      </c>
      <c r="SN10">
        <v>2</v>
      </c>
      <c r="SO10">
        <v>4</v>
      </c>
      <c r="SP10">
        <v>1</v>
      </c>
      <c r="SQ10">
        <v>4</v>
      </c>
      <c r="SR10">
        <v>1</v>
      </c>
      <c r="SS10">
        <v>3</v>
      </c>
      <c r="ST10">
        <v>4</v>
      </c>
      <c r="SU10">
        <v>3</v>
      </c>
      <c r="SV10">
        <v>2</v>
      </c>
      <c r="SW10">
        <v>1</v>
      </c>
      <c r="SX10">
        <v>1</v>
      </c>
      <c r="SY10">
        <v>4</v>
      </c>
      <c r="SZ10">
        <v>2</v>
      </c>
      <c r="TA10">
        <v>1</v>
      </c>
      <c r="TB10">
        <v>1</v>
      </c>
      <c r="TC10">
        <v>4</v>
      </c>
      <c r="TD10">
        <v>1</v>
      </c>
      <c r="TE10">
        <v>0</v>
      </c>
      <c r="TF10">
        <v>3</v>
      </c>
      <c r="TG10">
        <v>0</v>
      </c>
      <c r="TH10">
        <v>2</v>
      </c>
      <c r="TI10">
        <v>3</v>
      </c>
      <c r="TJ10">
        <v>3</v>
      </c>
      <c r="TK10">
        <v>1</v>
      </c>
      <c r="TL10">
        <v>4</v>
      </c>
      <c r="TM10">
        <v>1</v>
      </c>
      <c r="TN10">
        <v>3</v>
      </c>
      <c r="TO10">
        <v>0</v>
      </c>
      <c r="TP10">
        <v>1</v>
      </c>
      <c r="TQ10">
        <v>3</v>
      </c>
      <c r="TR10">
        <v>3</v>
      </c>
      <c r="TS10">
        <v>2</v>
      </c>
      <c r="TT10">
        <v>4</v>
      </c>
      <c r="TU10">
        <v>4</v>
      </c>
      <c r="TV10">
        <v>2</v>
      </c>
      <c r="TW10">
        <v>0</v>
      </c>
      <c r="TX10">
        <v>4</v>
      </c>
      <c r="TY10">
        <v>0</v>
      </c>
      <c r="TZ10">
        <v>2</v>
      </c>
      <c r="UA10">
        <v>2</v>
      </c>
      <c r="UB10">
        <v>4</v>
      </c>
      <c r="UC10">
        <v>3</v>
      </c>
      <c r="UD10">
        <v>3</v>
      </c>
      <c r="UE10">
        <v>3</v>
      </c>
      <c r="UF10">
        <v>3</v>
      </c>
      <c r="UG10">
        <v>1</v>
      </c>
      <c r="UH10">
        <v>0</v>
      </c>
      <c r="UI10">
        <v>0</v>
      </c>
      <c r="UJ10">
        <v>1</v>
      </c>
      <c r="UK10">
        <v>0</v>
      </c>
      <c r="UL10">
        <v>4</v>
      </c>
      <c r="UM10">
        <v>4</v>
      </c>
      <c r="UN10">
        <v>1</v>
      </c>
      <c r="UO10">
        <v>1</v>
      </c>
      <c r="UP10">
        <v>1</v>
      </c>
      <c r="UQ10">
        <v>1</v>
      </c>
      <c r="UR10">
        <v>1</v>
      </c>
      <c r="US10">
        <v>1</v>
      </c>
      <c r="UT10">
        <v>1</v>
      </c>
      <c r="UU10">
        <v>1</v>
      </c>
      <c r="UV10">
        <v>1</v>
      </c>
      <c r="UW10">
        <v>1</v>
      </c>
      <c r="UX10">
        <v>1</v>
      </c>
      <c r="UY10">
        <v>1</v>
      </c>
      <c r="UZ10">
        <v>1</v>
      </c>
      <c r="VA10">
        <v>1</v>
      </c>
      <c r="VB10">
        <v>1</v>
      </c>
      <c r="VC10">
        <v>1</v>
      </c>
      <c r="VD10">
        <v>1</v>
      </c>
      <c r="VE10">
        <v>3</v>
      </c>
      <c r="VF10">
        <v>1</v>
      </c>
      <c r="VG10">
        <v>2</v>
      </c>
      <c r="VH10" t="s">
        <v>465</v>
      </c>
      <c r="VI10">
        <v>20</v>
      </c>
      <c r="VJ10" t="s">
        <v>2066</v>
      </c>
      <c r="VK10">
        <v>5</v>
      </c>
      <c r="VL10" t="s">
        <v>68</v>
      </c>
      <c r="VM10" t="s">
        <v>69</v>
      </c>
      <c r="VN10" t="s">
        <v>69</v>
      </c>
      <c r="VO10" t="s">
        <v>26</v>
      </c>
      <c r="VP10" t="s">
        <v>26</v>
      </c>
      <c r="VQ10" t="s">
        <v>26</v>
      </c>
      <c r="VR10" t="s">
        <v>103</v>
      </c>
      <c r="VS10" t="s">
        <v>26</v>
      </c>
      <c r="VT10" t="s">
        <v>26</v>
      </c>
      <c r="VU10" t="s">
        <v>2067</v>
      </c>
      <c r="VV10" t="s">
        <v>25</v>
      </c>
      <c r="VW10" t="s">
        <v>125</v>
      </c>
      <c r="VX10" t="s">
        <v>124</v>
      </c>
      <c r="VY10" t="s">
        <v>146</v>
      </c>
      <c r="VZ10">
        <v>40</v>
      </c>
      <c r="WA10" t="s">
        <v>7</v>
      </c>
      <c r="WB10" t="s">
        <v>7</v>
      </c>
      <c r="WD10" t="s">
        <v>60</v>
      </c>
      <c r="WE10" t="s">
        <v>60</v>
      </c>
      <c r="WF10">
        <v>5</v>
      </c>
      <c r="WG10">
        <v>4</v>
      </c>
      <c r="WH10">
        <v>5</v>
      </c>
      <c r="WI10">
        <v>3</v>
      </c>
      <c r="WJ10" t="s">
        <v>1346</v>
      </c>
      <c r="WK10" t="s">
        <v>16</v>
      </c>
      <c r="WL10" t="s">
        <v>19</v>
      </c>
      <c r="WM10" t="s">
        <v>20</v>
      </c>
      <c r="WN10" t="s">
        <v>20</v>
      </c>
      <c r="WO10">
        <v>2</v>
      </c>
      <c r="WP10">
        <v>5</v>
      </c>
      <c r="WQ10">
        <v>3</v>
      </c>
      <c r="WR10">
        <v>5</v>
      </c>
      <c r="WS10" t="s">
        <v>2068</v>
      </c>
      <c r="WT10" t="s">
        <v>14</v>
      </c>
      <c r="WU10" t="s">
        <v>9</v>
      </c>
      <c r="WV10" t="s">
        <v>162</v>
      </c>
      <c r="WW10" t="s">
        <v>162</v>
      </c>
      <c r="WX10" t="s">
        <v>13</v>
      </c>
      <c r="WY10" t="s">
        <v>13</v>
      </c>
      <c r="WZ10" t="s">
        <v>7</v>
      </c>
      <c r="XA10" t="s">
        <v>12</v>
      </c>
      <c r="XB10" t="s">
        <v>57</v>
      </c>
      <c r="XC10" t="s">
        <v>9</v>
      </c>
      <c r="XD10" t="s">
        <v>7</v>
      </c>
      <c r="XF10" t="s">
        <v>2069</v>
      </c>
      <c r="XG10" t="s">
        <v>9</v>
      </c>
      <c r="XH10" t="s">
        <v>7</v>
      </c>
      <c r="XI10" t="s">
        <v>7</v>
      </c>
      <c r="XK10" t="s">
        <v>7</v>
      </c>
      <c r="XL10" t="s">
        <v>9</v>
      </c>
      <c r="XM10" t="s">
        <v>2070</v>
      </c>
      <c r="XN10" t="s">
        <v>9</v>
      </c>
      <c r="XO10" t="s">
        <v>7</v>
      </c>
      <c r="XP10" t="s">
        <v>90</v>
      </c>
      <c r="XV10">
        <v>10</v>
      </c>
      <c r="XY10" t="s">
        <v>5</v>
      </c>
      <c r="YO10" t="s">
        <v>54</v>
      </c>
      <c r="YQ10" t="s">
        <v>184</v>
      </c>
      <c r="YR10" t="s">
        <v>183</v>
      </c>
      <c r="YS10" t="s">
        <v>1</v>
      </c>
      <c r="YW10" t="s">
        <v>1</v>
      </c>
      <c r="ZE10" t="s">
        <v>0</v>
      </c>
    </row>
    <row r="11" spans="1:681" ht="15" thickBot="1" x14ac:dyDescent="0.4">
      <c r="A11" s="47" t="s">
        <v>895</v>
      </c>
      <c r="B11" s="17">
        <v>43957.419350520839</v>
      </c>
      <c r="C11" s="53">
        <v>48</v>
      </c>
      <c r="D11" s="11" t="s">
        <v>51</v>
      </c>
      <c r="E11" s="11" t="s">
        <v>50</v>
      </c>
      <c r="F11" s="11" t="s">
        <v>333</v>
      </c>
      <c r="G11" s="11" t="s">
        <v>578</v>
      </c>
      <c r="H11" s="11" t="s">
        <v>47</v>
      </c>
      <c r="I11" s="11" t="s">
        <v>47</v>
      </c>
      <c r="J11" s="11" t="s">
        <v>9</v>
      </c>
      <c r="K11" s="11">
        <v>2</v>
      </c>
      <c r="L11" s="11" t="s">
        <v>9</v>
      </c>
      <c r="M11" s="11" t="s">
        <v>46</v>
      </c>
      <c r="N11" s="11" t="s">
        <v>9</v>
      </c>
      <c r="O11" s="11" t="s">
        <v>45</v>
      </c>
      <c r="P11" s="11">
        <v>1200</v>
      </c>
      <c r="Q11" s="11" t="s">
        <v>894</v>
      </c>
      <c r="R11" s="11">
        <v>12140</v>
      </c>
      <c r="S11" s="11" t="s">
        <v>84</v>
      </c>
      <c r="T11" s="11">
        <v>2</v>
      </c>
      <c r="U11" s="11" t="s">
        <v>9</v>
      </c>
      <c r="V11" s="11" t="s">
        <v>7</v>
      </c>
      <c r="W11" s="11" t="s">
        <v>7</v>
      </c>
      <c r="X11" s="11" t="s">
        <v>7</v>
      </c>
      <c r="Y11" s="54" t="s">
        <v>7</v>
      </c>
      <c r="Z11" s="65" t="s">
        <v>7</v>
      </c>
      <c r="AA11" s="66"/>
      <c r="AB11" s="66" t="s">
        <v>7</v>
      </c>
      <c r="AC11" s="66"/>
      <c r="AD11" s="66" t="s">
        <v>7</v>
      </c>
      <c r="AE11" s="66"/>
      <c r="AF11" s="67"/>
      <c r="AG11" s="53" t="s">
        <v>20</v>
      </c>
      <c r="AH11" s="11" t="s">
        <v>40</v>
      </c>
      <c r="AI11" s="11">
        <v>4</v>
      </c>
      <c r="AJ11" s="11" t="s">
        <v>20</v>
      </c>
      <c r="AK11" s="11" t="s">
        <v>20</v>
      </c>
      <c r="AL11" s="11" t="s">
        <v>194</v>
      </c>
      <c r="AM11" s="11" t="s">
        <v>20</v>
      </c>
      <c r="AN11" s="11">
        <v>2</v>
      </c>
      <c r="AO11" s="11">
        <v>3</v>
      </c>
      <c r="AP11" s="54" t="s">
        <v>115</v>
      </c>
      <c r="AQ11" s="65" t="s">
        <v>9</v>
      </c>
      <c r="AR11" s="66" t="s">
        <v>893</v>
      </c>
      <c r="AS11" s="66" t="s">
        <v>9</v>
      </c>
      <c r="AT11" s="67" t="s">
        <v>892</v>
      </c>
      <c r="AU11" s="53" t="s">
        <v>9</v>
      </c>
      <c r="AV11" s="11" t="s">
        <v>35</v>
      </c>
      <c r="AW11" s="11" t="s">
        <v>34</v>
      </c>
      <c r="AX11" s="11" t="s">
        <v>9</v>
      </c>
      <c r="AY11" s="11" t="s">
        <v>891</v>
      </c>
      <c r="AZ11" s="11">
        <v>7</v>
      </c>
      <c r="BA11" s="11" t="s">
        <v>129</v>
      </c>
      <c r="BB11" s="11">
        <v>4</v>
      </c>
      <c r="BC11" s="11" t="s">
        <v>170</v>
      </c>
      <c r="BD11" s="11">
        <v>7</v>
      </c>
      <c r="BE11" s="11" t="s">
        <v>204</v>
      </c>
      <c r="BF11" s="54" t="s">
        <v>890</v>
      </c>
      <c r="BG11" s="83">
        <v>4</v>
      </c>
      <c r="BH11" s="79">
        <v>4</v>
      </c>
      <c r="BI11" s="79">
        <v>1</v>
      </c>
      <c r="BJ11" s="79">
        <v>1</v>
      </c>
      <c r="BK11" s="79">
        <v>2</v>
      </c>
      <c r="BL11" s="79">
        <v>1</v>
      </c>
      <c r="BM11" s="79">
        <v>2</v>
      </c>
      <c r="BN11" s="79">
        <v>3</v>
      </c>
      <c r="BO11" s="79">
        <v>1</v>
      </c>
      <c r="BP11" s="79">
        <v>2</v>
      </c>
      <c r="BQ11" s="79">
        <v>2</v>
      </c>
      <c r="BR11" s="79">
        <v>2</v>
      </c>
      <c r="BS11" s="79">
        <v>1</v>
      </c>
      <c r="BT11" s="79">
        <v>1</v>
      </c>
      <c r="BU11" s="79">
        <v>2</v>
      </c>
      <c r="BV11" s="79">
        <v>2</v>
      </c>
      <c r="BW11" s="79">
        <v>2</v>
      </c>
      <c r="BX11" s="79">
        <v>2</v>
      </c>
      <c r="BY11" s="79">
        <v>3</v>
      </c>
      <c r="BZ11" s="84">
        <v>4</v>
      </c>
      <c r="CB11" s="53">
        <v>1</v>
      </c>
      <c r="CC11" s="11">
        <v>0</v>
      </c>
      <c r="CD11" s="11">
        <v>2</v>
      </c>
      <c r="CE11" s="11">
        <v>1</v>
      </c>
      <c r="CF11" s="11">
        <v>2</v>
      </c>
      <c r="CG11" s="11">
        <v>1</v>
      </c>
      <c r="CH11" s="11">
        <v>1</v>
      </c>
      <c r="CI11" s="11">
        <v>1</v>
      </c>
      <c r="CJ11" s="11">
        <v>4</v>
      </c>
      <c r="CK11" s="11">
        <v>1</v>
      </c>
      <c r="CL11" s="11">
        <v>1</v>
      </c>
      <c r="CM11" s="11">
        <v>0</v>
      </c>
      <c r="CN11" s="11">
        <v>3</v>
      </c>
      <c r="CO11" s="11">
        <v>0</v>
      </c>
      <c r="CP11" s="11">
        <v>2</v>
      </c>
      <c r="CQ11" s="11">
        <v>3</v>
      </c>
      <c r="CR11" s="11">
        <v>1</v>
      </c>
      <c r="CS11" s="11">
        <v>2</v>
      </c>
      <c r="CT11" s="11">
        <v>1</v>
      </c>
      <c r="CU11" s="11">
        <v>0</v>
      </c>
      <c r="CV11" s="11">
        <v>0</v>
      </c>
      <c r="CW11" s="11">
        <v>2</v>
      </c>
      <c r="CX11" s="11">
        <v>0</v>
      </c>
      <c r="CY11" s="11">
        <v>4</v>
      </c>
      <c r="CZ11" s="11">
        <v>0</v>
      </c>
      <c r="DA11" s="11">
        <v>2</v>
      </c>
      <c r="DB11" s="11">
        <v>1</v>
      </c>
      <c r="DC11" s="11">
        <v>0</v>
      </c>
      <c r="DD11" s="11">
        <v>1</v>
      </c>
      <c r="DE11" s="11">
        <v>1</v>
      </c>
      <c r="DF11" s="11">
        <v>0</v>
      </c>
      <c r="DG11" s="11">
        <v>3</v>
      </c>
      <c r="DH11" s="11">
        <v>0</v>
      </c>
      <c r="DI11" s="11">
        <v>1</v>
      </c>
      <c r="DJ11" s="11">
        <v>3</v>
      </c>
      <c r="DK11" s="11">
        <v>1</v>
      </c>
      <c r="DL11" s="54">
        <v>2</v>
      </c>
      <c r="DM11" s="83">
        <v>1</v>
      </c>
      <c r="DN11" s="79">
        <v>1</v>
      </c>
      <c r="DO11" s="79">
        <v>2</v>
      </c>
      <c r="DP11" s="79">
        <v>1</v>
      </c>
      <c r="DQ11" s="79">
        <v>2</v>
      </c>
      <c r="DR11" s="79">
        <v>1</v>
      </c>
      <c r="DS11" s="79">
        <v>1</v>
      </c>
      <c r="DT11" s="79">
        <v>1</v>
      </c>
      <c r="DU11" s="79">
        <v>2</v>
      </c>
      <c r="DV11" s="79">
        <v>1</v>
      </c>
      <c r="DW11" s="79">
        <v>1</v>
      </c>
      <c r="DX11" s="79">
        <v>1</v>
      </c>
      <c r="DY11" s="79">
        <v>2</v>
      </c>
      <c r="DZ11" s="79">
        <v>1</v>
      </c>
      <c r="EA11" s="79">
        <v>2</v>
      </c>
      <c r="EB11" s="79">
        <v>1</v>
      </c>
      <c r="EC11" s="79">
        <v>1</v>
      </c>
      <c r="ED11" s="79">
        <v>1</v>
      </c>
      <c r="EE11" s="84">
        <v>1</v>
      </c>
      <c r="EF11" s="53" t="s">
        <v>465</v>
      </c>
      <c r="EG11" s="11" t="s">
        <v>533</v>
      </c>
      <c r="EH11" s="11" t="s">
        <v>739</v>
      </c>
      <c r="EI11" s="11">
        <v>7</v>
      </c>
      <c r="EJ11" s="11" t="s">
        <v>26</v>
      </c>
      <c r="EK11" s="11" t="s">
        <v>26</v>
      </c>
      <c r="EL11" s="11" t="s">
        <v>69</v>
      </c>
      <c r="EM11" s="11" t="s">
        <v>26</v>
      </c>
      <c r="EN11" s="11" t="s">
        <v>26</v>
      </c>
      <c r="EO11" s="11" t="s">
        <v>26</v>
      </c>
      <c r="EP11" s="11" t="s">
        <v>103</v>
      </c>
      <c r="EQ11" s="11" t="s">
        <v>26</v>
      </c>
      <c r="ER11" s="11" t="s">
        <v>26</v>
      </c>
      <c r="ES11" s="11" t="s">
        <v>889</v>
      </c>
      <c r="ET11" s="11" t="s">
        <v>26</v>
      </c>
      <c r="EU11" s="11" t="s">
        <v>26</v>
      </c>
      <c r="EV11" s="11" t="s">
        <v>66</v>
      </c>
      <c r="EW11" s="54" t="s">
        <v>100</v>
      </c>
      <c r="EX11" s="83">
        <v>0.1</v>
      </c>
      <c r="EY11" s="79" t="s">
        <v>98</v>
      </c>
      <c r="EZ11" s="79">
        <v>24</v>
      </c>
      <c r="FA11" s="79">
        <v>840</v>
      </c>
      <c r="FB11" s="79" t="s">
        <v>7</v>
      </c>
      <c r="FC11" s="79" t="s">
        <v>7</v>
      </c>
      <c r="FD11" s="79" t="s">
        <v>888</v>
      </c>
      <c r="FE11" s="79" t="s">
        <v>22</v>
      </c>
      <c r="FF11" s="84" t="s">
        <v>60</v>
      </c>
      <c r="FG11" s="53">
        <v>4</v>
      </c>
      <c r="FH11" s="11">
        <v>5</v>
      </c>
      <c r="FI11" s="11">
        <v>5</v>
      </c>
      <c r="FJ11" s="11">
        <v>2</v>
      </c>
      <c r="FK11" s="11" t="s">
        <v>16</v>
      </c>
      <c r="FL11" s="11" t="s">
        <v>19</v>
      </c>
      <c r="FM11" s="11" t="s">
        <v>17</v>
      </c>
      <c r="FN11" s="11" t="s">
        <v>18</v>
      </c>
      <c r="FO11" s="11" t="s">
        <v>20</v>
      </c>
      <c r="FP11" s="11">
        <v>4</v>
      </c>
      <c r="FQ11" s="11">
        <v>2</v>
      </c>
      <c r="FR11" s="11">
        <v>2</v>
      </c>
      <c r="FS11" s="11">
        <v>5</v>
      </c>
      <c r="FT11" s="11" t="s">
        <v>887</v>
      </c>
      <c r="FU11" s="11" t="s">
        <v>14</v>
      </c>
      <c r="FV11" s="11" t="s">
        <v>9</v>
      </c>
      <c r="FW11" s="11" t="s">
        <v>94</v>
      </c>
      <c r="FX11" s="11" t="s">
        <v>94</v>
      </c>
      <c r="FY11" s="11" t="s">
        <v>7</v>
      </c>
      <c r="FZ11" s="11" t="s">
        <v>7</v>
      </c>
      <c r="GA11" s="54" t="s">
        <v>7</v>
      </c>
      <c r="GB11" s="83" t="s">
        <v>12</v>
      </c>
      <c r="GC11" s="79" t="s">
        <v>57</v>
      </c>
      <c r="GD11" s="79" t="s">
        <v>9</v>
      </c>
      <c r="GE11" s="79" t="s">
        <v>7</v>
      </c>
      <c r="GF11" s="79">
        <v>0</v>
      </c>
      <c r="GG11" s="79" t="s">
        <v>368</v>
      </c>
      <c r="GH11" s="79" t="s">
        <v>7</v>
      </c>
      <c r="GI11" s="79" t="s">
        <v>9</v>
      </c>
      <c r="GJ11" s="79" t="s">
        <v>7</v>
      </c>
      <c r="GK11" s="79"/>
      <c r="GL11" s="84" t="s">
        <v>9</v>
      </c>
      <c r="GM11" s="53" t="s">
        <v>7</v>
      </c>
      <c r="GN11" s="11"/>
      <c r="GO11" s="11" t="s">
        <v>7</v>
      </c>
      <c r="GP11" s="54" t="s">
        <v>7</v>
      </c>
      <c r="GQ11" s="83" t="s">
        <v>6</v>
      </c>
      <c r="GR11" s="79"/>
      <c r="GS11" s="79"/>
      <c r="GT11" s="79"/>
      <c r="GU11" s="79"/>
      <c r="GV11" s="79">
        <v>1</v>
      </c>
      <c r="GW11" s="79"/>
      <c r="GX11" s="79"/>
      <c r="GY11" s="84"/>
      <c r="GZ11" s="49" t="s">
        <v>5</v>
      </c>
      <c r="HA11" s="11"/>
      <c r="HB11" s="11"/>
      <c r="HC11" s="11"/>
      <c r="HD11" s="11"/>
      <c r="HE11" s="11"/>
      <c r="HF11" s="11"/>
      <c r="HG11" s="11"/>
      <c r="HH11" s="11"/>
      <c r="HI11" s="11"/>
      <c r="HJ11" s="11"/>
      <c r="HK11" s="11"/>
      <c r="HL11" s="11"/>
      <c r="HM11" s="11"/>
      <c r="HN11" s="11"/>
      <c r="HO11" s="11"/>
      <c r="HP11" s="11" t="s">
        <v>54</v>
      </c>
      <c r="HQ11" s="11" t="s">
        <v>53</v>
      </c>
      <c r="HR11" s="11" t="s">
        <v>1</v>
      </c>
      <c r="HS11" s="11"/>
      <c r="HT11" s="11" t="s">
        <v>1</v>
      </c>
      <c r="HU11" s="11"/>
      <c r="HV11" s="11"/>
      <c r="HW11" s="11"/>
      <c r="HX11" s="11" t="s">
        <v>1</v>
      </c>
      <c r="HY11" s="11"/>
      <c r="HZ11" s="11"/>
      <c r="IA11" s="11"/>
      <c r="IB11" s="11"/>
      <c r="IC11" s="11"/>
      <c r="ID11" s="11"/>
      <c r="IE11" s="11"/>
      <c r="IF11" s="47" t="s">
        <v>895</v>
      </c>
      <c r="IG11" s="132">
        <v>44020.622129629628</v>
      </c>
      <c r="IH11" s="131" t="s">
        <v>1821</v>
      </c>
      <c r="II11" s="131" t="s">
        <v>1822</v>
      </c>
      <c r="IJ11" s="131" t="s">
        <v>895</v>
      </c>
      <c r="IK11" s="131" t="s">
        <v>1831</v>
      </c>
      <c r="IL11" s="131" t="s">
        <v>1824</v>
      </c>
      <c r="IM11" s="131" t="s">
        <v>1831</v>
      </c>
      <c r="IN11" s="131" t="s">
        <v>1824</v>
      </c>
      <c r="IO11" s="131" t="s">
        <v>9</v>
      </c>
      <c r="IP11" s="131" t="s">
        <v>7</v>
      </c>
      <c r="IQ11" s="131"/>
      <c r="IR11" s="131" t="s">
        <v>7</v>
      </c>
      <c r="IS11" s="131"/>
      <c r="IT11" s="131" t="s">
        <v>7</v>
      </c>
      <c r="IU11" s="131"/>
      <c r="IV11" s="131"/>
      <c r="IW11" s="131" t="s">
        <v>20</v>
      </c>
      <c r="IX11" s="131" t="s">
        <v>40</v>
      </c>
      <c r="IY11" s="131" t="s">
        <v>20</v>
      </c>
      <c r="IZ11" s="131" t="s">
        <v>20</v>
      </c>
      <c r="JA11" s="131" t="s">
        <v>20</v>
      </c>
      <c r="JB11" s="131" t="s">
        <v>134</v>
      </c>
      <c r="JC11" s="131" t="s">
        <v>20</v>
      </c>
      <c r="JD11" s="131" t="s">
        <v>20</v>
      </c>
      <c r="JE11" s="133">
        <v>2</v>
      </c>
      <c r="JF11" s="131" t="s">
        <v>349</v>
      </c>
      <c r="JG11" s="131" t="s">
        <v>9</v>
      </c>
      <c r="JH11" s="131"/>
      <c r="JI11" s="131" t="s">
        <v>9</v>
      </c>
      <c r="JJ11" s="131" t="s">
        <v>1844</v>
      </c>
      <c r="JK11" s="131" t="s">
        <v>9</v>
      </c>
      <c r="JL11" s="131" t="s">
        <v>112</v>
      </c>
      <c r="JM11" s="131" t="s">
        <v>301</v>
      </c>
      <c r="JN11" s="131" t="s">
        <v>9</v>
      </c>
      <c r="JO11" s="131" t="s">
        <v>1845</v>
      </c>
      <c r="JP11" s="133">
        <v>5</v>
      </c>
      <c r="JQ11" s="131" t="s">
        <v>535</v>
      </c>
      <c r="JR11" s="133">
        <v>3</v>
      </c>
      <c r="JS11" s="131" t="s">
        <v>254</v>
      </c>
      <c r="JT11" s="133">
        <v>6</v>
      </c>
      <c r="JU11" s="131" t="s">
        <v>170</v>
      </c>
      <c r="JV11" s="131" t="s">
        <v>1846</v>
      </c>
      <c r="JW11" s="138">
        <v>2</v>
      </c>
      <c r="JX11" s="138">
        <v>2</v>
      </c>
      <c r="JY11" s="138">
        <v>1</v>
      </c>
      <c r="JZ11" s="138">
        <v>1</v>
      </c>
      <c r="KA11" s="138">
        <v>2</v>
      </c>
      <c r="KB11" s="138">
        <v>1</v>
      </c>
      <c r="KC11" s="138">
        <v>1</v>
      </c>
      <c r="KD11" s="138">
        <v>3</v>
      </c>
      <c r="KE11" s="138">
        <v>1</v>
      </c>
      <c r="KF11" s="138">
        <v>2</v>
      </c>
      <c r="KG11" s="138">
        <v>3</v>
      </c>
      <c r="KH11" s="138">
        <v>1</v>
      </c>
      <c r="KI11" s="138">
        <v>1</v>
      </c>
      <c r="KJ11" s="138">
        <v>1</v>
      </c>
      <c r="KK11" s="138">
        <v>2</v>
      </c>
      <c r="KL11" s="138">
        <v>2</v>
      </c>
      <c r="KM11" s="138">
        <v>1</v>
      </c>
      <c r="KN11" s="138">
        <v>1</v>
      </c>
      <c r="KO11" s="138">
        <v>3</v>
      </c>
      <c r="KP11" s="138">
        <v>2</v>
      </c>
      <c r="KQ11" s="139"/>
      <c r="KR11" s="133">
        <v>0</v>
      </c>
      <c r="KS11" s="133">
        <v>0</v>
      </c>
      <c r="KT11" s="133">
        <v>0</v>
      </c>
      <c r="KU11" s="133">
        <v>0</v>
      </c>
      <c r="KV11" s="133">
        <v>1</v>
      </c>
      <c r="KW11" s="133">
        <v>0</v>
      </c>
      <c r="KX11" s="133">
        <v>0</v>
      </c>
      <c r="KY11" s="133">
        <v>0</v>
      </c>
      <c r="KZ11" s="133">
        <v>2</v>
      </c>
      <c r="LA11" s="133">
        <v>0</v>
      </c>
      <c r="LB11" s="133">
        <v>0</v>
      </c>
      <c r="LC11" s="133">
        <v>0</v>
      </c>
      <c r="LD11" s="133">
        <v>1</v>
      </c>
      <c r="LE11" s="133">
        <v>0</v>
      </c>
      <c r="LF11" s="133">
        <v>0</v>
      </c>
      <c r="LG11" s="133">
        <v>1</v>
      </c>
      <c r="LH11" s="133">
        <v>0</v>
      </c>
      <c r="LI11" s="133">
        <v>0</v>
      </c>
      <c r="LJ11" s="133">
        <v>0</v>
      </c>
      <c r="LK11" s="133">
        <v>0</v>
      </c>
      <c r="LL11" s="133">
        <v>0</v>
      </c>
      <c r="LM11" s="133">
        <v>0</v>
      </c>
      <c r="LN11" s="133">
        <v>0</v>
      </c>
      <c r="LO11" s="133">
        <v>2</v>
      </c>
      <c r="LP11" s="133">
        <v>0</v>
      </c>
      <c r="LQ11" s="133">
        <v>0</v>
      </c>
      <c r="LR11" s="133">
        <v>0</v>
      </c>
      <c r="LS11" s="133">
        <v>0</v>
      </c>
      <c r="LT11" s="133">
        <v>0</v>
      </c>
      <c r="LU11" s="133">
        <v>0</v>
      </c>
      <c r="LV11" s="133">
        <v>0</v>
      </c>
      <c r="LW11" s="133">
        <v>1</v>
      </c>
      <c r="LX11" s="133">
        <v>0</v>
      </c>
      <c r="LY11" s="133">
        <v>0</v>
      </c>
      <c r="LZ11" s="133">
        <v>0</v>
      </c>
      <c r="MA11" s="133">
        <v>0</v>
      </c>
      <c r="MB11" s="133">
        <v>0</v>
      </c>
      <c r="MC11" s="133">
        <v>1</v>
      </c>
      <c r="MD11" s="133">
        <v>1</v>
      </c>
      <c r="ME11" s="133">
        <v>1</v>
      </c>
      <c r="MF11" s="133">
        <v>1</v>
      </c>
      <c r="MG11" s="133">
        <v>1</v>
      </c>
      <c r="MH11" s="133">
        <v>1</v>
      </c>
      <c r="MI11" s="133">
        <v>1</v>
      </c>
      <c r="MJ11" s="133">
        <v>1</v>
      </c>
      <c r="MK11" s="133">
        <v>1</v>
      </c>
      <c r="ML11" s="133">
        <v>1</v>
      </c>
      <c r="MM11" s="133">
        <v>1</v>
      </c>
      <c r="MN11" s="133">
        <v>1</v>
      </c>
      <c r="MO11" s="133">
        <v>2</v>
      </c>
      <c r="MP11" s="133">
        <v>1</v>
      </c>
      <c r="MQ11" s="133">
        <v>1</v>
      </c>
      <c r="MR11" s="133">
        <v>1</v>
      </c>
      <c r="MS11" s="133">
        <v>1</v>
      </c>
      <c r="MT11" s="133">
        <v>1</v>
      </c>
      <c r="MU11" s="133">
        <v>1</v>
      </c>
      <c r="MV11" s="131" t="s">
        <v>1607</v>
      </c>
      <c r="MW11" s="133">
        <v>25</v>
      </c>
      <c r="MX11" s="135">
        <v>0.3125</v>
      </c>
      <c r="MY11" s="133">
        <v>8</v>
      </c>
      <c r="MZ11" s="131" t="s">
        <v>26</v>
      </c>
      <c r="NA11" s="131" t="s">
        <v>103</v>
      </c>
      <c r="NB11" s="131" t="s">
        <v>69</v>
      </c>
      <c r="NC11" s="131" t="s">
        <v>26</v>
      </c>
      <c r="ND11" s="131" t="s">
        <v>26</v>
      </c>
      <c r="NE11" s="131" t="s">
        <v>26</v>
      </c>
      <c r="NF11" s="131" t="s">
        <v>103</v>
      </c>
      <c r="NG11" s="131" t="s">
        <v>26</v>
      </c>
      <c r="NH11" s="131" t="s">
        <v>26</v>
      </c>
      <c r="NI11" s="131" t="s">
        <v>297</v>
      </c>
      <c r="NJ11" s="131" t="s">
        <v>26</v>
      </c>
      <c r="NK11" s="131" t="s">
        <v>26</v>
      </c>
      <c r="NL11" s="131" t="s">
        <v>66</v>
      </c>
      <c r="NM11" s="131" t="s">
        <v>23</v>
      </c>
      <c r="NN11" s="133">
        <v>90</v>
      </c>
      <c r="NO11" s="131" t="s">
        <v>7</v>
      </c>
      <c r="NP11" s="131" t="s">
        <v>7</v>
      </c>
      <c r="NQ11" s="131" t="s">
        <v>1847</v>
      </c>
      <c r="NR11" s="131" t="s">
        <v>96</v>
      </c>
      <c r="NS11" s="131" t="s">
        <v>96</v>
      </c>
      <c r="NT11" s="133">
        <v>3</v>
      </c>
      <c r="NU11" s="133">
        <v>4</v>
      </c>
      <c r="NV11" s="133">
        <v>4</v>
      </c>
      <c r="NW11" s="133">
        <v>2</v>
      </c>
      <c r="NX11" s="131" t="s">
        <v>16</v>
      </c>
      <c r="NY11" s="131" t="s">
        <v>1346</v>
      </c>
      <c r="NZ11" s="131" t="s">
        <v>18</v>
      </c>
      <c r="OA11" s="131" t="s">
        <v>19</v>
      </c>
      <c r="OB11" s="131" t="s">
        <v>20</v>
      </c>
      <c r="OC11" s="133">
        <v>3</v>
      </c>
      <c r="OD11" s="133">
        <v>2</v>
      </c>
      <c r="OE11" s="133">
        <v>2</v>
      </c>
      <c r="OF11" s="133">
        <v>4</v>
      </c>
      <c r="OG11" s="131" t="s">
        <v>1554</v>
      </c>
      <c r="OH11" s="131" t="s">
        <v>58</v>
      </c>
      <c r="OI11" s="131" t="s">
        <v>9</v>
      </c>
      <c r="OJ11" s="131" t="s">
        <v>14</v>
      </c>
      <c r="OK11" s="131" t="s">
        <v>14</v>
      </c>
      <c r="OL11" s="131" t="s">
        <v>7</v>
      </c>
      <c r="OM11" s="131" t="s">
        <v>7</v>
      </c>
      <c r="ON11" s="131" t="s">
        <v>7</v>
      </c>
      <c r="OO11" s="131" t="s">
        <v>12</v>
      </c>
      <c r="OP11" s="131" t="s">
        <v>11</v>
      </c>
      <c r="OQ11" s="131" t="s">
        <v>7</v>
      </c>
      <c r="OR11" s="131" t="s">
        <v>7</v>
      </c>
      <c r="OS11" s="131" t="s">
        <v>1848</v>
      </c>
      <c r="OT11" s="131" t="s">
        <v>830</v>
      </c>
      <c r="OU11" s="131" t="s">
        <v>9</v>
      </c>
      <c r="OV11" s="131" t="s">
        <v>9</v>
      </c>
      <c r="OW11" s="131" t="s">
        <v>9</v>
      </c>
      <c r="OX11" s="131" t="s">
        <v>8</v>
      </c>
      <c r="OY11" s="131" t="s">
        <v>9</v>
      </c>
      <c r="OZ11" s="131" t="s">
        <v>7</v>
      </c>
      <c r="PA11" s="131"/>
      <c r="PB11" s="131" t="s">
        <v>7</v>
      </c>
      <c r="PC11" s="131" t="s">
        <v>7</v>
      </c>
      <c r="PD11" s="131" t="s">
        <v>308</v>
      </c>
      <c r="PE11" s="131"/>
      <c r="PF11" s="131"/>
      <c r="PG11" s="133">
        <v>2</v>
      </c>
      <c r="PH11" s="131"/>
      <c r="PI11" s="131"/>
      <c r="PJ11" s="131"/>
      <c r="PK11" s="131"/>
      <c r="PL11" s="131"/>
      <c r="PM11" s="131" t="s">
        <v>5</v>
      </c>
      <c r="PN11" s="131"/>
      <c r="PO11" s="131"/>
      <c r="PP11" s="131"/>
      <c r="PQ11" s="131"/>
      <c r="PR11" s="131"/>
      <c r="PS11" s="131"/>
      <c r="PT11" s="131"/>
      <c r="PU11" s="131"/>
      <c r="PV11" s="131"/>
      <c r="PW11" s="131"/>
      <c r="PX11" s="131"/>
      <c r="PY11" s="131"/>
      <c r="PZ11" s="131"/>
      <c r="QA11" s="131"/>
      <c r="QB11" s="131"/>
      <c r="QC11" s="131" t="s">
        <v>54</v>
      </c>
      <c r="QD11" s="131"/>
      <c r="QE11" s="131" t="s">
        <v>184</v>
      </c>
      <c r="QF11" s="131" t="s">
        <v>183</v>
      </c>
      <c r="QG11" s="131" t="s">
        <v>1</v>
      </c>
      <c r="QH11" s="131"/>
      <c r="QI11" s="131"/>
      <c r="QJ11" s="131"/>
      <c r="QK11" s="131" t="s">
        <v>1</v>
      </c>
      <c r="QL11" s="131"/>
      <c r="QM11" s="131"/>
      <c r="QN11" s="131"/>
      <c r="QO11" s="131"/>
      <c r="QP11" s="131"/>
      <c r="QQ11" s="131"/>
      <c r="QR11" s="174"/>
    </row>
    <row r="12" spans="1:681" ht="15" thickBot="1" x14ac:dyDescent="0.4">
      <c r="A12" s="47" t="s">
        <v>903</v>
      </c>
      <c r="B12" s="17">
        <v>43957.416888865744</v>
      </c>
      <c r="C12" s="53">
        <v>48</v>
      </c>
      <c r="D12" s="11" t="s">
        <v>51</v>
      </c>
      <c r="E12" s="11" t="s">
        <v>50</v>
      </c>
      <c r="F12" s="11" t="s">
        <v>118</v>
      </c>
      <c r="G12" s="11" t="s">
        <v>87</v>
      </c>
      <c r="H12" s="11" t="s">
        <v>47</v>
      </c>
      <c r="I12" s="11" t="s">
        <v>47</v>
      </c>
      <c r="J12" s="11" t="s">
        <v>7</v>
      </c>
      <c r="K12" s="11"/>
      <c r="L12" s="11" t="s">
        <v>7</v>
      </c>
      <c r="M12" s="11"/>
      <c r="N12" s="11" t="s">
        <v>7</v>
      </c>
      <c r="O12" s="11" t="s">
        <v>45</v>
      </c>
      <c r="P12" s="11">
        <v>1800</v>
      </c>
      <c r="Q12" s="11" t="s">
        <v>902</v>
      </c>
      <c r="R12" s="11">
        <v>1000</v>
      </c>
      <c r="S12" s="11" t="s">
        <v>84</v>
      </c>
      <c r="T12" s="11">
        <v>0</v>
      </c>
      <c r="U12" s="11" t="s">
        <v>7</v>
      </c>
      <c r="V12" s="11" t="s">
        <v>7</v>
      </c>
      <c r="W12" s="11" t="s">
        <v>7</v>
      </c>
      <c r="X12" s="11" t="s">
        <v>7</v>
      </c>
      <c r="Y12" s="54" t="s">
        <v>7</v>
      </c>
      <c r="Z12" s="65" t="s">
        <v>7</v>
      </c>
      <c r="AA12" s="66"/>
      <c r="AB12" s="66" t="s">
        <v>7</v>
      </c>
      <c r="AC12" s="66"/>
      <c r="AD12" s="66" t="s">
        <v>7</v>
      </c>
      <c r="AE12" s="66"/>
      <c r="AF12" s="67"/>
      <c r="AG12" s="53" t="s">
        <v>20</v>
      </c>
      <c r="AH12" s="11" t="s">
        <v>40</v>
      </c>
      <c r="AI12" s="11" t="s">
        <v>20</v>
      </c>
      <c r="AJ12" s="11" t="s">
        <v>20</v>
      </c>
      <c r="AK12" s="11" t="s">
        <v>20</v>
      </c>
      <c r="AL12" s="11" t="s">
        <v>80</v>
      </c>
      <c r="AM12" s="11" t="s">
        <v>20</v>
      </c>
      <c r="AN12" s="11" t="s">
        <v>20</v>
      </c>
      <c r="AO12" s="11" t="s">
        <v>79</v>
      </c>
      <c r="AP12" s="54" t="s">
        <v>38</v>
      </c>
      <c r="AQ12" s="65" t="s">
        <v>9</v>
      </c>
      <c r="AR12" s="66" t="s">
        <v>901</v>
      </c>
      <c r="AS12" s="66" t="s">
        <v>7</v>
      </c>
      <c r="AT12" s="67"/>
      <c r="AU12" s="53" t="s">
        <v>9</v>
      </c>
      <c r="AV12" s="11" t="s">
        <v>172</v>
      </c>
      <c r="AW12" s="11" t="s">
        <v>537</v>
      </c>
      <c r="AX12" s="11" t="s">
        <v>9</v>
      </c>
      <c r="AY12" s="11" t="s">
        <v>900</v>
      </c>
      <c r="AZ12" s="11">
        <v>0</v>
      </c>
      <c r="BA12" s="11">
        <v>0</v>
      </c>
      <c r="BB12" s="11">
        <v>0</v>
      </c>
      <c r="BC12" s="11">
        <v>0</v>
      </c>
      <c r="BD12" s="11">
        <v>7</v>
      </c>
      <c r="BE12" s="11" t="s">
        <v>207</v>
      </c>
      <c r="BF12" s="54" t="s">
        <v>30</v>
      </c>
      <c r="BG12" s="83">
        <v>2</v>
      </c>
      <c r="BH12" s="79">
        <v>2</v>
      </c>
      <c r="BI12" s="79">
        <v>3</v>
      </c>
      <c r="BJ12" s="79">
        <v>2</v>
      </c>
      <c r="BK12" s="79">
        <v>1</v>
      </c>
      <c r="BL12" s="79">
        <v>2</v>
      </c>
      <c r="BM12" s="79">
        <v>3</v>
      </c>
      <c r="BN12" s="79">
        <v>2</v>
      </c>
      <c r="BO12" s="79">
        <v>2</v>
      </c>
      <c r="BP12" s="79">
        <v>2</v>
      </c>
      <c r="BQ12" s="79">
        <v>2</v>
      </c>
      <c r="BR12" s="79">
        <v>3</v>
      </c>
      <c r="BS12" s="79">
        <v>1</v>
      </c>
      <c r="BT12" s="79">
        <v>1</v>
      </c>
      <c r="BU12" s="79">
        <v>1</v>
      </c>
      <c r="BV12" s="79">
        <v>2</v>
      </c>
      <c r="BW12" s="79">
        <v>2</v>
      </c>
      <c r="BX12" s="79">
        <v>1</v>
      </c>
      <c r="BY12" s="79">
        <v>3</v>
      </c>
      <c r="BZ12" s="84">
        <v>3</v>
      </c>
      <c r="CB12" s="53">
        <v>3</v>
      </c>
      <c r="CC12" s="11">
        <v>0</v>
      </c>
      <c r="CD12" s="11">
        <v>2</v>
      </c>
      <c r="CE12" s="11">
        <v>2</v>
      </c>
      <c r="CF12" s="11">
        <v>2</v>
      </c>
      <c r="CG12" s="11">
        <v>1</v>
      </c>
      <c r="CH12" s="11">
        <v>0</v>
      </c>
      <c r="CI12" s="11">
        <v>1</v>
      </c>
      <c r="CJ12" s="11">
        <v>3</v>
      </c>
      <c r="CK12" s="11">
        <v>2</v>
      </c>
      <c r="CL12" s="11">
        <v>1</v>
      </c>
      <c r="CM12" s="11">
        <v>2</v>
      </c>
      <c r="CN12" s="11">
        <v>2</v>
      </c>
      <c r="CO12" s="11">
        <v>0</v>
      </c>
      <c r="CP12" s="11">
        <v>3</v>
      </c>
      <c r="CQ12" s="11">
        <v>1</v>
      </c>
      <c r="CR12" s="11">
        <v>0</v>
      </c>
      <c r="CS12" s="11">
        <v>3</v>
      </c>
      <c r="CT12" s="11">
        <v>0</v>
      </c>
      <c r="CU12" s="11">
        <v>0</v>
      </c>
      <c r="CV12" s="11">
        <v>0</v>
      </c>
      <c r="CW12" s="11">
        <v>1</v>
      </c>
      <c r="CX12" s="11">
        <v>1</v>
      </c>
      <c r="CY12" s="11">
        <v>2</v>
      </c>
      <c r="CZ12" s="11">
        <v>0</v>
      </c>
      <c r="DA12" s="11">
        <v>3</v>
      </c>
      <c r="DB12" s="11">
        <v>3</v>
      </c>
      <c r="DC12" s="11">
        <v>1</v>
      </c>
      <c r="DD12" s="11">
        <v>3</v>
      </c>
      <c r="DE12" s="11">
        <v>2</v>
      </c>
      <c r="DF12" s="11">
        <v>0</v>
      </c>
      <c r="DG12" s="11">
        <v>1</v>
      </c>
      <c r="DH12" s="11">
        <v>0</v>
      </c>
      <c r="DI12" s="11">
        <v>1</v>
      </c>
      <c r="DJ12" s="11">
        <v>2</v>
      </c>
      <c r="DK12" s="11">
        <v>4</v>
      </c>
      <c r="DL12" s="54">
        <v>3</v>
      </c>
      <c r="DM12" s="83">
        <v>2</v>
      </c>
      <c r="DN12" s="79">
        <v>1</v>
      </c>
      <c r="DO12" s="79">
        <v>2</v>
      </c>
      <c r="DP12" s="79">
        <v>1</v>
      </c>
      <c r="DQ12" s="79">
        <v>1</v>
      </c>
      <c r="DR12" s="79">
        <v>1</v>
      </c>
      <c r="DS12" s="79">
        <v>1</v>
      </c>
      <c r="DT12" s="79">
        <v>1</v>
      </c>
      <c r="DU12" s="79">
        <v>1</v>
      </c>
      <c r="DV12" s="79">
        <v>1</v>
      </c>
      <c r="DW12" s="79">
        <v>1</v>
      </c>
      <c r="DX12" s="79">
        <v>2</v>
      </c>
      <c r="DY12" s="79">
        <v>1</v>
      </c>
      <c r="DZ12" s="79">
        <v>2</v>
      </c>
      <c r="EA12" s="79">
        <v>2</v>
      </c>
      <c r="EB12" s="79">
        <v>1</v>
      </c>
      <c r="EC12" s="79">
        <v>2</v>
      </c>
      <c r="ED12" s="79">
        <v>1</v>
      </c>
      <c r="EE12" s="84">
        <v>1</v>
      </c>
      <c r="EF12" s="53" t="s">
        <v>647</v>
      </c>
      <c r="EG12" s="11">
        <v>30</v>
      </c>
      <c r="EH12" s="11" t="s">
        <v>850</v>
      </c>
      <c r="EI12" s="11">
        <v>7</v>
      </c>
      <c r="EJ12" s="11" t="s">
        <v>103</v>
      </c>
      <c r="EK12" s="11" t="s">
        <v>69</v>
      </c>
      <c r="EL12" s="11" t="s">
        <v>69</v>
      </c>
      <c r="EM12" s="11" t="s">
        <v>26</v>
      </c>
      <c r="EN12" s="11" t="s">
        <v>26</v>
      </c>
      <c r="EO12" s="11" t="s">
        <v>26</v>
      </c>
      <c r="EP12" s="11" t="s">
        <v>103</v>
      </c>
      <c r="EQ12" s="11" t="s">
        <v>26</v>
      </c>
      <c r="ER12" s="11" t="s">
        <v>26</v>
      </c>
      <c r="ES12" s="11" t="s">
        <v>7</v>
      </c>
      <c r="ET12" s="11" t="s">
        <v>125</v>
      </c>
      <c r="EU12" s="11" t="s">
        <v>26</v>
      </c>
      <c r="EV12" s="11" t="s">
        <v>24</v>
      </c>
      <c r="EW12" s="54" t="s">
        <v>100</v>
      </c>
      <c r="EX12" s="83" t="s">
        <v>899</v>
      </c>
      <c r="EY12" s="79" t="s">
        <v>264</v>
      </c>
      <c r="EZ12" s="79" t="s">
        <v>514</v>
      </c>
      <c r="FA12" s="79">
        <v>70</v>
      </c>
      <c r="FB12" s="79" t="s">
        <v>7</v>
      </c>
      <c r="FC12" s="79" t="s">
        <v>9</v>
      </c>
      <c r="FD12" s="79" t="s">
        <v>898</v>
      </c>
      <c r="FE12" s="79" t="s">
        <v>22</v>
      </c>
      <c r="FF12" s="84" t="s">
        <v>60</v>
      </c>
      <c r="FG12" s="53">
        <v>3</v>
      </c>
      <c r="FH12" s="11">
        <v>2</v>
      </c>
      <c r="FI12" s="11">
        <v>3</v>
      </c>
      <c r="FJ12" s="11">
        <v>1</v>
      </c>
      <c r="FK12" s="11" t="s">
        <v>16</v>
      </c>
      <c r="FL12" s="11" t="s">
        <v>19</v>
      </c>
      <c r="FM12" s="11" t="s">
        <v>17</v>
      </c>
      <c r="FN12" s="11" t="s">
        <v>18</v>
      </c>
      <c r="FO12" s="11" t="s">
        <v>20</v>
      </c>
      <c r="FP12" s="11">
        <v>2</v>
      </c>
      <c r="FQ12" s="11">
        <v>5</v>
      </c>
      <c r="FR12" s="11">
        <v>5</v>
      </c>
      <c r="FS12" s="11">
        <v>5</v>
      </c>
      <c r="FT12" s="11" t="s">
        <v>897</v>
      </c>
      <c r="FU12" s="11" t="s">
        <v>14</v>
      </c>
      <c r="FV12" s="11" t="s">
        <v>7</v>
      </c>
      <c r="FW12" s="11" t="s">
        <v>94</v>
      </c>
      <c r="FX12" s="11" t="s">
        <v>58</v>
      </c>
      <c r="FY12" s="11" t="s">
        <v>7</v>
      </c>
      <c r="FZ12" s="11" t="s">
        <v>7</v>
      </c>
      <c r="GA12" s="54" t="s">
        <v>7</v>
      </c>
      <c r="GB12" s="83" t="s">
        <v>12</v>
      </c>
      <c r="GC12" s="79" t="s">
        <v>57</v>
      </c>
      <c r="GD12" s="79" t="s">
        <v>9</v>
      </c>
      <c r="GE12" s="79" t="s">
        <v>7</v>
      </c>
      <c r="GF12" s="79">
        <v>0</v>
      </c>
      <c r="GG12" s="79" t="s">
        <v>580</v>
      </c>
      <c r="GH12" s="79" t="s">
        <v>9</v>
      </c>
      <c r="GI12" s="79" t="s">
        <v>9</v>
      </c>
      <c r="GJ12" s="79" t="s">
        <v>9</v>
      </c>
      <c r="GK12" s="79" t="s">
        <v>8</v>
      </c>
      <c r="GL12" s="84" t="s">
        <v>9</v>
      </c>
      <c r="GM12" s="53" t="s">
        <v>9</v>
      </c>
      <c r="GN12" s="11" t="s">
        <v>896</v>
      </c>
      <c r="GO12" s="11" t="s">
        <v>7</v>
      </c>
      <c r="GP12" s="54" t="s">
        <v>9</v>
      </c>
      <c r="GQ12" s="83" t="s">
        <v>55</v>
      </c>
      <c r="GR12" s="79"/>
      <c r="GS12" s="79"/>
      <c r="GT12" s="79"/>
      <c r="GU12" s="79"/>
      <c r="GV12" s="79"/>
      <c r="GW12" s="79"/>
      <c r="GX12" s="79"/>
      <c r="GY12" s="84">
        <v>4</v>
      </c>
      <c r="GZ12" s="49" t="s">
        <v>5</v>
      </c>
      <c r="HA12" s="11"/>
      <c r="HB12" s="11"/>
      <c r="HC12" s="11"/>
      <c r="HD12" s="11"/>
      <c r="HE12" s="11"/>
      <c r="HF12" s="11"/>
      <c r="HG12" s="11"/>
      <c r="HH12" s="11"/>
      <c r="HI12" s="11"/>
      <c r="HJ12" s="11"/>
      <c r="HK12" s="11"/>
      <c r="HL12" s="11"/>
      <c r="HM12" s="11"/>
      <c r="HN12" s="11"/>
      <c r="HO12" s="11"/>
      <c r="HP12" s="11" t="s">
        <v>54</v>
      </c>
      <c r="HQ12" s="11"/>
      <c r="HR12" s="11"/>
      <c r="HS12" s="11"/>
      <c r="HT12" s="11" t="s">
        <v>141</v>
      </c>
      <c r="HU12" s="11" t="s">
        <v>1</v>
      </c>
      <c r="HV12" s="11" t="s">
        <v>1</v>
      </c>
      <c r="HW12" s="11"/>
      <c r="HX12" s="11" t="s">
        <v>1</v>
      </c>
      <c r="HY12" s="11"/>
      <c r="HZ12" s="11"/>
      <c r="IA12" s="11"/>
      <c r="IB12" s="11"/>
      <c r="IC12" s="11"/>
      <c r="ID12" s="11"/>
      <c r="IE12" s="11"/>
      <c r="IF12" s="47" t="s">
        <v>903</v>
      </c>
      <c r="IG12" s="132">
        <v>44020.616238425922</v>
      </c>
      <c r="IH12" s="131" t="s">
        <v>1821</v>
      </c>
      <c r="II12" s="131" t="s">
        <v>1822</v>
      </c>
      <c r="IJ12" s="131" t="s">
        <v>903</v>
      </c>
      <c r="IK12" s="131" t="s">
        <v>50</v>
      </c>
      <c r="IL12" s="131" t="s">
        <v>1826</v>
      </c>
      <c r="IM12" s="131" t="s">
        <v>50</v>
      </c>
      <c r="IN12" s="131" t="s">
        <v>1826</v>
      </c>
      <c r="IO12" s="131" t="s">
        <v>9</v>
      </c>
      <c r="IP12" s="131" t="s">
        <v>7</v>
      </c>
      <c r="IQ12" s="131"/>
      <c r="IR12" s="131" t="s">
        <v>7</v>
      </c>
      <c r="IS12" s="131"/>
      <c r="IT12" s="131" t="s">
        <v>7</v>
      </c>
      <c r="IU12" s="131"/>
      <c r="IV12" s="131"/>
      <c r="IW12" s="131" t="s">
        <v>20</v>
      </c>
      <c r="IX12" s="131" t="s">
        <v>40</v>
      </c>
      <c r="IY12" s="131" t="s">
        <v>20</v>
      </c>
      <c r="IZ12" s="133">
        <v>2</v>
      </c>
      <c r="JA12" s="131" t="s">
        <v>20</v>
      </c>
      <c r="JB12" s="131" t="s">
        <v>80</v>
      </c>
      <c r="JC12" s="131"/>
      <c r="JD12" s="133">
        <v>3</v>
      </c>
      <c r="JE12" s="133">
        <v>4</v>
      </c>
      <c r="JF12" s="131" t="s">
        <v>38</v>
      </c>
      <c r="JG12" s="131" t="s">
        <v>7</v>
      </c>
      <c r="JH12" s="131"/>
      <c r="JI12" s="131" t="s">
        <v>7</v>
      </c>
      <c r="JJ12" s="131"/>
      <c r="JK12" s="131" t="s">
        <v>9</v>
      </c>
      <c r="JL12" s="131" t="s">
        <v>132</v>
      </c>
      <c r="JM12" s="131" t="s">
        <v>1827</v>
      </c>
      <c r="JN12" s="131" t="s">
        <v>7</v>
      </c>
      <c r="JO12" s="131"/>
      <c r="JP12" s="133">
        <v>0</v>
      </c>
      <c r="JQ12" s="133">
        <v>0</v>
      </c>
      <c r="JR12" s="133">
        <v>0</v>
      </c>
      <c r="JS12" s="133">
        <v>0</v>
      </c>
      <c r="JT12" s="133">
        <v>7</v>
      </c>
      <c r="JU12" s="131" t="s">
        <v>375</v>
      </c>
      <c r="JV12" s="131" t="s">
        <v>30</v>
      </c>
      <c r="JW12" s="138">
        <v>3</v>
      </c>
      <c r="JX12" s="138">
        <v>2</v>
      </c>
      <c r="JY12" s="138">
        <v>4</v>
      </c>
      <c r="JZ12" s="138">
        <v>3</v>
      </c>
      <c r="KA12" s="138">
        <v>1</v>
      </c>
      <c r="KB12" s="138">
        <v>2</v>
      </c>
      <c r="KC12" s="138">
        <v>4</v>
      </c>
      <c r="KD12" s="138">
        <v>2</v>
      </c>
      <c r="KE12" s="138">
        <v>2</v>
      </c>
      <c r="KF12" s="138">
        <v>2</v>
      </c>
      <c r="KG12" s="138">
        <v>2</v>
      </c>
      <c r="KH12" s="138">
        <v>3</v>
      </c>
      <c r="KI12" s="138">
        <v>1</v>
      </c>
      <c r="KJ12" s="138">
        <v>1</v>
      </c>
      <c r="KK12" s="138">
        <v>1</v>
      </c>
      <c r="KL12" s="138">
        <v>2</v>
      </c>
      <c r="KM12" s="138">
        <v>2</v>
      </c>
      <c r="KN12" s="138">
        <v>1</v>
      </c>
      <c r="KO12" s="138">
        <v>3</v>
      </c>
      <c r="KP12" s="138">
        <v>1</v>
      </c>
      <c r="KQ12" s="139"/>
      <c r="KR12" s="133">
        <v>4</v>
      </c>
      <c r="KS12" s="133">
        <v>0</v>
      </c>
      <c r="KT12" s="133">
        <v>1</v>
      </c>
      <c r="KU12" s="133">
        <v>1</v>
      </c>
      <c r="KV12" s="133">
        <v>1</v>
      </c>
      <c r="KW12" s="133">
        <v>0</v>
      </c>
      <c r="KX12" s="133">
        <v>0</v>
      </c>
      <c r="KY12" s="133">
        <v>1</v>
      </c>
      <c r="KZ12" s="133">
        <v>2</v>
      </c>
      <c r="LA12" s="133">
        <v>3</v>
      </c>
      <c r="LB12" s="133">
        <v>0</v>
      </c>
      <c r="LC12" s="133">
        <v>2</v>
      </c>
      <c r="LD12" s="133">
        <v>1</v>
      </c>
      <c r="LE12" s="133">
        <v>2</v>
      </c>
      <c r="LF12" s="133">
        <v>3</v>
      </c>
      <c r="LG12" s="133">
        <v>1</v>
      </c>
      <c r="LH12" s="133">
        <v>1</v>
      </c>
      <c r="LI12" s="133">
        <v>2</v>
      </c>
      <c r="LJ12" s="133">
        <v>1</v>
      </c>
      <c r="LK12" s="133">
        <v>2</v>
      </c>
      <c r="LL12" s="133">
        <v>0</v>
      </c>
      <c r="LM12" s="133">
        <v>3</v>
      </c>
      <c r="LN12" s="133">
        <v>1</v>
      </c>
      <c r="LO12" s="133">
        <v>2</v>
      </c>
      <c r="LP12" s="133">
        <v>0</v>
      </c>
      <c r="LQ12" s="133">
        <v>2</v>
      </c>
      <c r="LR12" s="133">
        <v>4</v>
      </c>
      <c r="LS12" s="133">
        <v>2</v>
      </c>
      <c r="LT12" s="133">
        <v>3</v>
      </c>
      <c r="LU12" s="133">
        <v>0</v>
      </c>
      <c r="LV12" s="133">
        <v>0</v>
      </c>
      <c r="LW12" s="133">
        <v>1</v>
      </c>
      <c r="LX12" s="133">
        <v>0</v>
      </c>
      <c r="LY12" s="133">
        <v>0</v>
      </c>
      <c r="LZ12" s="133">
        <v>1</v>
      </c>
      <c r="MA12" s="133">
        <v>4</v>
      </c>
      <c r="MB12" s="133">
        <v>1</v>
      </c>
      <c r="MC12" s="133">
        <v>3</v>
      </c>
      <c r="MD12" s="133">
        <v>2</v>
      </c>
      <c r="ME12" s="133">
        <v>3</v>
      </c>
      <c r="MF12" s="133">
        <v>1</v>
      </c>
      <c r="MG12" s="133">
        <v>1</v>
      </c>
      <c r="MH12" s="133">
        <v>2</v>
      </c>
      <c r="MI12" s="133">
        <v>2</v>
      </c>
      <c r="MJ12" s="133">
        <v>1</v>
      </c>
      <c r="MK12" s="133">
        <v>1</v>
      </c>
      <c r="ML12" s="133">
        <v>2</v>
      </c>
      <c r="MM12" s="133">
        <v>1</v>
      </c>
      <c r="MN12" s="133">
        <v>1</v>
      </c>
      <c r="MO12" s="133">
        <v>2</v>
      </c>
      <c r="MP12" s="133">
        <v>2</v>
      </c>
      <c r="MQ12" s="133">
        <v>2</v>
      </c>
      <c r="MR12" s="133">
        <v>1</v>
      </c>
      <c r="MS12" s="133">
        <v>2</v>
      </c>
      <c r="MT12" s="133">
        <v>1</v>
      </c>
      <c r="MU12" s="133">
        <v>1</v>
      </c>
      <c r="MV12" s="135">
        <v>0.9375</v>
      </c>
      <c r="MW12" s="133">
        <v>20</v>
      </c>
      <c r="MX12" s="134">
        <v>0.28472222222222221</v>
      </c>
      <c r="MY12" s="133">
        <v>7.5</v>
      </c>
      <c r="MZ12" s="131" t="s">
        <v>69</v>
      </c>
      <c r="NA12" s="131" t="s">
        <v>103</v>
      </c>
      <c r="NB12" s="131" t="s">
        <v>69</v>
      </c>
      <c r="NC12" s="131" t="s">
        <v>26</v>
      </c>
      <c r="ND12" s="131" t="s">
        <v>26</v>
      </c>
      <c r="NE12" s="131" t="s">
        <v>26</v>
      </c>
      <c r="NF12" s="131" t="s">
        <v>103</v>
      </c>
      <c r="NG12" s="131" t="s">
        <v>26</v>
      </c>
      <c r="NH12" s="131" t="s">
        <v>26</v>
      </c>
      <c r="NI12" s="131" t="s">
        <v>7</v>
      </c>
      <c r="NJ12" s="131" t="s">
        <v>125</v>
      </c>
      <c r="NK12" s="131" t="s">
        <v>26</v>
      </c>
      <c r="NL12" s="131" t="s">
        <v>101</v>
      </c>
      <c r="NM12" s="131" t="s">
        <v>100</v>
      </c>
      <c r="NN12" s="133">
        <v>30</v>
      </c>
      <c r="NO12" s="131" t="s">
        <v>9</v>
      </c>
      <c r="NP12" s="131" t="s">
        <v>9</v>
      </c>
      <c r="NQ12" s="131" t="s">
        <v>1828</v>
      </c>
      <c r="NR12" s="131" t="s">
        <v>60</v>
      </c>
      <c r="NS12" s="131" t="s">
        <v>60</v>
      </c>
      <c r="NT12" s="133">
        <v>5</v>
      </c>
      <c r="NU12" s="133">
        <v>1</v>
      </c>
      <c r="NV12" s="133">
        <v>3</v>
      </c>
      <c r="NW12" s="133">
        <v>3</v>
      </c>
      <c r="NX12" s="131" t="s">
        <v>19</v>
      </c>
      <c r="NY12" s="131" t="s">
        <v>16</v>
      </c>
      <c r="NZ12" s="131" t="s">
        <v>1346</v>
      </c>
      <c r="OA12" s="131" t="s">
        <v>18</v>
      </c>
      <c r="OB12" s="131" t="s">
        <v>20</v>
      </c>
      <c r="OC12" s="133">
        <v>1</v>
      </c>
      <c r="OD12" s="133">
        <v>2</v>
      </c>
      <c r="OE12" s="133">
        <v>4</v>
      </c>
      <c r="OF12" s="133">
        <v>4</v>
      </c>
      <c r="OG12" s="131" t="s">
        <v>1829</v>
      </c>
      <c r="OH12" s="131" t="s">
        <v>14</v>
      </c>
      <c r="OI12" s="131" t="s">
        <v>7</v>
      </c>
      <c r="OJ12" s="131" t="s">
        <v>94</v>
      </c>
      <c r="OK12" s="131" t="s">
        <v>58</v>
      </c>
      <c r="OL12" s="131" t="s">
        <v>7</v>
      </c>
      <c r="OM12" s="131" t="s">
        <v>7</v>
      </c>
      <c r="ON12" s="131" t="s">
        <v>7</v>
      </c>
      <c r="OO12" s="131" t="s">
        <v>12</v>
      </c>
      <c r="OP12" s="131" t="s">
        <v>57</v>
      </c>
      <c r="OQ12" s="131" t="s">
        <v>7</v>
      </c>
      <c r="OR12" s="131" t="s">
        <v>7</v>
      </c>
      <c r="OS12" s="133">
        <v>3</v>
      </c>
      <c r="OT12" s="131" t="s">
        <v>580</v>
      </c>
      <c r="OU12" s="131" t="s">
        <v>9</v>
      </c>
      <c r="OV12" s="131" t="s">
        <v>7</v>
      </c>
      <c r="OW12" s="131" t="s">
        <v>9</v>
      </c>
      <c r="OX12" s="131" t="s">
        <v>8</v>
      </c>
      <c r="OY12" s="131" t="s">
        <v>9</v>
      </c>
      <c r="OZ12" s="131" t="s">
        <v>7</v>
      </c>
      <c r="PA12" s="131"/>
      <c r="PB12" s="131" t="s">
        <v>7</v>
      </c>
      <c r="PC12" s="131" t="s">
        <v>7</v>
      </c>
      <c r="PD12" s="131" t="s">
        <v>308</v>
      </c>
      <c r="PE12" s="131"/>
      <c r="PF12" s="131"/>
      <c r="PG12" s="133">
        <v>7</v>
      </c>
      <c r="PH12" s="131"/>
      <c r="PI12" s="131"/>
      <c r="PJ12" s="131"/>
      <c r="PK12" s="131"/>
      <c r="PL12" s="131"/>
      <c r="PM12" s="131" t="s">
        <v>5</v>
      </c>
      <c r="PN12" s="131"/>
      <c r="PO12" s="131"/>
      <c r="PP12" s="131"/>
      <c r="PQ12" s="131"/>
      <c r="PR12" s="131"/>
      <c r="PS12" s="131"/>
      <c r="PT12" s="131"/>
      <c r="PU12" s="131"/>
      <c r="PV12" s="131"/>
      <c r="PW12" s="131"/>
      <c r="PX12" s="131"/>
      <c r="PY12" s="131"/>
      <c r="PZ12" s="131"/>
      <c r="QA12" s="131"/>
      <c r="QB12" s="131"/>
      <c r="QC12" s="131" t="s">
        <v>54</v>
      </c>
      <c r="QD12" s="131"/>
      <c r="QE12" s="131" t="s">
        <v>184</v>
      </c>
      <c r="QF12" s="131" t="s">
        <v>183</v>
      </c>
      <c r="QG12" s="131" t="s">
        <v>1</v>
      </c>
      <c r="QH12" s="131"/>
      <c r="QI12" s="131"/>
      <c r="QJ12" s="131"/>
      <c r="QK12" s="131" t="s">
        <v>1</v>
      </c>
      <c r="QL12" s="131"/>
      <c r="QM12" s="131"/>
      <c r="QN12" s="131"/>
      <c r="QO12" s="131"/>
      <c r="QP12" s="131"/>
      <c r="QQ12" s="131"/>
      <c r="QR12" s="174"/>
      <c r="QS12" s="171">
        <v>44062.492152777777</v>
      </c>
      <c r="QT12" t="s">
        <v>2029</v>
      </c>
      <c r="QU12" t="s">
        <v>1822</v>
      </c>
      <c r="QV12" t="s">
        <v>2044</v>
      </c>
      <c r="QW12" t="s">
        <v>50</v>
      </c>
      <c r="QX12" t="s">
        <v>1826</v>
      </c>
      <c r="QY12" t="s">
        <v>2044</v>
      </c>
      <c r="QZ12" t="s">
        <v>1826</v>
      </c>
      <c r="RA12" t="s">
        <v>9</v>
      </c>
      <c r="RB12" t="s">
        <v>7</v>
      </c>
      <c r="RD12" t="s">
        <v>7</v>
      </c>
      <c r="RF12" t="s">
        <v>7</v>
      </c>
      <c r="RI12" t="s">
        <v>20</v>
      </c>
      <c r="RJ12" t="s">
        <v>40</v>
      </c>
      <c r="RK12" t="s">
        <v>20</v>
      </c>
      <c r="RL12" t="s">
        <v>20</v>
      </c>
      <c r="RM12" t="s">
        <v>20</v>
      </c>
      <c r="RN12" t="s">
        <v>39</v>
      </c>
      <c r="RO12" t="s">
        <v>20</v>
      </c>
      <c r="RP12" t="s">
        <v>20</v>
      </c>
      <c r="RQ12">
        <v>4</v>
      </c>
      <c r="RR12" t="s">
        <v>38</v>
      </c>
      <c r="RS12" t="s">
        <v>7</v>
      </c>
      <c r="RU12" t="s">
        <v>7</v>
      </c>
      <c r="RW12" t="s">
        <v>9</v>
      </c>
      <c r="RX12" t="s">
        <v>172</v>
      </c>
      <c r="RY12" t="s">
        <v>34</v>
      </c>
      <c r="RZ12" t="s">
        <v>7</v>
      </c>
      <c r="SB12">
        <v>0</v>
      </c>
      <c r="SC12" t="s">
        <v>2045</v>
      </c>
      <c r="SD12">
        <v>0</v>
      </c>
      <c r="SE12" t="s">
        <v>2045</v>
      </c>
      <c r="SF12">
        <v>7</v>
      </c>
      <c r="SG12" s="173">
        <v>0.10416666666666667</v>
      </c>
      <c r="SH12">
        <v>6</v>
      </c>
      <c r="SI12">
        <v>2</v>
      </c>
      <c r="SJ12">
        <v>3</v>
      </c>
      <c r="SK12">
        <v>2</v>
      </c>
      <c r="SL12">
        <v>3</v>
      </c>
      <c r="SM12">
        <v>1</v>
      </c>
      <c r="SN12">
        <v>1</v>
      </c>
      <c r="SO12">
        <v>4</v>
      </c>
      <c r="SP12">
        <v>2</v>
      </c>
      <c r="SQ12">
        <v>2</v>
      </c>
      <c r="SR12">
        <v>1</v>
      </c>
      <c r="SS12">
        <v>1</v>
      </c>
      <c r="ST12">
        <v>3</v>
      </c>
      <c r="SU12">
        <v>1</v>
      </c>
      <c r="SV12">
        <v>1</v>
      </c>
      <c r="SW12">
        <v>2</v>
      </c>
      <c r="SX12">
        <v>2</v>
      </c>
      <c r="SY12">
        <v>2</v>
      </c>
      <c r="SZ12">
        <v>1</v>
      </c>
      <c r="TA12">
        <v>3</v>
      </c>
      <c r="TB12">
        <v>1</v>
      </c>
      <c r="TC12">
        <v>2</v>
      </c>
      <c r="TD12">
        <v>0</v>
      </c>
      <c r="TE12">
        <v>1</v>
      </c>
      <c r="TF12">
        <v>1</v>
      </c>
      <c r="TG12">
        <v>0</v>
      </c>
      <c r="TH12">
        <v>0</v>
      </c>
      <c r="TI12">
        <v>0</v>
      </c>
      <c r="TJ12">
        <v>0</v>
      </c>
      <c r="TK12">
        <v>2</v>
      </c>
      <c r="TL12">
        <v>2</v>
      </c>
      <c r="TM12">
        <v>0</v>
      </c>
      <c r="TN12">
        <v>1</v>
      </c>
      <c r="TO12">
        <v>2</v>
      </c>
      <c r="TP12">
        <v>2</v>
      </c>
      <c r="TQ12">
        <v>2</v>
      </c>
      <c r="TR12">
        <v>1</v>
      </c>
      <c r="TS12">
        <v>0</v>
      </c>
      <c r="TT12">
        <v>2</v>
      </c>
      <c r="TU12">
        <v>2</v>
      </c>
      <c r="TV12">
        <v>2</v>
      </c>
      <c r="TW12">
        <v>0</v>
      </c>
      <c r="TX12">
        <v>3</v>
      </c>
      <c r="TY12">
        <v>1</v>
      </c>
      <c r="TZ12">
        <v>1</v>
      </c>
      <c r="UA12">
        <v>0</v>
      </c>
      <c r="UB12">
        <v>2</v>
      </c>
      <c r="UC12">
        <v>3</v>
      </c>
      <c r="UD12">
        <v>1</v>
      </c>
      <c r="UE12">
        <v>3</v>
      </c>
      <c r="UF12">
        <v>1</v>
      </c>
      <c r="UG12">
        <v>0</v>
      </c>
      <c r="UH12">
        <v>1</v>
      </c>
      <c r="UI12">
        <v>0</v>
      </c>
      <c r="UJ12">
        <v>1</v>
      </c>
      <c r="UK12">
        <v>1</v>
      </c>
      <c r="UL12">
        <v>4</v>
      </c>
      <c r="UM12">
        <v>1</v>
      </c>
      <c r="UN12">
        <v>3</v>
      </c>
      <c r="UO12">
        <v>2</v>
      </c>
      <c r="UP12">
        <v>1</v>
      </c>
      <c r="UQ12">
        <v>2</v>
      </c>
      <c r="UR12">
        <v>1</v>
      </c>
      <c r="US12">
        <v>2</v>
      </c>
      <c r="UT12">
        <v>2</v>
      </c>
      <c r="UU12">
        <v>2</v>
      </c>
      <c r="UV12">
        <v>2</v>
      </c>
      <c r="UW12">
        <v>2</v>
      </c>
      <c r="UX12">
        <v>2</v>
      </c>
      <c r="UY12">
        <v>1</v>
      </c>
      <c r="UZ12">
        <v>2</v>
      </c>
      <c r="VA12">
        <v>2</v>
      </c>
      <c r="VB12">
        <v>3</v>
      </c>
      <c r="VC12">
        <v>4</v>
      </c>
      <c r="VD12">
        <v>2</v>
      </c>
      <c r="VE12">
        <v>3</v>
      </c>
      <c r="VF12">
        <v>1</v>
      </c>
      <c r="VG12">
        <v>1</v>
      </c>
      <c r="VH12" s="173">
        <v>0.41666666666666669</v>
      </c>
      <c r="VI12">
        <v>30</v>
      </c>
      <c r="VJ12" s="173">
        <v>0.2638888888888889</v>
      </c>
      <c r="VK12">
        <v>7</v>
      </c>
      <c r="VL12" t="s">
        <v>103</v>
      </c>
      <c r="VM12" t="s">
        <v>26</v>
      </c>
      <c r="VN12" t="s">
        <v>69</v>
      </c>
      <c r="VO12" t="s">
        <v>26</v>
      </c>
      <c r="VP12" t="s">
        <v>26</v>
      </c>
      <c r="VQ12" t="s">
        <v>26</v>
      </c>
      <c r="VR12" t="s">
        <v>69</v>
      </c>
      <c r="VS12" t="s">
        <v>26</v>
      </c>
      <c r="VT12" t="s">
        <v>26</v>
      </c>
      <c r="VU12" t="s">
        <v>20</v>
      </c>
      <c r="VV12" t="s">
        <v>26</v>
      </c>
      <c r="VW12" t="s">
        <v>25</v>
      </c>
      <c r="VX12" t="s">
        <v>24</v>
      </c>
      <c r="VY12" t="s">
        <v>100</v>
      </c>
      <c r="VZ12">
        <v>40</v>
      </c>
      <c r="WA12" t="s">
        <v>7</v>
      </c>
      <c r="WB12" t="s">
        <v>7</v>
      </c>
      <c r="WD12" t="s">
        <v>60</v>
      </c>
      <c r="WE12" t="s">
        <v>96</v>
      </c>
      <c r="WF12">
        <v>4</v>
      </c>
      <c r="WG12">
        <v>3</v>
      </c>
      <c r="WH12">
        <v>4</v>
      </c>
      <c r="WI12">
        <v>3</v>
      </c>
      <c r="WJ12" t="s">
        <v>19</v>
      </c>
      <c r="WK12" t="s">
        <v>16</v>
      </c>
      <c r="WL12" t="s">
        <v>20</v>
      </c>
      <c r="WM12" t="s">
        <v>1346</v>
      </c>
      <c r="WN12" t="s">
        <v>18</v>
      </c>
      <c r="WO12">
        <v>1</v>
      </c>
      <c r="WP12">
        <v>3</v>
      </c>
      <c r="WQ12">
        <v>4</v>
      </c>
      <c r="WR12">
        <v>5</v>
      </c>
      <c r="WS12" t="s">
        <v>2046</v>
      </c>
      <c r="WT12" t="s">
        <v>14</v>
      </c>
      <c r="WU12" t="s">
        <v>7</v>
      </c>
      <c r="WV12" t="s">
        <v>94</v>
      </c>
      <c r="WW12" t="s">
        <v>14</v>
      </c>
      <c r="WX12" t="s">
        <v>7</v>
      </c>
      <c r="WY12" t="s">
        <v>7</v>
      </c>
      <c r="WZ12" t="s">
        <v>7</v>
      </c>
      <c r="XA12" t="s">
        <v>12</v>
      </c>
      <c r="XB12" t="s">
        <v>57</v>
      </c>
      <c r="XC12" t="s">
        <v>7</v>
      </c>
      <c r="XD12" t="s">
        <v>7</v>
      </c>
      <c r="XE12">
        <v>0</v>
      </c>
      <c r="XF12" t="s">
        <v>580</v>
      </c>
      <c r="XG12" t="s">
        <v>9</v>
      </c>
      <c r="XH12" t="s">
        <v>9</v>
      </c>
      <c r="XI12" t="s">
        <v>9</v>
      </c>
      <c r="XJ12" t="s">
        <v>8</v>
      </c>
      <c r="XK12" t="s">
        <v>9</v>
      </c>
      <c r="XL12" t="s">
        <v>7</v>
      </c>
      <c r="XN12" t="s">
        <v>7</v>
      </c>
      <c r="XO12" t="s">
        <v>7</v>
      </c>
      <c r="XP12" t="s">
        <v>249</v>
      </c>
      <c r="XR12">
        <v>7</v>
      </c>
      <c r="XY12" t="s">
        <v>5</v>
      </c>
      <c r="YO12" t="s">
        <v>54</v>
      </c>
      <c r="YQ12" t="s">
        <v>184</v>
      </c>
      <c r="YR12" t="s">
        <v>183</v>
      </c>
      <c r="YS12" t="s">
        <v>1</v>
      </c>
      <c r="YW12" t="s">
        <v>1</v>
      </c>
      <c r="ZE12" t="s">
        <v>0</v>
      </c>
    </row>
    <row r="13" spans="1:681" ht="15" thickBot="1" x14ac:dyDescent="0.4">
      <c r="A13" s="47" t="s">
        <v>886</v>
      </c>
      <c r="B13" s="17">
        <v>43957.42289209491</v>
      </c>
      <c r="C13" s="53">
        <v>47</v>
      </c>
      <c r="D13" s="11" t="s">
        <v>51</v>
      </c>
      <c r="E13" s="11" t="s">
        <v>50</v>
      </c>
      <c r="F13" s="11" t="s">
        <v>49</v>
      </c>
      <c r="G13" s="11" t="s">
        <v>87</v>
      </c>
      <c r="H13" s="11" t="s">
        <v>47</v>
      </c>
      <c r="I13" s="11" t="s">
        <v>47</v>
      </c>
      <c r="J13" s="11" t="s">
        <v>7</v>
      </c>
      <c r="K13" s="11"/>
      <c r="L13" s="11" t="s">
        <v>9</v>
      </c>
      <c r="M13" s="11" t="s">
        <v>449</v>
      </c>
      <c r="N13" s="11" t="s">
        <v>9</v>
      </c>
      <c r="O13" s="11" t="s">
        <v>45</v>
      </c>
      <c r="P13" s="11">
        <v>396</v>
      </c>
      <c r="Q13" s="11" t="s">
        <v>885</v>
      </c>
      <c r="R13" s="11">
        <v>400</v>
      </c>
      <c r="S13" s="11" t="s">
        <v>84</v>
      </c>
      <c r="T13" s="11">
        <v>0</v>
      </c>
      <c r="U13" s="11" t="s">
        <v>9</v>
      </c>
      <c r="V13" s="11" t="s">
        <v>9</v>
      </c>
      <c r="W13" s="11" t="s">
        <v>7</v>
      </c>
      <c r="X13" s="11" t="s">
        <v>7</v>
      </c>
      <c r="Y13" s="54" t="s">
        <v>7</v>
      </c>
      <c r="Z13" s="65" t="s">
        <v>9</v>
      </c>
      <c r="AA13" s="66" t="s">
        <v>884</v>
      </c>
      <c r="AB13" s="66" t="s">
        <v>7</v>
      </c>
      <c r="AC13" s="66" t="s">
        <v>43</v>
      </c>
      <c r="AD13" s="66" t="s">
        <v>7</v>
      </c>
      <c r="AE13" s="66"/>
      <c r="AF13" s="67"/>
      <c r="AG13" s="53" t="s">
        <v>20</v>
      </c>
      <c r="AH13" s="11" t="s">
        <v>40</v>
      </c>
      <c r="AI13" s="11" t="s">
        <v>20</v>
      </c>
      <c r="AJ13" s="11" t="s">
        <v>20</v>
      </c>
      <c r="AK13" s="11" t="s">
        <v>20</v>
      </c>
      <c r="AL13" s="11" t="s">
        <v>39</v>
      </c>
      <c r="AM13" s="11">
        <v>1</v>
      </c>
      <c r="AN13" s="11" t="s">
        <v>20</v>
      </c>
      <c r="AO13" s="11">
        <v>1</v>
      </c>
      <c r="AP13" s="54" t="s">
        <v>115</v>
      </c>
      <c r="AQ13" s="65" t="s">
        <v>7</v>
      </c>
      <c r="AR13" s="66"/>
      <c r="AS13" s="66" t="s">
        <v>9</v>
      </c>
      <c r="AT13" s="67" t="s">
        <v>883</v>
      </c>
      <c r="AU13" s="53" t="s">
        <v>7</v>
      </c>
      <c r="AV13" s="11" t="s">
        <v>20</v>
      </c>
      <c r="AW13" s="11"/>
      <c r="AX13" s="11" t="s">
        <v>9</v>
      </c>
      <c r="AY13" s="11" t="s">
        <v>882</v>
      </c>
      <c r="AZ13" s="11">
        <v>0</v>
      </c>
      <c r="BA13" s="11">
        <v>0</v>
      </c>
      <c r="BB13" s="11">
        <v>0</v>
      </c>
      <c r="BC13" s="11">
        <v>0</v>
      </c>
      <c r="BD13" s="11">
        <v>0</v>
      </c>
      <c r="BE13" s="11">
        <v>0</v>
      </c>
      <c r="BF13" s="54" t="s">
        <v>881</v>
      </c>
      <c r="BG13" s="83">
        <v>2</v>
      </c>
      <c r="BH13" s="79">
        <v>2</v>
      </c>
      <c r="BI13" s="79">
        <v>4</v>
      </c>
      <c r="BJ13" s="79">
        <v>3</v>
      </c>
      <c r="BK13" s="79">
        <v>1</v>
      </c>
      <c r="BL13" s="79">
        <v>4</v>
      </c>
      <c r="BM13" s="79">
        <v>3</v>
      </c>
      <c r="BN13" s="79">
        <v>1</v>
      </c>
      <c r="BO13" s="79">
        <v>3</v>
      </c>
      <c r="BP13" s="79">
        <v>2</v>
      </c>
      <c r="BQ13" s="79">
        <v>3</v>
      </c>
      <c r="BR13" s="79">
        <v>4</v>
      </c>
      <c r="BS13" s="79">
        <v>2</v>
      </c>
      <c r="BT13" s="79">
        <v>3</v>
      </c>
      <c r="BU13" s="79">
        <v>1</v>
      </c>
      <c r="BV13" s="79">
        <v>1</v>
      </c>
      <c r="BW13" s="79">
        <v>3</v>
      </c>
      <c r="BX13" s="79">
        <v>2</v>
      </c>
      <c r="BY13" s="79">
        <v>1</v>
      </c>
      <c r="BZ13" s="84">
        <v>1</v>
      </c>
      <c r="CB13" s="53">
        <v>4</v>
      </c>
      <c r="CC13" s="11">
        <v>2</v>
      </c>
      <c r="CD13" s="11">
        <v>3</v>
      </c>
      <c r="CE13" s="11">
        <v>4</v>
      </c>
      <c r="CF13" s="11">
        <v>0</v>
      </c>
      <c r="CG13" s="11">
        <v>2</v>
      </c>
      <c r="CH13" s="11">
        <v>3</v>
      </c>
      <c r="CI13" s="11">
        <v>3</v>
      </c>
      <c r="CJ13" s="11">
        <v>0</v>
      </c>
      <c r="CK13" s="11">
        <v>2</v>
      </c>
      <c r="CL13" s="11">
        <v>3</v>
      </c>
      <c r="CM13" s="11">
        <v>4</v>
      </c>
      <c r="CN13" s="11">
        <v>0</v>
      </c>
      <c r="CO13" s="11">
        <v>3</v>
      </c>
      <c r="CP13" s="11">
        <v>4</v>
      </c>
      <c r="CQ13" s="11">
        <v>2</v>
      </c>
      <c r="CR13" s="11">
        <v>3</v>
      </c>
      <c r="CS13" s="11">
        <v>3</v>
      </c>
      <c r="CT13" s="11">
        <v>4</v>
      </c>
      <c r="CU13" s="11">
        <v>2</v>
      </c>
      <c r="CV13" s="11">
        <v>2</v>
      </c>
      <c r="CW13" s="11">
        <v>2</v>
      </c>
      <c r="CX13" s="11">
        <v>4</v>
      </c>
      <c r="CY13" s="11">
        <v>0</v>
      </c>
      <c r="CZ13" s="11">
        <v>1</v>
      </c>
      <c r="DA13" s="11">
        <v>3</v>
      </c>
      <c r="DB13" s="11">
        <v>4</v>
      </c>
      <c r="DC13" s="11">
        <v>3</v>
      </c>
      <c r="DD13" s="11">
        <v>3</v>
      </c>
      <c r="DE13" s="11">
        <v>1</v>
      </c>
      <c r="DF13" s="11">
        <v>2</v>
      </c>
      <c r="DG13" s="11">
        <v>0</v>
      </c>
      <c r="DH13" s="11">
        <v>2</v>
      </c>
      <c r="DI13" s="11">
        <v>4</v>
      </c>
      <c r="DJ13" s="11">
        <v>0</v>
      </c>
      <c r="DK13" s="11">
        <v>4</v>
      </c>
      <c r="DL13" s="54">
        <v>2</v>
      </c>
      <c r="DM13" s="83">
        <v>2</v>
      </c>
      <c r="DN13" s="79">
        <v>3</v>
      </c>
      <c r="DO13" s="79">
        <v>3</v>
      </c>
      <c r="DP13" s="79">
        <v>4</v>
      </c>
      <c r="DQ13" s="79">
        <v>2</v>
      </c>
      <c r="DR13" s="79">
        <v>3</v>
      </c>
      <c r="DS13" s="79">
        <v>4</v>
      </c>
      <c r="DT13" s="79">
        <v>3</v>
      </c>
      <c r="DU13" s="79">
        <v>3</v>
      </c>
      <c r="DV13" s="79">
        <v>3</v>
      </c>
      <c r="DW13" s="79">
        <v>3</v>
      </c>
      <c r="DX13" s="79">
        <v>4</v>
      </c>
      <c r="DY13" s="79">
        <v>2</v>
      </c>
      <c r="DZ13" s="79">
        <v>4</v>
      </c>
      <c r="EA13" s="79">
        <v>4</v>
      </c>
      <c r="EB13" s="79">
        <v>3</v>
      </c>
      <c r="EC13" s="79">
        <v>4</v>
      </c>
      <c r="ED13" s="79">
        <v>4</v>
      </c>
      <c r="EE13" s="84">
        <v>2</v>
      </c>
      <c r="EF13" s="90" t="s">
        <v>880</v>
      </c>
      <c r="EG13" s="11">
        <v>30</v>
      </c>
      <c r="EH13" s="77" t="s">
        <v>751</v>
      </c>
      <c r="EI13" s="11">
        <v>9</v>
      </c>
      <c r="EJ13" s="11" t="s">
        <v>103</v>
      </c>
      <c r="EK13" s="11" t="s">
        <v>69</v>
      </c>
      <c r="EL13" s="11" t="s">
        <v>68</v>
      </c>
      <c r="EM13" s="11" t="s">
        <v>103</v>
      </c>
      <c r="EN13" s="11" t="s">
        <v>103</v>
      </c>
      <c r="EO13" s="11" t="s">
        <v>26</v>
      </c>
      <c r="EP13" s="11" t="s">
        <v>103</v>
      </c>
      <c r="EQ13" s="11" t="s">
        <v>103</v>
      </c>
      <c r="ER13" s="11" t="s">
        <v>69</v>
      </c>
      <c r="ES13" s="11" t="s">
        <v>879</v>
      </c>
      <c r="ET13" s="11" t="s">
        <v>201</v>
      </c>
      <c r="EU13" s="11" t="s">
        <v>25</v>
      </c>
      <c r="EV13" s="11" t="s">
        <v>124</v>
      </c>
      <c r="EW13" s="54" t="s">
        <v>100</v>
      </c>
      <c r="EX13" s="83">
        <v>0.05</v>
      </c>
      <c r="EY13" s="79" t="s">
        <v>98</v>
      </c>
      <c r="EZ13" s="79" t="s">
        <v>62</v>
      </c>
      <c r="FA13" s="79">
        <v>15</v>
      </c>
      <c r="FB13" s="79" t="s">
        <v>9</v>
      </c>
      <c r="FC13" s="79" t="s">
        <v>9</v>
      </c>
      <c r="FD13" s="79" t="s">
        <v>878</v>
      </c>
      <c r="FE13" s="79" t="s">
        <v>60</v>
      </c>
      <c r="FF13" s="84" t="s">
        <v>96</v>
      </c>
      <c r="FG13" s="53">
        <v>4</v>
      </c>
      <c r="FH13" s="11">
        <v>3</v>
      </c>
      <c r="FI13" s="11">
        <v>5</v>
      </c>
      <c r="FJ13" s="11">
        <v>2</v>
      </c>
      <c r="FK13" s="11" t="s">
        <v>16</v>
      </c>
      <c r="FL13" s="11" t="s">
        <v>19</v>
      </c>
      <c r="FM13" s="11" t="s">
        <v>20</v>
      </c>
      <c r="FN13" s="11" t="s">
        <v>20</v>
      </c>
      <c r="FO13" s="11" t="s">
        <v>20</v>
      </c>
      <c r="FP13" s="11">
        <v>3</v>
      </c>
      <c r="FQ13" s="11">
        <v>5</v>
      </c>
      <c r="FR13" s="11">
        <v>3</v>
      </c>
      <c r="FS13" s="11">
        <v>5</v>
      </c>
      <c r="FT13" s="11" t="s">
        <v>877</v>
      </c>
      <c r="FU13" s="11" t="s">
        <v>14</v>
      </c>
      <c r="FV13" s="11" t="s">
        <v>7</v>
      </c>
      <c r="FW13" s="11" t="s">
        <v>162</v>
      </c>
      <c r="FX13" s="11" t="s">
        <v>551</v>
      </c>
      <c r="FY13" s="11" t="s">
        <v>13</v>
      </c>
      <c r="FZ13" s="11" t="s">
        <v>7</v>
      </c>
      <c r="GA13" s="54" t="s">
        <v>7</v>
      </c>
      <c r="GB13" s="83" t="s">
        <v>12</v>
      </c>
      <c r="GC13" s="79" t="s">
        <v>57</v>
      </c>
      <c r="GD13" s="79" t="s">
        <v>9</v>
      </c>
      <c r="GE13" s="79" t="s">
        <v>7</v>
      </c>
      <c r="GF13" s="79"/>
      <c r="GG13" s="79" t="s">
        <v>876</v>
      </c>
      <c r="GH13" s="79" t="s">
        <v>9</v>
      </c>
      <c r="GI13" s="79" t="s">
        <v>9</v>
      </c>
      <c r="GJ13" s="79" t="s">
        <v>9</v>
      </c>
      <c r="GK13" s="79" t="s">
        <v>8</v>
      </c>
      <c r="GL13" s="84" t="s">
        <v>9</v>
      </c>
      <c r="GM13" s="53" t="s">
        <v>7</v>
      </c>
      <c r="GN13" s="11"/>
      <c r="GO13" s="11"/>
      <c r="GP13" s="54" t="s">
        <v>9</v>
      </c>
      <c r="GQ13" s="83" t="s">
        <v>55</v>
      </c>
      <c r="GR13" s="79"/>
      <c r="GS13" s="79"/>
      <c r="GT13" s="79"/>
      <c r="GU13" s="79"/>
      <c r="GV13" s="79"/>
      <c r="GW13" s="79"/>
      <c r="GX13" s="79"/>
      <c r="GY13" s="84">
        <v>3</v>
      </c>
      <c r="GZ13" s="49" t="s">
        <v>5</v>
      </c>
      <c r="HA13" s="11"/>
      <c r="HB13" s="11"/>
      <c r="HC13" s="11"/>
      <c r="HD13" s="11"/>
      <c r="HE13" s="11"/>
      <c r="HF13" s="11"/>
      <c r="HG13" s="11"/>
      <c r="HH13" s="11"/>
      <c r="HI13" s="11"/>
      <c r="HJ13" s="11"/>
      <c r="HK13" s="11"/>
      <c r="HL13" s="11"/>
      <c r="HM13" s="11"/>
      <c r="HN13" s="11"/>
      <c r="HO13" s="11"/>
      <c r="HP13" s="11" t="s">
        <v>54</v>
      </c>
      <c r="HQ13" s="11"/>
      <c r="HR13" s="11"/>
      <c r="HS13" s="11"/>
      <c r="HT13" s="11" t="s">
        <v>141</v>
      </c>
      <c r="HU13" s="11" t="s">
        <v>1</v>
      </c>
      <c r="HV13" s="11" t="s">
        <v>1</v>
      </c>
      <c r="HW13" s="11"/>
      <c r="HX13" s="11" t="s">
        <v>1</v>
      </c>
      <c r="HY13" s="11"/>
      <c r="HZ13" s="11"/>
      <c r="IA13" s="11"/>
      <c r="IB13" s="11"/>
      <c r="IC13" s="11"/>
      <c r="ID13" s="11"/>
      <c r="IE13" s="11"/>
      <c r="IF13" s="47" t="s">
        <v>886</v>
      </c>
      <c r="IG13" s="132">
        <v>44020.639976851853</v>
      </c>
      <c r="IH13" s="131" t="s">
        <v>1821</v>
      </c>
      <c r="II13" s="131" t="s">
        <v>1822</v>
      </c>
      <c r="IJ13" s="131" t="s">
        <v>886</v>
      </c>
      <c r="IK13" s="131" t="s">
        <v>1831</v>
      </c>
      <c r="IL13" s="131" t="s">
        <v>1826</v>
      </c>
      <c r="IM13" s="131" t="s">
        <v>1831</v>
      </c>
      <c r="IN13" s="131" t="s">
        <v>1826</v>
      </c>
      <c r="IO13" s="131" t="s">
        <v>9</v>
      </c>
      <c r="IP13" s="131" t="s">
        <v>7</v>
      </c>
      <c r="IQ13" s="131"/>
      <c r="IR13" s="131" t="s">
        <v>7</v>
      </c>
      <c r="IS13" s="131"/>
      <c r="IT13" s="131" t="s">
        <v>9</v>
      </c>
      <c r="IU13" s="131" t="s">
        <v>458</v>
      </c>
      <c r="IV13" s="131"/>
      <c r="IW13" s="131" t="s">
        <v>20</v>
      </c>
      <c r="IX13" s="131" t="s">
        <v>40</v>
      </c>
      <c r="IY13" s="131" t="s">
        <v>20</v>
      </c>
      <c r="IZ13" s="131" t="s">
        <v>20</v>
      </c>
      <c r="JA13" s="131" t="s">
        <v>20</v>
      </c>
      <c r="JB13" s="131" t="s">
        <v>134</v>
      </c>
      <c r="JC13" s="133">
        <v>1</v>
      </c>
      <c r="JD13" s="133">
        <v>1</v>
      </c>
      <c r="JE13" s="133">
        <v>1</v>
      </c>
      <c r="JF13" s="131" t="s">
        <v>115</v>
      </c>
      <c r="JG13" s="131" t="s">
        <v>7</v>
      </c>
      <c r="JH13" s="131"/>
      <c r="JI13" s="131" t="s">
        <v>7</v>
      </c>
      <c r="JJ13" s="131"/>
      <c r="JK13" s="131" t="s">
        <v>9</v>
      </c>
      <c r="JL13" s="131" t="s">
        <v>35</v>
      </c>
      <c r="JM13" s="131" t="s">
        <v>537</v>
      </c>
      <c r="JN13" s="131" t="s">
        <v>9</v>
      </c>
      <c r="JO13" s="131" t="s">
        <v>1868</v>
      </c>
      <c r="JP13" s="133">
        <v>0</v>
      </c>
      <c r="JQ13" s="133">
        <v>0</v>
      </c>
      <c r="JR13" s="133">
        <v>0</v>
      </c>
      <c r="JS13" s="133">
        <v>0</v>
      </c>
      <c r="JT13" s="133">
        <v>1</v>
      </c>
      <c r="JU13" s="131" t="s">
        <v>170</v>
      </c>
      <c r="JV13" s="131" t="s">
        <v>1545</v>
      </c>
      <c r="JW13" s="138">
        <v>2</v>
      </c>
      <c r="JX13" s="138">
        <v>2</v>
      </c>
      <c r="JY13" s="138">
        <v>4</v>
      </c>
      <c r="JZ13" s="138">
        <v>4</v>
      </c>
      <c r="KA13" s="138">
        <v>1</v>
      </c>
      <c r="KB13" s="138">
        <v>2</v>
      </c>
      <c r="KC13" s="138">
        <v>3</v>
      </c>
      <c r="KD13" s="138">
        <v>1</v>
      </c>
      <c r="KE13" s="138">
        <v>2</v>
      </c>
      <c r="KF13" s="138">
        <v>1</v>
      </c>
      <c r="KG13" s="138">
        <v>2</v>
      </c>
      <c r="KH13" s="138">
        <v>4</v>
      </c>
      <c r="KI13" s="138">
        <v>3</v>
      </c>
      <c r="KJ13" s="138">
        <v>3</v>
      </c>
      <c r="KK13" s="138">
        <v>1</v>
      </c>
      <c r="KL13" s="138">
        <v>1</v>
      </c>
      <c r="KM13" s="138">
        <v>3</v>
      </c>
      <c r="KN13" s="138">
        <v>2</v>
      </c>
      <c r="KO13" s="138">
        <v>2</v>
      </c>
      <c r="KP13" s="138">
        <v>1</v>
      </c>
      <c r="KQ13" s="139"/>
      <c r="KR13" s="133">
        <v>3</v>
      </c>
      <c r="KS13" s="133">
        <v>2</v>
      </c>
      <c r="KT13" s="133">
        <v>4</v>
      </c>
      <c r="KU13" s="133">
        <v>2</v>
      </c>
      <c r="KV13" s="133">
        <v>1</v>
      </c>
      <c r="KW13" s="133">
        <v>2</v>
      </c>
      <c r="KX13" s="133">
        <v>2</v>
      </c>
      <c r="KY13" s="133">
        <v>3</v>
      </c>
      <c r="KZ13" s="133">
        <v>0</v>
      </c>
      <c r="LA13" s="133">
        <v>1</v>
      </c>
      <c r="LB13" s="133">
        <v>2</v>
      </c>
      <c r="LC13" s="133">
        <v>4</v>
      </c>
      <c r="LD13" s="133">
        <v>1</v>
      </c>
      <c r="LE13" s="133">
        <v>4</v>
      </c>
      <c r="LF13" s="133">
        <v>4</v>
      </c>
      <c r="LG13" s="133">
        <v>2</v>
      </c>
      <c r="LH13" s="133">
        <v>3</v>
      </c>
      <c r="LI13" s="133">
        <v>4</v>
      </c>
      <c r="LJ13" s="133">
        <v>3</v>
      </c>
      <c r="LK13" s="133">
        <v>3</v>
      </c>
      <c r="LL13" s="133">
        <v>0</v>
      </c>
      <c r="LM13" s="133">
        <v>3</v>
      </c>
      <c r="LN13" s="133">
        <v>4</v>
      </c>
      <c r="LO13" s="133">
        <v>1</v>
      </c>
      <c r="LP13" s="133">
        <v>1</v>
      </c>
      <c r="LQ13" s="133">
        <v>4</v>
      </c>
      <c r="LR13" s="133">
        <v>4</v>
      </c>
      <c r="LS13" s="133">
        <v>3</v>
      </c>
      <c r="LT13" s="133">
        <v>4</v>
      </c>
      <c r="LU13" s="133">
        <v>2</v>
      </c>
      <c r="LV13" s="133">
        <v>1</v>
      </c>
      <c r="LW13" s="133">
        <v>0</v>
      </c>
      <c r="LX13" s="133">
        <v>3</v>
      </c>
      <c r="LY13" s="133">
        <v>3</v>
      </c>
      <c r="LZ13" s="133">
        <v>0</v>
      </c>
      <c r="MA13" s="133">
        <v>3</v>
      </c>
      <c r="MB13" s="133">
        <v>4</v>
      </c>
      <c r="MC13" s="133">
        <v>2</v>
      </c>
      <c r="MD13" s="133">
        <v>2</v>
      </c>
      <c r="ME13" s="133">
        <v>3</v>
      </c>
      <c r="MF13" s="133">
        <v>4</v>
      </c>
      <c r="MG13" s="133">
        <v>2</v>
      </c>
      <c r="MH13" s="133">
        <v>3</v>
      </c>
      <c r="MI13" s="133">
        <v>4</v>
      </c>
      <c r="MJ13" s="133">
        <v>3</v>
      </c>
      <c r="MK13" s="133">
        <v>4</v>
      </c>
      <c r="ML13" s="133">
        <v>3</v>
      </c>
      <c r="MM13" s="133">
        <v>3</v>
      </c>
      <c r="MN13" s="133">
        <v>4</v>
      </c>
      <c r="MO13" s="133">
        <v>3</v>
      </c>
      <c r="MP13" s="133">
        <v>4</v>
      </c>
      <c r="MQ13" s="133">
        <v>4</v>
      </c>
      <c r="MR13" s="133">
        <v>4</v>
      </c>
      <c r="MS13" s="133">
        <v>4</v>
      </c>
      <c r="MT13" s="133">
        <v>4</v>
      </c>
      <c r="MU13" s="133">
        <v>3</v>
      </c>
      <c r="MV13" s="135">
        <v>0.83333333333333337</v>
      </c>
      <c r="MW13" s="133">
        <v>45</v>
      </c>
      <c r="MX13" s="135">
        <v>0.24652777777777779</v>
      </c>
      <c r="MY13" s="133">
        <v>9</v>
      </c>
      <c r="MZ13" s="131" t="s">
        <v>68</v>
      </c>
      <c r="NA13" s="131" t="s">
        <v>103</v>
      </c>
      <c r="NB13" s="131" t="s">
        <v>68</v>
      </c>
      <c r="NC13" s="131" t="s">
        <v>103</v>
      </c>
      <c r="ND13" s="131" t="s">
        <v>103</v>
      </c>
      <c r="NE13" s="131" t="s">
        <v>26</v>
      </c>
      <c r="NF13" s="131" t="s">
        <v>69</v>
      </c>
      <c r="NG13" s="131" t="s">
        <v>69</v>
      </c>
      <c r="NH13" s="131" t="s">
        <v>68</v>
      </c>
      <c r="NI13" s="131" t="s">
        <v>1521</v>
      </c>
      <c r="NJ13" s="131" t="s">
        <v>26</v>
      </c>
      <c r="NK13" s="131" t="s">
        <v>25</v>
      </c>
      <c r="NL13" s="131" t="s">
        <v>124</v>
      </c>
      <c r="NM13" s="131" t="s">
        <v>65</v>
      </c>
      <c r="NN13" s="133">
        <v>10</v>
      </c>
      <c r="NO13" s="131" t="s">
        <v>9</v>
      </c>
      <c r="NP13" s="131" t="s">
        <v>9</v>
      </c>
      <c r="NQ13" s="131" t="s">
        <v>1869</v>
      </c>
      <c r="NR13" s="131" t="s">
        <v>21</v>
      </c>
      <c r="NS13" s="131" t="s">
        <v>60</v>
      </c>
      <c r="NT13" s="133">
        <v>4</v>
      </c>
      <c r="NU13" s="133">
        <v>3</v>
      </c>
      <c r="NV13" s="133">
        <v>5</v>
      </c>
      <c r="NW13" s="133">
        <v>2</v>
      </c>
      <c r="NX13" s="131" t="s">
        <v>16</v>
      </c>
      <c r="NY13" s="131" t="s">
        <v>19</v>
      </c>
      <c r="NZ13" s="131" t="s">
        <v>1346</v>
      </c>
      <c r="OA13" s="131" t="s">
        <v>18</v>
      </c>
      <c r="OB13" s="131" t="s">
        <v>20</v>
      </c>
      <c r="OC13" s="133">
        <v>3</v>
      </c>
      <c r="OD13" s="133">
        <v>3</v>
      </c>
      <c r="OE13" s="133">
        <v>3</v>
      </c>
      <c r="OF13" s="133">
        <v>4</v>
      </c>
      <c r="OG13" s="131" t="s">
        <v>1870</v>
      </c>
      <c r="OH13" s="131" t="s">
        <v>14</v>
      </c>
      <c r="OI13" s="131" t="s">
        <v>7</v>
      </c>
      <c r="OJ13" s="131" t="s">
        <v>162</v>
      </c>
      <c r="OK13" s="131" t="s">
        <v>162</v>
      </c>
      <c r="OL13" s="131" t="s">
        <v>13</v>
      </c>
      <c r="OM13" s="131" t="s">
        <v>7</v>
      </c>
      <c r="ON13" s="131" t="s">
        <v>7</v>
      </c>
      <c r="OO13" s="131" t="s">
        <v>12</v>
      </c>
      <c r="OP13" s="131" t="s">
        <v>57</v>
      </c>
      <c r="OQ13" s="131" t="s">
        <v>9</v>
      </c>
      <c r="OR13" s="131" t="s">
        <v>7</v>
      </c>
      <c r="OS13" s="131"/>
      <c r="OT13" s="131" t="s">
        <v>1871</v>
      </c>
      <c r="OU13" s="131" t="s">
        <v>9</v>
      </c>
      <c r="OV13" s="131" t="s">
        <v>9</v>
      </c>
      <c r="OW13" s="131" t="s">
        <v>9</v>
      </c>
      <c r="OX13" s="131" t="s">
        <v>8</v>
      </c>
      <c r="OY13" s="131" t="s">
        <v>9</v>
      </c>
      <c r="OZ13" s="131" t="s">
        <v>9</v>
      </c>
      <c r="PA13" s="131" t="s">
        <v>1872</v>
      </c>
      <c r="PB13" s="131" t="s">
        <v>7</v>
      </c>
      <c r="PC13" s="131" t="s">
        <v>7</v>
      </c>
      <c r="PD13" s="131" t="s">
        <v>55</v>
      </c>
      <c r="PE13" s="131"/>
      <c r="PF13" s="131"/>
      <c r="PG13" s="131"/>
      <c r="PH13" s="131"/>
      <c r="PI13" s="131"/>
      <c r="PJ13" s="131"/>
      <c r="PK13" s="131"/>
      <c r="PL13" s="133">
        <v>3</v>
      </c>
      <c r="PM13" s="131" t="s">
        <v>5</v>
      </c>
      <c r="PN13" s="131"/>
      <c r="PO13" s="131"/>
      <c r="PP13" s="131"/>
      <c r="PQ13" s="131"/>
      <c r="PR13" s="131"/>
      <c r="PS13" s="131"/>
      <c r="PT13" s="131"/>
      <c r="PU13" s="131"/>
      <c r="PV13" s="131"/>
      <c r="PW13" s="131"/>
      <c r="PX13" s="131"/>
      <c r="PY13" s="131"/>
      <c r="PZ13" s="131"/>
      <c r="QA13" s="131"/>
      <c r="QB13" s="131"/>
      <c r="QC13" s="131" t="s">
        <v>54</v>
      </c>
      <c r="QD13" s="131"/>
      <c r="QE13" s="131" t="s">
        <v>184</v>
      </c>
      <c r="QF13" s="131" t="s">
        <v>1</v>
      </c>
      <c r="QG13" s="131" t="s">
        <v>1</v>
      </c>
      <c r="QH13" s="131"/>
      <c r="QI13" s="131"/>
      <c r="QJ13" s="131"/>
      <c r="QK13" s="131" t="s">
        <v>1</v>
      </c>
      <c r="QL13" s="131"/>
      <c r="QM13" s="131"/>
      <c r="QN13" s="131"/>
      <c r="QO13" s="131"/>
      <c r="QP13" s="131"/>
      <c r="QQ13" s="131"/>
      <c r="QR13" s="174"/>
      <c r="QS13" s="171">
        <v>44062.578680555554</v>
      </c>
      <c r="QT13" t="s">
        <v>2029</v>
      </c>
      <c r="QU13" t="s">
        <v>1822</v>
      </c>
      <c r="QV13" t="s">
        <v>886</v>
      </c>
      <c r="QW13" t="s">
        <v>1831</v>
      </c>
      <c r="QX13" t="s">
        <v>1826</v>
      </c>
      <c r="QY13" t="s">
        <v>1831</v>
      </c>
      <c r="QZ13" t="s">
        <v>1826</v>
      </c>
      <c r="RA13" t="s">
        <v>9</v>
      </c>
      <c r="RB13" t="s">
        <v>9</v>
      </c>
      <c r="RC13" t="s">
        <v>2097</v>
      </c>
      <c r="RD13" t="s">
        <v>7</v>
      </c>
      <c r="RF13" t="s">
        <v>7</v>
      </c>
      <c r="RI13" t="s">
        <v>20</v>
      </c>
      <c r="RJ13" t="s">
        <v>40</v>
      </c>
      <c r="RK13">
        <v>1</v>
      </c>
      <c r="RL13" t="s">
        <v>20</v>
      </c>
      <c r="RM13" t="s">
        <v>20</v>
      </c>
      <c r="RN13" t="s">
        <v>194</v>
      </c>
      <c r="RO13">
        <v>2</v>
      </c>
      <c r="RP13">
        <v>1</v>
      </c>
      <c r="RQ13" t="s">
        <v>20</v>
      </c>
      <c r="RR13" t="s">
        <v>115</v>
      </c>
      <c r="RS13" t="s">
        <v>7</v>
      </c>
      <c r="RU13" t="s">
        <v>7</v>
      </c>
      <c r="RW13" t="s">
        <v>9</v>
      </c>
      <c r="RX13" t="s">
        <v>35</v>
      </c>
      <c r="RY13" t="s">
        <v>301</v>
      </c>
      <c r="RZ13" t="s">
        <v>9</v>
      </c>
      <c r="SA13" t="s">
        <v>2098</v>
      </c>
      <c r="SB13">
        <v>0</v>
      </c>
      <c r="SC13">
        <v>0</v>
      </c>
      <c r="SD13">
        <v>1</v>
      </c>
      <c r="SE13" t="s">
        <v>533</v>
      </c>
      <c r="SF13">
        <v>2</v>
      </c>
      <c r="SG13" t="s">
        <v>170</v>
      </c>
      <c r="SH13" t="s">
        <v>168</v>
      </c>
      <c r="SI13">
        <v>2</v>
      </c>
      <c r="SJ13">
        <v>2</v>
      </c>
      <c r="SK13">
        <v>4</v>
      </c>
      <c r="SL13">
        <v>4</v>
      </c>
      <c r="SM13">
        <v>1</v>
      </c>
      <c r="SN13">
        <v>2</v>
      </c>
      <c r="SO13">
        <v>4</v>
      </c>
      <c r="SP13">
        <v>2</v>
      </c>
      <c r="SQ13">
        <v>3</v>
      </c>
      <c r="SR13">
        <v>1</v>
      </c>
      <c r="SS13">
        <v>2</v>
      </c>
      <c r="ST13">
        <v>4</v>
      </c>
      <c r="SU13">
        <v>3</v>
      </c>
      <c r="SV13">
        <v>2</v>
      </c>
      <c r="SW13">
        <v>1</v>
      </c>
      <c r="SX13">
        <v>2</v>
      </c>
      <c r="SY13">
        <v>4</v>
      </c>
      <c r="SZ13">
        <v>3</v>
      </c>
      <c r="TA13">
        <v>2</v>
      </c>
      <c r="TB13">
        <v>1</v>
      </c>
      <c r="TC13">
        <v>4</v>
      </c>
      <c r="TD13">
        <v>2</v>
      </c>
      <c r="TE13">
        <v>4</v>
      </c>
      <c r="TF13">
        <v>3</v>
      </c>
      <c r="TG13">
        <v>1</v>
      </c>
      <c r="TH13">
        <v>3</v>
      </c>
      <c r="TI13">
        <v>2</v>
      </c>
      <c r="TJ13">
        <v>3</v>
      </c>
      <c r="TK13">
        <v>1</v>
      </c>
      <c r="TL13">
        <v>2</v>
      </c>
      <c r="TM13">
        <v>2</v>
      </c>
      <c r="TN13">
        <v>4</v>
      </c>
      <c r="TO13">
        <v>1</v>
      </c>
      <c r="TP13">
        <v>3</v>
      </c>
      <c r="TQ13">
        <v>3</v>
      </c>
      <c r="TR13">
        <v>2</v>
      </c>
      <c r="TS13">
        <v>3</v>
      </c>
      <c r="TT13">
        <v>4</v>
      </c>
      <c r="TU13">
        <v>2</v>
      </c>
      <c r="TV13">
        <v>2</v>
      </c>
      <c r="TW13">
        <v>1</v>
      </c>
      <c r="TX13">
        <v>3</v>
      </c>
      <c r="TY13">
        <v>4</v>
      </c>
      <c r="TZ13">
        <v>1</v>
      </c>
      <c r="UA13">
        <v>1</v>
      </c>
      <c r="UB13">
        <v>4</v>
      </c>
      <c r="UC13">
        <v>4</v>
      </c>
      <c r="UD13">
        <v>2</v>
      </c>
      <c r="UE13">
        <v>4</v>
      </c>
      <c r="UF13">
        <v>0</v>
      </c>
      <c r="UG13">
        <v>1</v>
      </c>
      <c r="UH13">
        <v>0</v>
      </c>
      <c r="UI13">
        <v>1</v>
      </c>
      <c r="UJ13">
        <v>3</v>
      </c>
      <c r="UK13">
        <v>0</v>
      </c>
      <c r="UL13">
        <v>1</v>
      </c>
      <c r="UM13">
        <v>4</v>
      </c>
      <c r="UN13">
        <v>3</v>
      </c>
      <c r="UO13">
        <v>4</v>
      </c>
      <c r="UP13">
        <v>3</v>
      </c>
      <c r="UQ13">
        <v>3</v>
      </c>
      <c r="UR13">
        <v>4</v>
      </c>
      <c r="US13">
        <v>2</v>
      </c>
      <c r="UT13">
        <v>4</v>
      </c>
      <c r="UU13">
        <v>4</v>
      </c>
      <c r="UV13">
        <v>4</v>
      </c>
      <c r="UW13">
        <v>4</v>
      </c>
      <c r="UX13">
        <v>3</v>
      </c>
      <c r="UY13">
        <v>2</v>
      </c>
      <c r="UZ13">
        <v>4</v>
      </c>
      <c r="VA13">
        <v>3</v>
      </c>
      <c r="VB13">
        <v>4</v>
      </c>
      <c r="VC13">
        <v>4</v>
      </c>
      <c r="VD13">
        <v>4</v>
      </c>
      <c r="VE13">
        <v>4</v>
      </c>
      <c r="VF13">
        <v>4</v>
      </c>
      <c r="VG13">
        <v>4</v>
      </c>
      <c r="VH13" s="172">
        <v>0.83333333333333337</v>
      </c>
      <c r="VI13">
        <v>30</v>
      </c>
      <c r="VJ13" s="172">
        <v>0.24305555555555555</v>
      </c>
      <c r="VK13">
        <v>8.5</v>
      </c>
      <c r="VL13" t="s">
        <v>68</v>
      </c>
      <c r="VM13" t="s">
        <v>69</v>
      </c>
      <c r="VN13" t="s">
        <v>68</v>
      </c>
      <c r="VO13" t="s">
        <v>26</v>
      </c>
      <c r="VP13" t="s">
        <v>103</v>
      </c>
      <c r="VQ13" t="s">
        <v>26</v>
      </c>
      <c r="VR13" t="s">
        <v>69</v>
      </c>
      <c r="VS13" t="s">
        <v>69</v>
      </c>
      <c r="VT13" t="s">
        <v>68</v>
      </c>
      <c r="VU13" t="s">
        <v>2099</v>
      </c>
      <c r="VV13" t="s">
        <v>201</v>
      </c>
      <c r="VW13" t="s">
        <v>125</v>
      </c>
      <c r="VX13" t="s">
        <v>124</v>
      </c>
      <c r="VY13" t="s">
        <v>146</v>
      </c>
      <c r="VZ13">
        <v>10</v>
      </c>
      <c r="WA13" t="s">
        <v>9</v>
      </c>
      <c r="WB13" t="s">
        <v>9</v>
      </c>
      <c r="WC13" t="s">
        <v>200</v>
      </c>
      <c r="WD13" t="s">
        <v>22</v>
      </c>
      <c r="WE13" t="s">
        <v>21</v>
      </c>
      <c r="WF13">
        <v>4</v>
      </c>
      <c r="WG13">
        <v>3</v>
      </c>
      <c r="WH13">
        <v>4</v>
      </c>
      <c r="WI13">
        <v>3</v>
      </c>
      <c r="WJ13" t="s">
        <v>16</v>
      </c>
      <c r="WK13" t="s">
        <v>1346</v>
      </c>
      <c r="WL13" t="s">
        <v>19</v>
      </c>
      <c r="WM13" t="s">
        <v>18</v>
      </c>
      <c r="WN13" t="s">
        <v>20</v>
      </c>
      <c r="WO13">
        <v>3</v>
      </c>
      <c r="WP13">
        <v>3</v>
      </c>
      <c r="WQ13">
        <v>3</v>
      </c>
      <c r="WR13">
        <v>4</v>
      </c>
      <c r="WS13" t="s">
        <v>2100</v>
      </c>
      <c r="WT13" t="s">
        <v>14</v>
      </c>
      <c r="WU13" t="s">
        <v>7</v>
      </c>
      <c r="WV13" t="s">
        <v>233</v>
      </c>
      <c r="WW13" t="s">
        <v>551</v>
      </c>
      <c r="WX13" t="s">
        <v>13</v>
      </c>
      <c r="WY13" t="s">
        <v>7</v>
      </c>
      <c r="WZ13" t="s">
        <v>7</v>
      </c>
      <c r="XA13" t="s">
        <v>12</v>
      </c>
      <c r="XB13" t="s">
        <v>11</v>
      </c>
      <c r="XC13" t="s">
        <v>7</v>
      </c>
      <c r="XD13" t="s">
        <v>7</v>
      </c>
      <c r="XF13" t="s">
        <v>876</v>
      </c>
      <c r="XG13" t="s">
        <v>9</v>
      </c>
      <c r="XH13" t="s">
        <v>9</v>
      </c>
      <c r="XI13" t="s">
        <v>9</v>
      </c>
      <c r="XJ13" t="s">
        <v>8</v>
      </c>
      <c r="XK13" t="s">
        <v>9</v>
      </c>
      <c r="XL13" t="s">
        <v>7</v>
      </c>
      <c r="XO13" t="s">
        <v>9</v>
      </c>
      <c r="XP13" t="s">
        <v>337</v>
      </c>
      <c r="XT13">
        <v>3</v>
      </c>
      <c r="XY13" t="s">
        <v>5</v>
      </c>
      <c r="YO13" t="s">
        <v>54</v>
      </c>
      <c r="YQ13" t="s">
        <v>184</v>
      </c>
      <c r="YR13" t="s">
        <v>1</v>
      </c>
      <c r="YS13" t="s">
        <v>1</v>
      </c>
      <c r="YW13" t="s">
        <v>1</v>
      </c>
      <c r="ZE13" t="s">
        <v>0</v>
      </c>
    </row>
    <row r="14" spans="1:681" ht="15" thickBot="1" x14ac:dyDescent="0.4">
      <c r="A14" s="47" t="s">
        <v>841</v>
      </c>
      <c r="B14" s="17">
        <v>43957.444205324078</v>
      </c>
      <c r="C14" s="53">
        <v>60</v>
      </c>
      <c r="D14" s="11" t="s">
        <v>139</v>
      </c>
      <c r="E14" s="11" t="s">
        <v>50</v>
      </c>
      <c r="F14" s="11" t="s">
        <v>180</v>
      </c>
      <c r="G14" s="11" t="s">
        <v>87</v>
      </c>
      <c r="H14" s="11" t="s">
        <v>47</v>
      </c>
      <c r="I14" s="11" t="s">
        <v>47</v>
      </c>
      <c r="J14" s="11" t="s">
        <v>9</v>
      </c>
      <c r="K14" s="11">
        <v>2</v>
      </c>
      <c r="L14" s="11" t="s">
        <v>9</v>
      </c>
      <c r="M14" s="11" t="s">
        <v>179</v>
      </c>
      <c r="N14" s="11" t="s">
        <v>7</v>
      </c>
      <c r="O14" s="11" t="s">
        <v>45</v>
      </c>
      <c r="P14" s="11">
        <v>167</v>
      </c>
      <c r="Q14" s="11" t="s">
        <v>840</v>
      </c>
      <c r="R14" s="11">
        <v>50</v>
      </c>
      <c r="S14" s="11" t="s">
        <v>84</v>
      </c>
      <c r="T14" s="11">
        <v>0</v>
      </c>
      <c r="U14" s="11" t="s">
        <v>7</v>
      </c>
      <c r="V14" s="11" t="s">
        <v>7</v>
      </c>
      <c r="W14" s="11" t="s">
        <v>7</v>
      </c>
      <c r="X14" s="11" t="s">
        <v>7</v>
      </c>
      <c r="Y14" s="54" t="s">
        <v>7</v>
      </c>
      <c r="Z14" s="65" t="s">
        <v>7</v>
      </c>
      <c r="AA14" s="66"/>
      <c r="AB14" s="66" t="s">
        <v>7</v>
      </c>
      <c r="AC14" s="66"/>
      <c r="AD14" s="66" t="s">
        <v>7</v>
      </c>
      <c r="AE14" s="66"/>
      <c r="AF14" s="67"/>
      <c r="AG14" s="53" t="s">
        <v>20</v>
      </c>
      <c r="AH14" s="11" t="s">
        <v>40</v>
      </c>
      <c r="AI14" s="11" t="s">
        <v>20</v>
      </c>
      <c r="AJ14" s="11" t="s">
        <v>20</v>
      </c>
      <c r="AK14" s="11" t="s">
        <v>20</v>
      </c>
      <c r="AL14" s="11" t="s">
        <v>80</v>
      </c>
      <c r="AM14" s="11">
        <v>2</v>
      </c>
      <c r="AN14" s="11">
        <v>1</v>
      </c>
      <c r="AO14" s="11">
        <v>1</v>
      </c>
      <c r="AP14" s="54" t="s">
        <v>115</v>
      </c>
      <c r="AQ14" s="65" t="s">
        <v>9</v>
      </c>
      <c r="AR14" s="66" t="s">
        <v>839</v>
      </c>
      <c r="AS14" s="66" t="s">
        <v>7</v>
      </c>
      <c r="AT14" s="67"/>
      <c r="AU14" s="53" t="s">
        <v>9</v>
      </c>
      <c r="AV14" s="11" t="s">
        <v>35</v>
      </c>
      <c r="AW14" s="11" t="s">
        <v>34</v>
      </c>
      <c r="AX14" s="11" t="s">
        <v>9</v>
      </c>
      <c r="AY14" s="11" t="s">
        <v>838</v>
      </c>
      <c r="AZ14" s="11">
        <v>5</v>
      </c>
      <c r="BA14" s="11" t="s">
        <v>837</v>
      </c>
      <c r="BB14" s="11">
        <v>5</v>
      </c>
      <c r="BC14" s="11" t="s">
        <v>108</v>
      </c>
      <c r="BD14" s="11">
        <v>7</v>
      </c>
      <c r="BE14" s="11" t="s">
        <v>152</v>
      </c>
      <c r="BF14" s="54" t="s">
        <v>836</v>
      </c>
      <c r="BG14" s="83">
        <v>4</v>
      </c>
      <c r="BH14" s="79">
        <v>2</v>
      </c>
      <c r="BI14" s="79">
        <v>2</v>
      </c>
      <c r="BJ14" s="79">
        <v>1</v>
      </c>
      <c r="BK14" s="79">
        <v>4</v>
      </c>
      <c r="BL14" s="79">
        <v>1</v>
      </c>
      <c r="BM14" s="79">
        <v>3</v>
      </c>
      <c r="BN14" s="79">
        <v>2</v>
      </c>
      <c r="BO14" s="79">
        <v>2</v>
      </c>
      <c r="BP14" s="79">
        <v>2</v>
      </c>
      <c r="BQ14" s="79">
        <v>4</v>
      </c>
      <c r="BR14" s="79">
        <v>1</v>
      </c>
      <c r="BS14" s="79">
        <v>1</v>
      </c>
      <c r="BT14" s="79">
        <v>1</v>
      </c>
      <c r="BU14" s="79">
        <v>3</v>
      </c>
      <c r="BV14" s="79">
        <v>2</v>
      </c>
      <c r="BW14" s="79">
        <v>3</v>
      </c>
      <c r="BX14" s="79">
        <v>1</v>
      </c>
      <c r="BY14" s="79">
        <v>4</v>
      </c>
      <c r="BZ14" s="84">
        <v>2</v>
      </c>
      <c r="CB14" s="53">
        <v>1</v>
      </c>
      <c r="CC14" s="11">
        <v>0</v>
      </c>
      <c r="CD14" s="11">
        <v>1</v>
      </c>
      <c r="CE14" s="11">
        <v>0</v>
      </c>
      <c r="CF14" s="11">
        <v>2</v>
      </c>
      <c r="CG14" s="11">
        <v>0</v>
      </c>
      <c r="CH14" s="11">
        <v>1</v>
      </c>
      <c r="CI14" s="11">
        <v>0</v>
      </c>
      <c r="CJ14" s="11">
        <v>3</v>
      </c>
      <c r="CK14" s="11">
        <v>0</v>
      </c>
      <c r="CL14" s="11">
        <v>1</v>
      </c>
      <c r="CM14" s="11">
        <v>0</v>
      </c>
      <c r="CN14" s="11">
        <v>3</v>
      </c>
      <c r="CO14" s="11">
        <v>0</v>
      </c>
      <c r="CP14" s="11">
        <v>1</v>
      </c>
      <c r="CQ14" s="11">
        <v>0</v>
      </c>
      <c r="CR14" s="11">
        <v>1</v>
      </c>
      <c r="CS14" s="11">
        <v>1</v>
      </c>
      <c r="CT14" s="11">
        <v>1</v>
      </c>
      <c r="CU14" s="11">
        <v>0</v>
      </c>
      <c r="CV14" s="11">
        <v>0</v>
      </c>
      <c r="CW14" s="11">
        <v>0</v>
      </c>
      <c r="CX14" s="11">
        <v>0</v>
      </c>
      <c r="CY14" s="11">
        <v>1</v>
      </c>
      <c r="CZ14" s="11">
        <v>0</v>
      </c>
      <c r="DA14" s="11">
        <v>0</v>
      </c>
      <c r="DB14" s="11">
        <v>1</v>
      </c>
      <c r="DC14" s="11">
        <v>0</v>
      </c>
      <c r="DD14" s="11">
        <v>1</v>
      </c>
      <c r="DE14" s="11">
        <v>0</v>
      </c>
      <c r="DF14" s="11">
        <v>0</v>
      </c>
      <c r="DG14" s="11">
        <v>2</v>
      </c>
      <c r="DH14" s="11">
        <v>0</v>
      </c>
      <c r="DI14" s="11">
        <v>0</v>
      </c>
      <c r="DJ14" s="11">
        <v>2</v>
      </c>
      <c r="DK14" s="11">
        <v>1</v>
      </c>
      <c r="DL14" s="54">
        <v>1</v>
      </c>
      <c r="DM14" s="83">
        <v>1</v>
      </c>
      <c r="DN14" s="79">
        <v>2</v>
      </c>
      <c r="DO14" s="79">
        <v>3</v>
      </c>
      <c r="DP14" s="79">
        <v>2</v>
      </c>
      <c r="DQ14" s="79">
        <v>3</v>
      </c>
      <c r="DR14" s="79">
        <v>4</v>
      </c>
      <c r="DS14" s="79">
        <v>4</v>
      </c>
      <c r="DT14" s="79">
        <v>3</v>
      </c>
      <c r="DU14" s="79">
        <v>2</v>
      </c>
      <c r="DV14" s="79">
        <v>3</v>
      </c>
      <c r="DW14" s="79">
        <v>3</v>
      </c>
      <c r="DX14" s="79">
        <v>3</v>
      </c>
      <c r="DY14" s="79">
        <v>2</v>
      </c>
      <c r="DZ14" s="79">
        <v>3</v>
      </c>
      <c r="EA14" s="79">
        <v>3</v>
      </c>
      <c r="EB14" s="79">
        <v>2</v>
      </c>
      <c r="EC14" s="79">
        <v>4</v>
      </c>
      <c r="ED14" s="79">
        <v>1</v>
      </c>
      <c r="EE14" s="84">
        <v>3</v>
      </c>
      <c r="EF14" s="90" t="s">
        <v>835</v>
      </c>
      <c r="EG14" s="77" t="s">
        <v>834</v>
      </c>
      <c r="EH14" s="77" t="s">
        <v>833</v>
      </c>
      <c r="EI14" s="11">
        <v>7.5</v>
      </c>
      <c r="EJ14" s="11" t="s">
        <v>26</v>
      </c>
      <c r="EK14" s="11" t="s">
        <v>26</v>
      </c>
      <c r="EL14" s="11" t="s">
        <v>103</v>
      </c>
      <c r="EM14" s="11" t="s">
        <v>26</v>
      </c>
      <c r="EN14" s="11" t="s">
        <v>26</v>
      </c>
      <c r="EO14" s="11" t="s">
        <v>26</v>
      </c>
      <c r="EP14" s="11" t="s">
        <v>103</v>
      </c>
      <c r="EQ14" s="11" t="s">
        <v>26</v>
      </c>
      <c r="ER14" s="11" t="s">
        <v>26</v>
      </c>
      <c r="ES14" s="11" t="s">
        <v>7</v>
      </c>
      <c r="ET14" s="11" t="s">
        <v>125</v>
      </c>
      <c r="EU14" s="11" t="s">
        <v>26</v>
      </c>
      <c r="EV14" s="11" t="s">
        <v>24</v>
      </c>
      <c r="EW14" s="54" t="s">
        <v>23</v>
      </c>
      <c r="EX14" s="83" t="s">
        <v>371</v>
      </c>
      <c r="EY14" s="79" t="s">
        <v>98</v>
      </c>
      <c r="EZ14" s="79" t="s">
        <v>62</v>
      </c>
      <c r="FA14" s="79">
        <v>2</v>
      </c>
      <c r="FB14" s="79" t="s">
        <v>7</v>
      </c>
      <c r="FC14" s="79" t="s">
        <v>9</v>
      </c>
      <c r="FD14" s="79" t="s">
        <v>832</v>
      </c>
      <c r="FE14" s="79" t="s">
        <v>96</v>
      </c>
      <c r="FF14" s="84" t="s">
        <v>96</v>
      </c>
      <c r="FG14" s="53">
        <v>4</v>
      </c>
      <c r="FH14" s="11">
        <v>1</v>
      </c>
      <c r="FI14" s="11">
        <v>1</v>
      </c>
      <c r="FJ14" s="11">
        <v>1</v>
      </c>
      <c r="FK14" s="11" t="s">
        <v>17</v>
      </c>
      <c r="FL14" s="11" t="s">
        <v>18</v>
      </c>
      <c r="FM14" s="11" t="s">
        <v>20</v>
      </c>
      <c r="FN14" s="11" t="s">
        <v>16</v>
      </c>
      <c r="FO14" s="11" t="s">
        <v>19</v>
      </c>
      <c r="FP14" s="11">
        <v>1</v>
      </c>
      <c r="FQ14" s="11">
        <v>4</v>
      </c>
      <c r="FR14" s="11">
        <v>4</v>
      </c>
      <c r="FS14" s="11">
        <v>5</v>
      </c>
      <c r="FT14" s="11" t="s">
        <v>831</v>
      </c>
      <c r="FU14" s="11" t="s">
        <v>14</v>
      </c>
      <c r="FV14" s="11" t="s">
        <v>7</v>
      </c>
      <c r="FW14" s="11" t="s">
        <v>14</v>
      </c>
      <c r="FX14" s="11" t="s">
        <v>58</v>
      </c>
      <c r="FY14" s="11" t="s">
        <v>13</v>
      </c>
      <c r="FZ14" s="11" t="s">
        <v>7</v>
      </c>
      <c r="GA14" s="54" t="s">
        <v>7</v>
      </c>
      <c r="GB14" s="83" t="s">
        <v>12</v>
      </c>
      <c r="GC14" s="79" t="s">
        <v>57</v>
      </c>
      <c r="GD14" s="79" t="s">
        <v>9</v>
      </c>
      <c r="GE14" s="79" t="s">
        <v>7</v>
      </c>
      <c r="GF14" s="79">
        <v>5</v>
      </c>
      <c r="GG14" s="79" t="s">
        <v>830</v>
      </c>
      <c r="GH14" s="79" t="s">
        <v>9</v>
      </c>
      <c r="GI14" s="79" t="s">
        <v>7</v>
      </c>
      <c r="GJ14" s="79" t="s">
        <v>9</v>
      </c>
      <c r="GK14" s="79" t="s">
        <v>829</v>
      </c>
      <c r="GL14" s="84" t="s">
        <v>9</v>
      </c>
      <c r="GM14" s="53" t="s">
        <v>7</v>
      </c>
      <c r="GN14" s="11"/>
      <c r="GO14" s="11"/>
      <c r="GP14" s="54" t="s">
        <v>7</v>
      </c>
      <c r="GQ14" s="83" t="s">
        <v>308</v>
      </c>
      <c r="GR14" s="79"/>
      <c r="GS14" s="79"/>
      <c r="GT14" s="79">
        <v>9</v>
      </c>
      <c r="GU14" s="79"/>
      <c r="GV14" s="79"/>
      <c r="GW14" s="79"/>
      <c r="GX14" s="79"/>
      <c r="GY14" s="84"/>
      <c r="GZ14" s="49" t="s">
        <v>5</v>
      </c>
      <c r="HA14" s="11"/>
      <c r="HB14" s="11"/>
      <c r="HC14" s="11"/>
      <c r="HD14" s="11"/>
      <c r="HE14" s="11"/>
      <c r="HF14" s="11"/>
      <c r="HG14" s="11"/>
      <c r="HH14" s="11"/>
      <c r="HI14" s="11"/>
      <c r="HJ14" s="11"/>
      <c r="HK14" s="11"/>
      <c r="HL14" s="11"/>
      <c r="HM14" s="11"/>
      <c r="HN14" s="11"/>
      <c r="HO14" s="11"/>
      <c r="HP14" s="11" t="s">
        <v>54</v>
      </c>
      <c r="HQ14" s="11"/>
      <c r="HR14" s="11"/>
      <c r="HS14" s="11"/>
      <c r="HT14" s="11" t="s">
        <v>141</v>
      </c>
      <c r="HU14" s="11"/>
      <c r="HV14" s="11" t="s">
        <v>293</v>
      </c>
      <c r="HW14" s="11" t="s">
        <v>486</v>
      </c>
      <c r="HX14" s="11" t="s">
        <v>1</v>
      </c>
      <c r="HY14" s="11"/>
      <c r="HZ14" s="11"/>
      <c r="IA14" s="11"/>
      <c r="IB14" s="11"/>
      <c r="IC14" s="11"/>
      <c r="ID14" s="11"/>
      <c r="IE14" s="11"/>
      <c r="IF14" s="47" t="s">
        <v>841</v>
      </c>
      <c r="IG14" s="132">
        <v>44020.615671296298</v>
      </c>
      <c r="IH14" s="131" t="s">
        <v>1821</v>
      </c>
      <c r="II14" s="131" t="s">
        <v>1822</v>
      </c>
      <c r="IJ14" s="131" t="s">
        <v>841</v>
      </c>
      <c r="IK14" s="131" t="s">
        <v>1823</v>
      </c>
      <c r="IL14" s="131" t="s">
        <v>1824</v>
      </c>
      <c r="IM14" s="131" t="s">
        <v>1823</v>
      </c>
      <c r="IN14" s="131" t="s">
        <v>1824</v>
      </c>
      <c r="IO14" s="131" t="s">
        <v>9</v>
      </c>
      <c r="IP14" s="131" t="s">
        <v>7</v>
      </c>
      <c r="IQ14" s="131"/>
      <c r="IR14" s="131" t="s">
        <v>7</v>
      </c>
      <c r="IS14" s="131"/>
      <c r="IT14" s="131" t="s">
        <v>7</v>
      </c>
      <c r="IU14" s="131"/>
      <c r="IV14" s="131"/>
      <c r="IW14" s="131" t="s">
        <v>20</v>
      </c>
      <c r="IX14" s="131" t="s">
        <v>40</v>
      </c>
      <c r="IY14" s="133">
        <v>1</v>
      </c>
      <c r="IZ14" s="131" t="s">
        <v>20</v>
      </c>
      <c r="JA14" s="131" t="s">
        <v>20</v>
      </c>
      <c r="JB14" s="131" t="s">
        <v>134</v>
      </c>
      <c r="JC14" s="133">
        <v>2</v>
      </c>
      <c r="JD14" s="133">
        <v>1</v>
      </c>
      <c r="JE14" s="131" t="s">
        <v>20</v>
      </c>
      <c r="JF14" s="131" t="s">
        <v>349</v>
      </c>
      <c r="JG14" s="131" t="s">
        <v>7</v>
      </c>
      <c r="JH14" s="131"/>
      <c r="JI14" s="131" t="s">
        <v>7</v>
      </c>
      <c r="JJ14" s="131"/>
      <c r="JK14" s="131" t="s">
        <v>9</v>
      </c>
      <c r="JL14" s="131" t="s">
        <v>112</v>
      </c>
      <c r="JM14" s="131" t="s">
        <v>34</v>
      </c>
      <c r="JN14" s="131" t="s">
        <v>7</v>
      </c>
      <c r="JO14" s="131"/>
      <c r="JP14" s="133">
        <v>4</v>
      </c>
      <c r="JQ14" s="133">
        <v>3</v>
      </c>
      <c r="JR14" s="133">
        <v>0</v>
      </c>
      <c r="JS14" s="131"/>
      <c r="JT14" s="133">
        <v>7</v>
      </c>
      <c r="JU14" s="133">
        <v>30</v>
      </c>
      <c r="JV14" s="133">
        <v>8</v>
      </c>
      <c r="JW14" s="138">
        <v>3</v>
      </c>
      <c r="JX14" s="138">
        <v>2</v>
      </c>
      <c r="JY14" s="138">
        <v>2</v>
      </c>
      <c r="JZ14" s="138">
        <v>2</v>
      </c>
      <c r="KA14" s="138">
        <v>3</v>
      </c>
      <c r="KB14" s="138">
        <v>1</v>
      </c>
      <c r="KC14" s="138">
        <v>3</v>
      </c>
      <c r="KD14" s="138">
        <v>2</v>
      </c>
      <c r="KE14" s="138">
        <v>1</v>
      </c>
      <c r="KF14" s="138">
        <v>3</v>
      </c>
      <c r="KG14" s="138">
        <v>4</v>
      </c>
      <c r="KH14" s="138">
        <v>2</v>
      </c>
      <c r="KI14" s="138">
        <v>1</v>
      </c>
      <c r="KJ14" s="138">
        <v>1</v>
      </c>
      <c r="KK14" s="138">
        <v>3</v>
      </c>
      <c r="KL14" s="138">
        <v>3</v>
      </c>
      <c r="KM14" s="138">
        <v>2</v>
      </c>
      <c r="KN14" s="138">
        <v>1</v>
      </c>
      <c r="KO14" s="138">
        <v>4</v>
      </c>
      <c r="KP14" s="138">
        <v>2</v>
      </c>
      <c r="KQ14" s="139"/>
      <c r="KR14" s="133">
        <v>1</v>
      </c>
      <c r="KS14" s="133">
        <v>1</v>
      </c>
      <c r="KT14" s="133">
        <v>2</v>
      </c>
      <c r="KU14" s="133">
        <v>1</v>
      </c>
      <c r="KV14" s="133">
        <v>2</v>
      </c>
      <c r="KW14" s="133">
        <v>0</v>
      </c>
      <c r="KX14" s="133">
        <v>1</v>
      </c>
      <c r="KY14" s="133">
        <v>1</v>
      </c>
      <c r="KZ14" s="133">
        <v>3</v>
      </c>
      <c r="LA14" s="133">
        <v>1</v>
      </c>
      <c r="LB14" s="133">
        <v>1</v>
      </c>
      <c r="LC14" s="133">
        <v>1</v>
      </c>
      <c r="LD14" s="133">
        <v>2</v>
      </c>
      <c r="LE14" s="133">
        <v>0</v>
      </c>
      <c r="LF14" s="133">
        <v>1</v>
      </c>
      <c r="LG14" s="133">
        <v>2</v>
      </c>
      <c r="LH14" s="133">
        <v>1</v>
      </c>
      <c r="LI14" s="133">
        <v>2</v>
      </c>
      <c r="LJ14" s="133">
        <v>1</v>
      </c>
      <c r="LK14" s="133">
        <v>0</v>
      </c>
      <c r="LL14" s="133">
        <v>2</v>
      </c>
      <c r="LM14" s="133">
        <v>0</v>
      </c>
      <c r="LN14" s="133">
        <v>0</v>
      </c>
      <c r="LO14" s="133">
        <v>1</v>
      </c>
      <c r="LP14" s="133">
        <v>1</v>
      </c>
      <c r="LQ14" s="133">
        <v>2</v>
      </c>
      <c r="LR14" s="133">
        <v>2</v>
      </c>
      <c r="LS14" s="133">
        <v>0</v>
      </c>
      <c r="LT14" s="133">
        <v>1</v>
      </c>
      <c r="LU14" s="133">
        <v>0</v>
      </c>
      <c r="LV14" s="133">
        <v>1</v>
      </c>
      <c r="LW14" s="133">
        <v>2</v>
      </c>
      <c r="LX14" s="133">
        <v>0</v>
      </c>
      <c r="LY14" s="133">
        <v>0</v>
      </c>
      <c r="LZ14" s="133">
        <v>2</v>
      </c>
      <c r="MA14" s="133">
        <v>2</v>
      </c>
      <c r="MB14" s="133">
        <v>2</v>
      </c>
      <c r="MC14" s="133">
        <v>4</v>
      </c>
      <c r="MD14" s="133">
        <v>1</v>
      </c>
      <c r="ME14" s="133">
        <v>3</v>
      </c>
      <c r="MF14" s="133">
        <v>4</v>
      </c>
      <c r="MG14" s="133">
        <v>3</v>
      </c>
      <c r="MH14" s="133">
        <v>4</v>
      </c>
      <c r="MI14" s="133">
        <v>4</v>
      </c>
      <c r="MJ14" s="133">
        <v>3</v>
      </c>
      <c r="MK14" s="133">
        <v>4</v>
      </c>
      <c r="ML14" s="133">
        <v>4</v>
      </c>
      <c r="MM14" s="133">
        <v>4</v>
      </c>
      <c r="MN14" s="133">
        <v>4</v>
      </c>
      <c r="MO14" s="133">
        <v>3</v>
      </c>
      <c r="MP14" s="133">
        <v>4</v>
      </c>
      <c r="MQ14" s="133">
        <v>4</v>
      </c>
      <c r="MR14" s="133">
        <v>3</v>
      </c>
      <c r="MS14" s="133">
        <v>4</v>
      </c>
      <c r="MT14" s="133">
        <v>4</v>
      </c>
      <c r="MU14" s="133">
        <v>4</v>
      </c>
      <c r="MV14" s="134">
        <v>0.29166666666666669</v>
      </c>
      <c r="MW14" s="133">
        <v>20</v>
      </c>
      <c r="MX14" s="134">
        <v>0.125</v>
      </c>
      <c r="MY14" s="133">
        <v>8</v>
      </c>
      <c r="MZ14" s="131" t="s">
        <v>103</v>
      </c>
      <c r="NA14" s="131" t="s">
        <v>103</v>
      </c>
      <c r="NB14" s="131" t="s">
        <v>103</v>
      </c>
      <c r="NC14" s="131" t="s">
        <v>26</v>
      </c>
      <c r="ND14" s="131" t="s">
        <v>26</v>
      </c>
      <c r="NE14" s="131" t="s">
        <v>26</v>
      </c>
      <c r="NF14" s="131" t="s">
        <v>26</v>
      </c>
      <c r="NG14" s="131" t="s">
        <v>26</v>
      </c>
      <c r="NH14" s="131" t="s">
        <v>26</v>
      </c>
      <c r="NI14" s="131" t="s">
        <v>102</v>
      </c>
      <c r="NJ14" s="131" t="s">
        <v>26</v>
      </c>
      <c r="NK14" s="131" t="s">
        <v>26</v>
      </c>
      <c r="NL14" s="131" t="s">
        <v>101</v>
      </c>
      <c r="NM14" s="131" t="s">
        <v>100</v>
      </c>
      <c r="NN14" s="133">
        <v>20</v>
      </c>
      <c r="NO14" s="131" t="s">
        <v>7</v>
      </c>
      <c r="NP14" s="131" t="s">
        <v>7</v>
      </c>
      <c r="NQ14" s="131"/>
      <c r="NR14" s="131" t="s">
        <v>96</v>
      </c>
      <c r="NS14" s="131" t="s">
        <v>96</v>
      </c>
      <c r="NT14" s="133">
        <v>5</v>
      </c>
      <c r="NU14" s="133">
        <v>1</v>
      </c>
      <c r="NV14" s="133">
        <v>1</v>
      </c>
      <c r="NW14" s="133">
        <v>2</v>
      </c>
      <c r="NX14" s="131" t="s">
        <v>1346</v>
      </c>
      <c r="NY14" s="131" t="s">
        <v>18</v>
      </c>
      <c r="NZ14" s="131" t="s">
        <v>20</v>
      </c>
      <c r="OA14" s="131" t="s">
        <v>20</v>
      </c>
      <c r="OB14" s="131" t="s">
        <v>20</v>
      </c>
      <c r="OC14" s="133">
        <v>1</v>
      </c>
      <c r="OD14" s="133">
        <v>3</v>
      </c>
      <c r="OE14" s="133">
        <v>3</v>
      </c>
      <c r="OF14" s="133">
        <v>1</v>
      </c>
      <c r="OG14" s="131" t="s">
        <v>1825</v>
      </c>
      <c r="OH14" s="131" t="s">
        <v>14</v>
      </c>
      <c r="OI14" s="131" t="s">
        <v>7</v>
      </c>
      <c r="OJ14" s="131" t="s">
        <v>14</v>
      </c>
      <c r="OK14" s="131" t="s">
        <v>58</v>
      </c>
      <c r="OL14" s="131" t="s">
        <v>13</v>
      </c>
      <c r="OM14" s="131" t="s">
        <v>7</v>
      </c>
      <c r="ON14" s="131" t="s">
        <v>7</v>
      </c>
      <c r="OO14" s="131" t="s">
        <v>12</v>
      </c>
      <c r="OP14" s="131" t="s">
        <v>57</v>
      </c>
      <c r="OQ14" s="131" t="s">
        <v>9</v>
      </c>
      <c r="OR14" s="131" t="s">
        <v>7</v>
      </c>
      <c r="OS14" s="131"/>
      <c r="OT14" s="131" t="s">
        <v>830</v>
      </c>
      <c r="OU14" s="131" t="s">
        <v>7</v>
      </c>
      <c r="OV14" s="131" t="s">
        <v>7</v>
      </c>
      <c r="OW14" s="131" t="s">
        <v>7</v>
      </c>
      <c r="OX14" s="131"/>
      <c r="OY14" s="131" t="s">
        <v>9</v>
      </c>
      <c r="OZ14" s="131" t="s">
        <v>7</v>
      </c>
      <c r="PA14" s="131"/>
      <c r="PB14" s="131"/>
      <c r="PC14" s="131" t="s">
        <v>7</v>
      </c>
      <c r="PD14" s="131" t="s">
        <v>90</v>
      </c>
      <c r="PE14" s="131"/>
      <c r="PF14" s="131"/>
      <c r="PG14" s="131"/>
      <c r="PH14" s="131"/>
      <c r="PI14" s="131"/>
      <c r="PJ14" s="133">
        <v>10</v>
      </c>
      <c r="PK14" s="131"/>
      <c r="PL14" s="131"/>
      <c r="PM14" s="131" t="s">
        <v>5</v>
      </c>
      <c r="PN14" s="131"/>
      <c r="PO14" s="131"/>
      <c r="PP14" s="131"/>
      <c r="PQ14" s="131"/>
      <c r="PR14" s="131"/>
      <c r="PS14" s="131"/>
      <c r="PT14" s="131"/>
      <c r="PU14" s="131"/>
      <c r="PV14" s="131"/>
      <c r="PW14" s="131"/>
      <c r="PX14" s="131"/>
      <c r="PY14" s="131"/>
      <c r="PZ14" s="131"/>
      <c r="QA14" s="131"/>
      <c r="QB14" s="131"/>
      <c r="QC14" s="131" t="s">
        <v>54</v>
      </c>
      <c r="QD14" s="131"/>
      <c r="QE14" s="131"/>
      <c r="QF14" s="131"/>
      <c r="QG14" s="131" t="s">
        <v>141</v>
      </c>
      <c r="QH14" s="131"/>
      <c r="QI14" s="131" t="s">
        <v>293</v>
      </c>
      <c r="QJ14" s="131" t="s">
        <v>1</v>
      </c>
      <c r="QK14" s="131" t="s">
        <v>1</v>
      </c>
      <c r="QL14" s="131"/>
      <c r="QM14" s="131"/>
      <c r="QN14" s="131"/>
      <c r="QO14" s="131"/>
      <c r="QP14" s="131"/>
      <c r="QQ14" s="131"/>
      <c r="QR14" s="174"/>
      <c r="QS14" s="171">
        <v>44062.522268518522</v>
      </c>
      <c r="QT14" t="s">
        <v>2029</v>
      </c>
      <c r="QU14" t="s">
        <v>1822</v>
      </c>
      <c r="QV14" t="s">
        <v>841</v>
      </c>
      <c r="QW14" t="s">
        <v>1823</v>
      </c>
      <c r="QX14" t="s">
        <v>2071</v>
      </c>
      <c r="QY14" t="s">
        <v>1823</v>
      </c>
      <c r="QZ14" t="s">
        <v>2071</v>
      </c>
      <c r="RA14" t="s">
        <v>9</v>
      </c>
      <c r="RB14" t="s">
        <v>7</v>
      </c>
      <c r="RD14" t="s">
        <v>7</v>
      </c>
      <c r="RF14" t="s">
        <v>7</v>
      </c>
      <c r="RI14" t="s">
        <v>20</v>
      </c>
      <c r="RJ14" t="s">
        <v>40</v>
      </c>
      <c r="RK14">
        <v>1</v>
      </c>
      <c r="RL14" t="s">
        <v>20</v>
      </c>
      <c r="RN14" t="s">
        <v>39</v>
      </c>
      <c r="RO14" t="s">
        <v>79</v>
      </c>
      <c r="RP14">
        <v>2</v>
      </c>
      <c r="RQ14" t="s">
        <v>20</v>
      </c>
      <c r="RR14" t="s">
        <v>38</v>
      </c>
      <c r="RS14" t="s">
        <v>9</v>
      </c>
      <c r="RT14" t="s">
        <v>2072</v>
      </c>
      <c r="RU14" t="s">
        <v>7</v>
      </c>
      <c r="RW14" t="s">
        <v>9</v>
      </c>
      <c r="RX14" t="s">
        <v>112</v>
      </c>
      <c r="RY14" t="s">
        <v>34</v>
      </c>
      <c r="RZ14" t="s">
        <v>7</v>
      </c>
      <c r="SB14">
        <v>3</v>
      </c>
      <c r="SC14" t="s">
        <v>2073</v>
      </c>
      <c r="SD14">
        <v>0</v>
      </c>
      <c r="SF14">
        <v>7</v>
      </c>
      <c r="SG14" t="s">
        <v>253</v>
      </c>
      <c r="SH14">
        <v>8</v>
      </c>
      <c r="SI14">
        <v>2</v>
      </c>
      <c r="SJ14">
        <v>3</v>
      </c>
      <c r="SK14">
        <v>2</v>
      </c>
      <c r="SL14">
        <v>1</v>
      </c>
      <c r="SM14">
        <v>2</v>
      </c>
      <c r="SN14">
        <v>2</v>
      </c>
      <c r="SO14">
        <v>2</v>
      </c>
      <c r="SP14">
        <v>3</v>
      </c>
      <c r="SQ14">
        <v>1</v>
      </c>
      <c r="SR14">
        <v>3</v>
      </c>
      <c r="SS14">
        <v>4</v>
      </c>
      <c r="ST14">
        <v>2</v>
      </c>
      <c r="SU14">
        <v>1</v>
      </c>
      <c r="SV14">
        <v>1</v>
      </c>
      <c r="SW14">
        <v>3</v>
      </c>
      <c r="SX14">
        <v>2</v>
      </c>
      <c r="SY14">
        <v>2</v>
      </c>
      <c r="SZ14">
        <v>1</v>
      </c>
      <c r="TA14">
        <v>3</v>
      </c>
      <c r="TB14">
        <v>3</v>
      </c>
      <c r="TC14">
        <v>1</v>
      </c>
      <c r="TD14">
        <v>1</v>
      </c>
      <c r="TE14">
        <v>2</v>
      </c>
      <c r="TF14">
        <v>1</v>
      </c>
      <c r="TG14">
        <v>1</v>
      </c>
      <c r="TH14">
        <v>0</v>
      </c>
      <c r="TI14">
        <v>1</v>
      </c>
      <c r="TJ14">
        <v>1</v>
      </c>
      <c r="TK14">
        <v>3</v>
      </c>
      <c r="TL14">
        <v>1</v>
      </c>
      <c r="TM14">
        <v>1</v>
      </c>
      <c r="TN14">
        <v>1</v>
      </c>
      <c r="TO14">
        <v>2</v>
      </c>
      <c r="TP14">
        <v>0</v>
      </c>
      <c r="TQ14">
        <v>1</v>
      </c>
      <c r="TR14">
        <v>2</v>
      </c>
      <c r="TS14">
        <v>1</v>
      </c>
      <c r="TT14">
        <v>2</v>
      </c>
      <c r="TU14">
        <v>1</v>
      </c>
      <c r="TV14">
        <v>0</v>
      </c>
      <c r="TW14">
        <v>2</v>
      </c>
      <c r="TX14">
        <v>0</v>
      </c>
      <c r="TY14">
        <v>0</v>
      </c>
      <c r="TZ14">
        <v>2</v>
      </c>
      <c r="UA14">
        <v>0</v>
      </c>
      <c r="UB14">
        <v>2</v>
      </c>
      <c r="UC14">
        <v>1</v>
      </c>
      <c r="UD14">
        <v>0</v>
      </c>
      <c r="UE14">
        <v>1</v>
      </c>
      <c r="UF14">
        <v>0</v>
      </c>
      <c r="UG14">
        <v>1</v>
      </c>
      <c r="UH14">
        <v>0</v>
      </c>
      <c r="UI14">
        <v>0</v>
      </c>
      <c r="UJ14">
        <v>0</v>
      </c>
      <c r="UK14">
        <v>3</v>
      </c>
      <c r="UL14">
        <v>0</v>
      </c>
      <c r="UM14">
        <v>2</v>
      </c>
      <c r="UN14">
        <v>2</v>
      </c>
      <c r="UO14">
        <v>4</v>
      </c>
      <c r="UP14">
        <v>2</v>
      </c>
      <c r="UQ14">
        <v>4</v>
      </c>
      <c r="UR14">
        <v>4</v>
      </c>
      <c r="US14">
        <v>3</v>
      </c>
      <c r="UT14">
        <v>4</v>
      </c>
      <c r="UU14">
        <v>4</v>
      </c>
      <c r="UV14">
        <v>4</v>
      </c>
      <c r="UW14">
        <v>4</v>
      </c>
      <c r="UX14">
        <v>4</v>
      </c>
      <c r="UY14">
        <v>2</v>
      </c>
      <c r="UZ14">
        <v>4</v>
      </c>
      <c r="VA14">
        <v>2</v>
      </c>
      <c r="VB14">
        <v>4</v>
      </c>
      <c r="VC14">
        <v>4</v>
      </c>
      <c r="VD14">
        <v>2</v>
      </c>
      <c r="VE14">
        <v>4</v>
      </c>
      <c r="VF14">
        <v>4</v>
      </c>
      <c r="VG14">
        <v>4</v>
      </c>
      <c r="VH14">
        <v>1900</v>
      </c>
      <c r="VI14">
        <v>60</v>
      </c>
      <c r="VK14">
        <v>7</v>
      </c>
      <c r="VL14" t="s">
        <v>69</v>
      </c>
      <c r="VM14" t="s">
        <v>26</v>
      </c>
      <c r="VN14" t="s">
        <v>26</v>
      </c>
      <c r="VO14" t="s">
        <v>26</v>
      </c>
      <c r="VP14" t="s">
        <v>26</v>
      </c>
      <c r="VQ14" t="s">
        <v>26</v>
      </c>
      <c r="VR14" t="s">
        <v>103</v>
      </c>
      <c r="VS14" t="s">
        <v>26</v>
      </c>
      <c r="VT14" t="s">
        <v>26</v>
      </c>
      <c r="VU14" t="s">
        <v>102</v>
      </c>
      <c r="VV14" t="s">
        <v>125</v>
      </c>
      <c r="VW14" t="s">
        <v>26</v>
      </c>
      <c r="VX14" t="s">
        <v>101</v>
      </c>
      <c r="VY14" t="s">
        <v>100</v>
      </c>
      <c r="VZ14">
        <v>90</v>
      </c>
      <c r="WA14" t="s">
        <v>7</v>
      </c>
      <c r="WB14" t="s">
        <v>9</v>
      </c>
      <c r="WC14" t="s">
        <v>2074</v>
      </c>
      <c r="WD14" t="s">
        <v>96</v>
      </c>
      <c r="WE14" t="s">
        <v>96</v>
      </c>
      <c r="WF14">
        <v>5</v>
      </c>
      <c r="WG14">
        <v>1</v>
      </c>
      <c r="WH14">
        <v>1</v>
      </c>
      <c r="WI14">
        <v>1</v>
      </c>
      <c r="WJ14" t="s">
        <v>1346</v>
      </c>
      <c r="WK14" t="s">
        <v>18</v>
      </c>
      <c r="WL14" t="s">
        <v>20</v>
      </c>
      <c r="WM14" t="s">
        <v>20</v>
      </c>
      <c r="WN14" t="s">
        <v>20</v>
      </c>
      <c r="WO14">
        <v>1</v>
      </c>
      <c r="WP14">
        <v>1</v>
      </c>
      <c r="WQ14">
        <v>3</v>
      </c>
      <c r="WR14">
        <v>3</v>
      </c>
      <c r="WS14" t="s">
        <v>1825</v>
      </c>
      <c r="WT14" t="s">
        <v>14</v>
      </c>
      <c r="WU14" t="s">
        <v>7</v>
      </c>
      <c r="WV14" t="s">
        <v>14</v>
      </c>
      <c r="WW14" t="s">
        <v>58</v>
      </c>
      <c r="WX14" t="s">
        <v>13</v>
      </c>
      <c r="WY14" t="s">
        <v>7</v>
      </c>
      <c r="WZ14" t="s">
        <v>7</v>
      </c>
      <c r="XA14" t="s">
        <v>12</v>
      </c>
      <c r="XB14" t="s">
        <v>57</v>
      </c>
      <c r="XC14" t="s">
        <v>9</v>
      </c>
      <c r="XD14" t="s">
        <v>7</v>
      </c>
      <c r="XF14" t="s">
        <v>830</v>
      </c>
      <c r="XG14" t="s">
        <v>7</v>
      </c>
      <c r="XH14" t="s">
        <v>7</v>
      </c>
      <c r="XI14" t="s">
        <v>7</v>
      </c>
      <c r="XK14" t="s">
        <v>9</v>
      </c>
      <c r="XL14" t="s">
        <v>7</v>
      </c>
      <c r="XO14" t="s">
        <v>7</v>
      </c>
      <c r="XP14" t="s">
        <v>6</v>
      </c>
      <c r="XU14">
        <v>1</v>
      </c>
      <c r="XY14" t="s">
        <v>5</v>
      </c>
      <c r="YO14" t="s">
        <v>54</v>
      </c>
      <c r="YS14" t="s">
        <v>141</v>
      </c>
      <c r="YU14" t="s">
        <v>293</v>
      </c>
      <c r="YV14" t="s">
        <v>486</v>
      </c>
      <c r="YW14" t="s">
        <v>1</v>
      </c>
      <c r="ZE14" t="s">
        <v>0</v>
      </c>
    </row>
    <row r="15" spans="1:681" ht="15" thickBot="1" x14ac:dyDescent="0.4">
      <c r="A15" s="47" t="s">
        <v>559</v>
      </c>
      <c r="B15" s="17">
        <v>43958.407429421291</v>
      </c>
      <c r="C15" s="53">
        <v>22</v>
      </c>
      <c r="D15" s="11" t="s">
        <v>139</v>
      </c>
      <c r="E15" s="11" t="s">
        <v>50</v>
      </c>
      <c r="F15" s="11" t="s">
        <v>49</v>
      </c>
      <c r="G15" s="11" t="s">
        <v>87</v>
      </c>
      <c r="H15" s="11" t="s">
        <v>47</v>
      </c>
      <c r="I15" s="11" t="s">
        <v>47</v>
      </c>
      <c r="J15" s="11" t="s">
        <v>7</v>
      </c>
      <c r="K15" s="11"/>
      <c r="L15" s="11" t="s">
        <v>7</v>
      </c>
      <c r="M15" s="11"/>
      <c r="N15" s="11" t="s">
        <v>7</v>
      </c>
      <c r="O15" s="11" t="s">
        <v>86</v>
      </c>
      <c r="P15" s="11"/>
      <c r="Q15" s="11" t="s">
        <v>291</v>
      </c>
      <c r="R15" s="11"/>
      <c r="S15" s="11">
        <v>1</v>
      </c>
      <c r="T15" s="11">
        <v>0</v>
      </c>
      <c r="U15" s="11" t="s">
        <v>7</v>
      </c>
      <c r="V15" s="11" t="s">
        <v>7</v>
      </c>
      <c r="W15" s="11" t="s">
        <v>7</v>
      </c>
      <c r="X15" s="11" t="s">
        <v>7</v>
      </c>
      <c r="Y15" s="54" t="s">
        <v>7</v>
      </c>
      <c r="Z15" s="65" t="s">
        <v>9</v>
      </c>
      <c r="AA15" s="66" t="s">
        <v>558</v>
      </c>
      <c r="AB15" s="66" t="s">
        <v>7</v>
      </c>
      <c r="AC15" s="66"/>
      <c r="AD15" s="66" t="s">
        <v>9</v>
      </c>
      <c r="AE15" s="66" t="s">
        <v>557</v>
      </c>
      <c r="AF15" s="67" t="s">
        <v>41</v>
      </c>
      <c r="AG15" s="53" t="s">
        <v>20</v>
      </c>
      <c r="AH15" s="11" t="s">
        <v>40</v>
      </c>
      <c r="AI15" s="11" t="s">
        <v>20</v>
      </c>
      <c r="AJ15" s="11" t="s">
        <v>20</v>
      </c>
      <c r="AK15" s="11" t="s">
        <v>20</v>
      </c>
      <c r="AL15" s="11" t="s">
        <v>134</v>
      </c>
      <c r="AM15" s="11">
        <v>5</v>
      </c>
      <c r="AN15" s="11">
        <v>1</v>
      </c>
      <c r="AO15" s="11" t="s">
        <v>20</v>
      </c>
      <c r="AP15" s="54" t="s">
        <v>115</v>
      </c>
      <c r="AQ15" s="65" t="s">
        <v>9</v>
      </c>
      <c r="AR15" s="66" t="s">
        <v>556</v>
      </c>
      <c r="AS15" s="66" t="s">
        <v>7</v>
      </c>
      <c r="AT15" s="67"/>
      <c r="AU15" s="53" t="s">
        <v>7</v>
      </c>
      <c r="AV15" s="11" t="s">
        <v>20</v>
      </c>
      <c r="AW15" s="11"/>
      <c r="AX15" s="11" t="s">
        <v>7</v>
      </c>
      <c r="AY15" s="11"/>
      <c r="AZ15" s="11">
        <v>0</v>
      </c>
      <c r="BA15" s="11">
        <v>0</v>
      </c>
      <c r="BB15" s="11">
        <v>0</v>
      </c>
      <c r="BC15" s="11">
        <v>0</v>
      </c>
      <c r="BD15" s="11">
        <v>7</v>
      </c>
      <c r="BE15" s="11" t="s">
        <v>555</v>
      </c>
      <c r="BF15" s="54" t="s">
        <v>151</v>
      </c>
      <c r="BG15" s="83">
        <v>2</v>
      </c>
      <c r="BH15" s="79">
        <v>1</v>
      </c>
      <c r="BI15" s="79">
        <v>1</v>
      </c>
      <c r="BJ15" s="79">
        <v>4</v>
      </c>
      <c r="BK15" s="79">
        <v>2</v>
      </c>
      <c r="BL15" s="79">
        <v>3</v>
      </c>
      <c r="BM15" s="79">
        <v>4</v>
      </c>
      <c r="BN15" s="79">
        <v>3</v>
      </c>
      <c r="BO15" s="79">
        <v>2</v>
      </c>
      <c r="BP15" s="79">
        <v>2</v>
      </c>
      <c r="BQ15" s="79">
        <v>2</v>
      </c>
      <c r="BR15" s="79">
        <v>4</v>
      </c>
      <c r="BS15" s="79">
        <v>4</v>
      </c>
      <c r="BT15" s="79">
        <v>4</v>
      </c>
      <c r="BU15" s="79">
        <v>3</v>
      </c>
      <c r="BV15" s="79">
        <v>4</v>
      </c>
      <c r="BW15" s="79">
        <v>4</v>
      </c>
      <c r="BX15" s="79">
        <v>4</v>
      </c>
      <c r="BY15" s="79">
        <v>2</v>
      </c>
      <c r="BZ15" s="84">
        <v>3</v>
      </c>
      <c r="CB15" s="53">
        <v>1</v>
      </c>
      <c r="CC15" s="11">
        <v>1</v>
      </c>
      <c r="CD15" s="11">
        <v>4</v>
      </c>
      <c r="CE15" s="11">
        <v>4</v>
      </c>
      <c r="CF15" s="11">
        <v>1</v>
      </c>
      <c r="CG15" s="11">
        <v>4</v>
      </c>
      <c r="CH15" s="11">
        <v>0</v>
      </c>
      <c r="CI15" s="11">
        <v>0</v>
      </c>
      <c r="CJ15" s="11">
        <v>2</v>
      </c>
      <c r="CK15" s="11">
        <v>4</v>
      </c>
      <c r="CL15" s="11">
        <v>1</v>
      </c>
      <c r="CM15" s="11">
        <v>4</v>
      </c>
      <c r="CN15" s="11">
        <v>2</v>
      </c>
      <c r="CO15" s="11">
        <v>4</v>
      </c>
      <c r="CP15" s="11">
        <v>4</v>
      </c>
      <c r="CQ15" s="11">
        <v>4</v>
      </c>
      <c r="CR15" s="11">
        <v>4</v>
      </c>
      <c r="CS15" s="11">
        <v>4</v>
      </c>
      <c r="CT15" s="11">
        <v>1</v>
      </c>
      <c r="CU15" s="11">
        <v>4</v>
      </c>
      <c r="CV15" s="11">
        <v>0</v>
      </c>
      <c r="CW15" s="11">
        <v>4</v>
      </c>
      <c r="CX15" s="11">
        <v>1</v>
      </c>
      <c r="CY15" s="11">
        <v>1</v>
      </c>
      <c r="CZ15" s="11">
        <v>1</v>
      </c>
      <c r="DA15" s="11">
        <v>4</v>
      </c>
      <c r="DB15" s="11">
        <v>4</v>
      </c>
      <c r="DC15" s="11">
        <v>4</v>
      </c>
      <c r="DD15" s="11">
        <v>4</v>
      </c>
      <c r="DE15" s="11">
        <v>0</v>
      </c>
      <c r="DF15" s="11">
        <v>0</v>
      </c>
      <c r="DG15" s="11">
        <v>2</v>
      </c>
      <c r="DH15" s="11">
        <v>4</v>
      </c>
      <c r="DI15" s="11">
        <v>4</v>
      </c>
      <c r="DJ15" s="11">
        <v>2</v>
      </c>
      <c r="DK15" s="11">
        <v>4</v>
      </c>
      <c r="DL15" s="54">
        <v>0</v>
      </c>
      <c r="DM15" s="83">
        <v>4</v>
      </c>
      <c r="DN15" s="79">
        <v>4</v>
      </c>
      <c r="DO15" s="79">
        <v>4</v>
      </c>
      <c r="DP15" s="79">
        <v>4</v>
      </c>
      <c r="DQ15" s="79">
        <v>4</v>
      </c>
      <c r="DR15" s="79">
        <v>1</v>
      </c>
      <c r="DS15" s="79">
        <v>4</v>
      </c>
      <c r="DT15" s="79">
        <v>4</v>
      </c>
      <c r="DU15" s="79">
        <v>4</v>
      </c>
      <c r="DV15" s="79">
        <v>4</v>
      </c>
      <c r="DW15" s="79">
        <v>1</v>
      </c>
      <c r="DX15" s="79">
        <v>1</v>
      </c>
      <c r="DY15" s="79">
        <v>4</v>
      </c>
      <c r="DZ15" s="79">
        <v>4</v>
      </c>
      <c r="EA15" s="79">
        <v>4</v>
      </c>
      <c r="EB15" s="79">
        <v>4</v>
      </c>
      <c r="EC15" s="79">
        <v>1</v>
      </c>
      <c r="ED15" s="79">
        <v>4</v>
      </c>
      <c r="EE15" s="84">
        <v>4</v>
      </c>
      <c r="EF15" s="53" t="s">
        <v>554</v>
      </c>
      <c r="EG15" s="11" t="s">
        <v>105</v>
      </c>
      <c r="EH15" s="11" t="s">
        <v>553</v>
      </c>
      <c r="EI15" s="11">
        <v>7</v>
      </c>
      <c r="EJ15" s="11" t="s">
        <v>68</v>
      </c>
      <c r="EK15" s="11" t="s">
        <v>26</v>
      </c>
      <c r="EL15" s="11" t="s">
        <v>103</v>
      </c>
      <c r="EM15" s="11" t="s">
        <v>26</v>
      </c>
      <c r="EN15" s="11" t="s">
        <v>26</v>
      </c>
      <c r="EO15" s="11" t="s">
        <v>69</v>
      </c>
      <c r="EP15" s="11" t="s">
        <v>69</v>
      </c>
      <c r="EQ15" s="11" t="s">
        <v>26</v>
      </c>
      <c r="ER15" s="11" t="s">
        <v>26</v>
      </c>
      <c r="ES15" s="11" t="s">
        <v>297</v>
      </c>
      <c r="ET15" s="11" t="s">
        <v>26</v>
      </c>
      <c r="EU15" s="11" t="s">
        <v>26</v>
      </c>
      <c r="EV15" s="11" t="s">
        <v>124</v>
      </c>
      <c r="EW15" s="54" t="s">
        <v>100</v>
      </c>
      <c r="EX15" s="83" t="s">
        <v>64</v>
      </c>
      <c r="EY15" s="79" t="s">
        <v>98</v>
      </c>
      <c r="EZ15" s="79" t="s">
        <v>62</v>
      </c>
      <c r="FA15" s="79">
        <v>120</v>
      </c>
      <c r="FB15" s="79" t="s">
        <v>7</v>
      </c>
      <c r="FC15" s="79" t="s">
        <v>7</v>
      </c>
      <c r="FD15" s="79"/>
      <c r="FE15" s="79" t="s">
        <v>60</v>
      </c>
      <c r="FF15" s="84" t="s">
        <v>96</v>
      </c>
      <c r="FG15" s="53">
        <v>1</v>
      </c>
      <c r="FH15" s="11">
        <v>4</v>
      </c>
      <c r="FI15" s="11">
        <v>1</v>
      </c>
      <c r="FJ15" s="11">
        <v>1</v>
      </c>
      <c r="FK15" s="11" t="s">
        <v>19</v>
      </c>
      <c r="FL15" s="11" t="s">
        <v>17</v>
      </c>
      <c r="FM15" s="11" t="s">
        <v>20</v>
      </c>
      <c r="FN15" s="11" t="s">
        <v>18</v>
      </c>
      <c r="FO15" s="11" t="s">
        <v>16</v>
      </c>
      <c r="FP15" s="11">
        <v>1</v>
      </c>
      <c r="FQ15" s="11">
        <v>1</v>
      </c>
      <c r="FR15" s="11">
        <v>4</v>
      </c>
      <c r="FS15" s="11">
        <v>3</v>
      </c>
      <c r="FT15" s="11" t="s">
        <v>552</v>
      </c>
      <c r="FU15" s="11" t="s">
        <v>14</v>
      </c>
      <c r="FV15" s="11" t="s">
        <v>9</v>
      </c>
      <c r="FW15" s="11" t="s">
        <v>162</v>
      </c>
      <c r="FX15" s="11" t="s">
        <v>551</v>
      </c>
      <c r="FY15" s="11" t="s">
        <v>7</v>
      </c>
      <c r="FZ15" s="11" t="s">
        <v>7</v>
      </c>
      <c r="GA15" s="54" t="s">
        <v>7</v>
      </c>
      <c r="GB15" s="83" t="s">
        <v>143</v>
      </c>
      <c r="GC15" s="79" t="s">
        <v>92</v>
      </c>
      <c r="GD15" s="79"/>
      <c r="GE15" s="79"/>
      <c r="GF15" s="79"/>
      <c r="GG15" s="79" t="s">
        <v>297</v>
      </c>
      <c r="GH15" s="79" t="s">
        <v>7</v>
      </c>
      <c r="GI15" s="79" t="s">
        <v>7</v>
      </c>
      <c r="GJ15" s="79" t="s">
        <v>9</v>
      </c>
      <c r="GK15" s="79"/>
      <c r="GL15" s="84" t="s">
        <v>9</v>
      </c>
      <c r="GM15" s="53" t="s">
        <v>7</v>
      </c>
      <c r="GN15" s="11"/>
      <c r="GO15" s="11" t="s">
        <v>7</v>
      </c>
      <c r="GP15" s="54" t="s">
        <v>7</v>
      </c>
      <c r="GQ15" s="83" t="s">
        <v>337</v>
      </c>
      <c r="GR15" s="79"/>
      <c r="GS15" s="79"/>
      <c r="GT15" s="79"/>
      <c r="GU15" s="79">
        <v>1</v>
      </c>
      <c r="GV15" s="79"/>
      <c r="GW15" s="79"/>
      <c r="GX15" s="79"/>
      <c r="GY15" s="84"/>
      <c r="GZ15" s="49" t="s">
        <v>5</v>
      </c>
      <c r="HA15" s="11"/>
      <c r="HB15" s="11"/>
      <c r="HC15" s="11"/>
      <c r="HD15" s="11"/>
      <c r="HE15" s="11"/>
      <c r="HF15" s="11"/>
      <c r="HG15" s="11"/>
      <c r="HH15" s="11"/>
      <c r="HI15" s="11"/>
      <c r="HJ15" s="11"/>
      <c r="HK15" s="11"/>
      <c r="HL15" s="11"/>
      <c r="HM15" s="11"/>
      <c r="HN15" s="11"/>
      <c r="HO15" s="11"/>
      <c r="HP15" s="11" t="s">
        <v>54</v>
      </c>
      <c r="HQ15" s="11"/>
      <c r="HR15" s="11"/>
      <c r="HS15" s="11"/>
      <c r="HT15" s="11"/>
      <c r="HU15" s="11"/>
      <c r="HV15" s="11"/>
      <c r="HW15" s="11"/>
      <c r="HX15" s="11" t="s">
        <v>158</v>
      </c>
      <c r="HY15" s="11"/>
      <c r="HZ15" s="11"/>
      <c r="IA15" s="11"/>
      <c r="IB15" s="11" t="s">
        <v>229</v>
      </c>
      <c r="IC15" s="11"/>
      <c r="ID15" s="11" t="s">
        <v>279</v>
      </c>
      <c r="IE15" s="11" t="s">
        <v>278</v>
      </c>
      <c r="IF15" s="47" t="s">
        <v>559</v>
      </c>
      <c r="IG15" s="132">
        <v>44025.456018518518</v>
      </c>
      <c r="IH15" s="131" t="s">
        <v>1821</v>
      </c>
      <c r="II15" s="131" t="s">
        <v>1822</v>
      </c>
      <c r="IJ15" s="131" t="s">
        <v>559</v>
      </c>
      <c r="IK15" s="131" t="s">
        <v>1831</v>
      </c>
      <c r="IL15" s="131" t="s">
        <v>1826</v>
      </c>
      <c r="IM15" s="131" t="s">
        <v>1831</v>
      </c>
      <c r="IN15" s="131" t="s">
        <v>1826</v>
      </c>
      <c r="IO15" s="131" t="s">
        <v>9</v>
      </c>
      <c r="IP15" s="131" t="s">
        <v>7</v>
      </c>
      <c r="IQ15" s="131"/>
      <c r="IR15" s="131" t="s">
        <v>7</v>
      </c>
      <c r="IS15" s="131"/>
      <c r="IT15" s="131" t="s">
        <v>7</v>
      </c>
      <c r="IU15" s="131"/>
      <c r="IV15" s="131"/>
      <c r="IW15" s="131" t="s">
        <v>20</v>
      </c>
      <c r="IX15" s="131" t="s">
        <v>40</v>
      </c>
      <c r="IY15" s="131" t="s">
        <v>20</v>
      </c>
      <c r="IZ15" s="131" t="s">
        <v>20</v>
      </c>
      <c r="JA15" s="131" t="s">
        <v>494</v>
      </c>
      <c r="JB15" s="131" t="s">
        <v>194</v>
      </c>
      <c r="JC15" s="131" t="s">
        <v>79</v>
      </c>
      <c r="JD15" s="131" t="s">
        <v>20</v>
      </c>
      <c r="JE15" s="131" t="s">
        <v>20</v>
      </c>
      <c r="JF15" s="131" t="s">
        <v>115</v>
      </c>
      <c r="JG15" s="131" t="s">
        <v>9</v>
      </c>
      <c r="JH15" s="131" t="s">
        <v>1993</v>
      </c>
      <c r="JI15" s="131" t="s">
        <v>9</v>
      </c>
      <c r="JJ15" s="131" t="s">
        <v>1994</v>
      </c>
      <c r="JK15" s="131" t="s">
        <v>7</v>
      </c>
      <c r="JL15" s="131" t="s">
        <v>20</v>
      </c>
      <c r="JM15" s="131"/>
      <c r="JN15" s="131" t="s">
        <v>9</v>
      </c>
      <c r="JO15" s="131" t="s">
        <v>1995</v>
      </c>
      <c r="JP15" s="133">
        <v>0</v>
      </c>
      <c r="JQ15" s="133">
        <v>0</v>
      </c>
      <c r="JR15" s="133">
        <v>0</v>
      </c>
      <c r="JS15" s="133">
        <v>0</v>
      </c>
      <c r="JT15" s="133">
        <v>7</v>
      </c>
      <c r="JU15" s="131" t="s">
        <v>1996</v>
      </c>
      <c r="JV15" s="131" t="s">
        <v>1380</v>
      </c>
      <c r="JW15" s="138">
        <v>1</v>
      </c>
      <c r="JX15" s="138">
        <v>1</v>
      </c>
      <c r="JY15" s="138">
        <v>4</v>
      </c>
      <c r="JZ15" s="138">
        <v>4</v>
      </c>
      <c r="KA15" s="138">
        <v>1</v>
      </c>
      <c r="KB15" s="138">
        <v>4</v>
      </c>
      <c r="KC15" s="138">
        <v>4</v>
      </c>
      <c r="KD15" s="138">
        <v>4</v>
      </c>
      <c r="KE15" s="138">
        <v>4</v>
      </c>
      <c r="KF15" s="138">
        <v>4</v>
      </c>
      <c r="KG15" s="138">
        <v>3</v>
      </c>
      <c r="KH15" s="138">
        <v>4</v>
      </c>
      <c r="KI15" s="138">
        <v>4</v>
      </c>
      <c r="KJ15" s="138">
        <v>4</v>
      </c>
      <c r="KK15" s="138">
        <v>1</v>
      </c>
      <c r="KL15" s="138">
        <v>4</v>
      </c>
      <c r="KM15" s="138">
        <v>4</v>
      </c>
      <c r="KN15" s="138">
        <v>4</v>
      </c>
      <c r="KO15" s="138">
        <v>1</v>
      </c>
      <c r="KP15" s="138">
        <v>4</v>
      </c>
      <c r="KQ15" s="139"/>
      <c r="KR15" s="133">
        <v>4</v>
      </c>
      <c r="KS15" s="133">
        <v>0</v>
      </c>
      <c r="KT15" s="133">
        <v>4</v>
      </c>
      <c r="KU15" s="133">
        <v>0</v>
      </c>
      <c r="KV15" s="133">
        <v>4</v>
      </c>
      <c r="KW15" s="133">
        <v>4</v>
      </c>
      <c r="KX15" s="133">
        <v>0</v>
      </c>
      <c r="KY15" s="133">
        <v>1</v>
      </c>
      <c r="KZ15" s="133">
        <v>2</v>
      </c>
      <c r="LA15" s="133">
        <v>4</v>
      </c>
      <c r="LB15" s="133">
        <v>0</v>
      </c>
      <c r="LC15" s="133">
        <v>3</v>
      </c>
      <c r="LD15" s="133">
        <v>2</v>
      </c>
      <c r="LE15" s="133">
        <v>0</v>
      </c>
      <c r="LF15" s="133">
        <v>4</v>
      </c>
      <c r="LG15" s="133">
        <v>4</v>
      </c>
      <c r="LH15" s="133">
        <v>4</v>
      </c>
      <c r="LI15" s="133">
        <v>4</v>
      </c>
      <c r="LJ15" s="133">
        <v>4</v>
      </c>
      <c r="LK15" s="133">
        <v>4</v>
      </c>
      <c r="LL15" s="133">
        <v>0</v>
      </c>
      <c r="LM15" s="133">
        <v>4</v>
      </c>
      <c r="LN15" s="133">
        <v>0</v>
      </c>
      <c r="LO15" s="133">
        <v>4</v>
      </c>
      <c r="LP15" s="133">
        <v>0</v>
      </c>
      <c r="LQ15" s="133">
        <v>2</v>
      </c>
      <c r="LR15" s="133">
        <v>4</v>
      </c>
      <c r="LS15" s="133">
        <v>4</v>
      </c>
      <c r="LT15" s="133">
        <v>4</v>
      </c>
      <c r="LU15" s="133">
        <v>4</v>
      </c>
      <c r="LV15" s="133">
        <v>0</v>
      </c>
      <c r="LW15" s="133">
        <v>2</v>
      </c>
      <c r="LX15" s="133">
        <v>4</v>
      </c>
      <c r="LY15" s="133">
        <v>4</v>
      </c>
      <c r="LZ15" s="133">
        <v>4</v>
      </c>
      <c r="MA15" s="133">
        <v>4</v>
      </c>
      <c r="MB15" s="133">
        <v>2</v>
      </c>
      <c r="MC15" s="133">
        <v>4</v>
      </c>
      <c r="MD15" s="133">
        <v>4</v>
      </c>
      <c r="ME15" s="133">
        <v>4</v>
      </c>
      <c r="MF15" s="133">
        <v>1</v>
      </c>
      <c r="MG15" s="133">
        <v>4</v>
      </c>
      <c r="MH15" s="133">
        <v>1</v>
      </c>
      <c r="MI15" s="133">
        <v>1</v>
      </c>
      <c r="MJ15" s="133">
        <v>4</v>
      </c>
      <c r="MK15" s="133">
        <v>4</v>
      </c>
      <c r="ML15" s="133">
        <v>4</v>
      </c>
      <c r="MM15" s="133">
        <v>1</v>
      </c>
      <c r="MN15" s="133">
        <v>4</v>
      </c>
      <c r="MO15" s="133">
        <v>4</v>
      </c>
      <c r="MP15" s="133">
        <v>3</v>
      </c>
      <c r="MQ15" s="133">
        <v>4</v>
      </c>
      <c r="MR15" s="133">
        <v>4</v>
      </c>
      <c r="MS15" s="133">
        <v>1</v>
      </c>
      <c r="MT15" s="133">
        <v>4</v>
      </c>
      <c r="MU15" s="133">
        <v>4</v>
      </c>
      <c r="MV15" s="131" t="s">
        <v>554</v>
      </c>
      <c r="MW15" s="133">
        <v>30</v>
      </c>
      <c r="MX15" s="131" t="s">
        <v>553</v>
      </c>
      <c r="MY15" s="133">
        <v>7</v>
      </c>
      <c r="MZ15" s="131" t="s">
        <v>69</v>
      </c>
      <c r="NA15" s="131" t="s">
        <v>68</v>
      </c>
      <c r="NB15" s="131" t="s">
        <v>68</v>
      </c>
      <c r="NC15" s="131" t="s">
        <v>103</v>
      </c>
      <c r="ND15" s="131" t="s">
        <v>26</v>
      </c>
      <c r="NE15" s="131" t="s">
        <v>26</v>
      </c>
      <c r="NF15" s="131" t="s">
        <v>68</v>
      </c>
      <c r="NG15" s="131" t="s">
        <v>26</v>
      </c>
      <c r="NH15" s="131" t="s">
        <v>26</v>
      </c>
      <c r="NI15" s="131" t="s">
        <v>102</v>
      </c>
      <c r="NJ15" s="131" t="s">
        <v>26</v>
      </c>
      <c r="NK15" s="131" t="s">
        <v>26</v>
      </c>
      <c r="NL15" s="131" t="s">
        <v>101</v>
      </c>
      <c r="NM15" s="131" t="s">
        <v>65</v>
      </c>
      <c r="NN15" s="133">
        <v>60</v>
      </c>
      <c r="NO15" s="131" t="s">
        <v>9</v>
      </c>
      <c r="NP15" s="131" t="s">
        <v>9</v>
      </c>
      <c r="NQ15" s="131" t="s">
        <v>187</v>
      </c>
      <c r="NR15" s="131" t="s">
        <v>96</v>
      </c>
      <c r="NS15" s="131" t="s">
        <v>96</v>
      </c>
      <c r="NT15" s="133">
        <v>1</v>
      </c>
      <c r="NU15" s="133">
        <v>4</v>
      </c>
      <c r="NV15" s="133">
        <v>1</v>
      </c>
      <c r="NW15" s="133">
        <v>2</v>
      </c>
      <c r="NX15" s="131" t="s">
        <v>1346</v>
      </c>
      <c r="NY15" s="131" t="s">
        <v>19</v>
      </c>
      <c r="NZ15" s="131" t="s">
        <v>20</v>
      </c>
      <c r="OA15" s="131" t="s">
        <v>20</v>
      </c>
      <c r="OB15" s="131" t="s">
        <v>20</v>
      </c>
      <c r="OC15" s="133">
        <v>1</v>
      </c>
      <c r="OD15" s="133">
        <v>1</v>
      </c>
      <c r="OE15" s="133">
        <v>1</v>
      </c>
      <c r="OF15" s="133">
        <v>5</v>
      </c>
      <c r="OG15" s="131"/>
      <c r="OH15" s="131" t="s">
        <v>427</v>
      </c>
      <c r="OI15" s="131" t="s">
        <v>7</v>
      </c>
      <c r="OJ15" s="131" t="s">
        <v>58</v>
      </c>
      <c r="OK15" s="131" t="s">
        <v>58</v>
      </c>
      <c r="OL15" s="131" t="s">
        <v>7</v>
      </c>
      <c r="OM15" s="131" t="s">
        <v>7</v>
      </c>
      <c r="ON15" s="131" t="s">
        <v>7</v>
      </c>
      <c r="OO15" s="131" t="s">
        <v>12</v>
      </c>
      <c r="OP15" s="131" t="s">
        <v>57</v>
      </c>
      <c r="OQ15" s="131" t="s">
        <v>7</v>
      </c>
      <c r="OR15" s="131" t="s">
        <v>9</v>
      </c>
      <c r="OS15" s="133">
        <v>6</v>
      </c>
      <c r="OT15" s="131" t="s">
        <v>810</v>
      </c>
      <c r="OU15" s="131" t="s">
        <v>7</v>
      </c>
      <c r="OV15" s="131" t="s">
        <v>9</v>
      </c>
      <c r="OW15" s="131" t="s">
        <v>7</v>
      </c>
      <c r="OX15" s="131"/>
      <c r="OY15" s="131" t="s">
        <v>7</v>
      </c>
      <c r="OZ15" s="131" t="s">
        <v>7</v>
      </c>
      <c r="PA15" s="131"/>
      <c r="PB15" s="131"/>
      <c r="PC15" s="131"/>
      <c r="PD15" s="131" t="s">
        <v>121</v>
      </c>
      <c r="PE15" s="133">
        <v>10</v>
      </c>
      <c r="PF15" s="131"/>
      <c r="PG15" s="131"/>
      <c r="PH15" s="131"/>
      <c r="PI15" s="131"/>
      <c r="PJ15" s="131"/>
      <c r="PK15" s="131"/>
      <c r="PL15" s="131"/>
      <c r="PM15" s="131" t="s">
        <v>5</v>
      </c>
      <c r="PN15" s="131"/>
      <c r="PO15" s="131"/>
      <c r="PP15" s="131"/>
      <c r="PQ15" s="131"/>
      <c r="PR15" s="131"/>
      <c r="PS15" s="131"/>
      <c r="PT15" s="131"/>
      <c r="PU15" s="131"/>
      <c r="PV15" s="131"/>
      <c r="PW15" s="131"/>
      <c r="PX15" s="131"/>
      <c r="PY15" s="131"/>
      <c r="PZ15" s="131"/>
      <c r="QA15" s="131"/>
      <c r="QB15" s="131"/>
      <c r="QC15" s="131" t="s">
        <v>54</v>
      </c>
      <c r="QD15" s="131"/>
      <c r="QE15" s="131"/>
      <c r="QF15" s="131"/>
      <c r="QG15" s="131"/>
      <c r="QH15" s="131"/>
      <c r="QI15" s="131"/>
      <c r="QJ15" s="131"/>
      <c r="QK15" s="131" t="s">
        <v>158</v>
      </c>
      <c r="QL15" s="131"/>
      <c r="QM15" s="131"/>
      <c r="QN15" s="131"/>
      <c r="QO15" s="131" t="s">
        <v>229</v>
      </c>
      <c r="QP15" s="131"/>
      <c r="QQ15" s="131" t="s">
        <v>279</v>
      </c>
      <c r="QR15" s="174" t="s">
        <v>278</v>
      </c>
    </row>
    <row r="16" spans="1:681" ht="15" thickBot="1" x14ac:dyDescent="0.4">
      <c r="A16" s="47" t="s">
        <v>307</v>
      </c>
      <c r="B16" s="17">
        <v>43962.579262615742</v>
      </c>
      <c r="C16" s="53">
        <v>71</v>
      </c>
      <c r="D16" s="11" t="s">
        <v>139</v>
      </c>
      <c r="E16" s="11" t="s">
        <v>50</v>
      </c>
      <c r="F16" s="11" t="s">
        <v>180</v>
      </c>
      <c r="G16" s="11" t="s">
        <v>117</v>
      </c>
      <c r="H16" s="11" t="s">
        <v>7</v>
      </c>
      <c r="I16" s="11" t="s">
        <v>7</v>
      </c>
      <c r="J16" s="11" t="s">
        <v>9</v>
      </c>
      <c r="K16" s="11">
        <v>1</v>
      </c>
      <c r="L16" s="11" t="s">
        <v>7</v>
      </c>
      <c r="M16" s="11"/>
      <c r="N16" s="11" t="s">
        <v>7</v>
      </c>
      <c r="O16" s="11" t="s">
        <v>45</v>
      </c>
      <c r="P16" s="11">
        <v>32</v>
      </c>
      <c r="Q16" s="11" t="s">
        <v>306</v>
      </c>
      <c r="R16" s="11">
        <v>24</v>
      </c>
      <c r="S16" s="11">
        <v>1</v>
      </c>
      <c r="T16" s="11">
        <v>0</v>
      </c>
      <c r="U16" s="11" t="s">
        <v>7</v>
      </c>
      <c r="V16" s="11" t="s">
        <v>7</v>
      </c>
      <c r="W16" s="11" t="s">
        <v>9</v>
      </c>
      <c r="X16" s="11" t="s">
        <v>7</v>
      </c>
      <c r="Y16" s="54" t="s">
        <v>7</v>
      </c>
      <c r="Z16" s="65" t="s">
        <v>7</v>
      </c>
      <c r="AA16" s="66"/>
      <c r="AB16" s="66" t="s">
        <v>7</v>
      </c>
      <c r="AC16" s="66"/>
      <c r="AD16" s="66" t="s">
        <v>9</v>
      </c>
      <c r="AE16" s="66" t="s">
        <v>305</v>
      </c>
      <c r="AF16" s="67" t="s">
        <v>304</v>
      </c>
      <c r="AG16" s="53" t="s">
        <v>20</v>
      </c>
      <c r="AH16" s="11" t="s">
        <v>40</v>
      </c>
      <c r="AI16" s="11" t="s">
        <v>20</v>
      </c>
      <c r="AJ16" s="11" t="s">
        <v>20</v>
      </c>
      <c r="AK16" s="11" t="s">
        <v>20</v>
      </c>
      <c r="AL16" s="11" t="s">
        <v>80</v>
      </c>
      <c r="AM16" s="11">
        <v>2</v>
      </c>
      <c r="AN16" s="11">
        <v>1</v>
      </c>
      <c r="AO16" s="11">
        <v>1</v>
      </c>
      <c r="AP16" s="54" t="s">
        <v>38</v>
      </c>
      <c r="AQ16" s="65" t="s">
        <v>9</v>
      </c>
      <c r="AR16" s="66" t="s">
        <v>303</v>
      </c>
      <c r="AS16" s="66" t="s">
        <v>9</v>
      </c>
      <c r="AT16" s="67" t="s">
        <v>302</v>
      </c>
      <c r="AU16" s="53" t="s">
        <v>9</v>
      </c>
      <c r="AV16" s="11" t="s">
        <v>35</v>
      </c>
      <c r="AW16" s="11" t="s">
        <v>301</v>
      </c>
      <c r="AX16" s="11" t="s">
        <v>7</v>
      </c>
      <c r="AY16" s="11"/>
      <c r="AZ16" s="11">
        <v>0</v>
      </c>
      <c r="BA16" s="11" t="s">
        <v>300</v>
      </c>
      <c r="BB16" s="11">
        <v>5</v>
      </c>
      <c r="BC16" s="11" t="s">
        <v>254</v>
      </c>
      <c r="BD16" s="11">
        <v>5</v>
      </c>
      <c r="BE16" s="11" t="s">
        <v>254</v>
      </c>
      <c r="BF16" s="54">
        <v>8</v>
      </c>
      <c r="BG16" s="83">
        <v>3</v>
      </c>
      <c r="BH16" s="79">
        <v>3</v>
      </c>
      <c r="BI16" s="79">
        <v>2</v>
      </c>
      <c r="BJ16" s="79">
        <v>2</v>
      </c>
      <c r="BK16" s="79">
        <v>4</v>
      </c>
      <c r="BL16" s="79">
        <v>2</v>
      </c>
      <c r="BM16" s="79">
        <v>2</v>
      </c>
      <c r="BN16" s="79">
        <v>3</v>
      </c>
      <c r="BO16" s="79">
        <v>1</v>
      </c>
      <c r="BP16" s="79">
        <v>3</v>
      </c>
      <c r="BQ16" s="79">
        <v>3</v>
      </c>
      <c r="BR16" s="79">
        <v>2</v>
      </c>
      <c r="BS16" s="79">
        <v>2</v>
      </c>
      <c r="BT16" s="79">
        <v>1</v>
      </c>
      <c r="BU16" s="79">
        <v>3</v>
      </c>
      <c r="BV16" s="79">
        <v>4</v>
      </c>
      <c r="BW16" s="79">
        <v>2</v>
      </c>
      <c r="BX16" s="79">
        <v>1</v>
      </c>
      <c r="BY16" s="79">
        <v>3</v>
      </c>
      <c r="BZ16" s="84">
        <v>3</v>
      </c>
      <c r="CB16" s="53">
        <v>1</v>
      </c>
      <c r="CC16" s="11">
        <v>0</v>
      </c>
      <c r="CD16" s="11">
        <v>2</v>
      </c>
      <c r="CE16" s="11">
        <v>1</v>
      </c>
      <c r="CF16" s="11">
        <v>2</v>
      </c>
      <c r="CG16" s="11">
        <v>0</v>
      </c>
      <c r="CH16" s="11">
        <v>0</v>
      </c>
      <c r="CI16" s="11">
        <v>1</v>
      </c>
      <c r="CJ16" s="11">
        <v>2</v>
      </c>
      <c r="CK16" s="11">
        <v>1</v>
      </c>
      <c r="CL16" s="11">
        <v>1</v>
      </c>
      <c r="CM16" s="11">
        <v>2</v>
      </c>
      <c r="CN16" s="11">
        <v>3</v>
      </c>
      <c r="CO16" s="11">
        <v>1</v>
      </c>
      <c r="CP16" s="11">
        <v>0</v>
      </c>
      <c r="CQ16" s="11">
        <v>2</v>
      </c>
      <c r="CR16" s="11">
        <v>2</v>
      </c>
      <c r="CS16" s="11">
        <v>2</v>
      </c>
      <c r="CT16" s="11">
        <v>1</v>
      </c>
      <c r="CU16" s="11">
        <v>2</v>
      </c>
      <c r="CV16" s="11">
        <v>0</v>
      </c>
      <c r="CW16" s="11">
        <v>1</v>
      </c>
      <c r="CX16" s="11">
        <v>0</v>
      </c>
      <c r="CY16" s="11">
        <v>3</v>
      </c>
      <c r="CZ16" s="11">
        <v>1</v>
      </c>
      <c r="DA16" s="11">
        <v>1</v>
      </c>
      <c r="DB16" s="11">
        <v>0</v>
      </c>
      <c r="DC16" s="11">
        <v>0</v>
      </c>
      <c r="DD16" s="11">
        <v>2</v>
      </c>
      <c r="DE16" s="11">
        <v>0</v>
      </c>
      <c r="DF16" s="11">
        <v>0</v>
      </c>
      <c r="DG16" s="11">
        <v>2</v>
      </c>
      <c r="DH16" s="11">
        <v>1</v>
      </c>
      <c r="DI16" s="11">
        <v>2</v>
      </c>
      <c r="DJ16" s="11">
        <v>2</v>
      </c>
      <c r="DK16" s="11">
        <v>2</v>
      </c>
      <c r="DL16" s="54">
        <v>1</v>
      </c>
      <c r="DM16" s="83">
        <v>2</v>
      </c>
      <c r="DN16" s="79">
        <v>1</v>
      </c>
      <c r="DO16" s="79">
        <v>1</v>
      </c>
      <c r="DP16" s="79">
        <v>1</v>
      </c>
      <c r="DQ16" s="79">
        <v>2</v>
      </c>
      <c r="DR16" s="79">
        <v>1</v>
      </c>
      <c r="DS16" s="79">
        <v>1</v>
      </c>
      <c r="DT16" s="79">
        <v>1</v>
      </c>
      <c r="DU16" s="79">
        <v>2</v>
      </c>
      <c r="DV16" s="79">
        <v>2</v>
      </c>
      <c r="DW16" s="79">
        <v>1</v>
      </c>
      <c r="DX16" s="79">
        <v>2</v>
      </c>
      <c r="DY16" s="79">
        <v>1</v>
      </c>
      <c r="DZ16" s="79">
        <v>2</v>
      </c>
      <c r="EA16" s="79">
        <v>1</v>
      </c>
      <c r="EB16" s="79">
        <v>1</v>
      </c>
      <c r="EC16" s="79">
        <v>3</v>
      </c>
      <c r="ED16" s="79">
        <v>1</v>
      </c>
      <c r="EE16" s="84">
        <v>2</v>
      </c>
      <c r="EF16" s="53" t="s">
        <v>299</v>
      </c>
      <c r="EG16" s="11">
        <v>20</v>
      </c>
      <c r="EH16" s="77" t="s">
        <v>298</v>
      </c>
      <c r="EI16" s="11">
        <v>6</v>
      </c>
      <c r="EJ16" s="11" t="s">
        <v>26</v>
      </c>
      <c r="EK16" s="11" t="s">
        <v>68</v>
      </c>
      <c r="EL16" s="11" t="s">
        <v>69</v>
      </c>
      <c r="EM16" s="11" t="s">
        <v>26</v>
      </c>
      <c r="EN16" s="11" t="s">
        <v>26</v>
      </c>
      <c r="EO16" s="11" t="s">
        <v>26</v>
      </c>
      <c r="EP16" s="11" t="s">
        <v>26</v>
      </c>
      <c r="EQ16" s="11" t="s">
        <v>26</v>
      </c>
      <c r="ER16" s="11" t="s">
        <v>69</v>
      </c>
      <c r="ES16" s="11" t="s">
        <v>297</v>
      </c>
      <c r="ET16" s="11" t="s">
        <v>25</v>
      </c>
      <c r="EU16" s="11" t="s">
        <v>26</v>
      </c>
      <c r="EV16" s="11" t="s">
        <v>101</v>
      </c>
      <c r="EW16" s="54" t="s">
        <v>100</v>
      </c>
      <c r="EX16" s="83" t="s">
        <v>296</v>
      </c>
      <c r="EY16" s="79" t="s">
        <v>63</v>
      </c>
      <c r="EZ16" s="79" t="s">
        <v>62</v>
      </c>
      <c r="FA16" s="79">
        <v>20</v>
      </c>
      <c r="FB16" s="79" t="s">
        <v>7</v>
      </c>
      <c r="FC16" s="79" t="s">
        <v>7</v>
      </c>
      <c r="FD16" s="79"/>
      <c r="FE16" s="79" t="s">
        <v>21</v>
      </c>
      <c r="FF16" s="84" t="s">
        <v>21</v>
      </c>
      <c r="FG16" s="53">
        <v>4</v>
      </c>
      <c r="FH16" s="11">
        <v>3</v>
      </c>
      <c r="FI16" s="11">
        <v>5</v>
      </c>
      <c r="FJ16" s="11">
        <v>1</v>
      </c>
      <c r="FK16" s="11" t="s">
        <v>18</v>
      </c>
      <c r="FL16" s="11" t="s">
        <v>19</v>
      </c>
      <c r="FM16" s="11" t="s">
        <v>16</v>
      </c>
      <c r="FN16" s="11" t="s">
        <v>17</v>
      </c>
      <c r="FO16" s="11" t="s">
        <v>20</v>
      </c>
      <c r="FP16" s="11">
        <v>2</v>
      </c>
      <c r="FQ16" s="11">
        <v>3</v>
      </c>
      <c r="FR16" s="11">
        <v>3</v>
      </c>
      <c r="FS16" s="11">
        <v>4</v>
      </c>
      <c r="FT16" s="11" t="s">
        <v>295</v>
      </c>
      <c r="FU16" s="11" t="s">
        <v>94</v>
      </c>
      <c r="FV16" s="11" t="s">
        <v>7</v>
      </c>
      <c r="FW16" s="11" t="s">
        <v>58</v>
      </c>
      <c r="FX16" s="11" t="s">
        <v>58</v>
      </c>
      <c r="FY16" s="11" t="s">
        <v>7</v>
      </c>
      <c r="FZ16" s="11" t="s">
        <v>7</v>
      </c>
      <c r="GA16" s="54" t="s">
        <v>7</v>
      </c>
      <c r="GB16" s="83" t="s">
        <v>232</v>
      </c>
      <c r="GC16" s="79" t="s">
        <v>11</v>
      </c>
      <c r="GD16" s="79" t="s">
        <v>7</v>
      </c>
      <c r="GE16" s="79" t="s">
        <v>7</v>
      </c>
      <c r="GF16" s="79"/>
      <c r="GG16" s="79" t="s">
        <v>294</v>
      </c>
      <c r="GH16" s="79" t="s">
        <v>7</v>
      </c>
      <c r="GI16" s="79" t="s">
        <v>7</v>
      </c>
      <c r="GJ16" s="79" t="s">
        <v>9</v>
      </c>
      <c r="GK16" s="79" t="s">
        <v>8</v>
      </c>
      <c r="GL16" s="84" t="s">
        <v>7</v>
      </c>
      <c r="GM16" s="53" t="s">
        <v>7</v>
      </c>
      <c r="GN16" s="11"/>
      <c r="GO16" s="11" t="s">
        <v>9</v>
      </c>
      <c r="GP16" s="54" t="s">
        <v>7</v>
      </c>
      <c r="GQ16" s="83" t="s">
        <v>90</v>
      </c>
      <c r="GR16" s="79"/>
      <c r="GS16" s="79"/>
      <c r="GT16" s="79"/>
      <c r="GU16" s="79"/>
      <c r="GV16" s="79"/>
      <c r="GW16" s="79">
        <v>9</v>
      </c>
      <c r="GX16" s="79"/>
      <c r="GY16" s="84"/>
      <c r="GZ16" s="49" t="s">
        <v>5</v>
      </c>
      <c r="HA16" s="11"/>
      <c r="HB16" s="11"/>
      <c r="HC16" s="11"/>
      <c r="HD16" s="11"/>
      <c r="HE16" s="11"/>
      <c r="HF16" s="11"/>
      <c r="HG16" s="11"/>
      <c r="HH16" s="11"/>
      <c r="HI16" s="11"/>
      <c r="HJ16" s="11"/>
      <c r="HK16" s="11"/>
      <c r="HL16" s="11"/>
      <c r="HM16" s="11"/>
      <c r="HN16" s="11"/>
      <c r="HO16" s="11"/>
      <c r="HP16" s="11" t="s">
        <v>54</v>
      </c>
      <c r="HQ16" s="11"/>
      <c r="HR16" s="11"/>
      <c r="HS16" s="11"/>
      <c r="HT16" s="11" t="s">
        <v>141</v>
      </c>
      <c r="HU16" s="11"/>
      <c r="HV16" s="11" t="s">
        <v>293</v>
      </c>
      <c r="HW16" s="11" t="s">
        <v>1</v>
      </c>
      <c r="HX16" s="11" t="s">
        <v>1</v>
      </c>
      <c r="HY16" s="11"/>
      <c r="HZ16" s="11"/>
      <c r="IA16" s="11"/>
      <c r="IB16" s="11"/>
      <c r="IC16" s="11"/>
      <c r="ID16" s="11"/>
      <c r="IE16" s="11"/>
      <c r="IF16" s="47" t="s">
        <v>307</v>
      </c>
      <c r="IG16" s="132">
        <v>44020.649201388886</v>
      </c>
      <c r="IH16" s="131" t="s">
        <v>1821</v>
      </c>
      <c r="II16" s="131" t="s">
        <v>1822</v>
      </c>
      <c r="IJ16" s="131" t="s">
        <v>307</v>
      </c>
      <c r="IK16" s="131" t="s">
        <v>50</v>
      </c>
      <c r="IL16" s="131" t="s">
        <v>1824</v>
      </c>
      <c r="IM16" s="131" t="s">
        <v>50</v>
      </c>
      <c r="IN16" s="131" t="s">
        <v>1824</v>
      </c>
      <c r="IO16" s="131" t="s">
        <v>9</v>
      </c>
      <c r="IP16" s="131" t="s">
        <v>7</v>
      </c>
      <c r="IQ16" s="131"/>
      <c r="IR16" s="131" t="s">
        <v>7</v>
      </c>
      <c r="IS16" s="131"/>
      <c r="IT16" s="131" t="s">
        <v>7</v>
      </c>
      <c r="IU16" s="131"/>
      <c r="IV16" s="131"/>
      <c r="IW16" s="131" t="s">
        <v>20</v>
      </c>
      <c r="IX16" s="131" t="s">
        <v>40</v>
      </c>
      <c r="IY16" s="131" t="s">
        <v>20</v>
      </c>
      <c r="IZ16" s="131" t="s">
        <v>20</v>
      </c>
      <c r="JA16" s="131" t="s">
        <v>20</v>
      </c>
      <c r="JB16" s="131" t="s">
        <v>80</v>
      </c>
      <c r="JC16" s="133">
        <v>2</v>
      </c>
      <c r="JD16" s="133">
        <v>1</v>
      </c>
      <c r="JE16" s="133">
        <v>1</v>
      </c>
      <c r="JF16" s="131" t="s">
        <v>38</v>
      </c>
      <c r="JG16" s="131" t="s">
        <v>9</v>
      </c>
      <c r="JH16" s="131" t="s">
        <v>1877</v>
      </c>
      <c r="JI16" s="131" t="s">
        <v>7</v>
      </c>
      <c r="JJ16" s="131"/>
      <c r="JK16" s="131" t="s">
        <v>9</v>
      </c>
      <c r="JL16" s="131" t="s">
        <v>35</v>
      </c>
      <c r="JM16" s="131" t="s">
        <v>301</v>
      </c>
      <c r="JN16" s="131" t="s">
        <v>9</v>
      </c>
      <c r="JO16" s="131" t="s">
        <v>1878</v>
      </c>
      <c r="JP16" s="133">
        <v>0</v>
      </c>
      <c r="JQ16" s="131"/>
      <c r="JR16" s="133">
        <v>1</v>
      </c>
      <c r="JS16" s="131" t="s">
        <v>1879</v>
      </c>
      <c r="JT16" s="133">
        <v>1</v>
      </c>
      <c r="JU16" s="131" t="s">
        <v>1879</v>
      </c>
      <c r="JV16" s="131" t="s">
        <v>1880</v>
      </c>
      <c r="JW16" s="138">
        <v>4</v>
      </c>
      <c r="JX16" s="138">
        <v>3</v>
      </c>
      <c r="JY16" s="138">
        <v>2</v>
      </c>
      <c r="JZ16" s="138">
        <v>1</v>
      </c>
      <c r="KA16" s="138">
        <v>4</v>
      </c>
      <c r="KB16" s="138">
        <v>2</v>
      </c>
      <c r="KC16" s="138">
        <v>2</v>
      </c>
      <c r="KD16" s="138">
        <v>3</v>
      </c>
      <c r="KE16" s="138">
        <v>1</v>
      </c>
      <c r="KF16" s="138">
        <v>4</v>
      </c>
      <c r="KG16" s="138">
        <v>3</v>
      </c>
      <c r="KH16" s="138">
        <v>2</v>
      </c>
      <c r="KI16" s="138">
        <v>1</v>
      </c>
      <c r="KJ16" s="138">
        <v>1</v>
      </c>
      <c r="KK16" s="138">
        <v>3</v>
      </c>
      <c r="KL16" s="138">
        <v>4</v>
      </c>
      <c r="KM16" s="138">
        <v>1</v>
      </c>
      <c r="KN16" s="138">
        <v>1</v>
      </c>
      <c r="KO16" s="138">
        <v>3</v>
      </c>
      <c r="KP16" s="138">
        <v>3</v>
      </c>
      <c r="KQ16" s="139"/>
      <c r="KR16" s="133">
        <v>1</v>
      </c>
      <c r="KS16" s="133">
        <v>0</v>
      </c>
      <c r="KT16" s="133">
        <v>3</v>
      </c>
      <c r="KU16" s="133">
        <v>1</v>
      </c>
      <c r="KV16" s="133">
        <v>2</v>
      </c>
      <c r="KW16" s="133">
        <v>0</v>
      </c>
      <c r="KX16" s="133">
        <v>1</v>
      </c>
      <c r="KY16" s="133">
        <v>2</v>
      </c>
      <c r="KZ16" s="133">
        <v>2</v>
      </c>
      <c r="LA16" s="133">
        <v>0</v>
      </c>
      <c r="LB16" s="133">
        <v>1</v>
      </c>
      <c r="LC16" s="133">
        <v>3</v>
      </c>
      <c r="LD16" s="133">
        <v>3</v>
      </c>
      <c r="LE16" s="133">
        <v>1</v>
      </c>
      <c r="LF16" s="133">
        <v>1</v>
      </c>
      <c r="LG16" s="133">
        <v>2</v>
      </c>
      <c r="LH16" s="133">
        <v>2</v>
      </c>
      <c r="LI16" s="133">
        <v>3</v>
      </c>
      <c r="LJ16" s="133">
        <v>1</v>
      </c>
      <c r="LK16" s="133">
        <v>1</v>
      </c>
      <c r="LL16" s="133">
        <v>1</v>
      </c>
      <c r="LM16" s="133">
        <v>1</v>
      </c>
      <c r="LN16" s="133">
        <v>0</v>
      </c>
      <c r="LO16" s="133">
        <v>2</v>
      </c>
      <c r="LP16" s="133">
        <v>2</v>
      </c>
      <c r="LQ16" s="133">
        <v>3</v>
      </c>
      <c r="LR16" s="133">
        <v>1</v>
      </c>
      <c r="LS16" s="133">
        <v>0</v>
      </c>
      <c r="LT16" s="133">
        <v>3</v>
      </c>
      <c r="LU16" s="133">
        <v>0</v>
      </c>
      <c r="LV16" s="133">
        <v>1</v>
      </c>
      <c r="LW16" s="133">
        <v>1</v>
      </c>
      <c r="LX16" s="133">
        <v>0</v>
      </c>
      <c r="LY16" s="133">
        <v>1</v>
      </c>
      <c r="LZ16" s="133">
        <v>1</v>
      </c>
      <c r="MA16" s="133">
        <v>2</v>
      </c>
      <c r="MB16" s="133">
        <v>3</v>
      </c>
      <c r="MC16" s="133">
        <v>2</v>
      </c>
      <c r="MD16" s="133">
        <v>1</v>
      </c>
      <c r="ME16" s="133">
        <v>1</v>
      </c>
      <c r="MF16" s="133">
        <v>1</v>
      </c>
      <c r="MG16" s="133">
        <v>2</v>
      </c>
      <c r="MH16" s="133">
        <v>1</v>
      </c>
      <c r="MI16" s="133">
        <v>1</v>
      </c>
      <c r="MJ16" s="133">
        <v>1</v>
      </c>
      <c r="MK16" s="133">
        <v>1</v>
      </c>
      <c r="ML16" s="133">
        <v>1</v>
      </c>
      <c r="MM16" s="133">
        <v>1</v>
      </c>
      <c r="MN16" s="133">
        <v>2</v>
      </c>
      <c r="MO16" s="133">
        <v>1</v>
      </c>
      <c r="MP16" s="133">
        <v>1</v>
      </c>
      <c r="MQ16" s="133">
        <v>2</v>
      </c>
      <c r="MR16" s="133">
        <v>1</v>
      </c>
      <c r="MS16" s="133">
        <v>2</v>
      </c>
      <c r="MT16" s="133">
        <v>2</v>
      </c>
      <c r="MU16" s="133">
        <v>1</v>
      </c>
      <c r="MV16" s="135">
        <v>0.91666666666666663</v>
      </c>
      <c r="MW16" s="131" t="s">
        <v>1512</v>
      </c>
      <c r="MX16" s="135">
        <v>0.33333333333333331</v>
      </c>
      <c r="MY16" s="133">
        <v>7</v>
      </c>
      <c r="MZ16" s="131" t="s">
        <v>103</v>
      </c>
      <c r="NA16" s="131" t="s">
        <v>68</v>
      </c>
      <c r="NB16" s="131" t="s">
        <v>68</v>
      </c>
      <c r="NC16" s="131" t="s">
        <v>26</v>
      </c>
      <c r="ND16" s="131" t="s">
        <v>26</v>
      </c>
      <c r="NE16" s="131" t="s">
        <v>103</v>
      </c>
      <c r="NF16" s="131" t="s">
        <v>26</v>
      </c>
      <c r="NG16" s="131" t="s">
        <v>26</v>
      </c>
      <c r="NH16" s="131" t="s">
        <v>69</v>
      </c>
      <c r="NI16" s="131" t="s">
        <v>1881</v>
      </c>
      <c r="NJ16" s="131" t="s">
        <v>125</v>
      </c>
      <c r="NK16" s="131" t="s">
        <v>26</v>
      </c>
      <c r="NL16" s="131" t="s">
        <v>101</v>
      </c>
      <c r="NM16" s="131" t="s">
        <v>100</v>
      </c>
      <c r="NN16" s="133">
        <v>15</v>
      </c>
      <c r="NO16" s="131" t="s">
        <v>7</v>
      </c>
      <c r="NP16" s="131" t="s">
        <v>7</v>
      </c>
      <c r="NQ16" s="131" t="s">
        <v>1882</v>
      </c>
      <c r="NR16" s="131" t="s">
        <v>60</v>
      </c>
      <c r="NS16" s="131" t="s">
        <v>21</v>
      </c>
      <c r="NT16" s="133">
        <v>5</v>
      </c>
      <c r="NU16" s="133">
        <v>2</v>
      </c>
      <c r="NV16" s="133">
        <v>5</v>
      </c>
      <c r="NW16" s="133">
        <v>1</v>
      </c>
      <c r="NX16" s="131" t="s">
        <v>19</v>
      </c>
      <c r="NY16" s="131" t="s">
        <v>1346</v>
      </c>
      <c r="NZ16" s="131" t="s">
        <v>16</v>
      </c>
      <c r="OA16" s="131" t="s">
        <v>18</v>
      </c>
      <c r="OB16" s="131" t="s">
        <v>20</v>
      </c>
      <c r="OC16" s="133">
        <v>2</v>
      </c>
      <c r="OD16" s="133">
        <v>2</v>
      </c>
      <c r="OE16" s="133">
        <v>1</v>
      </c>
      <c r="OF16" s="133">
        <v>4</v>
      </c>
      <c r="OG16" s="131" t="s">
        <v>472</v>
      </c>
      <c r="OH16" s="131" t="s">
        <v>14</v>
      </c>
      <c r="OI16" s="131" t="s">
        <v>9</v>
      </c>
      <c r="OJ16" s="131" t="s">
        <v>94</v>
      </c>
      <c r="OK16" s="131" t="s">
        <v>94</v>
      </c>
      <c r="OL16" s="131" t="s">
        <v>7</v>
      </c>
      <c r="OM16" s="131" t="s">
        <v>7</v>
      </c>
      <c r="ON16" s="131" t="s">
        <v>7</v>
      </c>
      <c r="OO16" s="131" t="s">
        <v>232</v>
      </c>
      <c r="OP16" s="131" t="s">
        <v>11</v>
      </c>
      <c r="OQ16" s="131" t="s">
        <v>9</v>
      </c>
      <c r="OR16" s="131" t="s">
        <v>7</v>
      </c>
      <c r="OS16" s="131"/>
      <c r="OT16" s="131" t="s">
        <v>1883</v>
      </c>
      <c r="OU16" s="131" t="s">
        <v>7</v>
      </c>
      <c r="OV16" s="131" t="s">
        <v>7</v>
      </c>
      <c r="OW16" s="131" t="s">
        <v>9</v>
      </c>
      <c r="OX16" s="131" t="s">
        <v>8</v>
      </c>
      <c r="OY16" s="131" t="s">
        <v>7</v>
      </c>
      <c r="OZ16" s="131" t="s">
        <v>9</v>
      </c>
      <c r="PA16" s="131" t="s">
        <v>1884</v>
      </c>
      <c r="PB16" s="131" t="s">
        <v>7</v>
      </c>
      <c r="PC16" s="131" t="s">
        <v>7</v>
      </c>
      <c r="PD16" s="131" t="s">
        <v>90</v>
      </c>
      <c r="PE16" s="131"/>
      <c r="PF16" s="131"/>
      <c r="PG16" s="131"/>
      <c r="PH16" s="131"/>
      <c r="PI16" s="131"/>
      <c r="PJ16" s="133">
        <v>9</v>
      </c>
      <c r="PK16" s="131"/>
      <c r="PL16" s="131"/>
      <c r="PM16" s="131" t="s">
        <v>5</v>
      </c>
      <c r="PN16" s="131"/>
      <c r="PO16" s="131"/>
      <c r="PP16" s="131"/>
      <c r="PQ16" s="131"/>
      <c r="PR16" s="131"/>
      <c r="PS16" s="131"/>
      <c r="PT16" s="131"/>
      <c r="PU16" s="131"/>
      <c r="PV16" s="131"/>
      <c r="PW16" s="131"/>
      <c r="PX16" s="131"/>
      <c r="PY16" s="131"/>
      <c r="PZ16" s="131"/>
      <c r="QA16" s="131"/>
      <c r="QB16" s="131"/>
      <c r="QC16" s="131" t="s">
        <v>54</v>
      </c>
      <c r="QD16" s="131"/>
      <c r="QE16" s="131"/>
      <c r="QF16" s="131"/>
      <c r="QG16" s="131" t="s">
        <v>141</v>
      </c>
      <c r="QH16" s="131" t="s">
        <v>1</v>
      </c>
      <c r="QI16" s="131" t="s">
        <v>1</v>
      </c>
      <c r="QJ16" s="131"/>
      <c r="QK16" s="131" t="s">
        <v>1</v>
      </c>
      <c r="QL16" s="131"/>
      <c r="QM16" s="131"/>
      <c r="QN16" s="131"/>
      <c r="QO16" s="131"/>
      <c r="QP16" s="131"/>
      <c r="QQ16" s="131"/>
      <c r="QR16" s="174"/>
      <c r="QS16" s="171">
        <v>44062.783321759256</v>
      </c>
      <c r="QT16" t="s">
        <v>2029</v>
      </c>
      <c r="QU16" t="s">
        <v>1822</v>
      </c>
      <c r="QV16" t="s">
        <v>307</v>
      </c>
      <c r="QW16" t="s">
        <v>50</v>
      </c>
      <c r="QX16" t="s">
        <v>1824</v>
      </c>
      <c r="QY16" t="s">
        <v>1823</v>
      </c>
      <c r="QZ16" t="s">
        <v>1824</v>
      </c>
      <c r="RA16" t="s">
        <v>9</v>
      </c>
      <c r="RB16" t="s">
        <v>7</v>
      </c>
      <c r="RD16" t="s">
        <v>7</v>
      </c>
      <c r="RF16" t="s">
        <v>7</v>
      </c>
      <c r="RI16" t="s">
        <v>20</v>
      </c>
      <c r="RJ16" t="s">
        <v>40</v>
      </c>
      <c r="RK16" t="s">
        <v>20</v>
      </c>
      <c r="RL16" t="s">
        <v>20</v>
      </c>
      <c r="RM16" t="s">
        <v>20</v>
      </c>
      <c r="RN16" t="s">
        <v>80</v>
      </c>
      <c r="RO16">
        <v>3</v>
      </c>
      <c r="RP16">
        <v>1</v>
      </c>
      <c r="RQ16">
        <v>1</v>
      </c>
      <c r="RR16" t="s">
        <v>38</v>
      </c>
      <c r="RS16" t="s">
        <v>9</v>
      </c>
      <c r="RT16" t="s">
        <v>1405</v>
      </c>
      <c r="RU16" t="s">
        <v>7</v>
      </c>
      <c r="RW16" t="s">
        <v>7</v>
      </c>
      <c r="RX16" t="s">
        <v>20</v>
      </c>
      <c r="RZ16" t="s">
        <v>7</v>
      </c>
      <c r="SB16">
        <v>0</v>
      </c>
      <c r="SD16">
        <v>3</v>
      </c>
      <c r="SE16" t="s">
        <v>2119</v>
      </c>
      <c r="SF16">
        <v>3</v>
      </c>
      <c r="SG16" t="s">
        <v>2119</v>
      </c>
      <c r="SH16" t="s">
        <v>2120</v>
      </c>
      <c r="SI16">
        <v>3</v>
      </c>
      <c r="SJ16">
        <v>3</v>
      </c>
      <c r="SK16">
        <v>2</v>
      </c>
      <c r="SL16">
        <v>1</v>
      </c>
      <c r="SM16">
        <v>3</v>
      </c>
      <c r="SN16">
        <v>1</v>
      </c>
      <c r="SO16">
        <v>2</v>
      </c>
      <c r="SP16">
        <v>4</v>
      </c>
      <c r="SQ16">
        <v>1</v>
      </c>
      <c r="SR16">
        <v>3</v>
      </c>
      <c r="SS16">
        <v>3</v>
      </c>
      <c r="ST16">
        <v>1</v>
      </c>
      <c r="SU16">
        <v>1</v>
      </c>
      <c r="SV16">
        <v>1</v>
      </c>
      <c r="SW16">
        <v>3</v>
      </c>
      <c r="SX16">
        <v>4</v>
      </c>
      <c r="SY16">
        <v>2</v>
      </c>
      <c r="SZ16">
        <v>2</v>
      </c>
      <c r="TA16">
        <v>3</v>
      </c>
      <c r="TB16">
        <v>3</v>
      </c>
      <c r="TC16">
        <v>1</v>
      </c>
      <c r="TD16">
        <v>0</v>
      </c>
      <c r="TE16">
        <v>3</v>
      </c>
      <c r="TF16">
        <v>2</v>
      </c>
      <c r="TG16">
        <v>3</v>
      </c>
      <c r="TH16">
        <v>1</v>
      </c>
      <c r="TI16">
        <v>3</v>
      </c>
      <c r="TJ16">
        <v>1</v>
      </c>
      <c r="TK16">
        <v>2</v>
      </c>
      <c r="TL16">
        <v>1</v>
      </c>
      <c r="TM16">
        <v>0</v>
      </c>
      <c r="TN16">
        <v>1</v>
      </c>
      <c r="TO16">
        <v>2</v>
      </c>
      <c r="TP16">
        <v>2</v>
      </c>
      <c r="TQ16">
        <v>0</v>
      </c>
      <c r="TR16">
        <v>1</v>
      </c>
      <c r="TS16">
        <v>3</v>
      </c>
      <c r="TT16">
        <v>2</v>
      </c>
      <c r="TU16">
        <v>1</v>
      </c>
      <c r="TV16">
        <v>1</v>
      </c>
      <c r="TW16">
        <v>2</v>
      </c>
      <c r="TX16">
        <v>0</v>
      </c>
      <c r="TY16">
        <v>0</v>
      </c>
      <c r="TZ16">
        <v>2</v>
      </c>
      <c r="UA16">
        <v>2</v>
      </c>
      <c r="UB16">
        <v>3</v>
      </c>
      <c r="UC16">
        <v>1</v>
      </c>
      <c r="UD16">
        <v>1</v>
      </c>
      <c r="UE16">
        <v>3</v>
      </c>
      <c r="UF16">
        <v>2</v>
      </c>
      <c r="UG16">
        <v>2</v>
      </c>
      <c r="UH16">
        <v>2</v>
      </c>
      <c r="UI16">
        <v>1</v>
      </c>
      <c r="UJ16">
        <v>2</v>
      </c>
      <c r="UK16">
        <v>1</v>
      </c>
      <c r="UL16">
        <v>2</v>
      </c>
      <c r="UM16">
        <v>3</v>
      </c>
      <c r="UN16">
        <v>2</v>
      </c>
      <c r="UO16">
        <v>2</v>
      </c>
      <c r="UP16">
        <v>1</v>
      </c>
      <c r="UQ16">
        <v>2</v>
      </c>
      <c r="UR16">
        <v>1</v>
      </c>
      <c r="US16">
        <v>3</v>
      </c>
      <c r="UT16">
        <v>1</v>
      </c>
      <c r="UU16">
        <v>2</v>
      </c>
      <c r="UV16">
        <v>3</v>
      </c>
      <c r="UW16">
        <v>2</v>
      </c>
      <c r="UX16">
        <v>2</v>
      </c>
      <c r="UY16">
        <v>1</v>
      </c>
      <c r="UZ16">
        <v>2</v>
      </c>
      <c r="VA16">
        <v>2</v>
      </c>
      <c r="VB16">
        <v>3</v>
      </c>
      <c r="VC16">
        <v>1</v>
      </c>
      <c r="VD16">
        <v>2</v>
      </c>
      <c r="VE16">
        <v>2</v>
      </c>
      <c r="VF16">
        <v>2</v>
      </c>
      <c r="VG16">
        <v>3</v>
      </c>
      <c r="VH16" s="172">
        <v>0.9375</v>
      </c>
      <c r="VI16" t="s">
        <v>416</v>
      </c>
      <c r="VJ16" t="s">
        <v>2121</v>
      </c>
      <c r="VK16">
        <v>7</v>
      </c>
      <c r="VL16" t="s">
        <v>103</v>
      </c>
      <c r="VM16" t="s">
        <v>68</v>
      </c>
      <c r="VN16" t="s">
        <v>68</v>
      </c>
      <c r="VO16" t="s">
        <v>26</v>
      </c>
      <c r="VP16" t="s">
        <v>26</v>
      </c>
      <c r="VQ16" t="s">
        <v>26</v>
      </c>
      <c r="VR16" t="s">
        <v>26</v>
      </c>
      <c r="VS16" t="s">
        <v>26</v>
      </c>
      <c r="VT16" t="s">
        <v>103</v>
      </c>
      <c r="VU16" t="s">
        <v>102</v>
      </c>
      <c r="VV16" t="s">
        <v>26</v>
      </c>
      <c r="VW16" t="s">
        <v>26</v>
      </c>
      <c r="VX16" t="s">
        <v>101</v>
      </c>
      <c r="VY16" t="s">
        <v>100</v>
      </c>
      <c r="VZ16">
        <v>30</v>
      </c>
      <c r="WA16" t="s">
        <v>9</v>
      </c>
      <c r="WB16" t="s">
        <v>7</v>
      </c>
      <c r="WC16" t="s">
        <v>2122</v>
      </c>
      <c r="WD16" t="s">
        <v>21</v>
      </c>
      <c r="WE16" t="s">
        <v>21</v>
      </c>
      <c r="WF16">
        <v>5</v>
      </c>
      <c r="WG16">
        <v>3</v>
      </c>
      <c r="WH16">
        <v>5</v>
      </c>
      <c r="WI16">
        <v>1</v>
      </c>
      <c r="WJ16" t="s">
        <v>19</v>
      </c>
      <c r="WK16" t="s">
        <v>18</v>
      </c>
      <c r="WL16" t="s">
        <v>16</v>
      </c>
      <c r="WM16" t="s">
        <v>1346</v>
      </c>
      <c r="WN16" t="s">
        <v>20</v>
      </c>
      <c r="WO16">
        <v>3</v>
      </c>
      <c r="WP16">
        <v>2</v>
      </c>
      <c r="WQ16">
        <v>2</v>
      </c>
      <c r="WR16">
        <v>4</v>
      </c>
      <c r="WS16" t="s">
        <v>1401</v>
      </c>
      <c r="WT16" t="s">
        <v>14</v>
      </c>
      <c r="WU16" t="s">
        <v>7</v>
      </c>
      <c r="WV16" t="s">
        <v>94</v>
      </c>
      <c r="WW16" t="s">
        <v>94</v>
      </c>
      <c r="WX16" t="s">
        <v>7</v>
      </c>
      <c r="WY16" t="s">
        <v>7</v>
      </c>
      <c r="WZ16" t="s">
        <v>7</v>
      </c>
      <c r="XA16" t="s">
        <v>232</v>
      </c>
      <c r="XB16" t="s">
        <v>11</v>
      </c>
      <c r="XC16" t="s">
        <v>7</v>
      </c>
      <c r="XD16" t="s">
        <v>7</v>
      </c>
      <c r="XF16" t="s">
        <v>2123</v>
      </c>
      <c r="XG16" t="s">
        <v>7</v>
      </c>
      <c r="XH16" t="s">
        <v>7</v>
      </c>
      <c r="XI16" t="s">
        <v>9</v>
      </c>
      <c r="XJ16" t="s">
        <v>8</v>
      </c>
      <c r="XK16" t="s">
        <v>7</v>
      </c>
      <c r="XL16" t="s">
        <v>9</v>
      </c>
      <c r="XM16" t="s">
        <v>2124</v>
      </c>
      <c r="XN16" t="s">
        <v>9</v>
      </c>
      <c r="XO16" t="s">
        <v>7</v>
      </c>
      <c r="XP16" t="s">
        <v>90</v>
      </c>
      <c r="XV16">
        <v>9</v>
      </c>
      <c r="XY16" t="s">
        <v>5</v>
      </c>
      <c r="YO16" t="s">
        <v>54</v>
      </c>
      <c r="YW16" t="s">
        <v>158</v>
      </c>
      <c r="YX16" t="s">
        <v>1</v>
      </c>
      <c r="YY16" t="s">
        <v>1</v>
      </c>
      <c r="ZA16" t="s">
        <v>1</v>
      </c>
      <c r="ZE16" t="s">
        <v>0</v>
      </c>
    </row>
    <row r="17" spans="1:681" ht="15" thickBot="1" x14ac:dyDescent="0.4">
      <c r="A17" s="47" t="s">
        <v>450</v>
      </c>
      <c r="B17" s="17">
        <v>43958.987722476857</v>
      </c>
      <c r="C17" s="53">
        <v>67</v>
      </c>
      <c r="D17" s="11" t="s">
        <v>139</v>
      </c>
      <c r="E17" s="11" t="s">
        <v>50</v>
      </c>
      <c r="F17" s="11" t="s">
        <v>180</v>
      </c>
      <c r="G17" s="11" t="s">
        <v>137</v>
      </c>
      <c r="H17" s="11" t="s">
        <v>7</v>
      </c>
      <c r="I17" s="11" t="s">
        <v>7</v>
      </c>
      <c r="J17" s="11" t="s">
        <v>9</v>
      </c>
      <c r="K17" s="11">
        <v>1</v>
      </c>
      <c r="L17" s="11" t="s">
        <v>9</v>
      </c>
      <c r="M17" s="11" t="s">
        <v>449</v>
      </c>
      <c r="N17" s="11" t="s">
        <v>9</v>
      </c>
      <c r="O17" s="11" t="s">
        <v>45</v>
      </c>
      <c r="P17" s="11" t="s">
        <v>448</v>
      </c>
      <c r="Q17" s="11" t="s">
        <v>447</v>
      </c>
      <c r="R17" s="11">
        <v>4000</v>
      </c>
      <c r="S17" s="11">
        <v>1</v>
      </c>
      <c r="T17" s="11">
        <v>0</v>
      </c>
      <c r="U17" s="11" t="s">
        <v>9</v>
      </c>
      <c r="V17" s="11" t="s">
        <v>7</v>
      </c>
      <c r="W17" s="11" t="s">
        <v>7</v>
      </c>
      <c r="X17" s="11" t="s">
        <v>7</v>
      </c>
      <c r="Y17" s="54" t="s">
        <v>7</v>
      </c>
      <c r="Z17" s="65" t="s">
        <v>7</v>
      </c>
      <c r="AA17" s="66"/>
      <c r="AB17" s="66" t="s">
        <v>7</v>
      </c>
      <c r="AC17" s="66"/>
      <c r="AD17" s="66" t="s">
        <v>7</v>
      </c>
      <c r="AE17" s="66" t="s">
        <v>446</v>
      </c>
      <c r="AF17" s="67"/>
      <c r="AG17" s="53" t="s">
        <v>20</v>
      </c>
      <c r="AH17" s="11" t="s">
        <v>40</v>
      </c>
      <c r="AI17" s="11" t="s">
        <v>20</v>
      </c>
      <c r="AJ17" s="11" t="s">
        <v>20</v>
      </c>
      <c r="AK17" s="11" t="s">
        <v>20</v>
      </c>
      <c r="AL17" s="11" t="s">
        <v>39</v>
      </c>
      <c r="AM17" s="11" t="s">
        <v>79</v>
      </c>
      <c r="AN17" s="11" t="s">
        <v>20</v>
      </c>
      <c r="AO17" s="11" t="s">
        <v>20</v>
      </c>
      <c r="AP17" s="54" t="s">
        <v>38</v>
      </c>
      <c r="AQ17" s="65" t="s">
        <v>7</v>
      </c>
      <c r="AR17" s="66"/>
      <c r="AS17" s="66" t="s">
        <v>9</v>
      </c>
      <c r="AT17" s="67" t="s">
        <v>445</v>
      </c>
      <c r="AU17" s="53" t="s">
        <v>7</v>
      </c>
      <c r="AV17" s="11" t="s">
        <v>20</v>
      </c>
      <c r="AW17" s="11" t="s">
        <v>444</v>
      </c>
      <c r="AX17" s="11" t="s">
        <v>7</v>
      </c>
      <c r="AY17" s="11"/>
      <c r="AZ17" s="11">
        <v>0</v>
      </c>
      <c r="BA17" s="11" t="s">
        <v>443</v>
      </c>
      <c r="BB17" s="11">
        <v>7</v>
      </c>
      <c r="BC17" s="11" t="s">
        <v>442</v>
      </c>
      <c r="BD17" s="11">
        <v>0</v>
      </c>
      <c r="BE17" s="11">
        <v>0</v>
      </c>
      <c r="BF17" s="54" t="s">
        <v>441</v>
      </c>
      <c r="BG17" s="83">
        <v>4</v>
      </c>
      <c r="BH17" s="79">
        <v>3</v>
      </c>
      <c r="BI17" s="79">
        <v>2</v>
      </c>
      <c r="BJ17" s="79">
        <v>2</v>
      </c>
      <c r="BK17" s="79">
        <v>4</v>
      </c>
      <c r="BL17" s="79">
        <v>2</v>
      </c>
      <c r="BM17" s="79">
        <v>3</v>
      </c>
      <c r="BN17" s="79">
        <v>4</v>
      </c>
      <c r="BO17" s="79">
        <v>1</v>
      </c>
      <c r="BP17" s="79">
        <v>4</v>
      </c>
      <c r="BQ17" s="79">
        <v>4</v>
      </c>
      <c r="BR17" s="79">
        <v>1</v>
      </c>
      <c r="BS17" s="79">
        <v>1</v>
      </c>
      <c r="BT17" s="79">
        <v>1</v>
      </c>
      <c r="BU17" s="79">
        <v>4</v>
      </c>
      <c r="BV17" s="79">
        <v>4</v>
      </c>
      <c r="BW17" s="79">
        <v>2</v>
      </c>
      <c r="BX17" s="79">
        <v>1</v>
      </c>
      <c r="BY17" s="79">
        <v>4</v>
      </c>
      <c r="BZ17" s="84">
        <v>4</v>
      </c>
      <c r="CB17" s="53">
        <v>0</v>
      </c>
      <c r="CC17" s="11">
        <v>2</v>
      </c>
      <c r="CD17" s="11">
        <v>0</v>
      </c>
      <c r="CE17" s="11">
        <v>1</v>
      </c>
      <c r="CF17" s="11">
        <v>4</v>
      </c>
      <c r="CG17" s="11">
        <v>1</v>
      </c>
      <c r="CH17" s="11">
        <v>1</v>
      </c>
      <c r="CI17" s="11">
        <v>1</v>
      </c>
      <c r="CJ17" s="11">
        <v>4</v>
      </c>
      <c r="CK17" s="11">
        <v>0</v>
      </c>
      <c r="CL17" s="11">
        <v>1</v>
      </c>
      <c r="CM17" s="11">
        <v>1</v>
      </c>
      <c r="CN17" s="11">
        <v>4</v>
      </c>
      <c r="CO17" s="11">
        <v>1</v>
      </c>
      <c r="CP17" s="11">
        <v>1</v>
      </c>
      <c r="CQ17" s="11">
        <v>1</v>
      </c>
      <c r="CR17" s="11">
        <v>0</v>
      </c>
      <c r="CS17" s="11">
        <v>0</v>
      </c>
      <c r="CT17" s="11">
        <v>2</v>
      </c>
      <c r="CU17" s="11">
        <v>1</v>
      </c>
      <c r="CV17" s="11">
        <v>0</v>
      </c>
      <c r="CW17" s="11">
        <v>0</v>
      </c>
      <c r="CX17" s="11">
        <v>0</v>
      </c>
      <c r="CY17" s="11">
        <v>4</v>
      </c>
      <c r="CZ17" s="11">
        <v>0</v>
      </c>
      <c r="DA17" s="11">
        <v>0</v>
      </c>
      <c r="DB17" s="11">
        <v>0</v>
      </c>
      <c r="DC17" s="11">
        <v>0</v>
      </c>
      <c r="DD17" s="11">
        <v>0</v>
      </c>
      <c r="DE17" s="11">
        <v>0</v>
      </c>
      <c r="DF17" s="11">
        <v>2</v>
      </c>
      <c r="DG17" s="11">
        <v>3</v>
      </c>
      <c r="DH17" s="11">
        <v>0</v>
      </c>
      <c r="DI17" s="11">
        <v>0</v>
      </c>
      <c r="DJ17" s="11">
        <v>4</v>
      </c>
      <c r="DK17" s="11">
        <v>2</v>
      </c>
      <c r="DL17" s="54">
        <v>1</v>
      </c>
      <c r="DM17" s="83">
        <v>1</v>
      </c>
      <c r="DN17" s="79">
        <v>1</v>
      </c>
      <c r="DO17" s="79">
        <v>1</v>
      </c>
      <c r="DP17" s="79">
        <v>2</v>
      </c>
      <c r="DQ17" s="79">
        <v>1</v>
      </c>
      <c r="DR17" s="79">
        <v>3</v>
      </c>
      <c r="DS17" s="79">
        <v>2</v>
      </c>
      <c r="DT17" s="79">
        <v>1</v>
      </c>
      <c r="DU17" s="79">
        <v>2</v>
      </c>
      <c r="DV17" s="79">
        <v>1</v>
      </c>
      <c r="DW17" s="79">
        <v>1</v>
      </c>
      <c r="DX17" s="79">
        <v>1</v>
      </c>
      <c r="DY17" s="79">
        <v>1</v>
      </c>
      <c r="DZ17" s="79">
        <v>3</v>
      </c>
      <c r="EA17" s="79">
        <v>3</v>
      </c>
      <c r="EB17" s="79">
        <v>1</v>
      </c>
      <c r="EC17" s="79">
        <v>2</v>
      </c>
      <c r="ED17" s="79">
        <v>3</v>
      </c>
      <c r="EE17" s="84">
        <v>1</v>
      </c>
      <c r="EF17" s="53">
        <v>11</v>
      </c>
      <c r="EG17" s="11">
        <v>5</v>
      </c>
      <c r="EH17" s="77" t="s">
        <v>440</v>
      </c>
      <c r="EI17" s="11">
        <v>7</v>
      </c>
      <c r="EJ17" s="11" t="s">
        <v>26</v>
      </c>
      <c r="EK17" s="11" t="s">
        <v>26</v>
      </c>
      <c r="EL17" s="11" t="s">
        <v>26</v>
      </c>
      <c r="EM17" s="11" t="s">
        <v>103</v>
      </c>
      <c r="EN17" s="11" t="s">
        <v>68</v>
      </c>
      <c r="EO17" s="11" t="s">
        <v>26</v>
      </c>
      <c r="EP17" s="11" t="s">
        <v>26</v>
      </c>
      <c r="EQ17" s="11" t="s">
        <v>26</v>
      </c>
      <c r="ER17" s="11" t="s">
        <v>26</v>
      </c>
      <c r="ES17" s="11">
        <v>0</v>
      </c>
      <c r="ET17" s="11" t="s">
        <v>26</v>
      </c>
      <c r="EU17" s="11" t="s">
        <v>26</v>
      </c>
      <c r="EV17" s="11" t="s">
        <v>24</v>
      </c>
      <c r="EW17" s="54" t="s">
        <v>100</v>
      </c>
      <c r="EX17" s="93" t="s">
        <v>439</v>
      </c>
      <c r="EY17" s="79" t="s">
        <v>438</v>
      </c>
      <c r="EZ17" s="79">
        <v>12</v>
      </c>
      <c r="FA17" s="79">
        <v>120</v>
      </c>
      <c r="FB17" s="79" t="s">
        <v>7</v>
      </c>
      <c r="FC17" s="79" t="s">
        <v>7</v>
      </c>
      <c r="FD17" s="79"/>
      <c r="FE17" s="79" t="s">
        <v>96</v>
      </c>
      <c r="FF17" s="84" t="s">
        <v>96</v>
      </c>
      <c r="FG17" s="53">
        <v>5</v>
      </c>
      <c r="FH17" s="11">
        <v>5</v>
      </c>
      <c r="FI17" s="11">
        <v>5</v>
      </c>
      <c r="FJ17" s="11">
        <v>1</v>
      </c>
      <c r="FK17" s="11" t="s">
        <v>19</v>
      </c>
      <c r="FL17" s="11" t="s">
        <v>16</v>
      </c>
      <c r="FM17" s="11" t="s">
        <v>17</v>
      </c>
      <c r="FN17" s="11" t="s">
        <v>18</v>
      </c>
      <c r="FO17" s="11" t="s">
        <v>20</v>
      </c>
      <c r="FP17" s="11">
        <v>1</v>
      </c>
      <c r="FQ17" s="11">
        <v>3</v>
      </c>
      <c r="FR17" s="11">
        <v>3</v>
      </c>
      <c r="FS17" s="11">
        <v>4</v>
      </c>
      <c r="FT17" s="11" t="s">
        <v>437</v>
      </c>
      <c r="FU17" s="11" t="s">
        <v>14</v>
      </c>
      <c r="FV17" s="11" t="s">
        <v>7</v>
      </c>
      <c r="FW17" s="11" t="s">
        <v>14</v>
      </c>
      <c r="FX17" s="11" t="s">
        <v>94</v>
      </c>
      <c r="FY17" s="11" t="s">
        <v>7</v>
      </c>
      <c r="FZ17" s="11" t="s">
        <v>7</v>
      </c>
      <c r="GA17" s="54" t="s">
        <v>7</v>
      </c>
      <c r="GB17" s="83" t="s">
        <v>232</v>
      </c>
      <c r="GC17" s="79" t="s">
        <v>92</v>
      </c>
      <c r="GD17" s="79" t="s">
        <v>7</v>
      </c>
      <c r="GE17" s="79" t="s">
        <v>9</v>
      </c>
      <c r="GF17" s="79">
        <v>5</v>
      </c>
      <c r="GG17" s="79" t="s">
        <v>436</v>
      </c>
      <c r="GH17" s="79" t="s">
        <v>7</v>
      </c>
      <c r="GI17" s="79" t="s">
        <v>7</v>
      </c>
      <c r="GJ17" s="79" t="s">
        <v>7</v>
      </c>
      <c r="GK17" s="79" t="s">
        <v>8</v>
      </c>
      <c r="GL17" s="84" t="s">
        <v>7</v>
      </c>
      <c r="GM17" s="53" t="s">
        <v>7</v>
      </c>
      <c r="GN17" s="11"/>
      <c r="GO17" s="11" t="s">
        <v>7</v>
      </c>
      <c r="GP17" s="54" t="s">
        <v>7</v>
      </c>
      <c r="GQ17" s="83" t="s">
        <v>249</v>
      </c>
      <c r="GR17" s="79"/>
      <c r="GS17" s="79">
        <v>1</v>
      </c>
      <c r="GT17" s="79"/>
      <c r="GU17" s="79"/>
      <c r="GV17" s="79"/>
      <c r="GW17" s="79"/>
      <c r="GX17" s="79"/>
      <c r="GY17" s="84"/>
      <c r="GZ17" s="49" t="s">
        <v>5</v>
      </c>
      <c r="HA17" s="11"/>
      <c r="HB17" s="11"/>
      <c r="HC17" s="11"/>
      <c r="HD17" s="11"/>
      <c r="HE17" s="11"/>
      <c r="HF17" s="11"/>
      <c r="HG17" s="11"/>
      <c r="HH17" s="11"/>
      <c r="HI17" s="11"/>
      <c r="HJ17" s="11"/>
      <c r="HK17" s="11"/>
      <c r="HL17" s="11"/>
      <c r="HM17" s="11"/>
      <c r="HN17" s="11"/>
      <c r="HO17" s="11"/>
      <c r="HP17" s="11" t="s">
        <v>54</v>
      </c>
      <c r="HQ17" s="11"/>
      <c r="HR17" s="11"/>
      <c r="HS17" s="11"/>
      <c r="HT17" s="11"/>
      <c r="HU17" s="11"/>
      <c r="HV17" s="11"/>
      <c r="HW17" s="11"/>
      <c r="HX17" s="11" t="s">
        <v>158</v>
      </c>
      <c r="HY17" s="11"/>
      <c r="HZ17" s="11"/>
      <c r="IA17" s="11"/>
      <c r="IB17" s="11" t="s">
        <v>229</v>
      </c>
      <c r="IC17" s="11"/>
      <c r="ID17" s="11" t="s">
        <v>279</v>
      </c>
      <c r="IE17" s="11" t="s">
        <v>1</v>
      </c>
      <c r="IF17" s="47" t="s">
        <v>450</v>
      </c>
      <c r="IG17" s="132">
        <v>44020.732106481482</v>
      </c>
      <c r="IH17" s="131" t="s">
        <v>1821</v>
      </c>
      <c r="II17" s="131" t="s">
        <v>1822</v>
      </c>
      <c r="IJ17" s="131" t="s">
        <v>450</v>
      </c>
      <c r="IK17" s="131" t="s">
        <v>1831</v>
      </c>
      <c r="IL17" s="131" t="s">
        <v>1826</v>
      </c>
      <c r="IM17" s="131" t="s">
        <v>1831</v>
      </c>
      <c r="IN17" s="131" t="s">
        <v>1826</v>
      </c>
      <c r="IO17" s="131" t="s">
        <v>9</v>
      </c>
      <c r="IP17" s="131" t="s">
        <v>9</v>
      </c>
      <c r="IQ17" s="131" t="s">
        <v>1905</v>
      </c>
      <c r="IR17" s="131" t="s">
        <v>9</v>
      </c>
      <c r="IS17" s="131" t="s">
        <v>351</v>
      </c>
      <c r="IT17" s="131" t="s">
        <v>7</v>
      </c>
      <c r="IU17" s="131"/>
      <c r="IV17" s="131" t="s">
        <v>297</v>
      </c>
      <c r="IW17" s="131" t="s">
        <v>20</v>
      </c>
      <c r="IX17" s="131" t="s">
        <v>40</v>
      </c>
      <c r="IY17" s="131" t="s">
        <v>20</v>
      </c>
      <c r="IZ17" s="131" t="s">
        <v>20</v>
      </c>
      <c r="JA17" s="133">
        <v>1</v>
      </c>
      <c r="JB17" s="131" t="s">
        <v>39</v>
      </c>
      <c r="JC17" s="131" t="s">
        <v>79</v>
      </c>
      <c r="JD17" s="131" t="s">
        <v>79</v>
      </c>
      <c r="JE17" s="131" t="s">
        <v>20</v>
      </c>
      <c r="JF17" s="131" t="s">
        <v>38</v>
      </c>
      <c r="JG17" s="131" t="s">
        <v>7</v>
      </c>
      <c r="JH17" s="131"/>
      <c r="JI17" s="131" t="s">
        <v>7</v>
      </c>
      <c r="JJ17" s="131"/>
      <c r="JK17" s="131" t="s">
        <v>7</v>
      </c>
      <c r="JL17" s="131" t="s">
        <v>20</v>
      </c>
      <c r="JM17" s="131"/>
      <c r="JN17" s="131" t="s">
        <v>9</v>
      </c>
      <c r="JO17" s="131" t="s">
        <v>1906</v>
      </c>
      <c r="JP17" s="133">
        <v>3</v>
      </c>
      <c r="JQ17" s="131" t="s">
        <v>207</v>
      </c>
      <c r="JR17" s="133">
        <v>3</v>
      </c>
      <c r="JS17" s="131" t="s">
        <v>207</v>
      </c>
      <c r="JT17" s="133">
        <v>0</v>
      </c>
      <c r="JU17" s="133">
        <v>0</v>
      </c>
      <c r="JV17" s="133">
        <v>16</v>
      </c>
      <c r="JW17" s="138">
        <v>4</v>
      </c>
      <c r="JX17" s="138">
        <v>4</v>
      </c>
      <c r="JY17" s="138">
        <v>2</v>
      </c>
      <c r="JZ17" s="138">
        <v>2</v>
      </c>
      <c r="KA17" s="138">
        <v>2</v>
      </c>
      <c r="KB17" s="138">
        <v>2</v>
      </c>
      <c r="KC17" s="138">
        <v>3</v>
      </c>
      <c r="KD17" s="138">
        <v>2</v>
      </c>
      <c r="KE17" s="138">
        <v>1</v>
      </c>
      <c r="KF17" s="138">
        <v>3</v>
      </c>
      <c r="KG17" s="138">
        <v>4</v>
      </c>
      <c r="KH17" s="138">
        <v>1</v>
      </c>
      <c r="KI17" s="138">
        <v>1</v>
      </c>
      <c r="KJ17" s="138">
        <v>2</v>
      </c>
      <c r="KK17" s="138">
        <v>4</v>
      </c>
      <c r="KL17" s="138">
        <v>4</v>
      </c>
      <c r="KM17" s="138">
        <v>2</v>
      </c>
      <c r="KN17" s="138">
        <v>1</v>
      </c>
      <c r="KO17" s="138">
        <v>4</v>
      </c>
      <c r="KP17" s="138">
        <v>4</v>
      </c>
      <c r="KQ17" s="139"/>
      <c r="KR17" s="133">
        <v>0</v>
      </c>
      <c r="KS17" s="133">
        <v>1</v>
      </c>
      <c r="KT17" s="133">
        <v>2</v>
      </c>
      <c r="KU17" s="133">
        <v>1</v>
      </c>
      <c r="KV17" s="133">
        <v>4</v>
      </c>
      <c r="KW17" s="133">
        <v>0</v>
      </c>
      <c r="KX17" s="133">
        <v>1</v>
      </c>
      <c r="KY17" s="133">
        <v>1</v>
      </c>
      <c r="KZ17" s="133">
        <v>4</v>
      </c>
      <c r="LA17" s="133">
        <v>1</v>
      </c>
      <c r="LB17" s="133">
        <v>1</v>
      </c>
      <c r="LC17" s="133">
        <v>1</v>
      </c>
      <c r="LD17" s="133">
        <v>3</v>
      </c>
      <c r="LE17" s="133">
        <v>0</v>
      </c>
      <c r="LF17" s="133">
        <v>1</v>
      </c>
      <c r="LG17" s="133">
        <v>1</v>
      </c>
      <c r="LH17" s="133">
        <v>1</v>
      </c>
      <c r="LI17" s="133">
        <v>1</v>
      </c>
      <c r="LJ17" s="133">
        <v>1</v>
      </c>
      <c r="LK17" s="133">
        <v>1</v>
      </c>
      <c r="LL17" s="133">
        <v>1</v>
      </c>
      <c r="LM17" s="133">
        <v>1</v>
      </c>
      <c r="LN17" s="133">
        <v>1</v>
      </c>
      <c r="LO17" s="133">
        <v>4</v>
      </c>
      <c r="LP17" s="133">
        <v>1</v>
      </c>
      <c r="LQ17" s="133">
        <v>2</v>
      </c>
      <c r="LR17" s="133">
        <v>1</v>
      </c>
      <c r="LS17" s="133">
        <v>1</v>
      </c>
      <c r="LT17" s="133">
        <v>2</v>
      </c>
      <c r="LU17" s="133">
        <v>0</v>
      </c>
      <c r="LV17" s="133">
        <v>1</v>
      </c>
      <c r="LW17" s="133">
        <v>4</v>
      </c>
      <c r="LX17" s="133">
        <v>0</v>
      </c>
      <c r="LY17" s="133">
        <v>1</v>
      </c>
      <c r="LZ17" s="133">
        <v>3</v>
      </c>
      <c r="MA17" s="133">
        <v>1</v>
      </c>
      <c r="MB17" s="133">
        <v>2</v>
      </c>
      <c r="MC17" s="133">
        <v>3</v>
      </c>
      <c r="MD17" s="133">
        <v>2</v>
      </c>
      <c r="ME17" s="133">
        <v>2</v>
      </c>
      <c r="MF17" s="133">
        <v>1</v>
      </c>
      <c r="MG17" s="133">
        <v>1</v>
      </c>
      <c r="MH17" s="133">
        <v>2</v>
      </c>
      <c r="MI17" s="133">
        <v>2</v>
      </c>
      <c r="MJ17" s="133">
        <v>1</v>
      </c>
      <c r="MK17" s="133">
        <v>2</v>
      </c>
      <c r="ML17" s="133">
        <v>1</v>
      </c>
      <c r="MM17" s="133">
        <v>2</v>
      </c>
      <c r="MN17" s="133">
        <v>2</v>
      </c>
      <c r="MO17" s="133">
        <v>1</v>
      </c>
      <c r="MP17" s="133">
        <v>2</v>
      </c>
      <c r="MQ17" s="133">
        <v>1</v>
      </c>
      <c r="MR17" s="133">
        <v>1</v>
      </c>
      <c r="MS17" s="133">
        <v>2</v>
      </c>
      <c r="MT17" s="133">
        <v>2</v>
      </c>
      <c r="MU17" s="133">
        <v>2</v>
      </c>
      <c r="MV17" s="135">
        <v>0.95833333333333337</v>
      </c>
      <c r="MW17" s="133">
        <v>2</v>
      </c>
      <c r="MX17" s="133">
        <v>7</v>
      </c>
      <c r="MY17" s="133">
        <v>7</v>
      </c>
      <c r="MZ17" s="131" t="s">
        <v>26</v>
      </c>
      <c r="NA17" s="131" t="s">
        <v>103</v>
      </c>
      <c r="NB17" s="131" t="s">
        <v>103</v>
      </c>
      <c r="NC17" s="131" t="s">
        <v>26</v>
      </c>
      <c r="ND17" s="131" t="s">
        <v>26</v>
      </c>
      <c r="NE17" s="131" t="s">
        <v>26</v>
      </c>
      <c r="NF17" s="131" t="s">
        <v>26</v>
      </c>
      <c r="NG17" s="131" t="s">
        <v>26</v>
      </c>
      <c r="NH17" s="131" t="s">
        <v>103</v>
      </c>
      <c r="NI17" s="131" t="s">
        <v>1907</v>
      </c>
      <c r="NJ17" s="131" t="s">
        <v>26</v>
      </c>
      <c r="NK17" s="131" t="s">
        <v>26</v>
      </c>
      <c r="NL17" s="131" t="s">
        <v>24</v>
      </c>
      <c r="NM17" s="131" t="s">
        <v>23</v>
      </c>
      <c r="NN17" s="133">
        <v>420</v>
      </c>
      <c r="NO17" s="131" t="s">
        <v>9</v>
      </c>
      <c r="NP17" s="131" t="s">
        <v>7</v>
      </c>
      <c r="NQ17" s="131"/>
      <c r="NR17" s="131" t="s">
        <v>96</v>
      </c>
      <c r="NS17" s="131" t="s">
        <v>96</v>
      </c>
      <c r="NT17" s="133">
        <v>3</v>
      </c>
      <c r="NU17" s="133">
        <v>5</v>
      </c>
      <c r="NV17" s="133">
        <v>5</v>
      </c>
      <c r="NW17" s="133">
        <v>1</v>
      </c>
      <c r="NX17" s="131" t="s">
        <v>19</v>
      </c>
      <c r="NY17" s="131" t="s">
        <v>16</v>
      </c>
      <c r="NZ17" s="131" t="s">
        <v>1346</v>
      </c>
      <c r="OA17" s="131" t="s">
        <v>18</v>
      </c>
      <c r="OB17" s="131" t="s">
        <v>20</v>
      </c>
      <c r="OC17" s="133">
        <v>3</v>
      </c>
      <c r="OD17" s="133">
        <v>3</v>
      </c>
      <c r="OE17" s="133">
        <v>3</v>
      </c>
      <c r="OF17" s="133">
        <v>4</v>
      </c>
      <c r="OG17" s="131" t="s">
        <v>1908</v>
      </c>
      <c r="OH17" s="131" t="s">
        <v>94</v>
      </c>
      <c r="OI17" s="131" t="s">
        <v>7</v>
      </c>
      <c r="OJ17" s="131" t="s">
        <v>14</v>
      </c>
      <c r="OK17" s="131" t="s">
        <v>14</v>
      </c>
      <c r="OL17" s="131" t="s">
        <v>7</v>
      </c>
      <c r="OM17" s="131" t="s">
        <v>7</v>
      </c>
      <c r="ON17" s="131" t="s">
        <v>7</v>
      </c>
      <c r="OO17" s="131" t="s">
        <v>232</v>
      </c>
      <c r="OP17" s="131" t="s">
        <v>57</v>
      </c>
      <c r="OQ17" s="131" t="s">
        <v>7</v>
      </c>
      <c r="OR17" s="131" t="s">
        <v>9</v>
      </c>
      <c r="OS17" s="131" t="s">
        <v>1909</v>
      </c>
      <c r="OT17" s="131" t="s">
        <v>368</v>
      </c>
      <c r="OU17" s="131" t="s">
        <v>9</v>
      </c>
      <c r="OV17" s="131" t="s">
        <v>9</v>
      </c>
      <c r="OW17" s="131" t="s">
        <v>7</v>
      </c>
      <c r="OX17" s="131" t="s">
        <v>8</v>
      </c>
      <c r="OY17" s="131" t="s">
        <v>7</v>
      </c>
      <c r="OZ17" s="131" t="s">
        <v>7</v>
      </c>
      <c r="PA17" s="131"/>
      <c r="PB17" s="131" t="s">
        <v>7</v>
      </c>
      <c r="PC17" s="131" t="s">
        <v>7</v>
      </c>
      <c r="PD17" s="131" t="s">
        <v>337</v>
      </c>
      <c r="PE17" s="131"/>
      <c r="PF17" s="131"/>
      <c r="PG17" s="131"/>
      <c r="PH17" s="133">
        <v>7</v>
      </c>
      <c r="PI17" s="131"/>
      <c r="PJ17" s="131"/>
      <c r="PK17" s="131"/>
      <c r="PL17" s="131"/>
      <c r="PM17" s="131" t="s">
        <v>5</v>
      </c>
      <c r="PN17" s="131"/>
      <c r="PO17" s="131"/>
      <c r="PP17" s="131"/>
      <c r="PQ17" s="131"/>
      <c r="PR17" s="131"/>
      <c r="PS17" s="131"/>
      <c r="PT17" s="131"/>
      <c r="PU17" s="131"/>
      <c r="PV17" s="131"/>
      <c r="PW17" s="131"/>
      <c r="PX17" s="131"/>
      <c r="PY17" s="131"/>
      <c r="PZ17" s="131"/>
      <c r="QA17" s="131"/>
      <c r="QB17" s="131"/>
      <c r="QC17" s="131" t="s">
        <v>54</v>
      </c>
      <c r="QD17" s="131"/>
      <c r="QE17" s="131"/>
      <c r="QF17" s="131"/>
      <c r="QG17" s="131"/>
      <c r="QH17" s="131"/>
      <c r="QI17" s="131"/>
      <c r="QJ17" s="131"/>
      <c r="QK17" s="131" t="s">
        <v>158</v>
      </c>
      <c r="QL17" s="131"/>
      <c r="QM17" s="131"/>
      <c r="QN17" s="131"/>
      <c r="QO17" s="131" t="s">
        <v>229</v>
      </c>
      <c r="QP17" s="131" t="s">
        <v>1910</v>
      </c>
      <c r="QQ17" s="131" t="s">
        <v>1</v>
      </c>
      <c r="QR17" s="174"/>
      <c r="QS17" s="171">
        <v>44062.563923611109</v>
      </c>
      <c r="QT17" t="s">
        <v>2029</v>
      </c>
      <c r="QU17" t="s">
        <v>1822</v>
      </c>
      <c r="QV17" t="s">
        <v>450</v>
      </c>
      <c r="QW17" t="s">
        <v>1831</v>
      </c>
      <c r="QX17" t="s">
        <v>1826</v>
      </c>
      <c r="QY17" t="s">
        <v>1831</v>
      </c>
      <c r="QZ17" t="s">
        <v>1826</v>
      </c>
      <c r="RA17" t="s">
        <v>9</v>
      </c>
      <c r="RB17" t="s">
        <v>7</v>
      </c>
      <c r="RD17" t="s">
        <v>9</v>
      </c>
      <c r="RE17" t="s">
        <v>351</v>
      </c>
      <c r="RF17" t="s">
        <v>7</v>
      </c>
      <c r="RH17">
        <v>0</v>
      </c>
      <c r="RI17" t="s">
        <v>20</v>
      </c>
      <c r="RJ17" t="s">
        <v>40</v>
      </c>
      <c r="RK17" t="s">
        <v>20</v>
      </c>
      <c r="RL17" t="s">
        <v>20</v>
      </c>
      <c r="RM17" t="s">
        <v>20</v>
      </c>
      <c r="RN17" t="s">
        <v>39</v>
      </c>
      <c r="RO17" t="s">
        <v>79</v>
      </c>
      <c r="RP17">
        <v>3</v>
      </c>
      <c r="RQ17" t="s">
        <v>20</v>
      </c>
      <c r="RR17" t="s">
        <v>133</v>
      </c>
      <c r="RS17" t="s">
        <v>9</v>
      </c>
      <c r="RT17" t="s">
        <v>2090</v>
      </c>
      <c r="RU17" t="s">
        <v>9</v>
      </c>
      <c r="RV17" t="s">
        <v>2091</v>
      </c>
      <c r="RW17" t="s">
        <v>7</v>
      </c>
      <c r="RX17" t="s">
        <v>20</v>
      </c>
      <c r="RY17" t="s">
        <v>2092</v>
      </c>
      <c r="RZ17" t="s">
        <v>9</v>
      </c>
      <c r="SA17" t="s">
        <v>2093</v>
      </c>
      <c r="SB17">
        <v>0</v>
      </c>
      <c r="SC17">
        <v>0</v>
      </c>
      <c r="SD17">
        <v>2</v>
      </c>
      <c r="SE17" t="s">
        <v>30</v>
      </c>
      <c r="SF17">
        <v>1</v>
      </c>
      <c r="SG17" t="s">
        <v>169</v>
      </c>
      <c r="SH17" t="s">
        <v>128</v>
      </c>
      <c r="SI17">
        <v>4</v>
      </c>
      <c r="SJ17">
        <v>2</v>
      </c>
      <c r="SK17">
        <v>2</v>
      </c>
      <c r="SL17">
        <v>4</v>
      </c>
      <c r="SM17">
        <v>4</v>
      </c>
      <c r="SN17">
        <v>2</v>
      </c>
      <c r="SO17">
        <v>2</v>
      </c>
      <c r="SP17">
        <v>4</v>
      </c>
      <c r="SQ17">
        <v>2</v>
      </c>
      <c r="SR17">
        <v>4</v>
      </c>
      <c r="SS17">
        <v>4</v>
      </c>
      <c r="ST17">
        <v>2</v>
      </c>
      <c r="SU17">
        <v>1</v>
      </c>
      <c r="SV17">
        <v>1</v>
      </c>
      <c r="SW17">
        <v>4</v>
      </c>
      <c r="SX17">
        <v>4</v>
      </c>
      <c r="SY17">
        <v>2</v>
      </c>
      <c r="SZ17">
        <v>1</v>
      </c>
      <c r="TA17">
        <v>4</v>
      </c>
      <c r="TB17">
        <v>4</v>
      </c>
      <c r="TC17">
        <v>1</v>
      </c>
      <c r="TD17">
        <v>0</v>
      </c>
      <c r="TE17">
        <v>0</v>
      </c>
      <c r="TF17">
        <v>0</v>
      </c>
      <c r="TG17">
        <v>4</v>
      </c>
      <c r="TH17">
        <v>0</v>
      </c>
      <c r="TI17">
        <v>1</v>
      </c>
      <c r="TJ17">
        <v>1</v>
      </c>
      <c r="TK17">
        <v>4</v>
      </c>
      <c r="TL17">
        <v>1</v>
      </c>
      <c r="TM17">
        <v>1</v>
      </c>
      <c r="TN17">
        <v>0</v>
      </c>
      <c r="TO17">
        <v>4</v>
      </c>
      <c r="TP17">
        <v>0</v>
      </c>
      <c r="TQ17">
        <v>0</v>
      </c>
      <c r="TR17">
        <v>2</v>
      </c>
      <c r="TS17">
        <v>1</v>
      </c>
      <c r="TT17">
        <v>0</v>
      </c>
      <c r="TU17">
        <v>1</v>
      </c>
      <c r="TV17">
        <v>1</v>
      </c>
      <c r="TW17">
        <v>0</v>
      </c>
      <c r="TX17">
        <v>1</v>
      </c>
      <c r="TY17">
        <v>0</v>
      </c>
      <c r="TZ17">
        <v>3</v>
      </c>
      <c r="UA17">
        <v>0</v>
      </c>
      <c r="UB17">
        <v>1</v>
      </c>
      <c r="UC17">
        <v>0</v>
      </c>
      <c r="UD17">
        <v>0</v>
      </c>
      <c r="UE17">
        <v>1</v>
      </c>
      <c r="UF17">
        <v>0</v>
      </c>
      <c r="UG17">
        <v>0</v>
      </c>
      <c r="UH17">
        <v>1</v>
      </c>
      <c r="UI17">
        <v>0</v>
      </c>
      <c r="UJ17">
        <v>1</v>
      </c>
      <c r="UK17">
        <v>4</v>
      </c>
      <c r="UL17">
        <v>1</v>
      </c>
      <c r="UM17">
        <v>1</v>
      </c>
      <c r="UN17">
        <v>2</v>
      </c>
      <c r="UO17">
        <v>1</v>
      </c>
      <c r="UP17">
        <v>1</v>
      </c>
      <c r="UQ17">
        <v>1</v>
      </c>
      <c r="UR17">
        <v>1</v>
      </c>
      <c r="US17">
        <v>1</v>
      </c>
      <c r="UT17">
        <v>2</v>
      </c>
      <c r="UU17">
        <v>2</v>
      </c>
      <c r="UV17">
        <v>1</v>
      </c>
      <c r="UW17">
        <v>2</v>
      </c>
      <c r="UX17">
        <v>1</v>
      </c>
      <c r="UY17">
        <v>1</v>
      </c>
      <c r="UZ17">
        <v>1</v>
      </c>
      <c r="VA17">
        <v>1</v>
      </c>
      <c r="VB17">
        <v>2</v>
      </c>
      <c r="VC17">
        <v>2</v>
      </c>
      <c r="VD17">
        <v>1</v>
      </c>
      <c r="VE17">
        <v>2</v>
      </c>
      <c r="VF17">
        <v>2</v>
      </c>
      <c r="VG17">
        <v>2</v>
      </c>
      <c r="VH17" s="172">
        <v>0.97916666666666663</v>
      </c>
      <c r="VI17" t="s">
        <v>732</v>
      </c>
      <c r="VJ17" s="172">
        <v>0.29166666666666669</v>
      </c>
      <c r="VK17">
        <v>6.75</v>
      </c>
      <c r="VL17" t="s">
        <v>26</v>
      </c>
      <c r="VM17" t="s">
        <v>26</v>
      </c>
      <c r="VN17" t="s">
        <v>26</v>
      </c>
      <c r="VO17" t="s">
        <v>26</v>
      </c>
      <c r="VP17" t="s">
        <v>26</v>
      </c>
      <c r="VQ17" t="s">
        <v>26</v>
      </c>
      <c r="VR17" t="s">
        <v>26</v>
      </c>
      <c r="VS17" t="s">
        <v>26</v>
      </c>
      <c r="VT17" t="s">
        <v>26</v>
      </c>
      <c r="VU17" t="s">
        <v>2094</v>
      </c>
      <c r="VV17" t="s">
        <v>26</v>
      </c>
      <c r="VW17" t="s">
        <v>26</v>
      </c>
      <c r="VX17" t="s">
        <v>66</v>
      </c>
      <c r="VY17" t="s">
        <v>100</v>
      </c>
      <c r="VZ17">
        <v>900</v>
      </c>
      <c r="WA17" t="s">
        <v>7</v>
      </c>
      <c r="WB17" t="s">
        <v>7</v>
      </c>
      <c r="WD17" t="s">
        <v>96</v>
      </c>
      <c r="WE17" t="s">
        <v>96</v>
      </c>
      <c r="WF17">
        <v>3</v>
      </c>
      <c r="WG17">
        <v>5</v>
      </c>
      <c r="WH17">
        <v>5</v>
      </c>
      <c r="WI17">
        <v>1</v>
      </c>
      <c r="WJ17" t="s">
        <v>16</v>
      </c>
      <c r="WK17" t="s">
        <v>19</v>
      </c>
      <c r="WL17" t="s">
        <v>1346</v>
      </c>
      <c r="WM17" t="s">
        <v>18</v>
      </c>
      <c r="WN17" t="s">
        <v>20</v>
      </c>
      <c r="WO17">
        <v>2</v>
      </c>
      <c r="WP17">
        <v>3</v>
      </c>
      <c r="WQ17">
        <v>4</v>
      </c>
      <c r="WR17">
        <v>4</v>
      </c>
      <c r="WS17" t="s">
        <v>2095</v>
      </c>
      <c r="WT17" t="s">
        <v>14</v>
      </c>
      <c r="WU17" t="s">
        <v>9</v>
      </c>
      <c r="WV17" t="s">
        <v>94</v>
      </c>
      <c r="WW17" t="s">
        <v>94</v>
      </c>
      <c r="WX17" t="s">
        <v>7</v>
      </c>
      <c r="WY17" t="s">
        <v>7</v>
      </c>
      <c r="WZ17" t="s">
        <v>7</v>
      </c>
      <c r="XA17" t="s">
        <v>232</v>
      </c>
      <c r="XB17" t="s">
        <v>92</v>
      </c>
      <c r="XC17" t="s">
        <v>7</v>
      </c>
      <c r="XD17" t="s">
        <v>9</v>
      </c>
      <c r="XE17">
        <v>5</v>
      </c>
      <c r="XF17" t="s">
        <v>368</v>
      </c>
      <c r="XG17" t="s">
        <v>7</v>
      </c>
      <c r="XH17" t="s">
        <v>7</v>
      </c>
      <c r="XI17" t="s">
        <v>7</v>
      </c>
      <c r="XJ17" t="s">
        <v>8</v>
      </c>
      <c r="XK17" t="s">
        <v>7</v>
      </c>
      <c r="XL17" t="s">
        <v>9</v>
      </c>
      <c r="XM17" t="s">
        <v>2096</v>
      </c>
      <c r="XN17" t="s">
        <v>9</v>
      </c>
      <c r="XO17" t="s">
        <v>7</v>
      </c>
      <c r="XP17" t="s">
        <v>249</v>
      </c>
      <c r="XR17">
        <v>7</v>
      </c>
      <c r="XY17" t="s">
        <v>5</v>
      </c>
      <c r="YO17" t="s">
        <v>54</v>
      </c>
      <c r="YW17" t="s">
        <v>158</v>
      </c>
      <c r="ZA17" t="s">
        <v>229</v>
      </c>
      <c r="ZB17" t="s">
        <v>1</v>
      </c>
      <c r="ZC17" t="s">
        <v>1</v>
      </c>
      <c r="ZE17" t="s">
        <v>0</v>
      </c>
    </row>
    <row r="18" spans="1:681" ht="15" thickBot="1" x14ac:dyDescent="0.4">
      <c r="A18" s="47" t="s">
        <v>817</v>
      </c>
      <c r="B18" s="17">
        <v>43957.448212025462</v>
      </c>
      <c r="C18" s="53">
        <v>55</v>
      </c>
      <c r="D18" s="11" t="s">
        <v>51</v>
      </c>
      <c r="E18" s="11" t="s">
        <v>50</v>
      </c>
      <c r="F18" s="11" t="s">
        <v>333</v>
      </c>
      <c r="G18" s="11" t="s">
        <v>48</v>
      </c>
      <c r="H18" s="11" t="s">
        <v>47</v>
      </c>
      <c r="I18" s="11" t="s">
        <v>47</v>
      </c>
      <c r="J18" s="11" t="s">
        <v>7</v>
      </c>
      <c r="K18" s="11">
        <v>0</v>
      </c>
      <c r="L18" s="11" t="s">
        <v>9</v>
      </c>
      <c r="M18" s="11" t="s">
        <v>318</v>
      </c>
      <c r="N18" s="11" t="s">
        <v>9</v>
      </c>
      <c r="O18" s="11" t="s">
        <v>45</v>
      </c>
      <c r="P18" s="11">
        <v>1700</v>
      </c>
      <c r="Q18" s="11" t="s">
        <v>816</v>
      </c>
      <c r="R18" s="11">
        <v>500</v>
      </c>
      <c r="S18" s="11" t="s">
        <v>84</v>
      </c>
      <c r="T18" s="11">
        <v>0</v>
      </c>
      <c r="U18" s="11" t="s">
        <v>7</v>
      </c>
      <c r="V18" s="11" t="s">
        <v>7</v>
      </c>
      <c r="W18" s="11" t="s">
        <v>7</v>
      </c>
      <c r="X18" s="11" t="s">
        <v>7</v>
      </c>
      <c r="Y18" s="54" t="s">
        <v>7</v>
      </c>
      <c r="Z18" s="65" t="s">
        <v>9</v>
      </c>
      <c r="AA18" s="66" t="s">
        <v>815</v>
      </c>
      <c r="AB18" s="66" t="s">
        <v>7</v>
      </c>
      <c r="AC18" s="66"/>
      <c r="AD18" s="66" t="s">
        <v>7</v>
      </c>
      <c r="AE18" s="66"/>
      <c r="AF18" s="67"/>
      <c r="AG18" s="53" t="s">
        <v>20</v>
      </c>
      <c r="AH18" s="11" t="s">
        <v>40</v>
      </c>
      <c r="AI18" s="11" t="s">
        <v>20</v>
      </c>
      <c r="AJ18" s="11" t="s">
        <v>20</v>
      </c>
      <c r="AK18" s="11">
        <v>3</v>
      </c>
      <c r="AL18" s="11" t="s">
        <v>194</v>
      </c>
      <c r="AM18" s="11" t="s">
        <v>20</v>
      </c>
      <c r="AN18" s="11">
        <v>4</v>
      </c>
      <c r="AO18" s="11" t="s">
        <v>79</v>
      </c>
      <c r="AP18" s="54" t="s">
        <v>115</v>
      </c>
      <c r="AQ18" s="65" t="s">
        <v>9</v>
      </c>
      <c r="AR18" s="66" t="s">
        <v>814</v>
      </c>
      <c r="AS18" s="66" t="s">
        <v>7</v>
      </c>
      <c r="AT18" s="67"/>
      <c r="AU18" s="53" t="s">
        <v>7</v>
      </c>
      <c r="AV18" s="11" t="s">
        <v>20</v>
      </c>
      <c r="AW18" s="11"/>
      <c r="AX18" s="11" t="s">
        <v>7</v>
      </c>
      <c r="AY18" s="11"/>
      <c r="AZ18" s="11">
        <v>1</v>
      </c>
      <c r="BA18" s="11"/>
      <c r="BB18" s="11">
        <v>1</v>
      </c>
      <c r="BC18" s="11">
        <v>2</v>
      </c>
      <c r="BD18" s="11">
        <v>0</v>
      </c>
      <c r="BE18" s="11">
        <v>0</v>
      </c>
      <c r="BF18" s="54">
        <v>15</v>
      </c>
      <c r="BG18" s="83">
        <v>2</v>
      </c>
      <c r="BH18" s="79">
        <v>2</v>
      </c>
      <c r="BI18" s="79">
        <v>3</v>
      </c>
      <c r="BJ18" s="79">
        <v>3</v>
      </c>
      <c r="BK18" s="79">
        <v>2</v>
      </c>
      <c r="BL18" s="79">
        <v>2</v>
      </c>
      <c r="BM18" s="79">
        <v>4</v>
      </c>
      <c r="BN18" s="79">
        <v>2</v>
      </c>
      <c r="BO18" s="79">
        <v>2</v>
      </c>
      <c r="BP18" s="79">
        <v>2</v>
      </c>
      <c r="BQ18" s="79">
        <v>1</v>
      </c>
      <c r="BR18" s="79">
        <v>2</v>
      </c>
      <c r="BS18" s="79">
        <v>2</v>
      </c>
      <c r="BT18" s="79">
        <v>2</v>
      </c>
      <c r="BU18" s="79">
        <v>2</v>
      </c>
      <c r="BV18" s="79">
        <v>2</v>
      </c>
      <c r="BW18" s="79">
        <v>4</v>
      </c>
      <c r="BX18" s="79">
        <v>1</v>
      </c>
      <c r="BY18" s="79">
        <v>2</v>
      </c>
      <c r="BZ18" s="84">
        <v>2</v>
      </c>
      <c r="CB18" s="53">
        <v>2</v>
      </c>
      <c r="CC18" s="11">
        <v>0</v>
      </c>
      <c r="CD18" s="11">
        <v>3</v>
      </c>
      <c r="CE18" s="11">
        <v>2</v>
      </c>
      <c r="CF18" s="11">
        <v>1</v>
      </c>
      <c r="CG18" s="11">
        <v>0</v>
      </c>
      <c r="CH18" s="11">
        <v>1</v>
      </c>
      <c r="CI18" s="11">
        <v>2</v>
      </c>
      <c r="CJ18" s="11">
        <v>1</v>
      </c>
      <c r="CK18" s="11">
        <v>3</v>
      </c>
      <c r="CL18" s="11">
        <v>1</v>
      </c>
      <c r="CM18" s="11">
        <v>2</v>
      </c>
      <c r="CN18" s="11">
        <v>1</v>
      </c>
      <c r="CO18" s="11">
        <v>2</v>
      </c>
      <c r="CP18" s="11">
        <v>2</v>
      </c>
      <c r="CQ18" s="11">
        <v>3</v>
      </c>
      <c r="CR18" s="11">
        <v>4</v>
      </c>
      <c r="CS18" s="11">
        <v>4</v>
      </c>
      <c r="CT18" s="11">
        <v>1</v>
      </c>
      <c r="CU18" s="11">
        <v>2</v>
      </c>
      <c r="CV18" s="11">
        <v>0</v>
      </c>
      <c r="CW18" s="11">
        <v>2</v>
      </c>
      <c r="CX18" s="11">
        <v>1</v>
      </c>
      <c r="CY18" s="11">
        <v>1</v>
      </c>
      <c r="CZ18" s="11">
        <v>0</v>
      </c>
      <c r="DA18" s="11">
        <v>3</v>
      </c>
      <c r="DB18" s="11">
        <v>4</v>
      </c>
      <c r="DC18" s="11">
        <v>4</v>
      </c>
      <c r="DD18" s="11">
        <v>3</v>
      </c>
      <c r="DE18" s="11">
        <v>1</v>
      </c>
      <c r="DF18" s="11">
        <v>0</v>
      </c>
      <c r="DG18" s="11">
        <v>1</v>
      </c>
      <c r="DH18" s="11">
        <v>2</v>
      </c>
      <c r="DI18" s="11">
        <v>1</v>
      </c>
      <c r="DJ18" s="11">
        <v>1</v>
      </c>
      <c r="DK18" s="11">
        <v>4</v>
      </c>
      <c r="DL18" s="54">
        <v>1</v>
      </c>
      <c r="DM18" s="83">
        <v>3</v>
      </c>
      <c r="DN18" s="79">
        <v>2</v>
      </c>
      <c r="DO18" s="79">
        <v>4</v>
      </c>
      <c r="DP18" s="79">
        <v>4</v>
      </c>
      <c r="DQ18" s="79">
        <v>3</v>
      </c>
      <c r="DR18" s="79">
        <v>2</v>
      </c>
      <c r="DS18" s="79">
        <v>1</v>
      </c>
      <c r="DT18" s="79">
        <v>4</v>
      </c>
      <c r="DU18" s="79">
        <v>3</v>
      </c>
      <c r="DV18" s="79">
        <v>2</v>
      </c>
      <c r="DW18" s="79">
        <v>2</v>
      </c>
      <c r="DX18" s="79">
        <v>2</v>
      </c>
      <c r="DY18" s="79">
        <v>3</v>
      </c>
      <c r="DZ18" s="79">
        <v>4</v>
      </c>
      <c r="EA18" s="79">
        <v>2</v>
      </c>
      <c r="EB18" s="79">
        <v>1</v>
      </c>
      <c r="EC18" s="79">
        <v>4</v>
      </c>
      <c r="ED18" s="79">
        <v>4</v>
      </c>
      <c r="EE18" s="84">
        <v>4</v>
      </c>
      <c r="EF18" s="53">
        <v>12</v>
      </c>
      <c r="EG18" s="11">
        <v>10</v>
      </c>
      <c r="EH18" s="77" t="s">
        <v>813</v>
      </c>
      <c r="EI18" s="11">
        <v>7</v>
      </c>
      <c r="EJ18" s="11" t="s">
        <v>26</v>
      </c>
      <c r="EK18" s="11" t="s">
        <v>69</v>
      </c>
      <c r="EL18" s="11" t="s">
        <v>26</v>
      </c>
      <c r="EM18" s="11" t="s">
        <v>103</v>
      </c>
      <c r="EN18" s="11" t="s">
        <v>26</v>
      </c>
      <c r="EO18" s="11" t="s">
        <v>69</v>
      </c>
      <c r="EP18" s="11" t="s">
        <v>69</v>
      </c>
      <c r="EQ18" s="11" t="s">
        <v>26</v>
      </c>
      <c r="ER18" s="11" t="s">
        <v>26</v>
      </c>
      <c r="ES18" s="11" t="s">
        <v>812</v>
      </c>
      <c r="ET18" s="11" t="s">
        <v>26</v>
      </c>
      <c r="EU18" s="11" t="s">
        <v>25</v>
      </c>
      <c r="EV18" s="11" t="s">
        <v>124</v>
      </c>
      <c r="EW18" s="54" t="s">
        <v>100</v>
      </c>
      <c r="EX18" s="83">
        <v>0.05</v>
      </c>
      <c r="EY18" s="79" t="s">
        <v>98</v>
      </c>
      <c r="EZ18" s="79">
        <v>47</v>
      </c>
      <c r="FA18" s="79">
        <v>120</v>
      </c>
      <c r="FB18" s="79" t="s">
        <v>7</v>
      </c>
      <c r="FC18" s="79" t="s">
        <v>7</v>
      </c>
      <c r="FD18" s="79" t="s">
        <v>811</v>
      </c>
      <c r="FE18" s="79" t="s">
        <v>96</v>
      </c>
      <c r="FF18" s="84" t="s">
        <v>96</v>
      </c>
      <c r="FG18" s="53">
        <v>3</v>
      </c>
      <c r="FH18" s="11">
        <v>3</v>
      </c>
      <c r="FI18" s="11">
        <v>5</v>
      </c>
      <c r="FJ18" s="11">
        <v>3</v>
      </c>
      <c r="FK18" s="11" t="s">
        <v>20</v>
      </c>
      <c r="FL18" s="11" t="s">
        <v>18</v>
      </c>
      <c r="FM18" s="11" t="s">
        <v>19</v>
      </c>
      <c r="FN18" s="11" t="s">
        <v>16</v>
      </c>
      <c r="FO18" s="11" t="s">
        <v>17</v>
      </c>
      <c r="FP18" s="11">
        <v>3</v>
      </c>
      <c r="FQ18" s="11">
        <v>3</v>
      </c>
      <c r="FR18" s="11">
        <v>3</v>
      </c>
      <c r="FS18" s="11">
        <v>5</v>
      </c>
      <c r="FT18" s="11" t="s">
        <v>297</v>
      </c>
      <c r="FU18" s="11" t="s">
        <v>58</v>
      </c>
      <c r="FV18" s="11" t="s">
        <v>9</v>
      </c>
      <c r="FW18" s="11" t="s">
        <v>94</v>
      </c>
      <c r="FX18" s="11" t="s">
        <v>551</v>
      </c>
      <c r="FY18" s="11" t="s">
        <v>7</v>
      </c>
      <c r="FZ18" s="11" t="s">
        <v>7</v>
      </c>
      <c r="GA18" s="54" t="s">
        <v>7</v>
      </c>
      <c r="GB18" s="83" t="s">
        <v>12</v>
      </c>
      <c r="GC18" s="79" t="s">
        <v>57</v>
      </c>
      <c r="GD18" s="79" t="s">
        <v>9</v>
      </c>
      <c r="GE18" s="79" t="s">
        <v>7</v>
      </c>
      <c r="GF18" s="79"/>
      <c r="GG18" s="79" t="s">
        <v>810</v>
      </c>
      <c r="GH18" s="79" t="s">
        <v>7</v>
      </c>
      <c r="GI18" s="79" t="s">
        <v>9</v>
      </c>
      <c r="GJ18" s="79" t="s">
        <v>7</v>
      </c>
      <c r="GK18" s="79"/>
      <c r="GL18" s="84" t="s">
        <v>9</v>
      </c>
      <c r="GM18" s="53" t="s">
        <v>7</v>
      </c>
      <c r="GN18" s="11"/>
      <c r="GO18" s="11"/>
      <c r="GP18" s="54" t="s">
        <v>7</v>
      </c>
      <c r="GQ18" s="83" t="s">
        <v>308</v>
      </c>
      <c r="GR18" s="79"/>
      <c r="GS18" s="79"/>
      <c r="GT18" s="79">
        <v>5</v>
      </c>
      <c r="GU18" s="79"/>
      <c r="GV18" s="79"/>
      <c r="GW18" s="79"/>
      <c r="GX18" s="79"/>
      <c r="GY18" s="84"/>
      <c r="GZ18" s="49" t="s">
        <v>5</v>
      </c>
      <c r="HA18" s="11"/>
      <c r="HB18" s="11"/>
      <c r="HC18" s="11"/>
      <c r="HD18" s="11"/>
      <c r="HE18" s="11"/>
      <c r="HF18" s="11"/>
      <c r="HG18" s="11"/>
      <c r="HH18" s="11"/>
      <c r="HI18" s="11"/>
      <c r="HJ18" s="11"/>
      <c r="HK18" s="11"/>
      <c r="HL18" s="11"/>
      <c r="HM18" s="11"/>
      <c r="HN18" s="11"/>
      <c r="HO18" s="11"/>
      <c r="HP18" s="11" t="s">
        <v>54</v>
      </c>
      <c r="HQ18" s="11"/>
      <c r="HR18" s="11"/>
      <c r="HS18" s="11"/>
      <c r="HT18" s="11" t="s">
        <v>141</v>
      </c>
      <c r="HU18" s="11" t="s">
        <v>248</v>
      </c>
      <c r="HV18" s="11" t="s">
        <v>1</v>
      </c>
      <c r="HW18" s="11"/>
      <c r="HX18" s="11" t="s">
        <v>1</v>
      </c>
      <c r="HY18" s="11"/>
      <c r="HZ18" s="11"/>
      <c r="IA18" s="11"/>
      <c r="IB18" s="11"/>
      <c r="IC18" s="11"/>
      <c r="ID18" s="11"/>
      <c r="IE18" s="11"/>
      <c r="IF18" s="47" t="s">
        <v>817</v>
      </c>
      <c r="IG18" s="132">
        <v>44020.680358796293</v>
      </c>
      <c r="IH18" s="131" t="s">
        <v>1821</v>
      </c>
      <c r="II18" s="131" t="s">
        <v>1822</v>
      </c>
      <c r="IJ18" s="131" t="s">
        <v>817</v>
      </c>
      <c r="IK18" s="131" t="s">
        <v>1831</v>
      </c>
      <c r="IL18" s="131" t="s">
        <v>1824</v>
      </c>
      <c r="IM18" s="131" t="s">
        <v>1831</v>
      </c>
      <c r="IN18" s="131" t="s">
        <v>1824</v>
      </c>
      <c r="IO18" s="131" t="s">
        <v>9</v>
      </c>
      <c r="IP18" s="131" t="s">
        <v>7</v>
      </c>
      <c r="IQ18" s="131"/>
      <c r="IR18" s="131" t="s">
        <v>7</v>
      </c>
      <c r="IS18" s="131"/>
      <c r="IT18" s="131" t="s">
        <v>7</v>
      </c>
      <c r="IU18" s="131"/>
      <c r="IV18" s="131"/>
      <c r="IW18" s="131" t="s">
        <v>20</v>
      </c>
      <c r="IX18" s="131" t="s">
        <v>40</v>
      </c>
      <c r="IY18" s="131" t="s">
        <v>20</v>
      </c>
      <c r="IZ18" s="131" t="s">
        <v>20</v>
      </c>
      <c r="JA18" s="133">
        <v>2</v>
      </c>
      <c r="JB18" s="131" t="s">
        <v>39</v>
      </c>
      <c r="JC18" s="131" t="s">
        <v>20</v>
      </c>
      <c r="JD18" s="131" t="s">
        <v>79</v>
      </c>
      <c r="JE18" s="131" t="s">
        <v>79</v>
      </c>
      <c r="JF18" s="131" t="s">
        <v>115</v>
      </c>
      <c r="JG18" s="131" t="s">
        <v>9</v>
      </c>
      <c r="JH18" s="131" t="s">
        <v>1895</v>
      </c>
      <c r="JI18" s="131" t="s">
        <v>7</v>
      </c>
      <c r="JJ18" s="131"/>
      <c r="JK18" s="131" t="s">
        <v>7</v>
      </c>
      <c r="JL18" s="131" t="s">
        <v>20</v>
      </c>
      <c r="JM18" s="131"/>
      <c r="JN18" s="131" t="s">
        <v>7</v>
      </c>
      <c r="JO18" s="131"/>
      <c r="JP18" s="133">
        <v>0</v>
      </c>
      <c r="JQ18" s="131"/>
      <c r="JR18" s="133">
        <v>7</v>
      </c>
      <c r="JS18" s="131" t="s">
        <v>108</v>
      </c>
      <c r="JT18" s="133">
        <v>0</v>
      </c>
      <c r="JU18" s="131"/>
      <c r="JV18" s="131" t="s">
        <v>1545</v>
      </c>
      <c r="JW18" s="138">
        <v>3</v>
      </c>
      <c r="JX18" s="138">
        <v>2</v>
      </c>
      <c r="JY18" s="138">
        <v>2</v>
      </c>
      <c r="JZ18" s="138">
        <v>3</v>
      </c>
      <c r="KA18" s="138">
        <v>2</v>
      </c>
      <c r="KB18" s="138">
        <v>1</v>
      </c>
      <c r="KC18" s="138">
        <v>3</v>
      </c>
      <c r="KD18" s="138">
        <v>2</v>
      </c>
      <c r="KE18" s="138">
        <v>1</v>
      </c>
      <c r="KF18" s="138">
        <v>2</v>
      </c>
      <c r="KG18" s="138">
        <v>2</v>
      </c>
      <c r="KH18" s="138">
        <v>1</v>
      </c>
      <c r="KI18" s="138">
        <v>1</v>
      </c>
      <c r="KJ18" s="138">
        <v>1</v>
      </c>
      <c r="KK18" s="138">
        <v>2</v>
      </c>
      <c r="KL18" s="138">
        <v>3</v>
      </c>
      <c r="KM18" s="138">
        <v>2</v>
      </c>
      <c r="KN18" s="138">
        <v>1</v>
      </c>
      <c r="KO18" s="138">
        <v>2</v>
      </c>
      <c r="KP18" s="138">
        <v>3</v>
      </c>
      <c r="KQ18" s="139"/>
      <c r="KR18" s="133">
        <v>1</v>
      </c>
      <c r="KS18" s="133">
        <v>0</v>
      </c>
      <c r="KT18" s="133">
        <v>0</v>
      </c>
      <c r="KU18" s="133">
        <v>0</v>
      </c>
      <c r="KV18" s="133">
        <v>1</v>
      </c>
      <c r="KW18" s="133">
        <v>0</v>
      </c>
      <c r="KX18" s="133">
        <v>0</v>
      </c>
      <c r="KY18" s="133">
        <v>0</v>
      </c>
      <c r="KZ18" s="133">
        <v>1</v>
      </c>
      <c r="LA18" s="133">
        <v>0</v>
      </c>
      <c r="LB18" s="133">
        <v>0</v>
      </c>
      <c r="LC18" s="133">
        <v>0</v>
      </c>
      <c r="LD18" s="133">
        <v>2</v>
      </c>
      <c r="LE18" s="133">
        <v>0</v>
      </c>
      <c r="LF18" s="133">
        <v>0</v>
      </c>
      <c r="LG18" s="133">
        <v>1</v>
      </c>
      <c r="LH18" s="133">
        <v>1</v>
      </c>
      <c r="LI18" s="133">
        <v>1</v>
      </c>
      <c r="LJ18" s="133">
        <v>0</v>
      </c>
      <c r="LK18" s="133">
        <v>0</v>
      </c>
      <c r="LL18" s="133">
        <v>0</v>
      </c>
      <c r="LM18" s="133">
        <v>0</v>
      </c>
      <c r="LN18" s="133">
        <v>0</v>
      </c>
      <c r="LO18" s="133">
        <v>2</v>
      </c>
      <c r="LP18" s="133">
        <v>0</v>
      </c>
      <c r="LQ18" s="133">
        <v>0</v>
      </c>
      <c r="LR18" s="133">
        <v>0</v>
      </c>
      <c r="LS18" s="133">
        <v>0</v>
      </c>
      <c r="LT18" s="133">
        <v>0</v>
      </c>
      <c r="LU18" s="133">
        <v>0</v>
      </c>
      <c r="LV18" s="133">
        <v>0</v>
      </c>
      <c r="LW18" s="133">
        <v>1</v>
      </c>
      <c r="LX18" s="133">
        <v>0</v>
      </c>
      <c r="LY18" s="133">
        <v>0</v>
      </c>
      <c r="LZ18" s="133">
        <v>0</v>
      </c>
      <c r="MA18" s="133">
        <v>0</v>
      </c>
      <c r="MB18" s="133">
        <v>0</v>
      </c>
      <c r="MC18" s="133">
        <v>2</v>
      </c>
      <c r="MD18" s="133">
        <v>1</v>
      </c>
      <c r="ME18" s="133">
        <v>3</v>
      </c>
      <c r="MF18" s="133">
        <v>2</v>
      </c>
      <c r="MG18" s="133">
        <v>2</v>
      </c>
      <c r="MH18" s="133">
        <v>1</v>
      </c>
      <c r="MI18" s="133">
        <v>1</v>
      </c>
      <c r="MJ18" s="133">
        <v>2</v>
      </c>
      <c r="MK18" s="133">
        <v>2</v>
      </c>
      <c r="ML18" s="133">
        <v>2</v>
      </c>
      <c r="MM18" s="133">
        <v>3</v>
      </c>
      <c r="MN18" s="133">
        <v>2</v>
      </c>
      <c r="MO18" s="133">
        <v>2</v>
      </c>
      <c r="MP18" s="133">
        <v>3</v>
      </c>
      <c r="MQ18" s="133">
        <v>2</v>
      </c>
      <c r="MR18" s="133">
        <v>1</v>
      </c>
      <c r="MS18" s="133">
        <v>2</v>
      </c>
      <c r="MT18" s="133">
        <v>2</v>
      </c>
      <c r="MU18" s="133">
        <v>2</v>
      </c>
      <c r="MV18" s="134">
        <v>0.47916666666666669</v>
      </c>
      <c r="MW18" s="133">
        <v>30</v>
      </c>
      <c r="MX18" s="134">
        <v>0.3125</v>
      </c>
      <c r="MY18" s="133">
        <v>8</v>
      </c>
      <c r="MZ18" s="131" t="s">
        <v>103</v>
      </c>
      <c r="NA18" s="131" t="s">
        <v>103</v>
      </c>
      <c r="NB18" s="131" t="s">
        <v>26</v>
      </c>
      <c r="NC18" s="131" t="s">
        <v>26</v>
      </c>
      <c r="ND18" s="131" t="s">
        <v>26</v>
      </c>
      <c r="NE18" s="131" t="s">
        <v>69</v>
      </c>
      <c r="NF18" s="131" t="s">
        <v>68</v>
      </c>
      <c r="NG18" s="131" t="s">
        <v>103</v>
      </c>
      <c r="NH18" s="131" t="s">
        <v>26</v>
      </c>
      <c r="NI18" s="131" t="s">
        <v>102</v>
      </c>
      <c r="NJ18" s="131" t="s">
        <v>26</v>
      </c>
      <c r="NK18" s="131" t="s">
        <v>26</v>
      </c>
      <c r="NL18" s="131" t="s">
        <v>24</v>
      </c>
      <c r="NM18" s="131" t="s">
        <v>65</v>
      </c>
      <c r="NN18" s="133">
        <v>2</v>
      </c>
      <c r="NO18" s="131" t="s">
        <v>7</v>
      </c>
      <c r="NP18" s="131" t="s">
        <v>7</v>
      </c>
      <c r="NQ18" s="131"/>
      <c r="NR18" s="131" t="s">
        <v>96</v>
      </c>
      <c r="NS18" s="131" t="s">
        <v>96</v>
      </c>
      <c r="NT18" s="133">
        <v>4</v>
      </c>
      <c r="NU18" s="133">
        <v>4</v>
      </c>
      <c r="NV18" s="133">
        <v>5</v>
      </c>
      <c r="NW18" s="133">
        <v>2</v>
      </c>
      <c r="NX18" s="131" t="s">
        <v>16</v>
      </c>
      <c r="NY18" s="131" t="s">
        <v>1346</v>
      </c>
      <c r="NZ18" s="131" t="s">
        <v>19</v>
      </c>
      <c r="OA18" s="131" t="s">
        <v>18</v>
      </c>
      <c r="OB18" s="131" t="s">
        <v>20</v>
      </c>
      <c r="OC18" s="133">
        <v>1</v>
      </c>
      <c r="OD18" s="133">
        <v>5</v>
      </c>
      <c r="OE18" s="133">
        <v>1</v>
      </c>
      <c r="OF18" s="133">
        <v>5</v>
      </c>
      <c r="OG18" s="131"/>
      <c r="OH18" s="131" t="s">
        <v>14</v>
      </c>
      <c r="OI18" s="131" t="s">
        <v>7</v>
      </c>
      <c r="OJ18" s="131" t="s">
        <v>14</v>
      </c>
      <c r="OK18" s="131" t="s">
        <v>94</v>
      </c>
      <c r="OL18" s="131" t="s">
        <v>7</v>
      </c>
      <c r="OM18" s="131" t="s">
        <v>7</v>
      </c>
      <c r="ON18" s="131" t="s">
        <v>7</v>
      </c>
      <c r="OO18" s="131" t="s">
        <v>12</v>
      </c>
      <c r="OP18" s="131" t="s">
        <v>57</v>
      </c>
      <c r="OQ18" s="131" t="s">
        <v>9</v>
      </c>
      <c r="OR18" s="131" t="s">
        <v>7</v>
      </c>
      <c r="OS18" s="131"/>
      <c r="OT18" s="131" t="s">
        <v>1896</v>
      </c>
      <c r="OU18" s="131" t="s">
        <v>7</v>
      </c>
      <c r="OV18" s="131" t="s">
        <v>9</v>
      </c>
      <c r="OW18" s="131" t="s">
        <v>7</v>
      </c>
      <c r="OX18" s="131" t="s">
        <v>8</v>
      </c>
      <c r="OY18" s="131" t="s">
        <v>7</v>
      </c>
      <c r="OZ18" s="131" t="s">
        <v>7</v>
      </c>
      <c r="PA18" s="131"/>
      <c r="PB18" s="131" t="s">
        <v>7</v>
      </c>
      <c r="PC18" s="131" t="s">
        <v>7</v>
      </c>
      <c r="PD18" s="131" t="s">
        <v>185</v>
      </c>
      <c r="PE18" s="131"/>
      <c r="PF18" s="131"/>
      <c r="PG18" s="131"/>
      <c r="PH18" s="131"/>
      <c r="PI18" s="131"/>
      <c r="PJ18" s="131"/>
      <c r="PK18" s="133">
        <v>1</v>
      </c>
      <c r="PL18" s="131"/>
      <c r="PM18" s="131" t="s">
        <v>5</v>
      </c>
      <c r="PN18" s="131"/>
      <c r="PO18" s="131"/>
      <c r="PP18" s="131"/>
      <c r="PQ18" s="131"/>
      <c r="PR18" s="131"/>
      <c r="PS18" s="131"/>
      <c r="PT18" s="131"/>
      <c r="PU18" s="131"/>
      <c r="PV18" s="131"/>
      <c r="PW18" s="131"/>
      <c r="PX18" s="131"/>
      <c r="PY18" s="131"/>
      <c r="PZ18" s="131"/>
      <c r="QA18" s="131"/>
      <c r="QB18" s="131"/>
      <c r="QC18" s="131" t="s">
        <v>54</v>
      </c>
      <c r="QD18" s="131"/>
      <c r="QE18" s="131"/>
      <c r="QF18" s="131"/>
      <c r="QG18" s="131" t="s">
        <v>141</v>
      </c>
      <c r="QH18" s="131" t="s">
        <v>248</v>
      </c>
      <c r="QI18" s="131" t="s">
        <v>1</v>
      </c>
      <c r="QJ18" s="131"/>
      <c r="QK18" s="131" t="s">
        <v>1</v>
      </c>
      <c r="QL18" s="131"/>
      <c r="QM18" s="131"/>
      <c r="QN18" s="131"/>
      <c r="QO18" s="131"/>
      <c r="QP18" s="131"/>
      <c r="QQ18" s="131"/>
      <c r="QR18" s="174"/>
    </row>
    <row r="19" spans="1:681" ht="15" thickBot="1" x14ac:dyDescent="0.4">
      <c r="A19" s="47" t="s">
        <v>932</v>
      </c>
      <c r="B19" s="17">
        <v>43956.575642835647</v>
      </c>
      <c r="C19" s="53">
        <v>28</v>
      </c>
      <c r="D19" s="11" t="s">
        <v>51</v>
      </c>
      <c r="E19" s="11" t="s">
        <v>50</v>
      </c>
      <c r="F19" s="11" t="s">
        <v>118</v>
      </c>
      <c r="G19" s="11" t="s">
        <v>87</v>
      </c>
      <c r="H19" s="11" t="s">
        <v>47</v>
      </c>
      <c r="I19" s="11" t="s">
        <v>47</v>
      </c>
      <c r="J19" s="11" t="s">
        <v>7</v>
      </c>
      <c r="K19" s="11"/>
      <c r="L19" s="11" t="s">
        <v>7</v>
      </c>
      <c r="M19" s="11"/>
      <c r="N19" s="11" t="s">
        <v>7</v>
      </c>
      <c r="O19" s="11" t="s">
        <v>45</v>
      </c>
      <c r="P19" s="11">
        <v>812</v>
      </c>
      <c r="Q19" s="11" t="s">
        <v>931</v>
      </c>
      <c r="R19" s="11">
        <v>1000</v>
      </c>
      <c r="S19" s="11" t="s">
        <v>84</v>
      </c>
      <c r="T19" s="11">
        <v>0</v>
      </c>
      <c r="U19" s="11" t="s">
        <v>7</v>
      </c>
      <c r="V19" s="11" t="s">
        <v>7</v>
      </c>
      <c r="W19" s="11" t="s">
        <v>7</v>
      </c>
      <c r="X19" s="11" t="s">
        <v>7</v>
      </c>
      <c r="Y19" s="54" t="s">
        <v>7</v>
      </c>
      <c r="Z19" s="65" t="s">
        <v>7</v>
      </c>
      <c r="AA19" s="66"/>
      <c r="AB19" s="66" t="s">
        <v>7</v>
      </c>
      <c r="AC19" s="66"/>
      <c r="AD19" s="66" t="s">
        <v>7</v>
      </c>
      <c r="AE19" s="66"/>
      <c r="AF19" s="67"/>
      <c r="AG19" s="53" t="s">
        <v>20</v>
      </c>
      <c r="AH19" s="11" t="s">
        <v>40</v>
      </c>
      <c r="AI19" s="11" t="s">
        <v>20</v>
      </c>
      <c r="AJ19" s="11" t="s">
        <v>20</v>
      </c>
      <c r="AK19" s="11" t="s">
        <v>20</v>
      </c>
      <c r="AL19" s="11" t="s">
        <v>134</v>
      </c>
      <c r="AM19" s="11" t="s">
        <v>20</v>
      </c>
      <c r="AN19" s="11">
        <v>1</v>
      </c>
      <c r="AO19" s="11">
        <v>5</v>
      </c>
      <c r="AP19" s="54" t="s">
        <v>38</v>
      </c>
      <c r="AQ19" s="65" t="s">
        <v>9</v>
      </c>
      <c r="AR19" s="66" t="s">
        <v>930</v>
      </c>
      <c r="AS19" s="66" t="s">
        <v>9</v>
      </c>
      <c r="AT19" s="67" t="s">
        <v>929</v>
      </c>
      <c r="AU19" s="53" t="s">
        <v>9</v>
      </c>
      <c r="AV19" s="11" t="s">
        <v>132</v>
      </c>
      <c r="AW19" s="11" t="s">
        <v>256</v>
      </c>
      <c r="AX19" s="11" t="s">
        <v>9</v>
      </c>
      <c r="AY19" s="11" t="s">
        <v>928</v>
      </c>
      <c r="AZ19" s="11">
        <v>1</v>
      </c>
      <c r="BA19" s="11" t="s">
        <v>927</v>
      </c>
      <c r="BB19" s="11">
        <v>2</v>
      </c>
      <c r="BC19" s="11" t="s">
        <v>927</v>
      </c>
      <c r="BD19" s="11">
        <v>7</v>
      </c>
      <c r="BE19" s="11" t="s">
        <v>926</v>
      </c>
      <c r="BF19" s="54" t="s">
        <v>925</v>
      </c>
      <c r="BG19" s="83">
        <v>2</v>
      </c>
      <c r="BH19" s="79">
        <v>3</v>
      </c>
      <c r="BI19" s="79">
        <v>3</v>
      </c>
      <c r="BJ19" s="79">
        <v>3</v>
      </c>
      <c r="BK19" s="79">
        <v>2</v>
      </c>
      <c r="BL19" s="79">
        <v>3</v>
      </c>
      <c r="BM19" s="79">
        <v>2</v>
      </c>
      <c r="BN19" s="79">
        <v>3</v>
      </c>
      <c r="BO19" s="79">
        <v>1</v>
      </c>
      <c r="BP19" s="79">
        <v>3</v>
      </c>
      <c r="BQ19" s="79">
        <v>2</v>
      </c>
      <c r="BR19" s="79">
        <v>3</v>
      </c>
      <c r="BS19" s="79">
        <v>2</v>
      </c>
      <c r="BT19" s="79">
        <v>3</v>
      </c>
      <c r="BU19" s="79">
        <v>2</v>
      </c>
      <c r="BV19" s="79">
        <v>3</v>
      </c>
      <c r="BW19" s="79">
        <v>1</v>
      </c>
      <c r="BX19" s="79">
        <v>1</v>
      </c>
      <c r="BY19" s="79">
        <v>2</v>
      </c>
      <c r="BZ19" s="84">
        <v>3</v>
      </c>
      <c r="CB19" s="53">
        <v>2</v>
      </c>
      <c r="CC19" s="11">
        <v>2</v>
      </c>
      <c r="CD19" s="11">
        <v>2</v>
      </c>
      <c r="CE19" s="11">
        <v>1</v>
      </c>
      <c r="CF19" s="11">
        <v>3</v>
      </c>
      <c r="CG19" s="11">
        <v>0</v>
      </c>
      <c r="CH19" s="11">
        <v>1</v>
      </c>
      <c r="CI19" s="11">
        <v>2</v>
      </c>
      <c r="CJ19" s="11">
        <v>2</v>
      </c>
      <c r="CK19" s="11">
        <v>1</v>
      </c>
      <c r="CL19" s="11">
        <v>1</v>
      </c>
      <c r="CM19" s="11">
        <v>2</v>
      </c>
      <c r="CN19" s="11">
        <v>2</v>
      </c>
      <c r="CO19" s="11">
        <v>1</v>
      </c>
      <c r="CP19" s="11">
        <v>0</v>
      </c>
      <c r="CQ19" s="11">
        <v>1</v>
      </c>
      <c r="CR19" s="11">
        <v>3</v>
      </c>
      <c r="CS19" s="11">
        <v>2</v>
      </c>
      <c r="CT19" s="11">
        <v>1</v>
      </c>
      <c r="CU19" s="11">
        <v>1</v>
      </c>
      <c r="CV19" s="11">
        <v>1</v>
      </c>
      <c r="CW19" s="11">
        <v>0</v>
      </c>
      <c r="CX19" s="11">
        <v>1</v>
      </c>
      <c r="CY19" s="11">
        <v>3</v>
      </c>
      <c r="CZ19" s="11">
        <v>0</v>
      </c>
      <c r="DA19" s="11">
        <v>2</v>
      </c>
      <c r="DB19" s="11">
        <v>1</v>
      </c>
      <c r="DC19" s="11">
        <v>0</v>
      </c>
      <c r="DD19" s="11">
        <v>2</v>
      </c>
      <c r="DE19" s="11">
        <v>0</v>
      </c>
      <c r="DF19" s="11">
        <v>0</v>
      </c>
      <c r="DG19" s="11">
        <v>2</v>
      </c>
      <c r="DH19" s="11">
        <v>0</v>
      </c>
      <c r="DI19" s="11">
        <v>1</v>
      </c>
      <c r="DJ19" s="11">
        <v>0</v>
      </c>
      <c r="DK19" s="11">
        <v>0</v>
      </c>
      <c r="DL19" s="54">
        <v>0</v>
      </c>
      <c r="DM19" s="83">
        <v>3</v>
      </c>
      <c r="DN19" s="79">
        <v>3</v>
      </c>
      <c r="DO19" s="79">
        <v>4</v>
      </c>
      <c r="DP19" s="79">
        <v>4</v>
      </c>
      <c r="DQ19" s="79">
        <v>3</v>
      </c>
      <c r="DR19" s="79">
        <v>2</v>
      </c>
      <c r="DS19" s="79">
        <v>1</v>
      </c>
      <c r="DT19" s="79">
        <v>1</v>
      </c>
      <c r="DU19" s="79">
        <v>2</v>
      </c>
      <c r="DV19" s="79">
        <v>2</v>
      </c>
      <c r="DW19" s="79">
        <v>1</v>
      </c>
      <c r="DX19" s="79">
        <v>1</v>
      </c>
      <c r="DY19" s="79">
        <v>3</v>
      </c>
      <c r="DZ19" s="79">
        <v>1</v>
      </c>
      <c r="EA19" s="79">
        <v>2</v>
      </c>
      <c r="EB19" s="79">
        <v>1</v>
      </c>
      <c r="EC19" s="79">
        <v>2</v>
      </c>
      <c r="ED19" s="79">
        <v>1</v>
      </c>
      <c r="EE19" s="84">
        <v>1</v>
      </c>
      <c r="EF19" s="90" t="s">
        <v>924</v>
      </c>
      <c r="EG19" s="11">
        <v>5</v>
      </c>
      <c r="EH19" s="77" t="s">
        <v>923</v>
      </c>
      <c r="EI19" s="11">
        <v>7</v>
      </c>
      <c r="EJ19" s="11" t="s">
        <v>26</v>
      </c>
      <c r="EK19" s="11" t="s">
        <v>26</v>
      </c>
      <c r="EL19" s="11" t="s">
        <v>103</v>
      </c>
      <c r="EM19" s="11" t="s">
        <v>26</v>
      </c>
      <c r="EN19" s="11" t="s">
        <v>26</v>
      </c>
      <c r="EO19" s="11" t="s">
        <v>26</v>
      </c>
      <c r="EP19" s="11" t="s">
        <v>26</v>
      </c>
      <c r="EQ19" s="11" t="s">
        <v>26</v>
      </c>
      <c r="ER19" s="11" t="s">
        <v>26</v>
      </c>
      <c r="ES19" s="11" t="s">
        <v>7</v>
      </c>
      <c r="ET19" s="11" t="s">
        <v>26</v>
      </c>
      <c r="EU19" s="11" t="s">
        <v>26</v>
      </c>
      <c r="EV19" s="11" t="s">
        <v>24</v>
      </c>
      <c r="EW19" s="54" t="s">
        <v>23</v>
      </c>
      <c r="EX19" s="83" t="s">
        <v>922</v>
      </c>
      <c r="EY19" s="79" t="s">
        <v>921</v>
      </c>
      <c r="EZ19" s="79" t="s">
        <v>920</v>
      </c>
      <c r="FA19" s="79">
        <v>240</v>
      </c>
      <c r="FB19" s="79" t="s">
        <v>7</v>
      </c>
      <c r="FC19" s="79" t="s">
        <v>7</v>
      </c>
      <c r="FD19" s="79" t="s">
        <v>919</v>
      </c>
      <c r="FE19" s="79" t="s">
        <v>96</v>
      </c>
      <c r="FF19" s="84" t="s">
        <v>21</v>
      </c>
      <c r="FG19" s="53">
        <v>3</v>
      </c>
      <c r="FH19" s="11">
        <v>2</v>
      </c>
      <c r="FI19" s="11">
        <v>3</v>
      </c>
      <c r="FJ19" s="11">
        <v>4</v>
      </c>
      <c r="FK19" s="11" t="s">
        <v>19</v>
      </c>
      <c r="FL19" s="11" t="s">
        <v>17</v>
      </c>
      <c r="FM19" s="11" t="s">
        <v>18</v>
      </c>
      <c r="FN19" s="11" t="s">
        <v>16</v>
      </c>
      <c r="FO19" s="11" t="s">
        <v>20</v>
      </c>
      <c r="FP19" s="11">
        <v>4</v>
      </c>
      <c r="FQ19" s="11">
        <v>4</v>
      </c>
      <c r="FR19" s="11">
        <v>1</v>
      </c>
      <c r="FS19" s="11">
        <v>3</v>
      </c>
      <c r="FT19" s="11" t="s">
        <v>918</v>
      </c>
      <c r="FU19" s="11" t="s">
        <v>14</v>
      </c>
      <c r="FV19" s="11" t="s">
        <v>9</v>
      </c>
      <c r="FW19" s="11" t="s">
        <v>94</v>
      </c>
      <c r="FX19" s="11" t="s">
        <v>58</v>
      </c>
      <c r="FY19" s="11" t="s">
        <v>13</v>
      </c>
      <c r="FZ19" s="11" t="s">
        <v>7</v>
      </c>
      <c r="GA19" s="54" t="s">
        <v>7</v>
      </c>
      <c r="GB19" s="83" t="s">
        <v>12</v>
      </c>
      <c r="GC19" s="79" t="s">
        <v>11</v>
      </c>
      <c r="GD19" s="79" t="s">
        <v>7</v>
      </c>
      <c r="GE19" s="79" t="s">
        <v>7</v>
      </c>
      <c r="GF19" s="79"/>
      <c r="GG19" s="79" t="s">
        <v>917</v>
      </c>
      <c r="GH19" s="79" t="s">
        <v>7</v>
      </c>
      <c r="GI19" s="79" t="s">
        <v>7</v>
      </c>
      <c r="GJ19" s="79" t="s">
        <v>9</v>
      </c>
      <c r="GK19" s="79" t="s">
        <v>8</v>
      </c>
      <c r="GL19" s="84" t="s">
        <v>7</v>
      </c>
      <c r="GM19" s="53" t="s">
        <v>7</v>
      </c>
      <c r="GN19" s="11"/>
      <c r="GO19" s="11" t="s">
        <v>7</v>
      </c>
      <c r="GP19" s="54" t="s">
        <v>7</v>
      </c>
      <c r="GQ19" s="83" t="s">
        <v>308</v>
      </c>
      <c r="GR19" s="79"/>
      <c r="GS19" s="79"/>
      <c r="GT19" s="79">
        <v>1</v>
      </c>
      <c r="GU19" s="79"/>
      <c r="GV19" s="79"/>
      <c r="GW19" s="79"/>
      <c r="GX19" s="79"/>
      <c r="GY19" s="84"/>
      <c r="GZ19" s="49" t="s">
        <v>5</v>
      </c>
      <c r="HA19" s="11"/>
      <c r="HB19" s="11"/>
      <c r="HC19" s="11"/>
      <c r="HD19" s="11"/>
      <c r="HE19" s="11"/>
      <c r="HF19" s="11"/>
      <c r="HG19" s="11"/>
      <c r="HH19" s="11"/>
      <c r="HI19" s="11"/>
      <c r="HJ19" s="11"/>
      <c r="HK19" s="11"/>
      <c r="HL19" s="11"/>
      <c r="HM19" s="11"/>
      <c r="HN19" s="11"/>
      <c r="HO19" s="11"/>
      <c r="HP19" s="11" t="s">
        <v>54</v>
      </c>
      <c r="HQ19" s="11"/>
      <c r="HR19" s="11"/>
      <c r="HS19" s="11"/>
      <c r="HT19" s="11" t="s">
        <v>141</v>
      </c>
      <c r="HU19" s="11"/>
      <c r="HV19" s="11" t="s">
        <v>293</v>
      </c>
      <c r="HW19" s="11" t="s">
        <v>486</v>
      </c>
      <c r="HX19" s="11" t="s">
        <v>1</v>
      </c>
      <c r="HY19" s="11"/>
      <c r="HZ19" s="11"/>
      <c r="IA19" s="11"/>
      <c r="IB19" s="11"/>
      <c r="IC19" s="11"/>
      <c r="ID19" s="11"/>
      <c r="IE19" s="11"/>
      <c r="IF19" s="47" t="s">
        <v>932</v>
      </c>
      <c r="IG19" s="132">
        <v>44022.635763888888</v>
      </c>
      <c r="IH19" s="131" t="s">
        <v>1821</v>
      </c>
      <c r="II19" s="131" t="s">
        <v>1822</v>
      </c>
      <c r="IJ19" s="131" t="s">
        <v>1696</v>
      </c>
      <c r="IK19" s="131" t="s">
        <v>1831</v>
      </c>
      <c r="IL19" s="131" t="s">
        <v>1824</v>
      </c>
      <c r="IM19" s="131" t="s">
        <v>1831</v>
      </c>
      <c r="IN19" s="131" t="s">
        <v>1824</v>
      </c>
      <c r="IO19" s="131" t="s">
        <v>9</v>
      </c>
      <c r="IP19" s="131" t="s">
        <v>7</v>
      </c>
      <c r="IQ19" s="131"/>
      <c r="IR19" s="131" t="s">
        <v>7</v>
      </c>
      <c r="IS19" s="131"/>
      <c r="IT19" s="131" t="s">
        <v>7</v>
      </c>
      <c r="IU19" s="131"/>
      <c r="IV19" s="131"/>
      <c r="IW19" s="131" t="s">
        <v>20</v>
      </c>
      <c r="IX19" s="131" t="s">
        <v>40</v>
      </c>
      <c r="IY19" s="131" t="s">
        <v>20</v>
      </c>
      <c r="IZ19" s="131" t="s">
        <v>20</v>
      </c>
      <c r="JA19" s="131" t="s">
        <v>20</v>
      </c>
      <c r="JB19" s="131" t="s">
        <v>39</v>
      </c>
      <c r="JC19" s="131" t="s">
        <v>20</v>
      </c>
      <c r="JD19" s="133">
        <v>1</v>
      </c>
      <c r="JE19" s="131" t="s">
        <v>79</v>
      </c>
      <c r="JF19" s="131" t="s">
        <v>38</v>
      </c>
      <c r="JG19" s="131" t="s">
        <v>9</v>
      </c>
      <c r="JH19" s="131" t="s">
        <v>1978</v>
      </c>
      <c r="JI19" s="131" t="s">
        <v>9</v>
      </c>
      <c r="JJ19" s="131" t="s">
        <v>1979</v>
      </c>
      <c r="JK19" s="131" t="s">
        <v>9</v>
      </c>
      <c r="JL19" s="131" t="s">
        <v>132</v>
      </c>
      <c r="JM19" s="131" t="s">
        <v>256</v>
      </c>
      <c r="JN19" s="131" t="s">
        <v>7</v>
      </c>
      <c r="JO19" s="131"/>
      <c r="JP19" s="133">
        <v>3</v>
      </c>
      <c r="JQ19" s="131" t="s">
        <v>108</v>
      </c>
      <c r="JR19" s="133">
        <v>3</v>
      </c>
      <c r="JS19" s="131" t="s">
        <v>108</v>
      </c>
      <c r="JT19" s="133">
        <v>7</v>
      </c>
      <c r="JU19" s="131" t="s">
        <v>1980</v>
      </c>
      <c r="JV19" s="131" t="s">
        <v>1981</v>
      </c>
      <c r="JW19" s="138">
        <v>4</v>
      </c>
      <c r="JX19" s="138">
        <v>4</v>
      </c>
      <c r="JY19" s="138">
        <v>2</v>
      </c>
      <c r="JZ19" s="138">
        <v>1</v>
      </c>
      <c r="KA19" s="138">
        <v>3</v>
      </c>
      <c r="KB19" s="138">
        <v>1</v>
      </c>
      <c r="KC19" s="138">
        <v>2</v>
      </c>
      <c r="KD19" s="138">
        <v>3</v>
      </c>
      <c r="KE19" s="138">
        <v>1</v>
      </c>
      <c r="KF19" s="138">
        <v>4</v>
      </c>
      <c r="KG19" s="138">
        <v>4</v>
      </c>
      <c r="KH19" s="138">
        <v>1</v>
      </c>
      <c r="KI19" s="138">
        <v>3</v>
      </c>
      <c r="KJ19" s="138">
        <v>2</v>
      </c>
      <c r="KK19" s="138">
        <v>4</v>
      </c>
      <c r="KL19" s="138">
        <v>4</v>
      </c>
      <c r="KM19" s="138">
        <v>2</v>
      </c>
      <c r="KN19" s="138">
        <v>1</v>
      </c>
      <c r="KO19" s="138">
        <v>3</v>
      </c>
      <c r="KP19" s="138">
        <v>4</v>
      </c>
      <c r="KQ19" s="139"/>
      <c r="KR19" s="133">
        <v>1</v>
      </c>
      <c r="KS19" s="133">
        <v>0</v>
      </c>
      <c r="KT19" s="133">
        <v>1</v>
      </c>
      <c r="KU19" s="133">
        <v>0</v>
      </c>
      <c r="KV19" s="133">
        <v>3</v>
      </c>
      <c r="KW19" s="133">
        <v>0</v>
      </c>
      <c r="KX19" s="133">
        <v>0</v>
      </c>
      <c r="KY19" s="133">
        <v>1</v>
      </c>
      <c r="KZ19" s="133">
        <v>2</v>
      </c>
      <c r="LA19" s="133">
        <v>0</v>
      </c>
      <c r="LB19" s="133">
        <v>1</v>
      </c>
      <c r="LC19" s="133">
        <v>0</v>
      </c>
      <c r="LD19" s="133">
        <v>3</v>
      </c>
      <c r="LE19" s="133">
        <v>0</v>
      </c>
      <c r="LF19" s="133">
        <v>1</v>
      </c>
      <c r="LG19" s="133">
        <v>1</v>
      </c>
      <c r="LH19" s="133">
        <v>2</v>
      </c>
      <c r="LI19" s="133">
        <v>2</v>
      </c>
      <c r="LJ19" s="133">
        <v>0</v>
      </c>
      <c r="LK19" s="133">
        <v>0</v>
      </c>
      <c r="LL19" s="133">
        <v>0</v>
      </c>
      <c r="LM19" s="133">
        <v>1</v>
      </c>
      <c r="LN19" s="133">
        <v>0</v>
      </c>
      <c r="LO19" s="133">
        <v>3</v>
      </c>
      <c r="LP19" s="133">
        <v>0</v>
      </c>
      <c r="LQ19" s="133">
        <v>1</v>
      </c>
      <c r="LR19" s="133">
        <v>0</v>
      </c>
      <c r="LS19" s="133">
        <v>0</v>
      </c>
      <c r="LT19" s="133">
        <v>0</v>
      </c>
      <c r="LU19" s="133">
        <v>0</v>
      </c>
      <c r="LV19" s="133">
        <v>0</v>
      </c>
      <c r="LW19" s="133">
        <v>2</v>
      </c>
      <c r="LX19" s="133">
        <v>0</v>
      </c>
      <c r="LY19" s="133">
        <v>1</v>
      </c>
      <c r="LZ19" s="133">
        <v>2</v>
      </c>
      <c r="MA19" s="133">
        <v>1</v>
      </c>
      <c r="MB19" s="133">
        <v>0</v>
      </c>
      <c r="MC19" s="133">
        <v>3</v>
      </c>
      <c r="MD19" s="133">
        <v>2</v>
      </c>
      <c r="ME19" s="133">
        <v>1</v>
      </c>
      <c r="MF19" s="133">
        <v>1</v>
      </c>
      <c r="MG19" s="133">
        <v>1</v>
      </c>
      <c r="MH19" s="133">
        <v>1</v>
      </c>
      <c r="MI19" s="133">
        <v>1</v>
      </c>
      <c r="MJ19" s="133">
        <v>1</v>
      </c>
      <c r="MK19" s="133">
        <v>2</v>
      </c>
      <c r="ML19" s="133">
        <v>1</v>
      </c>
      <c r="MM19" s="133">
        <v>1</v>
      </c>
      <c r="MN19" s="133">
        <v>1</v>
      </c>
      <c r="MO19" s="133">
        <v>2</v>
      </c>
      <c r="MP19" s="133">
        <v>1</v>
      </c>
      <c r="MQ19" s="133">
        <v>1</v>
      </c>
      <c r="MR19" s="133">
        <v>1</v>
      </c>
      <c r="MS19" s="133">
        <v>1</v>
      </c>
      <c r="MT19" s="133">
        <v>2</v>
      </c>
      <c r="MU19" s="133">
        <v>1</v>
      </c>
      <c r="MV19" s="135">
        <v>0</v>
      </c>
      <c r="MW19" s="131" t="s">
        <v>533</v>
      </c>
      <c r="MX19" s="135">
        <v>0.25</v>
      </c>
      <c r="MY19" s="133">
        <v>6.5</v>
      </c>
      <c r="MZ19" s="131" t="s">
        <v>26</v>
      </c>
      <c r="NA19" s="131" t="s">
        <v>103</v>
      </c>
      <c r="NB19" s="131" t="s">
        <v>26</v>
      </c>
      <c r="NC19" s="131" t="s">
        <v>26</v>
      </c>
      <c r="ND19" s="131" t="s">
        <v>26</v>
      </c>
      <c r="NE19" s="131" t="s">
        <v>26</v>
      </c>
      <c r="NF19" s="131" t="s">
        <v>103</v>
      </c>
      <c r="NG19" s="131" t="s">
        <v>103</v>
      </c>
      <c r="NH19" s="131" t="s">
        <v>26</v>
      </c>
      <c r="NI19" s="131" t="s">
        <v>102</v>
      </c>
      <c r="NJ19" s="131" t="s">
        <v>26</v>
      </c>
      <c r="NK19" s="131" t="s">
        <v>26</v>
      </c>
      <c r="NL19" s="131" t="s">
        <v>66</v>
      </c>
      <c r="NM19" s="131" t="s">
        <v>100</v>
      </c>
      <c r="NN19" s="133">
        <v>90</v>
      </c>
      <c r="NO19" s="131" t="s">
        <v>9</v>
      </c>
      <c r="NP19" s="131" t="s">
        <v>9</v>
      </c>
      <c r="NQ19" s="131" t="s">
        <v>1982</v>
      </c>
      <c r="NR19" s="131" t="s">
        <v>96</v>
      </c>
      <c r="NS19" s="131" t="s">
        <v>96</v>
      </c>
      <c r="NT19" s="133">
        <v>5</v>
      </c>
      <c r="NU19" s="133">
        <v>4</v>
      </c>
      <c r="NV19" s="133">
        <v>5</v>
      </c>
      <c r="NW19" s="133">
        <v>3</v>
      </c>
      <c r="NX19" s="131" t="s">
        <v>19</v>
      </c>
      <c r="NY19" s="131" t="s">
        <v>1346</v>
      </c>
      <c r="NZ19" s="131" t="s">
        <v>18</v>
      </c>
      <c r="OA19" s="131" t="s">
        <v>16</v>
      </c>
      <c r="OB19" s="131" t="s">
        <v>20</v>
      </c>
      <c r="OC19" s="133">
        <v>4</v>
      </c>
      <c r="OD19" s="133">
        <v>3</v>
      </c>
      <c r="OE19" s="133">
        <v>1</v>
      </c>
      <c r="OF19" s="133">
        <v>4</v>
      </c>
      <c r="OG19" s="131" t="s">
        <v>1983</v>
      </c>
      <c r="OH19" s="131" t="s">
        <v>14</v>
      </c>
      <c r="OI19" s="131" t="s">
        <v>9</v>
      </c>
      <c r="OJ19" s="131" t="s">
        <v>14</v>
      </c>
      <c r="OK19" s="131" t="s">
        <v>94</v>
      </c>
      <c r="OL19" s="131" t="s">
        <v>13</v>
      </c>
      <c r="OM19" s="131" t="s">
        <v>7</v>
      </c>
      <c r="ON19" s="131" t="s">
        <v>7</v>
      </c>
      <c r="OO19" s="131" t="s">
        <v>12</v>
      </c>
      <c r="OP19" s="131" t="s">
        <v>11</v>
      </c>
      <c r="OQ19" s="131" t="s">
        <v>7</v>
      </c>
      <c r="OR19" s="131" t="s">
        <v>7</v>
      </c>
      <c r="OS19" s="131"/>
      <c r="OT19" s="131" t="s">
        <v>1984</v>
      </c>
      <c r="OU19" s="131" t="s">
        <v>7</v>
      </c>
      <c r="OV19" s="131" t="s">
        <v>7</v>
      </c>
      <c r="OW19" s="131" t="s">
        <v>9</v>
      </c>
      <c r="OX19" s="131" t="s">
        <v>8</v>
      </c>
      <c r="OY19" s="131" t="s">
        <v>7</v>
      </c>
      <c r="OZ19" s="131" t="s">
        <v>7</v>
      </c>
      <c r="PA19" s="131"/>
      <c r="PB19" s="131"/>
      <c r="PC19" s="131" t="s">
        <v>7</v>
      </c>
      <c r="PD19" s="131" t="s">
        <v>90</v>
      </c>
      <c r="PE19" s="131"/>
      <c r="PF19" s="131"/>
      <c r="PG19" s="131"/>
      <c r="PH19" s="131"/>
      <c r="PI19" s="131"/>
      <c r="PJ19" s="133">
        <v>1</v>
      </c>
      <c r="PK19" s="131"/>
      <c r="PL19" s="131"/>
      <c r="PM19" s="131" t="s">
        <v>5</v>
      </c>
      <c r="PN19" s="131"/>
      <c r="PO19" s="131"/>
      <c r="PP19" s="131"/>
      <c r="PQ19" s="131"/>
      <c r="PR19" s="131"/>
      <c r="PS19" s="131"/>
      <c r="PT19" s="131"/>
      <c r="PU19" s="131"/>
      <c r="PV19" s="131"/>
      <c r="PW19" s="131"/>
      <c r="PX19" s="131"/>
      <c r="PY19" s="131"/>
      <c r="PZ19" s="131"/>
      <c r="QA19" s="131"/>
      <c r="QB19" s="131"/>
      <c r="QC19" s="131" t="s">
        <v>54</v>
      </c>
      <c r="QD19" s="131"/>
      <c r="QE19" s="131"/>
      <c r="QF19" s="131"/>
      <c r="QG19" s="131" t="s">
        <v>141</v>
      </c>
      <c r="QH19" s="131"/>
      <c r="QI19" s="131" t="s">
        <v>293</v>
      </c>
      <c r="QJ19" s="131" t="s">
        <v>1</v>
      </c>
      <c r="QK19" s="131" t="s">
        <v>1</v>
      </c>
      <c r="QL19" s="131"/>
      <c r="QM19" s="131"/>
      <c r="QN19" s="131"/>
      <c r="QO19" s="131"/>
      <c r="QP19" s="131"/>
      <c r="QQ19" s="131"/>
      <c r="QR19" s="174"/>
      <c r="QS19" s="171">
        <v>44062.477893518517</v>
      </c>
      <c r="QT19" t="s">
        <v>2029</v>
      </c>
      <c r="QU19" t="s">
        <v>1822</v>
      </c>
      <c r="QV19" t="s">
        <v>1696</v>
      </c>
      <c r="QW19" t="s">
        <v>1831</v>
      </c>
      <c r="QX19" t="s">
        <v>1824</v>
      </c>
      <c r="QY19" t="s">
        <v>1831</v>
      </c>
      <c r="QZ19" t="s">
        <v>1824</v>
      </c>
      <c r="RA19" t="s">
        <v>9</v>
      </c>
      <c r="RB19" t="s">
        <v>7</v>
      </c>
      <c r="RD19" t="s">
        <v>7</v>
      </c>
      <c r="RF19" t="s">
        <v>7</v>
      </c>
      <c r="RI19" t="s">
        <v>20</v>
      </c>
      <c r="RJ19" t="s">
        <v>40</v>
      </c>
      <c r="RK19">
        <v>4</v>
      </c>
      <c r="RL19">
        <v>1</v>
      </c>
      <c r="RM19">
        <v>2</v>
      </c>
      <c r="RN19" t="s">
        <v>194</v>
      </c>
      <c r="RO19" t="s">
        <v>20</v>
      </c>
      <c r="RP19">
        <v>2</v>
      </c>
      <c r="RQ19" t="s">
        <v>79</v>
      </c>
      <c r="RR19" t="s">
        <v>38</v>
      </c>
      <c r="RS19" t="s">
        <v>9</v>
      </c>
      <c r="RT19" t="s">
        <v>2033</v>
      </c>
      <c r="RU19" t="s">
        <v>9</v>
      </c>
      <c r="RV19" t="s">
        <v>2034</v>
      </c>
      <c r="RW19" t="s">
        <v>9</v>
      </c>
      <c r="RX19" t="s">
        <v>132</v>
      </c>
      <c r="RY19" t="s">
        <v>256</v>
      </c>
      <c r="RZ19" t="s">
        <v>9</v>
      </c>
      <c r="SA19" t="s">
        <v>2035</v>
      </c>
      <c r="SB19">
        <v>4</v>
      </c>
      <c r="SC19" t="s">
        <v>108</v>
      </c>
      <c r="SD19">
        <v>4</v>
      </c>
      <c r="SE19" t="s">
        <v>152</v>
      </c>
      <c r="SF19">
        <v>7</v>
      </c>
      <c r="SG19" t="s">
        <v>108</v>
      </c>
      <c r="SH19" t="s">
        <v>618</v>
      </c>
      <c r="SI19">
        <v>4</v>
      </c>
      <c r="SJ19">
        <v>4</v>
      </c>
      <c r="SK19">
        <v>2</v>
      </c>
      <c r="SL19">
        <v>2</v>
      </c>
      <c r="SM19">
        <v>4</v>
      </c>
      <c r="SN19">
        <v>1</v>
      </c>
      <c r="SO19">
        <v>2</v>
      </c>
      <c r="SP19">
        <v>4</v>
      </c>
      <c r="SQ19">
        <v>1</v>
      </c>
      <c r="SR19">
        <v>4</v>
      </c>
      <c r="SS19">
        <v>4</v>
      </c>
      <c r="ST19">
        <v>2</v>
      </c>
      <c r="SU19">
        <v>2</v>
      </c>
      <c r="SV19">
        <v>1</v>
      </c>
      <c r="SW19">
        <v>4</v>
      </c>
      <c r="SX19">
        <v>4</v>
      </c>
      <c r="SY19">
        <v>1</v>
      </c>
      <c r="SZ19">
        <v>1</v>
      </c>
      <c r="TA19">
        <v>4</v>
      </c>
      <c r="TB19">
        <v>4</v>
      </c>
      <c r="TC19">
        <v>0</v>
      </c>
      <c r="TD19">
        <v>0</v>
      </c>
      <c r="TE19">
        <v>1</v>
      </c>
      <c r="TF19">
        <v>0</v>
      </c>
      <c r="TG19">
        <v>4</v>
      </c>
      <c r="TH19">
        <v>0</v>
      </c>
      <c r="TI19">
        <v>0</v>
      </c>
      <c r="TJ19">
        <v>1</v>
      </c>
      <c r="TK19">
        <v>4</v>
      </c>
      <c r="TL19">
        <v>0</v>
      </c>
      <c r="TM19">
        <v>0</v>
      </c>
      <c r="TN19">
        <v>0</v>
      </c>
      <c r="TO19">
        <v>4</v>
      </c>
      <c r="TP19">
        <v>0</v>
      </c>
      <c r="TQ19">
        <v>0</v>
      </c>
      <c r="TR19">
        <v>1</v>
      </c>
      <c r="TS19">
        <v>2</v>
      </c>
      <c r="TT19">
        <v>2</v>
      </c>
      <c r="TU19">
        <v>0</v>
      </c>
      <c r="TV19">
        <v>0</v>
      </c>
      <c r="TW19">
        <v>0</v>
      </c>
      <c r="TX19">
        <v>1</v>
      </c>
      <c r="TY19">
        <v>0</v>
      </c>
      <c r="TZ19">
        <v>4</v>
      </c>
      <c r="UA19">
        <v>0</v>
      </c>
      <c r="UB19">
        <v>1</v>
      </c>
      <c r="UC19">
        <v>0</v>
      </c>
      <c r="UD19">
        <v>0</v>
      </c>
      <c r="UE19">
        <v>0</v>
      </c>
      <c r="UF19">
        <v>0</v>
      </c>
      <c r="UG19">
        <v>0</v>
      </c>
      <c r="UH19">
        <v>4</v>
      </c>
      <c r="UI19">
        <v>0</v>
      </c>
      <c r="UJ19">
        <v>1</v>
      </c>
      <c r="UK19">
        <v>2</v>
      </c>
      <c r="UL19">
        <v>0</v>
      </c>
      <c r="UM19">
        <v>0</v>
      </c>
      <c r="UN19">
        <v>1</v>
      </c>
      <c r="UO19">
        <v>1</v>
      </c>
      <c r="UP19">
        <v>1</v>
      </c>
      <c r="UQ19">
        <v>1</v>
      </c>
      <c r="UR19">
        <v>1</v>
      </c>
      <c r="US19">
        <v>2</v>
      </c>
      <c r="UT19">
        <v>1</v>
      </c>
      <c r="UU19">
        <v>1</v>
      </c>
      <c r="UV19">
        <v>1</v>
      </c>
      <c r="UW19">
        <v>1</v>
      </c>
      <c r="UX19">
        <v>1</v>
      </c>
      <c r="UY19">
        <v>1</v>
      </c>
      <c r="UZ19">
        <v>1</v>
      </c>
      <c r="VA19">
        <v>1</v>
      </c>
      <c r="VB19">
        <v>1</v>
      </c>
      <c r="VC19">
        <v>1</v>
      </c>
      <c r="VD19">
        <v>1</v>
      </c>
      <c r="VE19">
        <v>1</v>
      </c>
      <c r="VF19">
        <v>1</v>
      </c>
      <c r="VG19">
        <v>1</v>
      </c>
      <c r="VH19" s="172">
        <v>0</v>
      </c>
      <c r="VI19" t="s">
        <v>921</v>
      </c>
      <c r="VJ19" s="172">
        <v>0.30208333333333331</v>
      </c>
      <c r="VK19">
        <v>7</v>
      </c>
      <c r="VL19" t="s">
        <v>26</v>
      </c>
      <c r="VM19" t="s">
        <v>26</v>
      </c>
      <c r="VN19" t="s">
        <v>103</v>
      </c>
      <c r="VO19" t="s">
        <v>26</v>
      </c>
      <c r="VP19" t="s">
        <v>26</v>
      </c>
      <c r="VQ19" t="s">
        <v>26</v>
      </c>
      <c r="VR19" t="s">
        <v>26</v>
      </c>
      <c r="VS19" t="s">
        <v>103</v>
      </c>
      <c r="VT19" t="s">
        <v>26</v>
      </c>
      <c r="VU19" t="s">
        <v>102</v>
      </c>
      <c r="VV19" t="s">
        <v>26</v>
      </c>
      <c r="VW19" t="s">
        <v>25</v>
      </c>
      <c r="VX19" t="s">
        <v>66</v>
      </c>
      <c r="VY19" t="s">
        <v>23</v>
      </c>
      <c r="VZ19">
        <v>90</v>
      </c>
      <c r="WA19" t="s">
        <v>7</v>
      </c>
      <c r="WB19" t="s">
        <v>7</v>
      </c>
      <c r="WC19" t="s">
        <v>2036</v>
      </c>
      <c r="WD19" t="s">
        <v>60</v>
      </c>
      <c r="WE19" t="s">
        <v>22</v>
      </c>
      <c r="WF19">
        <v>5</v>
      </c>
      <c r="WG19">
        <v>3</v>
      </c>
      <c r="WH19">
        <v>4</v>
      </c>
      <c r="WI19">
        <v>3</v>
      </c>
      <c r="WJ19" t="s">
        <v>19</v>
      </c>
      <c r="WK19" t="s">
        <v>1346</v>
      </c>
      <c r="WL19" t="s">
        <v>20</v>
      </c>
      <c r="WM19" t="s">
        <v>20</v>
      </c>
      <c r="WN19" t="s">
        <v>20</v>
      </c>
      <c r="WO19">
        <v>3</v>
      </c>
      <c r="WP19">
        <v>3</v>
      </c>
      <c r="WQ19">
        <v>1</v>
      </c>
      <c r="WR19">
        <v>2</v>
      </c>
      <c r="WS19" t="s">
        <v>2037</v>
      </c>
      <c r="WT19" t="s">
        <v>427</v>
      </c>
      <c r="WU19" t="s">
        <v>9</v>
      </c>
      <c r="WV19" t="s">
        <v>14</v>
      </c>
      <c r="WW19" t="s">
        <v>94</v>
      </c>
      <c r="WX19" t="s">
        <v>13</v>
      </c>
      <c r="WY19" t="s">
        <v>13</v>
      </c>
      <c r="WZ19" t="s">
        <v>7</v>
      </c>
      <c r="XA19" t="s">
        <v>12</v>
      </c>
      <c r="XB19" t="s">
        <v>11</v>
      </c>
      <c r="XC19" t="s">
        <v>7</v>
      </c>
      <c r="XD19" t="s">
        <v>7</v>
      </c>
      <c r="XF19" t="s">
        <v>1984</v>
      </c>
      <c r="XG19" t="s">
        <v>7</v>
      </c>
      <c r="XH19" t="s">
        <v>7</v>
      </c>
      <c r="XI19" t="s">
        <v>9</v>
      </c>
      <c r="XJ19" t="s">
        <v>8</v>
      </c>
      <c r="XK19" t="s">
        <v>7</v>
      </c>
      <c r="XL19" t="s">
        <v>7</v>
      </c>
      <c r="XN19" t="s">
        <v>7</v>
      </c>
      <c r="XO19" t="s">
        <v>7</v>
      </c>
      <c r="XP19" t="s">
        <v>6</v>
      </c>
      <c r="XU19">
        <v>1</v>
      </c>
      <c r="XY19" t="s">
        <v>5</v>
      </c>
      <c r="YO19" t="s">
        <v>54</v>
      </c>
      <c r="YQ19" t="s">
        <v>184</v>
      </c>
      <c r="YR19" t="s">
        <v>183</v>
      </c>
      <c r="YS19" t="s">
        <v>1</v>
      </c>
      <c r="YW19" t="s">
        <v>1</v>
      </c>
      <c r="ZE19" t="s">
        <v>0</v>
      </c>
    </row>
    <row r="20" spans="1:681" ht="15" thickBot="1" x14ac:dyDescent="0.4">
      <c r="A20" s="47" t="s">
        <v>847</v>
      </c>
      <c r="B20" s="17">
        <v>43957.434298993059</v>
      </c>
      <c r="C20" s="53">
        <v>28</v>
      </c>
      <c r="D20" s="11" t="s">
        <v>51</v>
      </c>
      <c r="E20" s="11" t="s">
        <v>50</v>
      </c>
      <c r="F20" s="11" t="s">
        <v>118</v>
      </c>
      <c r="G20" s="11" t="s">
        <v>117</v>
      </c>
      <c r="H20" s="11" t="s">
        <v>9</v>
      </c>
      <c r="I20" s="11" t="s">
        <v>7</v>
      </c>
      <c r="J20" s="11" t="s">
        <v>7</v>
      </c>
      <c r="K20" s="11">
        <v>0</v>
      </c>
      <c r="L20" s="11" t="s">
        <v>7</v>
      </c>
      <c r="M20" s="11" t="s">
        <v>46</v>
      </c>
      <c r="N20" s="11" t="s">
        <v>7</v>
      </c>
      <c r="O20" s="11" t="s">
        <v>45</v>
      </c>
      <c r="P20" s="11">
        <v>223</v>
      </c>
      <c r="Q20" s="11" t="s">
        <v>799</v>
      </c>
      <c r="R20" s="11">
        <v>371</v>
      </c>
      <c r="S20" s="11">
        <v>1</v>
      </c>
      <c r="T20" s="11">
        <v>0</v>
      </c>
      <c r="U20" s="11" t="s">
        <v>7</v>
      </c>
      <c r="V20" s="11" t="s">
        <v>7</v>
      </c>
      <c r="W20" s="11" t="s">
        <v>7</v>
      </c>
      <c r="X20" s="11" t="s">
        <v>7</v>
      </c>
      <c r="Y20" s="54" t="s">
        <v>7</v>
      </c>
      <c r="Z20" s="65" t="s">
        <v>7</v>
      </c>
      <c r="AA20" s="66"/>
      <c r="AB20" s="66" t="s">
        <v>7</v>
      </c>
      <c r="AC20" s="66"/>
      <c r="AD20" s="66" t="s">
        <v>9</v>
      </c>
      <c r="AE20" s="66" t="s">
        <v>846</v>
      </c>
      <c r="AF20" s="67" t="s">
        <v>845</v>
      </c>
      <c r="AG20" s="53" t="s">
        <v>20</v>
      </c>
      <c r="AH20" s="11" t="s">
        <v>40</v>
      </c>
      <c r="AI20" s="11" t="s">
        <v>20</v>
      </c>
      <c r="AJ20" s="11" t="s">
        <v>20</v>
      </c>
      <c r="AK20" s="11" t="s">
        <v>20</v>
      </c>
      <c r="AL20" s="11" t="s">
        <v>80</v>
      </c>
      <c r="AM20" s="11" t="s">
        <v>20</v>
      </c>
      <c r="AN20" s="11" t="s">
        <v>20</v>
      </c>
      <c r="AO20" s="11" t="s">
        <v>20</v>
      </c>
      <c r="AP20" s="54" t="s">
        <v>133</v>
      </c>
      <c r="AQ20" s="65" t="s">
        <v>9</v>
      </c>
      <c r="AR20" s="66" t="s">
        <v>844</v>
      </c>
      <c r="AS20" s="66" t="s">
        <v>7</v>
      </c>
      <c r="AT20" s="67"/>
      <c r="AU20" s="53" t="s">
        <v>9</v>
      </c>
      <c r="AV20" s="11" t="s">
        <v>35</v>
      </c>
      <c r="AW20" s="11" t="s">
        <v>34</v>
      </c>
      <c r="AX20" s="11" t="s">
        <v>9</v>
      </c>
      <c r="AY20" s="11" t="s">
        <v>843</v>
      </c>
      <c r="AZ20" s="11">
        <v>1</v>
      </c>
      <c r="BA20" s="11" t="s">
        <v>170</v>
      </c>
      <c r="BB20" s="11">
        <v>1</v>
      </c>
      <c r="BC20" s="11" t="s">
        <v>170</v>
      </c>
      <c r="BD20" s="11">
        <v>7</v>
      </c>
      <c r="BE20" s="11" t="s">
        <v>170</v>
      </c>
      <c r="BF20" s="54" t="s">
        <v>190</v>
      </c>
      <c r="BG20" s="83">
        <v>3</v>
      </c>
      <c r="BH20" s="79">
        <v>2</v>
      </c>
      <c r="BI20" s="79">
        <v>2</v>
      </c>
      <c r="BJ20" s="79">
        <v>2</v>
      </c>
      <c r="BK20" s="79">
        <v>2</v>
      </c>
      <c r="BL20" s="79">
        <v>3</v>
      </c>
      <c r="BM20" s="79">
        <v>3</v>
      </c>
      <c r="BN20" s="79">
        <v>2</v>
      </c>
      <c r="BO20" s="79">
        <v>2</v>
      </c>
      <c r="BP20" s="79">
        <v>4</v>
      </c>
      <c r="BQ20" s="79">
        <v>3</v>
      </c>
      <c r="BR20" s="79">
        <v>2</v>
      </c>
      <c r="BS20" s="79">
        <v>1</v>
      </c>
      <c r="BT20" s="79">
        <v>2</v>
      </c>
      <c r="BU20" s="79">
        <v>3</v>
      </c>
      <c r="BV20" s="79">
        <v>2</v>
      </c>
      <c r="BW20" s="79">
        <v>3</v>
      </c>
      <c r="BX20" s="79">
        <v>2</v>
      </c>
      <c r="BY20" s="79">
        <v>2</v>
      </c>
      <c r="BZ20" s="84">
        <v>3</v>
      </c>
      <c r="CB20" s="53">
        <v>1</v>
      </c>
      <c r="CC20" s="11">
        <v>1</v>
      </c>
      <c r="CD20" s="11">
        <v>1</v>
      </c>
      <c r="CE20" s="11">
        <v>3</v>
      </c>
      <c r="CF20" s="11">
        <v>2</v>
      </c>
      <c r="CG20" s="11">
        <v>0</v>
      </c>
      <c r="CH20" s="11">
        <v>3</v>
      </c>
      <c r="CI20" s="11">
        <v>3</v>
      </c>
      <c r="CJ20" s="11">
        <v>2</v>
      </c>
      <c r="CK20" s="11">
        <v>1</v>
      </c>
      <c r="CL20" s="11">
        <v>1</v>
      </c>
      <c r="CM20" s="11">
        <v>3</v>
      </c>
      <c r="CN20" s="11">
        <v>2</v>
      </c>
      <c r="CO20" s="11">
        <v>0</v>
      </c>
      <c r="CP20" s="11">
        <v>1</v>
      </c>
      <c r="CQ20" s="11">
        <v>3</v>
      </c>
      <c r="CR20" s="11">
        <v>3</v>
      </c>
      <c r="CS20" s="11">
        <v>3</v>
      </c>
      <c r="CT20" s="11">
        <v>1</v>
      </c>
      <c r="CU20" s="11">
        <v>1</v>
      </c>
      <c r="CV20" s="11">
        <v>0</v>
      </c>
      <c r="CW20" s="11">
        <v>1</v>
      </c>
      <c r="CX20" s="11">
        <v>1</v>
      </c>
      <c r="CY20" s="11">
        <v>2</v>
      </c>
      <c r="CZ20" s="11">
        <v>0</v>
      </c>
      <c r="DA20" s="11">
        <v>0</v>
      </c>
      <c r="DB20" s="11">
        <v>1</v>
      </c>
      <c r="DC20" s="11">
        <v>0</v>
      </c>
      <c r="DD20" s="11">
        <v>2</v>
      </c>
      <c r="DE20" s="11">
        <v>0</v>
      </c>
      <c r="DF20" s="11">
        <v>0</v>
      </c>
      <c r="DG20" s="11">
        <v>0</v>
      </c>
      <c r="DH20" s="11">
        <v>0</v>
      </c>
      <c r="DI20" s="11">
        <v>0</v>
      </c>
      <c r="DJ20" s="11">
        <v>1</v>
      </c>
      <c r="DK20" s="11">
        <v>0</v>
      </c>
      <c r="DL20" s="54">
        <v>0</v>
      </c>
      <c r="DM20" s="83">
        <v>3</v>
      </c>
      <c r="DN20" s="79">
        <v>2</v>
      </c>
      <c r="DO20" s="79">
        <v>3</v>
      </c>
      <c r="DP20" s="79">
        <v>2</v>
      </c>
      <c r="DQ20" s="79">
        <v>2</v>
      </c>
      <c r="DR20" s="79">
        <v>1</v>
      </c>
      <c r="DS20" s="79">
        <v>1</v>
      </c>
      <c r="DT20" s="79">
        <v>2</v>
      </c>
      <c r="DU20" s="79">
        <v>1</v>
      </c>
      <c r="DV20" s="79">
        <v>1</v>
      </c>
      <c r="DW20" s="79">
        <v>1</v>
      </c>
      <c r="DX20" s="79">
        <v>2</v>
      </c>
      <c r="DY20" s="79">
        <v>2</v>
      </c>
      <c r="DZ20" s="79">
        <v>1</v>
      </c>
      <c r="EA20" s="79">
        <v>2</v>
      </c>
      <c r="EB20" s="79">
        <v>1</v>
      </c>
      <c r="EC20" s="79">
        <v>3</v>
      </c>
      <c r="ED20" s="79">
        <v>1</v>
      </c>
      <c r="EE20" s="84">
        <v>1</v>
      </c>
      <c r="EF20" s="53" t="s">
        <v>534</v>
      </c>
      <c r="EG20" s="11" t="s">
        <v>571</v>
      </c>
      <c r="EH20" s="11" t="s">
        <v>464</v>
      </c>
      <c r="EI20" s="11">
        <v>8</v>
      </c>
      <c r="EJ20" s="11" t="s">
        <v>26</v>
      </c>
      <c r="EK20" s="11" t="s">
        <v>103</v>
      </c>
      <c r="EL20" s="11" t="s">
        <v>103</v>
      </c>
      <c r="EM20" s="11" t="s">
        <v>26</v>
      </c>
      <c r="EN20" s="11" t="s">
        <v>26</v>
      </c>
      <c r="EO20" s="11" t="s">
        <v>26</v>
      </c>
      <c r="EP20" s="11" t="s">
        <v>69</v>
      </c>
      <c r="EQ20" s="11" t="s">
        <v>26</v>
      </c>
      <c r="ER20" s="11" t="s">
        <v>26</v>
      </c>
      <c r="ES20" s="11" t="s">
        <v>102</v>
      </c>
      <c r="ET20" s="11" t="s">
        <v>26</v>
      </c>
      <c r="EU20" s="11" t="s">
        <v>26</v>
      </c>
      <c r="EV20" s="11" t="s">
        <v>24</v>
      </c>
      <c r="EW20" s="54" t="s">
        <v>100</v>
      </c>
      <c r="EX20" s="83" t="s">
        <v>123</v>
      </c>
      <c r="EY20" s="79" t="s">
        <v>98</v>
      </c>
      <c r="EZ20" s="79" t="s">
        <v>62</v>
      </c>
      <c r="FA20" s="79">
        <v>90</v>
      </c>
      <c r="FB20" s="79" t="s">
        <v>7</v>
      </c>
      <c r="FC20" s="79" t="s">
        <v>7</v>
      </c>
      <c r="FD20" s="79"/>
      <c r="FE20" s="79" t="s">
        <v>21</v>
      </c>
      <c r="FF20" s="84" t="s">
        <v>96</v>
      </c>
      <c r="FG20" s="53">
        <v>5</v>
      </c>
      <c r="FH20" s="11">
        <v>3</v>
      </c>
      <c r="FI20" s="11">
        <v>5</v>
      </c>
      <c r="FJ20" s="11">
        <v>1</v>
      </c>
      <c r="FK20" s="11" t="s">
        <v>17</v>
      </c>
      <c r="FL20" s="11" t="s">
        <v>19</v>
      </c>
      <c r="FM20" s="11" t="s">
        <v>20</v>
      </c>
      <c r="FN20" s="11" t="s">
        <v>20</v>
      </c>
      <c r="FO20" s="11" t="s">
        <v>20</v>
      </c>
      <c r="FP20" s="11">
        <v>3</v>
      </c>
      <c r="FQ20" s="11">
        <v>3</v>
      </c>
      <c r="FR20" s="11">
        <v>3</v>
      </c>
      <c r="FS20" s="11">
        <v>5</v>
      </c>
      <c r="FT20" s="11"/>
      <c r="FU20" s="11" t="s">
        <v>14</v>
      </c>
      <c r="FV20" s="11" t="s">
        <v>7</v>
      </c>
      <c r="FW20" s="11" t="s">
        <v>14</v>
      </c>
      <c r="FX20" s="11" t="s">
        <v>14</v>
      </c>
      <c r="FY20" s="11" t="s">
        <v>7</v>
      </c>
      <c r="FZ20" s="11" t="s">
        <v>7</v>
      </c>
      <c r="GA20" s="54" t="s">
        <v>7</v>
      </c>
      <c r="GB20" s="83" t="s">
        <v>12</v>
      </c>
      <c r="GC20" s="79" t="s">
        <v>57</v>
      </c>
      <c r="GD20" s="79" t="s">
        <v>9</v>
      </c>
      <c r="GE20" s="79" t="s">
        <v>7</v>
      </c>
      <c r="GF20" s="79">
        <v>0</v>
      </c>
      <c r="GG20" s="79" t="s">
        <v>842</v>
      </c>
      <c r="GH20" s="79" t="s">
        <v>9</v>
      </c>
      <c r="GI20" s="79" t="s">
        <v>9</v>
      </c>
      <c r="GJ20" s="79" t="s">
        <v>7</v>
      </c>
      <c r="GK20" s="79"/>
      <c r="GL20" s="84" t="s">
        <v>7</v>
      </c>
      <c r="GM20" s="53" t="s">
        <v>7</v>
      </c>
      <c r="GN20" s="11"/>
      <c r="GO20" s="11"/>
      <c r="GP20" s="54"/>
      <c r="GQ20" s="83" t="s">
        <v>337</v>
      </c>
      <c r="GR20" s="79"/>
      <c r="GS20" s="79"/>
      <c r="GT20" s="79"/>
      <c r="GU20" s="79">
        <v>2</v>
      </c>
      <c r="GV20" s="79"/>
      <c r="GW20" s="79"/>
      <c r="GX20" s="79"/>
      <c r="GY20" s="84"/>
      <c r="GZ20" s="49" t="s">
        <v>5</v>
      </c>
      <c r="HA20" s="11"/>
      <c r="HB20" s="11"/>
      <c r="HC20" s="11"/>
      <c r="HD20" s="11"/>
      <c r="HE20" s="11"/>
      <c r="HF20" s="11"/>
      <c r="HG20" s="11"/>
      <c r="HH20" s="11"/>
      <c r="HI20" s="11"/>
      <c r="HJ20" s="11"/>
      <c r="HK20" s="11"/>
      <c r="HL20" s="11"/>
      <c r="HM20" s="11"/>
      <c r="HN20" s="11"/>
      <c r="HO20" s="11"/>
      <c r="HP20" s="11" t="s">
        <v>54</v>
      </c>
      <c r="HQ20" s="11"/>
      <c r="HR20" s="11"/>
      <c r="HS20" s="11"/>
      <c r="HT20" s="11" t="s">
        <v>141</v>
      </c>
      <c r="HU20" s="11" t="s">
        <v>1</v>
      </c>
      <c r="HV20" s="11" t="s">
        <v>1</v>
      </c>
      <c r="HW20" s="11"/>
      <c r="HX20" s="11" t="s">
        <v>1</v>
      </c>
      <c r="HY20" s="11"/>
      <c r="HZ20" s="11"/>
      <c r="IA20" s="11"/>
      <c r="IB20" s="11"/>
      <c r="IC20" s="11"/>
      <c r="ID20" s="11"/>
      <c r="IE20" s="11"/>
      <c r="IF20" s="47" t="s">
        <v>847</v>
      </c>
      <c r="IG20" s="132">
        <v>44021.621574074074</v>
      </c>
      <c r="IH20" s="131" t="s">
        <v>1821</v>
      </c>
      <c r="II20" s="131" t="s">
        <v>1964</v>
      </c>
      <c r="IJ20" s="131" t="s">
        <v>847</v>
      </c>
      <c r="IK20" s="131" t="s">
        <v>1831</v>
      </c>
      <c r="IL20" s="131" t="s">
        <v>1826</v>
      </c>
      <c r="IM20" s="131" t="s">
        <v>1831</v>
      </c>
      <c r="IN20" s="131" t="s">
        <v>1826</v>
      </c>
      <c r="IO20" s="131" t="s">
        <v>9</v>
      </c>
      <c r="IP20" s="131" t="s">
        <v>7</v>
      </c>
      <c r="IQ20" s="131"/>
      <c r="IR20" s="131" t="s">
        <v>7</v>
      </c>
      <c r="IS20" s="131"/>
      <c r="IT20" s="131" t="s">
        <v>7</v>
      </c>
      <c r="IU20" s="131"/>
      <c r="IV20" s="131"/>
      <c r="IW20" s="131" t="s">
        <v>20</v>
      </c>
      <c r="IX20" s="131" t="s">
        <v>40</v>
      </c>
      <c r="IY20" s="131" t="s">
        <v>20</v>
      </c>
      <c r="IZ20" s="131" t="s">
        <v>20</v>
      </c>
      <c r="JA20" s="131" t="s">
        <v>20</v>
      </c>
      <c r="JB20" s="131" t="s">
        <v>80</v>
      </c>
      <c r="JC20" s="131" t="s">
        <v>20</v>
      </c>
      <c r="JD20" s="131" t="s">
        <v>20</v>
      </c>
      <c r="JE20" s="131" t="s">
        <v>20</v>
      </c>
      <c r="JF20" s="131" t="s">
        <v>133</v>
      </c>
      <c r="JG20" s="131" t="s">
        <v>9</v>
      </c>
      <c r="JH20" s="131" t="s">
        <v>1965</v>
      </c>
      <c r="JI20" s="131" t="s">
        <v>7</v>
      </c>
      <c r="JJ20" s="131"/>
      <c r="JK20" s="131" t="s">
        <v>9</v>
      </c>
      <c r="JL20" s="131" t="s">
        <v>35</v>
      </c>
      <c r="JM20" s="131" t="s">
        <v>34</v>
      </c>
      <c r="JN20" s="131" t="s">
        <v>7</v>
      </c>
      <c r="JO20" s="131"/>
      <c r="JP20" s="133">
        <v>0</v>
      </c>
      <c r="JQ20" s="131" t="s">
        <v>1966</v>
      </c>
      <c r="JR20" s="133">
        <v>3</v>
      </c>
      <c r="JS20" s="131" t="s">
        <v>108</v>
      </c>
      <c r="JT20" s="133">
        <v>5</v>
      </c>
      <c r="JU20" s="131" t="s">
        <v>254</v>
      </c>
      <c r="JV20" s="131" t="s">
        <v>1348</v>
      </c>
      <c r="JW20" s="138">
        <v>3</v>
      </c>
      <c r="JX20" s="138">
        <v>3</v>
      </c>
      <c r="JY20" s="138">
        <v>1</v>
      </c>
      <c r="JZ20" s="138">
        <v>2</v>
      </c>
      <c r="KA20" s="138">
        <v>3</v>
      </c>
      <c r="KB20" s="138">
        <v>1</v>
      </c>
      <c r="KC20" s="138">
        <v>2</v>
      </c>
      <c r="KD20" s="138">
        <v>3</v>
      </c>
      <c r="KE20" s="138">
        <v>2</v>
      </c>
      <c r="KF20" s="138">
        <v>2</v>
      </c>
      <c r="KG20" s="138">
        <v>3</v>
      </c>
      <c r="KH20" s="138">
        <v>2</v>
      </c>
      <c r="KI20" s="138">
        <v>1</v>
      </c>
      <c r="KJ20" s="138">
        <v>2</v>
      </c>
      <c r="KK20" s="138">
        <v>3</v>
      </c>
      <c r="KL20" s="138">
        <v>3</v>
      </c>
      <c r="KM20" s="138">
        <v>2</v>
      </c>
      <c r="KN20" s="138">
        <v>2</v>
      </c>
      <c r="KO20" s="138">
        <v>2</v>
      </c>
      <c r="KP20" s="138">
        <v>3</v>
      </c>
      <c r="KQ20" s="139"/>
      <c r="KR20" s="133">
        <v>0</v>
      </c>
      <c r="KS20" s="133">
        <v>0</v>
      </c>
      <c r="KT20" s="133">
        <v>0</v>
      </c>
      <c r="KU20" s="133">
        <v>0</v>
      </c>
      <c r="KV20" s="133">
        <v>2</v>
      </c>
      <c r="KW20" s="133">
        <v>1</v>
      </c>
      <c r="KX20" s="133">
        <v>0</v>
      </c>
      <c r="KY20" s="133">
        <v>0</v>
      </c>
      <c r="KZ20" s="133">
        <v>2</v>
      </c>
      <c r="LA20" s="133">
        <v>0</v>
      </c>
      <c r="LB20" s="133">
        <v>0</v>
      </c>
      <c r="LC20" s="133">
        <v>0</v>
      </c>
      <c r="LD20" s="133">
        <v>2</v>
      </c>
      <c r="LE20" s="133">
        <v>0</v>
      </c>
      <c r="LF20" s="133">
        <v>1</v>
      </c>
      <c r="LG20" s="133">
        <v>1</v>
      </c>
      <c r="LH20" s="133">
        <v>0</v>
      </c>
      <c r="LI20" s="133">
        <v>0</v>
      </c>
      <c r="LJ20" s="133">
        <v>0</v>
      </c>
      <c r="LK20" s="133">
        <v>0</v>
      </c>
      <c r="LL20" s="133">
        <v>0</v>
      </c>
      <c r="LM20" s="133">
        <v>0</v>
      </c>
      <c r="LN20" s="133">
        <v>0</v>
      </c>
      <c r="LO20" s="133">
        <v>2</v>
      </c>
      <c r="LP20" s="133">
        <v>0</v>
      </c>
      <c r="LQ20" s="133">
        <v>0</v>
      </c>
      <c r="LR20" s="133">
        <v>0</v>
      </c>
      <c r="LS20" s="133">
        <v>0</v>
      </c>
      <c r="LT20" s="133">
        <v>0</v>
      </c>
      <c r="LU20" s="133">
        <v>0</v>
      </c>
      <c r="LV20" s="133">
        <v>0</v>
      </c>
      <c r="LW20" s="133">
        <v>1</v>
      </c>
      <c r="LX20" s="133">
        <v>0</v>
      </c>
      <c r="LY20" s="133">
        <v>0</v>
      </c>
      <c r="LZ20" s="133">
        <v>0</v>
      </c>
      <c r="MA20" s="133">
        <v>1</v>
      </c>
      <c r="MB20" s="133">
        <v>0</v>
      </c>
      <c r="MC20" s="133">
        <v>3</v>
      </c>
      <c r="MD20" s="133">
        <v>2</v>
      </c>
      <c r="ME20" s="133">
        <v>2</v>
      </c>
      <c r="MF20" s="133">
        <v>2</v>
      </c>
      <c r="MG20" s="133">
        <v>3</v>
      </c>
      <c r="MH20" s="133">
        <v>2</v>
      </c>
      <c r="MI20" s="133">
        <v>2</v>
      </c>
      <c r="MJ20" s="133">
        <v>2</v>
      </c>
      <c r="MK20" s="133">
        <v>2</v>
      </c>
      <c r="ML20" s="133">
        <v>2</v>
      </c>
      <c r="MM20" s="133">
        <v>1</v>
      </c>
      <c r="MN20" s="133">
        <v>3</v>
      </c>
      <c r="MO20" s="133">
        <v>2</v>
      </c>
      <c r="MP20" s="133">
        <v>2</v>
      </c>
      <c r="MQ20" s="133">
        <v>2</v>
      </c>
      <c r="MR20" s="133">
        <v>2</v>
      </c>
      <c r="MS20" s="133">
        <v>3</v>
      </c>
      <c r="MT20" s="133">
        <v>1</v>
      </c>
      <c r="MU20" s="133">
        <v>1</v>
      </c>
      <c r="MV20" s="135">
        <v>0.9375</v>
      </c>
      <c r="MW20" s="131" t="s">
        <v>98</v>
      </c>
      <c r="MX20" s="135">
        <v>0.26041666666666669</v>
      </c>
      <c r="MY20" s="133">
        <v>7</v>
      </c>
      <c r="MZ20" s="131" t="s">
        <v>26</v>
      </c>
      <c r="NA20" s="131" t="s">
        <v>26</v>
      </c>
      <c r="NB20" s="131" t="s">
        <v>26</v>
      </c>
      <c r="NC20" s="131" t="s">
        <v>26</v>
      </c>
      <c r="ND20" s="131" t="s">
        <v>26</v>
      </c>
      <c r="NE20" s="131" t="s">
        <v>26</v>
      </c>
      <c r="NF20" s="131" t="s">
        <v>26</v>
      </c>
      <c r="NG20" s="131" t="s">
        <v>26</v>
      </c>
      <c r="NH20" s="131" t="s">
        <v>26</v>
      </c>
      <c r="NI20" s="131" t="s">
        <v>7</v>
      </c>
      <c r="NJ20" s="131" t="s">
        <v>26</v>
      </c>
      <c r="NK20" s="131" t="s">
        <v>26</v>
      </c>
      <c r="NL20" s="131" t="s">
        <v>66</v>
      </c>
      <c r="NM20" s="131" t="s">
        <v>23</v>
      </c>
      <c r="NN20" s="133">
        <v>30</v>
      </c>
      <c r="NO20" s="131" t="s">
        <v>9</v>
      </c>
      <c r="NP20" s="131" t="s">
        <v>7</v>
      </c>
      <c r="NQ20" s="131" t="s">
        <v>1967</v>
      </c>
      <c r="NR20" s="131" t="s">
        <v>96</v>
      </c>
      <c r="NS20" s="131" t="s">
        <v>96</v>
      </c>
      <c r="NT20" s="133">
        <v>4</v>
      </c>
      <c r="NU20" s="133">
        <v>3</v>
      </c>
      <c r="NV20" s="133">
        <v>4</v>
      </c>
      <c r="NW20" s="133">
        <v>1</v>
      </c>
      <c r="NX20" s="131" t="s">
        <v>19</v>
      </c>
      <c r="NY20" s="131" t="s">
        <v>1346</v>
      </c>
      <c r="NZ20" s="131" t="s">
        <v>18</v>
      </c>
      <c r="OA20" s="131" t="s">
        <v>16</v>
      </c>
      <c r="OB20" s="131" t="s">
        <v>20</v>
      </c>
      <c r="OC20" s="133">
        <v>2</v>
      </c>
      <c r="OD20" s="133">
        <v>2</v>
      </c>
      <c r="OE20" s="133">
        <v>2</v>
      </c>
      <c r="OF20" s="133">
        <v>4</v>
      </c>
      <c r="OG20" s="131" t="s">
        <v>1968</v>
      </c>
      <c r="OH20" s="131" t="s">
        <v>14</v>
      </c>
      <c r="OI20" s="131" t="s">
        <v>7</v>
      </c>
      <c r="OJ20" s="131" t="s">
        <v>14</v>
      </c>
      <c r="OK20" s="131" t="s">
        <v>14</v>
      </c>
      <c r="OL20" s="131" t="s">
        <v>7</v>
      </c>
      <c r="OM20" s="131" t="s">
        <v>7</v>
      </c>
      <c r="ON20" s="131" t="s">
        <v>7</v>
      </c>
      <c r="OO20" s="131" t="s">
        <v>12</v>
      </c>
      <c r="OP20" s="131" t="s">
        <v>11</v>
      </c>
      <c r="OQ20" s="131" t="s">
        <v>7</v>
      </c>
      <c r="OR20" s="131" t="s">
        <v>7</v>
      </c>
      <c r="OS20" s="131"/>
      <c r="OT20" s="131" t="s">
        <v>160</v>
      </c>
      <c r="OU20" s="131" t="s">
        <v>9</v>
      </c>
      <c r="OV20" s="131" t="s">
        <v>7</v>
      </c>
      <c r="OW20" s="131" t="s">
        <v>9</v>
      </c>
      <c r="OX20" s="131" t="s">
        <v>8</v>
      </c>
      <c r="OY20" s="131" t="s">
        <v>7</v>
      </c>
      <c r="OZ20" s="131" t="s">
        <v>7</v>
      </c>
      <c r="PA20" s="131"/>
      <c r="PB20" s="131"/>
      <c r="PC20" s="131" t="s">
        <v>7</v>
      </c>
      <c r="PD20" s="131" t="s">
        <v>90</v>
      </c>
      <c r="PE20" s="131"/>
      <c r="PF20" s="131"/>
      <c r="PG20" s="131"/>
      <c r="PH20" s="131"/>
      <c r="PI20" s="131"/>
      <c r="PJ20" s="133">
        <v>4</v>
      </c>
      <c r="PK20" s="131"/>
      <c r="PL20" s="131"/>
      <c r="PM20" s="131" t="s">
        <v>5</v>
      </c>
      <c r="PN20" s="131"/>
      <c r="PO20" s="131"/>
      <c r="PP20" s="131"/>
      <c r="PQ20" s="131"/>
      <c r="PR20" s="131"/>
      <c r="PS20" s="131"/>
      <c r="PT20" s="131"/>
      <c r="PU20" s="131"/>
      <c r="PV20" s="131"/>
      <c r="PW20" s="131"/>
      <c r="PX20" s="131"/>
      <c r="PY20" s="131"/>
      <c r="PZ20" s="131"/>
      <c r="QA20" s="131"/>
      <c r="QB20" s="131"/>
      <c r="QC20" s="131" t="s">
        <v>54</v>
      </c>
      <c r="QD20" s="131"/>
      <c r="QE20" s="131" t="s">
        <v>184</v>
      </c>
      <c r="QF20" s="131" t="s">
        <v>183</v>
      </c>
      <c r="QG20" s="131" t="s">
        <v>1</v>
      </c>
      <c r="QH20" s="131"/>
      <c r="QI20" s="131"/>
      <c r="QJ20" s="131"/>
      <c r="QK20" s="131" t="s">
        <v>1</v>
      </c>
      <c r="QL20" s="131"/>
      <c r="QM20" s="131"/>
      <c r="QN20" s="131"/>
      <c r="QO20" s="131"/>
      <c r="QP20" s="131"/>
      <c r="QQ20" s="131"/>
      <c r="QR20" s="174"/>
    </row>
    <row r="21" spans="1:681" ht="15" thickBot="1" x14ac:dyDescent="0.4">
      <c r="A21" s="47" t="s">
        <v>566</v>
      </c>
      <c r="B21" s="17">
        <v>43958.393729444448</v>
      </c>
      <c r="C21" s="53">
        <v>20</v>
      </c>
      <c r="D21" s="11" t="s">
        <v>51</v>
      </c>
      <c r="E21" s="11" t="s">
        <v>50</v>
      </c>
      <c r="F21" s="11" t="s">
        <v>333</v>
      </c>
      <c r="G21" s="11" t="s">
        <v>87</v>
      </c>
      <c r="H21" s="11" t="s">
        <v>47</v>
      </c>
      <c r="I21" s="11" t="s">
        <v>47</v>
      </c>
      <c r="J21" s="11" t="s">
        <v>7</v>
      </c>
      <c r="K21" s="11"/>
      <c r="L21" s="11" t="s">
        <v>9</v>
      </c>
      <c r="M21" s="11" t="s">
        <v>179</v>
      </c>
      <c r="N21" s="11" t="s">
        <v>7</v>
      </c>
      <c r="O21" s="11" t="s">
        <v>86</v>
      </c>
      <c r="P21" s="11">
        <v>1427</v>
      </c>
      <c r="Q21" s="11"/>
      <c r="R21" s="11"/>
      <c r="S21" s="11">
        <v>4</v>
      </c>
      <c r="T21" s="11">
        <v>0</v>
      </c>
      <c r="U21" s="11" t="s">
        <v>7</v>
      </c>
      <c r="V21" s="11" t="s">
        <v>7</v>
      </c>
      <c r="W21" s="11" t="s">
        <v>7</v>
      </c>
      <c r="X21" s="11" t="s">
        <v>7</v>
      </c>
      <c r="Y21" s="54" t="s">
        <v>7</v>
      </c>
      <c r="Z21" s="65" t="s">
        <v>7</v>
      </c>
      <c r="AA21" s="66"/>
      <c r="AB21" s="66" t="s">
        <v>7</v>
      </c>
      <c r="AC21" s="66"/>
      <c r="AD21" s="66" t="s">
        <v>7</v>
      </c>
      <c r="AE21" s="66"/>
      <c r="AF21" s="67"/>
      <c r="AG21" s="53" t="s">
        <v>20</v>
      </c>
      <c r="AH21" s="11" t="s">
        <v>40</v>
      </c>
      <c r="AI21" s="11" t="s">
        <v>20</v>
      </c>
      <c r="AJ21" s="11" t="s">
        <v>20</v>
      </c>
      <c r="AK21" s="11" t="s">
        <v>20</v>
      </c>
      <c r="AL21" s="11" t="s">
        <v>80</v>
      </c>
      <c r="AM21" s="11" t="s">
        <v>20</v>
      </c>
      <c r="AN21" s="11" t="s">
        <v>20</v>
      </c>
      <c r="AO21" s="11" t="s">
        <v>20</v>
      </c>
      <c r="AP21" s="54" t="s">
        <v>133</v>
      </c>
      <c r="AQ21" s="65" t="s">
        <v>9</v>
      </c>
      <c r="AR21" s="66" t="s">
        <v>565</v>
      </c>
      <c r="AS21" s="66" t="s">
        <v>9</v>
      </c>
      <c r="AT21" s="67" t="s">
        <v>564</v>
      </c>
      <c r="AU21" s="53" t="s">
        <v>9</v>
      </c>
      <c r="AV21" s="11" t="s">
        <v>112</v>
      </c>
      <c r="AW21" s="11" t="s">
        <v>256</v>
      </c>
      <c r="AX21" s="11" t="s">
        <v>9</v>
      </c>
      <c r="AY21" s="11" t="s">
        <v>563</v>
      </c>
      <c r="AZ21" s="11">
        <v>0</v>
      </c>
      <c r="BA21" s="11">
        <v>0</v>
      </c>
      <c r="BB21" s="11">
        <v>0</v>
      </c>
      <c r="BC21" s="11">
        <v>0</v>
      </c>
      <c r="BD21" s="11">
        <v>0</v>
      </c>
      <c r="BE21" s="11">
        <v>0</v>
      </c>
      <c r="BF21" s="54">
        <v>11</v>
      </c>
      <c r="BG21" s="83">
        <v>3</v>
      </c>
      <c r="BH21" s="79">
        <v>3</v>
      </c>
      <c r="BI21" s="79">
        <v>1</v>
      </c>
      <c r="BJ21" s="79">
        <v>1</v>
      </c>
      <c r="BK21" s="79">
        <v>3</v>
      </c>
      <c r="BL21" s="79">
        <v>1</v>
      </c>
      <c r="BM21" s="79">
        <v>2</v>
      </c>
      <c r="BN21" s="79">
        <v>3</v>
      </c>
      <c r="BO21" s="79">
        <v>1</v>
      </c>
      <c r="BP21" s="79">
        <v>4</v>
      </c>
      <c r="BQ21" s="79">
        <v>2</v>
      </c>
      <c r="BR21" s="79">
        <v>2</v>
      </c>
      <c r="BS21" s="79">
        <v>1</v>
      </c>
      <c r="BT21" s="79">
        <v>2</v>
      </c>
      <c r="BU21" s="79">
        <v>4</v>
      </c>
      <c r="BV21" s="79">
        <v>3</v>
      </c>
      <c r="BW21" s="79">
        <v>1</v>
      </c>
      <c r="BX21" s="79">
        <v>1</v>
      </c>
      <c r="BY21" s="79">
        <v>3</v>
      </c>
      <c r="BZ21" s="84">
        <v>3</v>
      </c>
      <c r="CB21" s="53">
        <v>0</v>
      </c>
      <c r="CC21" s="11">
        <v>0</v>
      </c>
      <c r="CD21" s="11">
        <v>1</v>
      </c>
      <c r="CE21" s="11">
        <v>1</v>
      </c>
      <c r="CF21" s="11">
        <v>2</v>
      </c>
      <c r="CG21" s="11">
        <v>0</v>
      </c>
      <c r="CH21" s="11">
        <v>0</v>
      </c>
      <c r="CI21" s="11">
        <v>1</v>
      </c>
      <c r="CJ21" s="11">
        <v>1</v>
      </c>
      <c r="CK21" s="11">
        <v>0</v>
      </c>
      <c r="CL21" s="11">
        <v>0</v>
      </c>
      <c r="CM21" s="11">
        <v>1</v>
      </c>
      <c r="CN21" s="11">
        <v>2</v>
      </c>
      <c r="CO21" s="11">
        <v>0</v>
      </c>
      <c r="CP21" s="11">
        <v>0</v>
      </c>
      <c r="CQ21" s="11">
        <v>3</v>
      </c>
      <c r="CR21" s="11">
        <v>1</v>
      </c>
      <c r="CS21" s="11">
        <v>1</v>
      </c>
      <c r="CT21" s="11">
        <v>0</v>
      </c>
      <c r="CU21" s="11">
        <v>0</v>
      </c>
      <c r="CV21" s="11">
        <v>0</v>
      </c>
      <c r="CW21" s="11">
        <v>0</v>
      </c>
      <c r="CX21" s="11">
        <v>0</v>
      </c>
      <c r="CY21" s="11">
        <v>3</v>
      </c>
      <c r="CZ21" s="11">
        <v>0</v>
      </c>
      <c r="DA21" s="11">
        <v>1</v>
      </c>
      <c r="DB21" s="11">
        <v>1</v>
      </c>
      <c r="DC21" s="11">
        <v>0</v>
      </c>
      <c r="DD21" s="11">
        <v>1</v>
      </c>
      <c r="DE21" s="11">
        <v>0</v>
      </c>
      <c r="DF21" s="11">
        <v>0</v>
      </c>
      <c r="DG21" s="11">
        <v>2</v>
      </c>
      <c r="DH21" s="11">
        <v>0</v>
      </c>
      <c r="DI21" s="11">
        <v>0</v>
      </c>
      <c r="DJ21" s="11">
        <v>1</v>
      </c>
      <c r="DK21" s="11">
        <v>1</v>
      </c>
      <c r="DL21" s="54">
        <v>1</v>
      </c>
      <c r="DM21" s="83">
        <v>2</v>
      </c>
      <c r="DN21" s="79">
        <v>1</v>
      </c>
      <c r="DO21" s="79">
        <v>1</v>
      </c>
      <c r="DP21" s="79">
        <v>2</v>
      </c>
      <c r="DQ21" s="79">
        <v>1</v>
      </c>
      <c r="DR21" s="79">
        <v>1</v>
      </c>
      <c r="DS21" s="79">
        <v>1</v>
      </c>
      <c r="DT21" s="79">
        <v>4</v>
      </c>
      <c r="DU21" s="79">
        <v>1</v>
      </c>
      <c r="DV21" s="79">
        <v>1</v>
      </c>
      <c r="DW21" s="79">
        <v>1</v>
      </c>
      <c r="DX21" s="79">
        <v>2</v>
      </c>
      <c r="DY21" s="79">
        <v>1</v>
      </c>
      <c r="DZ21" s="79">
        <v>2</v>
      </c>
      <c r="EA21" s="79">
        <v>1</v>
      </c>
      <c r="EB21" s="79">
        <v>1</v>
      </c>
      <c r="EC21" s="79">
        <v>1</v>
      </c>
      <c r="ED21" s="79">
        <v>1</v>
      </c>
      <c r="EE21" s="84">
        <v>2</v>
      </c>
      <c r="EF21" s="53" t="s">
        <v>562</v>
      </c>
      <c r="EG21" s="11">
        <v>60</v>
      </c>
      <c r="EH21" s="11" t="s">
        <v>561</v>
      </c>
      <c r="EI21" s="11">
        <v>9</v>
      </c>
      <c r="EJ21" s="11" t="s">
        <v>69</v>
      </c>
      <c r="EK21" s="11" t="s">
        <v>26</v>
      </c>
      <c r="EL21" s="11" t="s">
        <v>26</v>
      </c>
      <c r="EM21" s="11" t="s">
        <v>103</v>
      </c>
      <c r="EN21" s="11" t="s">
        <v>26</v>
      </c>
      <c r="EO21" s="11" t="s">
        <v>26</v>
      </c>
      <c r="EP21" s="11" t="s">
        <v>26</v>
      </c>
      <c r="EQ21" s="11" t="s">
        <v>26</v>
      </c>
      <c r="ER21" s="11" t="s">
        <v>26</v>
      </c>
      <c r="ES21" s="11" t="s">
        <v>378</v>
      </c>
      <c r="ET21" s="11" t="s">
        <v>26</v>
      </c>
      <c r="EU21" s="11" t="s">
        <v>25</v>
      </c>
      <c r="EV21" s="11" t="s">
        <v>124</v>
      </c>
      <c r="EW21" s="54" t="s">
        <v>100</v>
      </c>
      <c r="EX21" s="83" t="s">
        <v>560</v>
      </c>
      <c r="EY21" s="79" t="s">
        <v>98</v>
      </c>
      <c r="EZ21" s="79">
        <v>47</v>
      </c>
      <c r="FA21" s="79">
        <v>10</v>
      </c>
      <c r="FB21" s="79" t="s">
        <v>9</v>
      </c>
      <c r="FC21" s="79" t="s">
        <v>7</v>
      </c>
      <c r="FD21" s="79"/>
      <c r="FE21" s="79" t="s">
        <v>60</v>
      </c>
      <c r="FF21" s="84" t="s">
        <v>96</v>
      </c>
      <c r="FG21" s="53">
        <v>3</v>
      </c>
      <c r="FH21" s="11">
        <v>5</v>
      </c>
      <c r="FI21" s="11">
        <v>5</v>
      </c>
      <c r="FJ21" s="11">
        <v>1</v>
      </c>
      <c r="FK21" s="11" t="s">
        <v>17</v>
      </c>
      <c r="FL21" s="11" t="s">
        <v>20</v>
      </c>
      <c r="FM21" s="11" t="s">
        <v>20</v>
      </c>
      <c r="FN21" s="11" t="s">
        <v>20</v>
      </c>
      <c r="FO21" s="11" t="s">
        <v>20</v>
      </c>
      <c r="FP21" s="11">
        <v>2</v>
      </c>
      <c r="FQ21" s="11">
        <v>3</v>
      </c>
      <c r="FR21" s="11">
        <v>3</v>
      </c>
      <c r="FS21" s="11">
        <v>5</v>
      </c>
      <c r="FT21" s="11"/>
      <c r="FU21" s="11" t="s">
        <v>14</v>
      </c>
      <c r="FV21" s="11" t="s">
        <v>9</v>
      </c>
      <c r="FW21" s="11" t="s">
        <v>14</v>
      </c>
      <c r="FX21" s="11" t="s">
        <v>14</v>
      </c>
      <c r="FY21" s="11" t="s">
        <v>7</v>
      </c>
      <c r="FZ21" s="11" t="s">
        <v>7</v>
      </c>
      <c r="GA21" s="54" t="s">
        <v>7</v>
      </c>
      <c r="GB21" s="83" t="s">
        <v>143</v>
      </c>
      <c r="GC21" s="79" t="s">
        <v>92</v>
      </c>
      <c r="GD21" s="79" t="s">
        <v>7</v>
      </c>
      <c r="GE21" s="79" t="s">
        <v>7</v>
      </c>
      <c r="GF21" s="79"/>
      <c r="GG21" s="79" t="s">
        <v>297</v>
      </c>
      <c r="GH21" s="79" t="s">
        <v>7</v>
      </c>
      <c r="GI21" s="79" t="s">
        <v>7</v>
      </c>
      <c r="GJ21" s="79" t="s">
        <v>7</v>
      </c>
      <c r="GK21" s="79"/>
      <c r="GL21" s="84" t="s">
        <v>7</v>
      </c>
      <c r="GM21" s="53" t="s">
        <v>7</v>
      </c>
      <c r="GN21" s="11"/>
      <c r="GO21" s="11"/>
      <c r="GP21" s="54" t="s">
        <v>7</v>
      </c>
      <c r="GQ21" s="83" t="s">
        <v>249</v>
      </c>
      <c r="GR21" s="79"/>
      <c r="GS21" s="79">
        <v>4</v>
      </c>
      <c r="GT21" s="79"/>
      <c r="GU21" s="79"/>
      <c r="GV21" s="79"/>
      <c r="GW21" s="79"/>
      <c r="GX21" s="79"/>
      <c r="GY21" s="84"/>
      <c r="GZ21" s="49" t="s">
        <v>5</v>
      </c>
      <c r="HA21" s="11"/>
      <c r="HB21" s="11"/>
      <c r="HC21" s="11"/>
      <c r="HD21" s="11"/>
      <c r="HE21" s="11"/>
      <c r="HF21" s="11"/>
      <c r="HG21" s="11"/>
      <c r="HH21" s="11"/>
      <c r="HI21" s="11"/>
      <c r="HJ21" s="11"/>
      <c r="HK21" s="11"/>
      <c r="HL21" s="11"/>
      <c r="HM21" s="11"/>
      <c r="HN21" s="11"/>
      <c r="HO21" s="11"/>
      <c r="HP21" s="11" t="s">
        <v>54</v>
      </c>
      <c r="HQ21" s="11"/>
      <c r="HR21" s="11"/>
      <c r="HS21" s="11"/>
      <c r="HT21" s="11"/>
      <c r="HU21" s="11"/>
      <c r="HV21" s="11"/>
      <c r="HW21" s="11"/>
      <c r="HX21" s="11" t="s">
        <v>158</v>
      </c>
      <c r="HY21" s="11"/>
      <c r="HZ21" s="11"/>
      <c r="IA21" s="11"/>
      <c r="IB21" s="11" t="s">
        <v>229</v>
      </c>
      <c r="IC21" s="11"/>
      <c r="ID21" s="11" t="s">
        <v>279</v>
      </c>
      <c r="IE21" s="11" t="s">
        <v>278</v>
      </c>
      <c r="IF21" s="47" t="s">
        <v>566</v>
      </c>
      <c r="IG21" s="132">
        <v>44020.811041666668</v>
      </c>
      <c r="IH21" s="131" t="s">
        <v>1821</v>
      </c>
      <c r="II21" s="131" t="s">
        <v>1822</v>
      </c>
      <c r="IJ21" s="131" t="s">
        <v>1911</v>
      </c>
      <c r="IK21" s="131" t="s">
        <v>50</v>
      </c>
      <c r="IL21" s="131" t="s">
        <v>1826</v>
      </c>
      <c r="IM21" s="131" t="s">
        <v>50</v>
      </c>
      <c r="IN21" s="131" t="s">
        <v>1826</v>
      </c>
      <c r="IO21" s="131" t="s">
        <v>9</v>
      </c>
      <c r="IP21" s="131" t="s">
        <v>7</v>
      </c>
      <c r="IQ21" s="131"/>
      <c r="IR21" s="131" t="s">
        <v>7</v>
      </c>
      <c r="IS21" s="131"/>
      <c r="IT21" s="131" t="s">
        <v>7</v>
      </c>
      <c r="IU21" s="131"/>
      <c r="IV21" s="131"/>
      <c r="IW21" s="131" t="s">
        <v>20</v>
      </c>
      <c r="IX21" s="131" t="s">
        <v>40</v>
      </c>
      <c r="IY21" s="131" t="s">
        <v>20</v>
      </c>
      <c r="IZ21" s="131" t="s">
        <v>20</v>
      </c>
      <c r="JA21" s="131" t="s">
        <v>20</v>
      </c>
      <c r="JB21" s="131" t="s">
        <v>80</v>
      </c>
      <c r="JC21" s="131" t="s">
        <v>20</v>
      </c>
      <c r="JD21" s="131" t="s">
        <v>20</v>
      </c>
      <c r="JE21" s="131" t="s">
        <v>20</v>
      </c>
      <c r="JF21" s="131" t="s">
        <v>133</v>
      </c>
      <c r="JG21" s="131" t="s">
        <v>9</v>
      </c>
      <c r="JH21" s="131" t="s">
        <v>1912</v>
      </c>
      <c r="JI21" s="131" t="s">
        <v>7</v>
      </c>
      <c r="JJ21" s="131"/>
      <c r="JK21" s="131" t="s">
        <v>9</v>
      </c>
      <c r="JL21" s="131" t="s">
        <v>35</v>
      </c>
      <c r="JM21" s="131" t="s">
        <v>256</v>
      </c>
      <c r="JN21" s="131" t="s">
        <v>9</v>
      </c>
      <c r="JO21" s="131"/>
      <c r="JP21" s="133">
        <v>0</v>
      </c>
      <c r="JQ21" s="131" t="s">
        <v>1913</v>
      </c>
      <c r="JR21" s="133">
        <v>0</v>
      </c>
      <c r="JS21" s="133">
        <v>0</v>
      </c>
      <c r="JT21" s="133">
        <v>3</v>
      </c>
      <c r="JU21" s="133">
        <v>2</v>
      </c>
      <c r="JV21" s="133">
        <v>10</v>
      </c>
      <c r="JW21" s="138">
        <v>4</v>
      </c>
      <c r="JX21" s="138">
        <v>3</v>
      </c>
      <c r="JY21" s="138">
        <v>1</v>
      </c>
      <c r="JZ21" s="138">
        <v>2</v>
      </c>
      <c r="KA21" s="138">
        <v>3</v>
      </c>
      <c r="KB21" s="138">
        <v>1</v>
      </c>
      <c r="KC21" s="138">
        <v>3</v>
      </c>
      <c r="KD21" s="138">
        <v>3</v>
      </c>
      <c r="KE21" s="138">
        <v>1</v>
      </c>
      <c r="KF21" s="138">
        <v>4</v>
      </c>
      <c r="KG21" s="138">
        <v>3</v>
      </c>
      <c r="KH21" s="138">
        <v>2</v>
      </c>
      <c r="KI21" s="138">
        <v>1</v>
      </c>
      <c r="KJ21" s="138">
        <v>2</v>
      </c>
      <c r="KK21" s="138">
        <v>4</v>
      </c>
      <c r="KL21" s="138">
        <v>4</v>
      </c>
      <c r="KM21" s="138">
        <v>2</v>
      </c>
      <c r="KN21" s="138">
        <v>1</v>
      </c>
      <c r="KO21" s="138">
        <v>3</v>
      </c>
      <c r="KP21" s="138">
        <v>4</v>
      </c>
      <c r="KQ21" s="139"/>
      <c r="KR21" s="133">
        <v>0</v>
      </c>
      <c r="KS21" s="133">
        <v>0</v>
      </c>
      <c r="KT21" s="133">
        <v>3</v>
      </c>
      <c r="KU21" s="133">
        <v>1</v>
      </c>
      <c r="KV21" s="133">
        <v>2</v>
      </c>
      <c r="KW21" s="133">
        <v>0</v>
      </c>
      <c r="KX21" s="133">
        <v>0</v>
      </c>
      <c r="KY21" s="133">
        <v>1</v>
      </c>
      <c r="KZ21" s="133">
        <v>1</v>
      </c>
      <c r="LA21" s="133">
        <v>0</v>
      </c>
      <c r="LB21" s="133">
        <v>0</v>
      </c>
      <c r="LC21" s="133">
        <v>1</v>
      </c>
      <c r="LD21" s="133">
        <v>2</v>
      </c>
      <c r="LE21" s="133">
        <v>0</v>
      </c>
      <c r="LF21" s="133">
        <v>1</v>
      </c>
      <c r="LG21" s="133">
        <v>3</v>
      </c>
      <c r="LH21" s="133">
        <v>4</v>
      </c>
      <c r="LI21" s="133">
        <v>2</v>
      </c>
      <c r="LJ21" s="133">
        <v>0</v>
      </c>
      <c r="LK21" s="133">
        <v>0</v>
      </c>
      <c r="LL21" s="133">
        <v>0</v>
      </c>
      <c r="LM21" s="133">
        <v>1</v>
      </c>
      <c r="LN21" s="133">
        <v>0</v>
      </c>
      <c r="LO21" s="133">
        <v>2</v>
      </c>
      <c r="LP21" s="133">
        <v>0</v>
      </c>
      <c r="LQ21" s="133">
        <v>1</v>
      </c>
      <c r="LR21" s="133">
        <v>1</v>
      </c>
      <c r="LS21" s="133">
        <v>0</v>
      </c>
      <c r="LT21" s="133">
        <v>2</v>
      </c>
      <c r="LU21" s="133">
        <v>0</v>
      </c>
      <c r="LV21" s="133">
        <v>0</v>
      </c>
      <c r="LW21" s="133">
        <v>1</v>
      </c>
      <c r="LX21" s="133">
        <v>0</v>
      </c>
      <c r="LY21" s="133">
        <v>1</v>
      </c>
      <c r="LZ21" s="133">
        <v>0</v>
      </c>
      <c r="MA21" s="133">
        <v>1</v>
      </c>
      <c r="MB21" s="133">
        <v>2</v>
      </c>
      <c r="MC21" s="133">
        <v>2</v>
      </c>
      <c r="MD21" s="133">
        <v>1</v>
      </c>
      <c r="ME21" s="133">
        <v>2</v>
      </c>
      <c r="MF21" s="133">
        <v>1</v>
      </c>
      <c r="MG21" s="133">
        <v>1</v>
      </c>
      <c r="MH21" s="133">
        <v>1</v>
      </c>
      <c r="MI21" s="133">
        <v>1</v>
      </c>
      <c r="MJ21" s="133">
        <v>3</v>
      </c>
      <c r="MK21" s="133">
        <v>1</v>
      </c>
      <c r="ML21" s="133">
        <v>1</v>
      </c>
      <c r="MM21" s="133">
        <v>1</v>
      </c>
      <c r="MN21" s="133">
        <v>1</v>
      </c>
      <c r="MO21" s="133">
        <v>1</v>
      </c>
      <c r="MP21" s="133">
        <v>1</v>
      </c>
      <c r="MQ21" s="133">
        <v>2</v>
      </c>
      <c r="MR21" s="133">
        <v>1</v>
      </c>
      <c r="MS21" s="133">
        <v>3</v>
      </c>
      <c r="MT21" s="133">
        <v>1</v>
      </c>
      <c r="MU21" s="133">
        <v>2</v>
      </c>
      <c r="MV21" s="131" t="s">
        <v>657</v>
      </c>
      <c r="MW21" s="133">
        <v>30</v>
      </c>
      <c r="MX21" s="131" t="s">
        <v>464</v>
      </c>
      <c r="MY21" s="133">
        <v>5</v>
      </c>
      <c r="MZ21" s="131" t="s">
        <v>69</v>
      </c>
      <c r="NA21" s="131" t="s">
        <v>103</v>
      </c>
      <c r="NB21" s="131" t="s">
        <v>26</v>
      </c>
      <c r="NC21" s="131" t="s">
        <v>103</v>
      </c>
      <c r="ND21" s="131" t="s">
        <v>26</v>
      </c>
      <c r="NE21" s="131" t="s">
        <v>26</v>
      </c>
      <c r="NF21" s="131" t="s">
        <v>26</v>
      </c>
      <c r="NG21" s="131" t="s">
        <v>26</v>
      </c>
      <c r="NH21" s="131" t="s">
        <v>26</v>
      </c>
      <c r="NI21" s="131" t="s">
        <v>7</v>
      </c>
      <c r="NJ21" s="131" t="s">
        <v>26</v>
      </c>
      <c r="NK21" s="131" t="s">
        <v>25</v>
      </c>
      <c r="NL21" s="131" t="s">
        <v>124</v>
      </c>
      <c r="NM21" s="131" t="s">
        <v>100</v>
      </c>
      <c r="NN21" s="133">
        <v>45</v>
      </c>
      <c r="NO21" s="131" t="s">
        <v>7</v>
      </c>
      <c r="NP21" s="131" t="s">
        <v>7</v>
      </c>
      <c r="NQ21" s="131"/>
      <c r="NR21" s="131" t="s">
        <v>96</v>
      </c>
      <c r="NS21" s="131" t="s">
        <v>96</v>
      </c>
      <c r="NT21" s="133">
        <v>4</v>
      </c>
      <c r="NU21" s="133">
        <v>4</v>
      </c>
      <c r="NV21" s="133">
        <v>5</v>
      </c>
      <c r="NW21" s="133">
        <v>1</v>
      </c>
      <c r="NX21" s="131" t="s">
        <v>1346</v>
      </c>
      <c r="NY21" s="131" t="s">
        <v>16</v>
      </c>
      <c r="NZ21" s="131" t="s">
        <v>20</v>
      </c>
      <c r="OA21" s="131" t="s">
        <v>20</v>
      </c>
      <c r="OB21" s="131" t="s">
        <v>20</v>
      </c>
      <c r="OC21" s="133">
        <v>3</v>
      </c>
      <c r="OD21" s="133">
        <v>2</v>
      </c>
      <c r="OE21" s="133">
        <v>1</v>
      </c>
      <c r="OF21" s="133">
        <v>5</v>
      </c>
      <c r="OG21" s="131"/>
      <c r="OH21" s="131" t="s">
        <v>14</v>
      </c>
      <c r="OI21" s="131" t="s">
        <v>9</v>
      </c>
      <c r="OJ21" s="131" t="s">
        <v>94</v>
      </c>
      <c r="OK21" s="131" t="s">
        <v>551</v>
      </c>
      <c r="OL21" s="131" t="s">
        <v>7</v>
      </c>
      <c r="OM21" s="131" t="s">
        <v>7</v>
      </c>
      <c r="ON21" s="131" t="s">
        <v>7</v>
      </c>
      <c r="OO21" s="131" t="s">
        <v>12</v>
      </c>
      <c r="OP21" s="131" t="s">
        <v>11</v>
      </c>
      <c r="OQ21" s="131" t="s">
        <v>9</v>
      </c>
      <c r="OR21" s="131" t="s">
        <v>7</v>
      </c>
      <c r="OS21" s="131"/>
      <c r="OT21" s="131" t="s">
        <v>1914</v>
      </c>
      <c r="OU21" s="131" t="s">
        <v>7</v>
      </c>
      <c r="OV21" s="131" t="s">
        <v>7</v>
      </c>
      <c r="OW21" s="131" t="s">
        <v>9</v>
      </c>
      <c r="OX21" s="131" t="s">
        <v>8</v>
      </c>
      <c r="OY21" s="131" t="s">
        <v>7</v>
      </c>
      <c r="OZ21" s="131" t="s">
        <v>7</v>
      </c>
      <c r="PA21" s="131"/>
      <c r="PB21" s="131"/>
      <c r="PC21" s="131"/>
      <c r="PD21" s="131" t="s">
        <v>249</v>
      </c>
      <c r="PE21" s="131"/>
      <c r="PF21" s="133">
        <v>4</v>
      </c>
      <c r="PG21" s="131"/>
      <c r="PH21" s="131"/>
      <c r="PI21" s="131"/>
      <c r="PJ21" s="131"/>
      <c r="PK21" s="131"/>
      <c r="PL21" s="131"/>
      <c r="PM21" s="131" t="s">
        <v>5</v>
      </c>
      <c r="PN21" s="131"/>
      <c r="PO21" s="131"/>
      <c r="PP21" s="131"/>
      <c r="PQ21" s="131"/>
      <c r="PR21" s="131"/>
      <c r="PS21" s="131"/>
      <c r="PT21" s="131"/>
      <c r="PU21" s="131"/>
      <c r="PV21" s="131"/>
      <c r="PW21" s="131"/>
      <c r="PX21" s="131"/>
      <c r="PY21" s="131"/>
      <c r="PZ21" s="131"/>
      <c r="QA21" s="131"/>
      <c r="QB21" s="131"/>
      <c r="QC21" s="131" t="s">
        <v>54</v>
      </c>
      <c r="QD21" s="131"/>
      <c r="QE21" s="131"/>
      <c r="QF21" s="131"/>
      <c r="QG21" s="131"/>
      <c r="QH21" s="131"/>
      <c r="QI21" s="131"/>
      <c r="QJ21" s="131"/>
      <c r="QK21" s="131" t="s">
        <v>158</v>
      </c>
      <c r="QL21" s="131"/>
      <c r="QM21" s="131"/>
      <c r="QN21" s="131"/>
      <c r="QO21" s="131" t="s">
        <v>229</v>
      </c>
      <c r="QP21" s="131"/>
      <c r="QQ21" s="131" t="s">
        <v>279</v>
      </c>
      <c r="QR21" s="174" t="s">
        <v>1</v>
      </c>
      <c r="QS21" s="171">
        <v>44062.560497685183</v>
      </c>
      <c r="QT21" t="s">
        <v>2029</v>
      </c>
      <c r="QU21" t="s">
        <v>1822</v>
      </c>
      <c r="QV21" t="s">
        <v>1911</v>
      </c>
      <c r="QW21" t="s">
        <v>1831</v>
      </c>
      <c r="QX21" t="s">
        <v>1826</v>
      </c>
      <c r="QY21" t="s">
        <v>1831</v>
      </c>
      <c r="QZ21" t="s">
        <v>1826</v>
      </c>
      <c r="RA21" t="s">
        <v>9</v>
      </c>
      <c r="RB21" t="s">
        <v>9</v>
      </c>
      <c r="RC21" t="s">
        <v>2086</v>
      </c>
      <c r="RD21" t="s">
        <v>7</v>
      </c>
      <c r="RF21" t="s">
        <v>7</v>
      </c>
      <c r="RI21" t="s">
        <v>20</v>
      </c>
      <c r="RJ21" t="s">
        <v>40</v>
      </c>
      <c r="RK21" t="s">
        <v>20</v>
      </c>
      <c r="RL21" t="s">
        <v>20</v>
      </c>
      <c r="RM21" t="s">
        <v>20</v>
      </c>
      <c r="RN21" t="s">
        <v>80</v>
      </c>
      <c r="RO21" t="s">
        <v>20</v>
      </c>
      <c r="RP21" t="s">
        <v>20</v>
      </c>
      <c r="RQ21" t="s">
        <v>20</v>
      </c>
      <c r="RR21" t="s">
        <v>133</v>
      </c>
      <c r="RS21" t="s">
        <v>9</v>
      </c>
      <c r="RT21" t="s">
        <v>2087</v>
      </c>
      <c r="RU21" t="s">
        <v>7</v>
      </c>
      <c r="RW21" t="s">
        <v>9</v>
      </c>
      <c r="RX21" t="s">
        <v>112</v>
      </c>
      <c r="RY21" t="s">
        <v>256</v>
      </c>
      <c r="RZ21" t="s">
        <v>9</v>
      </c>
      <c r="SA21" t="s">
        <v>2088</v>
      </c>
      <c r="SB21">
        <v>0</v>
      </c>
      <c r="SC21">
        <v>0</v>
      </c>
      <c r="SD21">
        <v>0</v>
      </c>
      <c r="SE21">
        <v>0</v>
      </c>
      <c r="SF21">
        <v>0</v>
      </c>
      <c r="SG21">
        <v>0</v>
      </c>
      <c r="SH21">
        <v>10</v>
      </c>
      <c r="SI21">
        <v>3</v>
      </c>
      <c r="SJ21">
        <v>4</v>
      </c>
      <c r="SK21">
        <v>2</v>
      </c>
      <c r="SL21">
        <v>2</v>
      </c>
      <c r="SM21">
        <v>3</v>
      </c>
      <c r="SN21">
        <v>1</v>
      </c>
      <c r="SO21">
        <v>2</v>
      </c>
      <c r="SP21">
        <v>3</v>
      </c>
      <c r="SQ21">
        <v>1</v>
      </c>
      <c r="SR21">
        <v>3</v>
      </c>
      <c r="SS21">
        <v>2</v>
      </c>
      <c r="ST21">
        <v>2</v>
      </c>
      <c r="SU21">
        <v>1</v>
      </c>
      <c r="SV21">
        <v>1</v>
      </c>
      <c r="SW21">
        <v>3</v>
      </c>
      <c r="SX21">
        <v>4</v>
      </c>
      <c r="SY21">
        <v>2</v>
      </c>
      <c r="SZ21">
        <v>1</v>
      </c>
      <c r="TA21">
        <v>4</v>
      </c>
      <c r="TB21">
        <v>3</v>
      </c>
      <c r="TC21">
        <v>1</v>
      </c>
      <c r="TD21">
        <v>0</v>
      </c>
      <c r="TE21">
        <v>1</v>
      </c>
      <c r="TF21">
        <v>1</v>
      </c>
      <c r="TG21">
        <v>2</v>
      </c>
      <c r="TH21">
        <v>0</v>
      </c>
      <c r="TI21">
        <v>1</v>
      </c>
      <c r="TJ21">
        <v>1</v>
      </c>
      <c r="TK21">
        <v>1</v>
      </c>
      <c r="TL21">
        <v>0</v>
      </c>
      <c r="TM21">
        <v>0</v>
      </c>
      <c r="TN21">
        <v>1</v>
      </c>
      <c r="TO21">
        <v>2</v>
      </c>
      <c r="TP21">
        <v>0</v>
      </c>
      <c r="TQ21">
        <v>0</v>
      </c>
      <c r="TR21">
        <v>3</v>
      </c>
      <c r="TS21">
        <v>3</v>
      </c>
      <c r="TT21">
        <v>2</v>
      </c>
      <c r="TU21">
        <v>0</v>
      </c>
      <c r="TV21">
        <v>0</v>
      </c>
      <c r="TW21">
        <v>0</v>
      </c>
      <c r="TX21">
        <v>1</v>
      </c>
      <c r="TY21">
        <v>0</v>
      </c>
      <c r="TZ21">
        <v>3</v>
      </c>
      <c r="UA21">
        <v>0</v>
      </c>
      <c r="UB21">
        <v>1</v>
      </c>
      <c r="UC21">
        <v>2</v>
      </c>
      <c r="UD21">
        <v>0</v>
      </c>
      <c r="UE21">
        <v>1</v>
      </c>
      <c r="UF21">
        <v>0</v>
      </c>
      <c r="UG21">
        <v>0</v>
      </c>
      <c r="UH21">
        <v>1</v>
      </c>
      <c r="UI21">
        <v>0</v>
      </c>
      <c r="UJ21">
        <v>1</v>
      </c>
      <c r="UK21">
        <v>0</v>
      </c>
      <c r="UL21">
        <v>0</v>
      </c>
      <c r="UM21">
        <v>1</v>
      </c>
      <c r="UN21">
        <v>2</v>
      </c>
      <c r="UO21">
        <v>1</v>
      </c>
      <c r="UP21">
        <v>1</v>
      </c>
      <c r="UQ21">
        <v>1</v>
      </c>
      <c r="UR21">
        <v>1</v>
      </c>
      <c r="US21">
        <v>1</v>
      </c>
      <c r="UT21">
        <v>1</v>
      </c>
      <c r="UU21">
        <v>1</v>
      </c>
      <c r="UV21">
        <v>2</v>
      </c>
      <c r="UW21">
        <v>2</v>
      </c>
      <c r="UX21">
        <v>1</v>
      </c>
      <c r="UY21">
        <v>1</v>
      </c>
      <c r="UZ21">
        <v>1</v>
      </c>
      <c r="VA21">
        <v>1</v>
      </c>
      <c r="VB21">
        <v>1</v>
      </c>
      <c r="VC21">
        <v>1</v>
      </c>
      <c r="VD21">
        <v>1</v>
      </c>
      <c r="VE21">
        <v>1</v>
      </c>
      <c r="VF21">
        <v>1</v>
      </c>
      <c r="VG21">
        <v>2</v>
      </c>
      <c r="VH21" t="s">
        <v>554</v>
      </c>
      <c r="VI21">
        <v>30</v>
      </c>
      <c r="VJ21" t="s">
        <v>2089</v>
      </c>
      <c r="VK21">
        <v>9</v>
      </c>
      <c r="VL21" t="s">
        <v>103</v>
      </c>
      <c r="VM21" t="s">
        <v>69</v>
      </c>
      <c r="VN21" t="s">
        <v>103</v>
      </c>
      <c r="VO21" t="s">
        <v>26</v>
      </c>
      <c r="VP21" t="s">
        <v>26</v>
      </c>
      <c r="VQ21" t="s">
        <v>103</v>
      </c>
      <c r="VR21" t="s">
        <v>103</v>
      </c>
      <c r="VS21" t="s">
        <v>26</v>
      </c>
      <c r="VT21" t="s">
        <v>26</v>
      </c>
      <c r="VU21" t="s">
        <v>102</v>
      </c>
      <c r="VV21" t="s">
        <v>26</v>
      </c>
      <c r="VW21" t="s">
        <v>25</v>
      </c>
      <c r="VX21" t="s">
        <v>101</v>
      </c>
      <c r="VY21" t="s">
        <v>100</v>
      </c>
      <c r="VZ21">
        <v>20</v>
      </c>
      <c r="WA21" t="s">
        <v>9</v>
      </c>
      <c r="WB21" t="s">
        <v>7</v>
      </c>
      <c r="WD21" t="s">
        <v>96</v>
      </c>
      <c r="WE21" t="s">
        <v>96</v>
      </c>
      <c r="WF21">
        <v>5</v>
      </c>
      <c r="WG21">
        <v>4</v>
      </c>
      <c r="WH21">
        <v>5</v>
      </c>
      <c r="WI21">
        <v>2</v>
      </c>
      <c r="WJ21" t="s">
        <v>1346</v>
      </c>
      <c r="WK21" t="s">
        <v>19</v>
      </c>
      <c r="WL21" t="s">
        <v>20</v>
      </c>
      <c r="WM21" t="s">
        <v>20</v>
      </c>
      <c r="WN21" t="s">
        <v>20</v>
      </c>
      <c r="WO21">
        <v>2</v>
      </c>
      <c r="WP21">
        <v>2</v>
      </c>
      <c r="WQ21">
        <v>1</v>
      </c>
      <c r="WR21">
        <v>5</v>
      </c>
      <c r="WT21" t="s">
        <v>14</v>
      </c>
      <c r="WU21" t="s">
        <v>9</v>
      </c>
      <c r="WV21" t="s">
        <v>14</v>
      </c>
      <c r="WW21" t="s">
        <v>58</v>
      </c>
      <c r="WX21" t="s">
        <v>7</v>
      </c>
      <c r="WY21" t="s">
        <v>7</v>
      </c>
      <c r="WZ21" t="s">
        <v>7</v>
      </c>
      <c r="XA21" t="s">
        <v>143</v>
      </c>
      <c r="XB21" t="s">
        <v>92</v>
      </c>
      <c r="XF21" t="s">
        <v>1450</v>
      </c>
      <c r="XG21" t="s">
        <v>9</v>
      </c>
      <c r="XH21" t="s">
        <v>7</v>
      </c>
      <c r="XI21" t="s">
        <v>9</v>
      </c>
      <c r="XK21" t="s">
        <v>7</v>
      </c>
      <c r="XL21" t="s">
        <v>7</v>
      </c>
      <c r="XP21" t="s">
        <v>185</v>
      </c>
      <c r="XW21">
        <v>8</v>
      </c>
      <c r="XY21" t="s">
        <v>5</v>
      </c>
      <c r="YO21" t="s">
        <v>54</v>
      </c>
      <c r="YS21" t="s">
        <v>141</v>
      </c>
      <c r="YU21" t="s">
        <v>293</v>
      </c>
      <c r="YV21" t="s">
        <v>486</v>
      </c>
      <c r="YW21" t="s">
        <v>1</v>
      </c>
      <c r="ZE21" t="s">
        <v>0</v>
      </c>
    </row>
    <row r="22" spans="1:681" ht="15" thickBot="1" x14ac:dyDescent="0.4">
      <c r="A22" s="47" t="s">
        <v>1008</v>
      </c>
      <c r="B22" s="17">
        <v>43955.130929444444</v>
      </c>
      <c r="C22" s="53">
        <v>37</v>
      </c>
      <c r="D22" s="11" t="s">
        <v>51</v>
      </c>
      <c r="E22" s="11" t="s">
        <v>1007</v>
      </c>
      <c r="F22" s="11" t="s">
        <v>118</v>
      </c>
      <c r="G22" s="11" t="s">
        <v>137</v>
      </c>
      <c r="H22" s="11" t="s">
        <v>9</v>
      </c>
      <c r="I22" s="11" t="s">
        <v>7</v>
      </c>
      <c r="J22" s="11" t="s">
        <v>7</v>
      </c>
      <c r="K22" s="11"/>
      <c r="L22" s="11" t="s">
        <v>7</v>
      </c>
      <c r="M22" s="11"/>
      <c r="N22" s="11" t="s">
        <v>7</v>
      </c>
      <c r="O22" s="11" t="s">
        <v>86</v>
      </c>
      <c r="P22" s="11">
        <v>95</v>
      </c>
      <c r="Q22" s="11" t="s">
        <v>1006</v>
      </c>
      <c r="R22" s="11">
        <v>14</v>
      </c>
      <c r="S22" s="11">
        <v>1</v>
      </c>
      <c r="T22" s="11">
        <v>0</v>
      </c>
      <c r="U22" s="11" t="s">
        <v>7</v>
      </c>
      <c r="V22" s="11" t="s">
        <v>7</v>
      </c>
      <c r="W22" s="11" t="s">
        <v>7</v>
      </c>
      <c r="X22" s="11" t="s">
        <v>7</v>
      </c>
      <c r="Y22" s="54" t="s">
        <v>7</v>
      </c>
      <c r="Z22" s="65" t="s">
        <v>7</v>
      </c>
      <c r="AA22" s="66"/>
      <c r="AB22" s="66" t="s">
        <v>7</v>
      </c>
      <c r="AC22" s="66"/>
      <c r="AD22" s="66" t="s">
        <v>7</v>
      </c>
      <c r="AE22" s="66"/>
      <c r="AF22" s="67"/>
      <c r="AG22" s="53" t="s">
        <v>20</v>
      </c>
      <c r="AH22" s="11" t="s">
        <v>40</v>
      </c>
      <c r="AI22" s="11">
        <v>2</v>
      </c>
      <c r="AJ22" s="11" t="s">
        <v>20</v>
      </c>
      <c r="AK22" s="11" t="s">
        <v>20</v>
      </c>
      <c r="AL22" s="11" t="s">
        <v>39</v>
      </c>
      <c r="AM22" s="11">
        <v>3</v>
      </c>
      <c r="AN22" s="11" t="s">
        <v>20</v>
      </c>
      <c r="AO22" s="11" t="s">
        <v>20</v>
      </c>
      <c r="AP22" s="54" t="s">
        <v>115</v>
      </c>
      <c r="AQ22" s="65" t="s">
        <v>9</v>
      </c>
      <c r="AR22" s="66" t="s">
        <v>1005</v>
      </c>
      <c r="AS22" s="66" t="s">
        <v>7</v>
      </c>
      <c r="AT22" s="67"/>
      <c r="AU22" s="53" t="s">
        <v>9</v>
      </c>
      <c r="AV22" s="11" t="s">
        <v>112</v>
      </c>
      <c r="AW22" s="11" t="s">
        <v>1004</v>
      </c>
      <c r="AX22" s="11" t="s">
        <v>9</v>
      </c>
      <c r="AY22" s="11" t="s">
        <v>1003</v>
      </c>
      <c r="AZ22" s="11">
        <v>0</v>
      </c>
      <c r="BA22" s="11">
        <v>0</v>
      </c>
      <c r="BB22" s="11">
        <v>0</v>
      </c>
      <c r="BC22" s="11">
        <v>0</v>
      </c>
      <c r="BD22" s="11">
        <v>5</v>
      </c>
      <c r="BE22" s="11" t="s">
        <v>204</v>
      </c>
      <c r="BF22" s="54" t="s">
        <v>168</v>
      </c>
      <c r="BG22" s="83">
        <v>2</v>
      </c>
      <c r="BH22" s="79">
        <v>3</v>
      </c>
      <c r="BI22" s="79">
        <v>3</v>
      </c>
      <c r="BJ22" s="79">
        <v>4</v>
      </c>
      <c r="BK22" s="79">
        <v>2</v>
      </c>
      <c r="BL22" s="79">
        <v>2</v>
      </c>
      <c r="BM22" s="79">
        <v>4</v>
      </c>
      <c r="BN22" s="79">
        <v>2</v>
      </c>
      <c r="BO22" s="79">
        <v>1</v>
      </c>
      <c r="BP22" s="79">
        <v>2</v>
      </c>
      <c r="BQ22" s="79">
        <v>3</v>
      </c>
      <c r="BR22" s="79">
        <v>3</v>
      </c>
      <c r="BS22" s="79">
        <v>3</v>
      </c>
      <c r="BT22" s="79">
        <v>1</v>
      </c>
      <c r="BU22" s="79">
        <v>2</v>
      </c>
      <c r="BV22" s="79">
        <v>2</v>
      </c>
      <c r="BW22" s="79">
        <v>3</v>
      </c>
      <c r="BX22" s="79">
        <v>3</v>
      </c>
      <c r="BY22" s="79">
        <v>2</v>
      </c>
      <c r="BZ22" s="84">
        <v>2</v>
      </c>
      <c r="CB22" s="53">
        <v>2</v>
      </c>
      <c r="CC22" s="11">
        <v>1</v>
      </c>
      <c r="CD22" s="11">
        <v>3</v>
      </c>
      <c r="CE22" s="11">
        <v>1</v>
      </c>
      <c r="CF22" s="11">
        <v>1</v>
      </c>
      <c r="CG22" s="11">
        <v>1</v>
      </c>
      <c r="CH22" s="11">
        <v>3</v>
      </c>
      <c r="CI22" s="11">
        <v>0</v>
      </c>
      <c r="CJ22" s="11">
        <v>1</v>
      </c>
      <c r="CK22" s="11">
        <v>1</v>
      </c>
      <c r="CL22" s="11">
        <v>4</v>
      </c>
      <c r="CM22" s="11">
        <v>0</v>
      </c>
      <c r="CN22" s="11">
        <v>0</v>
      </c>
      <c r="CO22" s="11">
        <v>0</v>
      </c>
      <c r="CP22" s="11">
        <v>1</v>
      </c>
      <c r="CQ22" s="11">
        <v>2</v>
      </c>
      <c r="CR22" s="11">
        <v>3</v>
      </c>
      <c r="CS22" s="11">
        <v>3</v>
      </c>
      <c r="CT22" s="11">
        <v>1</v>
      </c>
      <c r="CU22" s="11">
        <v>2</v>
      </c>
      <c r="CV22" s="11">
        <v>0</v>
      </c>
      <c r="CW22" s="11">
        <v>2</v>
      </c>
      <c r="CX22" s="11">
        <v>0</v>
      </c>
      <c r="CY22" s="11">
        <v>1</v>
      </c>
      <c r="CZ22" s="11">
        <v>3</v>
      </c>
      <c r="DA22" s="11">
        <v>3</v>
      </c>
      <c r="DB22" s="11">
        <v>1</v>
      </c>
      <c r="DC22" s="11">
        <v>1</v>
      </c>
      <c r="DD22" s="11">
        <v>4</v>
      </c>
      <c r="DE22" s="11">
        <v>1</v>
      </c>
      <c r="DF22" s="11">
        <v>0</v>
      </c>
      <c r="DG22" s="11">
        <v>1</v>
      </c>
      <c r="DH22" s="11">
        <v>0</v>
      </c>
      <c r="DI22" s="11">
        <v>2</v>
      </c>
      <c r="DJ22" s="11">
        <v>1</v>
      </c>
      <c r="DK22" s="11">
        <v>4</v>
      </c>
      <c r="DL22" s="54">
        <v>3</v>
      </c>
      <c r="DM22" s="83">
        <v>2</v>
      </c>
      <c r="DN22" s="79">
        <v>2</v>
      </c>
      <c r="DO22" s="79">
        <v>4</v>
      </c>
      <c r="DP22" s="79">
        <v>1</v>
      </c>
      <c r="DQ22" s="79">
        <v>1</v>
      </c>
      <c r="DR22" s="79">
        <v>1</v>
      </c>
      <c r="DS22" s="79">
        <v>1</v>
      </c>
      <c r="DT22" s="79">
        <v>2</v>
      </c>
      <c r="DU22" s="79">
        <v>2</v>
      </c>
      <c r="DV22" s="79">
        <v>1</v>
      </c>
      <c r="DW22" s="79">
        <v>1</v>
      </c>
      <c r="DX22" s="79">
        <v>1</v>
      </c>
      <c r="DY22" s="79">
        <v>2</v>
      </c>
      <c r="DZ22" s="79">
        <v>1</v>
      </c>
      <c r="EA22" s="79">
        <v>1</v>
      </c>
      <c r="EB22" s="79">
        <v>2</v>
      </c>
      <c r="EC22" s="79">
        <v>1</v>
      </c>
      <c r="ED22" s="79">
        <v>1</v>
      </c>
      <c r="EE22" s="84">
        <v>2</v>
      </c>
      <c r="EF22" s="90" t="s">
        <v>284</v>
      </c>
      <c r="EG22" s="11" t="s">
        <v>217</v>
      </c>
      <c r="EH22" s="77" t="s">
        <v>1002</v>
      </c>
      <c r="EI22" s="11">
        <v>7.5</v>
      </c>
      <c r="EJ22" s="11" t="s">
        <v>26</v>
      </c>
      <c r="EK22" s="11" t="s">
        <v>26</v>
      </c>
      <c r="EL22" s="11" t="s">
        <v>68</v>
      </c>
      <c r="EM22" s="11" t="s">
        <v>26</v>
      </c>
      <c r="EN22" s="11" t="s">
        <v>26</v>
      </c>
      <c r="EO22" s="11" t="s">
        <v>103</v>
      </c>
      <c r="EP22" s="11" t="s">
        <v>26</v>
      </c>
      <c r="EQ22" s="11" t="s">
        <v>26</v>
      </c>
      <c r="ER22" s="11" t="s">
        <v>69</v>
      </c>
      <c r="ES22" s="11" t="s">
        <v>7</v>
      </c>
      <c r="ET22" s="11" t="s">
        <v>26</v>
      </c>
      <c r="EU22" s="11" t="s">
        <v>26</v>
      </c>
      <c r="EV22" s="11" t="s">
        <v>24</v>
      </c>
      <c r="EW22" s="54" t="s">
        <v>100</v>
      </c>
      <c r="EX22" s="83" t="s">
        <v>1001</v>
      </c>
      <c r="EY22" s="79" t="s">
        <v>217</v>
      </c>
      <c r="EZ22" s="79" t="s">
        <v>216</v>
      </c>
      <c r="FA22" s="79">
        <v>60</v>
      </c>
      <c r="FB22" s="79" t="s">
        <v>7</v>
      </c>
      <c r="FC22" s="79" t="s">
        <v>9</v>
      </c>
      <c r="FD22" s="79" t="s">
        <v>1000</v>
      </c>
      <c r="FE22" s="79" t="s">
        <v>96</v>
      </c>
      <c r="FF22" s="84" t="s">
        <v>96</v>
      </c>
      <c r="FG22" s="53">
        <v>5</v>
      </c>
      <c r="FH22" s="11">
        <v>4</v>
      </c>
      <c r="FI22" s="11">
        <v>5</v>
      </c>
      <c r="FJ22" s="11">
        <v>1</v>
      </c>
      <c r="FK22" s="11" t="s">
        <v>19</v>
      </c>
      <c r="FL22" s="11" t="s">
        <v>16</v>
      </c>
      <c r="FM22" s="11" t="s">
        <v>17</v>
      </c>
      <c r="FN22" s="11" t="s">
        <v>18</v>
      </c>
      <c r="FO22" s="11" t="s">
        <v>20</v>
      </c>
      <c r="FP22" s="11">
        <v>2</v>
      </c>
      <c r="FQ22" s="11">
        <v>1</v>
      </c>
      <c r="FR22" s="11">
        <v>1</v>
      </c>
      <c r="FS22" s="11">
        <v>4</v>
      </c>
      <c r="FT22" s="11" t="s">
        <v>999</v>
      </c>
      <c r="FU22" s="11" t="s">
        <v>94</v>
      </c>
      <c r="FV22" s="11" t="s">
        <v>9</v>
      </c>
      <c r="FW22" s="11" t="s">
        <v>94</v>
      </c>
      <c r="FX22" s="11" t="s">
        <v>58</v>
      </c>
      <c r="FY22" s="11" t="s">
        <v>7</v>
      </c>
      <c r="FZ22" s="11" t="s">
        <v>7</v>
      </c>
      <c r="GA22" s="54" t="s">
        <v>7</v>
      </c>
      <c r="GB22" s="83" t="s">
        <v>12</v>
      </c>
      <c r="GC22" s="79" t="s">
        <v>57</v>
      </c>
      <c r="GD22" s="79" t="s">
        <v>9</v>
      </c>
      <c r="GE22" s="79" t="s">
        <v>7</v>
      </c>
      <c r="GF22" s="79">
        <v>0</v>
      </c>
      <c r="GG22" s="79" t="s">
        <v>998</v>
      </c>
      <c r="GH22" s="79" t="s">
        <v>9</v>
      </c>
      <c r="GI22" s="79" t="s">
        <v>9</v>
      </c>
      <c r="GJ22" s="79" t="s">
        <v>7</v>
      </c>
      <c r="GK22" s="79"/>
      <c r="GL22" s="84" t="s">
        <v>9</v>
      </c>
      <c r="GM22" s="53" t="s">
        <v>7</v>
      </c>
      <c r="GN22" s="11"/>
      <c r="GO22" s="11"/>
      <c r="GP22" s="54" t="s">
        <v>7</v>
      </c>
      <c r="GQ22" s="83" t="s">
        <v>90</v>
      </c>
      <c r="GR22" s="79"/>
      <c r="GS22" s="79"/>
      <c r="GT22" s="79"/>
      <c r="GU22" s="79"/>
      <c r="GV22" s="79"/>
      <c r="GW22" s="79">
        <v>5</v>
      </c>
      <c r="GX22" s="79"/>
      <c r="GY22" s="84"/>
      <c r="GZ22" s="49" t="s">
        <v>5</v>
      </c>
      <c r="HA22" s="11"/>
      <c r="HB22" s="11"/>
      <c r="HC22" s="11"/>
      <c r="HD22" s="11"/>
      <c r="HE22" s="11"/>
      <c r="HF22" s="11"/>
      <c r="HG22" s="11"/>
      <c r="HH22" s="11"/>
      <c r="HI22" s="11"/>
      <c r="HJ22" s="11"/>
      <c r="HK22" s="11"/>
      <c r="HL22" s="11"/>
      <c r="HM22" s="11"/>
      <c r="HN22" s="11"/>
      <c r="HO22" s="11"/>
      <c r="HP22" s="11" t="s">
        <v>54</v>
      </c>
      <c r="HQ22" s="11" t="s">
        <v>53</v>
      </c>
      <c r="HR22" s="11" t="s">
        <v>1</v>
      </c>
      <c r="HS22" s="11"/>
      <c r="HT22" s="11" t="s">
        <v>1</v>
      </c>
      <c r="HU22" s="11"/>
      <c r="HV22" s="11"/>
      <c r="HW22" s="11"/>
      <c r="HX22" s="11" t="s">
        <v>1</v>
      </c>
      <c r="HY22" s="11"/>
      <c r="HZ22" s="11"/>
      <c r="IA22" s="11"/>
      <c r="IB22" s="11"/>
      <c r="IC22" s="11"/>
      <c r="ID22" s="11"/>
      <c r="IE22" s="11"/>
      <c r="IF22" s="47" t="s">
        <v>1008</v>
      </c>
      <c r="IG22" s="132">
        <v>44021.160081018519</v>
      </c>
      <c r="IH22" s="131" t="s">
        <v>1821</v>
      </c>
      <c r="II22" s="131" t="s">
        <v>1822</v>
      </c>
      <c r="IJ22" s="131" t="s">
        <v>1008</v>
      </c>
      <c r="IK22" s="131" t="s">
        <v>1007</v>
      </c>
      <c r="IL22" s="131" t="s">
        <v>1941</v>
      </c>
      <c r="IM22" s="131" t="s">
        <v>1007</v>
      </c>
      <c r="IN22" s="131" t="s">
        <v>1941</v>
      </c>
      <c r="IO22" s="131" t="s">
        <v>9</v>
      </c>
      <c r="IP22" s="131" t="s">
        <v>7</v>
      </c>
      <c r="IQ22" s="131" t="s">
        <v>598</v>
      </c>
      <c r="IR22" s="131" t="s">
        <v>7</v>
      </c>
      <c r="IS22" s="131"/>
      <c r="IT22" s="131" t="s">
        <v>7</v>
      </c>
      <c r="IU22" s="131"/>
      <c r="IV22" s="131"/>
      <c r="IW22" s="131" t="s">
        <v>20</v>
      </c>
      <c r="IX22" s="131" t="s">
        <v>40</v>
      </c>
      <c r="IY22" s="131" t="s">
        <v>20</v>
      </c>
      <c r="IZ22" s="131" t="s">
        <v>20</v>
      </c>
      <c r="JA22" s="131" t="s">
        <v>20</v>
      </c>
      <c r="JB22" s="131" t="s">
        <v>39</v>
      </c>
      <c r="JC22" s="133">
        <v>2</v>
      </c>
      <c r="JD22" s="131" t="s">
        <v>20</v>
      </c>
      <c r="JE22" s="131" t="s">
        <v>20</v>
      </c>
      <c r="JF22" s="131" t="s">
        <v>115</v>
      </c>
      <c r="JG22" s="131" t="s">
        <v>9</v>
      </c>
      <c r="JH22" s="131" t="s">
        <v>1942</v>
      </c>
      <c r="JI22" s="131" t="s">
        <v>7</v>
      </c>
      <c r="JJ22" s="131"/>
      <c r="JK22" s="131" t="s">
        <v>9</v>
      </c>
      <c r="JL22" s="131" t="s">
        <v>112</v>
      </c>
      <c r="JM22" s="131" t="s">
        <v>965</v>
      </c>
      <c r="JN22" s="131" t="s">
        <v>9</v>
      </c>
      <c r="JO22" s="131" t="s">
        <v>1943</v>
      </c>
      <c r="JP22" s="133">
        <v>0</v>
      </c>
      <c r="JQ22" s="133">
        <v>0</v>
      </c>
      <c r="JR22" s="133">
        <v>0</v>
      </c>
      <c r="JS22" s="133">
        <v>0</v>
      </c>
      <c r="JT22" s="133">
        <v>3</v>
      </c>
      <c r="JU22" s="131" t="s">
        <v>686</v>
      </c>
      <c r="JV22" s="131" t="s">
        <v>1944</v>
      </c>
      <c r="JW22" s="138">
        <v>3</v>
      </c>
      <c r="JX22" s="138">
        <v>3</v>
      </c>
      <c r="JY22" s="138">
        <v>2</v>
      </c>
      <c r="JZ22" s="138">
        <v>3</v>
      </c>
      <c r="KA22" s="138">
        <v>2</v>
      </c>
      <c r="KB22" s="138">
        <v>3</v>
      </c>
      <c r="KC22" s="138">
        <v>3</v>
      </c>
      <c r="KD22" s="138">
        <v>1</v>
      </c>
      <c r="KE22" s="138">
        <v>1</v>
      </c>
      <c r="KF22" s="138">
        <v>2</v>
      </c>
      <c r="KG22" s="138">
        <v>3</v>
      </c>
      <c r="KH22" s="138">
        <v>3</v>
      </c>
      <c r="KI22" s="138">
        <v>3</v>
      </c>
      <c r="KJ22" s="138">
        <v>4</v>
      </c>
      <c r="KK22" s="138">
        <v>2</v>
      </c>
      <c r="KL22" s="138">
        <v>2</v>
      </c>
      <c r="KM22" s="138">
        <v>2</v>
      </c>
      <c r="KN22" s="138">
        <v>2</v>
      </c>
      <c r="KO22" s="138">
        <v>2</v>
      </c>
      <c r="KP22" s="138">
        <v>2</v>
      </c>
      <c r="KQ22" s="139"/>
      <c r="KR22" s="133">
        <v>2</v>
      </c>
      <c r="KS22" s="133">
        <v>1</v>
      </c>
      <c r="KT22" s="133">
        <v>4</v>
      </c>
      <c r="KU22" s="133">
        <v>0</v>
      </c>
      <c r="KV22" s="133">
        <v>1</v>
      </c>
      <c r="KW22" s="133">
        <v>1</v>
      </c>
      <c r="KX22" s="133">
        <v>0</v>
      </c>
      <c r="KY22" s="133">
        <v>2</v>
      </c>
      <c r="KZ22" s="133">
        <v>0</v>
      </c>
      <c r="LA22" s="133">
        <v>1</v>
      </c>
      <c r="LB22" s="133">
        <v>2</v>
      </c>
      <c r="LC22" s="133">
        <v>1</v>
      </c>
      <c r="LD22" s="133">
        <v>0</v>
      </c>
      <c r="LE22" s="133">
        <v>0</v>
      </c>
      <c r="LF22" s="133">
        <v>2</v>
      </c>
      <c r="LG22" s="133">
        <v>3</v>
      </c>
      <c r="LH22" s="133">
        <v>3</v>
      </c>
      <c r="LI22" s="133">
        <v>3</v>
      </c>
      <c r="LJ22" s="133">
        <v>0</v>
      </c>
      <c r="LK22" s="133">
        <v>1</v>
      </c>
      <c r="LL22" s="133">
        <v>0</v>
      </c>
      <c r="LM22" s="133">
        <v>2</v>
      </c>
      <c r="LN22" s="133">
        <v>0</v>
      </c>
      <c r="LO22" s="133">
        <v>1</v>
      </c>
      <c r="LP22" s="133">
        <v>2</v>
      </c>
      <c r="LQ22" s="133">
        <v>4</v>
      </c>
      <c r="LR22" s="133">
        <v>1</v>
      </c>
      <c r="LS22" s="133">
        <v>1</v>
      </c>
      <c r="LT22" s="133">
        <v>4</v>
      </c>
      <c r="LU22" s="133">
        <v>1</v>
      </c>
      <c r="LV22" s="133">
        <v>0</v>
      </c>
      <c r="LW22" s="133">
        <v>2</v>
      </c>
      <c r="LX22" s="133">
        <v>0</v>
      </c>
      <c r="LY22" s="133">
        <v>3</v>
      </c>
      <c r="LZ22" s="133">
        <v>0</v>
      </c>
      <c r="MA22" s="133">
        <v>1</v>
      </c>
      <c r="MB22" s="133">
        <v>4</v>
      </c>
      <c r="MC22" s="133">
        <v>3</v>
      </c>
      <c r="MD22" s="133">
        <v>3</v>
      </c>
      <c r="ME22" s="133">
        <v>3</v>
      </c>
      <c r="MF22" s="133">
        <v>1</v>
      </c>
      <c r="MG22" s="133">
        <v>2</v>
      </c>
      <c r="MH22" s="133">
        <v>1</v>
      </c>
      <c r="MI22" s="133">
        <v>1</v>
      </c>
      <c r="MJ22" s="133">
        <v>2</v>
      </c>
      <c r="MK22" s="133">
        <v>1</v>
      </c>
      <c r="ML22" s="133">
        <v>1</v>
      </c>
      <c r="MM22" s="133">
        <v>1</v>
      </c>
      <c r="MN22" s="133">
        <v>2</v>
      </c>
      <c r="MO22" s="133">
        <v>1</v>
      </c>
      <c r="MP22" s="133">
        <v>1</v>
      </c>
      <c r="MQ22" s="133">
        <v>1</v>
      </c>
      <c r="MR22" s="133">
        <v>2</v>
      </c>
      <c r="MS22" s="133">
        <v>1</v>
      </c>
      <c r="MT22" s="133">
        <v>1</v>
      </c>
      <c r="MU22" s="133">
        <v>2</v>
      </c>
      <c r="MV22" s="131" t="s">
        <v>544</v>
      </c>
      <c r="MW22" s="131" t="s">
        <v>1945</v>
      </c>
      <c r="MX22" s="131" t="s">
        <v>1946</v>
      </c>
      <c r="MY22" s="133">
        <v>6.5</v>
      </c>
      <c r="MZ22" s="131" t="s">
        <v>69</v>
      </c>
      <c r="NA22" s="131" t="s">
        <v>26</v>
      </c>
      <c r="NB22" s="131" t="s">
        <v>26</v>
      </c>
      <c r="NC22" s="131" t="s">
        <v>26</v>
      </c>
      <c r="ND22" s="131" t="s">
        <v>26</v>
      </c>
      <c r="NE22" s="131" t="s">
        <v>69</v>
      </c>
      <c r="NF22" s="131" t="s">
        <v>26</v>
      </c>
      <c r="NG22" s="131" t="s">
        <v>26</v>
      </c>
      <c r="NH22" s="131" t="s">
        <v>103</v>
      </c>
      <c r="NI22" s="131" t="s">
        <v>1947</v>
      </c>
      <c r="NJ22" s="131" t="s">
        <v>26</v>
      </c>
      <c r="NK22" s="131" t="s">
        <v>26</v>
      </c>
      <c r="NL22" s="131" t="s">
        <v>24</v>
      </c>
      <c r="NM22" s="131" t="s">
        <v>100</v>
      </c>
      <c r="NN22" s="133">
        <v>30</v>
      </c>
      <c r="NO22" s="131" t="s">
        <v>9</v>
      </c>
      <c r="NP22" s="131" t="s">
        <v>9</v>
      </c>
      <c r="NQ22" s="131" t="s">
        <v>1948</v>
      </c>
      <c r="NR22" s="131" t="s">
        <v>60</v>
      </c>
      <c r="NS22" s="131" t="s">
        <v>96</v>
      </c>
      <c r="NT22" s="133">
        <v>4</v>
      </c>
      <c r="NU22" s="133">
        <v>3</v>
      </c>
      <c r="NV22" s="133">
        <v>5</v>
      </c>
      <c r="NW22" s="133">
        <v>1</v>
      </c>
      <c r="NX22" s="131" t="s">
        <v>19</v>
      </c>
      <c r="NY22" s="131" t="s">
        <v>1346</v>
      </c>
      <c r="NZ22" s="131" t="s">
        <v>16</v>
      </c>
      <c r="OA22" s="131" t="s">
        <v>18</v>
      </c>
      <c r="OB22" s="131" t="s">
        <v>20</v>
      </c>
      <c r="OC22" s="133">
        <v>3</v>
      </c>
      <c r="OD22" s="133">
        <v>1</v>
      </c>
      <c r="OE22" s="133">
        <v>1</v>
      </c>
      <c r="OF22" s="133">
        <v>4</v>
      </c>
      <c r="OG22" s="131" t="s">
        <v>1949</v>
      </c>
      <c r="OH22" s="131" t="s">
        <v>14</v>
      </c>
      <c r="OI22" s="131" t="s">
        <v>7</v>
      </c>
      <c r="OJ22" s="131" t="s">
        <v>94</v>
      </c>
      <c r="OK22" s="131" t="s">
        <v>58</v>
      </c>
      <c r="OL22" s="131" t="s">
        <v>7</v>
      </c>
      <c r="OM22" s="131" t="s">
        <v>7</v>
      </c>
      <c r="ON22" s="131" t="s">
        <v>7</v>
      </c>
      <c r="OO22" s="131" t="s">
        <v>12</v>
      </c>
      <c r="OP22" s="131" t="s">
        <v>11</v>
      </c>
      <c r="OQ22" s="131" t="s">
        <v>7</v>
      </c>
      <c r="OR22" s="131" t="s">
        <v>7</v>
      </c>
      <c r="OS22" s="131" t="s">
        <v>598</v>
      </c>
      <c r="OT22" s="131" t="s">
        <v>1950</v>
      </c>
      <c r="OU22" s="131" t="s">
        <v>9</v>
      </c>
      <c r="OV22" s="131" t="s">
        <v>9</v>
      </c>
      <c r="OW22" s="131" t="s">
        <v>9</v>
      </c>
      <c r="OX22" s="131" t="s">
        <v>8</v>
      </c>
      <c r="OY22" s="131" t="s">
        <v>9</v>
      </c>
      <c r="OZ22" s="131" t="s">
        <v>7</v>
      </c>
      <c r="PA22" s="131" t="s">
        <v>598</v>
      </c>
      <c r="PB22" s="131" t="s">
        <v>7</v>
      </c>
      <c r="PC22" s="131" t="s">
        <v>7</v>
      </c>
      <c r="PD22" s="131" t="s">
        <v>249</v>
      </c>
      <c r="PE22" s="131"/>
      <c r="PF22" s="133">
        <v>8</v>
      </c>
      <c r="PG22" s="131"/>
      <c r="PH22" s="131"/>
      <c r="PI22" s="131"/>
      <c r="PJ22" s="131"/>
      <c r="PK22" s="131"/>
      <c r="PL22" s="131"/>
      <c r="PM22" s="131" t="s">
        <v>5</v>
      </c>
      <c r="PN22" s="131"/>
      <c r="PO22" s="131"/>
      <c r="PP22" s="131"/>
      <c r="PQ22" s="131"/>
      <c r="PR22" s="131"/>
      <c r="PS22" s="131"/>
      <c r="PT22" s="131"/>
      <c r="PU22" s="131"/>
      <c r="PV22" s="131"/>
      <c r="PW22" s="131"/>
      <c r="PX22" s="131"/>
      <c r="PY22" s="131"/>
      <c r="PZ22" s="131"/>
      <c r="QA22" s="131"/>
      <c r="QB22" s="131"/>
      <c r="QC22" s="131" t="s">
        <v>54</v>
      </c>
      <c r="QD22" s="131" t="s">
        <v>53</v>
      </c>
      <c r="QE22" s="131" t="s">
        <v>1</v>
      </c>
      <c r="QF22" s="131"/>
      <c r="QG22" s="131" t="s">
        <v>1</v>
      </c>
      <c r="QH22" s="131"/>
      <c r="QI22" s="131"/>
      <c r="QJ22" s="131"/>
      <c r="QK22" s="131" t="s">
        <v>1</v>
      </c>
      <c r="QL22" s="131"/>
      <c r="QM22" s="131"/>
      <c r="QN22" s="131"/>
      <c r="QO22" s="131"/>
      <c r="QP22" s="131"/>
      <c r="QQ22" s="131"/>
      <c r="QR22" s="174"/>
    </row>
    <row r="23" spans="1:681" ht="15" thickBot="1" x14ac:dyDescent="0.4">
      <c r="A23" s="47" t="s">
        <v>410</v>
      </c>
      <c r="B23" s="17">
        <v>43959.580359027779</v>
      </c>
      <c r="C23" s="53">
        <v>77</v>
      </c>
      <c r="D23" s="11" t="s">
        <v>51</v>
      </c>
      <c r="E23" s="11" t="s">
        <v>50</v>
      </c>
      <c r="F23" s="11" t="s">
        <v>180</v>
      </c>
      <c r="G23" s="11" t="s">
        <v>117</v>
      </c>
      <c r="H23" s="11" t="s">
        <v>7</v>
      </c>
      <c r="I23" s="11" t="s">
        <v>47</v>
      </c>
      <c r="J23" s="11" t="s">
        <v>7</v>
      </c>
      <c r="K23" s="11"/>
      <c r="L23" s="11" t="s">
        <v>7</v>
      </c>
      <c r="M23" s="11"/>
      <c r="N23" s="11" t="s">
        <v>9</v>
      </c>
      <c r="O23" s="11" t="s">
        <v>45</v>
      </c>
      <c r="P23" s="11">
        <v>170</v>
      </c>
      <c r="Q23" s="11" t="s">
        <v>409</v>
      </c>
      <c r="R23" s="11">
        <v>1200</v>
      </c>
      <c r="S23" s="11">
        <v>1</v>
      </c>
      <c r="T23" s="11">
        <v>0</v>
      </c>
      <c r="U23" s="11" t="s">
        <v>9</v>
      </c>
      <c r="V23" s="11" t="s">
        <v>7</v>
      </c>
      <c r="W23" s="11" t="s">
        <v>9</v>
      </c>
      <c r="X23" s="11" t="s">
        <v>7</v>
      </c>
      <c r="Y23" s="54" t="s">
        <v>7</v>
      </c>
      <c r="Z23" s="65" t="s">
        <v>7</v>
      </c>
      <c r="AA23" s="66"/>
      <c r="AB23" s="66" t="s">
        <v>7</v>
      </c>
      <c r="AC23" s="66"/>
      <c r="AD23" s="66" t="s">
        <v>7</v>
      </c>
      <c r="AE23" s="66"/>
      <c r="AF23" s="67"/>
      <c r="AG23" s="53" t="s">
        <v>20</v>
      </c>
      <c r="AH23" s="11" t="s">
        <v>40</v>
      </c>
      <c r="AI23" s="11" t="s">
        <v>20</v>
      </c>
      <c r="AJ23" s="11" t="s">
        <v>20</v>
      </c>
      <c r="AK23" s="11" t="s">
        <v>20</v>
      </c>
      <c r="AL23" s="11" t="s">
        <v>80</v>
      </c>
      <c r="AM23" s="11" t="s">
        <v>20</v>
      </c>
      <c r="AN23" s="11" t="s">
        <v>20</v>
      </c>
      <c r="AO23" s="11" t="s">
        <v>20</v>
      </c>
      <c r="AP23" s="54" t="s">
        <v>133</v>
      </c>
      <c r="AQ23" s="65" t="s">
        <v>9</v>
      </c>
      <c r="AR23" s="66" t="s">
        <v>408</v>
      </c>
      <c r="AS23" s="66" t="s">
        <v>9</v>
      </c>
      <c r="AT23" s="67" t="s">
        <v>407</v>
      </c>
      <c r="AU23" s="53" t="s">
        <v>9</v>
      </c>
      <c r="AV23" s="11" t="s">
        <v>172</v>
      </c>
      <c r="AW23" s="11" t="s">
        <v>406</v>
      </c>
      <c r="AX23" s="11" t="s">
        <v>9</v>
      </c>
      <c r="AY23" s="11" t="s">
        <v>405</v>
      </c>
      <c r="AZ23" s="11">
        <v>0</v>
      </c>
      <c r="BA23" s="11">
        <v>0</v>
      </c>
      <c r="BB23" s="11">
        <v>0</v>
      </c>
      <c r="BC23" s="11">
        <v>0</v>
      </c>
      <c r="BD23" s="11">
        <v>7</v>
      </c>
      <c r="BE23" s="11" t="s">
        <v>152</v>
      </c>
      <c r="BF23" s="54" t="s">
        <v>404</v>
      </c>
      <c r="BG23" s="83">
        <v>4</v>
      </c>
      <c r="BH23" s="79">
        <v>4</v>
      </c>
      <c r="BI23" s="79">
        <v>1</v>
      </c>
      <c r="BJ23" s="79">
        <v>1</v>
      </c>
      <c r="BK23" s="79">
        <v>4</v>
      </c>
      <c r="BL23" s="79">
        <v>1</v>
      </c>
      <c r="BM23" s="79">
        <v>2</v>
      </c>
      <c r="BN23" s="79">
        <v>4</v>
      </c>
      <c r="BO23" s="79">
        <v>1</v>
      </c>
      <c r="BP23" s="79">
        <v>4</v>
      </c>
      <c r="BQ23" s="79">
        <v>4</v>
      </c>
      <c r="BR23" s="79">
        <v>1</v>
      </c>
      <c r="BS23" s="79">
        <v>1</v>
      </c>
      <c r="BT23" s="79">
        <v>1</v>
      </c>
      <c r="BU23" s="79">
        <v>4</v>
      </c>
      <c r="BV23" s="79">
        <v>4</v>
      </c>
      <c r="BW23" s="79">
        <v>2</v>
      </c>
      <c r="BX23" s="79">
        <v>1</v>
      </c>
      <c r="BY23" s="79">
        <v>4</v>
      </c>
      <c r="BZ23" s="84">
        <v>4</v>
      </c>
      <c r="CB23" s="53">
        <v>1</v>
      </c>
      <c r="CC23" s="11">
        <v>0</v>
      </c>
      <c r="CD23" s="11">
        <v>0</v>
      </c>
      <c r="CE23" s="11">
        <v>1</v>
      </c>
      <c r="CF23" s="11">
        <v>1</v>
      </c>
      <c r="CG23" s="11">
        <v>0</v>
      </c>
      <c r="CH23" s="11">
        <v>0</v>
      </c>
      <c r="CI23" s="11">
        <v>0</v>
      </c>
      <c r="CJ23" s="11">
        <v>2</v>
      </c>
      <c r="CK23" s="11">
        <v>1</v>
      </c>
      <c r="CL23" s="11">
        <v>0</v>
      </c>
      <c r="CM23" s="11">
        <v>0</v>
      </c>
      <c r="CN23" s="11">
        <v>2</v>
      </c>
      <c r="CO23" s="11">
        <v>0</v>
      </c>
      <c r="CP23" s="11">
        <v>1</v>
      </c>
      <c r="CQ23" s="11">
        <v>0</v>
      </c>
      <c r="CR23" s="11">
        <v>0</v>
      </c>
      <c r="CS23" s="11">
        <v>0</v>
      </c>
      <c r="CT23" s="11">
        <v>0</v>
      </c>
      <c r="CU23" s="11">
        <v>0</v>
      </c>
      <c r="CV23" s="11">
        <v>0</v>
      </c>
      <c r="CW23" s="11">
        <v>1</v>
      </c>
      <c r="CX23" s="11">
        <v>0</v>
      </c>
      <c r="CY23" s="11">
        <v>3</v>
      </c>
      <c r="CZ23" s="11">
        <v>0</v>
      </c>
      <c r="DA23" s="11">
        <v>0</v>
      </c>
      <c r="DB23" s="11">
        <v>1</v>
      </c>
      <c r="DC23" s="11">
        <v>1</v>
      </c>
      <c r="DD23" s="11">
        <v>1</v>
      </c>
      <c r="DE23" s="11">
        <v>0</v>
      </c>
      <c r="DF23" s="11">
        <v>0</v>
      </c>
      <c r="DG23" s="11">
        <v>2</v>
      </c>
      <c r="DH23" s="11">
        <v>0</v>
      </c>
      <c r="DI23" s="11">
        <v>1</v>
      </c>
      <c r="DJ23" s="11">
        <v>2</v>
      </c>
      <c r="DK23" s="11">
        <v>1</v>
      </c>
      <c r="DL23" s="54">
        <v>0</v>
      </c>
      <c r="DM23" s="83">
        <v>2</v>
      </c>
      <c r="DN23" s="79">
        <v>2</v>
      </c>
      <c r="DO23" s="79">
        <v>1</v>
      </c>
      <c r="DP23" s="79">
        <v>1</v>
      </c>
      <c r="DQ23" s="79">
        <v>1</v>
      </c>
      <c r="DR23" s="79">
        <v>1</v>
      </c>
      <c r="DS23" s="79">
        <v>1</v>
      </c>
      <c r="DT23" s="79">
        <v>1</v>
      </c>
      <c r="DU23" s="79">
        <v>1</v>
      </c>
      <c r="DV23" s="79">
        <v>1</v>
      </c>
      <c r="DW23" s="79">
        <v>1</v>
      </c>
      <c r="DX23" s="79">
        <v>1</v>
      </c>
      <c r="DY23" s="79">
        <v>1</v>
      </c>
      <c r="DZ23" s="79">
        <v>1</v>
      </c>
      <c r="EA23" s="79">
        <v>2</v>
      </c>
      <c r="EB23" s="79">
        <v>1</v>
      </c>
      <c r="EC23" s="79">
        <v>1</v>
      </c>
      <c r="ED23" s="79">
        <v>1</v>
      </c>
      <c r="EE23" s="84">
        <v>1</v>
      </c>
      <c r="EF23" s="90" t="s">
        <v>403</v>
      </c>
      <c r="EG23" s="11">
        <v>20</v>
      </c>
      <c r="EH23" s="77" t="s">
        <v>402</v>
      </c>
      <c r="EI23" s="11">
        <v>7</v>
      </c>
      <c r="EJ23" s="11" t="s">
        <v>26</v>
      </c>
      <c r="EK23" s="11" t="s">
        <v>69</v>
      </c>
      <c r="EL23" s="11" t="s">
        <v>69</v>
      </c>
      <c r="EM23" s="11" t="s">
        <v>26</v>
      </c>
      <c r="EN23" s="11" t="s">
        <v>26</v>
      </c>
      <c r="EO23" s="11" t="s">
        <v>26</v>
      </c>
      <c r="EP23" s="11" t="s">
        <v>103</v>
      </c>
      <c r="EQ23" s="11" t="s">
        <v>26</v>
      </c>
      <c r="ER23" s="11" t="s">
        <v>26</v>
      </c>
      <c r="ES23" s="11" t="s">
        <v>401</v>
      </c>
      <c r="ET23" s="11" t="s">
        <v>26</v>
      </c>
      <c r="EU23" s="11" t="s">
        <v>26</v>
      </c>
      <c r="EV23" s="11" t="s">
        <v>24</v>
      </c>
      <c r="EW23" s="54" t="s">
        <v>100</v>
      </c>
      <c r="EX23" s="83" t="s">
        <v>400</v>
      </c>
      <c r="EY23" s="79" t="s">
        <v>98</v>
      </c>
      <c r="EZ23" s="79" t="s">
        <v>62</v>
      </c>
      <c r="FA23" s="79">
        <v>30</v>
      </c>
      <c r="FB23" s="79" t="s">
        <v>9</v>
      </c>
      <c r="FC23" s="79" t="s">
        <v>7</v>
      </c>
      <c r="FD23" s="79"/>
      <c r="FE23" s="79" t="s">
        <v>21</v>
      </c>
      <c r="FF23" s="84" t="s">
        <v>60</v>
      </c>
      <c r="FG23" s="53">
        <v>5</v>
      </c>
      <c r="FH23" s="11">
        <v>4</v>
      </c>
      <c r="FI23" s="11">
        <v>5</v>
      </c>
      <c r="FJ23" s="11">
        <v>1</v>
      </c>
      <c r="FK23" s="11" t="s">
        <v>19</v>
      </c>
      <c r="FL23" s="11" t="s">
        <v>18</v>
      </c>
      <c r="FM23" s="11" t="s">
        <v>17</v>
      </c>
      <c r="FN23" s="11" t="s">
        <v>16</v>
      </c>
      <c r="FO23" s="11" t="s">
        <v>20</v>
      </c>
      <c r="FP23" s="11">
        <v>3</v>
      </c>
      <c r="FQ23" s="11">
        <v>3</v>
      </c>
      <c r="FR23" s="11">
        <v>3</v>
      </c>
      <c r="FS23" s="11">
        <v>5</v>
      </c>
      <c r="FT23" s="11" t="s">
        <v>297</v>
      </c>
      <c r="FU23" s="11" t="s">
        <v>14</v>
      </c>
      <c r="FV23" s="11" t="s">
        <v>7</v>
      </c>
      <c r="FW23" s="11" t="s">
        <v>94</v>
      </c>
      <c r="FX23" s="11" t="s">
        <v>94</v>
      </c>
      <c r="FY23" s="11" t="s">
        <v>7</v>
      </c>
      <c r="FZ23" s="11" t="s">
        <v>7</v>
      </c>
      <c r="GA23" s="54" t="s">
        <v>7</v>
      </c>
      <c r="GB23" s="83" t="s">
        <v>232</v>
      </c>
      <c r="GC23" s="79" t="s">
        <v>92</v>
      </c>
      <c r="GD23" s="79" t="s">
        <v>7</v>
      </c>
      <c r="GE23" s="79" t="s">
        <v>7</v>
      </c>
      <c r="GF23" s="79"/>
      <c r="GG23" s="79" t="s">
        <v>399</v>
      </c>
      <c r="GH23" s="79" t="s">
        <v>7</v>
      </c>
      <c r="GI23" s="79" t="s">
        <v>7</v>
      </c>
      <c r="GJ23" s="79" t="s">
        <v>7</v>
      </c>
      <c r="GK23" s="79"/>
      <c r="GL23" s="84" t="s">
        <v>7</v>
      </c>
      <c r="GM23" s="53" t="s">
        <v>9</v>
      </c>
      <c r="GN23" s="11" t="s">
        <v>398</v>
      </c>
      <c r="GO23" s="11" t="s">
        <v>9</v>
      </c>
      <c r="GP23" s="54" t="s">
        <v>7</v>
      </c>
      <c r="GQ23" s="83" t="s">
        <v>308</v>
      </c>
      <c r="GR23" s="79"/>
      <c r="GS23" s="79"/>
      <c r="GT23" s="79">
        <v>9</v>
      </c>
      <c r="GU23" s="79"/>
      <c r="GV23" s="79"/>
      <c r="GW23" s="79"/>
      <c r="GX23" s="79"/>
      <c r="GY23" s="84"/>
      <c r="GZ23" s="49" t="s">
        <v>5</v>
      </c>
      <c r="HA23" s="11"/>
      <c r="HB23" s="11"/>
      <c r="HC23" s="11"/>
      <c r="HD23" s="11"/>
      <c r="HE23" s="11"/>
      <c r="HF23" s="11"/>
      <c r="HG23" s="11"/>
      <c r="HH23" s="11"/>
      <c r="HI23" s="11"/>
      <c r="HJ23" s="11"/>
      <c r="HK23" s="11"/>
      <c r="HL23" s="11"/>
      <c r="HM23" s="11"/>
      <c r="HN23" s="11"/>
      <c r="HO23" s="11"/>
      <c r="HP23" s="11" t="s">
        <v>54</v>
      </c>
      <c r="HQ23" s="11"/>
      <c r="HR23" s="11"/>
      <c r="HS23" s="11"/>
      <c r="HT23" s="11"/>
      <c r="HU23" s="11"/>
      <c r="HV23" s="11"/>
      <c r="HW23" s="11"/>
      <c r="HX23" s="11" t="s">
        <v>158</v>
      </c>
      <c r="HY23" s="11" t="s">
        <v>157</v>
      </c>
      <c r="HZ23" s="11" t="s">
        <v>1</v>
      </c>
      <c r="IA23" s="11"/>
      <c r="IB23" s="11" t="s">
        <v>1</v>
      </c>
      <c r="IC23" s="11"/>
      <c r="ID23" s="11"/>
      <c r="IE23" s="11"/>
      <c r="IF23" s="47" t="s">
        <v>410</v>
      </c>
      <c r="IG23" s="132">
        <v>44022.851770833331</v>
      </c>
      <c r="IH23" s="131" t="s">
        <v>1821</v>
      </c>
      <c r="II23" s="131" t="s">
        <v>1822</v>
      </c>
      <c r="IJ23" s="131" t="s">
        <v>410</v>
      </c>
      <c r="IK23" s="131" t="s">
        <v>50</v>
      </c>
      <c r="IL23" s="131" t="s">
        <v>1826</v>
      </c>
      <c r="IM23" s="131" t="s">
        <v>50</v>
      </c>
      <c r="IN23" s="131" t="s">
        <v>1826</v>
      </c>
      <c r="IO23" s="131" t="s">
        <v>9</v>
      </c>
      <c r="IP23" s="131" t="s">
        <v>7</v>
      </c>
      <c r="IQ23" s="131"/>
      <c r="IR23" s="131" t="s">
        <v>7</v>
      </c>
      <c r="IS23" s="131"/>
      <c r="IT23" s="131" t="s">
        <v>7</v>
      </c>
      <c r="IU23" s="131"/>
      <c r="IV23" s="131"/>
      <c r="IW23" s="131" t="s">
        <v>20</v>
      </c>
      <c r="IX23" s="131" t="s">
        <v>40</v>
      </c>
      <c r="IY23" s="131" t="s">
        <v>20</v>
      </c>
      <c r="IZ23" s="131" t="s">
        <v>20</v>
      </c>
      <c r="JA23" s="131" t="s">
        <v>20</v>
      </c>
      <c r="JB23" s="131" t="s">
        <v>80</v>
      </c>
      <c r="JC23" s="131" t="s">
        <v>20</v>
      </c>
      <c r="JD23" s="131" t="s">
        <v>20</v>
      </c>
      <c r="JE23" s="131" t="s">
        <v>20</v>
      </c>
      <c r="JF23" s="131" t="s">
        <v>133</v>
      </c>
      <c r="JG23" s="131" t="s">
        <v>9</v>
      </c>
      <c r="JH23" s="131" t="s">
        <v>1985</v>
      </c>
      <c r="JI23" s="131" t="s">
        <v>9</v>
      </c>
      <c r="JJ23" s="131" t="s">
        <v>1986</v>
      </c>
      <c r="JK23" s="131" t="s">
        <v>9</v>
      </c>
      <c r="JL23" s="131" t="s">
        <v>172</v>
      </c>
      <c r="JM23" s="131" t="s">
        <v>1987</v>
      </c>
      <c r="JN23" s="131" t="s">
        <v>7</v>
      </c>
      <c r="JO23" s="131"/>
      <c r="JP23" s="133">
        <v>0</v>
      </c>
      <c r="JQ23" s="131" t="s">
        <v>1464</v>
      </c>
      <c r="JR23" s="133">
        <v>7</v>
      </c>
      <c r="JS23" s="131" t="s">
        <v>253</v>
      </c>
      <c r="JT23" s="133">
        <v>7</v>
      </c>
      <c r="JU23" s="131" t="s">
        <v>735</v>
      </c>
      <c r="JV23" s="131" t="s">
        <v>1988</v>
      </c>
      <c r="JW23" s="138">
        <v>4</v>
      </c>
      <c r="JX23" s="138">
        <v>4</v>
      </c>
      <c r="JY23" s="138">
        <v>1</v>
      </c>
      <c r="JZ23" s="138">
        <v>1</v>
      </c>
      <c r="KA23" s="138">
        <v>4</v>
      </c>
      <c r="KB23" s="138">
        <v>1</v>
      </c>
      <c r="KC23" s="138">
        <v>1</v>
      </c>
      <c r="KD23" s="138">
        <v>4</v>
      </c>
      <c r="KE23" s="138">
        <v>1</v>
      </c>
      <c r="KF23" s="138">
        <v>3</v>
      </c>
      <c r="KG23" s="138">
        <v>3</v>
      </c>
      <c r="KH23" s="138">
        <v>2</v>
      </c>
      <c r="KI23" s="138">
        <v>1</v>
      </c>
      <c r="KJ23" s="138">
        <v>2</v>
      </c>
      <c r="KK23" s="138">
        <v>4</v>
      </c>
      <c r="KL23" s="138">
        <v>4</v>
      </c>
      <c r="KM23" s="138">
        <v>2</v>
      </c>
      <c r="KN23" s="138">
        <v>1</v>
      </c>
      <c r="KO23" s="138">
        <v>4</v>
      </c>
      <c r="KP23" s="138">
        <v>4</v>
      </c>
      <c r="KQ23" s="139"/>
      <c r="KR23" s="133">
        <v>1</v>
      </c>
      <c r="KS23" s="133">
        <v>0</v>
      </c>
      <c r="KT23" s="133">
        <v>1</v>
      </c>
      <c r="KU23" s="133">
        <v>0</v>
      </c>
      <c r="KV23" s="133">
        <v>3</v>
      </c>
      <c r="KW23" s="133">
        <v>0</v>
      </c>
      <c r="KX23" s="133">
        <v>1</v>
      </c>
      <c r="KY23" s="133">
        <v>0</v>
      </c>
      <c r="KZ23" s="133">
        <v>3</v>
      </c>
      <c r="LA23" s="133">
        <v>1</v>
      </c>
      <c r="LB23" s="133">
        <v>0</v>
      </c>
      <c r="LC23" s="133">
        <v>0</v>
      </c>
      <c r="LD23" s="133">
        <v>3</v>
      </c>
      <c r="LE23" s="133">
        <v>0</v>
      </c>
      <c r="LF23" s="133">
        <v>1</v>
      </c>
      <c r="LG23" s="133">
        <v>0</v>
      </c>
      <c r="LH23" s="133">
        <v>1</v>
      </c>
      <c r="LI23" s="133">
        <v>1</v>
      </c>
      <c r="LJ23" s="133">
        <v>1</v>
      </c>
      <c r="LK23" s="133">
        <v>0</v>
      </c>
      <c r="LL23" s="133">
        <v>0</v>
      </c>
      <c r="LM23" s="133">
        <v>1</v>
      </c>
      <c r="LN23" s="133">
        <v>0</v>
      </c>
      <c r="LO23" s="133">
        <v>4</v>
      </c>
      <c r="LP23" s="133">
        <v>0</v>
      </c>
      <c r="LQ23" s="133">
        <v>0</v>
      </c>
      <c r="LR23" s="133">
        <v>1</v>
      </c>
      <c r="LS23" s="133">
        <v>0</v>
      </c>
      <c r="LT23" s="133">
        <v>1</v>
      </c>
      <c r="LU23" s="133">
        <v>0</v>
      </c>
      <c r="LV23" s="133">
        <v>0</v>
      </c>
      <c r="LW23" s="133">
        <v>3</v>
      </c>
      <c r="LX23" s="133">
        <v>0</v>
      </c>
      <c r="LY23" s="133">
        <v>0</v>
      </c>
      <c r="LZ23" s="133">
        <v>1</v>
      </c>
      <c r="MA23" s="133">
        <v>1</v>
      </c>
      <c r="MB23" s="133">
        <v>1</v>
      </c>
      <c r="MC23" s="133">
        <v>1</v>
      </c>
      <c r="MD23" s="133">
        <v>1</v>
      </c>
      <c r="ME23" s="133">
        <v>1</v>
      </c>
      <c r="MF23" s="133">
        <v>1</v>
      </c>
      <c r="MG23" s="133">
        <v>2</v>
      </c>
      <c r="MH23" s="133">
        <v>1</v>
      </c>
      <c r="MI23" s="133">
        <v>1</v>
      </c>
      <c r="MJ23" s="133">
        <v>1</v>
      </c>
      <c r="MK23" s="133">
        <v>1</v>
      </c>
      <c r="ML23" s="133">
        <v>1</v>
      </c>
      <c r="MM23" s="133">
        <v>1</v>
      </c>
      <c r="MN23" s="133">
        <v>1</v>
      </c>
      <c r="MO23" s="133">
        <v>1</v>
      </c>
      <c r="MP23" s="133">
        <v>1</v>
      </c>
      <c r="MQ23" s="133">
        <v>1</v>
      </c>
      <c r="MR23" s="133">
        <v>1</v>
      </c>
      <c r="MS23" s="133">
        <v>1</v>
      </c>
      <c r="MT23" s="133">
        <v>1</v>
      </c>
      <c r="MU23" s="133">
        <v>1</v>
      </c>
      <c r="MV23" s="131" t="s">
        <v>1989</v>
      </c>
      <c r="MW23" s="133">
        <v>10</v>
      </c>
      <c r="MX23" s="133">
        <v>815</v>
      </c>
      <c r="MY23" s="133">
        <v>7</v>
      </c>
      <c r="MZ23" s="131" t="s">
        <v>103</v>
      </c>
      <c r="NA23" s="131" t="s">
        <v>103</v>
      </c>
      <c r="NB23" s="131" t="s">
        <v>103</v>
      </c>
      <c r="NC23" s="131" t="s">
        <v>26</v>
      </c>
      <c r="ND23" s="131" t="s">
        <v>26</v>
      </c>
      <c r="NE23" s="131" t="s">
        <v>26</v>
      </c>
      <c r="NF23" s="131" t="s">
        <v>103</v>
      </c>
      <c r="NG23" s="131" t="s">
        <v>103</v>
      </c>
      <c r="NH23" s="131" t="s">
        <v>26</v>
      </c>
      <c r="NI23" s="131" t="s">
        <v>102</v>
      </c>
      <c r="NJ23" s="131" t="s">
        <v>26</v>
      </c>
      <c r="NK23" s="131" t="s">
        <v>26</v>
      </c>
      <c r="NL23" s="131" t="s">
        <v>66</v>
      </c>
      <c r="NM23" s="131" t="s">
        <v>23</v>
      </c>
      <c r="NN23" s="133">
        <v>30</v>
      </c>
      <c r="NO23" s="131" t="s">
        <v>7</v>
      </c>
      <c r="NP23" s="131" t="s">
        <v>7</v>
      </c>
      <c r="NQ23" s="131"/>
      <c r="NR23" s="131" t="s">
        <v>22</v>
      </c>
      <c r="NS23" s="131" t="s">
        <v>96</v>
      </c>
      <c r="NT23" s="133">
        <v>5</v>
      </c>
      <c r="NU23" s="133">
        <v>3</v>
      </c>
      <c r="NV23" s="133">
        <v>5</v>
      </c>
      <c r="NW23" s="133">
        <v>1</v>
      </c>
      <c r="NX23" s="131" t="s">
        <v>18</v>
      </c>
      <c r="NY23" s="131" t="s">
        <v>19</v>
      </c>
      <c r="NZ23" s="131" t="s">
        <v>20</v>
      </c>
      <c r="OA23" s="131" t="s">
        <v>20</v>
      </c>
      <c r="OB23" s="131" t="s">
        <v>20</v>
      </c>
      <c r="OC23" s="133">
        <v>3</v>
      </c>
      <c r="OD23" s="133">
        <v>2</v>
      </c>
      <c r="OE23" s="133">
        <v>3</v>
      </c>
      <c r="OF23" s="133">
        <v>5</v>
      </c>
      <c r="OG23" s="131"/>
      <c r="OH23" s="131" t="s">
        <v>14</v>
      </c>
      <c r="OI23" s="131" t="s">
        <v>7</v>
      </c>
      <c r="OJ23" s="131" t="s">
        <v>94</v>
      </c>
      <c r="OK23" s="131" t="s">
        <v>14</v>
      </c>
      <c r="OL23" s="131" t="s">
        <v>7</v>
      </c>
      <c r="OM23" s="131" t="s">
        <v>7</v>
      </c>
      <c r="ON23" s="131" t="s">
        <v>7</v>
      </c>
      <c r="OO23" s="131" t="s">
        <v>232</v>
      </c>
      <c r="OP23" s="131" t="s">
        <v>92</v>
      </c>
      <c r="OQ23" s="131" t="s">
        <v>7</v>
      </c>
      <c r="OR23" s="131"/>
      <c r="OS23" s="131"/>
      <c r="OT23" s="131" t="s">
        <v>1990</v>
      </c>
      <c r="OU23" s="131" t="s">
        <v>7</v>
      </c>
      <c r="OV23" s="131" t="s">
        <v>7</v>
      </c>
      <c r="OW23" s="131" t="s">
        <v>9</v>
      </c>
      <c r="OX23" s="131"/>
      <c r="OY23" s="131" t="s">
        <v>7</v>
      </c>
      <c r="OZ23" s="131" t="s">
        <v>7</v>
      </c>
      <c r="PA23" s="131"/>
      <c r="PB23" s="131" t="s">
        <v>9</v>
      </c>
      <c r="PC23" s="131" t="s">
        <v>7</v>
      </c>
      <c r="PD23" s="131" t="s">
        <v>185</v>
      </c>
      <c r="PE23" s="131"/>
      <c r="PF23" s="131"/>
      <c r="PG23" s="131"/>
      <c r="PH23" s="131"/>
      <c r="PI23" s="131"/>
      <c r="PJ23" s="131"/>
      <c r="PK23" s="133">
        <v>9</v>
      </c>
      <c r="PL23" s="131"/>
      <c r="PM23" s="131" t="s">
        <v>5</v>
      </c>
      <c r="PN23" s="131"/>
      <c r="PO23" s="131"/>
      <c r="PP23" s="131"/>
      <c r="PQ23" s="131"/>
      <c r="PR23" s="131"/>
      <c r="PS23" s="131"/>
      <c r="PT23" s="131"/>
      <c r="PU23" s="131"/>
      <c r="PV23" s="131"/>
      <c r="PW23" s="131"/>
      <c r="PX23" s="131"/>
      <c r="PY23" s="131"/>
      <c r="PZ23" s="131"/>
      <c r="QA23" s="131"/>
      <c r="QB23" s="131"/>
      <c r="QC23" s="131" t="s">
        <v>54</v>
      </c>
      <c r="QD23" s="131"/>
      <c r="QE23" s="131"/>
      <c r="QF23" s="131"/>
      <c r="QG23" s="131" t="s">
        <v>141</v>
      </c>
      <c r="QH23" s="131"/>
      <c r="QI23" s="131" t="s">
        <v>293</v>
      </c>
      <c r="QJ23" s="131" t="s">
        <v>486</v>
      </c>
      <c r="QK23" s="131" t="s">
        <v>1</v>
      </c>
      <c r="QL23" s="131"/>
      <c r="QM23" s="131"/>
      <c r="QN23" s="131"/>
      <c r="QO23" s="131"/>
      <c r="QP23" s="131"/>
      <c r="QQ23" s="131"/>
      <c r="QR23" s="174"/>
      <c r="QS23" s="171">
        <v>44062.580914351849</v>
      </c>
      <c r="QT23" t="s">
        <v>2029</v>
      </c>
      <c r="QU23" t="s">
        <v>1822</v>
      </c>
      <c r="QV23" t="s">
        <v>410</v>
      </c>
      <c r="QW23" t="s">
        <v>50</v>
      </c>
      <c r="QX23" t="s">
        <v>1826</v>
      </c>
      <c r="QY23" t="s">
        <v>50</v>
      </c>
      <c r="QZ23" t="s">
        <v>1826</v>
      </c>
      <c r="RA23" t="s">
        <v>9</v>
      </c>
      <c r="RB23" t="s">
        <v>7</v>
      </c>
      <c r="RD23" t="s">
        <v>7</v>
      </c>
      <c r="RF23" t="s">
        <v>7</v>
      </c>
      <c r="RI23" t="s">
        <v>20</v>
      </c>
      <c r="RJ23" t="s">
        <v>40</v>
      </c>
      <c r="RK23" t="s">
        <v>20</v>
      </c>
      <c r="RL23" t="s">
        <v>20</v>
      </c>
      <c r="RM23" t="s">
        <v>20</v>
      </c>
      <c r="RN23" t="s">
        <v>80</v>
      </c>
      <c r="RO23" t="s">
        <v>20</v>
      </c>
      <c r="RP23" t="s">
        <v>20</v>
      </c>
      <c r="RQ23" t="s">
        <v>20</v>
      </c>
      <c r="RR23" t="s">
        <v>133</v>
      </c>
      <c r="RS23" t="s">
        <v>9</v>
      </c>
      <c r="RT23" t="s">
        <v>2101</v>
      </c>
      <c r="RU23" t="s">
        <v>7</v>
      </c>
      <c r="RW23" t="s">
        <v>9</v>
      </c>
      <c r="RX23" t="s">
        <v>172</v>
      </c>
      <c r="RY23" t="s">
        <v>2102</v>
      </c>
      <c r="RZ23" t="s">
        <v>9</v>
      </c>
      <c r="SA23" t="s">
        <v>2103</v>
      </c>
      <c r="SB23">
        <v>0</v>
      </c>
      <c r="SC23">
        <v>0</v>
      </c>
      <c r="SD23">
        <v>5</v>
      </c>
      <c r="SE23" t="s">
        <v>2104</v>
      </c>
      <c r="SF23">
        <v>7</v>
      </c>
      <c r="SG23" t="s">
        <v>2105</v>
      </c>
      <c r="SH23" t="s">
        <v>2106</v>
      </c>
      <c r="SI23">
        <v>4</v>
      </c>
      <c r="SJ23">
        <v>4</v>
      </c>
      <c r="SK23">
        <v>1</v>
      </c>
      <c r="SL23">
        <v>1</v>
      </c>
      <c r="SM23">
        <v>4</v>
      </c>
      <c r="SN23">
        <v>1</v>
      </c>
      <c r="SO23">
        <v>2</v>
      </c>
      <c r="SP23">
        <v>4</v>
      </c>
      <c r="SQ23">
        <v>2</v>
      </c>
      <c r="SR23">
        <v>4</v>
      </c>
      <c r="SS23">
        <v>4</v>
      </c>
      <c r="ST23">
        <v>1</v>
      </c>
      <c r="SU23">
        <v>1</v>
      </c>
      <c r="SV23">
        <v>2</v>
      </c>
      <c r="SW23">
        <v>4</v>
      </c>
      <c r="SX23">
        <v>4</v>
      </c>
      <c r="SY23">
        <v>2</v>
      </c>
      <c r="SZ23">
        <v>1</v>
      </c>
      <c r="TA23">
        <v>4</v>
      </c>
      <c r="TB23">
        <v>4</v>
      </c>
      <c r="TC23">
        <v>0</v>
      </c>
      <c r="TD23">
        <v>0</v>
      </c>
      <c r="TE23">
        <v>0</v>
      </c>
      <c r="TF23">
        <v>0</v>
      </c>
      <c r="TG23">
        <v>1</v>
      </c>
      <c r="TH23">
        <v>0</v>
      </c>
      <c r="TI23">
        <v>0</v>
      </c>
      <c r="TJ23">
        <v>0</v>
      </c>
      <c r="TK23">
        <v>2</v>
      </c>
      <c r="TL23">
        <v>0</v>
      </c>
      <c r="TM23">
        <v>0</v>
      </c>
      <c r="TN23">
        <v>0</v>
      </c>
      <c r="TO23">
        <v>3</v>
      </c>
      <c r="TP23">
        <v>0</v>
      </c>
      <c r="TQ23">
        <v>0</v>
      </c>
      <c r="TR23">
        <v>0</v>
      </c>
      <c r="TS23">
        <v>0</v>
      </c>
      <c r="TT23">
        <v>0</v>
      </c>
      <c r="TU23">
        <v>0</v>
      </c>
      <c r="TV23">
        <v>0</v>
      </c>
      <c r="TW23">
        <v>0</v>
      </c>
      <c r="TX23">
        <v>0</v>
      </c>
      <c r="TY23">
        <v>0</v>
      </c>
      <c r="TZ23">
        <v>3</v>
      </c>
      <c r="UA23">
        <v>0</v>
      </c>
      <c r="UB23">
        <v>0</v>
      </c>
      <c r="UC23">
        <v>0</v>
      </c>
      <c r="UD23">
        <v>0</v>
      </c>
      <c r="UE23">
        <v>0</v>
      </c>
      <c r="UF23">
        <v>0</v>
      </c>
      <c r="UG23">
        <v>0</v>
      </c>
      <c r="UH23">
        <v>1</v>
      </c>
      <c r="UI23">
        <v>0</v>
      </c>
      <c r="UJ23">
        <v>1</v>
      </c>
      <c r="UK23">
        <v>1</v>
      </c>
      <c r="UL23">
        <v>1</v>
      </c>
      <c r="UM23">
        <v>0</v>
      </c>
      <c r="UN23">
        <v>2</v>
      </c>
      <c r="UO23">
        <v>1</v>
      </c>
      <c r="UP23">
        <v>1</v>
      </c>
      <c r="UQ23">
        <v>1</v>
      </c>
      <c r="UR23">
        <v>1</v>
      </c>
      <c r="US23">
        <v>2</v>
      </c>
      <c r="UT23">
        <v>1</v>
      </c>
      <c r="UU23">
        <v>1</v>
      </c>
      <c r="UV23">
        <v>1</v>
      </c>
      <c r="UW23">
        <v>1</v>
      </c>
      <c r="UX23">
        <v>1</v>
      </c>
      <c r="UY23">
        <v>1</v>
      </c>
      <c r="UZ23">
        <v>1</v>
      </c>
      <c r="VA23">
        <v>1</v>
      </c>
      <c r="VB23">
        <v>1</v>
      </c>
      <c r="VC23">
        <v>2</v>
      </c>
      <c r="VD23">
        <v>1</v>
      </c>
      <c r="VE23">
        <v>1</v>
      </c>
      <c r="VF23">
        <v>1</v>
      </c>
      <c r="VG23">
        <v>1</v>
      </c>
      <c r="VH23" s="172">
        <v>7.2916666666666671E-2</v>
      </c>
      <c r="VI23" t="s">
        <v>533</v>
      </c>
      <c r="VJ23" s="172">
        <v>0.36458333333333331</v>
      </c>
      <c r="VK23">
        <v>7.1</v>
      </c>
      <c r="VL23" t="s">
        <v>26</v>
      </c>
      <c r="VM23" t="s">
        <v>26</v>
      </c>
      <c r="VN23" t="s">
        <v>26</v>
      </c>
      <c r="VO23" t="s">
        <v>26</v>
      </c>
      <c r="VP23" t="s">
        <v>26</v>
      </c>
      <c r="VQ23" t="s">
        <v>26</v>
      </c>
      <c r="VR23" t="s">
        <v>26</v>
      </c>
      <c r="VS23" t="s">
        <v>26</v>
      </c>
      <c r="VT23" t="s">
        <v>26</v>
      </c>
      <c r="VU23" t="s">
        <v>2107</v>
      </c>
      <c r="VV23" t="s">
        <v>26</v>
      </c>
      <c r="VW23" t="s">
        <v>26</v>
      </c>
      <c r="VX23" t="s">
        <v>66</v>
      </c>
      <c r="VY23" t="s">
        <v>23</v>
      </c>
      <c r="VZ23">
        <v>5</v>
      </c>
      <c r="WA23" t="s">
        <v>7</v>
      </c>
      <c r="WB23" t="s">
        <v>7</v>
      </c>
      <c r="WD23" t="s">
        <v>21</v>
      </c>
      <c r="WE23" t="s">
        <v>60</v>
      </c>
      <c r="WF23">
        <v>5</v>
      </c>
      <c r="WG23">
        <v>3</v>
      </c>
      <c r="WH23">
        <v>5</v>
      </c>
      <c r="WI23">
        <v>1</v>
      </c>
      <c r="WJ23" t="s">
        <v>19</v>
      </c>
      <c r="WK23" t="s">
        <v>18</v>
      </c>
      <c r="WL23" t="s">
        <v>16</v>
      </c>
      <c r="WM23" t="s">
        <v>1346</v>
      </c>
      <c r="WN23" t="s">
        <v>20</v>
      </c>
      <c r="WO23">
        <v>3</v>
      </c>
      <c r="WP23">
        <v>2</v>
      </c>
      <c r="WQ23">
        <v>3</v>
      </c>
      <c r="WR23">
        <v>5</v>
      </c>
      <c r="WT23" t="s">
        <v>14</v>
      </c>
      <c r="WU23" t="s">
        <v>7</v>
      </c>
      <c r="WV23" t="s">
        <v>94</v>
      </c>
      <c r="WW23" t="s">
        <v>94</v>
      </c>
      <c r="WX23" t="s">
        <v>7</v>
      </c>
      <c r="WY23" t="s">
        <v>7</v>
      </c>
      <c r="WZ23" t="s">
        <v>7</v>
      </c>
      <c r="XA23" t="s">
        <v>232</v>
      </c>
      <c r="XB23" t="s">
        <v>92</v>
      </c>
      <c r="XF23" t="s">
        <v>2108</v>
      </c>
      <c r="XG23" t="s">
        <v>7</v>
      </c>
      <c r="XH23" t="s">
        <v>7</v>
      </c>
      <c r="XI23" t="s">
        <v>9</v>
      </c>
      <c r="XK23" t="s">
        <v>7</v>
      </c>
      <c r="XL23" t="s">
        <v>9</v>
      </c>
      <c r="XM23" t="s">
        <v>2109</v>
      </c>
      <c r="XN23" t="s">
        <v>9</v>
      </c>
      <c r="XO23" t="s">
        <v>9</v>
      </c>
      <c r="XP23" t="s">
        <v>337</v>
      </c>
      <c r="XT23">
        <v>4</v>
      </c>
      <c r="XY23" t="s">
        <v>5</v>
      </c>
      <c r="YO23" t="s">
        <v>54</v>
      </c>
      <c r="YS23" t="s">
        <v>141</v>
      </c>
      <c r="YU23" t="s">
        <v>293</v>
      </c>
      <c r="YV23" t="s">
        <v>486</v>
      </c>
      <c r="YW23" t="s">
        <v>1</v>
      </c>
    </row>
    <row r="24" spans="1:681" ht="15" thickBot="1" x14ac:dyDescent="0.4">
      <c r="A24" s="47" t="s">
        <v>856</v>
      </c>
      <c r="B24" s="17">
        <v>43957.433382303236</v>
      </c>
      <c r="C24" s="53">
        <v>54</v>
      </c>
      <c r="D24" s="11" t="s">
        <v>139</v>
      </c>
      <c r="E24" s="11" t="s">
        <v>50</v>
      </c>
      <c r="F24" s="11" t="s">
        <v>49</v>
      </c>
      <c r="G24" s="11" t="s">
        <v>117</v>
      </c>
      <c r="H24" s="11" t="s">
        <v>9</v>
      </c>
      <c r="I24" s="11" t="s">
        <v>7</v>
      </c>
      <c r="J24" s="11" t="s">
        <v>9</v>
      </c>
      <c r="K24" s="11">
        <v>2</v>
      </c>
      <c r="L24" s="11" t="s">
        <v>9</v>
      </c>
      <c r="M24" s="11" t="s">
        <v>449</v>
      </c>
      <c r="N24" s="11" t="s">
        <v>9</v>
      </c>
      <c r="O24" s="11" t="s">
        <v>45</v>
      </c>
      <c r="P24" s="11">
        <v>420</v>
      </c>
      <c r="Q24" s="11" t="s">
        <v>855</v>
      </c>
      <c r="R24" s="11">
        <v>36000</v>
      </c>
      <c r="S24" s="11">
        <v>2</v>
      </c>
      <c r="T24" s="11">
        <v>0</v>
      </c>
      <c r="U24" s="11" t="s">
        <v>9</v>
      </c>
      <c r="V24" s="11" t="s">
        <v>7</v>
      </c>
      <c r="W24" s="11" t="s">
        <v>9</v>
      </c>
      <c r="X24" s="11" t="s">
        <v>7</v>
      </c>
      <c r="Y24" s="54" t="s">
        <v>7</v>
      </c>
      <c r="Z24" s="65" t="s">
        <v>7</v>
      </c>
      <c r="AA24" s="66"/>
      <c r="AB24" s="66" t="s">
        <v>7</v>
      </c>
      <c r="AC24" s="66"/>
      <c r="AD24" s="66" t="s">
        <v>9</v>
      </c>
      <c r="AE24" s="66" t="s">
        <v>854</v>
      </c>
      <c r="AF24" s="67" t="s">
        <v>845</v>
      </c>
      <c r="AG24" s="53" t="s">
        <v>20</v>
      </c>
      <c r="AH24" s="11" t="s">
        <v>40</v>
      </c>
      <c r="AI24" s="11" t="s">
        <v>20</v>
      </c>
      <c r="AJ24" s="11" t="s">
        <v>20</v>
      </c>
      <c r="AK24" s="11">
        <v>1</v>
      </c>
      <c r="AL24" s="11" t="s">
        <v>39</v>
      </c>
      <c r="AM24" s="11">
        <v>2</v>
      </c>
      <c r="AN24" s="11" t="s">
        <v>20</v>
      </c>
      <c r="AO24" s="11">
        <v>2</v>
      </c>
      <c r="AP24" s="54" t="s">
        <v>38</v>
      </c>
      <c r="AQ24" s="65" t="s">
        <v>9</v>
      </c>
      <c r="AR24" s="66" t="s">
        <v>853</v>
      </c>
      <c r="AS24" s="66" t="s">
        <v>9</v>
      </c>
      <c r="AT24" s="67" t="s">
        <v>852</v>
      </c>
      <c r="AU24" s="53" t="s">
        <v>7</v>
      </c>
      <c r="AV24" s="11" t="s">
        <v>20</v>
      </c>
      <c r="AW24" s="11" t="s">
        <v>20</v>
      </c>
      <c r="AX24" s="11" t="s">
        <v>7</v>
      </c>
      <c r="AY24" s="11"/>
      <c r="AZ24" s="11">
        <v>0</v>
      </c>
      <c r="BA24" s="11">
        <v>0</v>
      </c>
      <c r="BB24" s="11">
        <v>0</v>
      </c>
      <c r="BC24" s="11">
        <v>0</v>
      </c>
      <c r="BD24" s="11">
        <v>1</v>
      </c>
      <c r="BE24" s="11" t="s">
        <v>152</v>
      </c>
      <c r="BF24" s="54" t="s">
        <v>404</v>
      </c>
      <c r="BG24" s="83">
        <v>3</v>
      </c>
      <c r="BH24" s="79">
        <v>4</v>
      </c>
      <c r="BI24" s="79">
        <v>2</v>
      </c>
      <c r="BJ24" s="79">
        <v>1</v>
      </c>
      <c r="BK24" s="79">
        <v>3</v>
      </c>
      <c r="BL24" s="79">
        <v>1</v>
      </c>
      <c r="BM24" s="79">
        <v>1</v>
      </c>
      <c r="BN24" s="79">
        <v>3</v>
      </c>
      <c r="BO24" s="79">
        <v>1</v>
      </c>
      <c r="BP24" s="79">
        <v>3</v>
      </c>
      <c r="BQ24" s="79">
        <v>4</v>
      </c>
      <c r="BR24" s="79">
        <v>1</v>
      </c>
      <c r="BS24" s="79">
        <v>1</v>
      </c>
      <c r="BT24" s="79">
        <v>1</v>
      </c>
      <c r="BU24" s="79">
        <v>3</v>
      </c>
      <c r="BV24" s="79">
        <v>3</v>
      </c>
      <c r="BW24" s="79">
        <v>1</v>
      </c>
      <c r="BX24" s="79">
        <v>1</v>
      </c>
      <c r="BY24" s="79">
        <v>4</v>
      </c>
      <c r="BZ24" s="84">
        <v>3</v>
      </c>
      <c r="CB24" s="53">
        <v>0</v>
      </c>
      <c r="CC24" s="11">
        <v>1</v>
      </c>
      <c r="CD24" s="11">
        <v>1</v>
      </c>
      <c r="CE24" s="11">
        <v>1</v>
      </c>
      <c r="CF24" s="11">
        <v>3</v>
      </c>
      <c r="CG24" s="11">
        <v>0</v>
      </c>
      <c r="CH24" s="11">
        <v>1</v>
      </c>
      <c r="CI24" s="11">
        <v>0</v>
      </c>
      <c r="CJ24" s="11">
        <v>3</v>
      </c>
      <c r="CK24" s="11">
        <v>0</v>
      </c>
      <c r="CL24" s="11">
        <v>1</v>
      </c>
      <c r="CM24" s="11">
        <v>1</v>
      </c>
      <c r="CN24" s="11">
        <v>3</v>
      </c>
      <c r="CO24" s="11">
        <v>0</v>
      </c>
      <c r="CP24" s="11">
        <v>0</v>
      </c>
      <c r="CQ24" s="11">
        <v>2</v>
      </c>
      <c r="CR24" s="11">
        <v>1</v>
      </c>
      <c r="CS24" s="11">
        <v>1</v>
      </c>
      <c r="CT24" s="11">
        <v>1</v>
      </c>
      <c r="CU24" s="11">
        <v>0</v>
      </c>
      <c r="CV24" s="11">
        <v>0</v>
      </c>
      <c r="CW24" s="11">
        <v>0</v>
      </c>
      <c r="CX24" s="11">
        <v>0</v>
      </c>
      <c r="CY24" s="11">
        <v>3</v>
      </c>
      <c r="CZ24" s="11">
        <v>0</v>
      </c>
      <c r="DA24" s="11">
        <v>1</v>
      </c>
      <c r="DB24" s="11">
        <v>0</v>
      </c>
      <c r="DC24" s="11">
        <v>0</v>
      </c>
      <c r="DD24" s="11">
        <v>1</v>
      </c>
      <c r="DE24" s="11">
        <v>0</v>
      </c>
      <c r="DF24" s="11">
        <v>0</v>
      </c>
      <c r="DG24" s="11">
        <v>3</v>
      </c>
      <c r="DH24" s="11">
        <v>0</v>
      </c>
      <c r="DI24" s="11">
        <v>0</v>
      </c>
      <c r="DJ24" s="11">
        <v>3</v>
      </c>
      <c r="DK24" s="11">
        <v>0</v>
      </c>
      <c r="DL24" s="54">
        <v>1</v>
      </c>
      <c r="DM24" s="83">
        <v>3</v>
      </c>
      <c r="DN24" s="79">
        <v>1</v>
      </c>
      <c r="DO24" s="79">
        <v>1</v>
      </c>
      <c r="DP24" s="79">
        <v>1</v>
      </c>
      <c r="DQ24" s="79">
        <v>1</v>
      </c>
      <c r="DR24" s="79">
        <v>1</v>
      </c>
      <c r="DS24" s="79">
        <v>1</v>
      </c>
      <c r="DT24" s="79">
        <v>1</v>
      </c>
      <c r="DU24" s="79">
        <v>1</v>
      </c>
      <c r="DV24" s="79">
        <v>1</v>
      </c>
      <c r="DW24" s="79">
        <v>1</v>
      </c>
      <c r="DX24" s="79">
        <v>1</v>
      </c>
      <c r="DY24" s="79">
        <v>1</v>
      </c>
      <c r="DZ24" s="79">
        <v>1</v>
      </c>
      <c r="EA24" s="79">
        <v>1</v>
      </c>
      <c r="EB24" s="79">
        <v>1</v>
      </c>
      <c r="EC24" s="79">
        <v>2</v>
      </c>
      <c r="ED24" s="79">
        <v>1</v>
      </c>
      <c r="EE24" s="84">
        <v>1</v>
      </c>
      <c r="EF24" s="53" t="s">
        <v>851</v>
      </c>
      <c r="EG24" s="11">
        <v>10</v>
      </c>
      <c r="EH24" s="11" t="s">
        <v>850</v>
      </c>
      <c r="EI24" s="11">
        <v>8</v>
      </c>
      <c r="EJ24" s="11" t="s">
        <v>103</v>
      </c>
      <c r="EK24" s="11" t="s">
        <v>103</v>
      </c>
      <c r="EL24" s="11" t="s">
        <v>26</v>
      </c>
      <c r="EM24" s="11" t="s">
        <v>26</v>
      </c>
      <c r="EN24" s="11" t="s">
        <v>26</v>
      </c>
      <c r="EO24" s="11" t="s">
        <v>26</v>
      </c>
      <c r="EP24" s="11" t="s">
        <v>26</v>
      </c>
      <c r="EQ24" s="11" t="s">
        <v>26</v>
      </c>
      <c r="ER24" s="11" t="s">
        <v>26</v>
      </c>
      <c r="ES24" s="11" t="s">
        <v>7</v>
      </c>
      <c r="ET24" s="11" t="s">
        <v>26</v>
      </c>
      <c r="EU24" s="11" t="s">
        <v>26</v>
      </c>
      <c r="EV24" s="11" t="s">
        <v>24</v>
      </c>
      <c r="EW24" s="54" t="s">
        <v>100</v>
      </c>
      <c r="EX24" s="83" t="s">
        <v>400</v>
      </c>
      <c r="EY24" s="79" t="s">
        <v>821</v>
      </c>
      <c r="EZ24" s="79" t="s">
        <v>62</v>
      </c>
      <c r="FA24" s="79">
        <v>120</v>
      </c>
      <c r="FB24" s="79" t="s">
        <v>9</v>
      </c>
      <c r="FC24" s="79" t="s">
        <v>7</v>
      </c>
      <c r="FD24" s="79" t="s">
        <v>378</v>
      </c>
      <c r="FE24" s="79" t="s">
        <v>96</v>
      </c>
      <c r="FF24" s="84" t="s">
        <v>96</v>
      </c>
      <c r="FG24" s="53">
        <v>4</v>
      </c>
      <c r="FH24" s="11">
        <v>2</v>
      </c>
      <c r="FI24" s="11">
        <v>3</v>
      </c>
      <c r="FJ24" s="11">
        <v>1</v>
      </c>
      <c r="FK24" s="11" t="s">
        <v>19</v>
      </c>
      <c r="FL24" s="11" t="s">
        <v>20</v>
      </c>
      <c r="FM24" s="11" t="s">
        <v>20</v>
      </c>
      <c r="FN24" s="11" t="s">
        <v>20</v>
      </c>
      <c r="FO24" s="11" t="s">
        <v>20</v>
      </c>
      <c r="FP24" s="11">
        <v>3</v>
      </c>
      <c r="FQ24" s="11">
        <v>2</v>
      </c>
      <c r="FR24" s="11">
        <v>3</v>
      </c>
      <c r="FS24" s="11">
        <v>5</v>
      </c>
      <c r="FT24" s="11" t="s">
        <v>849</v>
      </c>
      <c r="FU24" s="11" t="s">
        <v>14</v>
      </c>
      <c r="FV24" s="11" t="s">
        <v>7</v>
      </c>
      <c r="FW24" s="11" t="s">
        <v>14</v>
      </c>
      <c r="FX24" s="11" t="s">
        <v>14</v>
      </c>
      <c r="FY24" s="11" t="s">
        <v>7</v>
      </c>
      <c r="FZ24" s="11" t="s">
        <v>7</v>
      </c>
      <c r="GA24" s="54" t="s">
        <v>7</v>
      </c>
      <c r="GB24" s="83" t="s">
        <v>12</v>
      </c>
      <c r="GC24" s="79" t="s">
        <v>57</v>
      </c>
      <c r="GD24" s="79" t="s">
        <v>9</v>
      </c>
      <c r="GE24" s="79" t="s">
        <v>7</v>
      </c>
      <c r="GF24" s="79"/>
      <c r="GG24" s="79" t="s">
        <v>848</v>
      </c>
      <c r="GH24" s="79" t="s">
        <v>9</v>
      </c>
      <c r="GI24" s="79" t="s">
        <v>9</v>
      </c>
      <c r="GJ24" s="79" t="s">
        <v>7</v>
      </c>
      <c r="GK24" s="79"/>
      <c r="GL24" s="84" t="s">
        <v>7</v>
      </c>
      <c r="GM24" s="53" t="s">
        <v>7</v>
      </c>
      <c r="GN24" s="11"/>
      <c r="GO24" s="11" t="s">
        <v>7</v>
      </c>
      <c r="GP24" s="54" t="s">
        <v>7</v>
      </c>
      <c r="GQ24" s="83" t="s">
        <v>308</v>
      </c>
      <c r="GR24" s="79"/>
      <c r="GS24" s="79"/>
      <c r="GT24" s="79">
        <v>5</v>
      </c>
      <c r="GU24" s="79"/>
      <c r="GV24" s="79"/>
      <c r="GW24" s="79"/>
      <c r="GX24" s="79"/>
      <c r="GY24" s="84"/>
      <c r="GZ24" s="49" t="s">
        <v>5</v>
      </c>
      <c r="HA24" s="11"/>
      <c r="HB24" s="11"/>
      <c r="HC24" s="11"/>
      <c r="HD24" s="11"/>
      <c r="HE24" s="11"/>
      <c r="HF24" s="11"/>
      <c r="HG24" s="11"/>
      <c r="HH24" s="11"/>
      <c r="HI24" s="11"/>
      <c r="HJ24" s="11"/>
      <c r="HK24" s="11"/>
      <c r="HL24" s="11"/>
      <c r="HM24" s="11"/>
      <c r="HN24" s="11"/>
      <c r="HO24" s="11"/>
      <c r="HP24" s="11" t="s">
        <v>54</v>
      </c>
      <c r="HQ24" s="11" t="s">
        <v>53</v>
      </c>
      <c r="HR24" s="11" t="s">
        <v>1</v>
      </c>
      <c r="HS24" s="11"/>
      <c r="HT24" s="11" t="s">
        <v>1</v>
      </c>
      <c r="HU24" s="11"/>
      <c r="HV24" s="11"/>
      <c r="HW24" s="11"/>
      <c r="HX24" s="11" t="s">
        <v>1</v>
      </c>
      <c r="HY24" s="11"/>
      <c r="HZ24" s="11"/>
      <c r="IA24" s="11"/>
      <c r="IB24" s="11"/>
      <c r="IC24" s="11"/>
      <c r="ID24" s="11"/>
      <c r="IE24" s="11"/>
      <c r="IF24" s="47" t="s">
        <v>856</v>
      </c>
      <c r="IG24" s="132">
        <v>44021.700543981482</v>
      </c>
      <c r="IH24" s="131" t="s">
        <v>1821</v>
      </c>
      <c r="II24" s="131" t="s">
        <v>1822</v>
      </c>
      <c r="IJ24" s="131" t="s">
        <v>856</v>
      </c>
      <c r="IK24" s="131" t="s">
        <v>1831</v>
      </c>
      <c r="IL24" s="131" t="s">
        <v>1824</v>
      </c>
      <c r="IM24" s="131" t="s">
        <v>1831</v>
      </c>
      <c r="IN24" s="131" t="s">
        <v>1824</v>
      </c>
      <c r="IO24" s="131" t="s">
        <v>9</v>
      </c>
      <c r="IP24" s="131" t="s">
        <v>7</v>
      </c>
      <c r="IQ24" s="131"/>
      <c r="IR24" s="131" t="s">
        <v>7</v>
      </c>
      <c r="IS24" s="131"/>
      <c r="IT24" s="131" t="s">
        <v>7</v>
      </c>
      <c r="IU24" s="131"/>
      <c r="IV24" s="131"/>
      <c r="IW24" s="131" t="s">
        <v>20</v>
      </c>
      <c r="IX24" s="131" t="s">
        <v>40</v>
      </c>
      <c r="IY24" s="131" t="s">
        <v>20</v>
      </c>
      <c r="IZ24" s="131" t="s">
        <v>20</v>
      </c>
      <c r="JA24" s="131" t="s">
        <v>20</v>
      </c>
      <c r="JB24" s="131" t="s">
        <v>39</v>
      </c>
      <c r="JC24" s="133">
        <v>2</v>
      </c>
      <c r="JD24" s="131" t="s">
        <v>20</v>
      </c>
      <c r="JE24" s="133">
        <v>1</v>
      </c>
      <c r="JF24" s="131" t="s">
        <v>38</v>
      </c>
      <c r="JG24" s="131" t="s">
        <v>7</v>
      </c>
      <c r="JH24" s="131"/>
      <c r="JI24" s="131" t="s">
        <v>7</v>
      </c>
      <c r="JJ24" s="131"/>
      <c r="JK24" s="131" t="s">
        <v>7</v>
      </c>
      <c r="JL24" s="131" t="s">
        <v>20</v>
      </c>
      <c r="JM24" s="131"/>
      <c r="JN24" s="131" t="s">
        <v>7</v>
      </c>
      <c r="JO24" s="131"/>
      <c r="JP24" s="133">
        <v>0</v>
      </c>
      <c r="JQ24" s="133">
        <v>0</v>
      </c>
      <c r="JR24" s="133">
        <v>0</v>
      </c>
      <c r="JS24" s="133">
        <v>0</v>
      </c>
      <c r="JT24" s="133">
        <v>0</v>
      </c>
      <c r="JU24" s="133">
        <v>0</v>
      </c>
      <c r="JV24" s="131" t="s">
        <v>1393</v>
      </c>
      <c r="JW24" s="138">
        <v>4</v>
      </c>
      <c r="JX24" s="138">
        <v>4</v>
      </c>
      <c r="JY24" s="138">
        <v>1</v>
      </c>
      <c r="JZ24" s="138">
        <v>1</v>
      </c>
      <c r="KA24" s="138">
        <v>3</v>
      </c>
      <c r="KB24" s="138">
        <v>1</v>
      </c>
      <c r="KC24" s="138">
        <v>1</v>
      </c>
      <c r="KD24" s="138">
        <v>4</v>
      </c>
      <c r="KE24" s="138">
        <v>1</v>
      </c>
      <c r="KF24" s="138">
        <v>4</v>
      </c>
      <c r="KG24" s="138">
        <v>4</v>
      </c>
      <c r="KH24" s="138">
        <v>1</v>
      </c>
      <c r="KI24" s="138">
        <v>1</v>
      </c>
      <c r="KJ24" s="138">
        <v>1</v>
      </c>
      <c r="KK24" s="138">
        <v>3</v>
      </c>
      <c r="KL24" s="138">
        <v>3</v>
      </c>
      <c r="KM24" s="138">
        <v>1</v>
      </c>
      <c r="KN24" s="138">
        <v>1</v>
      </c>
      <c r="KO24" s="138">
        <v>4</v>
      </c>
      <c r="KP24" s="138">
        <v>4</v>
      </c>
      <c r="KQ24" s="139"/>
      <c r="KR24" s="133">
        <v>0</v>
      </c>
      <c r="KS24" s="133">
        <v>0</v>
      </c>
      <c r="KT24" s="133">
        <v>1</v>
      </c>
      <c r="KU24" s="133">
        <v>0</v>
      </c>
      <c r="KV24" s="133">
        <v>3</v>
      </c>
      <c r="KW24" s="133">
        <v>0</v>
      </c>
      <c r="KX24" s="133">
        <v>0</v>
      </c>
      <c r="KY24" s="133">
        <v>0</v>
      </c>
      <c r="KZ24" s="133">
        <v>4</v>
      </c>
      <c r="LA24" s="133">
        <v>0</v>
      </c>
      <c r="LB24" s="133">
        <v>0</v>
      </c>
      <c r="LC24" s="133">
        <v>0</v>
      </c>
      <c r="LD24" s="133">
        <v>4</v>
      </c>
      <c r="LE24" s="133">
        <v>0</v>
      </c>
      <c r="LF24" s="133">
        <v>0</v>
      </c>
      <c r="LG24" s="133">
        <v>0</v>
      </c>
      <c r="LH24" s="133">
        <v>0</v>
      </c>
      <c r="LI24" s="133">
        <v>0</v>
      </c>
      <c r="LJ24" s="133">
        <v>0</v>
      </c>
      <c r="LK24" s="133">
        <v>0</v>
      </c>
      <c r="LL24" s="133">
        <v>0</v>
      </c>
      <c r="LM24" s="133">
        <v>0</v>
      </c>
      <c r="LN24" s="133">
        <v>0</v>
      </c>
      <c r="LO24" s="133">
        <v>3</v>
      </c>
      <c r="LP24" s="133">
        <v>0</v>
      </c>
      <c r="LQ24" s="133">
        <v>0</v>
      </c>
      <c r="LR24" s="133">
        <v>0</v>
      </c>
      <c r="LS24" s="133">
        <v>0</v>
      </c>
      <c r="LT24" s="133">
        <v>0</v>
      </c>
      <c r="LU24" s="133">
        <v>0</v>
      </c>
      <c r="LV24" s="133">
        <v>0</v>
      </c>
      <c r="LW24" s="133">
        <v>3</v>
      </c>
      <c r="LX24" s="133">
        <v>0</v>
      </c>
      <c r="LY24" s="133">
        <v>0</v>
      </c>
      <c r="LZ24" s="133">
        <v>0</v>
      </c>
      <c r="MA24" s="133">
        <v>0</v>
      </c>
      <c r="MB24" s="133">
        <v>0</v>
      </c>
      <c r="MC24" s="133">
        <v>2</v>
      </c>
      <c r="MD24" s="133">
        <v>1</v>
      </c>
      <c r="ME24" s="133">
        <v>1</v>
      </c>
      <c r="MF24" s="133">
        <v>1</v>
      </c>
      <c r="MG24" s="133">
        <v>1</v>
      </c>
      <c r="MH24" s="133">
        <v>1</v>
      </c>
      <c r="MI24" s="133">
        <v>1</v>
      </c>
      <c r="MJ24" s="133">
        <v>2</v>
      </c>
      <c r="MK24" s="133">
        <v>1</v>
      </c>
      <c r="ML24" s="133">
        <v>1</v>
      </c>
      <c r="MM24" s="133">
        <v>1</v>
      </c>
      <c r="MN24" s="133">
        <v>1</v>
      </c>
      <c r="MO24" s="133">
        <v>1</v>
      </c>
      <c r="MP24" s="133">
        <v>1</v>
      </c>
      <c r="MQ24" s="133">
        <v>1</v>
      </c>
      <c r="MR24" s="133">
        <v>1</v>
      </c>
      <c r="MS24" s="133">
        <v>1</v>
      </c>
      <c r="MT24" s="133">
        <v>1</v>
      </c>
      <c r="MU24" s="133">
        <v>1</v>
      </c>
      <c r="MV24" s="131" t="s">
        <v>740</v>
      </c>
      <c r="MW24" s="133">
        <v>15</v>
      </c>
      <c r="MX24" s="134">
        <v>0.29166666666666669</v>
      </c>
      <c r="MY24" s="133">
        <v>7</v>
      </c>
      <c r="MZ24" s="131" t="s">
        <v>26</v>
      </c>
      <c r="NA24" s="131" t="s">
        <v>103</v>
      </c>
      <c r="NB24" s="131" t="s">
        <v>26</v>
      </c>
      <c r="NC24" s="131" t="s">
        <v>26</v>
      </c>
      <c r="ND24" s="131" t="s">
        <v>26</v>
      </c>
      <c r="NE24" s="131" t="s">
        <v>26</v>
      </c>
      <c r="NF24" s="131" t="s">
        <v>26</v>
      </c>
      <c r="NG24" s="131" t="s">
        <v>26</v>
      </c>
      <c r="NH24" s="131" t="s">
        <v>26</v>
      </c>
      <c r="NI24" s="131" t="s">
        <v>7</v>
      </c>
      <c r="NJ24" s="131" t="s">
        <v>26</v>
      </c>
      <c r="NK24" s="131" t="s">
        <v>25</v>
      </c>
      <c r="NL24" s="131" t="s">
        <v>66</v>
      </c>
      <c r="NM24" s="131" t="s">
        <v>100</v>
      </c>
      <c r="NN24" s="133">
        <v>60</v>
      </c>
      <c r="NO24" s="131" t="s">
        <v>7</v>
      </c>
      <c r="NP24" s="131" t="s">
        <v>9</v>
      </c>
      <c r="NQ24" s="131" t="s">
        <v>1969</v>
      </c>
      <c r="NR24" s="131" t="s">
        <v>60</v>
      </c>
      <c r="NS24" s="131" t="s">
        <v>96</v>
      </c>
      <c r="NT24" s="133">
        <v>5</v>
      </c>
      <c r="NU24" s="133">
        <v>2</v>
      </c>
      <c r="NV24" s="133">
        <v>4</v>
      </c>
      <c r="NW24" s="133">
        <v>1</v>
      </c>
      <c r="NX24" s="131" t="s">
        <v>19</v>
      </c>
      <c r="NY24" s="131" t="s">
        <v>18</v>
      </c>
      <c r="NZ24" s="131" t="s">
        <v>20</v>
      </c>
      <c r="OA24" s="131" t="s">
        <v>20</v>
      </c>
      <c r="OB24" s="131" t="s">
        <v>20</v>
      </c>
      <c r="OC24" s="133">
        <v>2</v>
      </c>
      <c r="OD24" s="133">
        <v>4</v>
      </c>
      <c r="OE24" s="133">
        <v>3</v>
      </c>
      <c r="OF24" s="133">
        <v>5</v>
      </c>
      <c r="OG24" s="131" t="s">
        <v>1970</v>
      </c>
      <c r="OH24" s="131" t="s">
        <v>14</v>
      </c>
      <c r="OI24" s="131" t="s">
        <v>7</v>
      </c>
      <c r="OJ24" s="131" t="s">
        <v>14</v>
      </c>
      <c r="OK24" s="131" t="s">
        <v>14</v>
      </c>
      <c r="OL24" s="131" t="s">
        <v>13</v>
      </c>
      <c r="OM24" s="131" t="s">
        <v>13</v>
      </c>
      <c r="ON24" s="131" t="s">
        <v>7</v>
      </c>
      <c r="OO24" s="131" t="s">
        <v>12</v>
      </c>
      <c r="OP24" s="131" t="s">
        <v>57</v>
      </c>
      <c r="OQ24" s="131" t="s">
        <v>9</v>
      </c>
      <c r="OR24" s="131" t="s">
        <v>7</v>
      </c>
      <c r="OS24" s="131"/>
      <c r="OT24" s="131" t="s">
        <v>580</v>
      </c>
      <c r="OU24" s="131" t="s">
        <v>7</v>
      </c>
      <c r="OV24" s="131" t="s">
        <v>7</v>
      </c>
      <c r="OW24" s="131" t="s">
        <v>7</v>
      </c>
      <c r="OX24" s="131"/>
      <c r="OY24" s="131" t="s">
        <v>7</v>
      </c>
      <c r="OZ24" s="131" t="s">
        <v>7</v>
      </c>
      <c r="PA24" s="131"/>
      <c r="PB24" s="131" t="s">
        <v>7</v>
      </c>
      <c r="PC24" s="131" t="s">
        <v>7</v>
      </c>
      <c r="PD24" s="131" t="s">
        <v>185</v>
      </c>
      <c r="PE24" s="131"/>
      <c r="PF24" s="131"/>
      <c r="PG24" s="131"/>
      <c r="PH24" s="131"/>
      <c r="PI24" s="131"/>
      <c r="PJ24" s="131"/>
      <c r="PK24" s="133">
        <v>8</v>
      </c>
      <c r="PL24" s="131"/>
      <c r="PM24" s="131" t="s">
        <v>5</v>
      </c>
      <c r="PN24" s="131"/>
      <c r="PO24" s="131"/>
      <c r="PP24" s="131"/>
      <c r="PQ24" s="131"/>
      <c r="PR24" s="131"/>
      <c r="PS24" s="131"/>
      <c r="PT24" s="131"/>
      <c r="PU24" s="131"/>
      <c r="PV24" s="131"/>
      <c r="PW24" s="131"/>
      <c r="PX24" s="131"/>
      <c r="PY24" s="131"/>
      <c r="PZ24" s="131"/>
      <c r="QA24" s="131"/>
      <c r="QB24" s="131"/>
      <c r="QC24" s="131" t="s">
        <v>54</v>
      </c>
      <c r="QD24" s="131"/>
      <c r="QE24" s="131" t="s">
        <v>184</v>
      </c>
      <c r="QF24" s="131" t="s">
        <v>1</v>
      </c>
      <c r="QG24" s="131" t="s">
        <v>1</v>
      </c>
      <c r="QH24" s="131"/>
      <c r="QI24" s="131"/>
      <c r="QJ24" s="131"/>
      <c r="QK24" s="131" t="s">
        <v>1</v>
      </c>
      <c r="QL24" s="131"/>
      <c r="QM24" s="131"/>
      <c r="QN24" s="131"/>
      <c r="QO24" s="131"/>
      <c r="QP24" s="131"/>
      <c r="QQ24" s="131"/>
      <c r="QR24" s="174"/>
      <c r="QS24" s="171">
        <v>44063.457673611112</v>
      </c>
      <c r="QT24" t="s">
        <v>2029</v>
      </c>
      <c r="QU24" t="s">
        <v>1822</v>
      </c>
      <c r="QV24" t="s">
        <v>856</v>
      </c>
      <c r="QW24" t="s">
        <v>1831</v>
      </c>
      <c r="QX24" t="s">
        <v>1824</v>
      </c>
      <c r="QY24" t="s">
        <v>1831</v>
      </c>
      <c r="QZ24" t="s">
        <v>1824</v>
      </c>
      <c r="RA24" t="s">
        <v>9</v>
      </c>
      <c r="RB24" t="s">
        <v>7</v>
      </c>
      <c r="RD24" t="s">
        <v>7</v>
      </c>
      <c r="RF24" t="s">
        <v>7</v>
      </c>
      <c r="RI24" t="s">
        <v>20</v>
      </c>
      <c r="RJ24" t="s">
        <v>40</v>
      </c>
      <c r="RK24" t="s">
        <v>20</v>
      </c>
      <c r="RL24" t="s">
        <v>20</v>
      </c>
      <c r="RM24" t="s">
        <v>20</v>
      </c>
      <c r="RN24" t="s">
        <v>39</v>
      </c>
      <c r="RO24">
        <v>1</v>
      </c>
      <c r="RP24" t="s">
        <v>20</v>
      </c>
      <c r="RQ24">
        <v>1</v>
      </c>
      <c r="RR24" t="s">
        <v>349</v>
      </c>
      <c r="RS24" t="s">
        <v>9</v>
      </c>
      <c r="RT24" t="s">
        <v>2134</v>
      </c>
      <c r="RU24" t="s">
        <v>9</v>
      </c>
      <c r="RV24" t="s">
        <v>2135</v>
      </c>
      <c r="RW24" t="s">
        <v>7</v>
      </c>
      <c r="RX24" t="s">
        <v>20</v>
      </c>
      <c r="RZ24" t="s">
        <v>7</v>
      </c>
      <c r="SB24">
        <v>0</v>
      </c>
      <c r="SC24">
        <v>0</v>
      </c>
      <c r="SD24">
        <v>0</v>
      </c>
      <c r="SE24">
        <v>0</v>
      </c>
      <c r="SF24">
        <v>0</v>
      </c>
      <c r="SG24">
        <v>0</v>
      </c>
      <c r="SH24" t="s">
        <v>961</v>
      </c>
      <c r="SI24">
        <v>4</v>
      </c>
      <c r="SJ24">
        <v>4</v>
      </c>
      <c r="SK24">
        <v>1</v>
      </c>
      <c r="SL24">
        <v>1</v>
      </c>
      <c r="SM24">
        <v>4</v>
      </c>
      <c r="SN24">
        <v>1</v>
      </c>
      <c r="SO24">
        <v>1</v>
      </c>
      <c r="SP24">
        <v>4</v>
      </c>
      <c r="SQ24">
        <v>1</v>
      </c>
      <c r="SR24">
        <v>4</v>
      </c>
      <c r="SS24">
        <v>4</v>
      </c>
      <c r="ST24">
        <v>1</v>
      </c>
      <c r="SU24">
        <v>1</v>
      </c>
      <c r="SV24">
        <v>1</v>
      </c>
      <c r="SW24">
        <v>4</v>
      </c>
      <c r="SX24">
        <v>4</v>
      </c>
      <c r="SY24">
        <v>1</v>
      </c>
      <c r="SZ24">
        <v>1</v>
      </c>
      <c r="TA24">
        <v>4</v>
      </c>
      <c r="TB24">
        <v>4</v>
      </c>
      <c r="TC24">
        <v>0</v>
      </c>
      <c r="TD24">
        <v>0</v>
      </c>
      <c r="TE24">
        <v>1</v>
      </c>
      <c r="TF24">
        <v>0</v>
      </c>
      <c r="TG24">
        <v>3</v>
      </c>
      <c r="TH24">
        <v>0</v>
      </c>
      <c r="TI24">
        <v>0</v>
      </c>
      <c r="TJ24">
        <v>0</v>
      </c>
      <c r="TK24">
        <v>3</v>
      </c>
      <c r="TL24">
        <v>0</v>
      </c>
      <c r="TM24">
        <v>0</v>
      </c>
      <c r="TN24">
        <v>0</v>
      </c>
      <c r="TO24">
        <v>3</v>
      </c>
      <c r="TP24">
        <v>0</v>
      </c>
      <c r="TQ24">
        <v>0</v>
      </c>
      <c r="TR24">
        <v>1</v>
      </c>
      <c r="TS24">
        <v>0</v>
      </c>
      <c r="TT24">
        <v>0</v>
      </c>
      <c r="TU24">
        <v>0</v>
      </c>
      <c r="TV24">
        <v>0</v>
      </c>
      <c r="TW24">
        <v>0</v>
      </c>
      <c r="TX24">
        <v>0</v>
      </c>
      <c r="TY24">
        <v>0</v>
      </c>
      <c r="TZ24">
        <v>4</v>
      </c>
      <c r="UA24">
        <v>0</v>
      </c>
      <c r="UB24">
        <v>0</v>
      </c>
      <c r="UC24">
        <v>0</v>
      </c>
      <c r="UD24">
        <v>0</v>
      </c>
      <c r="UE24">
        <v>0</v>
      </c>
      <c r="UF24">
        <v>0</v>
      </c>
      <c r="UG24">
        <v>0</v>
      </c>
      <c r="UH24">
        <v>3</v>
      </c>
      <c r="UI24">
        <v>0</v>
      </c>
      <c r="UJ24">
        <v>0</v>
      </c>
      <c r="UK24">
        <v>3</v>
      </c>
      <c r="UL24">
        <v>0</v>
      </c>
      <c r="UM24">
        <v>0</v>
      </c>
      <c r="UN24">
        <v>2</v>
      </c>
      <c r="UO24">
        <v>1</v>
      </c>
      <c r="UP24">
        <v>1</v>
      </c>
      <c r="UQ24">
        <v>1</v>
      </c>
      <c r="UR24">
        <v>1</v>
      </c>
      <c r="US24">
        <v>2</v>
      </c>
      <c r="UT24">
        <v>1</v>
      </c>
      <c r="UU24">
        <v>1</v>
      </c>
      <c r="UV24">
        <v>1</v>
      </c>
      <c r="UW24">
        <v>1</v>
      </c>
      <c r="UX24">
        <v>1</v>
      </c>
      <c r="UY24">
        <v>1</v>
      </c>
      <c r="UZ24">
        <v>1</v>
      </c>
      <c r="VA24">
        <v>1</v>
      </c>
      <c r="VB24">
        <v>1</v>
      </c>
      <c r="VC24">
        <v>1</v>
      </c>
      <c r="VD24">
        <v>1</v>
      </c>
      <c r="VE24">
        <v>1</v>
      </c>
      <c r="VF24">
        <v>1</v>
      </c>
      <c r="VG24">
        <v>1</v>
      </c>
      <c r="VH24" t="s">
        <v>1056</v>
      </c>
      <c r="VI24">
        <v>15</v>
      </c>
      <c r="VJ24" t="s">
        <v>913</v>
      </c>
      <c r="VK24">
        <v>6</v>
      </c>
      <c r="VL24" t="s">
        <v>103</v>
      </c>
      <c r="VM24" t="s">
        <v>103</v>
      </c>
      <c r="VN24" t="s">
        <v>26</v>
      </c>
      <c r="VO24" t="s">
        <v>26</v>
      </c>
      <c r="VP24" t="s">
        <v>26</v>
      </c>
      <c r="VQ24" t="s">
        <v>26</v>
      </c>
      <c r="VR24" t="s">
        <v>103</v>
      </c>
      <c r="VS24" t="s">
        <v>26</v>
      </c>
      <c r="VT24" t="s">
        <v>26</v>
      </c>
      <c r="VU24" t="s">
        <v>7</v>
      </c>
      <c r="VV24" t="s">
        <v>26</v>
      </c>
      <c r="VW24" t="s">
        <v>26</v>
      </c>
      <c r="VX24" t="s">
        <v>24</v>
      </c>
      <c r="VY24" t="s">
        <v>65</v>
      </c>
      <c r="VZ24">
        <v>75</v>
      </c>
      <c r="WA24" t="s">
        <v>7</v>
      </c>
      <c r="WB24" t="s">
        <v>9</v>
      </c>
      <c r="WC24" t="s">
        <v>2136</v>
      </c>
      <c r="WD24" t="s">
        <v>96</v>
      </c>
      <c r="WE24" t="s">
        <v>96</v>
      </c>
      <c r="WF24">
        <v>4</v>
      </c>
      <c r="WG24">
        <v>2</v>
      </c>
      <c r="WH24">
        <v>3</v>
      </c>
      <c r="WI24">
        <v>1</v>
      </c>
      <c r="WJ24" t="s">
        <v>19</v>
      </c>
      <c r="WK24" t="s">
        <v>18</v>
      </c>
      <c r="WL24" t="s">
        <v>20</v>
      </c>
      <c r="WM24" t="s">
        <v>20</v>
      </c>
      <c r="WN24" t="s">
        <v>20</v>
      </c>
      <c r="WO24">
        <v>1</v>
      </c>
      <c r="WP24">
        <v>4</v>
      </c>
      <c r="WQ24">
        <v>4</v>
      </c>
      <c r="WR24">
        <v>5</v>
      </c>
      <c r="WS24" t="s">
        <v>2137</v>
      </c>
      <c r="WT24" t="s">
        <v>14</v>
      </c>
      <c r="WU24" t="s">
        <v>9</v>
      </c>
      <c r="WV24" t="s">
        <v>14</v>
      </c>
      <c r="WW24" t="s">
        <v>14</v>
      </c>
      <c r="WX24" t="s">
        <v>7</v>
      </c>
      <c r="WY24" t="s">
        <v>7</v>
      </c>
      <c r="WZ24" t="s">
        <v>7</v>
      </c>
      <c r="XA24" t="s">
        <v>12</v>
      </c>
      <c r="XB24" t="s">
        <v>57</v>
      </c>
      <c r="XC24" t="s">
        <v>9</v>
      </c>
      <c r="XD24" t="s">
        <v>9</v>
      </c>
      <c r="XE24">
        <v>2</v>
      </c>
      <c r="XF24" t="s">
        <v>580</v>
      </c>
      <c r="XG24" t="s">
        <v>9</v>
      </c>
      <c r="XH24" t="s">
        <v>9</v>
      </c>
      <c r="XI24" t="s">
        <v>9</v>
      </c>
      <c r="XJ24" t="s">
        <v>8</v>
      </c>
      <c r="XK24" t="s">
        <v>7</v>
      </c>
      <c r="XL24" t="s">
        <v>7</v>
      </c>
      <c r="XN24" t="s">
        <v>7</v>
      </c>
      <c r="XO24" t="s">
        <v>7</v>
      </c>
      <c r="XP24" t="s">
        <v>121</v>
      </c>
      <c r="XQ24">
        <v>10</v>
      </c>
      <c r="XY24" t="s">
        <v>5</v>
      </c>
      <c r="YO24" t="s">
        <v>54</v>
      </c>
      <c r="YP24" t="s">
        <v>53</v>
      </c>
      <c r="YQ24" t="s">
        <v>1</v>
      </c>
      <c r="YS24" t="s">
        <v>1</v>
      </c>
      <c r="YW24" t="s">
        <v>1</v>
      </c>
      <c r="ZE24" t="s">
        <v>0</v>
      </c>
    </row>
    <row r="25" spans="1:681" ht="15" thickBot="1" x14ac:dyDescent="0.4">
      <c r="A25" s="47" t="s">
        <v>540</v>
      </c>
      <c r="B25" s="17">
        <v>43958.426025023145</v>
      </c>
      <c r="C25" s="53">
        <v>33</v>
      </c>
      <c r="D25" s="11" t="s">
        <v>139</v>
      </c>
      <c r="E25" s="11" t="s">
        <v>50</v>
      </c>
      <c r="F25" s="11" t="s">
        <v>351</v>
      </c>
      <c r="G25" s="11" t="s">
        <v>117</v>
      </c>
      <c r="H25" s="11" t="s">
        <v>9</v>
      </c>
      <c r="I25" s="11" t="s">
        <v>47</v>
      </c>
      <c r="J25" s="11" t="s">
        <v>9</v>
      </c>
      <c r="K25" s="11">
        <v>1</v>
      </c>
      <c r="L25" s="11" t="s">
        <v>7</v>
      </c>
      <c r="M25" s="11"/>
      <c r="N25" s="11" t="s">
        <v>9</v>
      </c>
      <c r="O25" s="11" t="s">
        <v>45</v>
      </c>
      <c r="P25" s="11">
        <v>731</v>
      </c>
      <c r="Q25" s="11" t="s">
        <v>539</v>
      </c>
      <c r="R25" s="11">
        <v>1000</v>
      </c>
      <c r="S25" s="11">
        <v>1</v>
      </c>
      <c r="T25" s="11">
        <v>1</v>
      </c>
      <c r="U25" s="11" t="s">
        <v>7</v>
      </c>
      <c r="V25" s="11" t="s">
        <v>7</v>
      </c>
      <c r="W25" s="11" t="s">
        <v>7</v>
      </c>
      <c r="X25" s="11" t="s">
        <v>7</v>
      </c>
      <c r="Y25" s="54" t="s">
        <v>7</v>
      </c>
      <c r="Z25" s="65" t="s">
        <v>7</v>
      </c>
      <c r="AA25" s="66"/>
      <c r="AB25" s="66" t="s">
        <v>7</v>
      </c>
      <c r="AC25" s="66"/>
      <c r="AD25" s="66" t="s">
        <v>7</v>
      </c>
      <c r="AE25" s="66"/>
      <c r="AF25" s="67"/>
      <c r="AG25" s="53" t="s">
        <v>20</v>
      </c>
      <c r="AH25" s="11" t="s">
        <v>40</v>
      </c>
      <c r="AI25" s="11">
        <v>3</v>
      </c>
      <c r="AJ25" s="11" t="s">
        <v>20</v>
      </c>
      <c r="AK25" s="11" t="s">
        <v>20</v>
      </c>
      <c r="AL25" s="11" t="s">
        <v>194</v>
      </c>
      <c r="AM25" s="11">
        <v>2</v>
      </c>
      <c r="AN25" s="11" t="s">
        <v>20</v>
      </c>
      <c r="AO25" s="11">
        <v>2</v>
      </c>
      <c r="AP25" s="54" t="s">
        <v>115</v>
      </c>
      <c r="AQ25" s="65" t="s">
        <v>9</v>
      </c>
      <c r="AR25" s="66" t="s">
        <v>538</v>
      </c>
      <c r="AS25" s="66" t="s">
        <v>7</v>
      </c>
      <c r="AT25" s="67"/>
      <c r="AU25" s="53" t="s">
        <v>9</v>
      </c>
      <c r="AV25" s="11" t="s">
        <v>112</v>
      </c>
      <c r="AW25" s="11" t="s">
        <v>537</v>
      </c>
      <c r="AX25" s="11" t="s">
        <v>9</v>
      </c>
      <c r="AY25" s="11" t="s">
        <v>536</v>
      </c>
      <c r="AZ25" s="11">
        <v>0</v>
      </c>
      <c r="BA25" s="11"/>
      <c r="BB25" s="11">
        <v>0</v>
      </c>
      <c r="BC25" s="11"/>
      <c r="BD25" s="11">
        <v>7</v>
      </c>
      <c r="BE25" s="11" t="s">
        <v>535</v>
      </c>
      <c r="BF25" s="54" t="s">
        <v>31</v>
      </c>
      <c r="BG25" s="83">
        <v>2</v>
      </c>
      <c r="BH25" s="79">
        <v>3</v>
      </c>
      <c r="BI25" s="79">
        <v>3</v>
      </c>
      <c r="BJ25" s="79">
        <v>3</v>
      </c>
      <c r="BK25" s="79">
        <v>2</v>
      </c>
      <c r="BL25" s="79">
        <v>1</v>
      </c>
      <c r="BM25" s="79">
        <v>1</v>
      </c>
      <c r="BN25" s="79">
        <v>3</v>
      </c>
      <c r="BO25" s="79">
        <v>1</v>
      </c>
      <c r="BP25" s="79">
        <v>3</v>
      </c>
      <c r="BQ25" s="79">
        <v>2</v>
      </c>
      <c r="BR25" s="79">
        <v>3</v>
      </c>
      <c r="BS25" s="79">
        <v>3</v>
      </c>
      <c r="BT25" s="79">
        <v>2</v>
      </c>
      <c r="BU25" s="79">
        <v>2</v>
      </c>
      <c r="BV25" s="79">
        <v>3</v>
      </c>
      <c r="BW25" s="79">
        <v>3</v>
      </c>
      <c r="BX25" s="79">
        <v>1</v>
      </c>
      <c r="BY25" s="79">
        <v>2</v>
      </c>
      <c r="BZ25" s="84">
        <v>3</v>
      </c>
      <c r="CB25" s="53">
        <v>3</v>
      </c>
      <c r="CC25" s="11">
        <v>0</v>
      </c>
      <c r="CD25" s="11">
        <v>2</v>
      </c>
      <c r="CE25" s="11">
        <v>1</v>
      </c>
      <c r="CF25" s="11">
        <v>1</v>
      </c>
      <c r="CG25" s="11">
        <v>0</v>
      </c>
      <c r="CH25" s="11">
        <v>0</v>
      </c>
      <c r="CI25" s="11">
        <v>0</v>
      </c>
      <c r="CJ25" s="11">
        <v>1</v>
      </c>
      <c r="CK25" s="11">
        <v>2</v>
      </c>
      <c r="CL25" s="11">
        <v>1</v>
      </c>
      <c r="CM25" s="11">
        <v>0</v>
      </c>
      <c r="CN25" s="11">
        <v>1</v>
      </c>
      <c r="CO25" s="11">
        <v>0</v>
      </c>
      <c r="CP25" s="11">
        <v>1</v>
      </c>
      <c r="CQ25" s="11">
        <v>3</v>
      </c>
      <c r="CR25" s="11">
        <v>2</v>
      </c>
      <c r="CS25" s="11">
        <v>3</v>
      </c>
      <c r="CT25" s="11">
        <v>0</v>
      </c>
      <c r="CU25" s="11">
        <v>0</v>
      </c>
      <c r="CV25" s="11">
        <v>0</v>
      </c>
      <c r="CW25" s="11">
        <v>2</v>
      </c>
      <c r="CX25" s="11">
        <v>0</v>
      </c>
      <c r="CY25" s="11">
        <v>2</v>
      </c>
      <c r="CZ25" s="11">
        <v>0</v>
      </c>
      <c r="DA25" s="11">
        <v>3</v>
      </c>
      <c r="DB25" s="11">
        <v>2</v>
      </c>
      <c r="DC25" s="11">
        <v>0</v>
      </c>
      <c r="DD25" s="11">
        <v>0</v>
      </c>
      <c r="DE25" s="11">
        <v>0</v>
      </c>
      <c r="DF25" s="11">
        <v>0</v>
      </c>
      <c r="DG25" s="11">
        <v>1</v>
      </c>
      <c r="DH25" s="11">
        <v>0</v>
      </c>
      <c r="DI25" s="11">
        <v>1</v>
      </c>
      <c r="DJ25" s="11">
        <v>1</v>
      </c>
      <c r="DK25" s="11">
        <v>0</v>
      </c>
      <c r="DL25" s="54">
        <v>2</v>
      </c>
      <c r="DM25" s="83">
        <v>1</v>
      </c>
      <c r="DN25" s="79">
        <v>2</v>
      </c>
      <c r="DO25" s="79">
        <v>1</v>
      </c>
      <c r="DP25" s="79">
        <v>2</v>
      </c>
      <c r="DQ25" s="79">
        <v>3</v>
      </c>
      <c r="DR25" s="79">
        <v>1</v>
      </c>
      <c r="DS25" s="79">
        <v>1</v>
      </c>
      <c r="DT25" s="79">
        <v>2</v>
      </c>
      <c r="DU25" s="79">
        <v>1</v>
      </c>
      <c r="DV25" s="79">
        <v>1</v>
      </c>
      <c r="DW25" s="79">
        <v>1</v>
      </c>
      <c r="DX25" s="79">
        <v>3</v>
      </c>
      <c r="DY25" s="79">
        <v>1</v>
      </c>
      <c r="DZ25" s="79">
        <v>2</v>
      </c>
      <c r="EA25" s="79">
        <v>1</v>
      </c>
      <c r="EB25" s="79">
        <v>4</v>
      </c>
      <c r="EC25" s="79">
        <v>2</v>
      </c>
      <c r="ED25" s="79">
        <v>1</v>
      </c>
      <c r="EE25" s="84">
        <v>1</v>
      </c>
      <c r="EF25" s="53" t="s">
        <v>534</v>
      </c>
      <c r="EG25" s="11" t="s">
        <v>533</v>
      </c>
      <c r="EH25" s="11" t="s">
        <v>532</v>
      </c>
      <c r="EI25" s="11">
        <v>8</v>
      </c>
      <c r="EJ25" s="11" t="s">
        <v>103</v>
      </c>
      <c r="EK25" s="11" t="s">
        <v>69</v>
      </c>
      <c r="EL25" s="11" t="s">
        <v>69</v>
      </c>
      <c r="EM25" s="11" t="s">
        <v>26</v>
      </c>
      <c r="EN25" s="11" t="s">
        <v>26</v>
      </c>
      <c r="EO25" s="11" t="s">
        <v>26</v>
      </c>
      <c r="EP25" s="11" t="s">
        <v>26</v>
      </c>
      <c r="EQ25" s="11" t="s">
        <v>26</v>
      </c>
      <c r="ER25" s="11" t="s">
        <v>26</v>
      </c>
      <c r="ES25" s="11" t="s">
        <v>7</v>
      </c>
      <c r="ET25" s="11" t="s">
        <v>26</v>
      </c>
      <c r="EU25" s="11" t="s">
        <v>26</v>
      </c>
      <c r="EV25" s="11" t="s">
        <v>101</v>
      </c>
      <c r="EW25" s="54" t="s">
        <v>100</v>
      </c>
      <c r="EX25" s="83" t="s">
        <v>64</v>
      </c>
      <c r="EY25" s="79" t="s">
        <v>98</v>
      </c>
      <c r="EZ25" s="79" t="s">
        <v>62</v>
      </c>
      <c r="FA25" s="79">
        <v>420</v>
      </c>
      <c r="FB25" s="79" t="s">
        <v>7</v>
      </c>
      <c r="FC25" s="79" t="s">
        <v>7</v>
      </c>
      <c r="FD25" s="79"/>
      <c r="FE25" s="79" t="s">
        <v>96</v>
      </c>
      <c r="FF25" s="84" t="s">
        <v>96</v>
      </c>
      <c r="FG25" s="53">
        <v>4</v>
      </c>
      <c r="FH25" s="11">
        <v>2</v>
      </c>
      <c r="FI25" s="11">
        <v>2</v>
      </c>
      <c r="FJ25" s="11">
        <v>1</v>
      </c>
      <c r="FK25" s="11" t="s">
        <v>16</v>
      </c>
      <c r="FL25" s="11" t="s">
        <v>17</v>
      </c>
      <c r="FM25" s="11" t="s">
        <v>18</v>
      </c>
      <c r="FN25" s="11" t="s">
        <v>19</v>
      </c>
      <c r="FO25" s="11" t="s">
        <v>20</v>
      </c>
      <c r="FP25" s="11">
        <v>3</v>
      </c>
      <c r="FQ25" s="11">
        <v>5</v>
      </c>
      <c r="FR25" s="11">
        <v>2</v>
      </c>
      <c r="FS25" s="11">
        <v>1</v>
      </c>
      <c r="FT25" s="11" t="s">
        <v>531</v>
      </c>
      <c r="FU25" s="11" t="s">
        <v>14</v>
      </c>
      <c r="FV25" s="11" t="s">
        <v>7</v>
      </c>
      <c r="FW25" s="11" t="s">
        <v>14</v>
      </c>
      <c r="FX25" s="11" t="s">
        <v>58</v>
      </c>
      <c r="FY25" s="11" t="s">
        <v>7</v>
      </c>
      <c r="FZ25" s="11" t="s">
        <v>7</v>
      </c>
      <c r="GA25" s="54" t="s">
        <v>7</v>
      </c>
      <c r="GB25" s="83" t="s">
        <v>12</v>
      </c>
      <c r="GC25" s="79" t="s">
        <v>57</v>
      </c>
      <c r="GD25" s="79" t="s">
        <v>7</v>
      </c>
      <c r="GE25" s="79" t="s">
        <v>7</v>
      </c>
      <c r="GF25" s="79"/>
      <c r="GG25" s="79" t="s">
        <v>530</v>
      </c>
      <c r="GH25" s="79" t="s">
        <v>9</v>
      </c>
      <c r="GI25" s="79" t="s">
        <v>9</v>
      </c>
      <c r="GJ25" s="79" t="s">
        <v>9</v>
      </c>
      <c r="GK25" s="79" t="s">
        <v>8</v>
      </c>
      <c r="GL25" s="84" t="s">
        <v>7</v>
      </c>
      <c r="GM25" s="53" t="s">
        <v>7</v>
      </c>
      <c r="GN25" s="11"/>
      <c r="GO25" s="11"/>
      <c r="GP25" s="54"/>
      <c r="GQ25" s="83" t="s">
        <v>337</v>
      </c>
      <c r="GR25" s="79"/>
      <c r="GS25" s="79"/>
      <c r="GT25" s="79"/>
      <c r="GU25" s="79">
        <v>1</v>
      </c>
      <c r="GV25" s="79"/>
      <c r="GW25" s="79"/>
      <c r="GX25" s="79"/>
      <c r="GY25" s="84"/>
      <c r="GZ25" s="49" t="s">
        <v>5</v>
      </c>
      <c r="HA25" s="11"/>
      <c r="HB25" s="11"/>
      <c r="HC25" s="11"/>
      <c r="HD25" s="11"/>
      <c r="HE25" s="11"/>
      <c r="HF25" s="11"/>
      <c r="HG25" s="11"/>
      <c r="HH25" s="11"/>
      <c r="HI25" s="11"/>
      <c r="HJ25" s="11"/>
      <c r="HK25" s="11"/>
      <c r="HL25" s="11"/>
      <c r="HM25" s="11"/>
      <c r="HN25" s="11"/>
      <c r="HO25" s="11"/>
      <c r="HP25" s="11" t="s">
        <v>54</v>
      </c>
      <c r="HQ25" s="11"/>
      <c r="HR25" s="11" t="s">
        <v>184</v>
      </c>
      <c r="HS25" s="11" t="s">
        <v>183</v>
      </c>
      <c r="HT25" s="11" t="s">
        <v>1</v>
      </c>
      <c r="HU25" s="11"/>
      <c r="HV25" s="11"/>
      <c r="HW25" s="11"/>
      <c r="HX25" s="11" t="s">
        <v>1</v>
      </c>
      <c r="HY25" s="11"/>
      <c r="HZ25" s="11"/>
      <c r="IA25" s="11"/>
      <c r="IB25" s="11"/>
      <c r="IC25" s="11"/>
      <c r="ID25" s="11"/>
      <c r="IE25" s="11"/>
      <c r="IF25" s="47" t="s">
        <v>540</v>
      </c>
      <c r="IG25" s="132">
        <v>44020.619386574072</v>
      </c>
      <c r="IH25" s="131" t="s">
        <v>1821</v>
      </c>
      <c r="II25" s="131" t="s">
        <v>1822</v>
      </c>
      <c r="IJ25" s="131" t="s">
        <v>1830</v>
      </c>
      <c r="IK25" s="131" t="s">
        <v>1831</v>
      </c>
      <c r="IL25" s="131" t="s">
        <v>1824</v>
      </c>
      <c r="IM25" s="131" t="s">
        <v>1831</v>
      </c>
      <c r="IN25" s="131" t="s">
        <v>1824</v>
      </c>
      <c r="IO25" s="131" t="s">
        <v>9</v>
      </c>
      <c r="IP25" s="131" t="s">
        <v>7</v>
      </c>
      <c r="IQ25" s="131"/>
      <c r="IR25" s="131" t="s">
        <v>7</v>
      </c>
      <c r="IS25" s="131"/>
      <c r="IT25" s="131" t="s">
        <v>7</v>
      </c>
      <c r="IU25" s="131"/>
      <c r="IV25" s="131"/>
      <c r="IW25" s="131" t="s">
        <v>20</v>
      </c>
      <c r="IX25" s="131" t="s">
        <v>40</v>
      </c>
      <c r="IY25" s="131" t="s">
        <v>494</v>
      </c>
      <c r="IZ25" s="133">
        <v>2</v>
      </c>
      <c r="JA25" s="131" t="s">
        <v>20</v>
      </c>
      <c r="JB25" s="131" t="s">
        <v>194</v>
      </c>
      <c r="JC25" s="133">
        <v>1</v>
      </c>
      <c r="JD25" s="131" t="s">
        <v>20</v>
      </c>
      <c r="JE25" s="133">
        <v>2</v>
      </c>
      <c r="JF25" s="131" t="s">
        <v>38</v>
      </c>
      <c r="JG25" s="131" t="s">
        <v>7</v>
      </c>
      <c r="JH25" s="131"/>
      <c r="JI25" s="131" t="s">
        <v>7</v>
      </c>
      <c r="JJ25" s="131"/>
      <c r="JK25" s="131" t="s">
        <v>9</v>
      </c>
      <c r="JL25" s="131" t="s">
        <v>112</v>
      </c>
      <c r="JM25" s="131" t="s">
        <v>537</v>
      </c>
      <c r="JN25" s="131" t="s">
        <v>7</v>
      </c>
      <c r="JO25" s="131"/>
      <c r="JP25" s="133">
        <v>0</v>
      </c>
      <c r="JQ25" s="133">
        <v>0</v>
      </c>
      <c r="JR25" s="133">
        <v>0</v>
      </c>
      <c r="JS25" s="133">
        <v>0</v>
      </c>
      <c r="JT25" s="133">
        <v>5</v>
      </c>
      <c r="JU25" s="131" t="s">
        <v>204</v>
      </c>
      <c r="JV25" s="131" t="s">
        <v>30</v>
      </c>
      <c r="JW25" s="138">
        <v>2</v>
      </c>
      <c r="JX25" s="138">
        <v>4</v>
      </c>
      <c r="JY25" s="138">
        <v>4</v>
      </c>
      <c r="JZ25" s="138">
        <v>4</v>
      </c>
      <c r="KA25" s="138">
        <v>1</v>
      </c>
      <c r="KB25" s="138">
        <v>1</v>
      </c>
      <c r="KC25" s="138">
        <v>1</v>
      </c>
      <c r="KD25" s="138">
        <v>2</v>
      </c>
      <c r="KE25" s="138">
        <v>1</v>
      </c>
      <c r="KF25" s="138">
        <v>2</v>
      </c>
      <c r="KG25" s="138">
        <v>2</v>
      </c>
      <c r="KH25" s="138">
        <v>3</v>
      </c>
      <c r="KI25" s="138">
        <v>3</v>
      </c>
      <c r="KJ25" s="138">
        <v>2</v>
      </c>
      <c r="KK25" s="138">
        <v>1</v>
      </c>
      <c r="KL25" s="138">
        <v>2</v>
      </c>
      <c r="KM25" s="138">
        <v>3</v>
      </c>
      <c r="KN25" s="138">
        <v>2</v>
      </c>
      <c r="KO25" s="138">
        <v>2</v>
      </c>
      <c r="KP25" s="138">
        <v>2</v>
      </c>
      <c r="KQ25" s="139"/>
      <c r="KR25" s="133">
        <v>4</v>
      </c>
      <c r="KS25" s="133">
        <v>1</v>
      </c>
      <c r="KT25" s="133">
        <v>3</v>
      </c>
      <c r="KU25" s="133">
        <v>2</v>
      </c>
      <c r="KV25" s="133">
        <v>1</v>
      </c>
      <c r="KW25" s="133">
        <v>0</v>
      </c>
      <c r="KX25" s="133">
        <v>1</v>
      </c>
      <c r="KY25" s="133">
        <v>1</v>
      </c>
      <c r="KZ25" s="133">
        <v>1</v>
      </c>
      <c r="LA25" s="133">
        <v>3</v>
      </c>
      <c r="LB25" s="133">
        <v>3</v>
      </c>
      <c r="LC25" s="133">
        <v>1</v>
      </c>
      <c r="LD25" s="133">
        <v>1</v>
      </c>
      <c r="LE25" s="133">
        <v>1</v>
      </c>
      <c r="LF25" s="133">
        <v>3</v>
      </c>
      <c r="LG25" s="133">
        <v>3</v>
      </c>
      <c r="LH25" s="133">
        <v>2</v>
      </c>
      <c r="LI25" s="133">
        <v>4</v>
      </c>
      <c r="LJ25" s="133">
        <v>1</v>
      </c>
      <c r="LK25" s="133">
        <v>2</v>
      </c>
      <c r="LL25" s="133">
        <v>1</v>
      </c>
      <c r="LM25" s="133">
        <v>3</v>
      </c>
      <c r="LN25" s="133">
        <v>0</v>
      </c>
      <c r="LO25" s="133">
        <v>1</v>
      </c>
      <c r="LP25" s="133">
        <v>1</v>
      </c>
      <c r="LQ25" s="133">
        <v>3</v>
      </c>
      <c r="LR25" s="133">
        <v>3</v>
      </c>
      <c r="LS25" s="133">
        <v>2</v>
      </c>
      <c r="LT25" s="133">
        <v>3</v>
      </c>
      <c r="LU25" s="133">
        <v>1</v>
      </c>
      <c r="LV25" s="133">
        <v>0</v>
      </c>
      <c r="LW25" s="133">
        <v>1</v>
      </c>
      <c r="LX25" s="133">
        <v>1</v>
      </c>
      <c r="LY25" s="133">
        <v>2</v>
      </c>
      <c r="LZ25" s="133">
        <v>1</v>
      </c>
      <c r="MA25" s="133">
        <v>1</v>
      </c>
      <c r="MB25" s="133">
        <v>3</v>
      </c>
      <c r="MC25" s="133">
        <v>1</v>
      </c>
      <c r="MD25" s="133">
        <v>1</v>
      </c>
      <c r="ME25" s="133">
        <v>1</v>
      </c>
      <c r="MF25" s="133">
        <v>2</v>
      </c>
      <c r="MG25" s="133">
        <v>1</v>
      </c>
      <c r="MH25" s="133">
        <v>1</v>
      </c>
      <c r="MI25" s="133">
        <v>1</v>
      </c>
      <c r="MJ25" s="133">
        <v>2</v>
      </c>
      <c r="MK25" s="133">
        <v>1</v>
      </c>
      <c r="ML25" s="133">
        <v>1</v>
      </c>
      <c r="MM25" s="133">
        <v>1</v>
      </c>
      <c r="MN25" s="133">
        <v>2</v>
      </c>
      <c r="MO25" s="133">
        <v>1</v>
      </c>
      <c r="MP25" s="133">
        <v>2</v>
      </c>
      <c r="MQ25" s="133">
        <v>1</v>
      </c>
      <c r="MR25" s="133">
        <v>1</v>
      </c>
      <c r="MS25" s="133">
        <v>2</v>
      </c>
      <c r="MT25" s="133">
        <v>1</v>
      </c>
      <c r="MU25" s="133">
        <v>1</v>
      </c>
      <c r="MV25" s="131" t="s">
        <v>465</v>
      </c>
      <c r="MW25" s="131" t="s">
        <v>253</v>
      </c>
      <c r="MX25" s="131" t="s">
        <v>1832</v>
      </c>
      <c r="MY25" s="133">
        <v>7</v>
      </c>
      <c r="MZ25" s="131" t="s">
        <v>103</v>
      </c>
      <c r="NA25" s="131" t="s">
        <v>26</v>
      </c>
      <c r="NB25" s="131" t="s">
        <v>69</v>
      </c>
      <c r="NC25" s="131" t="s">
        <v>26</v>
      </c>
      <c r="ND25" s="131" t="s">
        <v>26</v>
      </c>
      <c r="NE25" s="131" t="s">
        <v>26</v>
      </c>
      <c r="NF25" s="131" t="s">
        <v>26</v>
      </c>
      <c r="NG25" s="131" t="s">
        <v>26</v>
      </c>
      <c r="NH25" s="131" t="s">
        <v>26</v>
      </c>
      <c r="NI25" s="131" t="s">
        <v>7</v>
      </c>
      <c r="NJ25" s="131" t="s">
        <v>26</v>
      </c>
      <c r="NK25" s="131" t="s">
        <v>26</v>
      </c>
      <c r="NL25" s="131" t="s">
        <v>101</v>
      </c>
      <c r="NM25" s="131" t="s">
        <v>100</v>
      </c>
      <c r="NN25" s="133">
        <v>240</v>
      </c>
      <c r="NO25" s="131" t="s">
        <v>7</v>
      </c>
      <c r="NP25" s="131" t="s">
        <v>7</v>
      </c>
      <c r="NQ25" s="131"/>
      <c r="NR25" s="131" t="s">
        <v>96</v>
      </c>
      <c r="NS25" s="131" t="s">
        <v>96</v>
      </c>
      <c r="NT25" s="133">
        <v>4</v>
      </c>
      <c r="NU25" s="133">
        <v>2</v>
      </c>
      <c r="NV25" s="133">
        <v>3</v>
      </c>
      <c r="NW25" s="133">
        <v>1</v>
      </c>
      <c r="NX25" s="131" t="s">
        <v>16</v>
      </c>
      <c r="NY25" s="131" t="s">
        <v>1346</v>
      </c>
      <c r="NZ25" s="131" t="s">
        <v>18</v>
      </c>
      <c r="OA25" s="131" t="s">
        <v>20</v>
      </c>
      <c r="OB25" s="131" t="s">
        <v>19</v>
      </c>
      <c r="OC25" s="133">
        <v>1</v>
      </c>
      <c r="OD25" s="133">
        <v>4</v>
      </c>
      <c r="OE25" s="133">
        <v>1</v>
      </c>
      <c r="OF25" s="133">
        <v>4</v>
      </c>
      <c r="OG25" s="131" t="s">
        <v>1833</v>
      </c>
      <c r="OH25" s="131" t="s">
        <v>14</v>
      </c>
      <c r="OI25" s="131" t="s">
        <v>7</v>
      </c>
      <c r="OJ25" s="131" t="s">
        <v>94</v>
      </c>
      <c r="OK25" s="131" t="s">
        <v>58</v>
      </c>
      <c r="OL25" s="131" t="s">
        <v>13</v>
      </c>
      <c r="OM25" s="131" t="s">
        <v>13</v>
      </c>
      <c r="ON25" s="131" t="s">
        <v>7</v>
      </c>
      <c r="OO25" s="131" t="s">
        <v>12</v>
      </c>
      <c r="OP25" s="131" t="s">
        <v>11</v>
      </c>
      <c r="OQ25" s="131" t="s">
        <v>7</v>
      </c>
      <c r="OR25" s="131" t="s">
        <v>7</v>
      </c>
      <c r="OS25" s="133">
        <v>0</v>
      </c>
      <c r="OT25" s="131" t="s">
        <v>1834</v>
      </c>
      <c r="OU25" s="131" t="s">
        <v>7</v>
      </c>
      <c r="OV25" s="131" t="s">
        <v>7</v>
      </c>
      <c r="OW25" s="131" t="s">
        <v>9</v>
      </c>
      <c r="OX25" s="131" t="s">
        <v>8</v>
      </c>
      <c r="OY25" s="131" t="s">
        <v>7</v>
      </c>
      <c r="OZ25" s="131" t="s">
        <v>7</v>
      </c>
      <c r="PA25" s="131"/>
      <c r="PB25" s="131"/>
      <c r="PC25" s="131"/>
      <c r="PD25" s="131" t="s">
        <v>6</v>
      </c>
      <c r="PE25" s="131"/>
      <c r="PF25" s="131"/>
      <c r="PG25" s="131"/>
      <c r="PH25" s="131"/>
      <c r="PI25" s="133">
        <v>2</v>
      </c>
      <c r="PJ25" s="131"/>
      <c r="PK25" s="131"/>
      <c r="PL25" s="131"/>
      <c r="PM25" s="131" t="s">
        <v>5</v>
      </c>
      <c r="PN25" s="131"/>
      <c r="PO25" s="131"/>
      <c r="PP25" s="131"/>
      <c r="PQ25" s="131"/>
      <c r="PR25" s="131"/>
      <c r="PS25" s="131"/>
      <c r="PT25" s="131"/>
      <c r="PU25" s="131"/>
      <c r="PV25" s="131"/>
      <c r="PW25" s="131"/>
      <c r="PX25" s="131"/>
      <c r="PY25" s="131"/>
      <c r="PZ25" s="131"/>
      <c r="QA25" s="131"/>
      <c r="QB25" s="131"/>
      <c r="QC25" s="131" t="s">
        <v>54</v>
      </c>
      <c r="QD25" s="131"/>
      <c r="QE25" s="131"/>
      <c r="QF25" s="131"/>
      <c r="QG25" s="131" t="s">
        <v>141</v>
      </c>
      <c r="QH25" s="131" t="s">
        <v>1</v>
      </c>
      <c r="QI25" s="131" t="s">
        <v>1</v>
      </c>
      <c r="QJ25" s="131"/>
      <c r="QK25" s="131" t="s">
        <v>1</v>
      </c>
      <c r="QL25" s="131"/>
      <c r="QM25" s="131"/>
      <c r="QN25" s="131"/>
      <c r="QO25" s="131"/>
      <c r="QP25" s="131"/>
      <c r="QQ25" s="131"/>
      <c r="QR25" s="174"/>
    </row>
    <row r="26" spans="1:681" ht="15" thickBot="1" x14ac:dyDescent="0.4">
      <c r="A26" s="47" t="s">
        <v>703</v>
      </c>
      <c r="B26" s="17">
        <v>43957.538944745371</v>
      </c>
      <c r="C26" s="53">
        <v>52</v>
      </c>
      <c r="D26" s="11" t="s">
        <v>139</v>
      </c>
      <c r="E26" s="11" t="s">
        <v>50</v>
      </c>
      <c r="F26" s="11" t="s">
        <v>49</v>
      </c>
      <c r="G26" s="11" t="s">
        <v>117</v>
      </c>
      <c r="H26" s="11" t="s">
        <v>9</v>
      </c>
      <c r="I26" s="11" t="s">
        <v>7</v>
      </c>
      <c r="J26" s="11" t="s">
        <v>9</v>
      </c>
      <c r="K26" s="11">
        <v>4</v>
      </c>
      <c r="L26" s="11" t="s">
        <v>9</v>
      </c>
      <c r="M26" s="11" t="s">
        <v>318</v>
      </c>
      <c r="N26" s="11" t="s">
        <v>9</v>
      </c>
      <c r="O26" s="11" t="s">
        <v>45</v>
      </c>
      <c r="P26" s="11">
        <v>168</v>
      </c>
      <c r="Q26" s="11" t="s">
        <v>702</v>
      </c>
      <c r="R26" s="11">
        <v>4250</v>
      </c>
      <c r="S26" s="11">
        <v>2</v>
      </c>
      <c r="T26" s="11">
        <v>1</v>
      </c>
      <c r="U26" s="11" t="s">
        <v>7</v>
      </c>
      <c r="V26" s="11" t="s">
        <v>7</v>
      </c>
      <c r="W26" s="11" t="s">
        <v>7</v>
      </c>
      <c r="X26" s="11" t="s">
        <v>7</v>
      </c>
      <c r="Y26" s="54" t="s">
        <v>7</v>
      </c>
      <c r="Z26" s="65" t="s">
        <v>7</v>
      </c>
      <c r="AA26" s="66"/>
      <c r="AB26" s="66" t="s">
        <v>7</v>
      </c>
      <c r="AC26" s="66"/>
      <c r="AD26" s="66" t="s">
        <v>9</v>
      </c>
      <c r="AE26" s="66" t="s">
        <v>701</v>
      </c>
      <c r="AF26" s="67" t="s">
        <v>700</v>
      </c>
      <c r="AG26" s="53" t="s">
        <v>20</v>
      </c>
      <c r="AH26" s="11" t="s">
        <v>40</v>
      </c>
      <c r="AI26" s="11" t="s">
        <v>20</v>
      </c>
      <c r="AJ26" s="11" t="s">
        <v>20</v>
      </c>
      <c r="AK26" s="11" t="s">
        <v>20</v>
      </c>
      <c r="AL26" s="11" t="s">
        <v>80</v>
      </c>
      <c r="AM26" s="11" t="s">
        <v>20</v>
      </c>
      <c r="AN26" s="11">
        <v>5</v>
      </c>
      <c r="AO26" s="11" t="s">
        <v>20</v>
      </c>
      <c r="AP26" s="54" t="s">
        <v>38</v>
      </c>
      <c r="AQ26" s="65" t="s">
        <v>9</v>
      </c>
      <c r="AR26" s="66" t="s">
        <v>699</v>
      </c>
      <c r="AS26" s="66" t="s">
        <v>9</v>
      </c>
      <c r="AT26" s="67" t="s">
        <v>698</v>
      </c>
      <c r="AU26" s="53" t="s">
        <v>9</v>
      </c>
      <c r="AV26" s="11" t="s">
        <v>132</v>
      </c>
      <c r="AW26" s="11" t="s">
        <v>697</v>
      </c>
      <c r="AX26" s="11" t="s">
        <v>9</v>
      </c>
      <c r="AY26" s="11" t="s">
        <v>696</v>
      </c>
      <c r="AZ26" s="11">
        <v>2</v>
      </c>
      <c r="BA26" s="11" t="s">
        <v>108</v>
      </c>
      <c r="BB26" s="11">
        <v>1</v>
      </c>
      <c r="BC26" s="11" t="s">
        <v>152</v>
      </c>
      <c r="BD26" s="11">
        <v>4</v>
      </c>
      <c r="BE26" s="11" t="s">
        <v>152</v>
      </c>
      <c r="BF26" s="54" t="s">
        <v>344</v>
      </c>
      <c r="BG26" s="83">
        <v>3</v>
      </c>
      <c r="BH26" s="79">
        <v>2</v>
      </c>
      <c r="BI26" s="79">
        <v>2</v>
      </c>
      <c r="BJ26" s="79">
        <v>3</v>
      </c>
      <c r="BK26" s="79">
        <v>2</v>
      </c>
      <c r="BL26" s="79">
        <v>1</v>
      </c>
      <c r="BM26" s="79">
        <v>3</v>
      </c>
      <c r="BN26" s="79">
        <v>2</v>
      </c>
      <c r="BO26" s="79">
        <v>2</v>
      </c>
      <c r="BP26" s="79">
        <v>3</v>
      </c>
      <c r="BQ26" s="79">
        <v>2</v>
      </c>
      <c r="BR26" s="79">
        <v>2</v>
      </c>
      <c r="BS26" s="79">
        <v>1</v>
      </c>
      <c r="BT26" s="79">
        <v>1</v>
      </c>
      <c r="BU26" s="79">
        <v>2</v>
      </c>
      <c r="BV26" s="79">
        <v>2</v>
      </c>
      <c r="BW26" s="79">
        <v>2</v>
      </c>
      <c r="BX26" s="79">
        <v>1</v>
      </c>
      <c r="BY26" s="79">
        <v>2</v>
      </c>
      <c r="BZ26" s="84">
        <v>3</v>
      </c>
      <c r="CB26" s="53">
        <v>2</v>
      </c>
      <c r="CC26" s="11">
        <v>0</v>
      </c>
      <c r="CD26" s="11">
        <v>1</v>
      </c>
      <c r="CE26" s="11">
        <v>1</v>
      </c>
      <c r="CF26" s="11">
        <v>2</v>
      </c>
      <c r="CG26" s="11">
        <v>1</v>
      </c>
      <c r="CH26" s="11">
        <v>1</v>
      </c>
      <c r="CI26" s="11">
        <v>0</v>
      </c>
      <c r="CJ26" s="11">
        <v>2</v>
      </c>
      <c r="CK26" s="11">
        <v>2</v>
      </c>
      <c r="CL26" s="11">
        <v>1</v>
      </c>
      <c r="CM26" s="11">
        <v>1</v>
      </c>
      <c r="CN26" s="11">
        <v>2</v>
      </c>
      <c r="CO26" s="11">
        <v>0</v>
      </c>
      <c r="CP26" s="11">
        <v>1</v>
      </c>
      <c r="CQ26" s="11">
        <v>1</v>
      </c>
      <c r="CR26" s="11">
        <v>2</v>
      </c>
      <c r="CS26" s="11">
        <v>1</v>
      </c>
      <c r="CT26" s="11">
        <v>1</v>
      </c>
      <c r="CU26" s="11">
        <v>0</v>
      </c>
      <c r="CV26" s="11">
        <v>1</v>
      </c>
      <c r="CW26" s="11">
        <v>0</v>
      </c>
      <c r="CX26" s="11">
        <v>0</v>
      </c>
      <c r="CY26" s="11">
        <v>2</v>
      </c>
      <c r="CZ26" s="11">
        <v>0</v>
      </c>
      <c r="DA26" s="11">
        <v>1</v>
      </c>
      <c r="DB26" s="11">
        <v>1</v>
      </c>
      <c r="DC26" s="11">
        <v>0</v>
      </c>
      <c r="DD26" s="11">
        <v>1</v>
      </c>
      <c r="DE26" s="11">
        <v>1</v>
      </c>
      <c r="DF26" s="11">
        <v>0</v>
      </c>
      <c r="DG26" s="11">
        <v>1</v>
      </c>
      <c r="DH26" s="11">
        <v>0</v>
      </c>
      <c r="DI26" s="11">
        <v>0</v>
      </c>
      <c r="DJ26" s="11">
        <v>1</v>
      </c>
      <c r="DK26" s="11">
        <v>0</v>
      </c>
      <c r="DL26" s="54">
        <v>1</v>
      </c>
      <c r="DM26" s="83">
        <v>1</v>
      </c>
      <c r="DN26" s="79">
        <v>1</v>
      </c>
      <c r="DO26" s="79">
        <v>1</v>
      </c>
      <c r="DP26" s="79">
        <v>1</v>
      </c>
      <c r="DQ26" s="79">
        <v>1</v>
      </c>
      <c r="DR26" s="79">
        <v>1</v>
      </c>
      <c r="DS26" s="79">
        <v>1</v>
      </c>
      <c r="DT26" s="79">
        <v>1</v>
      </c>
      <c r="DU26" s="79">
        <v>1</v>
      </c>
      <c r="DV26" s="79">
        <v>1</v>
      </c>
      <c r="DW26" s="79">
        <v>1</v>
      </c>
      <c r="DX26" s="79">
        <v>1</v>
      </c>
      <c r="DY26" s="79">
        <v>1</v>
      </c>
      <c r="DZ26" s="79">
        <v>1</v>
      </c>
      <c r="EA26" s="79">
        <v>1</v>
      </c>
      <c r="EB26" s="79">
        <v>1</v>
      </c>
      <c r="EC26" s="79">
        <v>1</v>
      </c>
      <c r="ED26" s="79">
        <v>1</v>
      </c>
      <c r="EE26" s="84">
        <v>1</v>
      </c>
      <c r="EF26" s="90" t="s">
        <v>361</v>
      </c>
      <c r="EG26" s="11" t="s">
        <v>98</v>
      </c>
      <c r="EH26" s="77" t="s">
        <v>415</v>
      </c>
      <c r="EI26" s="11">
        <v>6.75</v>
      </c>
      <c r="EJ26" s="11" t="s">
        <v>26</v>
      </c>
      <c r="EK26" s="11" t="s">
        <v>26</v>
      </c>
      <c r="EL26" s="11" t="s">
        <v>26</v>
      </c>
      <c r="EM26" s="11" t="s">
        <v>26</v>
      </c>
      <c r="EN26" s="11" t="s">
        <v>26</v>
      </c>
      <c r="EO26" s="11" t="s">
        <v>26</v>
      </c>
      <c r="EP26" s="11" t="s">
        <v>26</v>
      </c>
      <c r="EQ26" s="11" t="s">
        <v>26</v>
      </c>
      <c r="ER26" s="11" t="s">
        <v>26</v>
      </c>
      <c r="ES26" s="11" t="s">
        <v>7</v>
      </c>
      <c r="ET26" s="11" t="s">
        <v>26</v>
      </c>
      <c r="EU26" s="11" t="s">
        <v>26</v>
      </c>
      <c r="EV26" s="11" t="s">
        <v>24</v>
      </c>
      <c r="EW26" s="54" t="s">
        <v>23</v>
      </c>
      <c r="EX26" s="83" t="s">
        <v>340</v>
      </c>
      <c r="EY26" s="79" t="s">
        <v>253</v>
      </c>
      <c r="EZ26" s="79" t="s">
        <v>62</v>
      </c>
      <c r="FA26" s="79">
        <v>60</v>
      </c>
      <c r="FB26" s="79" t="s">
        <v>9</v>
      </c>
      <c r="FC26" s="79" t="s">
        <v>7</v>
      </c>
      <c r="FD26" s="79"/>
      <c r="FE26" s="79" t="s">
        <v>21</v>
      </c>
      <c r="FF26" s="84" t="s">
        <v>96</v>
      </c>
      <c r="FG26" s="53">
        <v>5</v>
      </c>
      <c r="FH26" s="11">
        <v>3</v>
      </c>
      <c r="FI26" s="11">
        <v>5</v>
      </c>
      <c r="FJ26" s="11">
        <v>2</v>
      </c>
      <c r="FK26" s="11" t="s">
        <v>19</v>
      </c>
      <c r="FL26" s="11" t="s">
        <v>16</v>
      </c>
      <c r="FM26" s="11" t="s">
        <v>18</v>
      </c>
      <c r="FN26" s="11" t="s">
        <v>17</v>
      </c>
      <c r="FO26" s="11" t="s">
        <v>20</v>
      </c>
      <c r="FP26" s="11">
        <v>1</v>
      </c>
      <c r="FQ26" s="11">
        <v>4</v>
      </c>
      <c r="FR26" s="11">
        <v>5</v>
      </c>
      <c r="FS26" s="11">
        <v>5</v>
      </c>
      <c r="FT26" s="11" t="s">
        <v>695</v>
      </c>
      <c r="FU26" s="11" t="s">
        <v>14</v>
      </c>
      <c r="FV26" s="11" t="s">
        <v>7</v>
      </c>
      <c r="FW26" s="11" t="s">
        <v>14</v>
      </c>
      <c r="FX26" s="11" t="s">
        <v>94</v>
      </c>
      <c r="FY26" s="11" t="s">
        <v>13</v>
      </c>
      <c r="FZ26" s="11" t="s">
        <v>13</v>
      </c>
      <c r="GA26" s="54" t="s">
        <v>7</v>
      </c>
      <c r="GB26" s="83" t="s">
        <v>12</v>
      </c>
      <c r="GC26" s="79" t="s">
        <v>57</v>
      </c>
      <c r="GD26" s="79" t="s">
        <v>9</v>
      </c>
      <c r="GE26" s="79"/>
      <c r="GF26" s="79"/>
      <c r="GG26" s="79" t="s">
        <v>694</v>
      </c>
      <c r="GH26" s="79" t="s">
        <v>9</v>
      </c>
      <c r="GI26" s="79" t="s">
        <v>9</v>
      </c>
      <c r="GJ26" s="79" t="s">
        <v>9</v>
      </c>
      <c r="GK26" s="79" t="s">
        <v>8</v>
      </c>
      <c r="GL26" s="84" t="s">
        <v>7</v>
      </c>
      <c r="GM26" s="53" t="s">
        <v>7</v>
      </c>
      <c r="GN26" s="11"/>
      <c r="GO26" s="11"/>
      <c r="GP26" s="54" t="s">
        <v>9</v>
      </c>
      <c r="GQ26" s="83" t="s">
        <v>121</v>
      </c>
      <c r="GR26" s="79">
        <v>9</v>
      </c>
      <c r="GS26" s="79"/>
      <c r="GT26" s="79"/>
      <c r="GU26" s="79"/>
      <c r="GV26" s="79"/>
      <c r="GW26" s="79"/>
      <c r="GX26" s="79"/>
      <c r="GY26" s="84"/>
      <c r="GZ26" s="49" t="s">
        <v>5</v>
      </c>
      <c r="HA26" s="11"/>
      <c r="HB26" s="11"/>
      <c r="HC26" s="11"/>
      <c r="HD26" s="11"/>
      <c r="HE26" s="11"/>
      <c r="HF26" s="11"/>
      <c r="HG26" s="11"/>
      <c r="HH26" s="11"/>
      <c r="HI26" s="11"/>
      <c r="HJ26" s="11"/>
      <c r="HK26" s="11"/>
      <c r="HL26" s="11"/>
      <c r="HM26" s="11"/>
      <c r="HN26" s="11"/>
      <c r="HO26" s="11"/>
      <c r="HP26" s="11" t="s">
        <v>54</v>
      </c>
      <c r="HQ26" s="11"/>
      <c r="HR26" s="11"/>
      <c r="HS26" s="11"/>
      <c r="HT26" s="11"/>
      <c r="HU26" s="11"/>
      <c r="HV26" s="11"/>
      <c r="HW26" s="11"/>
      <c r="HX26" s="11" t="s">
        <v>158</v>
      </c>
      <c r="HY26" s="11"/>
      <c r="HZ26" s="11" t="s">
        <v>693</v>
      </c>
      <c r="IA26" s="11" t="s">
        <v>1</v>
      </c>
      <c r="IB26" s="11" t="s">
        <v>1</v>
      </c>
      <c r="IC26" s="11"/>
      <c r="ID26" s="11"/>
      <c r="IE26" s="11"/>
      <c r="IF26" s="47" t="s">
        <v>703</v>
      </c>
      <c r="IG26" s="132">
        <v>44020.643078703702</v>
      </c>
      <c r="IH26" s="131" t="s">
        <v>1821</v>
      </c>
      <c r="II26" s="131" t="s">
        <v>1822</v>
      </c>
      <c r="IJ26" s="131" t="s">
        <v>703</v>
      </c>
      <c r="IK26" s="131" t="s">
        <v>1831</v>
      </c>
      <c r="IL26" s="131" t="s">
        <v>1824</v>
      </c>
      <c r="IM26" s="131" t="s">
        <v>1831</v>
      </c>
      <c r="IN26" s="131" t="s">
        <v>1824</v>
      </c>
      <c r="IO26" s="131" t="s">
        <v>9</v>
      </c>
      <c r="IP26" s="131" t="s">
        <v>7</v>
      </c>
      <c r="IQ26" s="131"/>
      <c r="IR26" s="131" t="s">
        <v>7</v>
      </c>
      <c r="IS26" s="131"/>
      <c r="IT26" s="131" t="s">
        <v>9</v>
      </c>
      <c r="IU26" s="131" t="s">
        <v>701</v>
      </c>
      <c r="IV26" s="131" t="s">
        <v>845</v>
      </c>
      <c r="IW26" s="131" t="s">
        <v>20</v>
      </c>
      <c r="IX26" s="131" t="s">
        <v>40</v>
      </c>
      <c r="IY26" s="131" t="s">
        <v>20</v>
      </c>
      <c r="IZ26" s="131" t="s">
        <v>20</v>
      </c>
      <c r="JA26" s="131" t="s">
        <v>20</v>
      </c>
      <c r="JB26" s="131" t="s">
        <v>80</v>
      </c>
      <c r="JC26" s="131" t="s">
        <v>20</v>
      </c>
      <c r="JD26" s="133">
        <v>5</v>
      </c>
      <c r="JE26" s="133">
        <v>1</v>
      </c>
      <c r="JF26" s="131" t="s">
        <v>38</v>
      </c>
      <c r="JG26" s="131" t="s">
        <v>7</v>
      </c>
      <c r="JH26" s="131"/>
      <c r="JI26" s="131" t="s">
        <v>7</v>
      </c>
      <c r="JJ26" s="131"/>
      <c r="JK26" s="131" t="s">
        <v>9</v>
      </c>
      <c r="JL26" s="131" t="s">
        <v>132</v>
      </c>
      <c r="JM26" s="131" t="s">
        <v>1873</v>
      </c>
      <c r="JN26" s="131" t="s">
        <v>9</v>
      </c>
      <c r="JO26" s="131" t="s">
        <v>1874</v>
      </c>
      <c r="JP26" s="133">
        <v>0</v>
      </c>
      <c r="JQ26" s="133">
        <v>0</v>
      </c>
      <c r="JR26" s="133">
        <v>0</v>
      </c>
      <c r="JS26" s="133">
        <v>0</v>
      </c>
      <c r="JT26" s="133">
        <v>2</v>
      </c>
      <c r="JU26" s="131" t="s">
        <v>170</v>
      </c>
      <c r="JV26" s="131" t="s">
        <v>190</v>
      </c>
      <c r="JW26" s="138">
        <v>2</v>
      </c>
      <c r="JX26" s="138">
        <v>2</v>
      </c>
      <c r="JY26" s="138">
        <v>3</v>
      </c>
      <c r="JZ26" s="138">
        <v>3</v>
      </c>
      <c r="KA26" s="138">
        <v>1</v>
      </c>
      <c r="KB26" s="138">
        <v>3</v>
      </c>
      <c r="KC26" s="138">
        <v>3</v>
      </c>
      <c r="KD26" s="138">
        <v>2</v>
      </c>
      <c r="KE26" s="138">
        <v>2</v>
      </c>
      <c r="KF26" s="138">
        <v>1</v>
      </c>
      <c r="KG26" s="138">
        <v>1</v>
      </c>
      <c r="KH26" s="138">
        <v>3</v>
      </c>
      <c r="KI26" s="138">
        <v>3</v>
      </c>
      <c r="KJ26" s="138">
        <v>2</v>
      </c>
      <c r="KK26" s="138">
        <v>1</v>
      </c>
      <c r="KL26" s="138">
        <v>1</v>
      </c>
      <c r="KM26" s="138">
        <v>3</v>
      </c>
      <c r="KN26" s="138">
        <v>2</v>
      </c>
      <c r="KO26" s="138">
        <v>1</v>
      </c>
      <c r="KP26" s="138">
        <v>1</v>
      </c>
      <c r="KQ26" s="139"/>
      <c r="KR26" s="133">
        <v>2</v>
      </c>
      <c r="KS26" s="133">
        <v>1</v>
      </c>
      <c r="KT26" s="133">
        <v>2</v>
      </c>
      <c r="KU26" s="133">
        <v>2</v>
      </c>
      <c r="KV26" s="133">
        <v>2</v>
      </c>
      <c r="KW26" s="133">
        <v>0</v>
      </c>
      <c r="KX26" s="133">
        <v>2</v>
      </c>
      <c r="KY26" s="133">
        <v>1</v>
      </c>
      <c r="KZ26" s="133">
        <v>1</v>
      </c>
      <c r="LA26" s="133">
        <v>2</v>
      </c>
      <c r="LB26" s="133">
        <v>0</v>
      </c>
      <c r="LC26" s="133">
        <v>0</v>
      </c>
      <c r="LD26" s="133">
        <v>1</v>
      </c>
      <c r="LE26" s="133">
        <v>1</v>
      </c>
      <c r="LF26" s="133">
        <v>2</v>
      </c>
      <c r="LG26" s="133">
        <v>2</v>
      </c>
      <c r="LH26" s="133">
        <v>1</v>
      </c>
      <c r="LI26" s="133">
        <v>1</v>
      </c>
      <c r="LJ26" s="133">
        <v>3</v>
      </c>
      <c r="LK26" s="133">
        <v>2</v>
      </c>
      <c r="LL26" s="133">
        <v>1</v>
      </c>
      <c r="LM26" s="133">
        <v>2</v>
      </c>
      <c r="LN26" s="133">
        <v>0</v>
      </c>
      <c r="LO26" s="133">
        <v>2</v>
      </c>
      <c r="LP26" s="133">
        <v>0</v>
      </c>
      <c r="LQ26" s="133">
        <v>2</v>
      </c>
      <c r="LR26" s="133">
        <v>2</v>
      </c>
      <c r="LS26" s="133">
        <v>1</v>
      </c>
      <c r="LT26" s="133">
        <v>1</v>
      </c>
      <c r="LU26" s="133">
        <v>1</v>
      </c>
      <c r="LV26" s="133">
        <v>0</v>
      </c>
      <c r="LW26" s="133">
        <v>0</v>
      </c>
      <c r="LX26" s="133">
        <v>0</v>
      </c>
      <c r="LY26" s="133">
        <v>0</v>
      </c>
      <c r="LZ26" s="133">
        <v>1</v>
      </c>
      <c r="MA26" s="133">
        <v>2</v>
      </c>
      <c r="MB26" s="133">
        <v>2</v>
      </c>
      <c r="MC26" s="133">
        <v>2</v>
      </c>
      <c r="MD26" s="133">
        <v>2</v>
      </c>
      <c r="ME26" s="133">
        <v>1</v>
      </c>
      <c r="MF26" s="133">
        <v>3</v>
      </c>
      <c r="MG26" s="133">
        <v>1</v>
      </c>
      <c r="MH26" s="133">
        <v>1</v>
      </c>
      <c r="MI26" s="133">
        <v>1</v>
      </c>
      <c r="MJ26" s="133">
        <v>2</v>
      </c>
      <c r="MK26" s="133">
        <v>2</v>
      </c>
      <c r="ML26" s="133">
        <v>1</v>
      </c>
      <c r="MM26" s="133">
        <v>1</v>
      </c>
      <c r="MN26" s="133">
        <v>1</v>
      </c>
      <c r="MO26" s="133">
        <v>1</v>
      </c>
      <c r="MP26" s="133">
        <v>2</v>
      </c>
      <c r="MQ26" s="133">
        <v>1</v>
      </c>
      <c r="MR26" s="133">
        <v>1</v>
      </c>
      <c r="MS26" s="133">
        <v>1</v>
      </c>
      <c r="MT26" s="133">
        <v>2</v>
      </c>
      <c r="MU26" s="133">
        <v>1</v>
      </c>
      <c r="MV26" s="131" t="s">
        <v>361</v>
      </c>
      <c r="MW26" s="131" t="s">
        <v>1704</v>
      </c>
      <c r="MX26" s="131" t="s">
        <v>415</v>
      </c>
      <c r="MY26" s="133">
        <v>6.75</v>
      </c>
      <c r="MZ26" s="131" t="s">
        <v>26</v>
      </c>
      <c r="NA26" s="131" t="s">
        <v>26</v>
      </c>
      <c r="NB26" s="131" t="s">
        <v>69</v>
      </c>
      <c r="NC26" s="131" t="s">
        <v>26</v>
      </c>
      <c r="ND26" s="131" t="s">
        <v>26</v>
      </c>
      <c r="NE26" s="131" t="s">
        <v>26</v>
      </c>
      <c r="NF26" s="131" t="s">
        <v>26</v>
      </c>
      <c r="NG26" s="131" t="s">
        <v>103</v>
      </c>
      <c r="NH26" s="131" t="s">
        <v>26</v>
      </c>
      <c r="NI26" s="131" t="s">
        <v>7</v>
      </c>
      <c r="NJ26" s="131" t="s">
        <v>26</v>
      </c>
      <c r="NK26" s="131" t="s">
        <v>26</v>
      </c>
      <c r="NL26" s="131" t="s">
        <v>101</v>
      </c>
      <c r="NM26" s="131" t="s">
        <v>23</v>
      </c>
      <c r="NN26" s="133">
        <v>30</v>
      </c>
      <c r="NO26" s="131" t="s">
        <v>9</v>
      </c>
      <c r="NP26" s="131" t="s">
        <v>9</v>
      </c>
      <c r="NQ26" s="131" t="s">
        <v>1875</v>
      </c>
      <c r="NR26" s="131" t="s">
        <v>96</v>
      </c>
      <c r="NS26" s="131" t="s">
        <v>96</v>
      </c>
      <c r="NT26" s="133">
        <v>5</v>
      </c>
      <c r="NU26" s="133">
        <v>3</v>
      </c>
      <c r="NV26" s="133">
        <v>3</v>
      </c>
      <c r="NW26" s="133">
        <v>1</v>
      </c>
      <c r="NX26" s="131" t="s">
        <v>16</v>
      </c>
      <c r="NY26" s="131" t="s">
        <v>19</v>
      </c>
      <c r="NZ26" s="131" t="s">
        <v>20</v>
      </c>
      <c r="OA26" s="131" t="s">
        <v>1346</v>
      </c>
      <c r="OB26" s="131" t="s">
        <v>18</v>
      </c>
      <c r="OC26" s="133">
        <v>1</v>
      </c>
      <c r="OD26" s="133">
        <v>3</v>
      </c>
      <c r="OE26" s="133">
        <v>3</v>
      </c>
      <c r="OF26" s="133">
        <v>5</v>
      </c>
      <c r="OG26" s="131" t="s">
        <v>20</v>
      </c>
      <c r="OH26" s="131" t="s">
        <v>14</v>
      </c>
      <c r="OI26" s="131" t="s">
        <v>7</v>
      </c>
      <c r="OJ26" s="131" t="s">
        <v>14</v>
      </c>
      <c r="OK26" s="131" t="s">
        <v>94</v>
      </c>
      <c r="OL26" s="131" t="s">
        <v>7</v>
      </c>
      <c r="OM26" s="131" t="s">
        <v>7</v>
      </c>
      <c r="ON26" s="131" t="s">
        <v>7</v>
      </c>
      <c r="OO26" s="131" t="s">
        <v>12</v>
      </c>
      <c r="OP26" s="131" t="s">
        <v>57</v>
      </c>
      <c r="OQ26" s="131" t="s">
        <v>9</v>
      </c>
      <c r="OR26" s="131" t="s">
        <v>7</v>
      </c>
      <c r="OS26" s="131"/>
      <c r="OT26" s="131" t="s">
        <v>1876</v>
      </c>
      <c r="OU26" s="131" t="s">
        <v>9</v>
      </c>
      <c r="OV26" s="131" t="s">
        <v>9</v>
      </c>
      <c r="OW26" s="131" t="s">
        <v>9</v>
      </c>
      <c r="OX26" s="131" t="s">
        <v>8</v>
      </c>
      <c r="OY26" s="131" t="s">
        <v>9</v>
      </c>
      <c r="OZ26" s="131" t="s">
        <v>7</v>
      </c>
      <c r="PA26" s="131"/>
      <c r="PB26" s="131"/>
      <c r="PC26" s="131" t="s">
        <v>7</v>
      </c>
      <c r="PD26" s="131" t="s">
        <v>308</v>
      </c>
      <c r="PE26" s="131"/>
      <c r="PF26" s="131"/>
      <c r="PG26" s="133">
        <v>8</v>
      </c>
      <c r="PH26" s="131"/>
      <c r="PI26" s="131"/>
      <c r="PJ26" s="131"/>
      <c r="PK26" s="131"/>
      <c r="PL26" s="131"/>
      <c r="PM26" s="131" t="s">
        <v>5</v>
      </c>
      <c r="PN26" s="131"/>
      <c r="PO26" s="131"/>
      <c r="PP26" s="131"/>
      <c r="PQ26" s="131"/>
      <c r="PR26" s="131"/>
      <c r="PS26" s="131"/>
      <c r="PT26" s="131"/>
      <c r="PU26" s="131"/>
      <c r="PV26" s="131"/>
      <c r="PW26" s="131"/>
      <c r="PX26" s="131"/>
      <c r="PY26" s="131"/>
      <c r="PZ26" s="131"/>
      <c r="QA26" s="131"/>
      <c r="QB26" s="131"/>
      <c r="QC26" s="131" t="s">
        <v>54</v>
      </c>
      <c r="QD26" s="131"/>
      <c r="QE26" s="131"/>
      <c r="QF26" s="131"/>
      <c r="QG26" s="131" t="s">
        <v>141</v>
      </c>
      <c r="QH26" s="131"/>
      <c r="QI26" s="131" t="s">
        <v>293</v>
      </c>
      <c r="QJ26" s="131" t="s">
        <v>1</v>
      </c>
      <c r="QK26" s="131" t="s">
        <v>1</v>
      </c>
      <c r="QL26" s="131"/>
      <c r="QM26" s="131"/>
      <c r="QN26" s="131"/>
      <c r="QO26" s="131"/>
      <c r="QP26" s="131"/>
      <c r="QQ26" s="131"/>
      <c r="QR26" s="174"/>
      <c r="QS26" s="171">
        <v>44062.497499999998</v>
      </c>
      <c r="QT26" t="s">
        <v>2029</v>
      </c>
      <c r="QU26" t="s">
        <v>1822</v>
      </c>
      <c r="QV26" t="s">
        <v>703</v>
      </c>
      <c r="QW26" t="s">
        <v>1831</v>
      </c>
      <c r="QX26" t="s">
        <v>1824</v>
      </c>
      <c r="QY26" t="s">
        <v>1831</v>
      </c>
      <c r="QZ26" t="s">
        <v>1824</v>
      </c>
      <c r="RA26" t="s">
        <v>9</v>
      </c>
      <c r="RB26" t="s">
        <v>7</v>
      </c>
      <c r="RD26" t="s">
        <v>7</v>
      </c>
      <c r="RF26" t="s">
        <v>7</v>
      </c>
      <c r="RI26" t="s">
        <v>20</v>
      </c>
      <c r="RJ26" t="s">
        <v>40</v>
      </c>
      <c r="RK26" t="s">
        <v>20</v>
      </c>
      <c r="RL26" t="s">
        <v>20</v>
      </c>
      <c r="RM26" t="s">
        <v>20</v>
      </c>
      <c r="RN26" t="s">
        <v>80</v>
      </c>
      <c r="RO26" t="s">
        <v>20</v>
      </c>
      <c r="RP26">
        <v>1</v>
      </c>
      <c r="RQ26" t="s">
        <v>20</v>
      </c>
      <c r="RR26" t="s">
        <v>38</v>
      </c>
      <c r="RS26" t="s">
        <v>9</v>
      </c>
      <c r="RT26" t="s">
        <v>2047</v>
      </c>
      <c r="RU26" t="s">
        <v>9</v>
      </c>
      <c r="RV26" t="s">
        <v>2048</v>
      </c>
      <c r="RW26" t="s">
        <v>9</v>
      </c>
      <c r="RX26" t="s">
        <v>112</v>
      </c>
      <c r="RY26" t="s">
        <v>2049</v>
      </c>
      <c r="RZ26" t="s">
        <v>9</v>
      </c>
      <c r="SA26" t="s">
        <v>2050</v>
      </c>
      <c r="SB26">
        <v>0</v>
      </c>
      <c r="SD26">
        <v>2</v>
      </c>
      <c r="SE26" t="s">
        <v>975</v>
      </c>
      <c r="SF26">
        <v>2</v>
      </c>
      <c r="SG26" t="s">
        <v>975</v>
      </c>
      <c r="SH26" t="s">
        <v>168</v>
      </c>
      <c r="SI26">
        <v>3</v>
      </c>
      <c r="SJ26">
        <v>3</v>
      </c>
      <c r="SK26">
        <v>2</v>
      </c>
      <c r="SL26">
        <v>2</v>
      </c>
      <c r="SM26">
        <v>3</v>
      </c>
      <c r="SN26">
        <v>1</v>
      </c>
      <c r="SO26">
        <v>2</v>
      </c>
      <c r="SP26">
        <v>3</v>
      </c>
      <c r="SQ26">
        <v>2</v>
      </c>
      <c r="SR26">
        <v>3</v>
      </c>
      <c r="SS26">
        <v>3</v>
      </c>
      <c r="ST26">
        <v>1</v>
      </c>
      <c r="SU26">
        <v>1</v>
      </c>
      <c r="SV26">
        <v>1</v>
      </c>
      <c r="SW26">
        <v>3</v>
      </c>
      <c r="SX26">
        <v>3</v>
      </c>
      <c r="SY26">
        <v>2</v>
      </c>
      <c r="SZ26">
        <v>1</v>
      </c>
      <c r="TA26">
        <v>3</v>
      </c>
      <c r="TB26">
        <v>4</v>
      </c>
      <c r="TC26">
        <v>1</v>
      </c>
      <c r="TD26">
        <v>0</v>
      </c>
      <c r="TE26">
        <v>1</v>
      </c>
      <c r="TF26">
        <v>1</v>
      </c>
      <c r="TG26">
        <v>2</v>
      </c>
      <c r="TH26">
        <v>0</v>
      </c>
      <c r="TI26">
        <v>1</v>
      </c>
      <c r="TJ26">
        <v>0</v>
      </c>
      <c r="TK26">
        <v>3</v>
      </c>
      <c r="TL26">
        <v>0</v>
      </c>
      <c r="TM26">
        <v>0</v>
      </c>
      <c r="TN26">
        <v>0</v>
      </c>
      <c r="TO26">
        <v>2</v>
      </c>
      <c r="TP26">
        <v>0</v>
      </c>
      <c r="TQ26">
        <v>1</v>
      </c>
      <c r="TR26">
        <v>1</v>
      </c>
      <c r="TS26">
        <v>1</v>
      </c>
      <c r="TT26">
        <v>1</v>
      </c>
      <c r="TU26">
        <v>1</v>
      </c>
      <c r="TV26">
        <v>1</v>
      </c>
      <c r="TW26">
        <v>0</v>
      </c>
      <c r="TX26">
        <v>0</v>
      </c>
      <c r="TY26">
        <v>0</v>
      </c>
      <c r="TZ26">
        <v>3</v>
      </c>
      <c r="UA26">
        <v>0</v>
      </c>
      <c r="UB26">
        <v>1</v>
      </c>
      <c r="UC26">
        <v>1</v>
      </c>
      <c r="UD26">
        <v>0</v>
      </c>
      <c r="UE26">
        <v>1</v>
      </c>
      <c r="UF26">
        <v>0</v>
      </c>
      <c r="UG26">
        <v>0</v>
      </c>
      <c r="UH26">
        <v>2</v>
      </c>
      <c r="UI26">
        <v>0</v>
      </c>
      <c r="UJ26">
        <v>0</v>
      </c>
      <c r="UK26">
        <v>2</v>
      </c>
      <c r="UL26">
        <v>0</v>
      </c>
      <c r="UM26">
        <v>1</v>
      </c>
      <c r="UN26">
        <v>1</v>
      </c>
      <c r="UO26">
        <v>1</v>
      </c>
      <c r="UP26">
        <v>1</v>
      </c>
      <c r="UQ26">
        <v>1</v>
      </c>
      <c r="UR26">
        <v>2</v>
      </c>
      <c r="US26">
        <v>1</v>
      </c>
      <c r="UT26">
        <v>1</v>
      </c>
      <c r="UU26">
        <v>1</v>
      </c>
      <c r="UV26">
        <v>2</v>
      </c>
      <c r="UW26">
        <v>3</v>
      </c>
      <c r="UX26">
        <v>1</v>
      </c>
      <c r="UY26">
        <v>1</v>
      </c>
      <c r="UZ26">
        <v>1</v>
      </c>
      <c r="VA26">
        <v>1</v>
      </c>
      <c r="VB26">
        <v>2</v>
      </c>
      <c r="VC26">
        <v>2</v>
      </c>
      <c r="VD26">
        <v>1</v>
      </c>
      <c r="VE26">
        <v>1</v>
      </c>
      <c r="VF26">
        <v>1</v>
      </c>
      <c r="VG26">
        <v>1</v>
      </c>
      <c r="VH26" t="s">
        <v>733</v>
      </c>
      <c r="VI26" t="s">
        <v>732</v>
      </c>
      <c r="VJ26" t="s">
        <v>1893</v>
      </c>
      <c r="VK26">
        <v>6.5</v>
      </c>
      <c r="VL26" t="s">
        <v>26</v>
      </c>
      <c r="VM26" t="s">
        <v>26</v>
      </c>
      <c r="VN26" t="s">
        <v>26</v>
      </c>
      <c r="VO26" t="s">
        <v>26</v>
      </c>
      <c r="VP26" t="s">
        <v>26</v>
      </c>
      <c r="VQ26" t="s">
        <v>26</v>
      </c>
      <c r="VR26" t="s">
        <v>26</v>
      </c>
      <c r="VS26" t="s">
        <v>26</v>
      </c>
      <c r="VT26" t="s">
        <v>26</v>
      </c>
      <c r="VU26" t="s">
        <v>7</v>
      </c>
      <c r="VV26" t="s">
        <v>26</v>
      </c>
      <c r="VW26" t="s">
        <v>26</v>
      </c>
      <c r="VX26" t="s">
        <v>24</v>
      </c>
      <c r="VY26" t="s">
        <v>23</v>
      </c>
      <c r="VZ26">
        <v>45</v>
      </c>
      <c r="WA26" t="s">
        <v>7</v>
      </c>
      <c r="WB26" t="s">
        <v>7</v>
      </c>
      <c r="WD26" t="s">
        <v>96</v>
      </c>
      <c r="WE26" t="s">
        <v>96</v>
      </c>
      <c r="WF26">
        <v>4</v>
      </c>
      <c r="WG26">
        <v>3</v>
      </c>
      <c r="WH26">
        <v>2</v>
      </c>
      <c r="WI26">
        <v>1</v>
      </c>
      <c r="WJ26" t="s">
        <v>1346</v>
      </c>
      <c r="WK26" t="s">
        <v>19</v>
      </c>
      <c r="WL26" t="s">
        <v>16</v>
      </c>
      <c r="WM26" t="s">
        <v>18</v>
      </c>
      <c r="WN26" t="s">
        <v>20</v>
      </c>
      <c r="WO26">
        <v>1</v>
      </c>
      <c r="WP26">
        <v>3</v>
      </c>
      <c r="WQ26">
        <v>4</v>
      </c>
      <c r="WR26">
        <v>5</v>
      </c>
      <c r="WS26" t="s">
        <v>2051</v>
      </c>
      <c r="WT26" t="s">
        <v>14</v>
      </c>
      <c r="WU26" t="s">
        <v>7</v>
      </c>
      <c r="WV26" t="s">
        <v>14</v>
      </c>
      <c r="WW26" t="s">
        <v>94</v>
      </c>
      <c r="WX26" t="s">
        <v>7</v>
      </c>
      <c r="WY26" t="s">
        <v>7</v>
      </c>
      <c r="WZ26" t="s">
        <v>7</v>
      </c>
      <c r="XA26" t="s">
        <v>12</v>
      </c>
      <c r="XB26" t="s">
        <v>11</v>
      </c>
      <c r="XC26" t="s">
        <v>7</v>
      </c>
      <c r="XD26" t="s">
        <v>7</v>
      </c>
      <c r="XF26" t="s">
        <v>2052</v>
      </c>
      <c r="XG26" t="s">
        <v>7</v>
      </c>
      <c r="XH26" t="s">
        <v>9</v>
      </c>
      <c r="XI26" t="s">
        <v>9</v>
      </c>
      <c r="XJ26" t="s">
        <v>8</v>
      </c>
      <c r="XK26" t="s">
        <v>7</v>
      </c>
      <c r="XL26" t="s">
        <v>7</v>
      </c>
      <c r="XP26" t="s">
        <v>308</v>
      </c>
      <c r="XS26">
        <v>5</v>
      </c>
      <c r="XY26" t="s">
        <v>5</v>
      </c>
      <c r="YO26" t="s">
        <v>54</v>
      </c>
      <c r="YS26" t="s">
        <v>141</v>
      </c>
      <c r="YU26" t="s">
        <v>293</v>
      </c>
      <c r="YV26" t="s">
        <v>486</v>
      </c>
      <c r="YW26" t="s">
        <v>1</v>
      </c>
      <c r="ZE26" t="s">
        <v>0</v>
      </c>
    </row>
    <row r="27" spans="1:681" ht="15" thickBot="1" x14ac:dyDescent="0.4">
      <c r="A27" s="47" t="s">
        <v>614</v>
      </c>
      <c r="B27" s="17">
        <v>43957.711400462962</v>
      </c>
      <c r="C27" s="53">
        <v>27</v>
      </c>
      <c r="D27" s="11" t="s">
        <v>139</v>
      </c>
      <c r="E27" s="11" t="s">
        <v>50</v>
      </c>
      <c r="F27" s="11" t="s">
        <v>49</v>
      </c>
      <c r="G27" s="11" t="s">
        <v>87</v>
      </c>
      <c r="H27" s="11" t="s">
        <v>47</v>
      </c>
      <c r="I27" s="11" t="s">
        <v>47</v>
      </c>
      <c r="J27" s="11" t="s">
        <v>7</v>
      </c>
      <c r="K27" s="11"/>
      <c r="L27" s="11" t="s">
        <v>7</v>
      </c>
      <c r="M27" s="11"/>
      <c r="N27" s="11" t="s">
        <v>7</v>
      </c>
      <c r="O27" s="11" t="s">
        <v>86</v>
      </c>
      <c r="P27" s="11" t="s">
        <v>613</v>
      </c>
      <c r="Q27" s="11" t="s">
        <v>257</v>
      </c>
      <c r="R27" s="11">
        <v>20</v>
      </c>
      <c r="S27" s="11" t="s">
        <v>84</v>
      </c>
      <c r="T27" s="11">
        <v>0</v>
      </c>
      <c r="U27" s="11" t="s">
        <v>7</v>
      </c>
      <c r="V27" s="11" t="s">
        <v>7</v>
      </c>
      <c r="W27" s="11" t="s">
        <v>7</v>
      </c>
      <c r="X27" s="11" t="s">
        <v>7</v>
      </c>
      <c r="Y27" s="54" t="s">
        <v>7</v>
      </c>
      <c r="Z27" s="65" t="s">
        <v>7</v>
      </c>
      <c r="AA27" s="66"/>
      <c r="AB27" s="66" t="s">
        <v>7</v>
      </c>
      <c r="AC27" s="66"/>
      <c r="AD27" s="66" t="s">
        <v>7</v>
      </c>
      <c r="AE27" s="66"/>
      <c r="AF27" s="67"/>
      <c r="AG27" s="53" t="s">
        <v>20</v>
      </c>
      <c r="AH27" s="11" t="s">
        <v>40</v>
      </c>
      <c r="AI27" s="11" t="s">
        <v>20</v>
      </c>
      <c r="AJ27" s="11" t="s">
        <v>20</v>
      </c>
      <c r="AK27" s="11" t="s">
        <v>20</v>
      </c>
      <c r="AL27" s="11" t="s">
        <v>80</v>
      </c>
      <c r="AM27" s="11" t="s">
        <v>20</v>
      </c>
      <c r="AN27" s="11" t="s">
        <v>20</v>
      </c>
      <c r="AO27" s="11" t="s">
        <v>20</v>
      </c>
      <c r="AP27" s="54" t="s">
        <v>133</v>
      </c>
      <c r="AQ27" s="65" t="s">
        <v>9</v>
      </c>
      <c r="AR27" s="66" t="s">
        <v>612</v>
      </c>
      <c r="AS27" s="66" t="s">
        <v>7</v>
      </c>
      <c r="AT27" s="67"/>
      <c r="AU27" s="53" t="s">
        <v>9</v>
      </c>
      <c r="AV27" s="11" t="s">
        <v>35</v>
      </c>
      <c r="AW27" s="11" t="s">
        <v>34</v>
      </c>
      <c r="AX27" s="11" t="s">
        <v>9</v>
      </c>
      <c r="AY27" s="11" t="s">
        <v>611</v>
      </c>
      <c r="AZ27" s="11">
        <v>1</v>
      </c>
      <c r="BA27" s="11" t="s">
        <v>610</v>
      </c>
      <c r="BB27" s="11">
        <v>0</v>
      </c>
      <c r="BC27" s="11" t="s">
        <v>609</v>
      </c>
      <c r="BD27" s="11">
        <v>0</v>
      </c>
      <c r="BE27" s="11" t="s">
        <v>609</v>
      </c>
      <c r="BF27" s="54" t="s">
        <v>190</v>
      </c>
      <c r="BG27" s="83">
        <v>4</v>
      </c>
      <c r="BH27" s="79">
        <v>4</v>
      </c>
      <c r="BI27" s="79">
        <v>2</v>
      </c>
      <c r="BJ27" s="79">
        <v>1</v>
      </c>
      <c r="BK27" s="79">
        <v>3</v>
      </c>
      <c r="BL27" s="79">
        <v>1</v>
      </c>
      <c r="BM27" s="79">
        <v>1</v>
      </c>
      <c r="BN27" s="79">
        <v>3</v>
      </c>
      <c r="BO27" s="79">
        <v>1</v>
      </c>
      <c r="BP27" s="79">
        <v>3</v>
      </c>
      <c r="BQ27" s="79">
        <v>3</v>
      </c>
      <c r="BR27" s="79">
        <v>2</v>
      </c>
      <c r="BS27" s="79">
        <v>1</v>
      </c>
      <c r="BT27" s="79">
        <v>2</v>
      </c>
      <c r="BU27" s="79">
        <v>3</v>
      </c>
      <c r="BV27" s="79">
        <v>3</v>
      </c>
      <c r="BW27" s="79">
        <v>2</v>
      </c>
      <c r="BX27" s="79">
        <v>1</v>
      </c>
      <c r="BY27" s="79">
        <v>3</v>
      </c>
      <c r="BZ27" s="84">
        <v>3</v>
      </c>
      <c r="CB27" s="53">
        <v>2</v>
      </c>
      <c r="CC27" s="11">
        <v>0</v>
      </c>
      <c r="CD27" s="11">
        <v>2</v>
      </c>
      <c r="CE27" s="11">
        <v>0</v>
      </c>
      <c r="CF27" s="11">
        <v>2</v>
      </c>
      <c r="CG27" s="11">
        <v>0</v>
      </c>
      <c r="CH27" s="11">
        <v>0</v>
      </c>
      <c r="CI27" s="11">
        <v>0</v>
      </c>
      <c r="CJ27" s="11">
        <v>2</v>
      </c>
      <c r="CK27" s="11">
        <v>0</v>
      </c>
      <c r="CL27" s="11">
        <v>0</v>
      </c>
      <c r="CM27" s="11">
        <v>0</v>
      </c>
      <c r="CN27" s="11">
        <v>2</v>
      </c>
      <c r="CO27" s="11">
        <v>0</v>
      </c>
      <c r="CP27" s="11">
        <v>0</v>
      </c>
      <c r="CQ27" s="11">
        <v>1</v>
      </c>
      <c r="CR27" s="11">
        <v>1</v>
      </c>
      <c r="CS27" s="11">
        <v>0</v>
      </c>
      <c r="CT27" s="11">
        <v>1</v>
      </c>
      <c r="CU27" s="11">
        <v>1</v>
      </c>
      <c r="CV27" s="11">
        <v>0</v>
      </c>
      <c r="CW27" s="11">
        <v>2</v>
      </c>
      <c r="CX27" s="11">
        <v>0</v>
      </c>
      <c r="CY27" s="11">
        <v>3</v>
      </c>
      <c r="CZ27" s="11">
        <v>0</v>
      </c>
      <c r="DA27" s="11">
        <v>1</v>
      </c>
      <c r="DB27" s="11">
        <v>2</v>
      </c>
      <c r="DC27" s="11">
        <v>0</v>
      </c>
      <c r="DD27" s="11">
        <v>0</v>
      </c>
      <c r="DE27" s="11">
        <v>0</v>
      </c>
      <c r="DF27" s="11">
        <v>0</v>
      </c>
      <c r="DG27" s="11">
        <v>1</v>
      </c>
      <c r="DH27" s="11">
        <v>0</v>
      </c>
      <c r="DI27" s="11">
        <v>0</v>
      </c>
      <c r="DJ27" s="11">
        <v>2</v>
      </c>
      <c r="DK27" s="11">
        <v>1</v>
      </c>
      <c r="DL27" s="54">
        <v>0</v>
      </c>
      <c r="DM27" s="83">
        <v>2</v>
      </c>
      <c r="DN27" s="79">
        <v>2</v>
      </c>
      <c r="DO27" s="79">
        <v>3</v>
      </c>
      <c r="DP27" s="79">
        <v>2</v>
      </c>
      <c r="DQ27" s="79">
        <v>1</v>
      </c>
      <c r="DR27" s="79">
        <v>1</v>
      </c>
      <c r="DS27" s="79">
        <v>1</v>
      </c>
      <c r="DT27" s="79">
        <v>1</v>
      </c>
      <c r="DU27" s="79">
        <v>1</v>
      </c>
      <c r="DV27" s="79">
        <v>2</v>
      </c>
      <c r="DW27" s="79">
        <v>1</v>
      </c>
      <c r="DX27" s="79">
        <v>1</v>
      </c>
      <c r="DY27" s="79">
        <v>3</v>
      </c>
      <c r="DZ27" s="79">
        <v>1</v>
      </c>
      <c r="EA27" s="79">
        <v>2</v>
      </c>
      <c r="EB27" s="79">
        <v>1</v>
      </c>
      <c r="EC27" s="79">
        <v>1</v>
      </c>
      <c r="ED27" s="79">
        <v>1</v>
      </c>
      <c r="EE27" s="84">
        <v>1</v>
      </c>
      <c r="EF27" s="90" t="s">
        <v>608</v>
      </c>
      <c r="EG27" s="11" t="s">
        <v>571</v>
      </c>
      <c r="EH27" s="77" t="s">
        <v>165</v>
      </c>
      <c r="EI27" s="11">
        <v>7</v>
      </c>
      <c r="EJ27" s="11" t="s">
        <v>26</v>
      </c>
      <c r="EK27" s="11" t="s">
        <v>26</v>
      </c>
      <c r="EL27" s="11" t="s">
        <v>26</v>
      </c>
      <c r="EM27" s="11" t="s">
        <v>26</v>
      </c>
      <c r="EN27" s="11" t="s">
        <v>26</v>
      </c>
      <c r="EO27" s="11" t="s">
        <v>26</v>
      </c>
      <c r="EP27" s="11" t="s">
        <v>26</v>
      </c>
      <c r="EQ27" s="11" t="s">
        <v>103</v>
      </c>
      <c r="ER27" s="11" t="s">
        <v>26</v>
      </c>
      <c r="ES27" s="11" t="s">
        <v>607</v>
      </c>
      <c r="ET27" s="11" t="s">
        <v>26</v>
      </c>
      <c r="EU27" s="11" t="s">
        <v>26</v>
      </c>
      <c r="EV27" s="11" t="s">
        <v>24</v>
      </c>
      <c r="EW27" s="54" t="s">
        <v>100</v>
      </c>
      <c r="EX27" s="83" t="s">
        <v>606</v>
      </c>
      <c r="EY27" s="79" t="s">
        <v>605</v>
      </c>
      <c r="EZ27" s="79" t="s">
        <v>62</v>
      </c>
      <c r="FA27" s="79">
        <v>120</v>
      </c>
      <c r="FB27" s="79" t="s">
        <v>9</v>
      </c>
      <c r="FC27" s="79" t="s">
        <v>7</v>
      </c>
      <c r="FD27" s="79"/>
      <c r="FE27" s="79" t="s">
        <v>96</v>
      </c>
      <c r="FF27" s="84" t="s">
        <v>96</v>
      </c>
      <c r="FG27" s="53">
        <v>3</v>
      </c>
      <c r="FH27" s="11">
        <v>3</v>
      </c>
      <c r="FI27" s="11">
        <v>3</v>
      </c>
      <c r="FJ27" s="11">
        <v>1</v>
      </c>
      <c r="FK27" s="11" t="s">
        <v>19</v>
      </c>
      <c r="FL27" s="11" t="s">
        <v>16</v>
      </c>
      <c r="FM27" s="11" t="s">
        <v>18</v>
      </c>
      <c r="FN27" s="11" t="s">
        <v>17</v>
      </c>
      <c r="FO27" s="11" t="s">
        <v>20</v>
      </c>
      <c r="FP27" s="11">
        <v>1</v>
      </c>
      <c r="FQ27" s="11">
        <v>2</v>
      </c>
      <c r="FR27" s="11">
        <v>1</v>
      </c>
      <c r="FS27" s="11">
        <v>3</v>
      </c>
      <c r="FT27" s="11" t="s">
        <v>604</v>
      </c>
      <c r="FU27" s="11" t="s">
        <v>14</v>
      </c>
      <c r="FV27" s="11" t="s">
        <v>9</v>
      </c>
      <c r="FW27" s="11" t="s">
        <v>14</v>
      </c>
      <c r="FX27" s="11" t="s">
        <v>14</v>
      </c>
      <c r="FY27" s="11" t="s">
        <v>13</v>
      </c>
      <c r="FZ27" s="11" t="s">
        <v>7</v>
      </c>
      <c r="GA27" s="54" t="s">
        <v>7</v>
      </c>
      <c r="GB27" s="83" t="s">
        <v>12</v>
      </c>
      <c r="GC27" s="79" t="s">
        <v>57</v>
      </c>
      <c r="GD27" s="79" t="s">
        <v>7</v>
      </c>
      <c r="GE27" s="79" t="s">
        <v>9</v>
      </c>
      <c r="GF27" s="79">
        <v>7</v>
      </c>
      <c r="GG27" s="79" t="s">
        <v>603</v>
      </c>
      <c r="GH27" s="79" t="s">
        <v>7</v>
      </c>
      <c r="GI27" s="79" t="s">
        <v>7</v>
      </c>
      <c r="GJ27" s="79" t="s">
        <v>9</v>
      </c>
      <c r="GK27" s="79" t="s">
        <v>8</v>
      </c>
      <c r="GL27" s="84" t="s">
        <v>7</v>
      </c>
      <c r="GM27" s="53" t="s">
        <v>7</v>
      </c>
      <c r="GN27" s="11"/>
      <c r="GO27" s="11"/>
      <c r="GP27" s="54"/>
      <c r="GQ27" s="83" t="s">
        <v>6</v>
      </c>
      <c r="GR27" s="79"/>
      <c r="GS27" s="79"/>
      <c r="GT27" s="79"/>
      <c r="GU27" s="79"/>
      <c r="GV27" s="79">
        <v>1</v>
      </c>
      <c r="GW27" s="79"/>
      <c r="GX27" s="79"/>
      <c r="GY27" s="84"/>
      <c r="GZ27" s="49" t="s">
        <v>5</v>
      </c>
      <c r="HA27" s="11"/>
      <c r="HB27" s="11"/>
      <c r="HC27" s="11"/>
      <c r="HD27" s="11"/>
      <c r="HE27" s="11"/>
      <c r="HF27" s="11"/>
      <c r="HG27" s="11"/>
      <c r="HH27" s="11"/>
      <c r="HI27" s="11"/>
      <c r="HJ27" s="11"/>
      <c r="HK27" s="11"/>
      <c r="HL27" s="11"/>
      <c r="HM27" s="11"/>
      <c r="HN27" s="11"/>
      <c r="HO27" s="11"/>
      <c r="HP27" s="11" t="s">
        <v>54</v>
      </c>
      <c r="HQ27" s="11"/>
      <c r="HR27" s="11"/>
      <c r="HS27" s="11"/>
      <c r="HT27" s="11" t="s">
        <v>141</v>
      </c>
      <c r="HU27" s="11" t="s">
        <v>1</v>
      </c>
      <c r="HV27" s="11" t="s">
        <v>1</v>
      </c>
      <c r="HW27" s="11"/>
      <c r="HX27" s="11" t="s">
        <v>1</v>
      </c>
      <c r="HY27" s="11"/>
      <c r="HZ27" s="11"/>
      <c r="IA27" s="11"/>
      <c r="IB27" s="11"/>
      <c r="IC27" s="11"/>
      <c r="ID27" s="11"/>
      <c r="IE27" s="11"/>
      <c r="IF27" s="47" t="s">
        <v>614</v>
      </c>
      <c r="IG27" s="132">
        <v>44021.418969907405</v>
      </c>
      <c r="IH27" s="131" t="s">
        <v>1821</v>
      </c>
      <c r="II27" s="131" t="s">
        <v>1822</v>
      </c>
      <c r="IJ27" s="131" t="s">
        <v>614</v>
      </c>
      <c r="IK27" s="131" t="s">
        <v>50</v>
      </c>
      <c r="IL27" s="131" t="s">
        <v>1824</v>
      </c>
      <c r="IM27" s="131" t="s">
        <v>50</v>
      </c>
      <c r="IN27" s="131" t="s">
        <v>1824</v>
      </c>
      <c r="IO27" s="131" t="s">
        <v>9</v>
      </c>
      <c r="IP27" s="131" t="s">
        <v>7</v>
      </c>
      <c r="IQ27" s="131"/>
      <c r="IR27" s="131" t="s">
        <v>7</v>
      </c>
      <c r="IS27" s="131"/>
      <c r="IT27" s="131" t="s">
        <v>7</v>
      </c>
      <c r="IU27" s="131"/>
      <c r="IV27" s="131"/>
      <c r="IW27" s="131" t="s">
        <v>20</v>
      </c>
      <c r="IX27" s="131" t="s">
        <v>40</v>
      </c>
      <c r="IY27" s="131" t="s">
        <v>20</v>
      </c>
      <c r="IZ27" s="131" t="s">
        <v>20</v>
      </c>
      <c r="JA27" s="131" t="s">
        <v>20</v>
      </c>
      <c r="JB27" s="131" t="s">
        <v>80</v>
      </c>
      <c r="JC27" s="131"/>
      <c r="JD27" s="131" t="s">
        <v>20</v>
      </c>
      <c r="JE27" s="133">
        <v>2</v>
      </c>
      <c r="JF27" s="131" t="s">
        <v>38</v>
      </c>
      <c r="JG27" s="131" t="s">
        <v>9</v>
      </c>
      <c r="JH27" s="131" t="s">
        <v>1951</v>
      </c>
      <c r="JI27" s="131" t="s">
        <v>7</v>
      </c>
      <c r="JJ27" s="131"/>
      <c r="JK27" s="131" t="s">
        <v>7</v>
      </c>
      <c r="JL27" s="131" t="s">
        <v>35</v>
      </c>
      <c r="JM27" s="131" t="s">
        <v>34</v>
      </c>
      <c r="JN27" s="131" t="s">
        <v>9</v>
      </c>
      <c r="JO27" s="131" t="s">
        <v>1952</v>
      </c>
      <c r="JP27" s="133">
        <v>0</v>
      </c>
      <c r="JQ27" s="133">
        <v>0</v>
      </c>
      <c r="JR27" s="133">
        <v>5</v>
      </c>
      <c r="JS27" s="131" t="s">
        <v>478</v>
      </c>
      <c r="JT27" s="133">
        <v>1</v>
      </c>
      <c r="JU27" s="131" t="s">
        <v>1953</v>
      </c>
      <c r="JV27" s="131" t="s">
        <v>30</v>
      </c>
      <c r="JW27" s="138">
        <v>3</v>
      </c>
      <c r="JX27" s="138">
        <v>4</v>
      </c>
      <c r="JY27" s="138">
        <v>2</v>
      </c>
      <c r="JZ27" s="138">
        <v>1</v>
      </c>
      <c r="KA27" s="138">
        <v>3</v>
      </c>
      <c r="KB27" s="138">
        <v>1</v>
      </c>
      <c r="KC27" s="138">
        <v>2</v>
      </c>
      <c r="KD27" s="138">
        <v>3</v>
      </c>
      <c r="KE27" s="138">
        <v>1</v>
      </c>
      <c r="KF27" s="138">
        <v>3</v>
      </c>
      <c r="KG27" s="138">
        <v>3</v>
      </c>
      <c r="KH27" s="138">
        <v>2</v>
      </c>
      <c r="KI27" s="138">
        <v>1</v>
      </c>
      <c r="KJ27" s="138">
        <v>1</v>
      </c>
      <c r="KK27" s="138">
        <v>3</v>
      </c>
      <c r="KL27" s="138">
        <v>4</v>
      </c>
      <c r="KM27" s="138">
        <v>2</v>
      </c>
      <c r="KN27" s="138">
        <v>1</v>
      </c>
      <c r="KO27" s="138">
        <v>3</v>
      </c>
      <c r="KP27" s="138">
        <v>4</v>
      </c>
      <c r="KQ27" s="139"/>
      <c r="KR27" s="133">
        <v>1</v>
      </c>
      <c r="KS27" s="133">
        <v>0</v>
      </c>
      <c r="KT27" s="133">
        <v>0</v>
      </c>
      <c r="KU27" s="133">
        <v>0</v>
      </c>
      <c r="KV27" s="133">
        <v>3</v>
      </c>
      <c r="KW27" s="133">
        <v>0</v>
      </c>
      <c r="KX27" s="133">
        <v>0</v>
      </c>
      <c r="KY27" s="133">
        <v>0</v>
      </c>
      <c r="KZ27" s="133">
        <v>2</v>
      </c>
      <c r="LA27" s="133">
        <v>0</v>
      </c>
      <c r="LB27" s="133">
        <v>0</v>
      </c>
      <c r="LC27" s="133">
        <v>0</v>
      </c>
      <c r="LD27" s="133">
        <v>3</v>
      </c>
      <c r="LE27" s="133">
        <v>0</v>
      </c>
      <c r="LF27" s="133">
        <v>0</v>
      </c>
      <c r="LG27" s="133">
        <v>1</v>
      </c>
      <c r="LH27" s="133">
        <v>1</v>
      </c>
      <c r="LI27" s="133">
        <v>0</v>
      </c>
      <c r="LJ27" s="133">
        <v>0</v>
      </c>
      <c r="LK27" s="133">
        <v>0</v>
      </c>
      <c r="LL27" s="133">
        <v>0</v>
      </c>
      <c r="LM27" s="133">
        <v>1</v>
      </c>
      <c r="LN27" s="133">
        <v>0</v>
      </c>
      <c r="LO27" s="133">
        <v>3</v>
      </c>
      <c r="LP27" s="133">
        <v>0</v>
      </c>
      <c r="LQ27" s="133">
        <v>0</v>
      </c>
      <c r="LR27" s="133">
        <v>1</v>
      </c>
      <c r="LS27" s="133">
        <v>0</v>
      </c>
      <c r="LT27" s="133">
        <v>0</v>
      </c>
      <c r="LU27" s="133">
        <v>0</v>
      </c>
      <c r="LV27" s="133">
        <v>0</v>
      </c>
      <c r="LW27" s="133">
        <v>3</v>
      </c>
      <c r="LX27" s="133">
        <v>0</v>
      </c>
      <c r="LY27" s="133">
        <v>0</v>
      </c>
      <c r="LZ27" s="133">
        <v>3</v>
      </c>
      <c r="MA27" s="133">
        <v>1</v>
      </c>
      <c r="MB27" s="133">
        <v>0</v>
      </c>
      <c r="MC27" s="133">
        <v>2</v>
      </c>
      <c r="MD27" s="133">
        <v>1</v>
      </c>
      <c r="ME27" s="133">
        <v>1</v>
      </c>
      <c r="MF27" s="133">
        <v>1</v>
      </c>
      <c r="MG27" s="133">
        <v>1</v>
      </c>
      <c r="MH27" s="133">
        <v>1</v>
      </c>
      <c r="MI27" s="133">
        <v>1</v>
      </c>
      <c r="MJ27" s="133">
        <v>1</v>
      </c>
      <c r="MK27" s="133">
        <v>1</v>
      </c>
      <c r="ML27" s="133">
        <v>1</v>
      </c>
      <c r="MM27" s="133">
        <v>1</v>
      </c>
      <c r="MN27" s="133">
        <v>1</v>
      </c>
      <c r="MO27" s="133">
        <v>1</v>
      </c>
      <c r="MP27" s="133">
        <v>1</v>
      </c>
      <c r="MQ27" s="133">
        <v>1</v>
      </c>
      <c r="MR27" s="133">
        <v>1</v>
      </c>
      <c r="MS27" s="133">
        <v>1</v>
      </c>
      <c r="MT27" s="133">
        <v>1</v>
      </c>
      <c r="MU27" s="133">
        <v>1</v>
      </c>
      <c r="MV27" s="135">
        <v>0.95833333333333337</v>
      </c>
      <c r="MW27" s="131" t="s">
        <v>98</v>
      </c>
      <c r="MX27" s="135">
        <v>0.3125</v>
      </c>
      <c r="MY27" s="133">
        <v>7.5</v>
      </c>
      <c r="MZ27" s="131" t="s">
        <v>26</v>
      </c>
      <c r="NA27" s="131" t="s">
        <v>26</v>
      </c>
      <c r="NB27" s="131" t="s">
        <v>26</v>
      </c>
      <c r="NC27" s="131" t="s">
        <v>26</v>
      </c>
      <c r="ND27" s="131" t="s">
        <v>26</v>
      </c>
      <c r="NE27" s="131" t="s">
        <v>26</v>
      </c>
      <c r="NF27" s="131" t="s">
        <v>26</v>
      </c>
      <c r="NG27" s="131" t="s">
        <v>26</v>
      </c>
      <c r="NH27" s="131" t="s">
        <v>26</v>
      </c>
      <c r="NI27" s="131" t="s">
        <v>378</v>
      </c>
      <c r="NJ27" s="131" t="s">
        <v>26</v>
      </c>
      <c r="NK27" s="131" t="s">
        <v>26</v>
      </c>
      <c r="NL27" s="131" t="s">
        <v>66</v>
      </c>
      <c r="NM27" s="131" t="s">
        <v>23</v>
      </c>
      <c r="NN27" s="133">
        <v>240</v>
      </c>
      <c r="NO27" s="131" t="s">
        <v>7</v>
      </c>
      <c r="NP27" s="131" t="s">
        <v>7</v>
      </c>
      <c r="NQ27" s="131"/>
      <c r="NR27" s="131" t="s">
        <v>96</v>
      </c>
      <c r="NS27" s="131" t="s">
        <v>96</v>
      </c>
      <c r="NT27" s="133">
        <v>4</v>
      </c>
      <c r="NU27" s="133">
        <v>4</v>
      </c>
      <c r="NV27" s="133">
        <v>5</v>
      </c>
      <c r="NW27" s="133">
        <v>1</v>
      </c>
      <c r="NX27" s="131" t="s">
        <v>19</v>
      </c>
      <c r="NY27" s="131" t="s">
        <v>1346</v>
      </c>
      <c r="NZ27" s="131" t="s">
        <v>16</v>
      </c>
      <c r="OA27" s="131" t="s">
        <v>18</v>
      </c>
      <c r="OB27" s="131" t="s">
        <v>20</v>
      </c>
      <c r="OC27" s="133">
        <v>2</v>
      </c>
      <c r="OD27" s="133">
        <v>1</v>
      </c>
      <c r="OE27" s="133">
        <v>1</v>
      </c>
      <c r="OF27" s="133">
        <v>3</v>
      </c>
      <c r="OG27" s="131" t="s">
        <v>1954</v>
      </c>
      <c r="OH27" s="131" t="s">
        <v>14</v>
      </c>
      <c r="OI27" s="131" t="s">
        <v>7</v>
      </c>
      <c r="OJ27" s="131" t="s">
        <v>14</v>
      </c>
      <c r="OK27" s="131" t="s">
        <v>14</v>
      </c>
      <c r="OL27" s="131" t="s">
        <v>7</v>
      </c>
      <c r="OM27" s="131" t="s">
        <v>7</v>
      </c>
      <c r="ON27" s="131" t="s">
        <v>7</v>
      </c>
      <c r="OO27" s="131" t="s">
        <v>12</v>
      </c>
      <c r="OP27" s="131" t="s">
        <v>11</v>
      </c>
      <c r="OQ27" s="131" t="s">
        <v>7</v>
      </c>
      <c r="OR27" s="131" t="s">
        <v>7</v>
      </c>
      <c r="OS27" s="131"/>
      <c r="OT27" s="131" t="s">
        <v>857</v>
      </c>
      <c r="OU27" s="131" t="s">
        <v>7</v>
      </c>
      <c r="OV27" s="131" t="s">
        <v>7</v>
      </c>
      <c r="OW27" s="131" t="s">
        <v>9</v>
      </c>
      <c r="OX27" s="131" t="s">
        <v>8</v>
      </c>
      <c r="OY27" s="131" t="s">
        <v>7</v>
      </c>
      <c r="OZ27" s="131" t="s">
        <v>7</v>
      </c>
      <c r="PA27" s="131"/>
      <c r="PB27" s="131" t="s">
        <v>7</v>
      </c>
      <c r="PC27" s="131" t="s">
        <v>7</v>
      </c>
      <c r="PD27" s="131" t="s">
        <v>90</v>
      </c>
      <c r="PE27" s="131"/>
      <c r="PF27" s="131"/>
      <c r="PG27" s="131"/>
      <c r="PH27" s="131"/>
      <c r="PI27" s="131"/>
      <c r="PJ27" s="133">
        <v>10</v>
      </c>
      <c r="PK27" s="131"/>
      <c r="PL27" s="131"/>
      <c r="PM27" s="131" t="s">
        <v>5</v>
      </c>
      <c r="PN27" s="131"/>
      <c r="PO27" s="131"/>
      <c r="PP27" s="131"/>
      <c r="PQ27" s="131"/>
      <c r="PR27" s="131"/>
      <c r="PS27" s="131"/>
      <c r="PT27" s="131"/>
      <c r="PU27" s="131"/>
      <c r="PV27" s="131"/>
      <c r="PW27" s="131"/>
      <c r="PX27" s="131"/>
      <c r="PY27" s="131"/>
      <c r="PZ27" s="131"/>
      <c r="QA27" s="131"/>
      <c r="QB27" s="131"/>
      <c r="QC27" s="131" t="s">
        <v>54</v>
      </c>
      <c r="QD27" s="131"/>
      <c r="QE27" s="131"/>
      <c r="QF27" s="131"/>
      <c r="QG27" s="131"/>
      <c r="QH27" s="131"/>
      <c r="QI27" s="131"/>
      <c r="QJ27" s="131"/>
      <c r="QK27" s="131" t="s">
        <v>158</v>
      </c>
      <c r="QL27" s="131" t="s">
        <v>1</v>
      </c>
      <c r="QM27" s="131" t="s">
        <v>1</v>
      </c>
      <c r="QN27" s="131"/>
      <c r="QO27" s="131" t="s">
        <v>1</v>
      </c>
      <c r="QP27" s="131"/>
      <c r="QQ27" s="131"/>
      <c r="QR27" s="174"/>
    </row>
    <row r="28" spans="1:681" ht="15" thickBot="1" x14ac:dyDescent="0.4">
      <c r="A28" s="47" t="s">
        <v>277</v>
      </c>
      <c r="B28" s="17">
        <v>43963.764475682867</v>
      </c>
      <c r="C28" s="53">
        <v>56</v>
      </c>
      <c r="D28" s="11" t="s">
        <v>51</v>
      </c>
      <c r="E28" s="11" t="s">
        <v>50</v>
      </c>
      <c r="F28" s="11" t="s">
        <v>118</v>
      </c>
      <c r="G28" s="11" t="s">
        <v>117</v>
      </c>
      <c r="H28" s="11" t="s">
        <v>9</v>
      </c>
      <c r="I28" s="11" t="s">
        <v>7</v>
      </c>
      <c r="J28" s="11" t="s">
        <v>7</v>
      </c>
      <c r="K28" s="11"/>
      <c r="L28" s="11" t="s">
        <v>9</v>
      </c>
      <c r="M28" s="11" t="s">
        <v>179</v>
      </c>
      <c r="N28" s="11" t="s">
        <v>9</v>
      </c>
      <c r="O28" s="11" t="s">
        <v>45</v>
      </c>
      <c r="P28" s="11">
        <v>248.51560000000001</v>
      </c>
      <c r="Q28" s="11" t="s">
        <v>276</v>
      </c>
      <c r="R28" s="11">
        <v>250</v>
      </c>
      <c r="S28" s="11">
        <v>2</v>
      </c>
      <c r="T28" s="11">
        <v>0</v>
      </c>
      <c r="U28" s="11" t="s">
        <v>7</v>
      </c>
      <c r="V28" s="11" t="s">
        <v>9</v>
      </c>
      <c r="W28" s="11" t="s">
        <v>9</v>
      </c>
      <c r="X28" s="11" t="s">
        <v>7</v>
      </c>
      <c r="Y28" s="54" t="s">
        <v>7</v>
      </c>
      <c r="Z28" s="65" t="s">
        <v>7</v>
      </c>
      <c r="AA28" s="66" t="s">
        <v>275</v>
      </c>
      <c r="AB28" s="66" t="s">
        <v>9</v>
      </c>
      <c r="AC28" s="66" t="s">
        <v>177</v>
      </c>
      <c r="AD28" s="66" t="s">
        <v>9</v>
      </c>
      <c r="AE28" s="66" t="s">
        <v>274</v>
      </c>
      <c r="AF28" s="67">
        <v>0</v>
      </c>
      <c r="AG28" s="53" t="s">
        <v>20</v>
      </c>
      <c r="AH28" s="11" t="s">
        <v>40</v>
      </c>
      <c r="AI28" s="11" t="s">
        <v>20</v>
      </c>
      <c r="AJ28" s="11" t="s">
        <v>20</v>
      </c>
      <c r="AK28" s="11" t="s">
        <v>20</v>
      </c>
      <c r="AL28" s="11" t="s">
        <v>39</v>
      </c>
      <c r="AM28" s="11" t="s">
        <v>20</v>
      </c>
      <c r="AN28" s="11">
        <v>3</v>
      </c>
      <c r="AO28" s="11" t="s">
        <v>79</v>
      </c>
      <c r="AP28" s="54" t="s">
        <v>115</v>
      </c>
      <c r="AQ28" s="65" t="s">
        <v>9</v>
      </c>
      <c r="AR28" s="66" t="s">
        <v>273</v>
      </c>
      <c r="AS28" s="66" t="s">
        <v>9</v>
      </c>
      <c r="AT28" s="67" t="s">
        <v>272</v>
      </c>
      <c r="AU28" s="53" t="s">
        <v>7</v>
      </c>
      <c r="AV28" s="11" t="s">
        <v>20</v>
      </c>
      <c r="AW28" s="11" t="s">
        <v>271</v>
      </c>
      <c r="AX28" s="11" t="s">
        <v>9</v>
      </c>
      <c r="AY28" s="11" t="s">
        <v>270</v>
      </c>
      <c r="AZ28" s="11">
        <v>0</v>
      </c>
      <c r="BA28" s="11"/>
      <c r="BB28" s="11">
        <v>0</v>
      </c>
      <c r="BC28" s="11" t="s">
        <v>269</v>
      </c>
      <c r="BD28" s="11">
        <v>1</v>
      </c>
      <c r="BE28" s="11"/>
      <c r="BF28" s="54" t="s">
        <v>268</v>
      </c>
      <c r="BG28" s="83">
        <v>4</v>
      </c>
      <c r="BH28" s="79">
        <v>4</v>
      </c>
      <c r="BI28" s="79">
        <v>1</v>
      </c>
      <c r="BJ28" s="79">
        <v>1</v>
      </c>
      <c r="BK28" s="79">
        <v>4</v>
      </c>
      <c r="BL28" s="79">
        <v>1</v>
      </c>
      <c r="BM28" s="79">
        <v>4</v>
      </c>
      <c r="BN28" s="79">
        <v>2</v>
      </c>
      <c r="BO28" s="79">
        <v>3</v>
      </c>
      <c r="BP28" s="79">
        <v>3</v>
      </c>
      <c r="BQ28" s="79">
        <v>3</v>
      </c>
      <c r="BR28" s="79">
        <v>2</v>
      </c>
      <c r="BS28" s="79">
        <v>1</v>
      </c>
      <c r="BT28" s="79">
        <v>1</v>
      </c>
      <c r="BU28" s="79">
        <v>4</v>
      </c>
      <c r="BV28" s="79">
        <v>4</v>
      </c>
      <c r="BW28" s="79">
        <v>3</v>
      </c>
      <c r="BX28" s="79">
        <v>1</v>
      </c>
      <c r="BY28" s="79">
        <v>4</v>
      </c>
      <c r="BZ28" s="84">
        <v>3</v>
      </c>
      <c r="CB28" s="53">
        <v>3</v>
      </c>
      <c r="CC28" s="11">
        <v>3</v>
      </c>
      <c r="CD28" s="11">
        <v>4</v>
      </c>
      <c r="CE28" s="11">
        <v>3</v>
      </c>
      <c r="CF28" s="11">
        <v>0</v>
      </c>
      <c r="CG28" s="11">
        <v>0</v>
      </c>
      <c r="CH28" s="11">
        <v>3</v>
      </c>
      <c r="CI28" s="11">
        <v>1</v>
      </c>
      <c r="CJ28" s="11">
        <v>0</v>
      </c>
      <c r="CK28" s="11">
        <v>2</v>
      </c>
      <c r="CL28" s="11">
        <v>3</v>
      </c>
      <c r="CM28" s="11">
        <v>3</v>
      </c>
      <c r="CN28" s="11">
        <v>0</v>
      </c>
      <c r="CO28" s="11">
        <v>0</v>
      </c>
      <c r="CP28" s="11">
        <v>2</v>
      </c>
      <c r="CQ28" s="11">
        <v>0</v>
      </c>
      <c r="CR28" s="11">
        <v>0</v>
      </c>
      <c r="CS28" s="11">
        <v>4</v>
      </c>
      <c r="CT28" s="11">
        <v>3</v>
      </c>
      <c r="CU28" s="11">
        <v>4</v>
      </c>
      <c r="CV28" s="11">
        <v>2</v>
      </c>
      <c r="CW28" s="11">
        <v>0</v>
      </c>
      <c r="CX28" s="11">
        <v>0</v>
      </c>
      <c r="CY28" s="11">
        <v>0</v>
      </c>
      <c r="CZ28" s="11">
        <v>0</v>
      </c>
      <c r="DA28" s="11">
        <v>3</v>
      </c>
      <c r="DB28" s="11">
        <v>2</v>
      </c>
      <c r="DC28" s="11">
        <v>0</v>
      </c>
      <c r="DD28" s="11">
        <v>4</v>
      </c>
      <c r="DE28" s="11">
        <v>1</v>
      </c>
      <c r="DF28" s="11">
        <v>2</v>
      </c>
      <c r="DG28" s="11">
        <v>0</v>
      </c>
      <c r="DH28" s="11">
        <v>2</v>
      </c>
      <c r="DI28" s="11">
        <v>0</v>
      </c>
      <c r="DJ28" s="11">
        <v>0</v>
      </c>
      <c r="DK28" s="11">
        <v>1</v>
      </c>
      <c r="DL28" s="54">
        <v>4</v>
      </c>
      <c r="DM28" s="83">
        <v>4</v>
      </c>
      <c r="DN28" s="79">
        <v>1</v>
      </c>
      <c r="DO28" s="79">
        <v>4</v>
      </c>
      <c r="DP28" s="79">
        <v>1</v>
      </c>
      <c r="DQ28" s="79">
        <v>4</v>
      </c>
      <c r="DR28" s="79">
        <v>2</v>
      </c>
      <c r="DS28" s="79">
        <v>3</v>
      </c>
      <c r="DT28" s="79">
        <v>3</v>
      </c>
      <c r="DU28" s="79">
        <v>4</v>
      </c>
      <c r="DV28" s="79">
        <v>1</v>
      </c>
      <c r="DW28" s="79">
        <v>3</v>
      </c>
      <c r="DX28" s="79">
        <v>4</v>
      </c>
      <c r="DY28" s="79">
        <v>1</v>
      </c>
      <c r="DZ28" s="79">
        <v>2</v>
      </c>
      <c r="EA28" s="79">
        <v>4</v>
      </c>
      <c r="EB28" s="79">
        <v>2</v>
      </c>
      <c r="EC28" s="79">
        <v>4</v>
      </c>
      <c r="ED28" s="79">
        <v>4</v>
      </c>
      <c r="EE28" s="84">
        <v>1</v>
      </c>
      <c r="EF28" s="90" t="s">
        <v>267</v>
      </c>
      <c r="EG28" s="11">
        <v>20</v>
      </c>
      <c r="EH28" s="77" t="s">
        <v>266</v>
      </c>
      <c r="EI28" s="11">
        <v>42</v>
      </c>
      <c r="EJ28" s="11" t="s">
        <v>26</v>
      </c>
      <c r="EK28" s="11" t="s">
        <v>68</v>
      </c>
      <c r="EL28" s="11" t="s">
        <v>68</v>
      </c>
      <c r="EM28" s="11" t="s">
        <v>69</v>
      </c>
      <c r="EN28" s="11" t="s">
        <v>26</v>
      </c>
      <c r="EO28" s="11" t="s">
        <v>103</v>
      </c>
      <c r="EP28" s="11" t="s">
        <v>68</v>
      </c>
      <c r="EQ28" s="11" t="s">
        <v>69</v>
      </c>
      <c r="ER28" s="11" t="s">
        <v>68</v>
      </c>
      <c r="ES28" s="11" t="s">
        <v>265</v>
      </c>
      <c r="ET28" s="11" t="s">
        <v>201</v>
      </c>
      <c r="EU28" s="11" t="s">
        <v>201</v>
      </c>
      <c r="EV28" s="11" t="s">
        <v>124</v>
      </c>
      <c r="EW28" s="54" t="s">
        <v>65</v>
      </c>
      <c r="EX28" s="83">
        <v>0.1</v>
      </c>
      <c r="EY28" s="79" t="s">
        <v>264</v>
      </c>
      <c r="EZ28" s="79" t="s">
        <v>263</v>
      </c>
      <c r="FA28" s="79">
        <v>120</v>
      </c>
      <c r="FB28" s="79" t="s">
        <v>7</v>
      </c>
      <c r="FC28" s="79" t="s">
        <v>9</v>
      </c>
      <c r="FD28" s="79" t="s">
        <v>262</v>
      </c>
      <c r="FE28" s="79" t="s">
        <v>22</v>
      </c>
      <c r="FF28" s="84" t="s">
        <v>96</v>
      </c>
      <c r="FG28" s="53">
        <v>5</v>
      </c>
      <c r="FH28" s="11">
        <v>1</v>
      </c>
      <c r="FI28" s="11">
        <v>5</v>
      </c>
      <c r="FJ28" s="11">
        <v>1</v>
      </c>
      <c r="FK28" s="11" t="s">
        <v>19</v>
      </c>
      <c r="FL28" s="11" t="s">
        <v>16</v>
      </c>
      <c r="FM28" s="11" t="s">
        <v>20</v>
      </c>
      <c r="FN28" s="11" t="s">
        <v>20</v>
      </c>
      <c r="FO28" s="11" t="s">
        <v>20</v>
      </c>
      <c r="FP28" s="11">
        <v>1</v>
      </c>
      <c r="FQ28" s="11">
        <v>5</v>
      </c>
      <c r="FR28" s="11">
        <v>3</v>
      </c>
      <c r="FS28" s="11">
        <v>5</v>
      </c>
      <c r="FT28" s="11" t="s">
        <v>261</v>
      </c>
      <c r="FU28" s="11" t="s">
        <v>14</v>
      </c>
      <c r="FV28" s="11" t="s">
        <v>7</v>
      </c>
      <c r="FW28" s="11" t="s">
        <v>94</v>
      </c>
      <c r="FX28" s="11" t="s">
        <v>94</v>
      </c>
      <c r="FY28" s="11" t="s">
        <v>7</v>
      </c>
      <c r="FZ28" s="11" t="s">
        <v>7</v>
      </c>
      <c r="GA28" s="54" t="s">
        <v>7</v>
      </c>
      <c r="GB28" s="83" t="s">
        <v>12</v>
      </c>
      <c r="GC28" s="79" t="s">
        <v>57</v>
      </c>
      <c r="GD28" s="79" t="s">
        <v>9</v>
      </c>
      <c r="GE28" s="79" t="s">
        <v>7</v>
      </c>
      <c r="GF28" s="79" t="s">
        <v>260</v>
      </c>
      <c r="GG28" s="79" t="s">
        <v>259</v>
      </c>
      <c r="GH28" s="79" t="s">
        <v>7</v>
      </c>
      <c r="GI28" s="79" t="s">
        <v>7</v>
      </c>
      <c r="GJ28" s="79" t="s">
        <v>7</v>
      </c>
      <c r="GK28" s="79"/>
      <c r="GL28" s="84" t="s">
        <v>9</v>
      </c>
      <c r="GM28" s="53" t="s">
        <v>7</v>
      </c>
      <c r="GN28" s="11"/>
      <c r="GO28" s="11" t="s">
        <v>7</v>
      </c>
      <c r="GP28" s="54" t="s">
        <v>7</v>
      </c>
      <c r="GQ28" s="83" t="s">
        <v>185</v>
      </c>
      <c r="GR28" s="79"/>
      <c r="GS28" s="79"/>
      <c r="GT28" s="79"/>
      <c r="GU28" s="79"/>
      <c r="GV28" s="79"/>
      <c r="GW28" s="79"/>
      <c r="GX28" s="79">
        <v>3</v>
      </c>
      <c r="GY28" s="84"/>
      <c r="GZ28" s="49" t="s">
        <v>5</v>
      </c>
      <c r="HA28" s="11"/>
      <c r="HB28" s="11"/>
      <c r="HC28" s="11"/>
      <c r="HD28" s="11"/>
      <c r="HE28" s="11"/>
      <c r="HF28" s="11"/>
      <c r="HG28" s="11"/>
      <c r="HH28" s="11"/>
      <c r="HI28" s="11"/>
      <c r="HJ28" s="11"/>
      <c r="HK28" s="11"/>
      <c r="HL28" s="11"/>
      <c r="HM28" s="11"/>
      <c r="HN28" s="11"/>
      <c r="HO28" s="11"/>
      <c r="HP28" s="11" t="s">
        <v>54</v>
      </c>
      <c r="HQ28" s="11"/>
      <c r="HR28" s="11"/>
      <c r="HS28" s="11"/>
      <c r="HT28" s="11"/>
      <c r="HU28" s="11"/>
      <c r="HV28" s="11"/>
      <c r="HW28" s="11"/>
      <c r="HX28" s="11" t="s">
        <v>158</v>
      </c>
      <c r="HY28" s="11" t="s">
        <v>1</v>
      </c>
      <c r="HZ28" s="11" t="s">
        <v>1</v>
      </c>
      <c r="IA28" s="11"/>
      <c r="IB28" s="11" t="s">
        <v>1</v>
      </c>
      <c r="IC28" s="11"/>
      <c r="ID28" s="11"/>
      <c r="IE28" s="11"/>
      <c r="IF28" s="47" t="s">
        <v>277</v>
      </c>
      <c r="IG28" s="132">
        <v>44020.637662037036</v>
      </c>
      <c r="IH28" s="131" t="s">
        <v>1821</v>
      </c>
      <c r="II28" s="131" t="s">
        <v>1822</v>
      </c>
      <c r="IJ28" s="131" t="s">
        <v>277</v>
      </c>
      <c r="IK28" s="131" t="s">
        <v>1831</v>
      </c>
      <c r="IL28" s="131" t="s">
        <v>1824</v>
      </c>
      <c r="IM28" s="131" t="s">
        <v>1831</v>
      </c>
      <c r="IN28" s="131" t="s">
        <v>1826</v>
      </c>
      <c r="IO28" s="131" t="s">
        <v>9</v>
      </c>
      <c r="IP28" s="131" t="s">
        <v>9</v>
      </c>
      <c r="IQ28" s="131" t="s">
        <v>1858</v>
      </c>
      <c r="IR28" s="131" t="s">
        <v>9</v>
      </c>
      <c r="IS28" s="131" t="s">
        <v>177</v>
      </c>
      <c r="IT28" s="131" t="s">
        <v>9</v>
      </c>
      <c r="IU28" s="131" t="s">
        <v>1859</v>
      </c>
      <c r="IV28" s="131" t="s">
        <v>1860</v>
      </c>
      <c r="IW28" s="131" t="s">
        <v>20</v>
      </c>
      <c r="IX28" s="131" t="s">
        <v>40</v>
      </c>
      <c r="IY28" s="131" t="s">
        <v>20</v>
      </c>
      <c r="IZ28" s="131" t="s">
        <v>20</v>
      </c>
      <c r="JA28" s="131" t="s">
        <v>20</v>
      </c>
      <c r="JB28" s="131" t="s">
        <v>134</v>
      </c>
      <c r="JC28" s="131" t="s">
        <v>20</v>
      </c>
      <c r="JD28" s="133">
        <v>2</v>
      </c>
      <c r="JE28" s="131" t="s">
        <v>79</v>
      </c>
      <c r="JF28" s="131" t="s">
        <v>115</v>
      </c>
      <c r="JG28" s="131" t="s">
        <v>9</v>
      </c>
      <c r="JH28" s="131" t="s">
        <v>1861</v>
      </c>
      <c r="JI28" s="131" t="s">
        <v>7</v>
      </c>
      <c r="JJ28" s="131" t="s">
        <v>1862</v>
      </c>
      <c r="JK28" s="131" t="s">
        <v>7</v>
      </c>
      <c r="JL28" s="131" t="s">
        <v>35</v>
      </c>
      <c r="JM28" s="131" t="s">
        <v>1395</v>
      </c>
      <c r="JN28" s="131" t="s">
        <v>9</v>
      </c>
      <c r="JO28" s="131" t="s">
        <v>1863</v>
      </c>
      <c r="JP28" s="133">
        <v>0</v>
      </c>
      <c r="JQ28" s="133">
        <v>0</v>
      </c>
      <c r="JR28" s="133">
        <v>0</v>
      </c>
      <c r="JS28" s="131" t="s">
        <v>1864</v>
      </c>
      <c r="JT28" s="133">
        <v>2</v>
      </c>
      <c r="JU28" s="131" t="s">
        <v>533</v>
      </c>
      <c r="JV28" s="131" t="s">
        <v>430</v>
      </c>
      <c r="JW28" s="138">
        <v>4</v>
      </c>
      <c r="JX28" s="138">
        <v>4</v>
      </c>
      <c r="JY28" s="138">
        <v>2</v>
      </c>
      <c r="JZ28" s="138">
        <v>2</v>
      </c>
      <c r="KA28" s="138">
        <v>4</v>
      </c>
      <c r="KB28" s="138">
        <v>2</v>
      </c>
      <c r="KC28" s="138">
        <v>4</v>
      </c>
      <c r="KD28" s="138">
        <v>3</v>
      </c>
      <c r="KE28" s="138">
        <v>4</v>
      </c>
      <c r="KF28" s="138">
        <v>2</v>
      </c>
      <c r="KG28" s="138">
        <v>2</v>
      </c>
      <c r="KH28" s="138">
        <v>1</v>
      </c>
      <c r="KI28" s="138">
        <v>1</v>
      </c>
      <c r="KJ28" s="138">
        <v>1</v>
      </c>
      <c r="KK28" s="138">
        <v>4</v>
      </c>
      <c r="KL28" s="138">
        <v>3</v>
      </c>
      <c r="KM28" s="138">
        <v>4</v>
      </c>
      <c r="KN28" s="138">
        <v>3</v>
      </c>
      <c r="KO28" s="138">
        <v>4</v>
      </c>
      <c r="KP28" s="138">
        <v>4</v>
      </c>
      <c r="KQ28" s="139"/>
      <c r="KR28" s="133">
        <v>0</v>
      </c>
      <c r="KS28" s="133">
        <v>1</v>
      </c>
      <c r="KT28" s="133">
        <v>4</v>
      </c>
      <c r="KU28" s="133">
        <v>2</v>
      </c>
      <c r="KV28" s="133">
        <v>2</v>
      </c>
      <c r="KW28" s="133">
        <v>3</v>
      </c>
      <c r="KX28" s="133">
        <v>1</v>
      </c>
      <c r="KY28" s="133">
        <v>3</v>
      </c>
      <c r="KZ28" s="133">
        <v>0</v>
      </c>
      <c r="LA28" s="133">
        <v>0</v>
      </c>
      <c r="LB28" s="133">
        <v>3</v>
      </c>
      <c r="LC28" s="133">
        <v>3</v>
      </c>
      <c r="LD28" s="133">
        <v>0</v>
      </c>
      <c r="LE28" s="133">
        <v>0</v>
      </c>
      <c r="LF28" s="133">
        <v>0</v>
      </c>
      <c r="LG28" s="133">
        <v>1</v>
      </c>
      <c r="LH28" s="133">
        <v>0</v>
      </c>
      <c r="LI28" s="133">
        <v>0</v>
      </c>
      <c r="LJ28" s="133">
        <v>3</v>
      </c>
      <c r="LK28" s="133">
        <v>2</v>
      </c>
      <c r="LL28" s="133">
        <v>4</v>
      </c>
      <c r="LM28" s="133">
        <v>1</v>
      </c>
      <c r="LN28" s="133">
        <v>0</v>
      </c>
      <c r="LO28" s="133">
        <v>2</v>
      </c>
      <c r="LP28" s="133">
        <v>2</v>
      </c>
      <c r="LQ28" s="133">
        <v>4</v>
      </c>
      <c r="LR28" s="133">
        <v>1</v>
      </c>
      <c r="LS28" s="133">
        <v>0</v>
      </c>
      <c r="LT28" s="133">
        <v>4</v>
      </c>
      <c r="LU28" s="133">
        <v>0</v>
      </c>
      <c r="LV28" s="133">
        <v>0</v>
      </c>
      <c r="LW28" s="133">
        <v>0</v>
      </c>
      <c r="LX28" s="133">
        <v>0</v>
      </c>
      <c r="LY28" s="133">
        <v>4</v>
      </c>
      <c r="LZ28" s="133">
        <v>0</v>
      </c>
      <c r="MA28" s="133">
        <v>3</v>
      </c>
      <c r="MB28" s="133">
        <v>4</v>
      </c>
      <c r="MC28" s="133">
        <v>1</v>
      </c>
      <c r="MD28" s="133">
        <v>3</v>
      </c>
      <c r="ME28" s="133">
        <v>3</v>
      </c>
      <c r="MF28" s="133">
        <v>3</v>
      </c>
      <c r="MG28" s="133">
        <v>3</v>
      </c>
      <c r="MH28" s="133">
        <v>2</v>
      </c>
      <c r="MI28" s="133">
        <v>1</v>
      </c>
      <c r="MJ28" s="133">
        <v>4</v>
      </c>
      <c r="MK28" s="133">
        <v>3</v>
      </c>
      <c r="ML28" s="133">
        <v>1</v>
      </c>
      <c r="MM28" s="133">
        <v>3</v>
      </c>
      <c r="MN28" s="133">
        <v>4</v>
      </c>
      <c r="MO28" s="133">
        <v>1</v>
      </c>
      <c r="MP28" s="133">
        <v>2</v>
      </c>
      <c r="MQ28" s="133">
        <v>2</v>
      </c>
      <c r="MR28" s="133">
        <v>3</v>
      </c>
      <c r="MS28" s="133">
        <v>4</v>
      </c>
      <c r="MT28" s="133">
        <v>4</v>
      </c>
      <c r="MU28" s="133">
        <v>2</v>
      </c>
      <c r="MV28" s="134">
        <v>0.39583333333333331</v>
      </c>
      <c r="MW28" s="133">
        <v>30</v>
      </c>
      <c r="MX28" s="134">
        <v>0.32291666666666669</v>
      </c>
      <c r="MY28" s="133">
        <v>8</v>
      </c>
      <c r="MZ28" s="131" t="s">
        <v>69</v>
      </c>
      <c r="NA28" s="131" t="s">
        <v>68</v>
      </c>
      <c r="NB28" s="131" t="s">
        <v>103</v>
      </c>
      <c r="NC28" s="131" t="s">
        <v>69</v>
      </c>
      <c r="ND28" s="131" t="s">
        <v>103</v>
      </c>
      <c r="NE28" s="131" t="s">
        <v>26</v>
      </c>
      <c r="NF28" s="131" t="s">
        <v>68</v>
      </c>
      <c r="NG28" s="131" t="s">
        <v>69</v>
      </c>
      <c r="NH28" s="131" t="s">
        <v>103</v>
      </c>
      <c r="NI28" s="131" t="s">
        <v>1865</v>
      </c>
      <c r="NJ28" s="131" t="s">
        <v>201</v>
      </c>
      <c r="NK28" s="131" t="s">
        <v>26</v>
      </c>
      <c r="NL28" s="131" t="s">
        <v>124</v>
      </c>
      <c r="NM28" s="131" t="s">
        <v>65</v>
      </c>
      <c r="NN28" s="133">
        <v>10</v>
      </c>
      <c r="NO28" s="131" t="s">
        <v>9</v>
      </c>
      <c r="NP28" s="131" t="s">
        <v>7</v>
      </c>
      <c r="NQ28" s="131" t="s">
        <v>1866</v>
      </c>
      <c r="NR28" s="131" t="s">
        <v>60</v>
      </c>
      <c r="NS28" s="131" t="s">
        <v>96</v>
      </c>
      <c r="NT28" s="133">
        <v>5</v>
      </c>
      <c r="NU28" s="133">
        <v>1</v>
      </c>
      <c r="NV28" s="133">
        <v>5</v>
      </c>
      <c r="NW28" s="133">
        <v>4</v>
      </c>
      <c r="NX28" s="131" t="s">
        <v>19</v>
      </c>
      <c r="NY28" s="131" t="s">
        <v>1346</v>
      </c>
      <c r="NZ28" s="131" t="s">
        <v>16</v>
      </c>
      <c r="OA28" s="131" t="s">
        <v>20</v>
      </c>
      <c r="OB28" s="131" t="s">
        <v>20</v>
      </c>
      <c r="OC28" s="133">
        <v>1</v>
      </c>
      <c r="OD28" s="133">
        <v>5</v>
      </c>
      <c r="OE28" s="133">
        <v>4</v>
      </c>
      <c r="OF28" s="133">
        <v>5</v>
      </c>
      <c r="OG28" s="131" t="s">
        <v>1867</v>
      </c>
      <c r="OH28" s="131" t="s">
        <v>14</v>
      </c>
      <c r="OI28" s="131" t="s">
        <v>7</v>
      </c>
      <c r="OJ28" s="131" t="s">
        <v>58</v>
      </c>
      <c r="OK28" s="131" t="s">
        <v>58</v>
      </c>
      <c r="OL28" s="131" t="s">
        <v>13</v>
      </c>
      <c r="OM28" s="131" t="s">
        <v>13</v>
      </c>
      <c r="ON28" s="131" t="s">
        <v>9</v>
      </c>
      <c r="OO28" s="131" t="s">
        <v>12</v>
      </c>
      <c r="OP28" s="131" t="s">
        <v>57</v>
      </c>
      <c r="OQ28" s="131" t="s">
        <v>9</v>
      </c>
      <c r="OR28" s="131" t="s">
        <v>7</v>
      </c>
      <c r="OS28" s="133">
        <v>0</v>
      </c>
      <c r="OT28" s="131" t="s">
        <v>1435</v>
      </c>
      <c r="OU28" s="131" t="s">
        <v>9</v>
      </c>
      <c r="OV28" s="131" t="s">
        <v>9</v>
      </c>
      <c r="OW28" s="131" t="s">
        <v>9</v>
      </c>
      <c r="OX28" s="131" t="s">
        <v>8</v>
      </c>
      <c r="OY28" s="131" t="s">
        <v>9</v>
      </c>
      <c r="OZ28" s="131" t="s">
        <v>7</v>
      </c>
      <c r="PA28" s="131"/>
      <c r="PB28" s="131" t="s">
        <v>7</v>
      </c>
      <c r="PC28" s="131" t="s">
        <v>7</v>
      </c>
      <c r="PD28" s="131" t="s">
        <v>90</v>
      </c>
      <c r="PE28" s="131"/>
      <c r="PF28" s="131"/>
      <c r="PG28" s="131"/>
      <c r="PH28" s="131"/>
      <c r="PI28" s="131"/>
      <c r="PJ28" s="133">
        <v>8</v>
      </c>
      <c r="PK28" s="131"/>
      <c r="PL28" s="131"/>
      <c r="PM28" s="131" t="s">
        <v>5</v>
      </c>
      <c r="PN28" s="131"/>
      <c r="PO28" s="131"/>
      <c r="PP28" s="131"/>
      <c r="PQ28" s="131"/>
      <c r="PR28" s="131"/>
      <c r="PS28" s="131"/>
      <c r="PT28" s="131"/>
      <c r="PU28" s="131"/>
      <c r="PV28" s="131"/>
      <c r="PW28" s="131"/>
      <c r="PX28" s="131"/>
      <c r="PY28" s="131"/>
      <c r="PZ28" s="131"/>
      <c r="QA28" s="131"/>
      <c r="QB28" s="131"/>
      <c r="QC28" s="131" t="s">
        <v>54</v>
      </c>
      <c r="QD28" s="131" t="s">
        <v>53</v>
      </c>
      <c r="QE28" s="131" t="s">
        <v>1</v>
      </c>
      <c r="QF28" s="131"/>
      <c r="QG28" s="131" t="s">
        <v>1</v>
      </c>
      <c r="QH28" s="131"/>
      <c r="QI28" s="131"/>
      <c r="QJ28" s="131"/>
      <c r="QK28" s="131" t="s">
        <v>1</v>
      </c>
      <c r="QL28" s="131"/>
      <c r="QM28" s="131"/>
      <c r="QN28" s="131"/>
      <c r="QO28" s="131"/>
      <c r="QP28" s="131"/>
      <c r="QQ28" s="131"/>
      <c r="QR28" s="174"/>
    </row>
    <row r="29" spans="1:681" ht="15" thickBot="1" x14ac:dyDescent="0.4">
      <c r="A29" s="47" t="s">
        <v>676</v>
      </c>
      <c r="B29" s="17">
        <v>43957.59366489583</v>
      </c>
      <c r="C29" s="53">
        <v>66</v>
      </c>
      <c r="D29" s="11" t="s">
        <v>139</v>
      </c>
      <c r="E29" s="11" t="s">
        <v>50</v>
      </c>
      <c r="F29" s="11" t="s">
        <v>180</v>
      </c>
      <c r="G29" s="11" t="s">
        <v>137</v>
      </c>
      <c r="H29" s="11" t="s">
        <v>7</v>
      </c>
      <c r="I29" s="11" t="s">
        <v>7</v>
      </c>
      <c r="J29" s="11" t="s">
        <v>9</v>
      </c>
      <c r="K29" s="11">
        <v>2</v>
      </c>
      <c r="L29" s="11" t="s">
        <v>7</v>
      </c>
      <c r="M29" s="11" t="s">
        <v>46</v>
      </c>
      <c r="N29" s="11" t="s">
        <v>9</v>
      </c>
      <c r="O29" s="11" t="s">
        <v>86</v>
      </c>
      <c r="P29" s="11">
        <v>120</v>
      </c>
      <c r="Q29" s="11" t="s">
        <v>136</v>
      </c>
      <c r="R29" s="11">
        <v>6</v>
      </c>
      <c r="S29" s="11">
        <v>1</v>
      </c>
      <c r="T29" s="11">
        <v>0</v>
      </c>
      <c r="U29" s="11" t="s">
        <v>7</v>
      </c>
      <c r="V29" s="11" t="s">
        <v>7</v>
      </c>
      <c r="W29" s="11" t="s">
        <v>9</v>
      </c>
      <c r="X29" s="11" t="s">
        <v>7</v>
      </c>
      <c r="Y29" s="54" t="s">
        <v>7</v>
      </c>
      <c r="Z29" s="65" t="s">
        <v>7</v>
      </c>
      <c r="AA29" s="66"/>
      <c r="AB29" s="66" t="s">
        <v>7</v>
      </c>
      <c r="AC29" s="66"/>
      <c r="AD29" s="66" t="s">
        <v>7</v>
      </c>
      <c r="AE29" s="66"/>
      <c r="AF29" s="67"/>
      <c r="AG29" s="53" t="s">
        <v>20</v>
      </c>
      <c r="AH29" s="11" t="s">
        <v>40</v>
      </c>
      <c r="AI29" s="11" t="s">
        <v>20</v>
      </c>
      <c r="AJ29" s="11" t="s">
        <v>20</v>
      </c>
      <c r="AK29" s="11" t="s">
        <v>20</v>
      </c>
      <c r="AL29" s="11" t="s">
        <v>80</v>
      </c>
      <c r="AM29" s="11" t="s">
        <v>20</v>
      </c>
      <c r="AN29" s="11" t="s">
        <v>20</v>
      </c>
      <c r="AO29" s="11">
        <v>4</v>
      </c>
      <c r="AP29" s="54" t="s">
        <v>38</v>
      </c>
      <c r="AQ29" s="65" t="s">
        <v>7</v>
      </c>
      <c r="AR29" s="66"/>
      <c r="AS29" s="66" t="s">
        <v>7</v>
      </c>
      <c r="AT29" s="67"/>
      <c r="AU29" s="53" t="s">
        <v>7</v>
      </c>
      <c r="AV29" s="11" t="s">
        <v>20</v>
      </c>
      <c r="AW29" s="11"/>
      <c r="AX29" s="11" t="s">
        <v>7</v>
      </c>
      <c r="AY29" s="11"/>
      <c r="AZ29" s="11">
        <v>0</v>
      </c>
      <c r="BA29" s="11">
        <v>0</v>
      </c>
      <c r="BB29" s="11">
        <v>3</v>
      </c>
      <c r="BC29" s="11">
        <v>0</v>
      </c>
      <c r="BD29" s="11">
        <v>0</v>
      </c>
      <c r="BE29" s="11">
        <v>0</v>
      </c>
      <c r="BF29" s="54">
        <v>12</v>
      </c>
      <c r="BG29" s="83">
        <v>3</v>
      </c>
      <c r="BH29" s="79">
        <v>4</v>
      </c>
      <c r="BI29" s="79">
        <v>3</v>
      </c>
      <c r="BJ29" s="79">
        <v>2</v>
      </c>
      <c r="BK29" s="79">
        <v>3</v>
      </c>
      <c r="BL29" s="79">
        <v>2</v>
      </c>
      <c r="BM29" s="79">
        <v>4</v>
      </c>
      <c r="BN29" s="79">
        <v>2</v>
      </c>
      <c r="BO29" s="79">
        <v>3</v>
      </c>
      <c r="BP29" s="79">
        <v>3</v>
      </c>
      <c r="BQ29" s="79">
        <v>3</v>
      </c>
      <c r="BR29" s="79">
        <v>2</v>
      </c>
      <c r="BS29" s="79">
        <v>2</v>
      </c>
      <c r="BT29" s="79">
        <v>2</v>
      </c>
      <c r="BU29" s="79">
        <v>3</v>
      </c>
      <c r="BV29" s="79">
        <v>2</v>
      </c>
      <c r="BW29" s="79">
        <v>3</v>
      </c>
      <c r="BX29" s="79">
        <v>1</v>
      </c>
      <c r="BY29" s="79">
        <v>3</v>
      </c>
      <c r="BZ29" s="84">
        <v>2</v>
      </c>
      <c r="CB29" s="53">
        <v>1</v>
      </c>
      <c r="CC29" s="11">
        <v>1</v>
      </c>
      <c r="CD29" s="11">
        <v>1</v>
      </c>
      <c r="CE29" s="11">
        <v>1</v>
      </c>
      <c r="CF29" s="11">
        <v>1</v>
      </c>
      <c r="CG29" s="11">
        <v>2</v>
      </c>
      <c r="CH29" s="11">
        <v>1</v>
      </c>
      <c r="CI29" s="11">
        <v>3</v>
      </c>
      <c r="CJ29" s="11">
        <v>0</v>
      </c>
      <c r="CK29" s="11">
        <v>2</v>
      </c>
      <c r="CL29" s="11">
        <v>3</v>
      </c>
      <c r="CM29" s="11">
        <v>3</v>
      </c>
      <c r="CN29" s="11">
        <v>1</v>
      </c>
      <c r="CO29" s="11">
        <v>2</v>
      </c>
      <c r="CP29" s="11">
        <v>1</v>
      </c>
      <c r="CQ29" s="11">
        <v>1</v>
      </c>
      <c r="CR29" s="11">
        <v>2</v>
      </c>
      <c r="CS29" s="11">
        <v>2</v>
      </c>
      <c r="CT29" s="11">
        <v>1</v>
      </c>
      <c r="CU29" s="11">
        <v>3</v>
      </c>
      <c r="CV29" s="11">
        <v>0</v>
      </c>
      <c r="CW29" s="11">
        <v>1</v>
      </c>
      <c r="CX29" s="11">
        <v>2</v>
      </c>
      <c r="CY29" s="11">
        <v>2</v>
      </c>
      <c r="CZ29" s="11">
        <v>0</v>
      </c>
      <c r="DA29" s="11">
        <v>1</v>
      </c>
      <c r="DB29" s="11">
        <v>1</v>
      </c>
      <c r="DC29" s="11">
        <v>1</v>
      </c>
      <c r="DD29" s="11">
        <v>2</v>
      </c>
      <c r="DE29" s="11">
        <v>1</v>
      </c>
      <c r="DF29" s="11">
        <v>0</v>
      </c>
      <c r="DG29" s="11">
        <v>0</v>
      </c>
      <c r="DH29" s="11">
        <v>1</v>
      </c>
      <c r="DI29" s="11">
        <v>1</v>
      </c>
      <c r="DJ29" s="11">
        <v>0</v>
      </c>
      <c r="DK29" s="11">
        <v>1</v>
      </c>
      <c r="DL29" s="54">
        <v>1</v>
      </c>
      <c r="DM29" s="83">
        <v>2</v>
      </c>
      <c r="DN29" s="79">
        <v>1</v>
      </c>
      <c r="DO29" s="79">
        <v>2</v>
      </c>
      <c r="DP29" s="79">
        <v>2</v>
      </c>
      <c r="DQ29" s="79">
        <v>1</v>
      </c>
      <c r="DR29" s="79">
        <v>1</v>
      </c>
      <c r="DS29" s="79">
        <v>1</v>
      </c>
      <c r="DT29" s="79">
        <v>2</v>
      </c>
      <c r="DU29" s="79">
        <v>1</v>
      </c>
      <c r="DV29" s="79">
        <v>1</v>
      </c>
      <c r="DW29" s="79">
        <v>2</v>
      </c>
      <c r="DX29" s="79">
        <v>2</v>
      </c>
      <c r="DY29" s="79">
        <v>1</v>
      </c>
      <c r="DZ29" s="79">
        <v>2</v>
      </c>
      <c r="EA29" s="79">
        <v>2</v>
      </c>
      <c r="EB29" s="79">
        <v>2</v>
      </c>
      <c r="EC29" s="79">
        <v>1</v>
      </c>
      <c r="ED29" s="79">
        <v>2</v>
      </c>
      <c r="EE29" s="84">
        <v>1</v>
      </c>
      <c r="EF29" s="90" t="s">
        <v>675</v>
      </c>
      <c r="EG29" s="11">
        <v>20</v>
      </c>
      <c r="EH29" s="77" t="s">
        <v>251</v>
      </c>
      <c r="EI29" s="11">
        <v>7</v>
      </c>
      <c r="EJ29" s="11" t="s">
        <v>69</v>
      </c>
      <c r="EK29" s="11" t="s">
        <v>69</v>
      </c>
      <c r="EL29" s="11" t="s">
        <v>26</v>
      </c>
      <c r="EM29" s="11" t="s">
        <v>26</v>
      </c>
      <c r="EN29" s="11" t="s">
        <v>26</v>
      </c>
      <c r="EO29" s="11" t="s">
        <v>26</v>
      </c>
      <c r="EP29" s="11" t="s">
        <v>69</v>
      </c>
      <c r="EQ29" s="11" t="s">
        <v>103</v>
      </c>
      <c r="ER29" s="11" t="s">
        <v>26</v>
      </c>
      <c r="ES29" s="11" t="s">
        <v>7</v>
      </c>
      <c r="ET29" s="11" t="s">
        <v>26</v>
      </c>
      <c r="EU29" s="11" t="s">
        <v>26</v>
      </c>
      <c r="EV29" s="11" t="s">
        <v>101</v>
      </c>
      <c r="EW29" s="54" t="s">
        <v>100</v>
      </c>
      <c r="EX29" s="83">
        <v>0.1</v>
      </c>
      <c r="EY29" s="79">
        <v>5</v>
      </c>
      <c r="EZ29" s="79">
        <v>47</v>
      </c>
      <c r="FA29" s="79">
        <v>20</v>
      </c>
      <c r="FB29" s="79" t="s">
        <v>9</v>
      </c>
      <c r="FC29" s="79" t="s">
        <v>9</v>
      </c>
      <c r="FD29" s="79" t="s">
        <v>674</v>
      </c>
      <c r="FE29" s="79" t="s">
        <v>96</v>
      </c>
      <c r="FF29" s="84" t="s">
        <v>21</v>
      </c>
      <c r="FG29" s="53">
        <v>4</v>
      </c>
      <c r="FH29" s="11">
        <v>3</v>
      </c>
      <c r="FI29" s="11">
        <v>5</v>
      </c>
      <c r="FJ29" s="11">
        <v>2</v>
      </c>
      <c r="FK29" s="11" t="s">
        <v>16</v>
      </c>
      <c r="FL29" s="11" t="s">
        <v>17</v>
      </c>
      <c r="FM29" s="11" t="s">
        <v>19</v>
      </c>
      <c r="FN29" s="11" t="s">
        <v>20</v>
      </c>
      <c r="FO29" s="11" t="s">
        <v>20</v>
      </c>
      <c r="FP29" s="11">
        <v>2</v>
      </c>
      <c r="FQ29" s="11">
        <v>4</v>
      </c>
      <c r="FR29" s="11">
        <v>4</v>
      </c>
      <c r="FS29" s="11">
        <v>5</v>
      </c>
      <c r="FT29" s="11" t="s">
        <v>20</v>
      </c>
      <c r="FU29" s="11" t="s">
        <v>14</v>
      </c>
      <c r="FV29" s="11" t="s">
        <v>7</v>
      </c>
      <c r="FW29" s="11" t="s">
        <v>94</v>
      </c>
      <c r="FX29" s="11" t="s">
        <v>94</v>
      </c>
      <c r="FY29" s="11" t="s">
        <v>7</v>
      </c>
      <c r="FZ29" s="11" t="s">
        <v>7</v>
      </c>
      <c r="GA29" s="54" t="s">
        <v>7</v>
      </c>
      <c r="GB29" s="83" t="s">
        <v>12</v>
      </c>
      <c r="GC29" s="79" t="s">
        <v>57</v>
      </c>
      <c r="GD29" s="79" t="s">
        <v>9</v>
      </c>
      <c r="GE29" s="79" t="s">
        <v>7</v>
      </c>
      <c r="GF29" s="79"/>
      <c r="GG29" s="79" t="s">
        <v>580</v>
      </c>
      <c r="GH29" s="79" t="s">
        <v>7</v>
      </c>
      <c r="GI29" s="79" t="s">
        <v>7</v>
      </c>
      <c r="GJ29" s="79" t="s">
        <v>7</v>
      </c>
      <c r="GK29" s="79"/>
      <c r="GL29" s="84" t="s">
        <v>7</v>
      </c>
      <c r="GM29" s="53" t="s">
        <v>7</v>
      </c>
      <c r="GN29" s="11"/>
      <c r="GO29" s="11" t="s">
        <v>7</v>
      </c>
      <c r="GP29" s="54" t="s">
        <v>7</v>
      </c>
      <c r="GQ29" s="83" t="s">
        <v>90</v>
      </c>
      <c r="GR29" s="79"/>
      <c r="GS29" s="79"/>
      <c r="GT29" s="79"/>
      <c r="GU29" s="79"/>
      <c r="GV29" s="79"/>
      <c r="GW29" s="79">
        <v>10</v>
      </c>
      <c r="GX29" s="79"/>
      <c r="GY29" s="84"/>
      <c r="GZ29" s="49" t="s">
        <v>5</v>
      </c>
      <c r="HA29" s="11"/>
      <c r="HB29" s="11"/>
      <c r="HC29" s="11"/>
      <c r="HD29" s="11"/>
      <c r="HE29" s="11"/>
      <c r="HF29" s="11"/>
      <c r="HG29" s="11"/>
      <c r="HH29" s="11"/>
      <c r="HI29" s="11"/>
      <c r="HJ29" s="11"/>
      <c r="HK29" s="11"/>
      <c r="HL29" s="11"/>
      <c r="HM29" s="11"/>
      <c r="HN29" s="11"/>
      <c r="HO29" s="11"/>
      <c r="HP29" s="11" t="s">
        <v>54</v>
      </c>
      <c r="HQ29" s="11"/>
      <c r="HR29" s="11"/>
      <c r="HS29" s="11"/>
      <c r="HT29" s="11" t="s">
        <v>141</v>
      </c>
      <c r="HU29" s="11" t="s">
        <v>1</v>
      </c>
      <c r="HV29" s="11" t="s">
        <v>1</v>
      </c>
      <c r="HW29" s="11"/>
      <c r="HX29" s="11" t="s">
        <v>1</v>
      </c>
      <c r="HY29" s="11"/>
      <c r="HZ29" s="11"/>
      <c r="IA29" s="11"/>
      <c r="IB29" s="11"/>
      <c r="IC29" s="11"/>
      <c r="ID29" s="11"/>
      <c r="IE29" s="11"/>
      <c r="IF29" s="47" t="s">
        <v>676</v>
      </c>
      <c r="IG29" s="132">
        <v>44024.593148148146</v>
      </c>
      <c r="IH29" s="131" t="s">
        <v>1821</v>
      </c>
      <c r="II29" s="131" t="s">
        <v>1822</v>
      </c>
      <c r="IJ29" s="131" t="s">
        <v>1442</v>
      </c>
      <c r="IK29" s="131" t="s">
        <v>1831</v>
      </c>
      <c r="IL29" s="131" t="s">
        <v>1824</v>
      </c>
      <c r="IM29" s="131" t="s">
        <v>1831</v>
      </c>
      <c r="IN29" s="131" t="s">
        <v>1991</v>
      </c>
      <c r="IO29" s="131" t="s">
        <v>9</v>
      </c>
      <c r="IP29" s="131" t="s">
        <v>7</v>
      </c>
      <c r="IQ29" s="131"/>
      <c r="IR29" s="131" t="s">
        <v>7</v>
      </c>
      <c r="IS29" s="131"/>
      <c r="IT29" s="131" t="s">
        <v>7</v>
      </c>
      <c r="IU29" s="131"/>
      <c r="IV29" s="131"/>
      <c r="IW29" s="131" t="s">
        <v>20</v>
      </c>
      <c r="IX29" s="131" t="s">
        <v>40</v>
      </c>
      <c r="IY29" s="131" t="s">
        <v>20</v>
      </c>
      <c r="IZ29" s="131" t="s">
        <v>20</v>
      </c>
      <c r="JA29" s="131" t="s">
        <v>20</v>
      </c>
      <c r="JB29" s="131" t="s">
        <v>39</v>
      </c>
      <c r="JC29" s="131" t="s">
        <v>20</v>
      </c>
      <c r="JD29" s="131" t="s">
        <v>20</v>
      </c>
      <c r="JE29" s="133">
        <v>4</v>
      </c>
      <c r="JF29" s="131" t="s">
        <v>38</v>
      </c>
      <c r="JG29" s="131" t="s">
        <v>7</v>
      </c>
      <c r="JH29" s="131"/>
      <c r="JI29" s="131" t="s">
        <v>7</v>
      </c>
      <c r="JJ29" s="131"/>
      <c r="JK29" s="131" t="s">
        <v>7</v>
      </c>
      <c r="JL29" s="131" t="s">
        <v>20</v>
      </c>
      <c r="JM29" s="131"/>
      <c r="JN29" s="131" t="s">
        <v>7</v>
      </c>
      <c r="JO29" s="131"/>
      <c r="JP29" s="133">
        <v>0</v>
      </c>
      <c r="JQ29" s="131" t="s">
        <v>1891</v>
      </c>
      <c r="JR29" s="133">
        <v>0</v>
      </c>
      <c r="JS29" s="131" t="s">
        <v>269</v>
      </c>
      <c r="JT29" s="133">
        <v>0</v>
      </c>
      <c r="JU29" s="133">
        <v>0</v>
      </c>
      <c r="JV29" s="133">
        <v>0</v>
      </c>
      <c r="JW29" s="138">
        <v>4</v>
      </c>
      <c r="JX29" s="138">
        <v>3</v>
      </c>
      <c r="JY29" s="138">
        <v>2</v>
      </c>
      <c r="JZ29" s="138">
        <v>2</v>
      </c>
      <c r="KA29" s="138">
        <v>3</v>
      </c>
      <c r="KB29" s="138">
        <v>2</v>
      </c>
      <c r="KC29" s="138">
        <v>3</v>
      </c>
      <c r="KD29" s="138">
        <v>3</v>
      </c>
      <c r="KE29" s="138">
        <v>1</v>
      </c>
      <c r="KF29" s="138">
        <v>4</v>
      </c>
      <c r="KG29" s="138">
        <v>3</v>
      </c>
      <c r="KH29" s="138">
        <v>2</v>
      </c>
      <c r="KI29" s="138">
        <v>2</v>
      </c>
      <c r="KJ29" s="138">
        <v>2</v>
      </c>
      <c r="KK29" s="138">
        <v>4</v>
      </c>
      <c r="KL29" s="138">
        <v>4</v>
      </c>
      <c r="KM29" s="138">
        <v>2</v>
      </c>
      <c r="KN29" s="138">
        <v>1</v>
      </c>
      <c r="KO29" s="138">
        <v>4</v>
      </c>
      <c r="KP29" s="138">
        <v>3</v>
      </c>
      <c r="KQ29" s="139"/>
      <c r="KR29" s="133">
        <v>1</v>
      </c>
      <c r="KS29" s="133">
        <v>1</v>
      </c>
      <c r="KT29" s="133">
        <v>2</v>
      </c>
      <c r="KU29" s="133">
        <v>2</v>
      </c>
      <c r="KV29" s="133">
        <v>1</v>
      </c>
      <c r="KW29" s="133">
        <v>0</v>
      </c>
      <c r="KX29" s="133">
        <v>1</v>
      </c>
      <c r="KY29" s="133">
        <v>2</v>
      </c>
      <c r="KZ29" s="133">
        <v>1</v>
      </c>
      <c r="LA29" s="133">
        <v>2</v>
      </c>
      <c r="LB29" s="133">
        <v>2</v>
      </c>
      <c r="LC29" s="133">
        <v>2</v>
      </c>
      <c r="LD29" s="133">
        <v>1</v>
      </c>
      <c r="LE29" s="133">
        <v>1</v>
      </c>
      <c r="LF29" s="133">
        <v>1</v>
      </c>
      <c r="LG29" s="133">
        <v>1</v>
      </c>
      <c r="LH29" s="133">
        <v>1</v>
      </c>
      <c r="LI29" s="133">
        <v>1</v>
      </c>
      <c r="LJ29" s="133">
        <v>2</v>
      </c>
      <c r="LK29" s="133">
        <v>2</v>
      </c>
      <c r="LL29" s="133">
        <v>1</v>
      </c>
      <c r="LM29" s="133">
        <v>1</v>
      </c>
      <c r="LN29" s="133">
        <v>1</v>
      </c>
      <c r="LO29" s="133">
        <v>2</v>
      </c>
      <c r="LP29" s="133">
        <v>1</v>
      </c>
      <c r="LQ29" s="133">
        <v>1</v>
      </c>
      <c r="LR29" s="133">
        <v>1</v>
      </c>
      <c r="LS29" s="133">
        <v>1</v>
      </c>
      <c r="LT29" s="133">
        <v>1</v>
      </c>
      <c r="LU29" s="133">
        <v>1</v>
      </c>
      <c r="LV29" s="133">
        <v>0</v>
      </c>
      <c r="LW29" s="133">
        <v>1</v>
      </c>
      <c r="LX29" s="133">
        <v>0</v>
      </c>
      <c r="LY29" s="133">
        <v>0</v>
      </c>
      <c r="LZ29" s="133">
        <v>1</v>
      </c>
      <c r="MA29" s="133">
        <v>1</v>
      </c>
      <c r="MB29" s="133">
        <v>1</v>
      </c>
      <c r="MC29" s="133">
        <v>3</v>
      </c>
      <c r="MD29" s="133">
        <v>1</v>
      </c>
      <c r="ME29" s="133">
        <v>2</v>
      </c>
      <c r="MF29" s="133">
        <v>2</v>
      </c>
      <c r="MG29" s="133">
        <v>1</v>
      </c>
      <c r="MH29" s="133">
        <v>1</v>
      </c>
      <c r="MI29" s="133">
        <v>1</v>
      </c>
      <c r="MJ29" s="133">
        <v>1</v>
      </c>
      <c r="MK29" s="133">
        <v>1</v>
      </c>
      <c r="ML29" s="133">
        <v>1</v>
      </c>
      <c r="MM29" s="133">
        <v>1</v>
      </c>
      <c r="MN29" s="133">
        <v>3</v>
      </c>
      <c r="MO29" s="133">
        <v>1</v>
      </c>
      <c r="MP29" s="133">
        <v>2</v>
      </c>
      <c r="MQ29" s="133">
        <v>1</v>
      </c>
      <c r="MR29" s="133">
        <v>2</v>
      </c>
      <c r="MS29" s="133">
        <v>1</v>
      </c>
      <c r="MT29" s="133">
        <v>1</v>
      </c>
      <c r="MU29" s="133">
        <v>1</v>
      </c>
      <c r="MV29" s="133">
        <v>11</v>
      </c>
      <c r="MW29" s="133">
        <v>30</v>
      </c>
      <c r="MX29" s="133">
        <v>8</v>
      </c>
      <c r="MY29" s="133">
        <v>6</v>
      </c>
      <c r="MZ29" s="131" t="s">
        <v>69</v>
      </c>
      <c r="NA29" s="131" t="s">
        <v>26</v>
      </c>
      <c r="NB29" s="131" t="s">
        <v>26</v>
      </c>
      <c r="NC29" s="131" t="s">
        <v>26</v>
      </c>
      <c r="ND29" s="131" t="s">
        <v>26</v>
      </c>
      <c r="NE29" s="131" t="s">
        <v>69</v>
      </c>
      <c r="NF29" s="131" t="s">
        <v>103</v>
      </c>
      <c r="NG29" s="131" t="s">
        <v>26</v>
      </c>
      <c r="NH29" s="131" t="s">
        <v>26</v>
      </c>
      <c r="NI29" s="131" t="s">
        <v>1992</v>
      </c>
      <c r="NJ29" s="131" t="s">
        <v>26</v>
      </c>
      <c r="NK29" s="131" t="s">
        <v>26</v>
      </c>
      <c r="NL29" s="131" t="s">
        <v>24</v>
      </c>
      <c r="NM29" s="131" t="s">
        <v>65</v>
      </c>
      <c r="NN29" s="133">
        <v>120</v>
      </c>
      <c r="NO29" s="131" t="s">
        <v>7</v>
      </c>
      <c r="NP29" s="131" t="s">
        <v>7</v>
      </c>
      <c r="NQ29" s="131" t="s">
        <v>1992</v>
      </c>
      <c r="NR29" s="131" t="s">
        <v>96</v>
      </c>
      <c r="NS29" s="131" t="s">
        <v>21</v>
      </c>
      <c r="NT29" s="133">
        <v>4</v>
      </c>
      <c r="NU29" s="133">
        <v>3</v>
      </c>
      <c r="NV29" s="133">
        <v>4</v>
      </c>
      <c r="NW29" s="133">
        <v>1</v>
      </c>
      <c r="NX29" s="131" t="s">
        <v>16</v>
      </c>
      <c r="NY29" s="131" t="s">
        <v>19</v>
      </c>
      <c r="NZ29" s="131" t="s">
        <v>20</v>
      </c>
      <c r="OA29" s="131" t="s">
        <v>20</v>
      </c>
      <c r="OB29" s="131" t="s">
        <v>20</v>
      </c>
      <c r="OC29" s="133">
        <v>1</v>
      </c>
      <c r="OD29" s="133">
        <v>5</v>
      </c>
      <c r="OE29" s="133">
        <v>5</v>
      </c>
      <c r="OF29" s="133">
        <v>5</v>
      </c>
      <c r="OG29" s="131" t="s">
        <v>20</v>
      </c>
      <c r="OH29" s="131" t="s">
        <v>14</v>
      </c>
      <c r="OI29" s="131" t="s">
        <v>7</v>
      </c>
      <c r="OJ29" s="131" t="s">
        <v>14</v>
      </c>
      <c r="OK29" s="131" t="s">
        <v>94</v>
      </c>
      <c r="OL29" s="131" t="s">
        <v>7</v>
      </c>
      <c r="OM29" s="131" t="s">
        <v>7</v>
      </c>
      <c r="ON29" s="131" t="s">
        <v>7</v>
      </c>
      <c r="OO29" s="131" t="s">
        <v>12</v>
      </c>
      <c r="OP29" s="131" t="s">
        <v>57</v>
      </c>
      <c r="OQ29" s="131" t="s">
        <v>9</v>
      </c>
      <c r="OR29" s="131" t="s">
        <v>7</v>
      </c>
      <c r="OS29" s="131"/>
      <c r="OT29" s="131" t="s">
        <v>580</v>
      </c>
      <c r="OU29" s="131" t="s">
        <v>7</v>
      </c>
      <c r="OV29" s="131" t="s">
        <v>7</v>
      </c>
      <c r="OW29" s="131" t="s">
        <v>7</v>
      </c>
      <c r="OX29" s="131"/>
      <c r="OY29" s="131" t="s">
        <v>7</v>
      </c>
      <c r="OZ29" s="131" t="s">
        <v>7</v>
      </c>
      <c r="PA29" s="131"/>
      <c r="PB29" s="131" t="s">
        <v>7</v>
      </c>
      <c r="PC29" s="131" t="s">
        <v>7</v>
      </c>
      <c r="PD29" s="131" t="s">
        <v>121</v>
      </c>
      <c r="PE29" s="133">
        <v>10</v>
      </c>
      <c r="PF29" s="131"/>
      <c r="PG29" s="131"/>
      <c r="PH29" s="131"/>
      <c r="PI29" s="131"/>
      <c r="PJ29" s="131"/>
      <c r="PK29" s="131"/>
      <c r="PL29" s="131"/>
      <c r="PM29" s="131" t="s">
        <v>5</v>
      </c>
      <c r="PN29" s="131"/>
      <c r="PO29" s="131"/>
      <c r="PP29" s="131"/>
      <c r="PQ29" s="131"/>
      <c r="PR29" s="131"/>
      <c r="PS29" s="131"/>
      <c r="PT29" s="131"/>
      <c r="PU29" s="131"/>
      <c r="PV29" s="131"/>
      <c r="PW29" s="131"/>
      <c r="PX29" s="131"/>
      <c r="PY29" s="131"/>
      <c r="PZ29" s="131"/>
      <c r="QA29" s="131"/>
      <c r="QB29" s="131"/>
      <c r="QC29" s="131" t="s">
        <v>54</v>
      </c>
      <c r="QD29" s="131"/>
      <c r="QE29" s="131" t="s">
        <v>184</v>
      </c>
      <c r="QF29" s="131" t="s">
        <v>1</v>
      </c>
      <c r="QG29" s="131" t="s">
        <v>1</v>
      </c>
      <c r="QH29" s="131"/>
      <c r="QI29" s="131"/>
      <c r="QJ29" s="131"/>
      <c r="QK29" s="131" t="s">
        <v>1</v>
      </c>
      <c r="QL29" s="131"/>
      <c r="QM29" s="131"/>
      <c r="QN29" s="131"/>
      <c r="QO29" s="131"/>
      <c r="QP29" s="131"/>
      <c r="QQ29" s="131"/>
      <c r="QR29" s="174"/>
      <c r="QS29" s="171">
        <v>44065.523379629631</v>
      </c>
      <c r="QT29" t="s">
        <v>2029</v>
      </c>
      <c r="QU29" t="s">
        <v>1964</v>
      </c>
      <c r="QV29" t="s">
        <v>1442</v>
      </c>
      <c r="QW29" t="s">
        <v>2168</v>
      </c>
      <c r="QX29" t="s">
        <v>2169</v>
      </c>
      <c r="QY29" t="s">
        <v>2168</v>
      </c>
      <c r="QZ29" t="s">
        <v>2170</v>
      </c>
      <c r="RA29" t="s">
        <v>9</v>
      </c>
      <c r="RB29" t="s">
        <v>7</v>
      </c>
      <c r="RD29" t="s">
        <v>7</v>
      </c>
      <c r="RF29" t="s">
        <v>7</v>
      </c>
      <c r="RI29" t="s">
        <v>20</v>
      </c>
      <c r="RJ29" t="s">
        <v>40</v>
      </c>
      <c r="RK29" t="s">
        <v>20</v>
      </c>
      <c r="RL29" t="s">
        <v>20</v>
      </c>
      <c r="RM29" t="s">
        <v>20</v>
      </c>
      <c r="RN29" t="s">
        <v>80</v>
      </c>
      <c r="RO29" t="s">
        <v>20</v>
      </c>
      <c r="RP29" t="s">
        <v>20</v>
      </c>
      <c r="RQ29">
        <v>4</v>
      </c>
      <c r="RR29" t="s">
        <v>38</v>
      </c>
      <c r="RS29" t="s">
        <v>7</v>
      </c>
      <c r="RU29" t="s">
        <v>7</v>
      </c>
      <c r="RW29" t="s">
        <v>7</v>
      </c>
      <c r="RX29" t="s">
        <v>20</v>
      </c>
      <c r="RZ29" t="s">
        <v>7</v>
      </c>
      <c r="SB29">
        <v>1</v>
      </c>
      <c r="SD29">
        <v>1</v>
      </c>
      <c r="SF29">
        <v>0</v>
      </c>
      <c r="SH29" t="s">
        <v>190</v>
      </c>
      <c r="SI29">
        <v>3</v>
      </c>
      <c r="SJ29">
        <v>4</v>
      </c>
      <c r="SK29">
        <v>2</v>
      </c>
      <c r="SL29">
        <v>3</v>
      </c>
      <c r="SM29">
        <v>3</v>
      </c>
      <c r="SN29">
        <v>2</v>
      </c>
      <c r="SO29">
        <v>2</v>
      </c>
      <c r="SP29">
        <v>3</v>
      </c>
      <c r="SQ29">
        <v>1</v>
      </c>
      <c r="SR29">
        <v>4</v>
      </c>
      <c r="SS29">
        <v>3</v>
      </c>
      <c r="ST29">
        <v>2</v>
      </c>
      <c r="SU29">
        <v>2</v>
      </c>
      <c r="SV29">
        <v>2</v>
      </c>
      <c r="SW29">
        <v>3</v>
      </c>
      <c r="SX29">
        <v>2</v>
      </c>
      <c r="SY29">
        <v>2</v>
      </c>
      <c r="SZ29">
        <v>2</v>
      </c>
      <c r="TA29">
        <v>3</v>
      </c>
      <c r="TB29">
        <v>3</v>
      </c>
      <c r="TC29">
        <v>1</v>
      </c>
      <c r="TD29">
        <v>2</v>
      </c>
      <c r="TE29">
        <v>3</v>
      </c>
      <c r="TF29">
        <v>2</v>
      </c>
      <c r="TG29">
        <v>1</v>
      </c>
      <c r="TH29">
        <v>2</v>
      </c>
      <c r="TI29">
        <v>1</v>
      </c>
      <c r="TJ29">
        <v>1</v>
      </c>
      <c r="TK29">
        <v>1</v>
      </c>
      <c r="TL29">
        <v>2</v>
      </c>
      <c r="TM29">
        <v>2</v>
      </c>
      <c r="TN29">
        <v>2</v>
      </c>
      <c r="TO29">
        <v>1</v>
      </c>
      <c r="TP29">
        <v>1</v>
      </c>
      <c r="TQ29">
        <v>1</v>
      </c>
      <c r="TR29">
        <v>1</v>
      </c>
      <c r="TS29">
        <v>2</v>
      </c>
      <c r="TT29">
        <v>2</v>
      </c>
      <c r="TU29">
        <v>1</v>
      </c>
      <c r="TV29">
        <v>2</v>
      </c>
      <c r="TW29">
        <v>1</v>
      </c>
      <c r="TX29">
        <v>1</v>
      </c>
      <c r="TY29">
        <v>2</v>
      </c>
      <c r="TZ29">
        <v>1</v>
      </c>
      <c r="UA29">
        <v>2</v>
      </c>
      <c r="UB29">
        <v>1</v>
      </c>
      <c r="UC29">
        <v>1</v>
      </c>
      <c r="UD29">
        <v>1</v>
      </c>
      <c r="UE29">
        <v>1</v>
      </c>
      <c r="UF29">
        <v>0</v>
      </c>
      <c r="UG29">
        <v>1</v>
      </c>
      <c r="UH29">
        <v>0</v>
      </c>
      <c r="UI29">
        <v>2</v>
      </c>
      <c r="UJ29">
        <v>1</v>
      </c>
      <c r="UK29">
        <v>0</v>
      </c>
      <c r="UL29">
        <v>1</v>
      </c>
      <c r="UM29">
        <v>2</v>
      </c>
      <c r="UN29">
        <v>2</v>
      </c>
      <c r="UO29">
        <v>1</v>
      </c>
      <c r="UP29">
        <v>1</v>
      </c>
      <c r="UQ29">
        <v>1</v>
      </c>
      <c r="UR29">
        <v>2</v>
      </c>
      <c r="US29">
        <v>1</v>
      </c>
      <c r="UT29">
        <v>1</v>
      </c>
      <c r="UU29">
        <v>1</v>
      </c>
      <c r="UV29">
        <v>2</v>
      </c>
      <c r="UW29">
        <v>1</v>
      </c>
      <c r="UX29">
        <v>1</v>
      </c>
      <c r="UY29">
        <v>1</v>
      </c>
      <c r="UZ29">
        <v>1</v>
      </c>
      <c r="VA29">
        <v>1</v>
      </c>
      <c r="VB29">
        <v>1</v>
      </c>
      <c r="VC29">
        <v>1</v>
      </c>
      <c r="VD29">
        <v>1</v>
      </c>
      <c r="VE29">
        <v>1</v>
      </c>
      <c r="VF29">
        <v>1</v>
      </c>
      <c r="VG29">
        <v>1</v>
      </c>
      <c r="VH29" s="173">
        <v>0.4375</v>
      </c>
      <c r="VI29">
        <v>30</v>
      </c>
      <c r="VJ29" s="173">
        <v>0.3125</v>
      </c>
      <c r="VK29">
        <v>7</v>
      </c>
      <c r="VL29" t="s">
        <v>103</v>
      </c>
      <c r="VM29" t="s">
        <v>69</v>
      </c>
      <c r="VN29" t="s">
        <v>26</v>
      </c>
      <c r="VO29" t="s">
        <v>26</v>
      </c>
      <c r="VP29" t="s">
        <v>26</v>
      </c>
      <c r="VQ29" t="s">
        <v>26</v>
      </c>
      <c r="VR29" t="s">
        <v>103</v>
      </c>
      <c r="VS29" t="s">
        <v>26</v>
      </c>
      <c r="VT29" t="s">
        <v>26</v>
      </c>
      <c r="VU29" t="s">
        <v>102</v>
      </c>
      <c r="VV29" t="s">
        <v>26</v>
      </c>
      <c r="VW29" t="s">
        <v>26</v>
      </c>
      <c r="VX29" t="s">
        <v>24</v>
      </c>
      <c r="VY29" t="s">
        <v>65</v>
      </c>
      <c r="VZ29">
        <v>420</v>
      </c>
      <c r="WA29" t="s">
        <v>7</v>
      </c>
      <c r="WB29" t="s">
        <v>7</v>
      </c>
      <c r="WD29" t="s">
        <v>96</v>
      </c>
      <c r="WE29" t="s">
        <v>21</v>
      </c>
      <c r="WF29">
        <v>3</v>
      </c>
      <c r="WG29">
        <v>3</v>
      </c>
      <c r="WH29">
        <v>4</v>
      </c>
      <c r="WI29">
        <v>2</v>
      </c>
      <c r="WJ29" t="s">
        <v>16</v>
      </c>
      <c r="WK29" t="s">
        <v>1346</v>
      </c>
      <c r="WL29" t="s">
        <v>20</v>
      </c>
      <c r="WM29" t="s">
        <v>20</v>
      </c>
      <c r="WN29" t="s">
        <v>20</v>
      </c>
      <c r="WO29">
        <v>1</v>
      </c>
      <c r="WP29">
        <v>2</v>
      </c>
      <c r="WQ29">
        <v>4</v>
      </c>
      <c r="WR29">
        <v>5</v>
      </c>
      <c r="WT29" t="s">
        <v>14</v>
      </c>
      <c r="WU29" t="s">
        <v>7</v>
      </c>
      <c r="WV29" t="s">
        <v>94</v>
      </c>
      <c r="WW29" t="s">
        <v>94</v>
      </c>
      <c r="WX29" t="s">
        <v>7</v>
      </c>
      <c r="WY29" t="s">
        <v>7</v>
      </c>
      <c r="WZ29" t="s">
        <v>7</v>
      </c>
      <c r="XA29" t="s">
        <v>12</v>
      </c>
      <c r="XB29" t="s">
        <v>57</v>
      </c>
      <c r="XC29" t="s">
        <v>9</v>
      </c>
      <c r="XD29" t="s">
        <v>7</v>
      </c>
      <c r="XF29" t="s">
        <v>368</v>
      </c>
      <c r="XG29" t="s">
        <v>9</v>
      </c>
      <c r="XH29" t="s">
        <v>7</v>
      </c>
      <c r="XI29" t="s">
        <v>9</v>
      </c>
      <c r="XK29" t="s">
        <v>7</v>
      </c>
      <c r="XL29" t="s">
        <v>7</v>
      </c>
      <c r="XN29" t="s">
        <v>7</v>
      </c>
      <c r="XO29" t="s">
        <v>7</v>
      </c>
      <c r="XP29" t="s">
        <v>185</v>
      </c>
      <c r="XW29">
        <v>10</v>
      </c>
      <c r="XY29" t="s">
        <v>5</v>
      </c>
      <c r="YO29" t="s">
        <v>54</v>
      </c>
      <c r="YP29" t="s">
        <v>53</v>
      </c>
      <c r="YQ29" t="s">
        <v>1</v>
      </c>
      <c r="YS29" t="s">
        <v>1</v>
      </c>
      <c r="YW29" t="s">
        <v>1</v>
      </c>
      <c r="ZE29" t="s">
        <v>0</v>
      </c>
    </row>
    <row r="30" spans="1:681" ht="15" thickBot="1" x14ac:dyDescent="0.4">
      <c r="A30" s="47" t="s">
        <v>1081</v>
      </c>
      <c r="B30" s="17">
        <v>43953.865341261575</v>
      </c>
      <c r="C30" s="53">
        <v>58</v>
      </c>
      <c r="D30" s="11" t="s">
        <v>51</v>
      </c>
      <c r="E30" s="11" t="s">
        <v>50</v>
      </c>
      <c r="F30" s="11" t="s">
        <v>49</v>
      </c>
      <c r="G30" s="11" t="s">
        <v>117</v>
      </c>
      <c r="H30" s="11" t="s">
        <v>9</v>
      </c>
      <c r="I30" s="11" t="s">
        <v>7</v>
      </c>
      <c r="J30" s="11" t="s">
        <v>9</v>
      </c>
      <c r="K30" s="11">
        <v>8</v>
      </c>
      <c r="L30" s="11" t="s">
        <v>9</v>
      </c>
      <c r="M30" s="11" t="s">
        <v>449</v>
      </c>
      <c r="N30" s="11" t="s">
        <v>7</v>
      </c>
      <c r="O30" s="11" t="s">
        <v>45</v>
      </c>
      <c r="P30" s="11">
        <v>250</v>
      </c>
      <c r="Q30" s="11" t="s">
        <v>178</v>
      </c>
      <c r="R30" s="11">
        <v>30</v>
      </c>
      <c r="S30" s="11">
        <v>1</v>
      </c>
      <c r="T30" s="11">
        <v>0</v>
      </c>
      <c r="U30" s="11" t="s">
        <v>7</v>
      </c>
      <c r="V30" s="11" t="s">
        <v>7</v>
      </c>
      <c r="W30" s="11" t="s">
        <v>7</v>
      </c>
      <c r="X30" s="11" t="s">
        <v>7</v>
      </c>
      <c r="Y30" s="54" t="s">
        <v>7</v>
      </c>
      <c r="Z30" s="65" t="s">
        <v>9</v>
      </c>
      <c r="AA30" s="66" t="s">
        <v>1080</v>
      </c>
      <c r="AB30" s="66" t="s">
        <v>7</v>
      </c>
      <c r="AC30" s="66"/>
      <c r="AD30" s="66" t="s">
        <v>7</v>
      </c>
      <c r="AE30" s="66"/>
      <c r="AF30" s="67" t="s">
        <v>20</v>
      </c>
      <c r="AG30" s="53" t="s">
        <v>20</v>
      </c>
      <c r="AH30" s="11"/>
      <c r="AI30" s="11" t="s">
        <v>20</v>
      </c>
      <c r="AJ30" s="11" t="s">
        <v>20</v>
      </c>
      <c r="AK30" s="11">
        <v>1</v>
      </c>
      <c r="AL30" s="11" t="s">
        <v>39</v>
      </c>
      <c r="AM30" s="11">
        <v>3</v>
      </c>
      <c r="AN30" s="11" t="s">
        <v>20</v>
      </c>
      <c r="AO30" s="11">
        <v>1</v>
      </c>
      <c r="AP30" s="54" t="s">
        <v>115</v>
      </c>
      <c r="AQ30" s="65" t="s">
        <v>9</v>
      </c>
      <c r="AR30" s="66" t="s">
        <v>1079</v>
      </c>
      <c r="AS30" s="66" t="s">
        <v>9</v>
      </c>
      <c r="AT30" s="67" t="s">
        <v>1078</v>
      </c>
      <c r="AU30" s="53" t="s">
        <v>9</v>
      </c>
      <c r="AV30" s="11" t="s">
        <v>112</v>
      </c>
      <c r="AW30" s="11" t="s">
        <v>1077</v>
      </c>
      <c r="AX30" s="11" t="s">
        <v>9</v>
      </c>
      <c r="AY30" s="11" t="s">
        <v>1076</v>
      </c>
      <c r="AZ30" s="11">
        <v>0</v>
      </c>
      <c r="BA30" s="11">
        <v>0</v>
      </c>
      <c r="BB30" s="11">
        <v>0</v>
      </c>
      <c r="BC30" s="11">
        <v>0</v>
      </c>
      <c r="BD30" s="11">
        <v>7</v>
      </c>
      <c r="BE30" s="11" t="s">
        <v>1075</v>
      </c>
      <c r="BF30" s="54" t="s">
        <v>31</v>
      </c>
      <c r="BG30" s="83">
        <v>3</v>
      </c>
      <c r="BH30" s="79">
        <v>3</v>
      </c>
      <c r="BI30" s="79">
        <v>2</v>
      </c>
      <c r="BJ30" s="79">
        <v>2</v>
      </c>
      <c r="BK30" s="79">
        <v>3</v>
      </c>
      <c r="BL30" s="79">
        <v>1</v>
      </c>
      <c r="BM30" s="79">
        <v>3</v>
      </c>
      <c r="BN30" s="79">
        <v>2</v>
      </c>
      <c r="BO30" s="79">
        <v>2</v>
      </c>
      <c r="BP30" s="79">
        <v>2</v>
      </c>
      <c r="BQ30" s="79">
        <v>2</v>
      </c>
      <c r="BR30" s="79">
        <v>2</v>
      </c>
      <c r="BS30" s="79">
        <v>2</v>
      </c>
      <c r="BT30" s="79">
        <v>3</v>
      </c>
      <c r="BU30" s="79">
        <v>2</v>
      </c>
      <c r="BV30" s="79">
        <v>2</v>
      </c>
      <c r="BW30" s="79">
        <v>2</v>
      </c>
      <c r="BX30" s="79">
        <v>2</v>
      </c>
      <c r="BY30" s="79">
        <v>2</v>
      </c>
      <c r="BZ30" s="84">
        <v>2</v>
      </c>
      <c r="CB30" s="53">
        <v>2</v>
      </c>
      <c r="CC30" s="11">
        <v>1</v>
      </c>
      <c r="CD30" s="11">
        <v>3</v>
      </c>
      <c r="CE30" s="11">
        <v>1</v>
      </c>
      <c r="CF30" s="11">
        <v>2</v>
      </c>
      <c r="CG30" s="11">
        <v>1</v>
      </c>
      <c r="CH30" s="11">
        <v>1</v>
      </c>
      <c r="CI30" s="11">
        <v>1</v>
      </c>
      <c r="CJ30" s="11">
        <v>2</v>
      </c>
      <c r="CK30" s="11">
        <v>1</v>
      </c>
      <c r="CL30" s="11">
        <v>1</v>
      </c>
      <c r="CM30" s="11">
        <v>2</v>
      </c>
      <c r="CN30" s="11">
        <v>2</v>
      </c>
      <c r="CO30" s="11">
        <v>1</v>
      </c>
      <c r="CP30" s="11">
        <v>1</v>
      </c>
      <c r="CQ30" s="11">
        <v>3</v>
      </c>
      <c r="CR30" s="11">
        <v>3</v>
      </c>
      <c r="CS30" s="11">
        <v>2</v>
      </c>
      <c r="CT30" s="11">
        <v>1</v>
      </c>
      <c r="CU30" s="11">
        <v>1</v>
      </c>
      <c r="CV30" s="11">
        <v>1</v>
      </c>
      <c r="CW30" s="11">
        <v>2</v>
      </c>
      <c r="CX30" s="11">
        <v>1</v>
      </c>
      <c r="CY30" s="11">
        <v>2</v>
      </c>
      <c r="CZ30" s="11">
        <v>0</v>
      </c>
      <c r="DA30" s="11">
        <v>2</v>
      </c>
      <c r="DB30" s="11">
        <v>2</v>
      </c>
      <c r="DC30" s="11">
        <v>1</v>
      </c>
      <c r="DD30" s="11">
        <v>1</v>
      </c>
      <c r="DE30" s="11">
        <v>0</v>
      </c>
      <c r="DF30" s="11">
        <v>1</v>
      </c>
      <c r="DG30" s="11">
        <v>2</v>
      </c>
      <c r="DH30" s="11">
        <v>0</v>
      </c>
      <c r="DI30" s="11">
        <v>3</v>
      </c>
      <c r="DJ30" s="11">
        <v>1</v>
      </c>
      <c r="DK30" s="11">
        <v>1</v>
      </c>
      <c r="DL30" s="54">
        <v>2</v>
      </c>
      <c r="DM30" s="83">
        <v>3</v>
      </c>
      <c r="DN30" s="79">
        <v>2</v>
      </c>
      <c r="DO30" s="79">
        <v>4</v>
      </c>
      <c r="DP30" s="79">
        <v>1</v>
      </c>
      <c r="DQ30" s="79">
        <v>2</v>
      </c>
      <c r="DR30" s="79">
        <v>1</v>
      </c>
      <c r="DS30" s="79">
        <v>1</v>
      </c>
      <c r="DT30" s="79">
        <v>1</v>
      </c>
      <c r="DU30" s="79">
        <v>2</v>
      </c>
      <c r="DV30" s="79">
        <v>2</v>
      </c>
      <c r="DW30" s="79">
        <v>2</v>
      </c>
      <c r="DX30" s="79">
        <v>1</v>
      </c>
      <c r="DY30" s="79">
        <v>3</v>
      </c>
      <c r="DZ30" s="79">
        <v>1</v>
      </c>
      <c r="EA30" s="79">
        <v>3</v>
      </c>
      <c r="EB30" s="79">
        <v>2</v>
      </c>
      <c r="EC30" s="79">
        <v>2</v>
      </c>
      <c r="ED30" s="79">
        <v>2</v>
      </c>
      <c r="EE30" s="84">
        <v>2</v>
      </c>
      <c r="EF30" s="53" t="s">
        <v>647</v>
      </c>
      <c r="EG30" s="11" t="s">
        <v>170</v>
      </c>
      <c r="EH30" s="11" t="s">
        <v>464</v>
      </c>
      <c r="EI30" s="11">
        <v>8</v>
      </c>
      <c r="EJ30" s="11" t="s">
        <v>103</v>
      </c>
      <c r="EK30" s="11" t="s">
        <v>103</v>
      </c>
      <c r="EL30" s="11" t="s">
        <v>69</v>
      </c>
      <c r="EM30" s="11" t="s">
        <v>26</v>
      </c>
      <c r="EN30" s="11" t="s">
        <v>103</v>
      </c>
      <c r="EO30" s="11" t="s">
        <v>26</v>
      </c>
      <c r="EP30" s="11" t="s">
        <v>69</v>
      </c>
      <c r="EQ30" s="11" t="s">
        <v>26</v>
      </c>
      <c r="ER30" s="11" t="s">
        <v>26</v>
      </c>
      <c r="ES30" s="11" t="s">
        <v>7</v>
      </c>
      <c r="ET30" s="11" t="s">
        <v>125</v>
      </c>
      <c r="EU30" s="11" t="s">
        <v>26</v>
      </c>
      <c r="EV30" s="11" t="s">
        <v>24</v>
      </c>
      <c r="EW30" s="54" t="s">
        <v>100</v>
      </c>
      <c r="EX30" s="83">
        <v>0.1</v>
      </c>
      <c r="EY30" s="79" t="s">
        <v>1074</v>
      </c>
      <c r="EZ30" s="79">
        <v>47</v>
      </c>
      <c r="FA30" s="79">
        <v>75</v>
      </c>
      <c r="FB30" s="79" t="s">
        <v>9</v>
      </c>
      <c r="FC30" s="79" t="s">
        <v>7</v>
      </c>
      <c r="FD30" s="79"/>
      <c r="FE30" s="79" t="s">
        <v>21</v>
      </c>
      <c r="FF30" s="84" t="s">
        <v>21</v>
      </c>
      <c r="FG30" s="53">
        <v>4</v>
      </c>
      <c r="FH30" s="11">
        <v>4</v>
      </c>
      <c r="FI30" s="11">
        <v>5</v>
      </c>
      <c r="FJ30" s="11">
        <v>2</v>
      </c>
      <c r="FK30" s="11" t="s">
        <v>20</v>
      </c>
      <c r="FL30" s="11" t="s">
        <v>18</v>
      </c>
      <c r="FM30" s="11" t="s">
        <v>18</v>
      </c>
      <c r="FN30" s="11" t="s">
        <v>19</v>
      </c>
      <c r="FO30" s="11" t="s">
        <v>16</v>
      </c>
      <c r="FP30" s="11">
        <v>3</v>
      </c>
      <c r="FQ30" s="11">
        <v>3</v>
      </c>
      <c r="FR30" s="11">
        <v>4</v>
      </c>
      <c r="FS30" s="11">
        <v>5</v>
      </c>
      <c r="FT30" s="11" t="s">
        <v>1073</v>
      </c>
      <c r="FU30" s="11" t="s">
        <v>14</v>
      </c>
      <c r="FV30" s="11" t="s">
        <v>9</v>
      </c>
      <c r="FW30" s="11" t="s">
        <v>58</v>
      </c>
      <c r="FX30" s="11" t="s">
        <v>162</v>
      </c>
      <c r="FY30" s="11" t="s">
        <v>13</v>
      </c>
      <c r="FZ30" s="11" t="s">
        <v>13</v>
      </c>
      <c r="GA30" s="54" t="s">
        <v>7</v>
      </c>
      <c r="GB30" s="83" t="s">
        <v>12</v>
      </c>
      <c r="GC30" s="79" t="s">
        <v>57</v>
      </c>
      <c r="GD30" s="79" t="s">
        <v>9</v>
      </c>
      <c r="GE30" s="79" t="s">
        <v>7</v>
      </c>
      <c r="GF30" s="79"/>
      <c r="GG30" s="79" t="s">
        <v>580</v>
      </c>
      <c r="GH30" s="79" t="s">
        <v>9</v>
      </c>
      <c r="GI30" s="79" t="s">
        <v>9</v>
      </c>
      <c r="GJ30" s="79" t="s">
        <v>7</v>
      </c>
      <c r="GK30" s="79"/>
      <c r="GL30" s="84" t="s">
        <v>7</v>
      </c>
      <c r="GM30" s="53" t="s">
        <v>7</v>
      </c>
      <c r="GN30" s="11"/>
      <c r="GO30" s="11"/>
      <c r="GP30" s="54" t="s">
        <v>7</v>
      </c>
      <c r="GQ30" s="83" t="s">
        <v>121</v>
      </c>
      <c r="GR30" s="79">
        <v>1</v>
      </c>
      <c r="GS30" s="79"/>
      <c r="GT30" s="79"/>
      <c r="GU30" s="79"/>
      <c r="GV30" s="79"/>
      <c r="GW30" s="79"/>
      <c r="GX30" s="79"/>
      <c r="GY30" s="84"/>
      <c r="GZ30" s="49" t="s">
        <v>5</v>
      </c>
      <c r="HA30" s="11"/>
      <c r="HB30" s="11"/>
      <c r="HC30" s="11"/>
      <c r="HD30" s="11"/>
      <c r="HE30" s="11"/>
      <c r="HF30" s="11"/>
      <c r="HG30" s="11"/>
      <c r="HH30" s="11"/>
      <c r="HI30" s="11"/>
      <c r="HJ30" s="11"/>
      <c r="HK30" s="11"/>
      <c r="HL30" s="11"/>
      <c r="HM30" s="11"/>
      <c r="HN30" s="11"/>
      <c r="HO30" s="11"/>
      <c r="HP30" s="11" t="s">
        <v>54</v>
      </c>
      <c r="HQ30" s="11"/>
      <c r="HR30" s="11" t="s">
        <v>184</v>
      </c>
      <c r="HS30" s="11" t="s">
        <v>1</v>
      </c>
      <c r="HT30" s="11" t="s">
        <v>1</v>
      </c>
      <c r="HU30" s="11"/>
      <c r="HV30" s="11"/>
      <c r="HW30" s="11"/>
      <c r="HX30" s="11" t="s">
        <v>1</v>
      </c>
      <c r="HY30" s="11"/>
      <c r="HZ30" s="11"/>
      <c r="IA30" s="11"/>
      <c r="IB30" s="11"/>
      <c r="IC30" s="11"/>
      <c r="ID30" s="11"/>
      <c r="IE30" s="11"/>
      <c r="IF30" s="47" t="s">
        <v>1081</v>
      </c>
      <c r="IG30" s="132">
        <v>44020.905925925923</v>
      </c>
      <c r="IH30" s="131" t="s">
        <v>1821</v>
      </c>
      <c r="II30" s="131" t="s">
        <v>1822</v>
      </c>
      <c r="IJ30" s="131" t="s">
        <v>1081</v>
      </c>
      <c r="IK30" s="131" t="s">
        <v>50</v>
      </c>
      <c r="IL30" s="131" t="s">
        <v>1918</v>
      </c>
      <c r="IM30" s="131" t="s">
        <v>50</v>
      </c>
      <c r="IN30" s="131" t="s">
        <v>1918</v>
      </c>
      <c r="IO30" s="131" t="s">
        <v>9</v>
      </c>
      <c r="IP30" s="131" t="s">
        <v>9</v>
      </c>
      <c r="IQ30" s="131" t="s">
        <v>1919</v>
      </c>
      <c r="IR30" s="131" t="s">
        <v>9</v>
      </c>
      <c r="IS30" s="131" t="s">
        <v>212</v>
      </c>
      <c r="IT30" s="131" t="s">
        <v>7</v>
      </c>
      <c r="IU30" s="131"/>
      <c r="IV30" s="131" t="s">
        <v>20</v>
      </c>
      <c r="IW30" s="131" t="s">
        <v>20</v>
      </c>
      <c r="IX30" s="131" t="s">
        <v>40</v>
      </c>
      <c r="IY30" s="131" t="s">
        <v>20</v>
      </c>
      <c r="IZ30" s="131" t="s">
        <v>20</v>
      </c>
      <c r="JA30" s="131" t="s">
        <v>20</v>
      </c>
      <c r="JB30" s="131" t="s">
        <v>39</v>
      </c>
      <c r="JC30" s="133">
        <v>2</v>
      </c>
      <c r="JD30" s="133">
        <v>2</v>
      </c>
      <c r="JE30" s="131" t="s">
        <v>20</v>
      </c>
      <c r="JF30" s="131" t="s">
        <v>115</v>
      </c>
      <c r="JG30" s="131" t="s">
        <v>9</v>
      </c>
      <c r="JH30" s="131" t="s">
        <v>1920</v>
      </c>
      <c r="JI30" s="131" t="s">
        <v>9</v>
      </c>
      <c r="JJ30" s="131" t="s">
        <v>1921</v>
      </c>
      <c r="JK30" s="131" t="s">
        <v>9</v>
      </c>
      <c r="JL30" s="131" t="s">
        <v>35</v>
      </c>
      <c r="JM30" s="131" t="s">
        <v>34</v>
      </c>
      <c r="JN30" s="131" t="s">
        <v>9</v>
      </c>
      <c r="JO30" s="131" t="s">
        <v>1922</v>
      </c>
      <c r="JP30" s="133">
        <v>1</v>
      </c>
      <c r="JQ30" s="131" t="s">
        <v>105</v>
      </c>
      <c r="JR30" s="133">
        <v>1</v>
      </c>
      <c r="JS30" s="131" t="s">
        <v>105</v>
      </c>
      <c r="JT30" s="133">
        <v>5</v>
      </c>
      <c r="JU30" s="131" t="s">
        <v>105</v>
      </c>
      <c r="JV30" s="131" t="s">
        <v>31</v>
      </c>
      <c r="JW30" s="138">
        <v>2</v>
      </c>
      <c r="JX30" s="138">
        <v>2</v>
      </c>
      <c r="JY30" s="138">
        <v>2</v>
      </c>
      <c r="JZ30" s="138">
        <v>2</v>
      </c>
      <c r="KA30" s="138">
        <v>1</v>
      </c>
      <c r="KB30" s="138">
        <v>2</v>
      </c>
      <c r="KC30" s="138">
        <v>2</v>
      </c>
      <c r="KD30" s="138">
        <v>2</v>
      </c>
      <c r="KE30" s="138">
        <v>2</v>
      </c>
      <c r="KF30" s="138">
        <v>2</v>
      </c>
      <c r="KG30" s="138">
        <v>2</v>
      </c>
      <c r="KH30" s="138">
        <v>2</v>
      </c>
      <c r="KI30" s="138">
        <v>2</v>
      </c>
      <c r="KJ30" s="138">
        <v>2</v>
      </c>
      <c r="KK30" s="138">
        <v>2</v>
      </c>
      <c r="KL30" s="138">
        <v>2</v>
      </c>
      <c r="KM30" s="138">
        <v>2</v>
      </c>
      <c r="KN30" s="138">
        <v>1</v>
      </c>
      <c r="KO30" s="138">
        <v>2</v>
      </c>
      <c r="KP30" s="138">
        <v>2</v>
      </c>
      <c r="KQ30" s="139"/>
      <c r="KR30" s="133">
        <v>1</v>
      </c>
      <c r="KS30" s="133">
        <v>1</v>
      </c>
      <c r="KT30" s="133">
        <v>2</v>
      </c>
      <c r="KU30" s="133">
        <v>0</v>
      </c>
      <c r="KV30" s="133">
        <v>1</v>
      </c>
      <c r="KW30" s="133">
        <v>0</v>
      </c>
      <c r="KX30" s="133">
        <v>2</v>
      </c>
      <c r="KY30" s="133">
        <v>1</v>
      </c>
      <c r="KZ30" s="133">
        <v>1</v>
      </c>
      <c r="LA30" s="133">
        <v>1</v>
      </c>
      <c r="LB30" s="133">
        <v>1</v>
      </c>
      <c r="LC30" s="133">
        <v>1</v>
      </c>
      <c r="LD30" s="133">
        <v>1</v>
      </c>
      <c r="LE30" s="133">
        <v>1</v>
      </c>
      <c r="LF30" s="133">
        <v>1</v>
      </c>
      <c r="LG30" s="133">
        <v>1</v>
      </c>
      <c r="LH30" s="133">
        <v>2</v>
      </c>
      <c r="LI30" s="133">
        <v>1</v>
      </c>
      <c r="LJ30" s="133">
        <v>1</v>
      </c>
      <c r="LK30" s="133">
        <v>0</v>
      </c>
      <c r="LL30" s="133">
        <v>1</v>
      </c>
      <c r="LM30" s="133">
        <v>1</v>
      </c>
      <c r="LN30" s="133">
        <v>0</v>
      </c>
      <c r="LO30" s="133">
        <v>2</v>
      </c>
      <c r="LP30" s="133">
        <v>1</v>
      </c>
      <c r="LQ30" s="133">
        <v>1</v>
      </c>
      <c r="LR30" s="133">
        <v>1</v>
      </c>
      <c r="LS30" s="133">
        <v>1</v>
      </c>
      <c r="LT30" s="133">
        <v>1</v>
      </c>
      <c r="LU30" s="133">
        <v>0</v>
      </c>
      <c r="LV30" s="133">
        <v>1</v>
      </c>
      <c r="LW30" s="133">
        <v>1</v>
      </c>
      <c r="LX30" s="133">
        <v>0</v>
      </c>
      <c r="LY30" s="133">
        <v>1</v>
      </c>
      <c r="LZ30" s="133">
        <v>1</v>
      </c>
      <c r="MA30" s="133">
        <v>1</v>
      </c>
      <c r="MB30" s="133">
        <v>1</v>
      </c>
      <c r="MC30" s="133">
        <v>3</v>
      </c>
      <c r="MD30" s="133">
        <v>2</v>
      </c>
      <c r="ME30" s="133">
        <v>2</v>
      </c>
      <c r="MF30" s="133">
        <v>1</v>
      </c>
      <c r="MG30" s="133">
        <v>2</v>
      </c>
      <c r="MH30" s="133">
        <v>1</v>
      </c>
      <c r="MI30" s="133">
        <v>1</v>
      </c>
      <c r="MJ30" s="133">
        <v>1</v>
      </c>
      <c r="MK30" s="133">
        <v>2</v>
      </c>
      <c r="ML30" s="133">
        <v>1</v>
      </c>
      <c r="MM30" s="133">
        <v>2</v>
      </c>
      <c r="MN30" s="133">
        <v>2</v>
      </c>
      <c r="MO30" s="133">
        <v>2</v>
      </c>
      <c r="MP30" s="133">
        <v>1</v>
      </c>
      <c r="MQ30" s="133">
        <v>2</v>
      </c>
      <c r="MR30" s="133">
        <v>2</v>
      </c>
      <c r="MS30" s="133">
        <v>3</v>
      </c>
      <c r="MT30" s="133">
        <v>2</v>
      </c>
      <c r="MU30" s="133">
        <v>2</v>
      </c>
      <c r="MV30" s="135">
        <v>0.875</v>
      </c>
      <c r="MW30" s="131" t="s">
        <v>166</v>
      </c>
      <c r="MX30" s="131" t="s">
        <v>1002</v>
      </c>
      <c r="MY30" s="133">
        <v>9</v>
      </c>
      <c r="MZ30" s="131" t="s">
        <v>26</v>
      </c>
      <c r="NA30" s="131" t="s">
        <v>103</v>
      </c>
      <c r="NB30" s="131" t="s">
        <v>103</v>
      </c>
      <c r="NC30" s="131" t="s">
        <v>26</v>
      </c>
      <c r="ND30" s="131" t="s">
        <v>26</v>
      </c>
      <c r="NE30" s="131" t="s">
        <v>26</v>
      </c>
      <c r="NF30" s="131" t="s">
        <v>103</v>
      </c>
      <c r="NG30" s="131" t="s">
        <v>26</v>
      </c>
      <c r="NH30" s="131" t="s">
        <v>26</v>
      </c>
      <c r="NI30" s="131" t="s">
        <v>7</v>
      </c>
      <c r="NJ30" s="131" t="s">
        <v>25</v>
      </c>
      <c r="NK30" s="131" t="s">
        <v>26</v>
      </c>
      <c r="NL30" s="131" t="s">
        <v>101</v>
      </c>
      <c r="NM30" s="131" t="s">
        <v>100</v>
      </c>
      <c r="NN30" s="133">
        <v>420</v>
      </c>
      <c r="NO30" s="131" t="s">
        <v>7</v>
      </c>
      <c r="NP30" s="131" t="s">
        <v>7</v>
      </c>
      <c r="NQ30" s="131" t="s">
        <v>1923</v>
      </c>
      <c r="NR30" s="131" t="s">
        <v>60</v>
      </c>
      <c r="NS30" s="131" t="s">
        <v>21</v>
      </c>
      <c r="NT30" s="133">
        <v>4</v>
      </c>
      <c r="NU30" s="133">
        <v>2</v>
      </c>
      <c r="NV30" s="133">
        <v>5</v>
      </c>
      <c r="NW30" s="133">
        <v>1</v>
      </c>
      <c r="NX30" s="131" t="s">
        <v>16</v>
      </c>
      <c r="NY30" s="131" t="s">
        <v>19</v>
      </c>
      <c r="NZ30" s="131" t="s">
        <v>1346</v>
      </c>
      <c r="OA30" s="131" t="s">
        <v>18</v>
      </c>
      <c r="OB30" s="131" t="s">
        <v>20</v>
      </c>
      <c r="OC30" s="133">
        <v>1</v>
      </c>
      <c r="OD30" s="133">
        <v>4</v>
      </c>
      <c r="OE30" s="133">
        <v>3</v>
      </c>
      <c r="OF30" s="133">
        <v>5</v>
      </c>
      <c r="OG30" s="131" t="s">
        <v>1924</v>
      </c>
      <c r="OH30" s="131" t="s">
        <v>14</v>
      </c>
      <c r="OI30" s="131" t="s">
        <v>7</v>
      </c>
      <c r="OJ30" s="131" t="s">
        <v>58</v>
      </c>
      <c r="OK30" s="131" t="s">
        <v>58</v>
      </c>
      <c r="OL30" s="131" t="s">
        <v>13</v>
      </c>
      <c r="OM30" s="131" t="s">
        <v>13</v>
      </c>
      <c r="ON30" s="131" t="s">
        <v>9</v>
      </c>
      <c r="OO30" s="131" t="s">
        <v>12</v>
      </c>
      <c r="OP30" s="131" t="s">
        <v>57</v>
      </c>
      <c r="OQ30" s="131" t="s">
        <v>9</v>
      </c>
      <c r="OR30" s="131" t="s">
        <v>7</v>
      </c>
      <c r="OS30" s="131"/>
      <c r="OT30" s="131" t="s">
        <v>580</v>
      </c>
      <c r="OU30" s="131" t="s">
        <v>9</v>
      </c>
      <c r="OV30" s="131" t="s">
        <v>9</v>
      </c>
      <c r="OW30" s="131" t="s">
        <v>7</v>
      </c>
      <c r="OX30" s="131"/>
      <c r="OY30" s="131" t="s">
        <v>9</v>
      </c>
      <c r="OZ30" s="131" t="s">
        <v>7</v>
      </c>
      <c r="PA30" s="131"/>
      <c r="PB30" s="131"/>
      <c r="PC30" s="131" t="s">
        <v>7</v>
      </c>
      <c r="PD30" s="131" t="s">
        <v>121</v>
      </c>
      <c r="PE30" s="133">
        <v>3</v>
      </c>
      <c r="PF30" s="131"/>
      <c r="PG30" s="131"/>
      <c r="PH30" s="131"/>
      <c r="PI30" s="131"/>
      <c r="PJ30" s="131"/>
      <c r="PK30" s="131"/>
      <c r="PL30" s="131"/>
      <c r="PM30" s="131" t="s">
        <v>5</v>
      </c>
      <c r="PN30" s="131"/>
      <c r="PO30" s="131"/>
      <c r="PP30" s="131"/>
      <c r="PQ30" s="131"/>
      <c r="PR30" s="131"/>
      <c r="PS30" s="131"/>
      <c r="PT30" s="131"/>
      <c r="PU30" s="131" t="s">
        <v>4</v>
      </c>
      <c r="PV30" s="131"/>
      <c r="PW30" s="131" t="s">
        <v>3</v>
      </c>
      <c r="PX30" s="131" t="s">
        <v>2</v>
      </c>
      <c r="PY30" s="131" t="s">
        <v>1</v>
      </c>
      <c r="PZ30" s="131"/>
      <c r="QA30" s="131"/>
      <c r="QB30" s="131"/>
      <c r="QC30" s="131" t="s">
        <v>1</v>
      </c>
      <c r="QD30" s="131"/>
      <c r="QE30" s="131"/>
      <c r="QF30" s="131"/>
      <c r="QG30" s="131"/>
      <c r="QH30" s="131"/>
      <c r="QI30" s="131"/>
      <c r="QJ30" s="131"/>
      <c r="QK30" s="131"/>
      <c r="QL30" s="131"/>
      <c r="QM30" s="131"/>
      <c r="QN30" s="131"/>
      <c r="QO30" s="131"/>
      <c r="QP30" s="131"/>
      <c r="QQ30" s="131"/>
      <c r="QR30" s="174"/>
      <c r="QS30" s="171">
        <v>44062.789189814815</v>
      </c>
      <c r="QT30" t="s">
        <v>2029</v>
      </c>
      <c r="QU30" t="s">
        <v>1822</v>
      </c>
      <c r="QV30" t="s">
        <v>1081</v>
      </c>
      <c r="QW30" t="s">
        <v>50</v>
      </c>
      <c r="QX30" t="s">
        <v>1918</v>
      </c>
      <c r="QY30" t="s">
        <v>50</v>
      </c>
      <c r="QZ30" t="s">
        <v>1918</v>
      </c>
      <c r="RA30" t="s">
        <v>9</v>
      </c>
      <c r="RB30" t="s">
        <v>9</v>
      </c>
      <c r="RC30" t="s">
        <v>2125</v>
      </c>
      <c r="RD30" t="s">
        <v>9</v>
      </c>
      <c r="RE30" t="s">
        <v>212</v>
      </c>
      <c r="RF30" t="s">
        <v>9</v>
      </c>
      <c r="RG30" t="s">
        <v>2126</v>
      </c>
      <c r="RH30">
        <v>4</v>
      </c>
      <c r="RI30" t="s">
        <v>20</v>
      </c>
      <c r="RJ30" t="s">
        <v>40</v>
      </c>
      <c r="RK30" t="s">
        <v>20</v>
      </c>
      <c r="RL30">
        <v>4</v>
      </c>
      <c r="RM30" t="s">
        <v>20</v>
      </c>
      <c r="RN30" t="s">
        <v>39</v>
      </c>
      <c r="RO30">
        <v>2</v>
      </c>
      <c r="RP30" t="s">
        <v>20</v>
      </c>
      <c r="RQ30" t="s">
        <v>20</v>
      </c>
      <c r="RR30" t="s">
        <v>115</v>
      </c>
      <c r="RS30" t="s">
        <v>9</v>
      </c>
      <c r="RT30" t="s">
        <v>2127</v>
      </c>
      <c r="RU30" t="s">
        <v>7</v>
      </c>
      <c r="RW30" t="s">
        <v>9</v>
      </c>
      <c r="RX30" t="s">
        <v>35</v>
      </c>
      <c r="RY30" t="s">
        <v>785</v>
      </c>
      <c r="RZ30" t="s">
        <v>9</v>
      </c>
      <c r="SA30" t="s">
        <v>2128</v>
      </c>
      <c r="SB30">
        <v>0</v>
      </c>
      <c r="SC30">
        <v>15</v>
      </c>
      <c r="SD30">
        <v>2</v>
      </c>
      <c r="SE30">
        <v>15</v>
      </c>
      <c r="SF30">
        <v>4</v>
      </c>
      <c r="SG30" t="s">
        <v>1512</v>
      </c>
      <c r="SH30" t="s">
        <v>734</v>
      </c>
      <c r="SI30">
        <v>3</v>
      </c>
      <c r="SJ30">
        <v>3</v>
      </c>
      <c r="SK30">
        <v>2</v>
      </c>
      <c r="SL30">
        <v>2</v>
      </c>
      <c r="SM30">
        <v>3</v>
      </c>
      <c r="SN30">
        <v>2</v>
      </c>
      <c r="SO30">
        <v>2</v>
      </c>
      <c r="SP30">
        <v>2</v>
      </c>
      <c r="SQ30">
        <v>2</v>
      </c>
      <c r="SR30">
        <v>3</v>
      </c>
      <c r="SS30">
        <v>3</v>
      </c>
      <c r="ST30">
        <v>2</v>
      </c>
      <c r="SU30">
        <v>2</v>
      </c>
      <c r="SV30">
        <v>2</v>
      </c>
      <c r="SW30">
        <v>2</v>
      </c>
      <c r="SX30">
        <v>2</v>
      </c>
      <c r="SY30">
        <v>2</v>
      </c>
      <c r="SZ30">
        <v>2</v>
      </c>
      <c r="TA30">
        <v>2</v>
      </c>
      <c r="TB30">
        <v>2</v>
      </c>
      <c r="TC30">
        <v>2</v>
      </c>
      <c r="TD30">
        <v>1</v>
      </c>
      <c r="TE30">
        <v>2</v>
      </c>
      <c r="TF30">
        <v>2</v>
      </c>
      <c r="TG30">
        <v>1</v>
      </c>
      <c r="TH30">
        <v>2</v>
      </c>
      <c r="TI30">
        <v>1</v>
      </c>
      <c r="TJ30">
        <v>1</v>
      </c>
      <c r="TK30">
        <v>2</v>
      </c>
      <c r="TL30">
        <v>2</v>
      </c>
      <c r="TM30">
        <v>1</v>
      </c>
      <c r="TN30">
        <v>2</v>
      </c>
      <c r="TO30">
        <v>1</v>
      </c>
      <c r="TP30">
        <v>0</v>
      </c>
      <c r="TQ30">
        <v>2</v>
      </c>
      <c r="TR30">
        <v>1</v>
      </c>
      <c r="TS30">
        <v>2</v>
      </c>
      <c r="TT30">
        <v>2</v>
      </c>
      <c r="TU30">
        <v>1</v>
      </c>
      <c r="TV30">
        <v>2</v>
      </c>
      <c r="TW30">
        <v>1</v>
      </c>
      <c r="TX30">
        <v>2</v>
      </c>
      <c r="TY30">
        <v>1</v>
      </c>
      <c r="TZ30">
        <v>1</v>
      </c>
      <c r="UA30">
        <v>2</v>
      </c>
      <c r="UB30">
        <v>2</v>
      </c>
      <c r="UC30">
        <v>2</v>
      </c>
      <c r="UD30">
        <v>2</v>
      </c>
      <c r="UE30">
        <v>2</v>
      </c>
      <c r="UF30">
        <v>1</v>
      </c>
      <c r="UG30">
        <v>1</v>
      </c>
      <c r="UH30">
        <v>1</v>
      </c>
      <c r="UI30">
        <v>2</v>
      </c>
      <c r="UJ30">
        <v>2</v>
      </c>
      <c r="UK30">
        <v>1</v>
      </c>
      <c r="UL30">
        <v>2</v>
      </c>
      <c r="UM30">
        <v>2</v>
      </c>
      <c r="UN30">
        <v>3</v>
      </c>
      <c r="UO30">
        <v>2</v>
      </c>
      <c r="UP30">
        <v>2</v>
      </c>
      <c r="UQ30">
        <v>2</v>
      </c>
      <c r="UR30">
        <v>1</v>
      </c>
      <c r="US30">
        <v>1</v>
      </c>
      <c r="UT30">
        <v>1</v>
      </c>
      <c r="UU30">
        <v>1</v>
      </c>
      <c r="UV30">
        <v>1</v>
      </c>
      <c r="UW30">
        <v>2</v>
      </c>
      <c r="UX30">
        <v>2</v>
      </c>
      <c r="UY30">
        <v>2</v>
      </c>
      <c r="UZ30">
        <v>1</v>
      </c>
      <c r="VA30">
        <v>2</v>
      </c>
      <c r="VB30">
        <v>2</v>
      </c>
      <c r="VC30">
        <v>2</v>
      </c>
      <c r="VD30">
        <v>1</v>
      </c>
      <c r="VE30">
        <v>2</v>
      </c>
      <c r="VF30">
        <v>2</v>
      </c>
      <c r="VG30">
        <v>2</v>
      </c>
      <c r="VH30" t="s">
        <v>769</v>
      </c>
      <c r="VI30" t="s">
        <v>1512</v>
      </c>
      <c r="VJ30" t="s">
        <v>1606</v>
      </c>
      <c r="VK30">
        <v>9</v>
      </c>
      <c r="VL30" t="s">
        <v>26</v>
      </c>
      <c r="VM30" t="s">
        <v>26</v>
      </c>
      <c r="VN30" t="s">
        <v>103</v>
      </c>
      <c r="VO30" t="s">
        <v>26</v>
      </c>
      <c r="VP30" t="s">
        <v>26</v>
      </c>
      <c r="VQ30" t="s">
        <v>26</v>
      </c>
      <c r="VR30" t="s">
        <v>26</v>
      </c>
      <c r="VS30" t="s">
        <v>26</v>
      </c>
      <c r="VT30" t="s">
        <v>26</v>
      </c>
      <c r="VU30" t="s">
        <v>20</v>
      </c>
      <c r="VV30" t="s">
        <v>26</v>
      </c>
      <c r="VW30" t="s">
        <v>26</v>
      </c>
      <c r="VX30" t="s">
        <v>101</v>
      </c>
      <c r="VY30" t="s">
        <v>100</v>
      </c>
      <c r="VZ30">
        <v>1200</v>
      </c>
      <c r="WA30" t="s">
        <v>7</v>
      </c>
      <c r="WB30" t="s">
        <v>7</v>
      </c>
      <c r="WC30" t="s">
        <v>2129</v>
      </c>
      <c r="WD30" t="s">
        <v>96</v>
      </c>
      <c r="WE30" t="s">
        <v>21</v>
      </c>
      <c r="WF30">
        <v>5</v>
      </c>
      <c r="WG30">
        <v>4</v>
      </c>
      <c r="WH30">
        <v>5</v>
      </c>
      <c r="WI30">
        <v>2</v>
      </c>
      <c r="WJ30" t="s">
        <v>16</v>
      </c>
      <c r="WK30" t="s">
        <v>19</v>
      </c>
      <c r="WL30" t="s">
        <v>1346</v>
      </c>
      <c r="WM30" t="s">
        <v>18</v>
      </c>
      <c r="WN30" t="s">
        <v>20</v>
      </c>
      <c r="WO30">
        <v>1</v>
      </c>
      <c r="WP30">
        <v>5</v>
      </c>
      <c r="WQ30">
        <v>3</v>
      </c>
      <c r="WR30">
        <v>5</v>
      </c>
      <c r="WS30" t="s">
        <v>918</v>
      </c>
      <c r="WT30" t="s">
        <v>14</v>
      </c>
      <c r="WU30" t="s">
        <v>9</v>
      </c>
      <c r="WV30" t="s">
        <v>58</v>
      </c>
      <c r="WW30" t="s">
        <v>58</v>
      </c>
      <c r="WX30" t="s">
        <v>13</v>
      </c>
      <c r="WY30" t="s">
        <v>7</v>
      </c>
      <c r="WZ30" t="s">
        <v>9</v>
      </c>
      <c r="XA30" t="s">
        <v>12</v>
      </c>
      <c r="XB30" t="s">
        <v>57</v>
      </c>
      <c r="XC30" t="s">
        <v>9</v>
      </c>
      <c r="XD30" t="s">
        <v>7</v>
      </c>
      <c r="XF30" t="s">
        <v>2130</v>
      </c>
      <c r="XG30" t="s">
        <v>9</v>
      </c>
      <c r="XH30" t="s">
        <v>9</v>
      </c>
      <c r="XI30" t="s">
        <v>7</v>
      </c>
      <c r="XK30" t="s">
        <v>9</v>
      </c>
      <c r="XL30" t="s">
        <v>7</v>
      </c>
      <c r="XO30" t="s">
        <v>7</v>
      </c>
      <c r="XP30" t="s">
        <v>308</v>
      </c>
      <c r="XS30">
        <v>8</v>
      </c>
      <c r="XY30" t="s">
        <v>5</v>
      </c>
      <c r="YO30" t="s">
        <v>54</v>
      </c>
      <c r="YP30" t="s">
        <v>1</v>
      </c>
      <c r="YQ30" t="s">
        <v>1</v>
      </c>
      <c r="YS30" t="s">
        <v>1</v>
      </c>
      <c r="YW30" t="s">
        <v>1</v>
      </c>
      <c r="ZE30" t="s">
        <v>0</v>
      </c>
    </row>
    <row r="31" spans="1:681" ht="15" thickBot="1" x14ac:dyDescent="0.4">
      <c r="A31" s="47" t="s">
        <v>469</v>
      </c>
      <c r="B31" s="17">
        <v>43958.872250266199</v>
      </c>
      <c r="C31" s="53">
        <v>21</v>
      </c>
      <c r="D31" s="11" t="s">
        <v>139</v>
      </c>
      <c r="E31" s="11" t="s">
        <v>50</v>
      </c>
      <c r="F31" s="11" t="s">
        <v>333</v>
      </c>
      <c r="G31" s="11" t="s">
        <v>87</v>
      </c>
      <c r="H31" s="11" t="s">
        <v>47</v>
      </c>
      <c r="I31" s="11" t="s">
        <v>47</v>
      </c>
      <c r="J31" s="11" t="s">
        <v>7</v>
      </c>
      <c r="K31" s="11"/>
      <c r="L31" s="11" t="s">
        <v>7</v>
      </c>
      <c r="M31" s="11"/>
      <c r="N31" s="11" t="s">
        <v>7</v>
      </c>
      <c r="O31" s="11" t="s">
        <v>86</v>
      </c>
      <c r="P31" s="11">
        <v>37</v>
      </c>
      <c r="Q31" s="11"/>
      <c r="R31" s="11"/>
      <c r="S31" s="11">
        <v>4</v>
      </c>
      <c r="T31" s="11">
        <v>0</v>
      </c>
      <c r="U31" s="11" t="s">
        <v>7</v>
      </c>
      <c r="V31" s="11" t="s">
        <v>7</v>
      </c>
      <c r="W31" s="11" t="s">
        <v>7</v>
      </c>
      <c r="X31" s="11" t="s">
        <v>7</v>
      </c>
      <c r="Y31" s="54" t="s">
        <v>7</v>
      </c>
      <c r="Z31" s="65" t="s">
        <v>9</v>
      </c>
      <c r="AA31" s="66" t="s">
        <v>468</v>
      </c>
      <c r="AB31" s="66" t="s">
        <v>7</v>
      </c>
      <c r="AC31" s="66"/>
      <c r="AD31" s="66" t="s">
        <v>7</v>
      </c>
      <c r="AE31" s="66"/>
      <c r="AF31" s="67"/>
      <c r="AG31" s="53" t="s">
        <v>20</v>
      </c>
      <c r="AH31" s="11" t="s">
        <v>40</v>
      </c>
      <c r="AI31" s="11" t="s">
        <v>20</v>
      </c>
      <c r="AJ31" s="11" t="s">
        <v>20</v>
      </c>
      <c r="AK31" s="11" t="s">
        <v>20</v>
      </c>
      <c r="AL31" s="11" t="s">
        <v>39</v>
      </c>
      <c r="AM31" s="11" t="s">
        <v>20</v>
      </c>
      <c r="AN31" s="11" t="s">
        <v>20</v>
      </c>
      <c r="AO31" s="11" t="s">
        <v>20</v>
      </c>
      <c r="AP31" s="54" t="s">
        <v>133</v>
      </c>
      <c r="AQ31" s="65" t="s">
        <v>7</v>
      </c>
      <c r="AR31" s="66"/>
      <c r="AS31" s="66" t="s">
        <v>7</v>
      </c>
      <c r="AT31" s="67"/>
      <c r="AU31" s="53" t="s">
        <v>9</v>
      </c>
      <c r="AV31" s="11" t="s">
        <v>112</v>
      </c>
      <c r="AW31" s="11" t="s">
        <v>34</v>
      </c>
      <c r="AX31" s="11" t="s">
        <v>9</v>
      </c>
      <c r="AY31" s="11" t="s">
        <v>467</v>
      </c>
      <c r="AZ31" s="11">
        <v>0</v>
      </c>
      <c r="BA31" s="11">
        <v>0</v>
      </c>
      <c r="BB31" s="11">
        <v>0</v>
      </c>
      <c r="BC31" s="11">
        <v>0</v>
      </c>
      <c r="BD31" s="11">
        <v>0</v>
      </c>
      <c r="BE31" s="11">
        <v>0</v>
      </c>
      <c r="BF31" s="54" t="s">
        <v>466</v>
      </c>
      <c r="BG31" s="83">
        <v>3</v>
      </c>
      <c r="BH31" s="79">
        <v>3</v>
      </c>
      <c r="BI31" s="79">
        <v>2</v>
      </c>
      <c r="BJ31" s="79">
        <v>2</v>
      </c>
      <c r="BK31" s="79">
        <v>3</v>
      </c>
      <c r="BL31" s="79">
        <v>2</v>
      </c>
      <c r="BM31" s="79">
        <v>2</v>
      </c>
      <c r="BN31" s="79">
        <v>1</v>
      </c>
      <c r="BO31" s="79">
        <v>1</v>
      </c>
      <c r="BP31" s="79">
        <v>1</v>
      </c>
      <c r="BQ31" s="79">
        <v>4</v>
      </c>
      <c r="BR31" s="79">
        <v>2</v>
      </c>
      <c r="BS31" s="79">
        <v>4</v>
      </c>
      <c r="BT31" s="79">
        <v>3</v>
      </c>
      <c r="BU31" s="79">
        <v>2</v>
      </c>
      <c r="BV31" s="79">
        <v>1</v>
      </c>
      <c r="BW31" s="79">
        <v>2</v>
      </c>
      <c r="BX31" s="79">
        <v>2</v>
      </c>
      <c r="BY31" s="79">
        <v>3</v>
      </c>
      <c r="BZ31" s="84">
        <v>2</v>
      </c>
      <c r="CB31" s="53">
        <v>2</v>
      </c>
      <c r="CC31" s="11">
        <v>1</v>
      </c>
      <c r="CD31" s="11">
        <v>3</v>
      </c>
      <c r="CE31" s="11">
        <v>2</v>
      </c>
      <c r="CF31" s="11">
        <v>2</v>
      </c>
      <c r="CG31" s="11">
        <v>1</v>
      </c>
      <c r="CH31" s="11">
        <v>1</v>
      </c>
      <c r="CI31" s="11">
        <v>1</v>
      </c>
      <c r="CJ31" s="11">
        <v>0</v>
      </c>
      <c r="CK31" s="11">
        <v>2</v>
      </c>
      <c r="CL31" s="11">
        <v>3</v>
      </c>
      <c r="CM31" s="11">
        <v>1</v>
      </c>
      <c r="CN31" s="11">
        <v>1</v>
      </c>
      <c r="CO31" s="11">
        <v>0</v>
      </c>
      <c r="CP31" s="11">
        <v>1</v>
      </c>
      <c r="CQ31" s="11">
        <v>3</v>
      </c>
      <c r="CR31" s="11">
        <v>3</v>
      </c>
      <c r="CS31" s="11">
        <v>1</v>
      </c>
      <c r="CT31" s="11">
        <v>2</v>
      </c>
      <c r="CU31" s="11">
        <v>2</v>
      </c>
      <c r="CV31" s="11">
        <v>1</v>
      </c>
      <c r="CW31" s="11">
        <v>2</v>
      </c>
      <c r="CX31" s="11">
        <v>1</v>
      </c>
      <c r="CY31" s="11">
        <v>1</v>
      </c>
      <c r="CZ31" s="11">
        <v>2</v>
      </c>
      <c r="DA31" s="11">
        <v>1</v>
      </c>
      <c r="DB31" s="11">
        <v>2</v>
      </c>
      <c r="DC31" s="11">
        <v>1</v>
      </c>
      <c r="DD31" s="11">
        <v>1</v>
      </c>
      <c r="DE31" s="11">
        <v>0</v>
      </c>
      <c r="DF31" s="11">
        <v>0</v>
      </c>
      <c r="DG31" s="11">
        <v>0</v>
      </c>
      <c r="DH31" s="11">
        <v>0</v>
      </c>
      <c r="DI31" s="11">
        <v>1</v>
      </c>
      <c r="DJ31" s="11">
        <v>0</v>
      </c>
      <c r="DK31" s="11">
        <v>2</v>
      </c>
      <c r="DL31" s="54">
        <v>2</v>
      </c>
      <c r="DM31" s="83">
        <v>3</v>
      </c>
      <c r="DN31" s="79">
        <v>2</v>
      </c>
      <c r="DO31" s="79">
        <v>3</v>
      </c>
      <c r="DP31" s="79">
        <v>3</v>
      </c>
      <c r="DQ31" s="79">
        <v>1</v>
      </c>
      <c r="DR31" s="79">
        <v>1</v>
      </c>
      <c r="DS31" s="79">
        <v>3</v>
      </c>
      <c r="DT31" s="79">
        <v>4</v>
      </c>
      <c r="DU31" s="79">
        <v>3</v>
      </c>
      <c r="DV31" s="79">
        <v>2</v>
      </c>
      <c r="DW31" s="79">
        <v>3</v>
      </c>
      <c r="DX31" s="79">
        <v>3</v>
      </c>
      <c r="DY31" s="79">
        <v>3</v>
      </c>
      <c r="DZ31" s="79">
        <v>4</v>
      </c>
      <c r="EA31" s="79">
        <v>3</v>
      </c>
      <c r="EB31" s="79">
        <v>1</v>
      </c>
      <c r="EC31" s="79">
        <v>1</v>
      </c>
      <c r="ED31" s="79">
        <v>2</v>
      </c>
      <c r="EE31" s="84">
        <v>3</v>
      </c>
      <c r="EF31" s="53" t="s">
        <v>465</v>
      </c>
      <c r="EG31" s="11">
        <v>20</v>
      </c>
      <c r="EH31" s="11" t="s">
        <v>464</v>
      </c>
      <c r="EI31" s="11">
        <v>7.5</v>
      </c>
      <c r="EJ31" s="11" t="s">
        <v>26</v>
      </c>
      <c r="EK31" s="11" t="s">
        <v>103</v>
      </c>
      <c r="EL31" s="11" t="s">
        <v>68</v>
      </c>
      <c r="EM31" s="11" t="s">
        <v>26</v>
      </c>
      <c r="EN31" s="11" t="s">
        <v>26</v>
      </c>
      <c r="EO31" s="11" t="s">
        <v>26</v>
      </c>
      <c r="EP31" s="11" t="s">
        <v>26</v>
      </c>
      <c r="EQ31" s="11" t="s">
        <v>103</v>
      </c>
      <c r="ER31" s="11" t="s">
        <v>26</v>
      </c>
      <c r="ES31" s="11" t="s">
        <v>378</v>
      </c>
      <c r="ET31" s="11" t="s">
        <v>26</v>
      </c>
      <c r="EU31" s="11" t="s">
        <v>26</v>
      </c>
      <c r="EV31" s="11" t="s">
        <v>24</v>
      </c>
      <c r="EW31" s="54" t="s">
        <v>100</v>
      </c>
      <c r="EX31" s="83">
        <v>54.5</v>
      </c>
      <c r="EY31" s="79" t="s">
        <v>98</v>
      </c>
      <c r="EZ31" s="79" t="s">
        <v>62</v>
      </c>
      <c r="FA31" s="79">
        <v>720</v>
      </c>
      <c r="FB31" s="79" t="s">
        <v>9</v>
      </c>
      <c r="FC31" s="79" t="s">
        <v>9</v>
      </c>
      <c r="FD31" s="79" t="s">
        <v>463</v>
      </c>
      <c r="FE31" s="79" t="s">
        <v>96</v>
      </c>
      <c r="FF31" s="84" t="s">
        <v>96</v>
      </c>
      <c r="FG31" s="53">
        <v>3</v>
      </c>
      <c r="FH31" s="11">
        <v>2</v>
      </c>
      <c r="FI31" s="11">
        <v>3</v>
      </c>
      <c r="FJ31" s="11">
        <v>2</v>
      </c>
      <c r="FK31" s="11" t="s">
        <v>19</v>
      </c>
      <c r="FL31" s="11" t="s">
        <v>17</v>
      </c>
      <c r="FM31" s="11" t="s">
        <v>16</v>
      </c>
      <c r="FN31" s="11" t="s">
        <v>18</v>
      </c>
      <c r="FO31" s="11" t="s">
        <v>20</v>
      </c>
      <c r="FP31" s="11">
        <v>2</v>
      </c>
      <c r="FQ31" s="11">
        <v>3</v>
      </c>
      <c r="FR31" s="11">
        <v>1</v>
      </c>
      <c r="FS31" s="11">
        <v>3</v>
      </c>
      <c r="FT31" s="11" t="s">
        <v>462</v>
      </c>
      <c r="FU31" s="11" t="s">
        <v>14</v>
      </c>
      <c r="FV31" s="11" t="s">
        <v>7</v>
      </c>
      <c r="FW31" s="11" t="s">
        <v>94</v>
      </c>
      <c r="FX31" s="11" t="s">
        <v>58</v>
      </c>
      <c r="FY31" s="11" t="s">
        <v>13</v>
      </c>
      <c r="FZ31" s="11" t="s">
        <v>13</v>
      </c>
      <c r="GA31" s="54" t="s">
        <v>7</v>
      </c>
      <c r="GB31" s="83" t="s">
        <v>143</v>
      </c>
      <c r="GC31" s="79" t="s">
        <v>92</v>
      </c>
      <c r="GD31" s="79" t="s">
        <v>7</v>
      </c>
      <c r="GE31" s="79" t="s">
        <v>7</v>
      </c>
      <c r="GF31" s="79"/>
      <c r="GG31" s="79" t="s">
        <v>461</v>
      </c>
      <c r="GH31" s="79" t="s">
        <v>7</v>
      </c>
      <c r="GI31" s="79" t="s">
        <v>7</v>
      </c>
      <c r="GJ31" s="79" t="s">
        <v>7</v>
      </c>
      <c r="GK31" s="79" t="s">
        <v>8</v>
      </c>
      <c r="GL31" s="84" t="s">
        <v>9</v>
      </c>
      <c r="GM31" s="53" t="s">
        <v>7</v>
      </c>
      <c r="GN31" s="11"/>
      <c r="GO31" s="11" t="s">
        <v>7</v>
      </c>
      <c r="GP31" s="54" t="s">
        <v>7</v>
      </c>
      <c r="GQ31" s="83" t="s">
        <v>249</v>
      </c>
      <c r="GR31" s="79"/>
      <c r="GS31" s="79">
        <v>10</v>
      </c>
      <c r="GT31" s="79"/>
      <c r="GU31" s="79"/>
      <c r="GV31" s="79"/>
      <c r="GW31" s="79"/>
      <c r="GX31" s="79"/>
      <c r="GY31" s="84"/>
      <c r="GZ31" s="49" t="s">
        <v>5</v>
      </c>
      <c r="HA31" s="11"/>
      <c r="HB31" s="11"/>
      <c r="HC31" s="11"/>
      <c r="HD31" s="11"/>
      <c r="HE31" s="11"/>
      <c r="HF31" s="11"/>
      <c r="HG31" s="11"/>
      <c r="HH31" s="11"/>
      <c r="HI31" s="11"/>
      <c r="HJ31" s="11"/>
      <c r="HK31" s="11"/>
      <c r="HL31" s="11"/>
      <c r="HM31" s="11"/>
      <c r="HN31" s="11"/>
      <c r="HO31" s="11"/>
      <c r="HP31" s="11" t="s">
        <v>54</v>
      </c>
      <c r="HQ31" s="11"/>
      <c r="HR31" s="11"/>
      <c r="HS31" s="11"/>
      <c r="HT31" s="11" t="s">
        <v>141</v>
      </c>
      <c r="HU31" s="11"/>
      <c r="HV31" s="11" t="s">
        <v>293</v>
      </c>
      <c r="HW31" s="11" t="s">
        <v>1</v>
      </c>
      <c r="HX31" s="11" t="s">
        <v>1</v>
      </c>
      <c r="HY31" s="11"/>
      <c r="HZ31" s="11"/>
      <c r="IA31" s="11"/>
      <c r="IB31" s="11"/>
      <c r="IC31" s="11"/>
      <c r="ID31" s="11"/>
      <c r="IE31" s="11"/>
      <c r="IF31" s="47" t="s">
        <v>469</v>
      </c>
      <c r="IG31" s="132">
        <v>44020.928402777776</v>
      </c>
      <c r="IH31" s="131" t="s">
        <v>1821</v>
      </c>
      <c r="II31" s="131" t="s">
        <v>1822</v>
      </c>
      <c r="IJ31" s="131" t="s">
        <v>469</v>
      </c>
      <c r="IK31" s="131" t="s">
        <v>1831</v>
      </c>
      <c r="IL31" s="131" t="s">
        <v>1925</v>
      </c>
      <c r="IM31" s="131" t="s">
        <v>1831</v>
      </c>
      <c r="IN31" s="131" t="s">
        <v>1824</v>
      </c>
      <c r="IO31" s="131" t="s">
        <v>9</v>
      </c>
      <c r="IP31" s="131" t="s">
        <v>7</v>
      </c>
      <c r="IQ31" s="131" t="s">
        <v>1926</v>
      </c>
      <c r="IR31" s="131" t="s">
        <v>7</v>
      </c>
      <c r="IS31" s="131"/>
      <c r="IT31" s="131" t="s">
        <v>7</v>
      </c>
      <c r="IU31" s="131"/>
      <c r="IV31" s="131"/>
      <c r="IW31" s="131" t="s">
        <v>20</v>
      </c>
      <c r="IX31" s="131" t="s">
        <v>40</v>
      </c>
      <c r="IY31" s="133">
        <v>2</v>
      </c>
      <c r="IZ31" s="131" t="s">
        <v>20</v>
      </c>
      <c r="JA31" s="133">
        <v>2</v>
      </c>
      <c r="JB31" s="131" t="s">
        <v>194</v>
      </c>
      <c r="JC31" s="131" t="s">
        <v>20</v>
      </c>
      <c r="JD31" s="131" t="s">
        <v>20</v>
      </c>
      <c r="JE31" s="131" t="s">
        <v>20</v>
      </c>
      <c r="JF31" s="131" t="s">
        <v>133</v>
      </c>
      <c r="JG31" s="131" t="s">
        <v>7</v>
      </c>
      <c r="JH31" s="131"/>
      <c r="JI31" s="131" t="s">
        <v>9</v>
      </c>
      <c r="JJ31" s="131" t="s">
        <v>1927</v>
      </c>
      <c r="JK31" s="131" t="s">
        <v>9</v>
      </c>
      <c r="JL31" s="131" t="s">
        <v>112</v>
      </c>
      <c r="JM31" s="131" t="s">
        <v>34</v>
      </c>
      <c r="JN31" s="131" t="s">
        <v>9</v>
      </c>
      <c r="JO31" s="131" t="s">
        <v>1928</v>
      </c>
      <c r="JP31" s="133">
        <v>4</v>
      </c>
      <c r="JQ31" s="131" t="s">
        <v>1929</v>
      </c>
      <c r="JR31" s="133">
        <v>2</v>
      </c>
      <c r="JS31" s="131" t="s">
        <v>1930</v>
      </c>
      <c r="JT31" s="133">
        <v>0</v>
      </c>
      <c r="JU31" s="131" t="s">
        <v>1931</v>
      </c>
      <c r="JV31" s="131" t="s">
        <v>1932</v>
      </c>
      <c r="JW31" s="138">
        <v>3</v>
      </c>
      <c r="JX31" s="138">
        <v>3</v>
      </c>
      <c r="JY31" s="138">
        <v>3</v>
      </c>
      <c r="JZ31" s="138">
        <v>2</v>
      </c>
      <c r="KA31" s="138">
        <v>2</v>
      </c>
      <c r="KB31" s="138">
        <v>2</v>
      </c>
      <c r="KC31" s="138">
        <v>1</v>
      </c>
      <c r="KD31" s="138">
        <v>1</v>
      </c>
      <c r="KE31" s="138">
        <v>1</v>
      </c>
      <c r="KF31" s="138">
        <v>2</v>
      </c>
      <c r="KG31" s="138">
        <v>3</v>
      </c>
      <c r="KH31" s="138">
        <v>1</v>
      </c>
      <c r="KI31" s="138">
        <v>3</v>
      </c>
      <c r="KJ31" s="138">
        <v>3</v>
      </c>
      <c r="KK31" s="138">
        <v>2</v>
      </c>
      <c r="KL31" s="138">
        <v>1</v>
      </c>
      <c r="KM31" s="138">
        <v>1</v>
      </c>
      <c r="KN31" s="138">
        <v>1</v>
      </c>
      <c r="KO31" s="138">
        <v>2</v>
      </c>
      <c r="KP31" s="138">
        <v>2</v>
      </c>
      <c r="KQ31" s="139"/>
      <c r="KR31" s="133">
        <v>2</v>
      </c>
      <c r="KS31" s="133">
        <v>1</v>
      </c>
      <c r="KT31" s="133">
        <v>2</v>
      </c>
      <c r="KU31" s="133">
        <v>1</v>
      </c>
      <c r="KV31" s="133">
        <v>1</v>
      </c>
      <c r="KW31" s="133">
        <v>1</v>
      </c>
      <c r="KX31" s="133">
        <v>1</v>
      </c>
      <c r="KY31" s="133">
        <v>1</v>
      </c>
      <c r="KZ31" s="133">
        <v>2</v>
      </c>
      <c r="LA31" s="133">
        <v>2</v>
      </c>
      <c r="LB31" s="133">
        <v>2</v>
      </c>
      <c r="LC31" s="133">
        <v>1</v>
      </c>
      <c r="LD31" s="133">
        <v>1</v>
      </c>
      <c r="LE31" s="133">
        <v>1</v>
      </c>
      <c r="LF31" s="133">
        <v>2</v>
      </c>
      <c r="LG31" s="133">
        <v>3</v>
      </c>
      <c r="LH31" s="133">
        <v>3</v>
      </c>
      <c r="LI31" s="133">
        <v>1</v>
      </c>
      <c r="LJ31" s="133">
        <v>2</v>
      </c>
      <c r="LK31" s="133">
        <v>1</v>
      </c>
      <c r="LL31" s="133">
        <v>1</v>
      </c>
      <c r="LM31" s="133">
        <v>1</v>
      </c>
      <c r="LN31" s="133">
        <v>1</v>
      </c>
      <c r="LO31" s="133">
        <v>2</v>
      </c>
      <c r="LP31" s="133">
        <v>2</v>
      </c>
      <c r="LQ31" s="133">
        <v>2</v>
      </c>
      <c r="LR31" s="133">
        <v>2</v>
      </c>
      <c r="LS31" s="133">
        <v>0</v>
      </c>
      <c r="LT31" s="133">
        <v>1</v>
      </c>
      <c r="LU31" s="133">
        <v>1</v>
      </c>
      <c r="LV31" s="133">
        <v>0</v>
      </c>
      <c r="LW31" s="133">
        <v>1</v>
      </c>
      <c r="LX31" s="133">
        <v>0</v>
      </c>
      <c r="LY31" s="133">
        <v>2</v>
      </c>
      <c r="LZ31" s="133">
        <v>1</v>
      </c>
      <c r="MA31" s="133">
        <v>2</v>
      </c>
      <c r="MB31" s="133">
        <v>1</v>
      </c>
      <c r="MC31" s="133">
        <v>4</v>
      </c>
      <c r="MD31" s="133">
        <v>3</v>
      </c>
      <c r="ME31" s="133">
        <v>3</v>
      </c>
      <c r="MF31" s="133">
        <v>3</v>
      </c>
      <c r="MG31" s="133">
        <v>3</v>
      </c>
      <c r="MH31" s="133">
        <v>1</v>
      </c>
      <c r="MI31" s="133">
        <v>3</v>
      </c>
      <c r="MJ31" s="133">
        <v>2</v>
      </c>
      <c r="MK31" s="133">
        <v>1</v>
      </c>
      <c r="ML31" s="133">
        <v>1</v>
      </c>
      <c r="MM31" s="133">
        <v>1</v>
      </c>
      <c r="MN31" s="133">
        <v>2</v>
      </c>
      <c r="MO31" s="133">
        <v>2</v>
      </c>
      <c r="MP31" s="133">
        <v>3</v>
      </c>
      <c r="MQ31" s="133">
        <v>2</v>
      </c>
      <c r="MR31" s="133">
        <v>3</v>
      </c>
      <c r="MS31" s="133">
        <v>2</v>
      </c>
      <c r="MT31" s="133">
        <v>1</v>
      </c>
      <c r="MU31" s="133">
        <v>2</v>
      </c>
      <c r="MV31" s="131" t="s">
        <v>534</v>
      </c>
      <c r="MW31" s="133">
        <v>30</v>
      </c>
      <c r="MX31" s="131" t="s">
        <v>1535</v>
      </c>
      <c r="MY31" s="133">
        <v>7</v>
      </c>
      <c r="MZ31" s="131" t="s">
        <v>103</v>
      </c>
      <c r="NA31" s="131" t="s">
        <v>103</v>
      </c>
      <c r="NB31" s="131" t="s">
        <v>69</v>
      </c>
      <c r="NC31" s="131" t="s">
        <v>26</v>
      </c>
      <c r="ND31" s="131" t="s">
        <v>26</v>
      </c>
      <c r="NE31" s="131" t="s">
        <v>26</v>
      </c>
      <c r="NF31" s="131" t="s">
        <v>103</v>
      </c>
      <c r="NG31" s="131" t="s">
        <v>26</v>
      </c>
      <c r="NH31" s="131" t="s">
        <v>26</v>
      </c>
      <c r="NI31" s="131" t="s">
        <v>1933</v>
      </c>
      <c r="NJ31" s="131" t="s">
        <v>26</v>
      </c>
      <c r="NK31" s="131" t="s">
        <v>26</v>
      </c>
      <c r="NL31" s="131" t="s">
        <v>24</v>
      </c>
      <c r="NM31" s="131" t="s">
        <v>65</v>
      </c>
      <c r="NN31" s="133">
        <v>600</v>
      </c>
      <c r="NO31" s="131" t="s">
        <v>7</v>
      </c>
      <c r="NP31" s="131" t="s">
        <v>9</v>
      </c>
      <c r="NQ31" s="131" t="s">
        <v>1934</v>
      </c>
      <c r="NR31" s="131" t="s">
        <v>96</v>
      </c>
      <c r="NS31" s="131" t="s">
        <v>96</v>
      </c>
      <c r="NT31" s="133">
        <v>3</v>
      </c>
      <c r="NU31" s="133">
        <v>2</v>
      </c>
      <c r="NV31" s="133">
        <v>3</v>
      </c>
      <c r="NW31" s="133">
        <v>2</v>
      </c>
      <c r="NX31" s="131" t="s">
        <v>1346</v>
      </c>
      <c r="NY31" s="131" t="s">
        <v>19</v>
      </c>
      <c r="NZ31" s="131" t="s">
        <v>18</v>
      </c>
      <c r="OA31" s="131" t="s">
        <v>20</v>
      </c>
      <c r="OB31" s="131" t="s">
        <v>20</v>
      </c>
      <c r="OC31" s="133">
        <v>2</v>
      </c>
      <c r="OD31" s="133">
        <v>3</v>
      </c>
      <c r="OE31" s="133">
        <v>1</v>
      </c>
      <c r="OF31" s="133">
        <v>3</v>
      </c>
      <c r="OG31" s="131" t="s">
        <v>1935</v>
      </c>
      <c r="OH31" s="131" t="s">
        <v>14</v>
      </c>
      <c r="OI31" s="131" t="s">
        <v>7</v>
      </c>
      <c r="OJ31" s="131" t="s">
        <v>14</v>
      </c>
      <c r="OK31" s="131" t="s">
        <v>94</v>
      </c>
      <c r="OL31" s="131" t="s">
        <v>7</v>
      </c>
      <c r="OM31" s="131" t="s">
        <v>7</v>
      </c>
      <c r="ON31" s="131" t="s">
        <v>7</v>
      </c>
      <c r="OO31" s="131" t="s">
        <v>12</v>
      </c>
      <c r="OP31" s="131" t="s">
        <v>11</v>
      </c>
      <c r="OQ31" s="131" t="s">
        <v>7</v>
      </c>
      <c r="OR31" s="131" t="s">
        <v>7</v>
      </c>
      <c r="OS31" s="131"/>
      <c r="OT31" s="131" t="s">
        <v>461</v>
      </c>
      <c r="OU31" s="131" t="s">
        <v>7</v>
      </c>
      <c r="OV31" s="131" t="s">
        <v>7</v>
      </c>
      <c r="OW31" s="131" t="s">
        <v>9</v>
      </c>
      <c r="OX31" s="131" t="s">
        <v>8</v>
      </c>
      <c r="OY31" s="131" t="s">
        <v>7</v>
      </c>
      <c r="OZ31" s="131" t="s">
        <v>9</v>
      </c>
      <c r="PA31" s="131" t="s">
        <v>1936</v>
      </c>
      <c r="PB31" s="131" t="s">
        <v>7</v>
      </c>
      <c r="PC31" s="131" t="s">
        <v>7</v>
      </c>
      <c r="PD31" s="131" t="s">
        <v>308</v>
      </c>
      <c r="PE31" s="131"/>
      <c r="PF31" s="131"/>
      <c r="PG31" s="133">
        <v>7</v>
      </c>
      <c r="PH31" s="131"/>
      <c r="PI31" s="131"/>
      <c r="PJ31" s="131"/>
      <c r="PK31" s="131"/>
      <c r="PL31" s="131"/>
      <c r="PM31" s="131" t="s">
        <v>5</v>
      </c>
      <c r="PN31" s="131"/>
      <c r="PO31" s="131"/>
      <c r="PP31" s="131"/>
      <c r="PQ31" s="131"/>
      <c r="PR31" s="131"/>
      <c r="PS31" s="131"/>
      <c r="PT31" s="131"/>
      <c r="PU31" s="131"/>
      <c r="PV31" s="131"/>
      <c r="PW31" s="131"/>
      <c r="PX31" s="131"/>
      <c r="PY31" s="131"/>
      <c r="PZ31" s="131"/>
      <c r="QA31" s="131"/>
      <c r="QB31" s="131"/>
      <c r="QC31" s="131" t="s">
        <v>54</v>
      </c>
      <c r="QD31" s="131"/>
      <c r="QE31" s="131"/>
      <c r="QF31" s="131"/>
      <c r="QG31" s="131"/>
      <c r="QH31" s="131"/>
      <c r="QI31" s="131"/>
      <c r="QJ31" s="131"/>
      <c r="QK31" s="131" t="s">
        <v>158</v>
      </c>
      <c r="QL31" s="131"/>
      <c r="QM31" s="131"/>
      <c r="QN31" s="131"/>
      <c r="QO31" s="131" t="s">
        <v>229</v>
      </c>
      <c r="QP31" s="131"/>
      <c r="QQ31" s="131" t="s">
        <v>279</v>
      </c>
      <c r="QR31" s="174" t="s">
        <v>278</v>
      </c>
      <c r="QS31" s="171">
        <v>44065.808854166666</v>
      </c>
      <c r="QT31" t="s">
        <v>2029</v>
      </c>
      <c r="QU31" t="s">
        <v>1822</v>
      </c>
      <c r="QV31" t="s">
        <v>469</v>
      </c>
      <c r="QW31" t="s">
        <v>50</v>
      </c>
      <c r="QX31" t="s">
        <v>1824</v>
      </c>
      <c r="QY31" t="s">
        <v>50</v>
      </c>
      <c r="QZ31" t="s">
        <v>1824</v>
      </c>
      <c r="RA31" t="s">
        <v>9</v>
      </c>
      <c r="RB31" t="s">
        <v>7</v>
      </c>
      <c r="RD31" t="s">
        <v>7</v>
      </c>
      <c r="RF31" t="s">
        <v>7</v>
      </c>
      <c r="RI31" t="s">
        <v>20</v>
      </c>
      <c r="RJ31" t="s">
        <v>40</v>
      </c>
      <c r="RK31" t="s">
        <v>20</v>
      </c>
      <c r="RL31" t="s">
        <v>20</v>
      </c>
      <c r="RM31" t="s">
        <v>20</v>
      </c>
      <c r="RN31" t="s">
        <v>39</v>
      </c>
      <c r="RO31" t="s">
        <v>20</v>
      </c>
      <c r="RP31" t="s">
        <v>20</v>
      </c>
      <c r="RQ31" t="s">
        <v>20</v>
      </c>
      <c r="RR31" t="s">
        <v>133</v>
      </c>
      <c r="RS31" t="s">
        <v>7</v>
      </c>
      <c r="RU31" t="s">
        <v>9</v>
      </c>
      <c r="RV31" t="s">
        <v>2171</v>
      </c>
      <c r="RW31" t="s">
        <v>9</v>
      </c>
      <c r="RX31" t="s">
        <v>112</v>
      </c>
      <c r="RY31" t="s">
        <v>34</v>
      </c>
      <c r="RZ31" t="s">
        <v>9</v>
      </c>
      <c r="SA31" t="s">
        <v>2172</v>
      </c>
      <c r="SB31">
        <v>5</v>
      </c>
      <c r="SC31" t="s">
        <v>313</v>
      </c>
      <c r="SD31">
        <v>0</v>
      </c>
      <c r="SE31" t="s">
        <v>313</v>
      </c>
      <c r="SF31">
        <v>3</v>
      </c>
      <c r="SG31" t="s">
        <v>254</v>
      </c>
      <c r="SH31" t="s">
        <v>1393</v>
      </c>
      <c r="SI31">
        <v>1</v>
      </c>
      <c r="SJ31">
        <v>1</v>
      </c>
      <c r="SK31">
        <v>4</v>
      </c>
      <c r="SL31">
        <v>3</v>
      </c>
      <c r="SM31">
        <v>2</v>
      </c>
      <c r="SN31">
        <v>3</v>
      </c>
      <c r="SO31">
        <v>2</v>
      </c>
      <c r="SP31">
        <v>1</v>
      </c>
      <c r="SQ31">
        <v>1</v>
      </c>
      <c r="SR31">
        <v>1</v>
      </c>
      <c r="SS31">
        <v>4</v>
      </c>
      <c r="ST31">
        <v>1</v>
      </c>
      <c r="SU31">
        <v>3</v>
      </c>
      <c r="SV31">
        <v>2</v>
      </c>
      <c r="SW31">
        <v>2</v>
      </c>
      <c r="SX31">
        <v>1</v>
      </c>
      <c r="SY31">
        <v>2</v>
      </c>
      <c r="SZ31">
        <v>1</v>
      </c>
      <c r="TA31">
        <v>1</v>
      </c>
      <c r="TB31">
        <v>1</v>
      </c>
      <c r="TC31">
        <v>3</v>
      </c>
      <c r="TD31">
        <v>2</v>
      </c>
      <c r="TE31">
        <v>0</v>
      </c>
      <c r="TF31">
        <v>3</v>
      </c>
      <c r="TG31">
        <v>2</v>
      </c>
      <c r="TH31">
        <v>1</v>
      </c>
      <c r="TI31">
        <v>3</v>
      </c>
      <c r="TJ31">
        <v>1</v>
      </c>
      <c r="TK31">
        <v>3</v>
      </c>
      <c r="TL31">
        <v>3</v>
      </c>
      <c r="TM31">
        <v>2</v>
      </c>
      <c r="TN31">
        <v>0</v>
      </c>
      <c r="TO31">
        <v>2</v>
      </c>
      <c r="TP31">
        <v>0</v>
      </c>
      <c r="TQ31">
        <v>2</v>
      </c>
      <c r="TR31">
        <v>3</v>
      </c>
      <c r="TS31">
        <v>2</v>
      </c>
      <c r="TT31">
        <v>0</v>
      </c>
      <c r="TU31">
        <v>3</v>
      </c>
      <c r="TV31">
        <v>1</v>
      </c>
      <c r="TW31">
        <v>2</v>
      </c>
      <c r="TX31">
        <v>1</v>
      </c>
      <c r="TY31">
        <v>0</v>
      </c>
      <c r="TZ31">
        <v>1</v>
      </c>
      <c r="UA31">
        <v>1</v>
      </c>
      <c r="UB31">
        <v>0</v>
      </c>
      <c r="UC31">
        <v>2</v>
      </c>
      <c r="UD31">
        <v>0</v>
      </c>
      <c r="UE31">
        <v>0</v>
      </c>
      <c r="UF31">
        <v>0</v>
      </c>
      <c r="UG31">
        <v>1</v>
      </c>
      <c r="UH31">
        <v>0</v>
      </c>
      <c r="UI31">
        <v>0</v>
      </c>
      <c r="UJ31">
        <v>2</v>
      </c>
      <c r="UK31">
        <v>3</v>
      </c>
      <c r="UL31">
        <v>2</v>
      </c>
      <c r="UM31">
        <v>0</v>
      </c>
      <c r="UN31">
        <v>3</v>
      </c>
      <c r="UO31">
        <v>4</v>
      </c>
      <c r="UP31">
        <v>3</v>
      </c>
      <c r="UQ31">
        <v>4</v>
      </c>
      <c r="UR31">
        <v>4</v>
      </c>
      <c r="US31">
        <v>3</v>
      </c>
      <c r="UT31">
        <v>4</v>
      </c>
      <c r="UU31">
        <v>4</v>
      </c>
      <c r="UV31">
        <v>4</v>
      </c>
      <c r="UW31">
        <v>4</v>
      </c>
      <c r="UX31">
        <v>2</v>
      </c>
      <c r="UY31">
        <v>3</v>
      </c>
      <c r="UZ31">
        <v>4</v>
      </c>
      <c r="VA31">
        <v>3</v>
      </c>
      <c r="VB31">
        <v>4</v>
      </c>
      <c r="VC31">
        <v>4</v>
      </c>
      <c r="VD31">
        <v>3</v>
      </c>
      <c r="VE31">
        <v>4</v>
      </c>
      <c r="VF31">
        <v>4</v>
      </c>
      <c r="VG31">
        <v>4</v>
      </c>
      <c r="VH31" t="s">
        <v>534</v>
      </c>
      <c r="VI31" t="s">
        <v>170</v>
      </c>
      <c r="VJ31" t="s">
        <v>2173</v>
      </c>
      <c r="VK31">
        <v>6.75</v>
      </c>
      <c r="VL31" t="s">
        <v>26</v>
      </c>
      <c r="VM31" t="s">
        <v>103</v>
      </c>
      <c r="VN31" t="s">
        <v>103</v>
      </c>
      <c r="VO31" t="s">
        <v>26</v>
      </c>
      <c r="VP31" t="s">
        <v>26</v>
      </c>
      <c r="VQ31" t="s">
        <v>103</v>
      </c>
      <c r="VR31" t="s">
        <v>26</v>
      </c>
      <c r="VS31" t="s">
        <v>103</v>
      </c>
      <c r="VT31" t="s">
        <v>26</v>
      </c>
      <c r="VU31" t="s">
        <v>378</v>
      </c>
      <c r="VV31" t="s">
        <v>26</v>
      </c>
      <c r="VW31" t="s">
        <v>26</v>
      </c>
      <c r="VX31" t="s">
        <v>24</v>
      </c>
      <c r="VY31" t="s">
        <v>23</v>
      </c>
      <c r="VZ31">
        <v>630</v>
      </c>
      <c r="WA31" t="s">
        <v>9</v>
      </c>
      <c r="WB31" t="s">
        <v>7</v>
      </c>
      <c r="WD31" t="s">
        <v>96</v>
      </c>
      <c r="WE31" t="s">
        <v>96</v>
      </c>
      <c r="WF31">
        <v>3</v>
      </c>
      <c r="WG31">
        <v>2</v>
      </c>
      <c r="WH31">
        <v>2</v>
      </c>
      <c r="WI31">
        <v>1</v>
      </c>
      <c r="WJ31" t="s">
        <v>1346</v>
      </c>
      <c r="WK31" t="s">
        <v>19</v>
      </c>
      <c r="WL31" t="s">
        <v>18</v>
      </c>
      <c r="WM31" t="s">
        <v>16</v>
      </c>
      <c r="WN31" t="s">
        <v>20</v>
      </c>
      <c r="WO31">
        <v>1</v>
      </c>
      <c r="WP31">
        <v>3</v>
      </c>
      <c r="WQ31">
        <v>1</v>
      </c>
      <c r="WR31">
        <v>3</v>
      </c>
      <c r="WS31" t="s">
        <v>2174</v>
      </c>
      <c r="WT31" t="s">
        <v>14</v>
      </c>
      <c r="WU31" t="s">
        <v>7</v>
      </c>
      <c r="WV31" t="s">
        <v>58</v>
      </c>
      <c r="WW31" t="s">
        <v>58</v>
      </c>
      <c r="WX31" t="s">
        <v>7</v>
      </c>
      <c r="WY31" t="s">
        <v>7</v>
      </c>
      <c r="WZ31" t="s">
        <v>7</v>
      </c>
      <c r="XA31" t="s">
        <v>143</v>
      </c>
      <c r="XB31" t="s">
        <v>92</v>
      </c>
      <c r="XF31" t="s">
        <v>2175</v>
      </c>
      <c r="XG31" t="s">
        <v>9</v>
      </c>
      <c r="XH31" t="s">
        <v>7</v>
      </c>
      <c r="XI31" t="s">
        <v>9</v>
      </c>
      <c r="XJ31" t="s">
        <v>8</v>
      </c>
      <c r="XK31" t="s">
        <v>9</v>
      </c>
      <c r="XL31" t="s">
        <v>7</v>
      </c>
      <c r="XP31" t="s">
        <v>308</v>
      </c>
      <c r="XS31">
        <v>9</v>
      </c>
      <c r="XY31" t="s">
        <v>5</v>
      </c>
      <c r="YO31" t="s">
        <v>54</v>
      </c>
      <c r="YW31" t="s">
        <v>158</v>
      </c>
      <c r="ZA31" t="s">
        <v>229</v>
      </c>
      <c r="ZC31" t="s">
        <v>279</v>
      </c>
      <c r="ZD31" t="s">
        <v>278</v>
      </c>
      <c r="ZE31" t="s">
        <v>0</v>
      </c>
    </row>
    <row r="32" spans="1:681" ht="15" thickBot="1" x14ac:dyDescent="0.4">
      <c r="A32" s="47" t="s">
        <v>916</v>
      </c>
      <c r="B32" s="17">
        <v>43956.98099167824</v>
      </c>
      <c r="C32" s="53">
        <v>37</v>
      </c>
      <c r="D32" s="11" t="s">
        <v>51</v>
      </c>
      <c r="E32" s="11" t="s">
        <v>915</v>
      </c>
      <c r="F32" s="11" t="s">
        <v>118</v>
      </c>
      <c r="G32" s="11" t="s">
        <v>48</v>
      </c>
      <c r="H32" s="11" t="s">
        <v>47</v>
      </c>
      <c r="I32" s="11" t="s">
        <v>47</v>
      </c>
      <c r="J32" s="11" t="s">
        <v>7</v>
      </c>
      <c r="K32" s="11"/>
      <c r="L32" s="11" t="s">
        <v>7</v>
      </c>
      <c r="M32" s="11"/>
      <c r="N32" s="11" t="s">
        <v>7</v>
      </c>
      <c r="O32" s="11" t="s">
        <v>914</v>
      </c>
      <c r="P32" s="11">
        <v>36</v>
      </c>
      <c r="Q32" s="11" t="s">
        <v>20</v>
      </c>
      <c r="R32" s="11"/>
      <c r="S32" s="11" t="s">
        <v>84</v>
      </c>
      <c r="T32" s="11">
        <v>0</v>
      </c>
      <c r="U32" s="11" t="s">
        <v>7</v>
      </c>
      <c r="V32" s="11" t="s">
        <v>7</v>
      </c>
      <c r="W32" s="11" t="s">
        <v>7</v>
      </c>
      <c r="X32" s="11" t="s">
        <v>7</v>
      </c>
      <c r="Y32" s="54" t="s">
        <v>7</v>
      </c>
      <c r="Z32" s="65" t="s">
        <v>7</v>
      </c>
      <c r="AA32" s="66"/>
      <c r="AB32" s="66" t="s">
        <v>7</v>
      </c>
      <c r="AC32" s="66"/>
      <c r="AD32" s="66" t="s">
        <v>7</v>
      </c>
      <c r="AE32" s="66"/>
      <c r="AF32" s="67"/>
      <c r="AG32" s="53" t="s">
        <v>20</v>
      </c>
      <c r="AH32" s="11" t="s">
        <v>40</v>
      </c>
      <c r="AI32" s="11">
        <v>2</v>
      </c>
      <c r="AJ32" s="11" t="s">
        <v>20</v>
      </c>
      <c r="AK32" s="11">
        <v>1</v>
      </c>
      <c r="AL32" s="11" t="s">
        <v>194</v>
      </c>
      <c r="AM32" s="11" t="s">
        <v>20</v>
      </c>
      <c r="AN32" s="11">
        <v>1</v>
      </c>
      <c r="AO32" s="11" t="s">
        <v>20</v>
      </c>
      <c r="AP32" s="54" t="s">
        <v>38</v>
      </c>
      <c r="AQ32" s="65" t="s">
        <v>7</v>
      </c>
      <c r="AR32" s="66"/>
      <c r="AS32" s="66" t="s">
        <v>7</v>
      </c>
      <c r="AT32" s="67"/>
      <c r="AU32" s="53" t="s">
        <v>9</v>
      </c>
      <c r="AV32" s="11" t="s">
        <v>112</v>
      </c>
      <c r="AW32" s="11" t="s">
        <v>34</v>
      </c>
      <c r="AX32" s="11" t="s">
        <v>7</v>
      </c>
      <c r="AY32" s="11"/>
      <c r="AZ32" s="11">
        <v>1</v>
      </c>
      <c r="BA32" s="11" t="s">
        <v>152</v>
      </c>
      <c r="BB32" s="11">
        <v>1</v>
      </c>
      <c r="BC32" s="11" t="s">
        <v>152</v>
      </c>
      <c r="BD32" s="11">
        <v>7</v>
      </c>
      <c r="BE32" s="11" t="s">
        <v>152</v>
      </c>
      <c r="BF32" s="54" t="s">
        <v>618</v>
      </c>
      <c r="BG32" s="83">
        <v>4</v>
      </c>
      <c r="BH32" s="79">
        <v>3</v>
      </c>
      <c r="BI32" s="79">
        <v>4</v>
      </c>
      <c r="BJ32" s="79">
        <v>3</v>
      </c>
      <c r="BK32" s="79">
        <v>3</v>
      </c>
      <c r="BL32" s="79">
        <v>1</v>
      </c>
      <c r="BM32" s="79">
        <v>4</v>
      </c>
      <c r="BN32" s="79">
        <v>3</v>
      </c>
      <c r="BO32" s="79">
        <v>1</v>
      </c>
      <c r="BP32" s="79">
        <v>4</v>
      </c>
      <c r="BQ32" s="79">
        <v>3</v>
      </c>
      <c r="BR32" s="79">
        <v>1</v>
      </c>
      <c r="BS32" s="79">
        <v>1</v>
      </c>
      <c r="BT32" s="79">
        <v>2</v>
      </c>
      <c r="BU32" s="79">
        <v>3</v>
      </c>
      <c r="BV32" s="79">
        <v>3</v>
      </c>
      <c r="BW32" s="79">
        <v>2</v>
      </c>
      <c r="BX32" s="79">
        <v>2</v>
      </c>
      <c r="BY32" s="79">
        <v>3</v>
      </c>
      <c r="BZ32" s="84">
        <v>3</v>
      </c>
      <c r="CB32" s="53">
        <v>4</v>
      </c>
      <c r="CC32" s="11">
        <v>1</v>
      </c>
      <c r="CD32" s="11">
        <v>2</v>
      </c>
      <c r="CE32" s="11">
        <v>2</v>
      </c>
      <c r="CF32" s="11">
        <v>1</v>
      </c>
      <c r="CG32" s="11">
        <v>1</v>
      </c>
      <c r="CH32" s="11">
        <v>2</v>
      </c>
      <c r="CI32" s="11">
        <v>0</v>
      </c>
      <c r="CJ32" s="11">
        <v>2</v>
      </c>
      <c r="CK32" s="11">
        <v>1</v>
      </c>
      <c r="CL32" s="11">
        <v>0</v>
      </c>
      <c r="CM32" s="11">
        <v>0</v>
      </c>
      <c r="CN32" s="11">
        <v>1</v>
      </c>
      <c r="CO32" s="11">
        <v>1</v>
      </c>
      <c r="CP32" s="11">
        <v>1</v>
      </c>
      <c r="CQ32" s="11">
        <v>0</v>
      </c>
      <c r="CR32" s="11">
        <v>0</v>
      </c>
      <c r="CS32" s="11">
        <v>2</v>
      </c>
      <c r="CT32" s="11">
        <v>1</v>
      </c>
      <c r="CU32" s="11">
        <v>1</v>
      </c>
      <c r="CV32" s="11">
        <v>1</v>
      </c>
      <c r="CW32" s="11">
        <v>1</v>
      </c>
      <c r="CX32" s="11">
        <v>0</v>
      </c>
      <c r="CY32" s="11">
        <v>3</v>
      </c>
      <c r="CZ32" s="11">
        <v>0</v>
      </c>
      <c r="DA32" s="11">
        <v>2</v>
      </c>
      <c r="DB32" s="11">
        <v>1</v>
      </c>
      <c r="DC32" s="11">
        <v>1</v>
      </c>
      <c r="DD32" s="11">
        <v>1</v>
      </c>
      <c r="DE32" s="11">
        <v>0</v>
      </c>
      <c r="DF32" s="11">
        <v>0</v>
      </c>
      <c r="DG32" s="11">
        <v>0</v>
      </c>
      <c r="DH32" s="11">
        <v>0</v>
      </c>
      <c r="DI32" s="11">
        <v>1</v>
      </c>
      <c r="DJ32" s="11">
        <v>2</v>
      </c>
      <c r="DK32" s="11">
        <v>1</v>
      </c>
      <c r="DL32" s="54">
        <v>0</v>
      </c>
      <c r="DM32" s="83">
        <v>1</v>
      </c>
      <c r="DN32" s="79">
        <v>1</v>
      </c>
      <c r="DO32" s="79">
        <v>2</v>
      </c>
      <c r="DP32" s="79">
        <v>4</v>
      </c>
      <c r="DQ32" s="79">
        <v>2</v>
      </c>
      <c r="DR32" s="79">
        <v>2</v>
      </c>
      <c r="DS32" s="79">
        <v>2</v>
      </c>
      <c r="DT32" s="79">
        <v>3</v>
      </c>
      <c r="DU32" s="79">
        <v>3</v>
      </c>
      <c r="DV32" s="79">
        <v>2</v>
      </c>
      <c r="DW32" s="79">
        <v>1</v>
      </c>
      <c r="DX32" s="79">
        <v>3</v>
      </c>
      <c r="DY32" s="79">
        <v>2</v>
      </c>
      <c r="DZ32" s="79">
        <v>3</v>
      </c>
      <c r="EA32" s="79">
        <v>3</v>
      </c>
      <c r="EB32" s="79">
        <v>1</v>
      </c>
      <c r="EC32" s="79">
        <v>3</v>
      </c>
      <c r="ED32" s="79">
        <v>2</v>
      </c>
      <c r="EE32" s="84">
        <v>3</v>
      </c>
      <c r="EF32" s="53" t="s">
        <v>465</v>
      </c>
      <c r="EG32" s="11">
        <v>15</v>
      </c>
      <c r="EH32" s="11" t="s">
        <v>913</v>
      </c>
      <c r="EI32" s="11">
        <v>7</v>
      </c>
      <c r="EJ32" s="11" t="s">
        <v>69</v>
      </c>
      <c r="EK32" s="11" t="s">
        <v>103</v>
      </c>
      <c r="EL32" s="11" t="s">
        <v>68</v>
      </c>
      <c r="EM32" s="11" t="s">
        <v>26</v>
      </c>
      <c r="EN32" s="11" t="s">
        <v>26</v>
      </c>
      <c r="EO32" s="11" t="s">
        <v>26</v>
      </c>
      <c r="EP32" s="11" t="s">
        <v>69</v>
      </c>
      <c r="EQ32" s="11" t="s">
        <v>26</v>
      </c>
      <c r="ER32" s="11" t="s">
        <v>26</v>
      </c>
      <c r="ES32" s="11" t="s">
        <v>912</v>
      </c>
      <c r="ET32" s="11" t="s">
        <v>26</v>
      </c>
      <c r="EU32" s="11" t="s">
        <v>26</v>
      </c>
      <c r="EV32" s="11" t="s">
        <v>66</v>
      </c>
      <c r="EW32" s="54" t="s">
        <v>100</v>
      </c>
      <c r="EX32" s="83">
        <v>1.05</v>
      </c>
      <c r="EY32" s="79" t="s">
        <v>98</v>
      </c>
      <c r="EZ32" s="79">
        <v>47</v>
      </c>
      <c r="FA32" s="79">
        <v>30</v>
      </c>
      <c r="FB32" s="79" t="s">
        <v>7</v>
      </c>
      <c r="FC32" s="79" t="s">
        <v>7</v>
      </c>
      <c r="FD32" s="79"/>
      <c r="FE32" s="79" t="s">
        <v>60</v>
      </c>
      <c r="FF32" s="84" t="s">
        <v>21</v>
      </c>
      <c r="FG32" s="53">
        <v>5</v>
      </c>
      <c r="FH32" s="11">
        <v>3</v>
      </c>
      <c r="FI32" s="11">
        <v>5</v>
      </c>
      <c r="FJ32" s="11">
        <v>1</v>
      </c>
      <c r="FK32" s="11" t="s">
        <v>19</v>
      </c>
      <c r="FL32" s="11" t="s">
        <v>17</v>
      </c>
      <c r="FM32" s="11" t="s">
        <v>20</v>
      </c>
      <c r="FN32" s="11" t="s">
        <v>20</v>
      </c>
      <c r="FO32" s="11" t="s">
        <v>20</v>
      </c>
      <c r="FP32" s="11">
        <v>4</v>
      </c>
      <c r="FQ32" s="11">
        <v>3</v>
      </c>
      <c r="FR32" s="11">
        <v>2</v>
      </c>
      <c r="FS32" s="11">
        <v>5</v>
      </c>
      <c r="FT32" s="11" t="s">
        <v>911</v>
      </c>
      <c r="FU32" s="11" t="s">
        <v>14</v>
      </c>
      <c r="FV32" s="11" t="s">
        <v>7</v>
      </c>
      <c r="FW32" s="11" t="s">
        <v>94</v>
      </c>
      <c r="FX32" s="11" t="s">
        <v>58</v>
      </c>
      <c r="FY32" s="11" t="s">
        <v>7</v>
      </c>
      <c r="FZ32" s="11" t="s">
        <v>7</v>
      </c>
      <c r="GA32" s="54" t="s">
        <v>7</v>
      </c>
      <c r="GB32" s="83" t="s">
        <v>161</v>
      </c>
      <c r="GC32" s="79" t="s">
        <v>57</v>
      </c>
      <c r="GD32" s="79" t="s">
        <v>7</v>
      </c>
      <c r="GE32" s="79" t="s">
        <v>9</v>
      </c>
      <c r="GF32" s="79">
        <v>4</v>
      </c>
      <c r="GG32" s="79" t="s">
        <v>910</v>
      </c>
      <c r="GH32" s="79" t="s">
        <v>9</v>
      </c>
      <c r="GI32" s="79" t="s">
        <v>9</v>
      </c>
      <c r="GJ32" s="79" t="s">
        <v>9</v>
      </c>
      <c r="GK32" s="79" t="s">
        <v>909</v>
      </c>
      <c r="GL32" s="84" t="s">
        <v>9</v>
      </c>
      <c r="GM32" s="53" t="s">
        <v>7</v>
      </c>
      <c r="GN32" s="11"/>
      <c r="GO32" s="11"/>
      <c r="GP32" s="54"/>
      <c r="GQ32" s="83" t="s">
        <v>337</v>
      </c>
      <c r="GR32" s="79"/>
      <c r="GS32" s="79"/>
      <c r="GT32" s="79"/>
      <c r="GU32" s="79">
        <v>7</v>
      </c>
      <c r="GV32" s="79"/>
      <c r="GW32" s="79"/>
      <c r="GX32" s="79"/>
      <c r="GY32" s="84"/>
      <c r="GZ32" s="49" t="s">
        <v>5</v>
      </c>
      <c r="HA32" s="11"/>
      <c r="HB32" s="11"/>
      <c r="HC32" s="11"/>
      <c r="HD32" s="11"/>
      <c r="HE32" s="11"/>
      <c r="HF32" s="11"/>
      <c r="HG32" s="11"/>
      <c r="HH32" s="11"/>
      <c r="HI32" s="11"/>
      <c r="HJ32" s="11"/>
      <c r="HK32" s="11"/>
      <c r="HL32" s="11"/>
      <c r="HM32" s="11"/>
      <c r="HN32" s="11"/>
      <c r="HO32" s="11"/>
      <c r="HP32" s="11" t="s">
        <v>54</v>
      </c>
      <c r="HQ32" s="11"/>
      <c r="HR32" s="11"/>
      <c r="HS32" s="11"/>
      <c r="HT32" s="11" t="s">
        <v>141</v>
      </c>
      <c r="HU32" s="11"/>
      <c r="HV32" s="11" t="s">
        <v>293</v>
      </c>
      <c r="HW32" s="11" t="s">
        <v>486</v>
      </c>
      <c r="HX32" s="11" t="s">
        <v>1</v>
      </c>
      <c r="HY32" s="11"/>
      <c r="HZ32" s="11"/>
      <c r="IA32" s="11"/>
      <c r="IB32" s="11"/>
      <c r="IC32" s="11"/>
      <c r="ID32" s="11"/>
      <c r="IE32" s="11"/>
      <c r="IF32" s="47" t="s">
        <v>916</v>
      </c>
      <c r="IG32" s="132">
        <v>44020.894791666666</v>
      </c>
      <c r="IH32" s="131" t="s">
        <v>1821</v>
      </c>
      <c r="II32" s="131" t="s">
        <v>1822</v>
      </c>
      <c r="IJ32" s="131" t="s">
        <v>916</v>
      </c>
      <c r="IK32" s="131" t="s">
        <v>915</v>
      </c>
      <c r="IL32" s="131" t="s">
        <v>1915</v>
      </c>
      <c r="IM32" s="131" t="s">
        <v>915</v>
      </c>
      <c r="IN32" s="131" t="s">
        <v>1916</v>
      </c>
      <c r="IO32" s="131" t="s">
        <v>9</v>
      </c>
      <c r="IP32" s="131" t="s">
        <v>7</v>
      </c>
      <c r="IQ32" s="131"/>
      <c r="IR32" s="131" t="s">
        <v>7</v>
      </c>
      <c r="IS32" s="131"/>
      <c r="IT32" s="131" t="s">
        <v>7</v>
      </c>
      <c r="IU32" s="131"/>
      <c r="IV32" s="131"/>
      <c r="IW32" s="131" t="s">
        <v>20</v>
      </c>
      <c r="IX32" s="131" t="s">
        <v>40</v>
      </c>
      <c r="IY32" s="133">
        <v>3</v>
      </c>
      <c r="IZ32" s="131" t="s">
        <v>20</v>
      </c>
      <c r="JA32" s="131" t="s">
        <v>20</v>
      </c>
      <c r="JB32" s="131" t="s">
        <v>39</v>
      </c>
      <c r="JC32" s="133">
        <v>4</v>
      </c>
      <c r="JD32" s="131" t="s">
        <v>20</v>
      </c>
      <c r="JE32" s="131" t="s">
        <v>20</v>
      </c>
      <c r="JF32" s="131" t="s">
        <v>38</v>
      </c>
      <c r="JG32" s="131" t="s">
        <v>7</v>
      </c>
      <c r="JH32" s="131"/>
      <c r="JI32" s="131" t="s">
        <v>7</v>
      </c>
      <c r="JJ32" s="131"/>
      <c r="JK32" s="131" t="s">
        <v>9</v>
      </c>
      <c r="JL32" s="131" t="s">
        <v>112</v>
      </c>
      <c r="JM32" s="131" t="s">
        <v>34</v>
      </c>
      <c r="JN32" s="131" t="s">
        <v>7</v>
      </c>
      <c r="JO32" s="131"/>
      <c r="JP32" s="133">
        <v>0</v>
      </c>
      <c r="JQ32" s="131"/>
      <c r="JR32" s="133">
        <v>2</v>
      </c>
      <c r="JS32" s="131" t="s">
        <v>254</v>
      </c>
      <c r="JT32" s="133">
        <v>4</v>
      </c>
      <c r="JU32" s="131" t="s">
        <v>108</v>
      </c>
      <c r="JV32" s="131" t="s">
        <v>404</v>
      </c>
      <c r="JW32" s="138">
        <v>3</v>
      </c>
      <c r="JX32" s="138">
        <v>2</v>
      </c>
      <c r="JY32" s="138">
        <v>2</v>
      </c>
      <c r="JZ32" s="138">
        <v>1</v>
      </c>
      <c r="KA32" s="138">
        <v>3</v>
      </c>
      <c r="KB32" s="138">
        <v>1</v>
      </c>
      <c r="KC32" s="138">
        <v>2</v>
      </c>
      <c r="KD32" s="138">
        <v>3</v>
      </c>
      <c r="KE32" s="138">
        <v>1</v>
      </c>
      <c r="KF32" s="138">
        <v>3</v>
      </c>
      <c r="KG32" s="138">
        <v>2</v>
      </c>
      <c r="KH32" s="138">
        <v>2</v>
      </c>
      <c r="KI32" s="138">
        <v>1</v>
      </c>
      <c r="KJ32" s="138">
        <v>2</v>
      </c>
      <c r="KK32" s="138">
        <v>3</v>
      </c>
      <c r="KL32" s="138">
        <v>3</v>
      </c>
      <c r="KM32" s="138">
        <v>2</v>
      </c>
      <c r="KN32" s="138">
        <v>1</v>
      </c>
      <c r="KO32" s="138">
        <v>3</v>
      </c>
      <c r="KP32" s="138">
        <v>3</v>
      </c>
      <c r="KQ32" s="139"/>
      <c r="KR32" s="133">
        <v>1</v>
      </c>
      <c r="KS32" s="133">
        <v>0</v>
      </c>
      <c r="KT32" s="133">
        <v>4</v>
      </c>
      <c r="KU32" s="133">
        <v>1</v>
      </c>
      <c r="KV32" s="133">
        <v>2</v>
      </c>
      <c r="KW32" s="133">
        <v>0</v>
      </c>
      <c r="KX32" s="133">
        <v>0</v>
      </c>
      <c r="KY32" s="133">
        <v>0</v>
      </c>
      <c r="KZ32" s="133">
        <v>3</v>
      </c>
      <c r="LA32" s="133">
        <v>0</v>
      </c>
      <c r="LB32" s="133">
        <v>0</v>
      </c>
      <c r="LC32" s="133">
        <v>0</v>
      </c>
      <c r="LD32" s="133">
        <v>1</v>
      </c>
      <c r="LE32" s="133">
        <v>1</v>
      </c>
      <c r="LF32" s="133">
        <v>0</v>
      </c>
      <c r="LG32" s="133">
        <v>0</v>
      </c>
      <c r="LH32" s="133">
        <v>1</v>
      </c>
      <c r="LI32" s="133">
        <v>3</v>
      </c>
      <c r="LJ32" s="133">
        <v>1</v>
      </c>
      <c r="LK32" s="133">
        <v>2</v>
      </c>
      <c r="LL32" s="133">
        <v>0</v>
      </c>
      <c r="LM32" s="133">
        <v>0</v>
      </c>
      <c r="LN32" s="133">
        <v>0</v>
      </c>
      <c r="LO32" s="133">
        <v>2</v>
      </c>
      <c r="LP32" s="133">
        <v>0</v>
      </c>
      <c r="LQ32" s="133">
        <v>3</v>
      </c>
      <c r="LR32" s="133">
        <v>0</v>
      </c>
      <c r="LS32" s="133">
        <v>0</v>
      </c>
      <c r="LT32" s="133">
        <v>0</v>
      </c>
      <c r="LU32" s="133">
        <v>0</v>
      </c>
      <c r="LV32" s="133">
        <v>0</v>
      </c>
      <c r="LW32" s="133">
        <v>1</v>
      </c>
      <c r="LX32" s="133">
        <v>1</v>
      </c>
      <c r="LY32" s="133">
        <v>1</v>
      </c>
      <c r="LZ32" s="133">
        <v>0</v>
      </c>
      <c r="MA32" s="133">
        <v>1</v>
      </c>
      <c r="MB32" s="133">
        <v>0</v>
      </c>
      <c r="MC32" s="133">
        <v>1</v>
      </c>
      <c r="MD32" s="133">
        <v>1</v>
      </c>
      <c r="ME32" s="133">
        <v>2</v>
      </c>
      <c r="MF32" s="133">
        <v>3</v>
      </c>
      <c r="MG32" s="133">
        <v>2</v>
      </c>
      <c r="MH32" s="133">
        <v>2</v>
      </c>
      <c r="MI32" s="133">
        <v>2</v>
      </c>
      <c r="MJ32" s="133">
        <v>2</v>
      </c>
      <c r="MK32" s="133">
        <v>2</v>
      </c>
      <c r="ML32" s="133">
        <v>1</v>
      </c>
      <c r="MM32" s="133">
        <v>2</v>
      </c>
      <c r="MN32" s="133">
        <v>2</v>
      </c>
      <c r="MO32" s="133">
        <v>2</v>
      </c>
      <c r="MP32" s="133">
        <v>2</v>
      </c>
      <c r="MQ32" s="133">
        <v>2</v>
      </c>
      <c r="MR32" s="133">
        <v>2</v>
      </c>
      <c r="MS32" s="133">
        <v>2</v>
      </c>
      <c r="MT32" s="133">
        <v>2</v>
      </c>
      <c r="MU32" s="133">
        <v>2</v>
      </c>
      <c r="MV32" s="131" t="s">
        <v>740</v>
      </c>
      <c r="MW32" s="131" t="s">
        <v>170</v>
      </c>
      <c r="MX32" s="131" t="s">
        <v>126</v>
      </c>
      <c r="MY32" s="133">
        <v>7</v>
      </c>
      <c r="MZ32" s="131" t="s">
        <v>26</v>
      </c>
      <c r="NA32" s="131" t="s">
        <v>103</v>
      </c>
      <c r="NB32" s="131" t="s">
        <v>26</v>
      </c>
      <c r="NC32" s="131" t="s">
        <v>26</v>
      </c>
      <c r="ND32" s="131" t="s">
        <v>26</v>
      </c>
      <c r="NE32" s="131" t="s">
        <v>26</v>
      </c>
      <c r="NF32" s="131" t="s">
        <v>69</v>
      </c>
      <c r="NG32" s="131" t="s">
        <v>26</v>
      </c>
      <c r="NH32" s="131" t="s">
        <v>26</v>
      </c>
      <c r="NI32" s="133">
        <v>0</v>
      </c>
      <c r="NJ32" s="131" t="s">
        <v>26</v>
      </c>
      <c r="NK32" s="131" t="s">
        <v>26</v>
      </c>
      <c r="NL32" s="131" t="s">
        <v>101</v>
      </c>
      <c r="NM32" s="131" t="s">
        <v>65</v>
      </c>
      <c r="NN32" s="133">
        <v>30</v>
      </c>
      <c r="NO32" s="131" t="s">
        <v>9</v>
      </c>
      <c r="NP32" s="131" t="s">
        <v>9</v>
      </c>
      <c r="NQ32" s="131" t="s">
        <v>1917</v>
      </c>
      <c r="NR32" s="131" t="s">
        <v>60</v>
      </c>
      <c r="NS32" s="131" t="s">
        <v>21</v>
      </c>
      <c r="NT32" s="133">
        <v>5</v>
      </c>
      <c r="NU32" s="133">
        <v>2</v>
      </c>
      <c r="NV32" s="133">
        <v>5</v>
      </c>
      <c r="NW32" s="133">
        <v>1</v>
      </c>
      <c r="NX32" s="131" t="s">
        <v>19</v>
      </c>
      <c r="NY32" s="131" t="s">
        <v>1346</v>
      </c>
      <c r="NZ32" s="131" t="s">
        <v>20</v>
      </c>
      <c r="OA32" s="131" t="s">
        <v>20</v>
      </c>
      <c r="OB32" s="131" t="s">
        <v>20</v>
      </c>
      <c r="OC32" s="133">
        <v>3</v>
      </c>
      <c r="OD32" s="133">
        <v>5</v>
      </c>
      <c r="OE32" s="133">
        <v>1</v>
      </c>
      <c r="OF32" s="133">
        <v>4</v>
      </c>
      <c r="OG32" s="131"/>
      <c r="OH32" s="131" t="s">
        <v>14</v>
      </c>
      <c r="OI32" s="131" t="s">
        <v>7</v>
      </c>
      <c r="OJ32" s="131" t="s">
        <v>94</v>
      </c>
      <c r="OK32" s="131" t="s">
        <v>58</v>
      </c>
      <c r="OL32" s="131" t="s">
        <v>7</v>
      </c>
      <c r="OM32" s="131" t="s">
        <v>7</v>
      </c>
      <c r="ON32" s="131" t="s">
        <v>7</v>
      </c>
      <c r="OO32" s="131" t="s">
        <v>161</v>
      </c>
      <c r="OP32" s="131" t="s">
        <v>57</v>
      </c>
      <c r="OQ32" s="131" t="s">
        <v>7</v>
      </c>
      <c r="OR32" s="131" t="s">
        <v>9</v>
      </c>
      <c r="OS32" s="133">
        <v>5</v>
      </c>
      <c r="OT32" s="131" t="s">
        <v>910</v>
      </c>
      <c r="OU32" s="131" t="s">
        <v>9</v>
      </c>
      <c r="OV32" s="131" t="s">
        <v>9</v>
      </c>
      <c r="OW32" s="131" t="s">
        <v>9</v>
      </c>
      <c r="OX32" s="131" t="s">
        <v>829</v>
      </c>
      <c r="OY32" s="131" t="s">
        <v>9</v>
      </c>
      <c r="OZ32" s="131" t="s">
        <v>7</v>
      </c>
      <c r="PA32" s="131"/>
      <c r="PB32" s="131"/>
      <c r="PC32" s="131" t="s">
        <v>7</v>
      </c>
      <c r="PD32" s="131" t="s">
        <v>90</v>
      </c>
      <c r="PE32" s="131"/>
      <c r="PF32" s="131"/>
      <c r="PG32" s="131"/>
      <c r="PH32" s="131"/>
      <c r="PI32" s="131"/>
      <c r="PJ32" s="133">
        <v>3</v>
      </c>
      <c r="PK32" s="131"/>
      <c r="PL32" s="131"/>
      <c r="PM32" s="131" t="s">
        <v>5</v>
      </c>
      <c r="PN32" s="131"/>
      <c r="PO32" s="131"/>
      <c r="PP32" s="131"/>
      <c r="PQ32" s="131"/>
      <c r="PR32" s="131"/>
      <c r="PS32" s="131"/>
      <c r="PT32" s="131"/>
      <c r="PU32" s="131"/>
      <c r="PV32" s="131"/>
      <c r="PW32" s="131"/>
      <c r="PX32" s="131"/>
      <c r="PY32" s="131"/>
      <c r="PZ32" s="131"/>
      <c r="QA32" s="131"/>
      <c r="QB32" s="131"/>
      <c r="QC32" s="131" t="s">
        <v>54</v>
      </c>
      <c r="QD32" s="131"/>
      <c r="QE32" s="131"/>
      <c r="QF32" s="131"/>
      <c r="QG32" s="131" t="s">
        <v>141</v>
      </c>
      <c r="QH32" s="131"/>
      <c r="QI32" s="131" t="s">
        <v>293</v>
      </c>
      <c r="QJ32" s="131" t="s">
        <v>486</v>
      </c>
      <c r="QK32" s="131" t="s">
        <v>1</v>
      </c>
      <c r="QL32" s="131"/>
      <c r="QM32" s="131"/>
      <c r="QN32" s="131"/>
      <c r="QO32" s="131"/>
      <c r="QP32" s="131"/>
      <c r="QQ32" s="131"/>
      <c r="QR32" s="174"/>
    </row>
    <row r="33" spans="1:681" ht="15" thickBot="1" x14ac:dyDescent="0.4">
      <c r="A33" s="47" t="s">
        <v>156</v>
      </c>
      <c r="B33" s="17">
        <v>43973.320674918985</v>
      </c>
      <c r="C33" s="53">
        <v>23</v>
      </c>
      <c r="D33" s="11" t="s">
        <v>51</v>
      </c>
      <c r="E33" s="11" t="s">
        <v>50</v>
      </c>
      <c r="F33" s="11" t="s">
        <v>49</v>
      </c>
      <c r="G33" s="11" t="s">
        <v>87</v>
      </c>
      <c r="H33" s="11" t="s">
        <v>47</v>
      </c>
      <c r="I33" s="11" t="s">
        <v>47</v>
      </c>
      <c r="J33" s="11" t="s">
        <v>7</v>
      </c>
      <c r="K33" s="11"/>
      <c r="L33" s="11" t="s">
        <v>7</v>
      </c>
      <c r="M33" s="11"/>
      <c r="N33" s="11" t="s">
        <v>9</v>
      </c>
      <c r="O33" s="11" t="s">
        <v>86</v>
      </c>
      <c r="P33" s="11" t="s">
        <v>155</v>
      </c>
      <c r="Q33" s="11" t="s">
        <v>154</v>
      </c>
      <c r="R33" s="11">
        <v>121.92</v>
      </c>
      <c r="S33" s="11">
        <v>2</v>
      </c>
      <c r="T33" s="11">
        <v>0</v>
      </c>
      <c r="U33" s="11" t="s">
        <v>9</v>
      </c>
      <c r="V33" s="11" t="s">
        <v>9</v>
      </c>
      <c r="W33" s="11" t="s">
        <v>7</v>
      </c>
      <c r="X33" s="11" t="s">
        <v>7</v>
      </c>
      <c r="Y33" s="54" t="s">
        <v>7</v>
      </c>
      <c r="Z33" s="65" t="s">
        <v>7</v>
      </c>
      <c r="AA33" s="66"/>
      <c r="AB33" s="66" t="s">
        <v>7</v>
      </c>
      <c r="AC33" s="66"/>
      <c r="AD33" s="66" t="s">
        <v>7</v>
      </c>
      <c r="AE33" s="66"/>
      <c r="AF33" s="67"/>
      <c r="AG33" s="53" t="s">
        <v>20</v>
      </c>
      <c r="AH33" s="11" t="s">
        <v>40</v>
      </c>
      <c r="AI33" s="11" t="s">
        <v>20</v>
      </c>
      <c r="AJ33" s="11" t="s">
        <v>20</v>
      </c>
      <c r="AK33" s="11" t="s">
        <v>20</v>
      </c>
      <c r="AL33" s="11" t="s">
        <v>80</v>
      </c>
      <c r="AM33" s="11" t="s">
        <v>79</v>
      </c>
      <c r="AN33" s="11" t="s">
        <v>20</v>
      </c>
      <c r="AO33" s="11">
        <v>3</v>
      </c>
      <c r="AP33" s="54" t="s">
        <v>38</v>
      </c>
      <c r="AQ33" s="65" t="s">
        <v>9</v>
      </c>
      <c r="AR33" s="66" t="s">
        <v>153</v>
      </c>
      <c r="AS33" s="66" t="s">
        <v>7</v>
      </c>
      <c r="AT33" s="67"/>
      <c r="AU33" s="53" t="s">
        <v>7</v>
      </c>
      <c r="AV33" s="11" t="s">
        <v>20</v>
      </c>
      <c r="AW33" s="11"/>
      <c r="AX33" s="11" t="s">
        <v>7</v>
      </c>
      <c r="AY33" s="11"/>
      <c r="AZ33" s="11">
        <v>0</v>
      </c>
      <c r="BA33" s="11">
        <v>0</v>
      </c>
      <c r="BB33" s="11">
        <v>0</v>
      </c>
      <c r="BC33" s="11">
        <v>0</v>
      </c>
      <c r="BD33" s="11">
        <v>5</v>
      </c>
      <c r="BE33" s="11" t="s">
        <v>152</v>
      </c>
      <c r="BF33" s="54" t="s">
        <v>151</v>
      </c>
      <c r="BG33" s="83">
        <v>4</v>
      </c>
      <c r="BH33" s="79">
        <v>4</v>
      </c>
      <c r="BI33" s="79">
        <v>3</v>
      </c>
      <c r="BJ33" s="79">
        <v>1</v>
      </c>
      <c r="BK33" s="79">
        <v>3</v>
      </c>
      <c r="BL33" s="79">
        <v>1</v>
      </c>
      <c r="BM33" s="79">
        <v>3</v>
      </c>
      <c r="BN33" s="79">
        <v>2</v>
      </c>
      <c r="BO33" s="79">
        <v>1</v>
      </c>
      <c r="BP33" s="79">
        <v>4</v>
      </c>
      <c r="BQ33" s="79">
        <v>2</v>
      </c>
      <c r="BR33" s="79">
        <v>3</v>
      </c>
      <c r="BS33" s="79">
        <v>3</v>
      </c>
      <c r="BT33" s="79">
        <v>1</v>
      </c>
      <c r="BU33" s="79">
        <v>4</v>
      </c>
      <c r="BV33" s="79">
        <v>3</v>
      </c>
      <c r="BW33" s="79">
        <v>4</v>
      </c>
      <c r="BX33" s="79">
        <v>2</v>
      </c>
      <c r="BY33" s="79">
        <v>2</v>
      </c>
      <c r="BZ33" s="84">
        <v>3</v>
      </c>
      <c r="CB33" s="53">
        <v>3</v>
      </c>
      <c r="CC33" s="11">
        <v>0</v>
      </c>
      <c r="CD33" s="11">
        <v>2</v>
      </c>
      <c r="CE33" s="11">
        <v>1</v>
      </c>
      <c r="CF33" s="11">
        <v>1</v>
      </c>
      <c r="CG33" s="11">
        <v>1</v>
      </c>
      <c r="CH33" s="11">
        <v>0</v>
      </c>
      <c r="CI33" s="11">
        <v>0</v>
      </c>
      <c r="CJ33" s="11">
        <v>0</v>
      </c>
      <c r="CK33" s="11">
        <v>1</v>
      </c>
      <c r="CL33" s="11">
        <v>0</v>
      </c>
      <c r="CM33" s="11">
        <v>1</v>
      </c>
      <c r="CN33" s="11">
        <v>1</v>
      </c>
      <c r="CO33" s="11">
        <v>0</v>
      </c>
      <c r="CP33" s="11">
        <v>0</v>
      </c>
      <c r="CQ33" s="11">
        <v>1</v>
      </c>
      <c r="CR33" s="11">
        <v>0</v>
      </c>
      <c r="CS33" s="11">
        <v>4</v>
      </c>
      <c r="CT33" s="11">
        <v>0</v>
      </c>
      <c r="CU33" s="11">
        <v>2</v>
      </c>
      <c r="CV33" s="11">
        <v>1</v>
      </c>
      <c r="CW33" s="11">
        <v>0</v>
      </c>
      <c r="CX33" s="11">
        <v>0</v>
      </c>
      <c r="CY33" s="11">
        <v>1</v>
      </c>
      <c r="CZ33" s="11">
        <v>1</v>
      </c>
      <c r="DA33" s="11">
        <v>3</v>
      </c>
      <c r="DB33" s="11">
        <v>4</v>
      </c>
      <c r="DC33" s="11">
        <v>0</v>
      </c>
      <c r="DD33" s="11">
        <v>3</v>
      </c>
      <c r="DE33" s="11">
        <v>0</v>
      </c>
      <c r="DF33" s="11">
        <v>0</v>
      </c>
      <c r="DG33" s="11">
        <v>1</v>
      </c>
      <c r="DH33" s="11">
        <v>0</v>
      </c>
      <c r="DI33" s="11">
        <v>0</v>
      </c>
      <c r="DJ33" s="11">
        <v>1</v>
      </c>
      <c r="DK33" s="11">
        <v>4</v>
      </c>
      <c r="DL33" s="54">
        <v>3</v>
      </c>
      <c r="DM33" s="83">
        <v>3</v>
      </c>
      <c r="DN33" s="79">
        <v>1</v>
      </c>
      <c r="DO33" s="79">
        <v>3</v>
      </c>
      <c r="DP33" s="79">
        <v>2</v>
      </c>
      <c r="DQ33" s="79">
        <v>1</v>
      </c>
      <c r="DR33" s="79">
        <v>1</v>
      </c>
      <c r="DS33" s="79">
        <v>1</v>
      </c>
      <c r="DT33" s="79">
        <v>2</v>
      </c>
      <c r="DU33" s="79">
        <v>3</v>
      </c>
      <c r="DV33" s="79">
        <v>1</v>
      </c>
      <c r="DW33" s="79">
        <v>1</v>
      </c>
      <c r="DX33" s="79">
        <v>1</v>
      </c>
      <c r="DY33" s="79">
        <v>1</v>
      </c>
      <c r="DZ33" s="79">
        <v>1</v>
      </c>
      <c r="EA33" s="79">
        <v>1</v>
      </c>
      <c r="EB33" s="79">
        <v>1</v>
      </c>
      <c r="EC33" s="79">
        <v>2</v>
      </c>
      <c r="ED33" s="79">
        <v>1</v>
      </c>
      <c r="EE33" s="84">
        <v>1</v>
      </c>
      <c r="EF33" s="53" t="s">
        <v>150</v>
      </c>
      <c r="EG33" s="11" t="s">
        <v>149</v>
      </c>
      <c r="EH33" s="11" t="s">
        <v>148</v>
      </c>
      <c r="EI33" s="11">
        <v>62</v>
      </c>
      <c r="EJ33" s="11" t="s">
        <v>68</v>
      </c>
      <c r="EK33" s="11" t="s">
        <v>69</v>
      </c>
      <c r="EL33" s="11" t="s">
        <v>26</v>
      </c>
      <c r="EM33" s="11" t="s">
        <v>26</v>
      </c>
      <c r="EN33" s="11" t="s">
        <v>26</v>
      </c>
      <c r="EO33" s="11" t="s">
        <v>26</v>
      </c>
      <c r="EP33" s="11" t="s">
        <v>26</v>
      </c>
      <c r="EQ33" s="11" t="s">
        <v>103</v>
      </c>
      <c r="ER33" s="11" t="s">
        <v>26</v>
      </c>
      <c r="ES33" s="11" t="s">
        <v>147</v>
      </c>
      <c r="ET33" s="11" t="s">
        <v>125</v>
      </c>
      <c r="EU33" s="11" t="s">
        <v>26</v>
      </c>
      <c r="EV33" s="11" t="s">
        <v>101</v>
      </c>
      <c r="EW33" s="54" t="s">
        <v>146</v>
      </c>
      <c r="EX33" s="83" t="s">
        <v>64</v>
      </c>
      <c r="EY33" s="79" t="s">
        <v>98</v>
      </c>
      <c r="EZ33" s="79" t="s">
        <v>62</v>
      </c>
      <c r="FA33" s="79">
        <v>300</v>
      </c>
      <c r="FB33" s="79" t="s">
        <v>9</v>
      </c>
      <c r="FC33" s="79" t="s">
        <v>9</v>
      </c>
      <c r="FD33" s="79" t="s">
        <v>145</v>
      </c>
      <c r="FE33" s="79" t="s">
        <v>60</v>
      </c>
      <c r="FF33" s="84" t="s">
        <v>22</v>
      </c>
      <c r="FG33" s="53">
        <v>3</v>
      </c>
      <c r="FH33" s="11">
        <v>4</v>
      </c>
      <c r="FI33" s="11">
        <v>4</v>
      </c>
      <c r="FJ33" s="11">
        <v>1</v>
      </c>
      <c r="FK33" s="11" t="s">
        <v>17</v>
      </c>
      <c r="FL33" s="11" t="s">
        <v>19</v>
      </c>
      <c r="FM33" s="11" t="s">
        <v>16</v>
      </c>
      <c r="FN33" s="11" t="s">
        <v>20</v>
      </c>
      <c r="FO33" s="11" t="s">
        <v>20</v>
      </c>
      <c r="FP33" s="11">
        <v>4</v>
      </c>
      <c r="FQ33" s="11">
        <v>4</v>
      </c>
      <c r="FR33" s="11">
        <v>1</v>
      </c>
      <c r="FS33" s="11">
        <v>4</v>
      </c>
      <c r="FT33" s="11" t="s">
        <v>144</v>
      </c>
      <c r="FU33" s="11" t="s">
        <v>14</v>
      </c>
      <c r="FV33" s="11" t="s">
        <v>9</v>
      </c>
      <c r="FW33" s="11" t="s">
        <v>94</v>
      </c>
      <c r="FX33" s="11" t="s">
        <v>14</v>
      </c>
      <c r="FY33" s="11" t="s">
        <v>13</v>
      </c>
      <c r="FZ33" s="11" t="s">
        <v>13</v>
      </c>
      <c r="GA33" s="54" t="s">
        <v>7</v>
      </c>
      <c r="GB33" s="83" t="s">
        <v>143</v>
      </c>
      <c r="GC33" s="79" t="s">
        <v>92</v>
      </c>
      <c r="GD33" s="79"/>
      <c r="GE33" s="79"/>
      <c r="GF33" s="79"/>
      <c r="GG33" s="79" t="s">
        <v>142</v>
      </c>
      <c r="GH33" s="79" t="s">
        <v>7</v>
      </c>
      <c r="GI33" s="79" t="s">
        <v>7</v>
      </c>
      <c r="GJ33" s="79" t="s">
        <v>7</v>
      </c>
      <c r="GK33" s="79"/>
      <c r="GL33" s="84" t="s">
        <v>7</v>
      </c>
      <c r="GM33" s="53" t="s">
        <v>7</v>
      </c>
      <c r="GN33" s="11"/>
      <c r="GO33" s="11"/>
      <c r="GP33" s="54"/>
      <c r="GQ33" s="83" t="s">
        <v>55</v>
      </c>
      <c r="GR33" s="79"/>
      <c r="GS33" s="79"/>
      <c r="GT33" s="79"/>
      <c r="GU33" s="79"/>
      <c r="GV33" s="79"/>
      <c r="GW33" s="79"/>
      <c r="GX33" s="79"/>
      <c r="GY33" s="84">
        <v>1</v>
      </c>
      <c r="GZ33" s="49" t="s">
        <v>5</v>
      </c>
      <c r="HA33" s="11"/>
      <c r="HB33" s="11"/>
      <c r="HC33" s="11"/>
      <c r="HD33" s="11"/>
      <c r="HE33" s="11"/>
      <c r="HF33" s="11"/>
      <c r="HG33" s="11"/>
      <c r="HH33" s="11"/>
      <c r="HI33" s="11"/>
      <c r="HJ33" s="11"/>
      <c r="HK33" s="11"/>
      <c r="HL33" s="11"/>
      <c r="HM33" s="11"/>
      <c r="HN33" s="11"/>
      <c r="HO33" s="11"/>
      <c r="HP33" s="11" t="s">
        <v>54</v>
      </c>
      <c r="HQ33" s="11"/>
      <c r="HR33" s="11"/>
      <c r="HS33" s="11"/>
      <c r="HT33" s="11" t="s">
        <v>141</v>
      </c>
      <c r="HU33" s="11" t="s">
        <v>1</v>
      </c>
      <c r="HV33" s="11" t="s">
        <v>1</v>
      </c>
      <c r="HW33" s="11"/>
      <c r="HX33" s="11" t="s">
        <v>1</v>
      </c>
      <c r="HY33" s="11"/>
      <c r="HZ33" s="11"/>
      <c r="IA33" s="11"/>
      <c r="IB33" s="11"/>
      <c r="IC33" s="11"/>
      <c r="ID33" s="11"/>
      <c r="IE33" s="11"/>
      <c r="IF33" s="47" t="s">
        <v>156</v>
      </c>
      <c r="IG33" s="132">
        <v>44029.081932870373</v>
      </c>
      <c r="IH33" s="131" t="s">
        <v>1821</v>
      </c>
      <c r="II33" s="131" t="s">
        <v>1822</v>
      </c>
      <c r="IJ33" s="131" t="s">
        <v>156</v>
      </c>
      <c r="IK33" s="131" t="s">
        <v>1831</v>
      </c>
      <c r="IL33" s="131" t="s">
        <v>1826</v>
      </c>
      <c r="IM33" s="131" t="s">
        <v>1831</v>
      </c>
      <c r="IN33" s="131" t="s">
        <v>1826</v>
      </c>
      <c r="IO33" s="131" t="s">
        <v>9</v>
      </c>
      <c r="IP33" s="131" t="s">
        <v>7</v>
      </c>
      <c r="IQ33" s="131"/>
      <c r="IR33" s="131" t="s">
        <v>7</v>
      </c>
      <c r="IS33" s="131"/>
      <c r="IT33" s="131" t="s">
        <v>7</v>
      </c>
      <c r="IU33" s="131"/>
      <c r="IV33" s="131"/>
      <c r="IW33" s="131" t="s">
        <v>20</v>
      </c>
      <c r="IX33" s="131" t="s">
        <v>40</v>
      </c>
      <c r="IY33" s="131" t="s">
        <v>20</v>
      </c>
      <c r="IZ33" s="131" t="s">
        <v>20</v>
      </c>
      <c r="JA33" s="131" t="s">
        <v>20</v>
      </c>
      <c r="JB33" s="131" t="s">
        <v>80</v>
      </c>
      <c r="JC33" s="133">
        <v>1</v>
      </c>
      <c r="JD33" s="131" t="s">
        <v>20</v>
      </c>
      <c r="JE33" s="133">
        <v>1</v>
      </c>
      <c r="JF33" s="131" t="s">
        <v>38</v>
      </c>
      <c r="JG33" s="131" t="s">
        <v>9</v>
      </c>
      <c r="JH33" s="131" t="s">
        <v>1997</v>
      </c>
      <c r="JI33" s="131" t="s">
        <v>9</v>
      </c>
      <c r="JJ33" s="131" t="s">
        <v>1998</v>
      </c>
      <c r="JK33" s="131" t="s">
        <v>7</v>
      </c>
      <c r="JL33" s="131" t="s">
        <v>20</v>
      </c>
      <c r="JM33" s="131" t="s">
        <v>34</v>
      </c>
      <c r="JN33" s="131" t="s">
        <v>9</v>
      </c>
      <c r="JO33" s="131" t="s">
        <v>1999</v>
      </c>
      <c r="JP33" s="133">
        <v>0</v>
      </c>
      <c r="JQ33" s="133">
        <v>0</v>
      </c>
      <c r="JR33" s="133">
        <v>0</v>
      </c>
      <c r="JS33" s="133">
        <v>0</v>
      </c>
      <c r="JT33" s="133">
        <v>5</v>
      </c>
      <c r="JU33" s="131" t="s">
        <v>2000</v>
      </c>
      <c r="JV33" s="131" t="s">
        <v>618</v>
      </c>
      <c r="JW33" s="138">
        <v>3</v>
      </c>
      <c r="JX33" s="138">
        <v>4</v>
      </c>
      <c r="JY33" s="138">
        <v>3</v>
      </c>
      <c r="JZ33" s="138">
        <v>3</v>
      </c>
      <c r="KA33" s="138">
        <v>3</v>
      </c>
      <c r="KB33" s="138">
        <v>3</v>
      </c>
      <c r="KC33" s="138">
        <v>4</v>
      </c>
      <c r="KD33" s="138">
        <v>2</v>
      </c>
      <c r="KE33" s="138">
        <v>1</v>
      </c>
      <c r="KF33" s="138">
        <v>2</v>
      </c>
      <c r="KG33" s="138">
        <v>1</v>
      </c>
      <c r="KH33" s="138">
        <v>1</v>
      </c>
      <c r="KI33" s="138">
        <v>1</v>
      </c>
      <c r="KJ33" s="138">
        <v>3</v>
      </c>
      <c r="KK33" s="138">
        <v>3</v>
      </c>
      <c r="KL33" s="138">
        <v>2</v>
      </c>
      <c r="KM33" s="138">
        <v>3</v>
      </c>
      <c r="KN33" s="138">
        <v>4</v>
      </c>
      <c r="KO33" s="138">
        <v>2</v>
      </c>
      <c r="KP33" s="138">
        <v>2</v>
      </c>
      <c r="KQ33" s="139"/>
      <c r="KR33" s="133">
        <v>4</v>
      </c>
      <c r="KS33" s="133">
        <v>1</v>
      </c>
      <c r="KT33" s="133">
        <v>3</v>
      </c>
      <c r="KU33" s="133">
        <v>3</v>
      </c>
      <c r="KV33" s="133">
        <v>2</v>
      </c>
      <c r="KW33" s="133">
        <v>4</v>
      </c>
      <c r="KX33" s="133">
        <v>0</v>
      </c>
      <c r="KY33" s="133">
        <v>2</v>
      </c>
      <c r="KZ33" s="133">
        <v>2</v>
      </c>
      <c r="LA33" s="133">
        <v>3</v>
      </c>
      <c r="LB33" s="133">
        <v>0</v>
      </c>
      <c r="LC33" s="133">
        <v>3</v>
      </c>
      <c r="LD33" s="133">
        <v>1</v>
      </c>
      <c r="LE33" s="133">
        <v>0</v>
      </c>
      <c r="LF33" s="133">
        <v>0</v>
      </c>
      <c r="LG33" s="133">
        <v>2</v>
      </c>
      <c r="LH33" s="133">
        <v>2</v>
      </c>
      <c r="LI33" s="133">
        <v>4</v>
      </c>
      <c r="LJ33" s="133">
        <v>0</v>
      </c>
      <c r="LK33" s="133">
        <v>1</v>
      </c>
      <c r="LL33" s="133">
        <v>2</v>
      </c>
      <c r="LM33" s="133">
        <v>0</v>
      </c>
      <c r="LN33" s="133">
        <v>0</v>
      </c>
      <c r="LO33" s="133">
        <v>1</v>
      </c>
      <c r="LP33" s="133">
        <v>1</v>
      </c>
      <c r="LQ33" s="133">
        <v>4</v>
      </c>
      <c r="LR33" s="133">
        <v>3</v>
      </c>
      <c r="LS33" s="133">
        <v>0</v>
      </c>
      <c r="LT33" s="133">
        <v>3</v>
      </c>
      <c r="LU33" s="133">
        <v>0</v>
      </c>
      <c r="LV33" s="133">
        <v>0</v>
      </c>
      <c r="LW33" s="133">
        <v>0</v>
      </c>
      <c r="LX33" s="133">
        <v>0</v>
      </c>
      <c r="LY33" s="133">
        <v>0</v>
      </c>
      <c r="LZ33" s="133">
        <v>0</v>
      </c>
      <c r="MA33" s="133">
        <v>4</v>
      </c>
      <c r="MB33" s="133">
        <v>2</v>
      </c>
      <c r="MC33" s="133">
        <v>2</v>
      </c>
      <c r="MD33" s="133">
        <v>2</v>
      </c>
      <c r="ME33" s="133">
        <v>2</v>
      </c>
      <c r="MF33" s="133">
        <v>1</v>
      </c>
      <c r="MG33" s="133">
        <v>1</v>
      </c>
      <c r="MH33" s="133">
        <v>1</v>
      </c>
      <c r="MI33" s="133">
        <v>1</v>
      </c>
      <c r="MJ33" s="133">
        <v>2</v>
      </c>
      <c r="MK33" s="133">
        <v>3</v>
      </c>
      <c r="ML33" s="133">
        <v>1</v>
      </c>
      <c r="MM33" s="133">
        <v>1</v>
      </c>
      <c r="MN33" s="133">
        <v>1</v>
      </c>
      <c r="MO33" s="133">
        <v>1</v>
      </c>
      <c r="MP33" s="133">
        <v>1</v>
      </c>
      <c r="MQ33" s="133">
        <v>2</v>
      </c>
      <c r="MR33" s="133">
        <v>2</v>
      </c>
      <c r="MS33" s="133">
        <v>2</v>
      </c>
      <c r="MT33" s="133">
        <v>2</v>
      </c>
      <c r="MU33" s="133">
        <v>2</v>
      </c>
      <c r="MV33" s="131" t="s">
        <v>2001</v>
      </c>
      <c r="MW33" s="131" t="s">
        <v>149</v>
      </c>
      <c r="MX33" s="131" t="s">
        <v>2002</v>
      </c>
      <c r="MY33" s="133">
        <v>6</v>
      </c>
      <c r="MZ33" s="131" t="s">
        <v>68</v>
      </c>
      <c r="NA33" s="131" t="s">
        <v>69</v>
      </c>
      <c r="NB33" s="131" t="s">
        <v>103</v>
      </c>
      <c r="NC33" s="131" t="s">
        <v>26</v>
      </c>
      <c r="ND33" s="131" t="s">
        <v>26</v>
      </c>
      <c r="NE33" s="131" t="s">
        <v>26</v>
      </c>
      <c r="NF33" s="131" t="s">
        <v>26</v>
      </c>
      <c r="NG33" s="131" t="s">
        <v>26</v>
      </c>
      <c r="NH33" s="131" t="s">
        <v>26</v>
      </c>
      <c r="NI33" s="131" t="s">
        <v>802</v>
      </c>
      <c r="NJ33" s="131" t="s">
        <v>201</v>
      </c>
      <c r="NK33" s="131" t="s">
        <v>26</v>
      </c>
      <c r="NL33" s="131" t="s">
        <v>124</v>
      </c>
      <c r="NM33" s="131" t="s">
        <v>146</v>
      </c>
      <c r="NN33" s="133">
        <v>210</v>
      </c>
      <c r="NO33" s="131" t="s">
        <v>7</v>
      </c>
      <c r="NP33" s="131" t="s">
        <v>9</v>
      </c>
      <c r="NQ33" s="131"/>
      <c r="NR33" s="131" t="s">
        <v>22</v>
      </c>
      <c r="NS33" s="131" t="s">
        <v>22</v>
      </c>
      <c r="NT33" s="133">
        <v>1</v>
      </c>
      <c r="NU33" s="133">
        <v>4</v>
      </c>
      <c r="NV33" s="133">
        <v>5</v>
      </c>
      <c r="NW33" s="133">
        <v>1</v>
      </c>
      <c r="NX33" s="131" t="s">
        <v>19</v>
      </c>
      <c r="NY33" s="131" t="s">
        <v>1346</v>
      </c>
      <c r="NZ33" s="131" t="s">
        <v>20</v>
      </c>
      <c r="OA33" s="131" t="s">
        <v>20</v>
      </c>
      <c r="OB33" s="131" t="s">
        <v>20</v>
      </c>
      <c r="OC33" s="133">
        <v>3</v>
      </c>
      <c r="OD33" s="133">
        <v>3</v>
      </c>
      <c r="OE33" s="133">
        <v>2</v>
      </c>
      <c r="OF33" s="133">
        <v>4</v>
      </c>
      <c r="OG33" s="131" t="s">
        <v>2003</v>
      </c>
      <c r="OH33" s="131" t="s">
        <v>14</v>
      </c>
      <c r="OI33" s="131" t="s">
        <v>9</v>
      </c>
      <c r="OJ33" s="131" t="s">
        <v>94</v>
      </c>
      <c r="OK33" s="131" t="s">
        <v>58</v>
      </c>
      <c r="OL33" s="131" t="s">
        <v>13</v>
      </c>
      <c r="OM33" s="131" t="s">
        <v>13</v>
      </c>
      <c r="ON33" s="131" t="s">
        <v>7</v>
      </c>
      <c r="OO33" s="131" t="s">
        <v>143</v>
      </c>
      <c r="OP33" s="131" t="s">
        <v>92</v>
      </c>
      <c r="OQ33" s="131" t="s">
        <v>7</v>
      </c>
      <c r="OR33" s="131" t="s">
        <v>7</v>
      </c>
      <c r="OS33" s="131"/>
      <c r="OT33" s="131" t="s">
        <v>842</v>
      </c>
      <c r="OU33" s="131" t="s">
        <v>7</v>
      </c>
      <c r="OV33" s="131" t="s">
        <v>7</v>
      </c>
      <c r="OW33" s="131" t="s">
        <v>7</v>
      </c>
      <c r="OX33" s="131"/>
      <c r="OY33" s="131" t="s">
        <v>7</v>
      </c>
      <c r="OZ33" s="131" t="s">
        <v>7</v>
      </c>
      <c r="PA33" s="131"/>
      <c r="PB33" s="131" t="s">
        <v>7</v>
      </c>
      <c r="PC33" s="131" t="s">
        <v>7</v>
      </c>
      <c r="PD33" s="131" t="s">
        <v>249</v>
      </c>
      <c r="PE33" s="131"/>
      <c r="PF33" s="133">
        <v>5</v>
      </c>
      <c r="PG33" s="131"/>
      <c r="PH33" s="131"/>
      <c r="PI33" s="131"/>
      <c r="PJ33" s="131"/>
      <c r="PK33" s="131"/>
      <c r="PL33" s="131"/>
      <c r="PM33" s="131" t="s">
        <v>5</v>
      </c>
      <c r="PN33" s="131"/>
      <c r="PO33" s="131"/>
      <c r="PP33" s="131"/>
      <c r="PQ33" s="131"/>
      <c r="PR33" s="131"/>
      <c r="PS33" s="131"/>
      <c r="PT33" s="131"/>
      <c r="PU33" s="131"/>
      <c r="PV33" s="131"/>
      <c r="PW33" s="131"/>
      <c r="PX33" s="131"/>
      <c r="PY33" s="131"/>
      <c r="PZ33" s="131"/>
      <c r="QA33" s="131"/>
      <c r="QB33" s="131"/>
      <c r="QC33" s="131" t="s">
        <v>54</v>
      </c>
      <c r="QD33" s="131"/>
      <c r="QE33" s="131"/>
      <c r="QF33" s="131"/>
      <c r="QG33" s="131" t="s">
        <v>141</v>
      </c>
      <c r="QH33" s="131"/>
      <c r="QI33" s="131" t="s">
        <v>293</v>
      </c>
      <c r="QJ33" s="131" t="s">
        <v>1</v>
      </c>
      <c r="QK33" s="131" t="s">
        <v>1</v>
      </c>
      <c r="QL33" s="131"/>
      <c r="QM33" s="131"/>
      <c r="QN33" s="131"/>
      <c r="QO33" s="131"/>
      <c r="QP33" s="131"/>
      <c r="QQ33" s="131"/>
      <c r="QR33" s="174"/>
    </row>
    <row r="34" spans="1:681" ht="15" thickBot="1" x14ac:dyDescent="0.4">
      <c r="A34" s="47" t="s">
        <v>258</v>
      </c>
      <c r="B34" s="17">
        <v>43964.409609814815</v>
      </c>
      <c r="C34" s="53">
        <v>28</v>
      </c>
      <c r="D34" s="11" t="s">
        <v>139</v>
      </c>
      <c r="E34" s="11" t="s">
        <v>138</v>
      </c>
      <c r="F34" s="11" t="s">
        <v>118</v>
      </c>
      <c r="G34" s="11" t="s">
        <v>137</v>
      </c>
      <c r="H34" s="11" t="s">
        <v>9</v>
      </c>
      <c r="I34" s="11" t="s">
        <v>7</v>
      </c>
      <c r="J34" s="11" t="s">
        <v>7</v>
      </c>
      <c r="K34" s="11"/>
      <c r="L34" s="11" t="s">
        <v>7</v>
      </c>
      <c r="M34" s="11"/>
      <c r="N34" s="11" t="s">
        <v>7</v>
      </c>
      <c r="O34" s="11" t="s">
        <v>45</v>
      </c>
      <c r="P34" s="11">
        <v>108</v>
      </c>
      <c r="Q34" s="11" t="s">
        <v>257</v>
      </c>
      <c r="R34" s="11">
        <v>12</v>
      </c>
      <c r="S34" s="11">
        <v>2</v>
      </c>
      <c r="T34" s="11">
        <v>0</v>
      </c>
      <c r="U34" s="11" t="s">
        <v>7</v>
      </c>
      <c r="V34" s="11" t="s">
        <v>7</v>
      </c>
      <c r="W34" s="11" t="s">
        <v>7</v>
      </c>
      <c r="X34" s="11" t="s">
        <v>7</v>
      </c>
      <c r="Y34" s="54" t="s">
        <v>7</v>
      </c>
      <c r="Z34" s="65" t="s">
        <v>7</v>
      </c>
      <c r="AA34" s="66"/>
      <c r="AB34" s="66" t="s">
        <v>7</v>
      </c>
      <c r="AC34" s="66"/>
      <c r="AD34" s="66" t="s">
        <v>7</v>
      </c>
      <c r="AE34" s="66"/>
      <c r="AF34" s="67"/>
      <c r="AG34" s="53" t="s">
        <v>20</v>
      </c>
      <c r="AH34" s="11" t="s">
        <v>40</v>
      </c>
      <c r="AI34" s="11" t="s">
        <v>20</v>
      </c>
      <c r="AJ34" s="11" t="s">
        <v>20</v>
      </c>
      <c r="AK34" s="11" t="s">
        <v>20</v>
      </c>
      <c r="AL34" s="11" t="s">
        <v>39</v>
      </c>
      <c r="AM34" s="11">
        <v>2</v>
      </c>
      <c r="AN34" s="11">
        <v>2</v>
      </c>
      <c r="AO34" s="11">
        <v>1</v>
      </c>
      <c r="AP34" s="54" t="s">
        <v>38</v>
      </c>
      <c r="AQ34" s="65" t="s">
        <v>7</v>
      </c>
      <c r="AR34" s="66"/>
      <c r="AS34" s="66" t="s">
        <v>7</v>
      </c>
      <c r="AT34" s="67"/>
      <c r="AU34" s="53" t="s">
        <v>9</v>
      </c>
      <c r="AV34" s="11" t="s">
        <v>132</v>
      </c>
      <c r="AW34" s="11" t="s">
        <v>256</v>
      </c>
      <c r="AX34" s="11" t="s">
        <v>9</v>
      </c>
      <c r="AY34" s="11" t="s">
        <v>255</v>
      </c>
      <c r="AZ34" s="11">
        <v>5</v>
      </c>
      <c r="BA34" s="11" t="s">
        <v>254</v>
      </c>
      <c r="BB34" s="11">
        <v>5</v>
      </c>
      <c r="BC34" s="11" t="s">
        <v>253</v>
      </c>
      <c r="BD34" s="11">
        <v>2</v>
      </c>
      <c r="BE34" s="11" t="s">
        <v>253</v>
      </c>
      <c r="BF34" s="54" t="s">
        <v>168</v>
      </c>
      <c r="BG34" s="83">
        <v>4</v>
      </c>
      <c r="BH34" s="79">
        <v>4</v>
      </c>
      <c r="BI34" s="79">
        <v>1</v>
      </c>
      <c r="BJ34" s="79">
        <v>2</v>
      </c>
      <c r="BK34" s="79">
        <v>4</v>
      </c>
      <c r="BL34" s="79">
        <v>1</v>
      </c>
      <c r="BM34" s="79">
        <v>2</v>
      </c>
      <c r="BN34" s="79">
        <v>3</v>
      </c>
      <c r="BO34" s="79">
        <v>1</v>
      </c>
      <c r="BP34" s="79">
        <v>4</v>
      </c>
      <c r="BQ34" s="79">
        <v>3</v>
      </c>
      <c r="BR34" s="79">
        <v>2</v>
      </c>
      <c r="BS34" s="79">
        <v>1</v>
      </c>
      <c r="BT34" s="79">
        <v>1</v>
      </c>
      <c r="BU34" s="79">
        <v>3</v>
      </c>
      <c r="BV34" s="79">
        <v>3</v>
      </c>
      <c r="BW34" s="79">
        <v>2</v>
      </c>
      <c r="BX34" s="79">
        <v>2</v>
      </c>
      <c r="BY34" s="79">
        <v>3</v>
      </c>
      <c r="BZ34" s="84">
        <v>3</v>
      </c>
      <c r="CB34" s="53">
        <v>0</v>
      </c>
      <c r="CC34" s="11">
        <v>0</v>
      </c>
      <c r="CD34" s="11">
        <v>0</v>
      </c>
      <c r="CE34" s="11">
        <v>0</v>
      </c>
      <c r="CF34" s="11">
        <v>2</v>
      </c>
      <c r="CG34" s="11">
        <v>0</v>
      </c>
      <c r="CH34" s="11">
        <v>0</v>
      </c>
      <c r="CI34" s="11">
        <v>1</v>
      </c>
      <c r="CJ34" s="11">
        <v>2</v>
      </c>
      <c r="CK34" s="11">
        <v>0</v>
      </c>
      <c r="CL34" s="11">
        <v>1</v>
      </c>
      <c r="CM34" s="11">
        <v>1</v>
      </c>
      <c r="CN34" s="11">
        <v>2</v>
      </c>
      <c r="CO34" s="11">
        <v>0</v>
      </c>
      <c r="CP34" s="11">
        <v>0</v>
      </c>
      <c r="CQ34" s="11">
        <v>0</v>
      </c>
      <c r="CR34" s="11">
        <v>2</v>
      </c>
      <c r="CS34" s="11">
        <v>1</v>
      </c>
      <c r="CT34" s="11">
        <v>1</v>
      </c>
      <c r="CU34" s="11">
        <v>1</v>
      </c>
      <c r="CV34" s="11">
        <v>0</v>
      </c>
      <c r="CW34" s="11">
        <v>0</v>
      </c>
      <c r="CX34" s="11">
        <v>0</v>
      </c>
      <c r="CY34" s="11">
        <v>2</v>
      </c>
      <c r="CZ34" s="11">
        <v>0</v>
      </c>
      <c r="DA34" s="11">
        <v>0</v>
      </c>
      <c r="DB34" s="11">
        <v>0</v>
      </c>
      <c r="DC34" s="11">
        <v>0</v>
      </c>
      <c r="DD34" s="11">
        <v>0</v>
      </c>
      <c r="DE34" s="11">
        <v>0</v>
      </c>
      <c r="DF34" s="11">
        <v>0</v>
      </c>
      <c r="DG34" s="11">
        <v>0</v>
      </c>
      <c r="DH34" s="11">
        <v>0</v>
      </c>
      <c r="DI34" s="11">
        <v>0</v>
      </c>
      <c r="DJ34" s="11">
        <v>0</v>
      </c>
      <c r="DK34" s="11">
        <v>2</v>
      </c>
      <c r="DL34" s="54">
        <v>0</v>
      </c>
      <c r="DM34" s="83">
        <v>1</v>
      </c>
      <c r="DN34" s="79">
        <v>1</v>
      </c>
      <c r="DO34" s="79">
        <v>1</v>
      </c>
      <c r="DP34" s="79">
        <v>2</v>
      </c>
      <c r="DQ34" s="79">
        <v>1</v>
      </c>
      <c r="DR34" s="79">
        <v>1</v>
      </c>
      <c r="DS34" s="79">
        <v>1</v>
      </c>
      <c r="DT34" s="79">
        <v>2</v>
      </c>
      <c r="DU34" s="79">
        <v>1</v>
      </c>
      <c r="DV34" s="79">
        <v>1</v>
      </c>
      <c r="DW34" s="79">
        <v>1</v>
      </c>
      <c r="DX34" s="79">
        <v>1</v>
      </c>
      <c r="DY34" s="79">
        <v>1</v>
      </c>
      <c r="DZ34" s="79">
        <v>1</v>
      </c>
      <c r="EA34" s="79">
        <v>1</v>
      </c>
      <c r="EB34" s="79">
        <v>1</v>
      </c>
      <c r="EC34" s="79">
        <v>2</v>
      </c>
      <c r="ED34" s="79">
        <v>1</v>
      </c>
      <c r="EE34" s="84">
        <v>1</v>
      </c>
      <c r="EF34" s="90" t="s">
        <v>252</v>
      </c>
      <c r="EG34" s="11">
        <v>10</v>
      </c>
      <c r="EH34" s="77" t="s">
        <v>251</v>
      </c>
      <c r="EI34" s="11">
        <v>7.5</v>
      </c>
      <c r="EJ34" s="11" t="s">
        <v>26</v>
      </c>
      <c r="EK34" s="11" t="s">
        <v>26</v>
      </c>
      <c r="EL34" s="11" t="s">
        <v>26</v>
      </c>
      <c r="EM34" s="11" t="s">
        <v>26</v>
      </c>
      <c r="EN34" s="11" t="s">
        <v>26</v>
      </c>
      <c r="EO34" s="11" t="s">
        <v>26</v>
      </c>
      <c r="EP34" s="11" t="s">
        <v>26</v>
      </c>
      <c r="EQ34" s="11" t="s">
        <v>26</v>
      </c>
      <c r="ER34" s="11" t="s">
        <v>26</v>
      </c>
      <c r="ES34" s="11" t="s">
        <v>7</v>
      </c>
      <c r="ET34" s="11" t="s">
        <v>26</v>
      </c>
      <c r="EU34" s="11" t="s">
        <v>26</v>
      </c>
      <c r="EV34" s="11" t="s">
        <v>66</v>
      </c>
      <c r="EW34" s="54" t="s">
        <v>23</v>
      </c>
      <c r="EX34" s="83" t="s">
        <v>99</v>
      </c>
      <c r="EY34" s="79" t="s">
        <v>98</v>
      </c>
      <c r="EZ34" s="79" t="s">
        <v>62</v>
      </c>
      <c r="FA34" s="79">
        <v>60</v>
      </c>
      <c r="FB34" s="79" t="s">
        <v>9</v>
      </c>
      <c r="FC34" s="79" t="s">
        <v>7</v>
      </c>
      <c r="FD34" s="79"/>
      <c r="FE34" s="79" t="s">
        <v>96</v>
      </c>
      <c r="FF34" s="84" t="s">
        <v>96</v>
      </c>
      <c r="FG34" s="53">
        <v>4</v>
      </c>
      <c r="FH34" s="11">
        <v>5</v>
      </c>
      <c r="FI34" s="11">
        <v>3</v>
      </c>
      <c r="FJ34" s="11">
        <v>1</v>
      </c>
      <c r="FK34" s="11" t="s">
        <v>19</v>
      </c>
      <c r="FL34" s="11" t="s">
        <v>16</v>
      </c>
      <c r="FM34" s="11" t="s">
        <v>17</v>
      </c>
      <c r="FN34" s="11" t="s">
        <v>18</v>
      </c>
      <c r="FO34" s="11" t="s">
        <v>20</v>
      </c>
      <c r="FP34" s="11">
        <v>1</v>
      </c>
      <c r="FQ34" s="11">
        <v>1</v>
      </c>
      <c r="FR34" s="11">
        <v>1</v>
      </c>
      <c r="FS34" s="11">
        <v>5</v>
      </c>
      <c r="FT34" s="11"/>
      <c r="FU34" s="11" t="s">
        <v>14</v>
      </c>
      <c r="FV34" s="11" t="s">
        <v>9</v>
      </c>
      <c r="FW34" s="11" t="s">
        <v>14</v>
      </c>
      <c r="FX34" s="11" t="s">
        <v>58</v>
      </c>
      <c r="FY34" s="11" t="s">
        <v>7</v>
      </c>
      <c r="FZ34" s="11" t="s">
        <v>7</v>
      </c>
      <c r="GA34" s="54" t="s">
        <v>9</v>
      </c>
      <c r="GB34" s="83" t="s">
        <v>12</v>
      </c>
      <c r="GC34" s="79" t="s">
        <v>57</v>
      </c>
      <c r="GD34" s="79" t="s">
        <v>7</v>
      </c>
      <c r="GE34" s="79" t="s">
        <v>7</v>
      </c>
      <c r="GF34" s="79"/>
      <c r="GG34" s="79" t="s">
        <v>250</v>
      </c>
      <c r="GH34" s="79" t="s">
        <v>7</v>
      </c>
      <c r="GI34" s="79" t="s">
        <v>7</v>
      </c>
      <c r="GJ34" s="79" t="s">
        <v>9</v>
      </c>
      <c r="GK34" s="79" t="s">
        <v>8</v>
      </c>
      <c r="GL34" s="84" t="s">
        <v>7</v>
      </c>
      <c r="GM34" s="53" t="s">
        <v>7</v>
      </c>
      <c r="GN34" s="11"/>
      <c r="GO34" s="11"/>
      <c r="GP34" s="54"/>
      <c r="GQ34" s="83" t="s">
        <v>249</v>
      </c>
      <c r="GR34" s="79"/>
      <c r="GS34" s="79">
        <v>10</v>
      </c>
      <c r="GT34" s="79"/>
      <c r="GU34" s="79"/>
      <c r="GV34" s="79"/>
      <c r="GW34" s="79"/>
      <c r="GX34" s="79"/>
      <c r="GY34" s="84"/>
      <c r="GZ34" s="49" t="s">
        <v>5</v>
      </c>
      <c r="HA34" s="11"/>
      <c r="HB34" s="11"/>
      <c r="HC34" s="11"/>
      <c r="HD34" s="11"/>
      <c r="HE34" s="11"/>
      <c r="HF34" s="11"/>
      <c r="HG34" s="11"/>
      <c r="HH34" s="11"/>
      <c r="HI34" s="11"/>
      <c r="HJ34" s="11"/>
      <c r="HK34" s="11"/>
      <c r="HL34" s="11"/>
      <c r="HM34" s="11"/>
      <c r="HN34" s="11"/>
      <c r="HO34" s="11"/>
      <c r="HP34" s="11" t="s">
        <v>54</v>
      </c>
      <c r="HQ34" s="11"/>
      <c r="HR34" s="11"/>
      <c r="HS34" s="11"/>
      <c r="HT34" s="11" t="s">
        <v>141</v>
      </c>
      <c r="HU34" s="11" t="s">
        <v>248</v>
      </c>
      <c r="HV34" s="11" t="s">
        <v>1</v>
      </c>
      <c r="HW34" s="11"/>
      <c r="HX34" s="11" t="s">
        <v>1</v>
      </c>
      <c r="HY34" s="11"/>
      <c r="HZ34" s="11"/>
      <c r="IA34" s="11"/>
      <c r="IB34" s="11"/>
      <c r="IC34" s="11"/>
      <c r="ID34" s="11"/>
      <c r="IE34" s="11"/>
      <c r="IF34" s="177" t="s">
        <v>258</v>
      </c>
      <c r="IG34" s="178">
        <v>44021.067384259259</v>
      </c>
      <c r="IH34" s="179" t="s">
        <v>1821</v>
      </c>
      <c r="II34" s="179" t="s">
        <v>1822</v>
      </c>
      <c r="IJ34" s="179" t="s">
        <v>258</v>
      </c>
      <c r="IK34" s="179" t="s">
        <v>1938</v>
      </c>
      <c r="IL34" s="179" t="s">
        <v>1939</v>
      </c>
      <c r="IM34" s="179" t="s">
        <v>1938</v>
      </c>
      <c r="IN34" s="179" t="s">
        <v>1939</v>
      </c>
      <c r="IO34" s="179" t="s">
        <v>9</v>
      </c>
      <c r="IP34" s="179" t="s">
        <v>7</v>
      </c>
      <c r="IQ34" s="179"/>
      <c r="IR34" s="179" t="s">
        <v>7</v>
      </c>
      <c r="IS34" s="179"/>
      <c r="IT34" s="179" t="s">
        <v>7</v>
      </c>
      <c r="IU34" s="179"/>
      <c r="IV34" s="179"/>
      <c r="IW34" s="179" t="s">
        <v>20</v>
      </c>
      <c r="IX34" s="179" t="s">
        <v>40</v>
      </c>
      <c r="IY34" s="179" t="s">
        <v>20</v>
      </c>
      <c r="IZ34" s="179" t="s">
        <v>20</v>
      </c>
      <c r="JA34" s="179" t="s">
        <v>20</v>
      </c>
      <c r="JB34" s="179" t="s">
        <v>39</v>
      </c>
      <c r="JC34" s="180">
        <v>2</v>
      </c>
      <c r="JD34" s="179" t="s">
        <v>20</v>
      </c>
      <c r="JE34" s="180">
        <v>2</v>
      </c>
      <c r="JF34" s="179" t="s">
        <v>38</v>
      </c>
      <c r="JG34" s="179" t="s">
        <v>7</v>
      </c>
      <c r="JH34" s="179"/>
      <c r="JI34" s="179" t="s">
        <v>7</v>
      </c>
      <c r="JJ34" s="179"/>
      <c r="JK34" s="179" t="s">
        <v>9</v>
      </c>
      <c r="JL34" s="179" t="s">
        <v>132</v>
      </c>
      <c r="JM34" s="179" t="s">
        <v>256</v>
      </c>
      <c r="JN34" s="179" t="s">
        <v>7</v>
      </c>
      <c r="JO34" s="179"/>
      <c r="JP34" s="180">
        <v>5</v>
      </c>
      <c r="JQ34" s="179" t="s">
        <v>1940</v>
      </c>
      <c r="JR34" s="180">
        <v>0</v>
      </c>
      <c r="JS34" s="180">
        <v>0</v>
      </c>
      <c r="JT34" s="180">
        <v>7</v>
      </c>
      <c r="JU34" s="179" t="s">
        <v>533</v>
      </c>
      <c r="JV34" s="179" t="s">
        <v>344</v>
      </c>
      <c r="JW34" s="181">
        <v>4</v>
      </c>
      <c r="JX34" s="181">
        <v>4</v>
      </c>
      <c r="JY34" s="181">
        <v>1</v>
      </c>
      <c r="JZ34" s="181">
        <v>1</v>
      </c>
      <c r="KA34" s="181">
        <v>4</v>
      </c>
      <c r="KB34" s="181">
        <v>1</v>
      </c>
      <c r="KC34" s="181">
        <v>2</v>
      </c>
      <c r="KD34" s="181">
        <v>4</v>
      </c>
      <c r="KE34" s="181">
        <v>1</v>
      </c>
      <c r="KF34" s="181">
        <v>4</v>
      </c>
      <c r="KG34" s="181">
        <v>4</v>
      </c>
      <c r="KH34" s="181">
        <v>1</v>
      </c>
      <c r="KI34" s="181">
        <v>1</v>
      </c>
      <c r="KJ34" s="181">
        <v>1</v>
      </c>
      <c r="KK34" s="181">
        <v>4</v>
      </c>
      <c r="KL34" s="181">
        <v>1</v>
      </c>
      <c r="KM34" s="181">
        <v>1</v>
      </c>
      <c r="KN34" s="181">
        <v>1</v>
      </c>
      <c r="KO34" s="181">
        <v>4</v>
      </c>
      <c r="KP34" s="181">
        <v>4</v>
      </c>
      <c r="KQ34" s="182"/>
      <c r="KR34" s="180">
        <v>0</v>
      </c>
      <c r="KS34" s="180">
        <v>0</v>
      </c>
      <c r="KT34" s="180">
        <v>0</v>
      </c>
      <c r="KU34" s="180">
        <v>0</v>
      </c>
      <c r="KV34" s="180">
        <v>2</v>
      </c>
      <c r="KW34" s="180">
        <v>0</v>
      </c>
      <c r="KX34" s="180">
        <v>0</v>
      </c>
      <c r="KY34" s="180">
        <v>0</v>
      </c>
      <c r="KZ34" s="180">
        <v>3</v>
      </c>
      <c r="LA34" s="180">
        <v>0</v>
      </c>
      <c r="LB34" s="180">
        <v>0</v>
      </c>
      <c r="LC34" s="180">
        <v>0</v>
      </c>
      <c r="LD34" s="180">
        <v>3</v>
      </c>
      <c r="LE34" s="180">
        <v>0</v>
      </c>
      <c r="LF34" s="180">
        <v>0</v>
      </c>
      <c r="LG34" s="180">
        <v>0</v>
      </c>
      <c r="LH34" s="180">
        <v>1</v>
      </c>
      <c r="LI34" s="180">
        <v>0</v>
      </c>
      <c r="LJ34" s="180">
        <v>0</v>
      </c>
      <c r="LK34" s="180">
        <v>0</v>
      </c>
      <c r="LL34" s="180">
        <v>0</v>
      </c>
      <c r="LM34" s="180">
        <v>0</v>
      </c>
      <c r="LN34" s="180">
        <v>0</v>
      </c>
      <c r="LO34" s="180">
        <v>2</v>
      </c>
      <c r="LP34" s="180">
        <v>0</v>
      </c>
      <c r="LQ34" s="180">
        <v>0</v>
      </c>
      <c r="LR34" s="180">
        <v>0</v>
      </c>
      <c r="LS34" s="180">
        <v>0</v>
      </c>
      <c r="LT34" s="180">
        <v>0</v>
      </c>
      <c r="LU34" s="180">
        <v>0</v>
      </c>
      <c r="LV34" s="180">
        <v>0</v>
      </c>
      <c r="LW34" s="180">
        <v>0</v>
      </c>
      <c r="LX34" s="180">
        <v>0</v>
      </c>
      <c r="LY34" s="180">
        <v>0</v>
      </c>
      <c r="LZ34" s="180">
        <v>2</v>
      </c>
      <c r="MA34" s="180">
        <v>0</v>
      </c>
      <c r="MB34" s="180">
        <v>0</v>
      </c>
      <c r="MC34" s="180">
        <v>1</v>
      </c>
      <c r="MD34" s="180">
        <v>1</v>
      </c>
      <c r="ME34" s="180">
        <v>1</v>
      </c>
      <c r="MF34" s="180">
        <v>2</v>
      </c>
      <c r="MG34" s="180">
        <v>1</v>
      </c>
      <c r="MH34" s="180">
        <v>1</v>
      </c>
      <c r="MI34" s="180">
        <v>1</v>
      </c>
      <c r="MJ34" s="180">
        <v>2</v>
      </c>
      <c r="MK34" s="180">
        <v>1</v>
      </c>
      <c r="ML34" s="180">
        <v>1</v>
      </c>
      <c r="MM34" s="180">
        <v>1</v>
      </c>
      <c r="MN34" s="180">
        <v>1</v>
      </c>
      <c r="MO34" s="180">
        <v>1</v>
      </c>
      <c r="MP34" s="180">
        <v>2</v>
      </c>
      <c r="MQ34" s="180">
        <v>1</v>
      </c>
      <c r="MR34" s="180">
        <v>1</v>
      </c>
      <c r="MS34" s="180">
        <v>1</v>
      </c>
      <c r="MT34" s="180">
        <v>1</v>
      </c>
      <c r="MU34" s="180">
        <v>1</v>
      </c>
      <c r="MV34" s="183">
        <v>0.97916666666666663</v>
      </c>
      <c r="MW34" s="180">
        <v>10</v>
      </c>
      <c r="MX34" s="183">
        <v>0.29166666666666669</v>
      </c>
      <c r="MY34" s="180">
        <v>7</v>
      </c>
      <c r="MZ34" s="179" t="s">
        <v>26</v>
      </c>
      <c r="NA34" s="179" t="s">
        <v>26</v>
      </c>
      <c r="NB34" s="179" t="s">
        <v>26</v>
      </c>
      <c r="NC34" s="179" t="s">
        <v>26</v>
      </c>
      <c r="ND34" s="179" t="s">
        <v>26</v>
      </c>
      <c r="NE34" s="179" t="s">
        <v>26</v>
      </c>
      <c r="NF34" s="179" t="s">
        <v>103</v>
      </c>
      <c r="NG34" s="179" t="s">
        <v>26</v>
      </c>
      <c r="NH34" s="179" t="s">
        <v>26</v>
      </c>
      <c r="NI34" s="179" t="s">
        <v>102</v>
      </c>
      <c r="NJ34" s="179" t="s">
        <v>26</v>
      </c>
      <c r="NK34" s="179" t="s">
        <v>26</v>
      </c>
      <c r="NL34" s="179" t="s">
        <v>66</v>
      </c>
      <c r="NM34" s="179" t="s">
        <v>23</v>
      </c>
      <c r="NN34" s="180">
        <v>30</v>
      </c>
      <c r="NO34" s="179" t="s">
        <v>7</v>
      </c>
      <c r="NP34" s="179" t="s">
        <v>7</v>
      </c>
      <c r="NQ34" s="179"/>
      <c r="NR34" s="179" t="s">
        <v>21</v>
      </c>
      <c r="NS34" s="179" t="s">
        <v>96</v>
      </c>
      <c r="NT34" s="180">
        <v>5</v>
      </c>
      <c r="NU34" s="180">
        <v>5</v>
      </c>
      <c r="NV34" s="180">
        <v>5</v>
      </c>
      <c r="NW34" s="180">
        <v>1</v>
      </c>
      <c r="NX34" s="179" t="s">
        <v>19</v>
      </c>
      <c r="NY34" s="179" t="s">
        <v>1346</v>
      </c>
      <c r="NZ34" s="179" t="s">
        <v>16</v>
      </c>
      <c r="OA34" s="179" t="s">
        <v>18</v>
      </c>
      <c r="OB34" s="179" t="s">
        <v>20</v>
      </c>
      <c r="OC34" s="180">
        <v>2</v>
      </c>
      <c r="OD34" s="180">
        <v>1</v>
      </c>
      <c r="OE34" s="180">
        <v>1</v>
      </c>
      <c r="OF34" s="180">
        <v>5</v>
      </c>
      <c r="OG34" s="179"/>
      <c r="OH34" s="179" t="s">
        <v>14</v>
      </c>
      <c r="OI34" s="179" t="s">
        <v>7</v>
      </c>
      <c r="OJ34" s="179" t="s">
        <v>14</v>
      </c>
      <c r="OK34" s="179" t="s">
        <v>14</v>
      </c>
      <c r="OL34" s="179" t="s">
        <v>7</v>
      </c>
      <c r="OM34" s="179" t="s">
        <v>7</v>
      </c>
      <c r="ON34" s="179" t="s">
        <v>9</v>
      </c>
      <c r="OO34" s="179" t="s">
        <v>12</v>
      </c>
      <c r="OP34" s="179" t="s">
        <v>57</v>
      </c>
      <c r="OQ34" s="179" t="s">
        <v>9</v>
      </c>
      <c r="OR34" s="179" t="s">
        <v>7</v>
      </c>
      <c r="OS34" s="179"/>
      <c r="OT34" s="179" t="s">
        <v>160</v>
      </c>
      <c r="OU34" s="179" t="s">
        <v>7</v>
      </c>
      <c r="OV34" s="179" t="s">
        <v>7</v>
      </c>
      <c r="OW34" s="179" t="s">
        <v>9</v>
      </c>
      <c r="OX34" s="179" t="s">
        <v>8</v>
      </c>
      <c r="OY34" s="179" t="s">
        <v>7</v>
      </c>
      <c r="OZ34" s="179" t="s">
        <v>7</v>
      </c>
      <c r="PA34" s="179"/>
      <c r="PB34" s="179" t="s">
        <v>7</v>
      </c>
      <c r="PC34" s="179" t="s">
        <v>7</v>
      </c>
      <c r="PD34" s="179" t="s">
        <v>90</v>
      </c>
      <c r="PE34" s="179"/>
      <c r="PF34" s="179"/>
      <c r="PG34" s="179"/>
      <c r="PH34" s="179"/>
      <c r="PI34" s="179"/>
      <c r="PJ34" s="180">
        <v>7</v>
      </c>
      <c r="PK34" s="179"/>
      <c r="PL34" s="179"/>
      <c r="PM34" s="179" t="s">
        <v>5</v>
      </c>
      <c r="PN34" s="179"/>
      <c r="PO34" s="179"/>
      <c r="PP34" s="179"/>
      <c r="PQ34" s="179"/>
      <c r="PR34" s="179"/>
      <c r="PS34" s="179"/>
      <c r="PT34" s="179"/>
      <c r="PU34" s="179"/>
      <c r="PV34" s="179"/>
      <c r="PW34" s="179"/>
      <c r="PX34" s="179"/>
      <c r="PY34" s="179"/>
      <c r="PZ34" s="179"/>
      <c r="QA34" s="179"/>
      <c r="QB34" s="179"/>
      <c r="QC34" s="179" t="s">
        <v>54</v>
      </c>
      <c r="QD34" s="179"/>
      <c r="QE34" s="179"/>
      <c r="QF34" s="179"/>
      <c r="QG34" s="179" t="s">
        <v>141</v>
      </c>
      <c r="QH34" s="179" t="s">
        <v>248</v>
      </c>
      <c r="QI34" s="179" t="s">
        <v>1</v>
      </c>
      <c r="QJ34" s="179"/>
      <c r="QK34" s="179" t="s">
        <v>1</v>
      </c>
      <c r="QL34" s="179"/>
      <c r="QM34" s="179"/>
      <c r="QN34" s="179"/>
      <c r="QO34" s="179"/>
      <c r="QP34" s="179"/>
      <c r="QQ34" s="179"/>
      <c r="QR34" s="184"/>
      <c r="QS34" s="171">
        <v>44066.556875000002</v>
      </c>
      <c r="QT34" t="s">
        <v>2029</v>
      </c>
      <c r="QU34" t="s">
        <v>1822</v>
      </c>
      <c r="QV34" t="s">
        <v>258</v>
      </c>
      <c r="QW34" t="s">
        <v>1938</v>
      </c>
      <c r="QX34" t="s">
        <v>1939</v>
      </c>
      <c r="QY34" t="s">
        <v>1938</v>
      </c>
      <c r="QZ34" t="s">
        <v>1939</v>
      </c>
      <c r="RA34" t="s">
        <v>9</v>
      </c>
      <c r="RB34" t="s">
        <v>7</v>
      </c>
      <c r="RD34" t="s">
        <v>7</v>
      </c>
      <c r="RF34" t="s">
        <v>7</v>
      </c>
      <c r="RI34" t="s">
        <v>20</v>
      </c>
      <c r="RJ34" t="s">
        <v>40</v>
      </c>
      <c r="RK34">
        <v>1</v>
      </c>
      <c r="RL34" t="s">
        <v>20</v>
      </c>
      <c r="RM34" t="s">
        <v>20</v>
      </c>
      <c r="RN34" t="s">
        <v>194</v>
      </c>
      <c r="RO34">
        <v>1</v>
      </c>
      <c r="RP34" t="s">
        <v>20</v>
      </c>
      <c r="RQ34">
        <v>1</v>
      </c>
      <c r="RR34" t="s">
        <v>38</v>
      </c>
      <c r="RS34" t="s">
        <v>7</v>
      </c>
      <c r="RU34" t="s">
        <v>7</v>
      </c>
      <c r="RW34" t="s">
        <v>9</v>
      </c>
      <c r="RX34" t="s">
        <v>132</v>
      </c>
      <c r="RY34" t="s">
        <v>256</v>
      </c>
      <c r="RZ34" t="s">
        <v>7</v>
      </c>
      <c r="SB34">
        <v>5</v>
      </c>
      <c r="SC34" t="s">
        <v>204</v>
      </c>
      <c r="SD34">
        <v>5</v>
      </c>
      <c r="SE34" t="s">
        <v>105</v>
      </c>
      <c r="SF34">
        <v>7</v>
      </c>
      <c r="SG34" t="s">
        <v>253</v>
      </c>
      <c r="SH34" t="s">
        <v>734</v>
      </c>
      <c r="SI34">
        <v>4</v>
      </c>
      <c r="SJ34">
        <v>4</v>
      </c>
      <c r="SK34">
        <v>1</v>
      </c>
      <c r="SL34">
        <v>1</v>
      </c>
      <c r="SM34">
        <v>4</v>
      </c>
      <c r="SN34">
        <v>1</v>
      </c>
      <c r="SO34">
        <v>1</v>
      </c>
      <c r="SP34">
        <v>4</v>
      </c>
      <c r="SQ34">
        <v>1</v>
      </c>
      <c r="SR34">
        <v>4</v>
      </c>
      <c r="SS34">
        <v>4</v>
      </c>
      <c r="ST34">
        <v>2</v>
      </c>
      <c r="SU34">
        <v>1</v>
      </c>
      <c r="SV34">
        <v>1</v>
      </c>
      <c r="SW34">
        <v>4</v>
      </c>
      <c r="SX34">
        <v>4</v>
      </c>
      <c r="SY34">
        <v>1</v>
      </c>
      <c r="SZ34">
        <v>1</v>
      </c>
      <c r="TA34">
        <v>4</v>
      </c>
      <c r="TB34">
        <v>4</v>
      </c>
      <c r="TC34">
        <v>0</v>
      </c>
      <c r="TD34">
        <v>0</v>
      </c>
      <c r="TE34">
        <v>0</v>
      </c>
      <c r="TF34">
        <v>0</v>
      </c>
      <c r="TG34">
        <v>3</v>
      </c>
      <c r="TH34">
        <v>0</v>
      </c>
      <c r="TI34">
        <v>0</v>
      </c>
      <c r="TJ34">
        <v>0</v>
      </c>
      <c r="TK34">
        <v>3</v>
      </c>
      <c r="TL34">
        <v>0</v>
      </c>
      <c r="TM34">
        <v>0</v>
      </c>
      <c r="TN34">
        <v>0</v>
      </c>
      <c r="TO34">
        <v>3</v>
      </c>
      <c r="TP34">
        <v>0</v>
      </c>
      <c r="TQ34">
        <v>0</v>
      </c>
      <c r="TR34">
        <v>0</v>
      </c>
      <c r="TS34">
        <v>0</v>
      </c>
      <c r="TT34">
        <v>0</v>
      </c>
      <c r="TU34">
        <v>0</v>
      </c>
      <c r="TV34">
        <v>0</v>
      </c>
      <c r="TW34">
        <v>0</v>
      </c>
      <c r="TX34">
        <v>0</v>
      </c>
      <c r="TY34">
        <v>0</v>
      </c>
      <c r="TZ34">
        <v>3</v>
      </c>
      <c r="UA34">
        <v>0</v>
      </c>
      <c r="UB34">
        <v>0</v>
      </c>
      <c r="UC34">
        <v>0</v>
      </c>
      <c r="UD34">
        <v>0</v>
      </c>
      <c r="UE34">
        <v>0</v>
      </c>
      <c r="UF34">
        <v>2</v>
      </c>
      <c r="UG34">
        <v>0</v>
      </c>
      <c r="UH34">
        <v>0</v>
      </c>
      <c r="UI34">
        <v>0</v>
      </c>
      <c r="UJ34">
        <v>0</v>
      </c>
      <c r="UK34">
        <v>0</v>
      </c>
      <c r="UL34">
        <v>0</v>
      </c>
      <c r="UM34">
        <v>0</v>
      </c>
      <c r="UN34">
        <v>1</v>
      </c>
      <c r="UO34">
        <v>1</v>
      </c>
      <c r="UP34">
        <v>1</v>
      </c>
      <c r="UQ34">
        <v>1</v>
      </c>
      <c r="UR34">
        <v>1</v>
      </c>
      <c r="US34">
        <v>1</v>
      </c>
      <c r="UT34">
        <v>1</v>
      </c>
      <c r="UU34">
        <v>1</v>
      </c>
      <c r="UV34">
        <v>2</v>
      </c>
      <c r="UW34">
        <v>1</v>
      </c>
      <c r="UX34">
        <v>1</v>
      </c>
      <c r="UY34">
        <v>1</v>
      </c>
      <c r="UZ34">
        <v>1</v>
      </c>
      <c r="VA34">
        <v>1</v>
      </c>
      <c r="VB34">
        <v>2</v>
      </c>
      <c r="VC34">
        <v>1</v>
      </c>
      <c r="VD34">
        <v>1</v>
      </c>
      <c r="VE34">
        <v>1</v>
      </c>
      <c r="VF34">
        <v>1</v>
      </c>
      <c r="VG34">
        <v>1</v>
      </c>
      <c r="VH34" s="172">
        <v>8.3333333333333329E-2</v>
      </c>
      <c r="VI34">
        <v>10</v>
      </c>
      <c r="VJ34" s="173">
        <v>0.39583333333333331</v>
      </c>
      <c r="VK34">
        <v>7</v>
      </c>
      <c r="VL34" t="s">
        <v>26</v>
      </c>
      <c r="VM34" t="s">
        <v>26</v>
      </c>
      <c r="VN34" t="s">
        <v>26</v>
      </c>
      <c r="VO34" t="s">
        <v>26</v>
      </c>
      <c r="VP34" t="s">
        <v>26</v>
      </c>
      <c r="VQ34" t="s">
        <v>26</v>
      </c>
      <c r="VR34" t="s">
        <v>26</v>
      </c>
      <c r="VS34" t="s">
        <v>26</v>
      </c>
      <c r="VT34" t="s">
        <v>26</v>
      </c>
      <c r="VU34" t="s">
        <v>7</v>
      </c>
      <c r="VV34" t="s">
        <v>26</v>
      </c>
      <c r="VW34" t="s">
        <v>26</v>
      </c>
      <c r="VX34" t="s">
        <v>66</v>
      </c>
      <c r="VY34" t="s">
        <v>23</v>
      </c>
      <c r="VZ34">
        <v>240</v>
      </c>
      <c r="WA34" t="s">
        <v>7</v>
      </c>
      <c r="WB34" t="s">
        <v>7</v>
      </c>
      <c r="WD34" t="s">
        <v>21</v>
      </c>
      <c r="WE34" t="s">
        <v>96</v>
      </c>
      <c r="WF34">
        <v>5</v>
      </c>
      <c r="WG34">
        <v>5</v>
      </c>
      <c r="WH34">
        <v>5</v>
      </c>
      <c r="WI34">
        <v>1</v>
      </c>
      <c r="WJ34" t="s">
        <v>1346</v>
      </c>
      <c r="WK34" t="s">
        <v>19</v>
      </c>
      <c r="WL34" t="s">
        <v>16</v>
      </c>
      <c r="WM34" t="s">
        <v>18</v>
      </c>
      <c r="WN34" t="s">
        <v>20</v>
      </c>
      <c r="WO34">
        <v>1</v>
      </c>
      <c r="WP34">
        <v>1</v>
      </c>
      <c r="WQ34">
        <v>1</v>
      </c>
      <c r="WR34">
        <v>5</v>
      </c>
      <c r="WT34" t="s">
        <v>14</v>
      </c>
      <c r="WU34" t="s">
        <v>7</v>
      </c>
      <c r="WV34" t="s">
        <v>14</v>
      </c>
      <c r="WW34" t="s">
        <v>14</v>
      </c>
      <c r="WX34" t="s">
        <v>13</v>
      </c>
      <c r="WY34" t="s">
        <v>13</v>
      </c>
      <c r="WZ34" t="s">
        <v>9</v>
      </c>
      <c r="XA34" t="s">
        <v>12</v>
      </c>
      <c r="XB34" t="s">
        <v>57</v>
      </c>
      <c r="XC34" t="s">
        <v>9</v>
      </c>
      <c r="XD34" t="s">
        <v>7</v>
      </c>
      <c r="XF34" t="s">
        <v>160</v>
      </c>
      <c r="XG34" t="s">
        <v>7</v>
      </c>
      <c r="XH34" t="s">
        <v>7</v>
      </c>
      <c r="XI34" t="s">
        <v>9</v>
      </c>
      <c r="XJ34" t="s">
        <v>8</v>
      </c>
      <c r="XK34" t="s">
        <v>7</v>
      </c>
      <c r="XL34" t="s">
        <v>7</v>
      </c>
      <c r="XN34" t="s">
        <v>7</v>
      </c>
      <c r="XO34" t="s">
        <v>7</v>
      </c>
      <c r="XP34" t="s">
        <v>90</v>
      </c>
      <c r="XV34">
        <v>7</v>
      </c>
      <c r="XY34" t="s">
        <v>5</v>
      </c>
      <c r="YO34" t="s">
        <v>54</v>
      </c>
      <c r="YS34" t="s">
        <v>141</v>
      </c>
      <c r="YT34" t="s">
        <v>248</v>
      </c>
      <c r="YU34" t="s">
        <v>1</v>
      </c>
      <c r="YW34" t="s">
        <v>1</v>
      </c>
      <c r="ZE34" t="s">
        <v>0</v>
      </c>
    </row>
    <row r="35" spans="1:681" ht="15" thickTop="1" x14ac:dyDescent="0.35">
      <c r="A35" s="47" t="s">
        <v>460</v>
      </c>
      <c r="B35" s="17">
        <v>43958.920403599535</v>
      </c>
      <c r="C35" s="53">
        <v>19</v>
      </c>
      <c r="D35" s="11" t="s">
        <v>459</v>
      </c>
      <c r="E35" s="11" t="s">
        <v>50</v>
      </c>
      <c r="F35" s="11" t="s">
        <v>333</v>
      </c>
      <c r="G35" s="11" t="s">
        <v>48</v>
      </c>
      <c r="H35" s="11" t="s">
        <v>47</v>
      </c>
      <c r="I35" s="11" t="s">
        <v>47</v>
      </c>
      <c r="J35" s="11" t="s">
        <v>7</v>
      </c>
      <c r="K35" s="11"/>
      <c r="L35" s="11" t="s">
        <v>7</v>
      </c>
      <c r="M35" s="11"/>
      <c r="N35" s="11" t="s">
        <v>9</v>
      </c>
      <c r="O35" s="11" t="s">
        <v>45</v>
      </c>
      <c r="P35" s="11"/>
      <c r="Q35" s="11" t="s">
        <v>116</v>
      </c>
      <c r="R35" s="11"/>
      <c r="S35" s="11">
        <v>3</v>
      </c>
      <c r="T35" s="11">
        <v>0</v>
      </c>
      <c r="U35" s="11" t="s">
        <v>9</v>
      </c>
      <c r="V35" s="11" t="s">
        <v>9</v>
      </c>
      <c r="W35" s="11" t="s">
        <v>7</v>
      </c>
      <c r="X35" s="11" t="s">
        <v>7</v>
      </c>
      <c r="Y35" s="54" t="s">
        <v>7</v>
      </c>
      <c r="Z35" s="65" t="s">
        <v>9</v>
      </c>
      <c r="AA35" s="66"/>
      <c r="AB35" s="66" t="s">
        <v>7</v>
      </c>
      <c r="AC35" s="66"/>
      <c r="AD35" s="66" t="s">
        <v>9</v>
      </c>
      <c r="AE35" s="66" t="s">
        <v>458</v>
      </c>
      <c r="AF35" s="67">
        <v>1</v>
      </c>
      <c r="AG35" s="53" t="s">
        <v>20</v>
      </c>
      <c r="AH35" s="11" t="s">
        <v>40</v>
      </c>
      <c r="AI35" s="11" t="s">
        <v>20</v>
      </c>
      <c r="AJ35" s="11" t="s">
        <v>20</v>
      </c>
      <c r="AK35" s="11" t="s">
        <v>20</v>
      </c>
      <c r="AL35" s="11" t="s">
        <v>80</v>
      </c>
      <c r="AM35" s="11" t="s">
        <v>20</v>
      </c>
      <c r="AN35" s="11">
        <v>1</v>
      </c>
      <c r="AO35" s="11" t="s">
        <v>20</v>
      </c>
      <c r="AP35" s="54" t="s">
        <v>133</v>
      </c>
      <c r="AQ35" s="65" t="s">
        <v>9</v>
      </c>
      <c r="AR35" s="66" t="s">
        <v>457</v>
      </c>
      <c r="AS35" s="66" t="s">
        <v>9</v>
      </c>
      <c r="AT35" s="67"/>
      <c r="AU35" s="53" t="s">
        <v>9</v>
      </c>
      <c r="AV35" s="11" t="s">
        <v>35</v>
      </c>
      <c r="AW35" s="11" t="s">
        <v>34</v>
      </c>
      <c r="AX35" s="11" t="s">
        <v>9</v>
      </c>
      <c r="AY35" s="11" t="s">
        <v>456</v>
      </c>
      <c r="AZ35" s="11">
        <v>1</v>
      </c>
      <c r="BA35" s="11" t="s">
        <v>313</v>
      </c>
      <c r="BB35" s="11">
        <v>2</v>
      </c>
      <c r="BC35" s="11">
        <v>1</v>
      </c>
      <c r="BD35" s="11">
        <v>2</v>
      </c>
      <c r="BE35" s="11"/>
      <c r="BF35" s="54"/>
      <c r="BG35" s="83">
        <v>3</v>
      </c>
      <c r="BH35" s="79">
        <v>2</v>
      </c>
      <c r="BI35" s="79">
        <v>3</v>
      </c>
      <c r="BJ35" s="79">
        <v>2</v>
      </c>
      <c r="BK35" s="79">
        <v>3</v>
      </c>
      <c r="BL35" s="79">
        <v>2</v>
      </c>
      <c r="BM35" s="79">
        <v>4</v>
      </c>
      <c r="BN35" s="79">
        <v>2</v>
      </c>
      <c r="BO35" s="79">
        <v>3</v>
      </c>
      <c r="BP35" s="79">
        <v>2</v>
      </c>
      <c r="BQ35" s="79">
        <v>2</v>
      </c>
      <c r="BR35" s="79">
        <v>3</v>
      </c>
      <c r="BS35" s="79">
        <v>1</v>
      </c>
      <c r="BT35" s="79">
        <v>3</v>
      </c>
      <c r="BU35" s="79">
        <v>2</v>
      </c>
      <c r="BV35" s="79">
        <v>2</v>
      </c>
      <c r="BW35" s="79">
        <v>3</v>
      </c>
      <c r="BX35" s="79">
        <v>3</v>
      </c>
      <c r="BY35" s="79">
        <v>2</v>
      </c>
      <c r="BZ35" s="84">
        <v>2</v>
      </c>
      <c r="CA35" s="136">
        <v>54</v>
      </c>
      <c r="CB35" s="53">
        <v>3</v>
      </c>
      <c r="CC35" s="11">
        <v>2</v>
      </c>
      <c r="CD35" s="11">
        <v>4</v>
      </c>
      <c r="CE35" s="11">
        <v>1</v>
      </c>
      <c r="CF35" s="11">
        <v>1</v>
      </c>
      <c r="CG35" s="11">
        <v>1</v>
      </c>
      <c r="CH35" s="11">
        <v>1</v>
      </c>
      <c r="CI35" s="11">
        <v>1</v>
      </c>
      <c r="CJ35" s="11">
        <v>2</v>
      </c>
      <c r="CK35" s="11">
        <v>3</v>
      </c>
      <c r="CL35" s="11">
        <v>2</v>
      </c>
      <c r="CM35" s="11">
        <v>1</v>
      </c>
      <c r="CN35" s="11">
        <v>0</v>
      </c>
      <c r="CO35" s="11">
        <v>2</v>
      </c>
      <c r="CP35" s="11">
        <v>2</v>
      </c>
      <c r="CQ35" s="11">
        <v>3</v>
      </c>
      <c r="CR35" s="11">
        <v>3</v>
      </c>
      <c r="CS35" s="11">
        <v>3</v>
      </c>
      <c r="CT35" s="11">
        <v>1</v>
      </c>
      <c r="CU35" s="11">
        <v>2</v>
      </c>
      <c r="CV35" s="11">
        <v>2</v>
      </c>
      <c r="CW35" s="11">
        <v>2</v>
      </c>
      <c r="CX35" s="11">
        <v>1</v>
      </c>
      <c r="CY35" s="11">
        <v>2</v>
      </c>
      <c r="CZ35" s="11">
        <v>1</v>
      </c>
      <c r="DA35" s="11">
        <v>3</v>
      </c>
      <c r="DB35" s="11">
        <v>4</v>
      </c>
      <c r="DC35" s="11">
        <v>2</v>
      </c>
      <c r="DD35" s="11">
        <v>3</v>
      </c>
      <c r="DE35" s="11">
        <v>1</v>
      </c>
      <c r="DF35" s="11">
        <v>0</v>
      </c>
      <c r="DG35" s="11">
        <v>0</v>
      </c>
      <c r="DH35" s="11">
        <v>1</v>
      </c>
      <c r="DI35" s="11">
        <v>2</v>
      </c>
      <c r="DJ35" s="11">
        <v>0</v>
      </c>
      <c r="DK35" s="11">
        <v>4</v>
      </c>
      <c r="DL35" s="54">
        <v>3</v>
      </c>
      <c r="DM35" s="143">
        <v>17</v>
      </c>
      <c r="DN35" s="143">
        <v>9</v>
      </c>
      <c r="DO35" s="143">
        <v>16</v>
      </c>
      <c r="DP35" s="143">
        <v>11</v>
      </c>
      <c r="DQ35" s="143">
        <v>5</v>
      </c>
      <c r="DR35" s="143">
        <v>11</v>
      </c>
      <c r="DS35" s="143">
        <v>59</v>
      </c>
      <c r="DT35" s="83">
        <v>3</v>
      </c>
      <c r="DU35" s="79">
        <v>3</v>
      </c>
      <c r="DV35" s="79">
        <v>3</v>
      </c>
      <c r="DW35" s="79">
        <v>1</v>
      </c>
      <c r="DX35" s="79">
        <v>4</v>
      </c>
      <c r="DY35" s="79">
        <v>2</v>
      </c>
      <c r="DZ35" s="79">
        <v>3</v>
      </c>
      <c r="EA35" s="79">
        <v>1</v>
      </c>
      <c r="EB35" s="79">
        <v>1</v>
      </c>
      <c r="EC35" s="79">
        <v>2</v>
      </c>
      <c r="ED35" s="79">
        <v>3</v>
      </c>
      <c r="EE35" s="79">
        <v>1</v>
      </c>
      <c r="EF35" s="79">
        <v>4</v>
      </c>
      <c r="EG35" s="79">
        <v>2</v>
      </c>
      <c r="EH35" s="79">
        <v>3</v>
      </c>
      <c r="EI35" s="79">
        <v>3</v>
      </c>
      <c r="EJ35" s="79">
        <v>3</v>
      </c>
      <c r="EK35" s="79">
        <v>2</v>
      </c>
      <c r="EL35" s="84">
        <v>4</v>
      </c>
      <c r="EM35" s="136">
        <f t="shared" ref="EM35:EM43" si="0">SUM(DT35:EL35)</f>
        <v>48</v>
      </c>
      <c r="EN35" s="90" t="s">
        <v>455</v>
      </c>
      <c r="EO35" s="11">
        <v>30</v>
      </c>
      <c r="EP35" s="77" t="s">
        <v>454</v>
      </c>
      <c r="EQ35" s="11">
        <v>5</v>
      </c>
      <c r="ER35" s="11" t="s">
        <v>69</v>
      </c>
      <c r="ES35" s="11" t="s">
        <v>103</v>
      </c>
      <c r="ET35" s="11" t="s">
        <v>69</v>
      </c>
      <c r="EU35" s="11" t="s">
        <v>26</v>
      </c>
      <c r="EV35" s="11" t="s">
        <v>103</v>
      </c>
      <c r="EW35" s="11" t="s">
        <v>26</v>
      </c>
      <c r="EX35" s="11" t="s">
        <v>103</v>
      </c>
      <c r="EY35" s="11" t="s">
        <v>103</v>
      </c>
      <c r="EZ35" s="11" t="s">
        <v>26</v>
      </c>
      <c r="FA35" s="11" t="s">
        <v>453</v>
      </c>
      <c r="FB35" s="11" t="s">
        <v>26</v>
      </c>
      <c r="FC35" s="11" t="s">
        <v>125</v>
      </c>
      <c r="FD35" s="11" t="s">
        <v>101</v>
      </c>
      <c r="FE35" s="54" t="s">
        <v>65</v>
      </c>
      <c r="FF35" s="83">
        <v>0.05</v>
      </c>
      <c r="FG35" s="79">
        <v>100</v>
      </c>
      <c r="FH35" s="79">
        <v>47</v>
      </c>
      <c r="FI35" s="79">
        <v>10</v>
      </c>
      <c r="FJ35" s="79" t="s">
        <v>9</v>
      </c>
      <c r="FK35" s="79" t="s">
        <v>9</v>
      </c>
      <c r="FL35" s="79"/>
      <c r="FM35" s="79" t="s">
        <v>60</v>
      </c>
      <c r="FN35" s="84" t="s">
        <v>96</v>
      </c>
      <c r="FO35" s="53">
        <v>3</v>
      </c>
      <c r="FP35" s="11">
        <v>2</v>
      </c>
      <c r="FQ35" s="11">
        <v>4</v>
      </c>
      <c r="FR35" s="11">
        <v>2</v>
      </c>
      <c r="FS35" s="11" t="s">
        <v>17</v>
      </c>
      <c r="FT35" s="11" t="s">
        <v>19</v>
      </c>
      <c r="FU35" s="11" t="s">
        <v>20</v>
      </c>
      <c r="FV35" s="11" t="s">
        <v>16</v>
      </c>
      <c r="FW35" s="11" t="s">
        <v>18</v>
      </c>
      <c r="FX35" s="11">
        <v>3</v>
      </c>
      <c r="FY35" s="11">
        <v>5</v>
      </c>
      <c r="FZ35" s="11">
        <v>5</v>
      </c>
      <c r="GA35" s="11">
        <v>2</v>
      </c>
      <c r="GB35" s="11" t="s">
        <v>452</v>
      </c>
      <c r="GC35" s="11" t="s">
        <v>14</v>
      </c>
      <c r="GD35" s="11" t="s">
        <v>9</v>
      </c>
      <c r="GE35" s="11" t="s">
        <v>58</v>
      </c>
      <c r="GF35" s="11" t="s">
        <v>162</v>
      </c>
      <c r="GG35" s="11" t="s">
        <v>7</v>
      </c>
      <c r="GH35" s="11" t="s">
        <v>7</v>
      </c>
      <c r="GI35" s="54" t="s">
        <v>7</v>
      </c>
      <c r="GJ35" s="83" t="s">
        <v>143</v>
      </c>
      <c r="GK35" s="79" t="s">
        <v>92</v>
      </c>
      <c r="GL35" s="79"/>
      <c r="GM35" s="79"/>
      <c r="GN35" s="79"/>
      <c r="GO35" s="79" t="s">
        <v>451</v>
      </c>
      <c r="GP35" s="79" t="s">
        <v>7</v>
      </c>
      <c r="GQ35" s="79" t="s">
        <v>7</v>
      </c>
      <c r="GR35" s="79" t="s">
        <v>7</v>
      </c>
      <c r="GS35" s="79"/>
      <c r="GT35" s="84" t="s">
        <v>7</v>
      </c>
      <c r="GU35" s="53" t="s">
        <v>7</v>
      </c>
      <c r="GV35" s="11"/>
      <c r="GW35" s="11"/>
      <c r="GX35" s="54"/>
      <c r="GY35" s="83" t="s">
        <v>185</v>
      </c>
      <c r="GZ35" s="79"/>
      <c r="HA35" s="79"/>
      <c r="HB35" s="79"/>
      <c r="HC35" s="79"/>
      <c r="HD35" s="79"/>
      <c r="HE35" s="79"/>
      <c r="HF35" s="79">
        <v>8</v>
      </c>
      <c r="HG35" s="84"/>
      <c r="HH35" s="49" t="s">
        <v>5</v>
      </c>
      <c r="HI35" s="11"/>
      <c r="HJ35" s="11"/>
      <c r="HK35" s="11"/>
      <c r="HL35" s="11"/>
      <c r="HM35" s="11"/>
      <c r="HN35" s="11"/>
      <c r="HO35" s="11"/>
      <c r="HP35" s="11"/>
      <c r="HQ35" s="11"/>
      <c r="HR35" s="11"/>
      <c r="HS35" s="11"/>
      <c r="HT35" s="11"/>
      <c r="HU35" s="11"/>
      <c r="HV35" s="11"/>
      <c r="HW35" s="11"/>
      <c r="HX35" s="11" t="s">
        <v>54</v>
      </c>
      <c r="HY35" s="11"/>
      <c r="HZ35" s="11"/>
      <c r="IA35" s="11"/>
      <c r="IB35" s="11" t="s">
        <v>141</v>
      </c>
      <c r="IC35" s="11" t="s">
        <v>248</v>
      </c>
      <c r="ID35" s="11" t="s">
        <v>1</v>
      </c>
      <c r="IE35" s="11"/>
      <c r="IF35" s="11" t="s">
        <v>1</v>
      </c>
      <c r="IG35" s="11"/>
      <c r="IH35" s="11"/>
      <c r="II35" s="11"/>
      <c r="IJ35" s="11"/>
      <c r="IK35" s="11"/>
      <c r="IL35" s="11"/>
      <c r="IM35" s="11"/>
      <c r="QS35" s="171">
        <v>44062.622129629628</v>
      </c>
      <c r="QT35" t="s">
        <v>2029</v>
      </c>
      <c r="QU35" t="s">
        <v>1822</v>
      </c>
      <c r="QV35" t="s">
        <v>460</v>
      </c>
      <c r="QW35" t="s">
        <v>1831</v>
      </c>
      <c r="QX35" t="s">
        <v>1824</v>
      </c>
      <c r="QY35" t="s">
        <v>1831</v>
      </c>
      <c r="QZ35" t="s">
        <v>1824</v>
      </c>
      <c r="RA35" t="s">
        <v>9</v>
      </c>
      <c r="RB35" t="s">
        <v>9</v>
      </c>
      <c r="RC35" t="s">
        <v>2110</v>
      </c>
      <c r="RD35" t="s">
        <v>7</v>
      </c>
      <c r="RF35" t="s">
        <v>7</v>
      </c>
      <c r="RI35" t="s">
        <v>20</v>
      </c>
      <c r="RJ35" t="s">
        <v>40</v>
      </c>
      <c r="RK35" t="s">
        <v>20</v>
      </c>
      <c r="RL35" t="s">
        <v>20</v>
      </c>
      <c r="RM35" t="s">
        <v>20</v>
      </c>
      <c r="RN35" t="s">
        <v>80</v>
      </c>
      <c r="RO35" t="s">
        <v>20</v>
      </c>
      <c r="RQ35" t="s">
        <v>20</v>
      </c>
      <c r="RR35" t="s">
        <v>133</v>
      </c>
      <c r="RS35" t="s">
        <v>9</v>
      </c>
      <c r="RT35" t="s">
        <v>2111</v>
      </c>
      <c r="RU35" t="s">
        <v>7</v>
      </c>
      <c r="RW35" t="s">
        <v>9</v>
      </c>
      <c r="RX35" t="s">
        <v>35</v>
      </c>
      <c r="RY35" t="s">
        <v>34</v>
      </c>
      <c r="RZ35" t="s">
        <v>9</v>
      </c>
      <c r="SB35">
        <v>0</v>
      </c>
      <c r="SC35">
        <v>0</v>
      </c>
      <c r="SD35">
        <v>0</v>
      </c>
      <c r="SE35">
        <v>0</v>
      </c>
      <c r="SF35">
        <v>7</v>
      </c>
      <c r="SG35">
        <v>30</v>
      </c>
      <c r="SH35">
        <v>8</v>
      </c>
      <c r="SI35">
        <v>3</v>
      </c>
      <c r="SJ35">
        <v>2</v>
      </c>
      <c r="SK35">
        <v>2</v>
      </c>
      <c r="SL35">
        <v>1</v>
      </c>
      <c r="SM35">
        <v>3</v>
      </c>
      <c r="SN35">
        <v>1</v>
      </c>
      <c r="SO35">
        <v>2</v>
      </c>
      <c r="SP35">
        <v>3</v>
      </c>
      <c r="SQ35">
        <v>2</v>
      </c>
      <c r="SR35">
        <v>3</v>
      </c>
      <c r="SS35">
        <v>3</v>
      </c>
      <c r="ST35">
        <v>3</v>
      </c>
      <c r="SU35">
        <v>2</v>
      </c>
      <c r="SV35">
        <v>3</v>
      </c>
      <c r="SW35">
        <v>3</v>
      </c>
      <c r="SX35">
        <v>3</v>
      </c>
      <c r="SY35">
        <v>2</v>
      </c>
      <c r="SZ35">
        <v>2</v>
      </c>
      <c r="TA35">
        <v>3</v>
      </c>
      <c r="TB35">
        <v>3</v>
      </c>
      <c r="TC35">
        <v>2</v>
      </c>
      <c r="TD35">
        <v>1</v>
      </c>
      <c r="TE35">
        <v>0</v>
      </c>
      <c r="TF35">
        <v>1</v>
      </c>
      <c r="TG35">
        <v>3</v>
      </c>
      <c r="TH35">
        <v>1</v>
      </c>
      <c r="TI35">
        <v>1</v>
      </c>
      <c r="TJ35">
        <v>1</v>
      </c>
      <c r="TK35">
        <v>2</v>
      </c>
      <c r="TL35">
        <v>1</v>
      </c>
      <c r="TM35">
        <v>1</v>
      </c>
      <c r="TN35">
        <v>1</v>
      </c>
      <c r="TO35">
        <v>2</v>
      </c>
      <c r="TP35">
        <v>0</v>
      </c>
      <c r="TQ35">
        <v>1</v>
      </c>
      <c r="TR35">
        <v>1</v>
      </c>
      <c r="TS35">
        <v>2</v>
      </c>
      <c r="TT35">
        <v>1</v>
      </c>
      <c r="TU35">
        <v>1</v>
      </c>
      <c r="TV35">
        <v>1</v>
      </c>
      <c r="TW35">
        <v>1</v>
      </c>
      <c r="TX35">
        <v>1</v>
      </c>
      <c r="TY35">
        <v>0</v>
      </c>
      <c r="TZ35">
        <v>3</v>
      </c>
      <c r="UA35">
        <v>1</v>
      </c>
      <c r="UB35">
        <v>1</v>
      </c>
      <c r="UC35">
        <v>1</v>
      </c>
      <c r="UD35">
        <v>0</v>
      </c>
      <c r="UE35">
        <v>1</v>
      </c>
      <c r="UF35">
        <v>0</v>
      </c>
      <c r="UG35">
        <v>1</v>
      </c>
      <c r="UH35">
        <v>2</v>
      </c>
      <c r="UI35">
        <v>1</v>
      </c>
      <c r="UJ35">
        <v>1</v>
      </c>
      <c r="UK35">
        <v>2</v>
      </c>
      <c r="UL35">
        <v>2</v>
      </c>
      <c r="UM35">
        <v>2</v>
      </c>
      <c r="UN35">
        <v>2</v>
      </c>
      <c r="UO35">
        <v>1</v>
      </c>
      <c r="UP35">
        <v>1</v>
      </c>
      <c r="UQ35">
        <v>1</v>
      </c>
      <c r="UR35">
        <v>1</v>
      </c>
      <c r="US35">
        <v>2</v>
      </c>
      <c r="UT35">
        <v>1</v>
      </c>
      <c r="UU35">
        <v>1</v>
      </c>
      <c r="UV35">
        <v>2</v>
      </c>
      <c r="UW35">
        <v>2</v>
      </c>
      <c r="UX35">
        <v>1</v>
      </c>
      <c r="UY35">
        <v>1</v>
      </c>
      <c r="UZ35">
        <v>1</v>
      </c>
      <c r="VA35">
        <v>2</v>
      </c>
      <c r="VB35">
        <v>2</v>
      </c>
      <c r="VC35">
        <v>2</v>
      </c>
      <c r="VD35">
        <v>3</v>
      </c>
      <c r="VE35">
        <v>2</v>
      </c>
      <c r="VF35">
        <v>1</v>
      </c>
      <c r="VG35">
        <v>2</v>
      </c>
      <c r="VH35" s="173">
        <v>0.45833333333333331</v>
      </c>
      <c r="VI35">
        <v>30</v>
      </c>
      <c r="VJ35" s="169">
        <v>44052</v>
      </c>
      <c r="VK35">
        <v>7</v>
      </c>
      <c r="VL35" t="s">
        <v>103</v>
      </c>
      <c r="VM35" t="s">
        <v>103</v>
      </c>
      <c r="VN35" t="s">
        <v>26</v>
      </c>
      <c r="VO35" t="s">
        <v>26</v>
      </c>
      <c r="VP35" t="s">
        <v>26</v>
      </c>
      <c r="VQ35" t="s">
        <v>103</v>
      </c>
      <c r="VR35" t="s">
        <v>103</v>
      </c>
      <c r="VS35" t="s">
        <v>103</v>
      </c>
      <c r="VT35" t="s">
        <v>26</v>
      </c>
      <c r="VU35" t="s">
        <v>102</v>
      </c>
      <c r="VV35" t="s">
        <v>125</v>
      </c>
      <c r="VW35" t="s">
        <v>26</v>
      </c>
      <c r="VX35" t="s">
        <v>24</v>
      </c>
      <c r="VY35" t="s">
        <v>100</v>
      </c>
      <c r="VZ35">
        <v>30</v>
      </c>
      <c r="WA35" t="s">
        <v>9</v>
      </c>
      <c r="WB35" t="s">
        <v>9</v>
      </c>
      <c r="WD35" t="s">
        <v>60</v>
      </c>
      <c r="WE35" t="s">
        <v>21</v>
      </c>
      <c r="WF35">
        <v>4</v>
      </c>
      <c r="WG35">
        <v>2</v>
      </c>
      <c r="WH35">
        <v>4</v>
      </c>
      <c r="WI35">
        <v>2</v>
      </c>
      <c r="WJ35" t="s">
        <v>19</v>
      </c>
      <c r="WK35" t="s">
        <v>1346</v>
      </c>
      <c r="WL35" t="s">
        <v>20</v>
      </c>
      <c r="WM35" t="s">
        <v>20</v>
      </c>
      <c r="WN35" t="s">
        <v>20</v>
      </c>
      <c r="WO35">
        <v>3</v>
      </c>
      <c r="WP35">
        <v>4</v>
      </c>
      <c r="WQ35">
        <v>4</v>
      </c>
      <c r="WR35">
        <v>3</v>
      </c>
      <c r="WT35" t="s">
        <v>94</v>
      </c>
      <c r="WU35" t="s">
        <v>9</v>
      </c>
      <c r="WV35" t="s">
        <v>94</v>
      </c>
      <c r="WW35" t="s">
        <v>94</v>
      </c>
      <c r="WX35" t="s">
        <v>7</v>
      </c>
      <c r="WY35" t="s">
        <v>7</v>
      </c>
      <c r="WZ35" t="s">
        <v>7</v>
      </c>
      <c r="XA35" t="s">
        <v>143</v>
      </c>
      <c r="XB35" t="s">
        <v>92</v>
      </c>
      <c r="XF35" t="s">
        <v>27</v>
      </c>
      <c r="XG35" t="s">
        <v>7</v>
      </c>
      <c r="XH35" t="s">
        <v>7</v>
      </c>
      <c r="XI35" t="s">
        <v>9</v>
      </c>
      <c r="XK35" t="s">
        <v>7</v>
      </c>
      <c r="XL35" t="s">
        <v>7</v>
      </c>
      <c r="XP35" t="s">
        <v>121</v>
      </c>
      <c r="XQ35">
        <v>7</v>
      </c>
      <c r="XY35" t="s">
        <v>5</v>
      </c>
      <c r="YO35" t="s">
        <v>54</v>
      </c>
      <c r="YS35" t="s">
        <v>141</v>
      </c>
      <c r="YT35" t="s">
        <v>248</v>
      </c>
      <c r="YU35" t="s">
        <v>1</v>
      </c>
      <c r="YW35" t="s">
        <v>1</v>
      </c>
      <c r="ZE35" t="s">
        <v>0</v>
      </c>
    </row>
    <row r="36" spans="1:681" x14ac:dyDescent="0.35">
      <c r="A36" s="47" t="s">
        <v>586</v>
      </c>
      <c r="B36" s="17">
        <v>43958.33883090278</v>
      </c>
      <c r="C36" s="53">
        <v>60</v>
      </c>
      <c r="D36" s="11" t="s">
        <v>51</v>
      </c>
      <c r="E36" s="11" t="s">
        <v>50</v>
      </c>
      <c r="F36" s="11" t="s">
        <v>333</v>
      </c>
      <c r="G36" s="11" t="s">
        <v>137</v>
      </c>
      <c r="H36" s="11" t="s">
        <v>9</v>
      </c>
      <c r="I36" s="11" t="s">
        <v>7</v>
      </c>
      <c r="J36" s="11" t="s">
        <v>7</v>
      </c>
      <c r="K36" s="11"/>
      <c r="L36" s="11" t="s">
        <v>7</v>
      </c>
      <c r="M36" s="11"/>
      <c r="N36" s="11" t="s">
        <v>9</v>
      </c>
      <c r="O36" s="11" t="s">
        <v>86</v>
      </c>
      <c r="P36" s="11" t="s">
        <v>585</v>
      </c>
      <c r="Q36" s="11" t="s">
        <v>584</v>
      </c>
      <c r="R36" s="11">
        <v>10</v>
      </c>
      <c r="S36" s="11">
        <v>1</v>
      </c>
      <c r="T36" s="11">
        <v>0</v>
      </c>
      <c r="U36" s="11" t="s">
        <v>7</v>
      </c>
      <c r="V36" s="11" t="s">
        <v>9</v>
      </c>
      <c r="W36" s="11" t="s">
        <v>7</v>
      </c>
      <c r="X36" s="11" t="s">
        <v>7</v>
      </c>
      <c r="Y36" s="54" t="s">
        <v>7</v>
      </c>
      <c r="Z36" s="65" t="s">
        <v>7</v>
      </c>
      <c r="AA36" s="66"/>
      <c r="AB36" s="66" t="s">
        <v>7</v>
      </c>
      <c r="AC36" s="66"/>
      <c r="AD36" s="66" t="s">
        <v>7</v>
      </c>
      <c r="AE36" s="66"/>
      <c r="AF36" s="67"/>
      <c r="AG36" s="53" t="s">
        <v>20</v>
      </c>
      <c r="AH36" s="11" t="s">
        <v>40</v>
      </c>
      <c r="AI36" s="11" t="s">
        <v>20</v>
      </c>
      <c r="AJ36" s="11" t="s">
        <v>20</v>
      </c>
      <c r="AK36" s="11" t="s">
        <v>20</v>
      </c>
      <c r="AL36" s="11" t="s">
        <v>80</v>
      </c>
      <c r="AM36" s="11">
        <v>3</v>
      </c>
      <c r="AN36" s="11">
        <v>1</v>
      </c>
      <c r="AO36" s="11" t="s">
        <v>20</v>
      </c>
      <c r="AP36" s="54" t="s">
        <v>115</v>
      </c>
      <c r="AQ36" s="65" t="s">
        <v>7</v>
      </c>
      <c r="AR36" s="66"/>
      <c r="AS36" s="66" t="s">
        <v>7</v>
      </c>
      <c r="AT36" s="67"/>
      <c r="AU36" s="53" t="s">
        <v>9</v>
      </c>
      <c r="AV36" s="11" t="s">
        <v>112</v>
      </c>
      <c r="AW36" s="11" t="s">
        <v>583</v>
      </c>
      <c r="AX36" s="11" t="s">
        <v>9</v>
      </c>
      <c r="AY36" s="11" t="s">
        <v>582</v>
      </c>
      <c r="AZ36" s="11">
        <v>5</v>
      </c>
      <c r="BA36" s="11">
        <v>1</v>
      </c>
      <c r="BB36" s="11">
        <v>0</v>
      </c>
      <c r="BC36" s="11">
        <v>0</v>
      </c>
      <c r="BD36" s="11">
        <v>7</v>
      </c>
      <c r="BE36" s="11">
        <v>1</v>
      </c>
      <c r="BF36" s="54">
        <v>3</v>
      </c>
      <c r="BG36" s="83">
        <v>2</v>
      </c>
      <c r="BH36" s="79">
        <v>1</v>
      </c>
      <c r="BI36" s="79">
        <v>3</v>
      </c>
      <c r="BJ36" s="79">
        <v>3</v>
      </c>
      <c r="BK36" s="79">
        <v>1</v>
      </c>
      <c r="BL36" s="79">
        <v>3</v>
      </c>
      <c r="BM36" s="79">
        <v>4</v>
      </c>
      <c r="BN36" s="79">
        <v>2</v>
      </c>
      <c r="BO36" s="79">
        <v>3</v>
      </c>
      <c r="BP36" s="79">
        <v>2</v>
      </c>
      <c r="BQ36" s="79">
        <v>1</v>
      </c>
      <c r="BR36" s="79">
        <v>3</v>
      </c>
      <c r="BS36" s="79">
        <v>4</v>
      </c>
      <c r="BT36" s="79">
        <v>2</v>
      </c>
      <c r="BU36" s="79">
        <v>2</v>
      </c>
      <c r="BV36" s="79">
        <v>1</v>
      </c>
      <c r="BW36" s="79">
        <v>3</v>
      </c>
      <c r="BX36" s="79">
        <v>4</v>
      </c>
      <c r="BY36" s="79">
        <v>3</v>
      </c>
      <c r="BZ36" s="84">
        <v>3</v>
      </c>
      <c r="CA36" s="136">
        <v>63</v>
      </c>
      <c r="CB36" s="53">
        <v>3</v>
      </c>
      <c r="CC36" s="11">
        <v>1</v>
      </c>
      <c r="CD36" s="11">
        <v>2</v>
      </c>
      <c r="CE36" s="11">
        <v>3</v>
      </c>
      <c r="CF36" s="11">
        <v>0</v>
      </c>
      <c r="CG36" s="11">
        <v>3</v>
      </c>
      <c r="CH36" s="11">
        <v>1</v>
      </c>
      <c r="CI36" s="11">
        <v>3</v>
      </c>
      <c r="CJ36" s="11">
        <v>1</v>
      </c>
      <c r="CK36" s="11">
        <v>4</v>
      </c>
      <c r="CL36" s="11">
        <v>3</v>
      </c>
      <c r="CM36" s="11">
        <v>4</v>
      </c>
      <c r="CN36" s="11">
        <v>1</v>
      </c>
      <c r="CO36" s="11">
        <v>2</v>
      </c>
      <c r="CP36" s="11">
        <v>3</v>
      </c>
      <c r="CQ36" s="11">
        <v>3</v>
      </c>
      <c r="CR36" s="11">
        <v>3</v>
      </c>
      <c r="CS36" s="11">
        <v>1</v>
      </c>
      <c r="CT36" s="11">
        <v>2</v>
      </c>
      <c r="CU36" s="11">
        <v>4</v>
      </c>
      <c r="CV36" s="11">
        <v>1</v>
      </c>
      <c r="CW36" s="11">
        <v>2</v>
      </c>
      <c r="CX36" s="11">
        <v>2</v>
      </c>
      <c r="CY36" s="11">
        <v>1</v>
      </c>
      <c r="CZ36" s="11">
        <v>0</v>
      </c>
      <c r="DA36" s="11">
        <v>1</v>
      </c>
      <c r="DB36" s="11">
        <v>3</v>
      </c>
      <c r="DC36" s="11">
        <v>0</v>
      </c>
      <c r="DD36" s="11">
        <v>1</v>
      </c>
      <c r="DE36" s="11">
        <v>2</v>
      </c>
      <c r="DF36" s="11">
        <v>0</v>
      </c>
      <c r="DG36" s="11">
        <v>0</v>
      </c>
      <c r="DH36" s="11">
        <v>1</v>
      </c>
      <c r="DI36" s="11">
        <v>4</v>
      </c>
      <c r="DJ36" s="11">
        <v>1</v>
      </c>
      <c r="DK36" s="11">
        <v>4</v>
      </c>
      <c r="DL36" s="54">
        <v>1</v>
      </c>
      <c r="DM36" s="143">
        <v>18</v>
      </c>
      <c r="DN36" s="143">
        <v>8</v>
      </c>
      <c r="DO36" s="143">
        <v>6</v>
      </c>
      <c r="DP36" s="143">
        <v>19</v>
      </c>
      <c r="DQ36" s="143">
        <v>4</v>
      </c>
      <c r="DR36" s="143">
        <v>16</v>
      </c>
      <c r="DS36" s="143">
        <v>63</v>
      </c>
      <c r="DT36" s="83">
        <v>3</v>
      </c>
      <c r="DU36" s="79">
        <v>2</v>
      </c>
      <c r="DV36" s="79">
        <v>2</v>
      </c>
      <c r="DW36" s="79">
        <v>3</v>
      </c>
      <c r="DX36" s="79">
        <v>3</v>
      </c>
      <c r="DY36" s="79">
        <v>4</v>
      </c>
      <c r="DZ36" s="79">
        <v>4</v>
      </c>
      <c r="EA36" s="79">
        <v>2</v>
      </c>
      <c r="EB36" s="79">
        <v>2</v>
      </c>
      <c r="EC36" s="79">
        <v>3</v>
      </c>
      <c r="ED36" s="79">
        <v>4</v>
      </c>
      <c r="EE36" s="79">
        <v>3</v>
      </c>
      <c r="EF36" s="79">
        <v>2</v>
      </c>
      <c r="EG36" s="79">
        <v>4</v>
      </c>
      <c r="EH36" s="79">
        <v>3</v>
      </c>
      <c r="EI36" s="79">
        <v>4</v>
      </c>
      <c r="EJ36" s="79">
        <v>3</v>
      </c>
      <c r="EK36" s="79">
        <v>2</v>
      </c>
      <c r="EL36" s="84">
        <v>3</v>
      </c>
      <c r="EM36" s="136">
        <f t="shared" si="0"/>
        <v>56</v>
      </c>
      <c r="EN36" s="53" t="s">
        <v>465</v>
      </c>
      <c r="EO36" s="11">
        <v>30</v>
      </c>
      <c r="EP36" s="11" t="s">
        <v>464</v>
      </c>
      <c r="EQ36" s="11">
        <v>8</v>
      </c>
      <c r="ER36" s="11" t="s">
        <v>26</v>
      </c>
      <c r="ES36" s="11" t="s">
        <v>26</v>
      </c>
      <c r="ET36" s="11" t="s">
        <v>69</v>
      </c>
      <c r="EU36" s="11" t="s">
        <v>69</v>
      </c>
      <c r="EV36" s="11" t="s">
        <v>26</v>
      </c>
      <c r="EW36" s="11" t="s">
        <v>26</v>
      </c>
      <c r="EX36" s="11" t="s">
        <v>103</v>
      </c>
      <c r="EY36" s="11" t="s">
        <v>103</v>
      </c>
      <c r="EZ36" s="11" t="s">
        <v>26</v>
      </c>
      <c r="FA36" s="11" t="s">
        <v>20</v>
      </c>
      <c r="FB36" s="11" t="s">
        <v>25</v>
      </c>
      <c r="FC36" s="11" t="s">
        <v>25</v>
      </c>
      <c r="FD36" s="11" t="s">
        <v>24</v>
      </c>
      <c r="FE36" s="54" t="s">
        <v>100</v>
      </c>
      <c r="FF36" s="83">
        <v>0.1</v>
      </c>
      <c r="FG36" s="79" t="s">
        <v>264</v>
      </c>
      <c r="FH36" s="79" t="s">
        <v>514</v>
      </c>
      <c r="FI36" s="79">
        <v>60</v>
      </c>
      <c r="FJ36" s="79" t="s">
        <v>9</v>
      </c>
      <c r="FK36" s="79" t="s">
        <v>9</v>
      </c>
      <c r="FL36" s="79"/>
      <c r="FM36" s="79" t="s">
        <v>96</v>
      </c>
      <c r="FN36" s="84" t="s">
        <v>96</v>
      </c>
      <c r="FO36" s="53">
        <v>5</v>
      </c>
      <c r="FP36" s="11">
        <v>2</v>
      </c>
      <c r="FQ36" s="11">
        <v>5</v>
      </c>
      <c r="FR36" s="11">
        <v>1</v>
      </c>
      <c r="FS36" s="11" t="s">
        <v>17</v>
      </c>
      <c r="FT36" s="11" t="s">
        <v>18</v>
      </c>
      <c r="FU36" s="11" t="s">
        <v>16</v>
      </c>
      <c r="FV36" s="11" t="s">
        <v>20</v>
      </c>
      <c r="FW36" s="11" t="s">
        <v>20</v>
      </c>
      <c r="FX36" s="11">
        <v>2</v>
      </c>
      <c r="FY36" s="11">
        <v>2</v>
      </c>
      <c r="FZ36" s="11">
        <v>3</v>
      </c>
      <c r="GA36" s="11">
        <v>5</v>
      </c>
      <c r="GB36" s="11" t="s">
        <v>581</v>
      </c>
      <c r="GC36" s="11" t="s">
        <v>14</v>
      </c>
      <c r="GD36" s="11" t="s">
        <v>7</v>
      </c>
      <c r="GE36" s="11" t="s">
        <v>58</v>
      </c>
      <c r="GF36" s="11" t="s">
        <v>162</v>
      </c>
      <c r="GG36" s="11" t="s">
        <v>7</v>
      </c>
      <c r="GH36" s="11" t="s">
        <v>7</v>
      </c>
      <c r="GI36" s="54" t="s">
        <v>7</v>
      </c>
      <c r="GJ36" s="83" t="s">
        <v>12</v>
      </c>
      <c r="GK36" s="79" t="s">
        <v>57</v>
      </c>
      <c r="GL36" s="79" t="s">
        <v>9</v>
      </c>
      <c r="GM36" s="79" t="s">
        <v>7</v>
      </c>
      <c r="GN36" s="79"/>
      <c r="GO36" s="79" t="s">
        <v>580</v>
      </c>
      <c r="GP36" s="79" t="s">
        <v>9</v>
      </c>
      <c r="GQ36" s="79" t="s">
        <v>9</v>
      </c>
      <c r="GR36" s="79" t="s">
        <v>9</v>
      </c>
      <c r="GS36" s="79" t="s">
        <v>8</v>
      </c>
      <c r="GT36" s="84" t="s">
        <v>7</v>
      </c>
      <c r="GU36" s="53" t="s">
        <v>7</v>
      </c>
      <c r="GV36" s="11"/>
      <c r="GW36" s="11" t="s">
        <v>7</v>
      </c>
      <c r="GX36" s="54" t="s">
        <v>7</v>
      </c>
      <c r="GY36" s="83" t="s">
        <v>249</v>
      </c>
      <c r="GZ36" s="79"/>
      <c r="HA36" s="79">
        <v>8</v>
      </c>
      <c r="HB36" s="79"/>
      <c r="HC36" s="79"/>
      <c r="HD36" s="79"/>
      <c r="HE36" s="79"/>
      <c r="HF36" s="79"/>
      <c r="HG36" s="84"/>
      <c r="HH36" s="49" t="s">
        <v>5</v>
      </c>
      <c r="HI36" s="11"/>
      <c r="HJ36" s="11"/>
      <c r="HK36" s="11"/>
      <c r="HL36" s="11"/>
      <c r="HM36" s="11"/>
      <c r="HN36" s="11"/>
      <c r="HO36" s="11"/>
      <c r="HP36" s="11"/>
      <c r="HQ36" s="11"/>
      <c r="HR36" s="11"/>
      <c r="HS36" s="11"/>
      <c r="HT36" s="11"/>
      <c r="HU36" s="11"/>
      <c r="HV36" s="11"/>
      <c r="HW36" s="11"/>
      <c r="HX36" s="11" t="s">
        <v>54</v>
      </c>
      <c r="HY36" s="11" t="s">
        <v>1</v>
      </c>
      <c r="HZ36" s="11" t="s">
        <v>1</v>
      </c>
      <c r="IA36" s="11"/>
      <c r="IB36" s="11" t="s">
        <v>1</v>
      </c>
      <c r="IC36" s="11"/>
      <c r="ID36" s="11"/>
      <c r="IE36" s="11"/>
      <c r="IF36" s="11" t="s">
        <v>1</v>
      </c>
      <c r="IG36" s="11"/>
      <c r="IH36" s="11"/>
      <c r="II36" s="11"/>
      <c r="IJ36" s="11"/>
      <c r="IK36" s="11"/>
      <c r="IL36" s="11"/>
      <c r="IM36" s="11"/>
      <c r="QS36" s="171">
        <v>44062.486273148148</v>
      </c>
      <c r="QT36" t="s">
        <v>2029</v>
      </c>
      <c r="QU36" t="s">
        <v>1964</v>
      </c>
      <c r="QV36" t="s">
        <v>2038</v>
      </c>
      <c r="QW36" t="s">
        <v>1831</v>
      </c>
      <c r="QX36" t="s">
        <v>1824</v>
      </c>
      <c r="QY36" t="s">
        <v>1831</v>
      </c>
      <c r="QZ36" t="s">
        <v>1824</v>
      </c>
      <c r="RA36" t="s">
        <v>9</v>
      </c>
      <c r="RB36" t="s">
        <v>9</v>
      </c>
      <c r="RC36" t="s">
        <v>2039</v>
      </c>
      <c r="RD36" t="s">
        <v>9</v>
      </c>
      <c r="RE36" t="s">
        <v>43</v>
      </c>
      <c r="RF36" t="s">
        <v>7</v>
      </c>
      <c r="RH36" t="s">
        <v>20</v>
      </c>
      <c r="RI36" t="s">
        <v>20</v>
      </c>
      <c r="RJ36" t="s">
        <v>40</v>
      </c>
      <c r="RK36" t="s">
        <v>20</v>
      </c>
      <c r="RL36" t="s">
        <v>20</v>
      </c>
      <c r="RM36" t="s">
        <v>20</v>
      </c>
      <c r="RN36" t="s">
        <v>80</v>
      </c>
      <c r="RO36" t="s">
        <v>79</v>
      </c>
      <c r="RP36">
        <v>3</v>
      </c>
      <c r="RQ36" t="s">
        <v>20</v>
      </c>
      <c r="RR36" t="s">
        <v>38</v>
      </c>
      <c r="RS36" t="s">
        <v>9</v>
      </c>
      <c r="RT36" t="s">
        <v>2040</v>
      </c>
      <c r="RU36" t="s">
        <v>7</v>
      </c>
      <c r="RW36" t="s">
        <v>9</v>
      </c>
      <c r="RX36" t="s">
        <v>132</v>
      </c>
      <c r="RY36" t="s">
        <v>2041</v>
      </c>
      <c r="RZ36" t="s">
        <v>7</v>
      </c>
      <c r="SB36">
        <v>0</v>
      </c>
      <c r="SD36">
        <v>5</v>
      </c>
      <c r="SE36" t="s">
        <v>204</v>
      </c>
      <c r="SF36">
        <v>7</v>
      </c>
      <c r="SG36" t="s">
        <v>204</v>
      </c>
      <c r="SH36">
        <v>5</v>
      </c>
      <c r="SI36">
        <v>2</v>
      </c>
      <c r="SJ36">
        <v>2</v>
      </c>
      <c r="SK36">
        <v>4</v>
      </c>
      <c r="SL36">
        <v>4</v>
      </c>
      <c r="SM36">
        <v>2</v>
      </c>
      <c r="SN36">
        <v>2</v>
      </c>
      <c r="SO36">
        <v>4</v>
      </c>
      <c r="SP36">
        <v>2</v>
      </c>
      <c r="SQ36">
        <v>2</v>
      </c>
      <c r="SR36">
        <v>3</v>
      </c>
      <c r="SS36">
        <v>1</v>
      </c>
      <c r="ST36">
        <v>3</v>
      </c>
      <c r="SU36">
        <v>3</v>
      </c>
      <c r="SV36">
        <v>3</v>
      </c>
      <c r="SW36">
        <v>2</v>
      </c>
      <c r="SX36">
        <v>2</v>
      </c>
      <c r="SY36">
        <v>3</v>
      </c>
      <c r="SZ36">
        <v>3</v>
      </c>
      <c r="TA36">
        <v>2</v>
      </c>
      <c r="TB36">
        <v>3</v>
      </c>
      <c r="TC36">
        <v>4</v>
      </c>
      <c r="TD36">
        <v>2</v>
      </c>
      <c r="TE36">
        <v>3</v>
      </c>
      <c r="TF36">
        <v>3</v>
      </c>
      <c r="TG36">
        <v>0</v>
      </c>
      <c r="TH36">
        <v>2</v>
      </c>
      <c r="TI36">
        <v>0</v>
      </c>
      <c r="TJ36">
        <v>3</v>
      </c>
      <c r="TK36">
        <v>2</v>
      </c>
      <c r="TL36">
        <v>4</v>
      </c>
      <c r="TM36">
        <v>1</v>
      </c>
      <c r="TN36">
        <v>2</v>
      </c>
      <c r="TO36">
        <v>1</v>
      </c>
      <c r="TP36">
        <v>4</v>
      </c>
      <c r="TQ36">
        <v>2</v>
      </c>
      <c r="TR36">
        <v>2</v>
      </c>
      <c r="TS36">
        <v>3</v>
      </c>
      <c r="TT36">
        <v>3</v>
      </c>
      <c r="TU36">
        <v>1</v>
      </c>
      <c r="TV36">
        <v>4</v>
      </c>
      <c r="TW36">
        <v>1</v>
      </c>
      <c r="TX36">
        <v>3</v>
      </c>
      <c r="TY36">
        <v>2</v>
      </c>
      <c r="TZ36">
        <v>2</v>
      </c>
      <c r="UA36">
        <v>0</v>
      </c>
      <c r="UB36">
        <v>4</v>
      </c>
      <c r="UC36">
        <v>3</v>
      </c>
      <c r="UD36">
        <v>3</v>
      </c>
      <c r="UE36">
        <v>4</v>
      </c>
      <c r="UF36">
        <v>3</v>
      </c>
      <c r="UG36">
        <v>0</v>
      </c>
      <c r="UH36">
        <v>0</v>
      </c>
      <c r="UI36">
        <v>3</v>
      </c>
      <c r="UJ36">
        <v>3</v>
      </c>
      <c r="UK36">
        <v>1</v>
      </c>
      <c r="UL36">
        <v>3</v>
      </c>
      <c r="UM36">
        <v>4</v>
      </c>
      <c r="UN36">
        <v>2</v>
      </c>
      <c r="UO36">
        <v>3</v>
      </c>
      <c r="UP36">
        <v>1</v>
      </c>
      <c r="UQ36">
        <v>3</v>
      </c>
      <c r="UR36">
        <v>4</v>
      </c>
      <c r="US36">
        <v>3</v>
      </c>
      <c r="UT36">
        <v>4</v>
      </c>
      <c r="UU36">
        <v>4</v>
      </c>
      <c r="UV36">
        <v>3</v>
      </c>
      <c r="UW36">
        <v>2</v>
      </c>
      <c r="UX36">
        <v>3</v>
      </c>
      <c r="UY36">
        <v>4</v>
      </c>
      <c r="UZ36">
        <v>3</v>
      </c>
      <c r="VA36">
        <v>1</v>
      </c>
      <c r="VB36">
        <v>3</v>
      </c>
      <c r="VC36">
        <v>2</v>
      </c>
      <c r="VD36">
        <v>4</v>
      </c>
      <c r="VE36">
        <v>4</v>
      </c>
      <c r="VF36">
        <v>2</v>
      </c>
      <c r="VG36">
        <v>2</v>
      </c>
      <c r="VH36" s="172">
        <v>0.9375</v>
      </c>
      <c r="VI36" t="s">
        <v>571</v>
      </c>
      <c r="VJ36" s="172">
        <v>0.2638888888888889</v>
      </c>
      <c r="VK36">
        <v>8</v>
      </c>
      <c r="VL36" t="s">
        <v>26</v>
      </c>
      <c r="VM36" t="s">
        <v>26</v>
      </c>
      <c r="VN36" t="s">
        <v>68</v>
      </c>
      <c r="VO36" t="s">
        <v>26</v>
      </c>
      <c r="VP36" t="s">
        <v>26</v>
      </c>
      <c r="VQ36" t="s">
        <v>26</v>
      </c>
      <c r="VR36" t="s">
        <v>103</v>
      </c>
      <c r="VS36" t="s">
        <v>26</v>
      </c>
      <c r="VT36" t="s">
        <v>103</v>
      </c>
      <c r="VU36" t="s">
        <v>7</v>
      </c>
      <c r="VV36" t="s">
        <v>25</v>
      </c>
      <c r="VW36" t="s">
        <v>201</v>
      </c>
      <c r="VX36" t="s">
        <v>101</v>
      </c>
      <c r="VY36" t="s">
        <v>100</v>
      </c>
      <c r="VZ36">
        <v>7</v>
      </c>
      <c r="WA36" t="s">
        <v>9</v>
      </c>
      <c r="WB36" t="s">
        <v>9</v>
      </c>
      <c r="WD36" t="s">
        <v>96</v>
      </c>
      <c r="WE36" t="s">
        <v>96</v>
      </c>
      <c r="WF36">
        <v>5</v>
      </c>
      <c r="WG36">
        <v>2</v>
      </c>
      <c r="WH36">
        <v>5</v>
      </c>
      <c r="WI36">
        <v>1</v>
      </c>
      <c r="WJ36" t="s">
        <v>1346</v>
      </c>
      <c r="WK36" t="s">
        <v>16</v>
      </c>
      <c r="WL36" t="s">
        <v>18</v>
      </c>
      <c r="WM36" t="s">
        <v>19</v>
      </c>
      <c r="WN36" t="s">
        <v>20</v>
      </c>
      <c r="WO36">
        <v>1</v>
      </c>
      <c r="WP36">
        <v>1</v>
      </c>
      <c r="WQ36">
        <v>4</v>
      </c>
      <c r="WR36">
        <v>5</v>
      </c>
      <c r="WS36" t="s">
        <v>2042</v>
      </c>
      <c r="WT36" t="s">
        <v>14</v>
      </c>
      <c r="WU36" t="s">
        <v>7</v>
      </c>
      <c r="WV36" t="s">
        <v>162</v>
      </c>
      <c r="WW36" t="s">
        <v>58</v>
      </c>
      <c r="WX36" t="s">
        <v>7</v>
      </c>
      <c r="WY36" t="s">
        <v>7</v>
      </c>
      <c r="WZ36" t="s">
        <v>7</v>
      </c>
      <c r="XA36" t="s">
        <v>12</v>
      </c>
      <c r="XB36" t="s">
        <v>11</v>
      </c>
      <c r="XC36" t="s">
        <v>7</v>
      </c>
      <c r="XD36" t="s">
        <v>7</v>
      </c>
      <c r="XE36">
        <v>1</v>
      </c>
      <c r="XF36" t="s">
        <v>2043</v>
      </c>
      <c r="XG36" t="s">
        <v>9</v>
      </c>
      <c r="XH36" t="s">
        <v>9</v>
      </c>
      <c r="XI36" t="s">
        <v>9</v>
      </c>
      <c r="XJ36" t="s">
        <v>8</v>
      </c>
      <c r="XK36" t="s">
        <v>7</v>
      </c>
      <c r="XL36" t="s">
        <v>7</v>
      </c>
      <c r="XN36" t="s">
        <v>7</v>
      </c>
      <c r="XO36" t="s">
        <v>7</v>
      </c>
      <c r="XP36" t="s">
        <v>308</v>
      </c>
      <c r="XS36">
        <v>7</v>
      </c>
      <c r="XY36" t="s">
        <v>5</v>
      </c>
      <c r="YO36" t="s">
        <v>54</v>
      </c>
      <c r="YQ36" t="s">
        <v>184</v>
      </c>
      <c r="YR36" t="s">
        <v>1</v>
      </c>
      <c r="YS36" t="s">
        <v>1</v>
      </c>
      <c r="YW36" t="s">
        <v>1</v>
      </c>
      <c r="ZE36" t="s">
        <v>0</v>
      </c>
    </row>
    <row r="37" spans="1:681" x14ac:dyDescent="0.35">
      <c r="A37" s="47" t="s">
        <v>765</v>
      </c>
      <c r="B37" s="17">
        <v>43957.487402430561</v>
      </c>
      <c r="C37" s="53">
        <v>36</v>
      </c>
      <c r="D37" s="11" t="s">
        <v>139</v>
      </c>
      <c r="E37" s="11" t="s">
        <v>50</v>
      </c>
      <c r="F37" s="11" t="s">
        <v>351</v>
      </c>
      <c r="G37" s="11" t="s">
        <v>117</v>
      </c>
      <c r="H37" s="11" t="s">
        <v>7</v>
      </c>
      <c r="I37" s="11" t="s">
        <v>7</v>
      </c>
      <c r="J37" s="11" t="s">
        <v>9</v>
      </c>
      <c r="K37" s="11">
        <v>3</v>
      </c>
      <c r="L37" s="11" t="s">
        <v>9</v>
      </c>
      <c r="M37" s="11" t="s">
        <v>318</v>
      </c>
      <c r="N37" s="11" t="s">
        <v>7</v>
      </c>
      <c r="O37" s="11" t="s">
        <v>45</v>
      </c>
      <c r="P37" s="11">
        <v>204</v>
      </c>
      <c r="Q37" s="11" t="s">
        <v>764</v>
      </c>
      <c r="R37" s="11">
        <v>200</v>
      </c>
      <c r="S37" s="11">
        <v>1</v>
      </c>
      <c r="T37" s="11">
        <v>3</v>
      </c>
      <c r="U37" s="11" t="s">
        <v>7</v>
      </c>
      <c r="V37" s="11" t="s">
        <v>7</v>
      </c>
      <c r="W37" s="11" t="s">
        <v>7</v>
      </c>
      <c r="X37" s="11" t="s">
        <v>7</v>
      </c>
      <c r="Y37" s="54" t="s">
        <v>7</v>
      </c>
      <c r="Z37" s="65" t="s">
        <v>7</v>
      </c>
      <c r="AA37" s="66"/>
      <c r="AB37" s="66" t="s">
        <v>7</v>
      </c>
      <c r="AC37" s="66"/>
      <c r="AD37" s="66" t="s">
        <v>7</v>
      </c>
      <c r="AE37" s="66"/>
      <c r="AF37" s="67"/>
      <c r="AG37" s="53" t="s">
        <v>20</v>
      </c>
      <c r="AH37" s="11" t="s">
        <v>40</v>
      </c>
      <c r="AI37" s="11">
        <v>1</v>
      </c>
      <c r="AJ37" s="11">
        <v>1</v>
      </c>
      <c r="AK37" s="11" t="s">
        <v>20</v>
      </c>
      <c r="AL37" s="11" t="s">
        <v>39</v>
      </c>
      <c r="AM37" s="11">
        <v>1</v>
      </c>
      <c r="AN37" s="11" t="s">
        <v>20</v>
      </c>
      <c r="AO37" s="11" t="s">
        <v>20</v>
      </c>
      <c r="AP37" s="54" t="s">
        <v>38</v>
      </c>
      <c r="AQ37" s="65" t="s">
        <v>9</v>
      </c>
      <c r="AR37" s="66" t="s">
        <v>763</v>
      </c>
      <c r="AS37" s="66" t="s">
        <v>9</v>
      </c>
      <c r="AT37" s="67" t="s">
        <v>762</v>
      </c>
      <c r="AU37" s="53" t="s">
        <v>9</v>
      </c>
      <c r="AV37" s="11" t="s">
        <v>112</v>
      </c>
      <c r="AW37" s="11" t="s">
        <v>256</v>
      </c>
      <c r="AX37" s="11" t="s">
        <v>9</v>
      </c>
      <c r="AY37" s="11" t="s">
        <v>761</v>
      </c>
      <c r="AZ37" s="11">
        <v>7</v>
      </c>
      <c r="BA37" s="11" t="s">
        <v>760</v>
      </c>
      <c r="BB37" s="11">
        <v>5</v>
      </c>
      <c r="BC37" s="11" t="s">
        <v>170</v>
      </c>
      <c r="BD37" s="11">
        <v>5</v>
      </c>
      <c r="BE37" s="11" t="s">
        <v>253</v>
      </c>
      <c r="BF37" s="54" t="s">
        <v>241</v>
      </c>
      <c r="BG37" s="83">
        <v>4</v>
      </c>
      <c r="BH37" s="79">
        <v>4</v>
      </c>
      <c r="BI37" s="79">
        <v>1</v>
      </c>
      <c r="BJ37" s="79">
        <v>1</v>
      </c>
      <c r="BK37" s="79">
        <v>4</v>
      </c>
      <c r="BL37" s="79">
        <v>1</v>
      </c>
      <c r="BM37" s="79">
        <v>2</v>
      </c>
      <c r="BN37" s="79">
        <v>3</v>
      </c>
      <c r="BO37" s="79">
        <v>1</v>
      </c>
      <c r="BP37" s="79">
        <v>3</v>
      </c>
      <c r="BQ37" s="79">
        <v>3</v>
      </c>
      <c r="BR37" s="79">
        <v>1</v>
      </c>
      <c r="BS37" s="79">
        <v>1</v>
      </c>
      <c r="BT37" s="79">
        <v>1</v>
      </c>
      <c r="BU37" s="79">
        <v>4</v>
      </c>
      <c r="BV37" s="79">
        <v>3</v>
      </c>
      <c r="BW37" s="79">
        <v>1</v>
      </c>
      <c r="BX37" s="79">
        <v>2</v>
      </c>
      <c r="BY37" s="79">
        <v>3</v>
      </c>
      <c r="BZ37" s="84">
        <v>3</v>
      </c>
      <c r="CA37" s="136">
        <v>29</v>
      </c>
      <c r="CB37" s="53">
        <v>0</v>
      </c>
      <c r="CC37" s="11">
        <v>1</v>
      </c>
      <c r="CD37" s="11">
        <v>1</v>
      </c>
      <c r="CE37" s="11">
        <v>0</v>
      </c>
      <c r="CF37" s="11">
        <v>0</v>
      </c>
      <c r="CG37" s="11">
        <v>1</v>
      </c>
      <c r="CH37" s="11">
        <v>1</v>
      </c>
      <c r="CI37" s="11">
        <v>0</v>
      </c>
      <c r="CJ37" s="11">
        <v>3</v>
      </c>
      <c r="CK37" s="11">
        <v>0</v>
      </c>
      <c r="CL37" s="11">
        <v>0</v>
      </c>
      <c r="CM37" s="11">
        <v>0</v>
      </c>
      <c r="CN37" s="11">
        <v>3</v>
      </c>
      <c r="CO37" s="11">
        <v>0</v>
      </c>
      <c r="CP37" s="11">
        <v>0</v>
      </c>
      <c r="CQ37" s="11">
        <v>1</v>
      </c>
      <c r="CR37" s="11">
        <v>1</v>
      </c>
      <c r="CS37" s="11">
        <v>1</v>
      </c>
      <c r="CT37" s="11">
        <v>1</v>
      </c>
      <c r="CU37" s="11">
        <v>0</v>
      </c>
      <c r="CV37" s="11">
        <v>0</v>
      </c>
      <c r="CW37" s="11">
        <v>0</v>
      </c>
      <c r="CX37" s="11">
        <v>0</v>
      </c>
      <c r="CY37" s="11">
        <v>3</v>
      </c>
      <c r="CZ37" s="11">
        <v>0</v>
      </c>
      <c r="DA37" s="11">
        <v>2</v>
      </c>
      <c r="DB37" s="11">
        <v>0</v>
      </c>
      <c r="DC37" s="11">
        <v>0</v>
      </c>
      <c r="DD37" s="11">
        <v>0</v>
      </c>
      <c r="DE37" s="11">
        <v>1</v>
      </c>
      <c r="DF37" s="11">
        <v>0</v>
      </c>
      <c r="DG37" s="11">
        <v>2</v>
      </c>
      <c r="DH37" s="11">
        <v>0</v>
      </c>
      <c r="DI37" s="11">
        <v>2</v>
      </c>
      <c r="DJ37" s="11">
        <v>0</v>
      </c>
      <c r="DK37" s="11">
        <v>0</v>
      </c>
      <c r="DL37" s="54">
        <v>1</v>
      </c>
      <c r="DM37" s="143">
        <v>1</v>
      </c>
      <c r="DN37" s="143">
        <v>3</v>
      </c>
      <c r="DO37" s="143">
        <v>5</v>
      </c>
      <c r="DP37" s="143">
        <v>0</v>
      </c>
      <c r="DQ37" s="143">
        <v>11</v>
      </c>
      <c r="DR37" s="143">
        <v>5</v>
      </c>
      <c r="DS37" s="143">
        <v>3</v>
      </c>
      <c r="DT37" s="83">
        <v>2</v>
      </c>
      <c r="DU37" s="79">
        <v>1</v>
      </c>
      <c r="DV37" s="79">
        <v>1</v>
      </c>
      <c r="DW37" s="79">
        <v>1</v>
      </c>
      <c r="DX37" s="79">
        <v>1</v>
      </c>
      <c r="DY37" s="79">
        <v>1</v>
      </c>
      <c r="DZ37" s="79">
        <v>1</v>
      </c>
      <c r="EA37" s="79">
        <v>1</v>
      </c>
      <c r="EB37" s="79">
        <v>1</v>
      </c>
      <c r="EC37" s="79">
        <v>1</v>
      </c>
      <c r="ED37" s="79">
        <v>1</v>
      </c>
      <c r="EE37" s="79">
        <v>1</v>
      </c>
      <c r="EF37" s="79">
        <v>1</v>
      </c>
      <c r="EG37" s="79">
        <v>1</v>
      </c>
      <c r="EH37" s="79">
        <v>1</v>
      </c>
      <c r="EI37" s="79">
        <v>2</v>
      </c>
      <c r="EJ37" s="79">
        <v>1</v>
      </c>
      <c r="EK37" s="79">
        <v>1</v>
      </c>
      <c r="EL37" s="84">
        <v>1</v>
      </c>
      <c r="EM37" s="136">
        <f t="shared" si="0"/>
        <v>21</v>
      </c>
      <c r="EN37" s="90" t="s">
        <v>106</v>
      </c>
      <c r="EO37" s="11" t="s">
        <v>63</v>
      </c>
      <c r="EP37" s="77" t="s">
        <v>759</v>
      </c>
      <c r="EQ37" s="11">
        <v>5</v>
      </c>
      <c r="ER37" s="11" t="s">
        <v>26</v>
      </c>
      <c r="ES37" s="11" t="s">
        <v>68</v>
      </c>
      <c r="ET37" s="11" t="s">
        <v>68</v>
      </c>
      <c r="EU37" s="11" t="s">
        <v>26</v>
      </c>
      <c r="EV37" s="11" t="s">
        <v>26</v>
      </c>
      <c r="EW37" s="11" t="s">
        <v>26</v>
      </c>
      <c r="EX37" s="11" t="s">
        <v>26</v>
      </c>
      <c r="EY37" s="11" t="s">
        <v>26</v>
      </c>
      <c r="EZ37" s="11" t="s">
        <v>26</v>
      </c>
      <c r="FA37" s="11" t="s">
        <v>758</v>
      </c>
      <c r="FB37" s="11" t="s">
        <v>26</v>
      </c>
      <c r="FC37" s="11" t="s">
        <v>26</v>
      </c>
      <c r="FD37" s="11" t="s">
        <v>66</v>
      </c>
      <c r="FE37" s="54" t="s">
        <v>100</v>
      </c>
      <c r="FF37" s="83">
        <v>0.05</v>
      </c>
      <c r="FG37" s="79" t="s">
        <v>98</v>
      </c>
      <c r="FH37" s="79" t="s">
        <v>62</v>
      </c>
      <c r="FI37" s="79">
        <v>120</v>
      </c>
      <c r="FJ37" s="79" t="s">
        <v>7</v>
      </c>
      <c r="FK37" s="79" t="s">
        <v>7</v>
      </c>
      <c r="FL37" s="79"/>
      <c r="FM37" s="79" t="s">
        <v>96</v>
      </c>
      <c r="FN37" s="84" t="s">
        <v>96</v>
      </c>
      <c r="FO37" s="53">
        <v>2</v>
      </c>
      <c r="FP37" s="11">
        <v>2</v>
      </c>
      <c r="FQ37" s="11">
        <v>2</v>
      </c>
      <c r="FR37" s="11">
        <v>2</v>
      </c>
      <c r="FS37" s="11" t="s">
        <v>19</v>
      </c>
      <c r="FT37" s="11" t="s">
        <v>16</v>
      </c>
      <c r="FU37" s="11" t="s">
        <v>17</v>
      </c>
      <c r="FV37" s="11" t="s">
        <v>20</v>
      </c>
      <c r="FW37" s="11" t="s">
        <v>20</v>
      </c>
      <c r="FX37" s="11">
        <v>2</v>
      </c>
      <c r="FY37" s="11">
        <v>4</v>
      </c>
      <c r="FZ37" s="11">
        <v>2</v>
      </c>
      <c r="GA37" s="11">
        <v>4</v>
      </c>
      <c r="GB37" s="11" t="s">
        <v>757</v>
      </c>
      <c r="GC37" s="11" t="s">
        <v>58</v>
      </c>
      <c r="GD37" s="11" t="s">
        <v>7</v>
      </c>
      <c r="GE37" s="11" t="s">
        <v>58</v>
      </c>
      <c r="GF37" s="11" t="s">
        <v>94</v>
      </c>
      <c r="GG37" s="11" t="s">
        <v>7</v>
      </c>
      <c r="GH37" s="11" t="s">
        <v>7</v>
      </c>
      <c r="GI37" s="54" t="s">
        <v>7</v>
      </c>
      <c r="GJ37" s="83" t="s">
        <v>12</v>
      </c>
      <c r="GK37" s="79" t="s">
        <v>11</v>
      </c>
      <c r="GL37" s="79" t="s">
        <v>7</v>
      </c>
      <c r="GM37" s="79" t="s">
        <v>7</v>
      </c>
      <c r="GN37" s="79"/>
      <c r="GO37" s="79" t="s">
        <v>756</v>
      </c>
      <c r="GP37" s="79" t="s">
        <v>7</v>
      </c>
      <c r="GQ37" s="79" t="s">
        <v>9</v>
      </c>
      <c r="GR37" s="79" t="s">
        <v>9</v>
      </c>
      <c r="GS37" s="79" t="s">
        <v>8</v>
      </c>
      <c r="GT37" s="84" t="s">
        <v>7</v>
      </c>
      <c r="GU37" s="53" t="s">
        <v>7</v>
      </c>
      <c r="GV37" s="11"/>
      <c r="GW37" s="11" t="s">
        <v>7</v>
      </c>
      <c r="GX37" s="54" t="s">
        <v>7</v>
      </c>
      <c r="GY37" s="83" t="s">
        <v>308</v>
      </c>
      <c r="GZ37" s="79"/>
      <c r="HA37" s="79"/>
      <c r="HB37" s="79">
        <v>5</v>
      </c>
      <c r="HC37" s="79"/>
      <c r="HD37" s="79"/>
      <c r="HE37" s="79"/>
      <c r="HF37" s="79"/>
      <c r="HG37" s="84"/>
      <c r="HH37" s="49" t="s">
        <v>5</v>
      </c>
      <c r="HI37" s="11"/>
      <c r="HJ37" s="11"/>
      <c r="HK37" s="11"/>
      <c r="HL37" s="11"/>
      <c r="HM37" s="11"/>
      <c r="HN37" s="11"/>
      <c r="HO37" s="11"/>
      <c r="HP37" s="11"/>
      <c r="HQ37" s="11"/>
      <c r="HR37" s="11"/>
      <c r="HS37" s="11"/>
      <c r="HT37" s="11"/>
      <c r="HU37" s="11"/>
      <c r="HV37" s="11"/>
      <c r="HW37" s="11"/>
      <c r="HX37" s="11" t="s">
        <v>54</v>
      </c>
      <c r="HY37" s="11"/>
      <c r="HZ37" s="11"/>
      <c r="IA37" s="11"/>
      <c r="IB37" s="11" t="s">
        <v>141</v>
      </c>
      <c r="IC37" s="11" t="s">
        <v>1</v>
      </c>
      <c r="ID37" s="11" t="s">
        <v>1</v>
      </c>
      <c r="IE37" s="11"/>
      <c r="IF37" s="11" t="s">
        <v>1</v>
      </c>
      <c r="IG37" s="11"/>
      <c r="IH37" s="11"/>
      <c r="II37" s="11"/>
      <c r="IJ37" s="11"/>
      <c r="IK37" s="11"/>
      <c r="IL37" s="11"/>
      <c r="IM37" s="11"/>
      <c r="QS37" s="171">
        <v>44062.541412037041</v>
      </c>
      <c r="QT37" t="s">
        <v>2029</v>
      </c>
      <c r="QU37" t="s">
        <v>1822</v>
      </c>
      <c r="QV37" t="s">
        <v>765</v>
      </c>
      <c r="QW37" t="s">
        <v>50</v>
      </c>
      <c r="QX37" t="s">
        <v>1826</v>
      </c>
      <c r="QY37" t="s">
        <v>2082</v>
      </c>
      <c r="QZ37" t="s">
        <v>1826</v>
      </c>
      <c r="RA37" t="s">
        <v>9</v>
      </c>
      <c r="RB37" t="s">
        <v>7</v>
      </c>
      <c r="RD37" t="s">
        <v>7</v>
      </c>
      <c r="RF37" t="s">
        <v>7</v>
      </c>
      <c r="RI37" t="s">
        <v>20</v>
      </c>
      <c r="RJ37" t="s">
        <v>40</v>
      </c>
      <c r="RK37">
        <v>1</v>
      </c>
      <c r="RL37" t="s">
        <v>20</v>
      </c>
      <c r="RM37">
        <v>1</v>
      </c>
      <c r="RN37" t="s">
        <v>39</v>
      </c>
      <c r="RO37">
        <v>2</v>
      </c>
      <c r="RP37" t="s">
        <v>20</v>
      </c>
      <c r="RQ37" t="s">
        <v>20</v>
      </c>
      <c r="RR37" t="s">
        <v>38</v>
      </c>
      <c r="RS37" t="s">
        <v>7</v>
      </c>
      <c r="RU37" t="s">
        <v>7</v>
      </c>
      <c r="RW37" t="s">
        <v>9</v>
      </c>
      <c r="RX37" t="s">
        <v>132</v>
      </c>
      <c r="RY37" t="s">
        <v>256</v>
      </c>
      <c r="RZ37" t="s">
        <v>9</v>
      </c>
      <c r="SA37" t="s">
        <v>2083</v>
      </c>
      <c r="SB37">
        <v>5</v>
      </c>
      <c r="SC37" t="s">
        <v>204</v>
      </c>
      <c r="SD37">
        <v>2</v>
      </c>
      <c r="SE37" t="s">
        <v>734</v>
      </c>
      <c r="SF37">
        <v>2</v>
      </c>
      <c r="SG37" t="s">
        <v>166</v>
      </c>
      <c r="SH37" t="s">
        <v>30</v>
      </c>
      <c r="SI37">
        <v>4</v>
      </c>
      <c r="SJ37">
        <v>4</v>
      </c>
      <c r="SK37">
        <v>1</v>
      </c>
      <c r="SL37">
        <v>1</v>
      </c>
      <c r="SM37">
        <v>4</v>
      </c>
      <c r="SN37">
        <v>1</v>
      </c>
      <c r="SO37">
        <v>2</v>
      </c>
      <c r="SP37">
        <v>4</v>
      </c>
      <c r="SQ37">
        <v>1</v>
      </c>
      <c r="SR37">
        <v>4</v>
      </c>
      <c r="SS37">
        <v>3</v>
      </c>
      <c r="ST37">
        <v>1</v>
      </c>
      <c r="SU37">
        <v>1</v>
      </c>
      <c r="SV37">
        <v>1</v>
      </c>
      <c r="SW37">
        <v>4</v>
      </c>
      <c r="SX37">
        <v>4</v>
      </c>
      <c r="SY37">
        <v>1</v>
      </c>
      <c r="SZ37">
        <v>1</v>
      </c>
      <c r="TA37">
        <v>4</v>
      </c>
      <c r="TB37">
        <v>4</v>
      </c>
      <c r="TC37">
        <v>0</v>
      </c>
      <c r="TD37">
        <v>0</v>
      </c>
      <c r="TE37">
        <v>1</v>
      </c>
      <c r="TF37">
        <v>0</v>
      </c>
      <c r="TG37">
        <v>4</v>
      </c>
      <c r="TH37">
        <v>0</v>
      </c>
      <c r="TI37">
        <v>0</v>
      </c>
      <c r="TJ37">
        <v>0</v>
      </c>
      <c r="TK37">
        <v>3</v>
      </c>
      <c r="TL37">
        <v>0</v>
      </c>
      <c r="TM37">
        <v>0</v>
      </c>
      <c r="TN37">
        <v>0</v>
      </c>
      <c r="TO37">
        <v>3</v>
      </c>
      <c r="TP37">
        <v>0</v>
      </c>
      <c r="TQ37">
        <v>0</v>
      </c>
      <c r="TR37">
        <v>0</v>
      </c>
      <c r="TS37">
        <v>3</v>
      </c>
      <c r="TT37">
        <v>1</v>
      </c>
      <c r="TU37">
        <v>0</v>
      </c>
      <c r="TV37">
        <v>0</v>
      </c>
      <c r="TW37">
        <v>0</v>
      </c>
      <c r="TX37">
        <v>0</v>
      </c>
      <c r="TY37">
        <v>0</v>
      </c>
      <c r="TZ37">
        <v>4</v>
      </c>
      <c r="UA37">
        <v>0</v>
      </c>
      <c r="UB37">
        <v>1</v>
      </c>
      <c r="UC37">
        <v>0</v>
      </c>
      <c r="UD37">
        <v>0</v>
      </c>
      <c r="UE37">
        <v>0</v>
      </c>
      <c r="UF37">
        <v>0</v>
      </c>
      <c r="UG37">
        <v>0</v>
      </c>
      <c r="UH37">
        <v>3</v>
      </c>
      <c r="UI37">
        <v>0</v>
      </c>
      <c r="UJ37">
        <v>1</v>
      </c>
      <c r="UK37">
        <v>2</v>
      </c>
      <c r="UL37">
        <v>0</v>
      </c>
      <c r="UM37">
        <v>1</v>
      </c>
      <c r="UN37">
        <v>1</v>
      </c>
      <c r="UO37">
        <v>1</v>
      </c>
      <c r="UP37">
        <v>1</v>
      </c>
      <c r="UQ37">
        <v>1</v>
      </c>
      <c r="UR37">
        <v>1</v>
      </c>
      <c r="US37">
        <v>1</v>
      </c>
      <c r="UT37">
        <v>1</v>
      </c>
      <c r="UU37">
        <v>1</v>
      </c>
      <c r="UV37">
        <v>1</v>
      </c>
      <c r="UW37">
        <v>1</v>
      </c>
      <c r="UX37">
        <v>1</v>
      </c>
      <c r="UY37">
        <v>1</v>
      </c>
      <c r="UZ37">
        <v>1</v>
      </c>
      <c r="VA37">
        <v>1</v>
      </c>
      <c r="VB37">
        <v>1</v>
      </c>
      <c r="VC37">
        <v>1</v>
      </c>
      <c r="VD37">
        <v>1</v>
      </c>
      <c r="VE37">
        <v>1</v>
      </c>
      <c r="VF37">
        <v>1</v>
      </c>
      <c r="VG37">
        <v>1</v>
      </c>
      <c r="VH37" s="172">
        <v>0.9375</v>
      </c>
      <c r="VI37">
        <v>10</v>
      </c>
      <c r="VJ37" t="s">
        <v>768</v>
      </c>
      <c r="VK37">
        <v>6</v>
      </c>
      <c r="VL37" t="s">
        <v>26</v>
      </c>
      <c r="VM37" t="s">
        <v>69</v>
      </c>
      <c r="VN37" t="s">
        <v>26</v>
      </c>
      <c r="VO37" t="s">
        <v>26</v>
      </c>
      <c r="VP37" t="s">
        <v>26</v>
      </c>
      <c r="VQ37" t="s">
        <v>26</v>
      </c>
      <c r="VR37" t="s">
        <v>69</v>
      </c>
      <c r="VS37" t="s">
        <v>26</v>
      </c>
      <c r="VT37" t="s">
        <v>26</v>
      </c>
      <c r="VU37" t="s">
        <v>2084</v>
      </c>
      <c r="VV37" t="s">
        <v>26</v>
      </c>
      <c r="VW37" t="s">
        <v>26</v>
      </c>
      <c r="VX37" t="s">
        <v>66</v>
      </c>
      <c r="VY37" t="s">
        <v>100</v>
      </c>
      <c r="VZ37">
        <v>120</v>
      </c>
      <c r="WA37" t="s">
        <v>7</v>
      </c>
      <c r="WB37" t="s">
        <v>7</v>
      </c>
      <c r="WD37" t="s">
        <v>96</v>
      </c>
      <c r="WE37" t="s">
        <v>96</v>
      </c>
      <c r="WF37">
        <v>3</v>
      </c>
      <c r="WG37">
        <v>3</v>
      </c>
      <c r="WH37">
        <v>3</v>
      </c>
      <c r="WI37">
        <v>1</v>
      </c>
      <c r="WJ37" t="s">
        <v>16</v>
      </c>
      <c r="WK37" t="s">
        <v>1346</v>
      </c>
      <c r="WL37" t="s">
        <v>19</v>
      </c>
      <c r="WM37" t="s">
        <v>20</v>
      </c>
      <c r="WN37" t="s">
        <v>20</v>
      </c>
      <c r="WO37">
        <v>2</v>
      </c>
      <c r="WP37">
        <v>2</v>
      </c>
      <c r="WQ37">
        <v>2</v>
      </c>
      <c r="WR37">
        <v>3</v>
      </c>
      <c r="WT37" t="s">
        <v>94</v>
      </c>
      <c r="WU37" t="s">
        <v>7</v>
      </c>
      <c r="WV37" t="s">
        <v>94</v>
      </c>
      <c r="WW37" t="s">
        <v>94</v>
      </c>
      <c r="WX37" t="s">
        <v>7</v>
      </c>
      <c r="WY37" t="s">
        <v>7</v>
      </c>
      <c r="WZ37" t="s">
        <v>7</v>
      </c>
      <c r="XA37" t="s">
        <v>12</v>
      </c>
      <c r="XB37" t="s">
        <v>11</v>
      </c>
      <c r="XC37" t="s">
        <v>7</v>
      </c>
      <c r="XD37" t="s">
        <v>7</v>
      </c>
      <c r="XF37" t="s">
        <v>2085</v>
      </c>
      <c r="XG37" t="s">
        <v>9</v>
      </c>
      <c r="XH37" t="s">
        <v>9</v>
      </c>
      <c r="XI37" t="s">
        <v>9</v>
      </c>
      <c r="XJ37" t="s">
        <v>8</v>
      </c>
      <c r="XK37" t="s">
        <v>7</v>
      </c>
      <c r="XL37" t="s">
        <v>7</v>
      </c>
      <c r="XN37" t="s">
        <v>7</v>
      </c>
      <c r="XO37" t="s">
        <v>7</v>
      </c>
      <c r="XP37" t="s">
        <v>121</v>
      </c>
      <c r="XQ37">
        <v>3</v>
      </c>
      <c r="XY37" t="s">
        <v>5</v>
      </c>
      <c r="YO37" t="s">
        <v>54</v>
      </c>
      <c r="YP37" t="s">
        <v>53</v>
      </c>
      <c r="YQ37" t="s">
        <v>1</v>
      </c>
      <c r="YS37" t="s">
        <v>1</v>
      </c>
      <c r="YW37" t="s">
        <v>1</v>
      </c>
      <c r="ZE37" t="s">
        <v>0</v>
      </c>
    </row>
    <row r="38" spans="1:681" x14ac:dyDescent="0.35">
      <c r="A38" s="47" t="s">
        <v>228</v>
      </c>
      <c r="B38" s="17">
        <v>43967.135409131944</v>
      </c>
      <c r="C38" s="53">
        <v>43</v>
      </c>
      <c r="D38" s="11" t="s">
        <v>139</v>
      </c>
      <c r="E38" s="11" t="s">
        <v>138</v>
      </c>
      <c r="F38" s="11" t="s">
        <v>118</v>
      </c>
      <c r="G38" s="11" t="s">
        <v>87</v>
      </c>
      <c r="H38" s="11" t="s">
        <v>47</v>
      </c>
      <c r="I38" s="11" t="s">
        <v>47</v>
      </c>
      <c r="J38" s="11" t="s">
        <v>7</v>
      </c>
      <c r="K38" s="11"/>
      <c r="L38" s="11" t="s">
        <v>7</v>
      </c>
      <c r="M38" s="11"/>
      <c r="N38" s="11" t="s">
        <v>7</v>
      </c>
      <c r="O38" s="11" t="s">
        <v>86</v>
      </c>
      <c r="P38" s="11">
        <v>70</v>
      </c>
      <c r="Q38" s="11"/>
      <c r="R38" s="11"/>
      <c r="S38" s="11">
        <v>3</v>
      </c>
      <c r="T38" s="11">
        <v>0</v>
      </c>
      <c r="U38" s="11" t="s">
        <v>7</v>
      </c>
      <c r="V38" s="11" t="s">
        <v>7</v>
      </c>
      <c r="W38" s="11" t="s">
        <v>9</v>
      </c>
      <c r="X38" s="11" t="s">
        <v>7</v>
      </c>
      <c r="Y38" s="54" t="s">
        <v>7</v>
      </c>
      <c r="Z38" s="65" t="s">
        <v>7</v>
      </c>
      <c r="AA38" s="66"/>
      <c r="AB38" s="66" t="s">
        <v>7</v>
      </c>
      <c r="AC38" s="66"/>
      <c r="AD38" s="66" t="s">
        <v>7</v>
      </c>
      <c r="AE38" s="66"/>
      <c r="AF38" s="67"/>
      <c r="AG38" s="53" t="s">
        <v>20</v>
      </c>
      <c r="AH38" s="11" t="s">
        <v>40</v>
      </c>
      <c r="AI38" s="11" t="s">
        <v>20</v>
      </c>
      <c r="AJ38" s="11" t="s">
        <v>20</v>
      </c>
      <c r="AK38" s="11" t="s">
        <v>20</v>
      </c>
      <c r="AL38" s="11" t="s">
        <v>39</v>
      </c>
      <c r="AM38" s="11" t="s">
        <v>20</v>
      </c>
      <c r="AN38" s="11" t="s">
        <v>20</v>
      </c>
      <c r="AO38" s="11" t="s">
        <v>20</v>
      </c>
      <c r="AP38" s="54" t="s">
        <v>38</v>
      </c>
      <c r="AQ38" s="65" t="s">
        <v>9</v>
      </c>
      <c r="AR38" s="66" t="s">
        <v>227</v>
      </c>
      <c r="AS38" s="66" t="s">
        <v>9</v>
      </c>
      <c r="AT38" s="67" t="s">
        <v>226</v>
      </c>
      <c r="AU38" s="53" t="s">
        <v>9</v>
      </c>
      <c r="AV38" s="11" t="s">
        <v>112</v>
      </c>
      <c r="AW38" s="11" t="s">
        <v>225</v>
      </c>
      <c r="AX38" s="11" t="s">
        <v>9</v>
      </c>
      <c r="AY38" s="11" t="s">
        <v>224</v>
      </c>
      <c r="AZ38" s="11">
        <v>7</v>
      </c>
      <c r="BA38" s="11" t="s">
        <v>108</v>
      </c>
      <c r="BB38" s="11">
        <v>0</v>
      </c>
      <c r="BC38" s="11">
        <v>0</v>
      </c>
      <c r="BD38" s="11">
        <v>0</v>
      </c>
      <c r="BE38" s="11">
        <v>0</v>
      </c>
      <c r="BF38" s="54" t="s">
        <v>223</v>
      </c>
      <c r="BG38" s="83">
        <v>4</v>
      </c>
      <c r="BH38" s="79">
        <v>4</v>
      </c>
      <c r="BI38" s="79">
        <v>1</v>
      </c>
      <c r="BJ38" s="79">
        <v>1</v>
      </c>
      <c r="BK38" s="79">
        <v>4</v>
      </c>
      <c r="BL38" s="79">
        <v>1</v>
      </c>
      <c r="BM38" s="79">
        <v>2</v>
      </c>
      <c r="BN38" s="79">
        <v>4</v>
      </c>
      <c r="BO38" s="79">
        <v>2</v>
      </c>
      <c r="BP38" s="79">
        <v>4</v>
      </c>
      <c r="BQ38" s="79">
        <v>4</v>
      </c>
      <c r="BR38" s="79">
        <v>1</v>
      </c>
      <c r="BS38" s="79">
        <v>1</v>
      </c>
      <c r="BT38" s="79">
        <v>1</v>
      </c>
      <c r="BU38" s="79">
        <v>4</v>
      </c>
      <c r="BV38" s="79">
        <v>4</v>
      </c>
      <c r="BW38" s="79">
        <v>2</v>
      </c>
      <c r="BX38" s="79">
        <v>1</v>
      </c>
      <c r="BY38" s="79">
        <v>4</v>
      </c>
      <c r="BZ38" s="84">
        <v>4</v>
      </c>
      <c r="CA38" s="136">
        <v>26</v>
      </c>
      <c r="CB38" s="53">
        <v>0</v>
      </c>
      <c r="CC38" s="11">
        <v>0</v>
      </c>
      <c r="CD38" s="11">
        <v>0</v>
      </c>
      <c r="CE38" s="11">
        <v>0</v>
      </c>
      <c r="CF38" s="11">
        <v>4</v>
      </c>
      <c r="CG38" s="11">
        <v>0</v>
      </c>
      <c r="CH38" s="11">
        <v>0</v>
      </c>
      <c r="CI38" s="11">
        <v>0</v>
      </c>
      <c r="CJ38" s="11">
        <v>4</v>
      </c>
      <c r="CK38" s="11">
        <v>0</v>
      </c>
      <c r="CL38" s="11">
        <v>0</v>
      </c>
      <c r="CM38" s="11">
        <v>1</v>
      </c>
      <c r="CN38" s="11">
        <v>3</v>
      </c>
      <c r="CO38" s="11">
        <v>0</v>
      </c>
      <c r="CP38" s="11">
        <v>0</v>
      </c>
      <c r="CQ38" s="11">
        <v>0</v>
      </c>
      <c r="CR38" s="11">
        <v>0</v>
      </c>
      <c r="CS38" s="11">
        <v>0</v>
      </c>
      <c r="CT38" s="11">
        <v>0</v>
      </c>
      <c r="CU38" s="11">
        <v>0</v>
      </c>
      <c r="CV38" s="11">
        <v>0</v>
      </c>
      <c r="CW38" s="11">
        <v>0</v>
      </c>
      <c r="CX38" s="11">
        <v>0</v>
      </c>
      <c r="CY38" s="11">
        <v>3</v>
      </c>
      <c r="CZ38" s="11">
        <v>0</v>
      </c>
      <c r="DA38" s="11">
        <v>0</v>
      </c>
      <c r="DB38" s="11">
        <v>0</v>
      </c>
      <c r="DC38" s="11">
        <v>0</v>
      </c>
      <c r="DD38" s="11">
        <v>0</v>
      </c>
      <c r="DE38" s="11">
        <v>0</v>
      </c>
      <c r="DF38" s="11">
        <v>0</v>
      </c>
      <c r="DG38" s="11">
        <v>3</v>
      </c>
      <c r="DH38" s="11">
        <v>0</v>
      </c>
      <c r="DI38" s="11">
        <v>1</v>
      </c>
      <c r="DJ38" s="11">
        <v>3</v>
      </c>
      <c r="DK38" s="11">
        <v>1</v>
      </c>
      <c r="DL38" s="54">
        <v>0</v>
      </c>
      <c r="DM38" s="143">
        <v>0</v>
      </c>
      <c r="DN38" s="143">
        <v>0</v>
      </c>
      <c r="DO38" s="143">
        <v>0</v>
      </c>
      <c r="DP38" s="143">
        <v>1</v>
      </c>
      <c r="DQ38" s="143">
        <v>20</v>
      </c>
      <c r="DR38" s="143">
        <v>2</v>
      </c>
      <c r="DS38" s="143">
        <v>-17</v>
      </c>
      <c r="DT38" s="83">
        <v>1</v>
      </c>
      <c r="DU38" s="79">
        <v>1</v>
      </c>
      <c r="DV38" s="79">
        <v>2</v>
      </c>
      <c r="DW38" s="79">
        <v>1</v>
      </c>
      <c r="DX38" s="79">
        <v>2</v>
      </c>
      <c r="DY38" s="79">
        <v>1</v>
      </c>
      <c r="DZ38" s="79">
        <v>1</v>
      </c>
      <c r="EA38" s="79">
        <v>1</v>
      </c>
      <c r="EB38" s="79">
        <v>1</v>
      </c>
      <c r="EC38" s="79">
        <v>1</v>
      </c>
      <c r="ED38" s="79">
        <v>1</v>
      </c>
      <c r="EE38" s="79">
        <v>1</v>
      </c>
      <c r="EF38" s="79">
        <v>1</v>
      </c>
      <c r="EG38" s="79">
        <v>1</v>
      </c>
      <c r="EH38" s="79">
        <v>1</v>
      </c>
      <c r="EI38" s="79">
        <v>2</v>
      </c>
      <c r="EJ38" s="79">
        <v>1</v>
      </c>
      <c r="EK38" s="79">
        <v>1</v>
      </c>
      <c r="EL38" s="84">
        <v>1</v>
      </c>
      <c r="EM38" s="136">
        <f t="shared" si="0"/>
        <v>22</v>
      </c>
      <c r="EN38" s="90" t="s">
        <v>222</v>
      </c>
      <c r="EO38" s="11" t="s">
        <v>221</v>
      </c>
      <c r="EP38" s="77" t="s">
        <v>220</v>
      </c>
      <c r="EQ38" s="11">
        <v>7.5</v>
      </c>
      <c r="ER38" s="11" t="s">
        <v>26</v>
      </c>
      <c r="ES38" s="11" t="s">
        <v>26</v>
      </c>
      <c r="ET38" s="11" t="s">
        <v>26</v>
      </c>
      <c r="EU38" s="11" t="s">
        <v>26</v>
      </c>
      <c r="EV38" s="11" t="s">
        <v>26</v>
      </c>
      <c r="EW38" s="11" t="s">
        <v>26</v>
      </c>
      <c r="EX38" s="11" t="s">
        <v>26</v>
      </c>
      <c r="EY38" s="11" t="s">
        <v>26</v>
      </c>
      <c r="EZ38" s="11" t="s">
        <v>26</v>
      </c>
      <c r="FA38" s="11" t="s">
        <v>219</v>
      </c>
      <c r="FB38" s="11" t="s">
        <v>26</v>
      </c>
      <c r="FC38" s="11" t="s">
        <v>26</v>
      </c>
      <c r="FD38" s="11" t="s">
        <v>66</v>
      </c>
      <c r="FE38" s="54" t="s">
        <v>23</v>
      </c>
      <c r="FF38" s="83" t="s">
        <v>218</v>
      </c>
      <c r="FG38" s="79" t="s">
        <v>217</v>
      </c>
      <c r="FH38" s="79" t="s">
        <v>216</v>
      </c>
      <c r="FI38" s="79">
        <v>0</v>
      </c>
      <c r="FJ38" s="79" t="s">
        <v>9</v>
      </c>
      <c r="FK38" s="79" t="s">
        <v>7</v>
      </c>
      <c r="FL38" s="79"/>
      <c r="FM38" s="79" t="s">
        <v>96</v>
      </c>
      <c r="FN38" s="84" t="s">
        <v>96</v>
      </c>
      <c r="FO38" s="53">
        <v>4</v>
      </c>
      <c r="FP38" s="11">
        <v>4</v>
      </c>
      <c r="FQ38" s="11">
        <v>4</v>
      </c>
      <c r="FR38" s="11">
        <v>2</v>
      </c>
      <c r="FS38" s="11" t="s">
        <v>17</v>
      </c>
      <c r="FT38" s="11" t="s">
        <v>19</v>
      </c>
      <c r="FU38" s="11" t="s">
        <v>16</v>
      </c>
      <c r="FV38" s="11" t="s">
        <v>18</v>
      </c>
      <c r="FW38" s="11" t="s">
        <v>20</v>
      </c>
      <c r="FX38" s="11">
        <v>2</v>
      </c>
      <c r="FY38" s="11">
        <v>2</v>
      </c>
      <c r="FZ38" s="11">
        <v>2</v>
      </c>
      <c r="GA38" s="11">
        <v>5</v>
      </c>
      <c r="GB38" s="11"/>
      <c r="GC38" s="11" t="s">
        <v>14</v>
      </c>
      <c r="GD38" s="11" t="s">
        <v>9</v>
      </c>
      <c r="GE38" s="11" t="s">
        <v>94</v>
      </c>
      <c r="GF38" s="11" t="s">
        <v>14</v>
      </c>
      <c r="GG38" s="11" t="s">
        <v>7</v>
      </c>
      <c r="GH38" s="11" t="s">
        <v>7</v>
      </c>
      <c r="GI38" s="54" t="s">
        <v>9</v>
      </c>
      <c r="GJ38" s="83" t="s">
        <v>12</v>
      </c>
      <c r="GK38" s="79" t="s">
        <v>57</v>
      </c>
      <c r="GL38" s="79" t="s">
        <v>9</v>
      </c>
      <c r="GM38" s="79" t="s">
        <v>7</v>
      </c>
      <c r="GN38" s="79"/>
      <c r="GO38" s="79" t="s">
        <v>215</v>
      </c>
      <c r="GP38" s="79" t="s">
        <v>9</v>
      </c>
      <c r="GQ38" s="79" t="s">
        <v>9</v>
      </c>
      <c r="GR38" s="79" t="s">
        <v>9</v>
      </c>
      <c r="GS38" s="79"/>
      <c r="GT38" s="84" t="s">
        <v>9</v>
      </c>
      <c r="GU38" s="53" t="s">
        <v>9</v>
      </c>
      <c r="GV38" s="11" t="s">
        <v>214</v>
      </c>
      <c r="GW38" s="11" t="s">
        <v>7</v>
      </c>
      <c r="GX38" s="54" t="s">
        <v>7</v>
      </c>
      <c r="GY38" s="83" t="s">
        <v>121</v>
      </c>
      <c r="GZ38" s="79">
        <v>10</v>
      </c>
      <c r="HA38" s="79"/>
      <c r="HB38" s="79"/>
      <c r="HC38" s="79"/>
      <c r="HD38" s="79"/>
      <c r="HE38" s="79"/>
      <c r="HF38" s="79"/>
      <c r="HG38" s="84"/>
      <c r="HH38" s="49" t="s">
        <v>5</v>
      </c>
      <c r="HI38" s="11"/>
      <c r="HJ38" s="11"/>
      <c r="HK38" s="11"/>
      <c r="HL38" s="11"/>
      <c r="HM38" s="11"/>
      <c r="HN38" s="11"/>
      <c r="HO38" s="11"/>
      <c r="HP38" s="11"/>
      <c r="HQ38" s="11"/>
      <c r="HR38" s="11"/>
      <c r="HS38" s="11"/>
      <c r="HT38" s="11"/>
      <c r="HU38" s="11"/>
      <c r="HV38" s="11"/>
      <c r="HW38" s="11"/>
      <c r="HX38" s="11" t="s">
        <v>54</v>
      </c>
      <c r="HY38" s="11"/>
      <c r="HZ38" s="11"/>
      <c r="IA38" s="11"/>
      <c r="IB38" s="11" t="s">
        <v>141</v>
      </c>
      <c r="IC38" s="11" t="s">
        <v>1</v>
      </c>
      <c r="ID38" s="11" t="s">
        <v>1</v>
      </c>
      <c r="IE38" s="11"/>
      <c r="IF38" s="11" t="s">
        <v>1</v>
      </c>
      <c r="IG38" s="11"/>
      <c r="IH38" s="11"/>
      <c r="II38" s="11"/>
      <c r="IJ38" s="11"/>
      <c r="IK38" s="11"/>
      <c r="IL38" s="11"/>
      <c r="IM38" s="11"/>
      <c r="QS38" s="171">
        <v>44065.178368055553</v>
      </c>
      <c r="QT38" t="s">
        <v>2029</v>
      </c>
      <c r="QU38" t="s">
        <v>1822</v>
      </c>
      <c r="QV38" t="s">
        <v>228</v>
      </c>
      <c r="QW38" t="s">
        <v>2147</v>
      </c>
      <c r="QX38" t="s">
        <v>2146</v>
      </c>
      <c r="QY38" t="s">
        <v>2147</v>
      </c>
      <c r="QZ38" t="s">
        <v>2146</v>
      </c>
      <c r="RA38" t="s">
        <v>9</v>
      </c>
      <c r="RB38" t="s">
        <v>7</v>
      </c>
      <c r="RD38" t="s">
        <v>7</v>
      </c>
      <c r="RF38" t="s">
        <v>7</v>
      </c>
      <c r="RI38" t="s">
        <v>20</v>
      </c>
      <c r="RJ38" t="s">
        <v>40</v>
      </c>
      <c r="RK38" t="s">
        <v>20</v>
      </c>
      <c r="RL38" t="s">
        <v>20</v>
      </c>
      <c r="RM38" t="s">
        <v>20</v>
      </c>
      <c r="RN38" t="s">
        <v>39</v>
      </c>
      <c r="RO38" t="s">
        <v>20</v>
      </c>
      <c r="RP38" t="s">
        <v>20</v>
      </c>
      <c r="RQ38">
        <v>1</v>
      </c>
      <c r="RR38" t="s">
        <v>38</v>
      </c>
      <c r="RS38" t="s">
        <v>9</v>
      </c>
      <c r="RT38" t="s">
        <v>2163</v>
      </c>
      <c r="RU38" t="s">
        <v>7</v>
      </c>
      <c r="RW38" t="s">
        <v>9</v>
      </c>
      <c r="RX38" t="s">
        <v>132</v>
      </c>
      <c r="RY38" t="s">
        <v>2164</v>
      </c>
      <c r="RZ38" t="s">
        <v>9</v>
      </c>
      <c r="SA38" t="s">
        <v>2165</v>
      </c>
      <c r="SB38">
        <v>3</v>
      </c>
      <c r="SC38" t="s">
        <v>2166</v>
      </c>
      <c r="SD38">
        <v>0</v>
      </c>
      <c r="SE38">
        <v>0</v>
      </c>
      <c r="SF38">
        <v>2</v>
      </c>
      <c r="SG38" t="s">
        <v>1569</v>
      </c>
      <c r="SH38" t="s">
        <v>1393</v>
      </c>
      <c r="SI38">
        <v>4</v>
      </c>
      <c r="SJ38">
        <v>4</v>
      </c>
      <c r="SK38">
        <v>1</v>
      </c>
      <c r="SL38">
        <v>1</v>
      </c>
      <c r="SM38">
        <v>3</v>
      </c>
      <c r="SN38">
        <v>1</v>
      </c>
      <c r="SO38">
        <v>2</v>
      </c>
      <c r="SP38">
        <v>3</v>
      </c>
      <c r="SQ38">
        <v>1</v>
      </c>
      <c r="SR38">
        <v>3</v>
      </c>
      <c r="SS38">
        <v>4</v>
      </c>
      <c r="ST38">
        <v>1</v>
      </c>
      <c r="SU38">
        <v>1</v>
      </c>
      <c r="SV38">
        <v>1</v>
      </c>
      <c r="SW38">
        <v>3</v>
      </c>
      <c r="SX38">
        <v>3</v>
      </c>
      <c r="SY38">
        <v>2</v>
      </c>
      <c r="SZ38">
        <v>1</v>
      </c>
      <c r="TA38">
        <v>4</v>
      </c>
      <c r="TB38">
        <v>3</v>
      </c>
      <c r="TC38">
        <v>0</v>
      </c>
      <c r="TD38">
        <v>0</v>
      </c>
      <c r="TE38">
        <v>0</v>
      </c>
      <c r="TF38">
        <v>0</v>
      </c>
      <c r="TG38">
        <v>3</v>
      </c>
      <c r="TH38">
        <v>0</v>
      </c>
      <c r="TI38">
        <v>0</v>
      </c>
      <c r="TJ38">
        <v>0</v>
      </c>
      <c r="TK38">
        <v>3</v>
      </c>
      <c r="TL38">
        <v>0</v>
      </c>
      <c r="TM38">
        <v>2</v>
      </c>
      <c r="TN38">
        <v>0</v>
      </c>
      <c r="TO38">
        <v>3</v>
      </c>
      <c r="TP38">
        <v>0</v>
      </c>
      <c r="TQ38">
        <v>0</v>
      </c>
      <c r="TR38">
        <v>1</v>
      </c>
      <c r="TS38">
        <v>0</v>
      </c>
      <c r="TT38">
        <v>0</v>
      </c>
      <c r="TU38">
        <v>1</v>
      </c>
      <c r="TV38">
        <v>1</v>
      </c>
      <c r="TW38">
        <v>0</v>
      </c>
      <c r="TX38">
        <v>0</v>
      </c>
      <c r="TY38">
        <v>0</v>
      </c>
      <c r="TZ38">
        <v>3</v>
      </c>
      <c r="UA38">
        <v>0</v>
      </c>
      <c r="UB38">
        <v>0</v>
      </c>
      <c r="UC38">
        <v>0</v>
      </c>
      <c r="UD38">
        <v>0</v>
      </c>
      <c r="UE38">
        <v>0</v>
      </c>
      <c r="UF38">
        <v>0</v>
      </c>
      <c r="UG38">
        <v>0</v>
      </c>
      <c r="UH38">
        <v>3</v>
      </c>
      <c r="UI38">
        <v>0</v>
      </c>
      <c r="UJ38">
        <v>2</v>
      </c>
      <c r="UK38">
        <v>2</v>
      </c>
      <c r="UL38">
        <v>1</v>
      </c>
      <c r="UM38">
        <v>0</v>
      </c>
      <c r="UN38">
        <v>1</v>
      </c>
      <c r="UO38">
        <v>1</v>
      </c>
      <c r="UP38">
        <v>4</v>
      </c>
      <c r="UQ38">
        <v>2</v>
      </c>
      <c r="UR38">
        <v>1</v>
      </c>
      <c r="US38">
        <v>2</v>
      </c>
      <c r="UT38">
        <v>1</v>
      </c>
      <c r="UU38">
        <v>1</v>
      </c>
      <c r="UV38">
        <v>1</v>
      </c>
      <c r="UW38">
        <v>1</v>
      </c>
      <c r="UX38">
        <v>1</v>
      </c>
      <c r="UY38">
        <v>1</v>
      </c>
      <c r="UZ38">
        <v>1</v>
      </c>
      <c r="VA38">
        <v>1</v>
      </c>
      <c r="VB38">
        <v>1</v>
      </c>
      <c r="VC38">
        <v>1</v>
      </c>
      <c r="VD38">
        <v>2</v>
      </c>
      <c r="VE38">
        <v>1</v>
      </c>
      <c r="VF38">
        <v>1</v>
      </c>
      <c r="VG38">
        <v>1</v>
      </c>
      <c r="VH38" s="173">
        <v>0.95833333333333337</v>
      </c>
      <c r="VI38" t="s">
        <v>1074</v>
      </c>
      <c r="VJ38" s="173">
        <v>0.29166666666666669</v>
      </c>
      <c r="VK38">
        <v>8</v>
      </c>
      <c r="VL38" t="s">
        <v>26</v>
      </c>
      <c r="VM38" t="s">
        <v>26</v>
      </c>
      <c r="VN38" t="s">
        <v>26</v>
      </c>
      <c r="VO38" t="s">
        <v>26</v>
      </c>
      <c r="VP38" t="s">
        <v>26</v>
      </c>
      <c r="VQ38" t="s">
        <v>103</v>
      </c>
      <c r="VR38" t="s">
        <v>26</v>
      </c>
      <c r="VS38" t="s">
        <v>26</v>
      </c>
      <c r="VT38" t="s">
        <v>26</v>
      </c>
      <c r="VU38" t="s">
        <v>102</v>
      </c>
      <c r="VV38" t="s">
        <v>26</v>
      </c>
      <c r="VW38" t="s">
        <v>26</v>
      </c>
      <c r="VX38" t="s">
        <v>24</v>
      </c>
      <c r="VY38" t="s">
        <v>23</v>
      </c>
      <c r="VZ38">
        <v>15</v>
      </c>
      <c r="WA38" t="s">
        <v>7</v>
      </c>
      <c r="WB38" t="s">
        <v>7</v>
      </c>
      <c r="WC38" t="s">
        <v>2030</v>
      </c>
      <c r="WD38" t="s">
        <v>21</v>
      </c>
      <c r="WE38" t="s">
        <v>96</v>
      </c>
      <c r="WF38">
        <v>4</v>
      </c>
      <c r="WG38">
        <v>3</v>
      </c>
      <c r="WH38">
        <v>4</v>
      </c>
      <c r="WI38">
        <v>3</v>
      </c>
      <c r="WJ38" t="s">
        <v>1346</v>
      </c>
      <c r="WK38" t="s">
        <v>19</v>
      </c>
      <c r="WL38" t="s">
        <v>16</v>
      </c>
      <c r="WM38" t="s">
        <v>18</v>
      </c>
      <c r="WN38" t="s">
        <v>20</v>
      </c>
      <c r="WO38">
        <v>2</v>
      </c>
      <c r="WP38">
        <v>2</v>
      </c>
      <c r="WQ38">
        <v>3</v>
      </c>
      <c r="WR38">
        <v>5</v>
      </c>
      <c r="WT38" t="s">
        <v>14</v>
      </c>
      <c r="WU38" t="s">
        <v>7</v>
      </c>
      <c r="WV38" t="s">
        <v>94</v>
      </c>
      <c r="WW38" t="s">
        <v>14</v>
      </c>
      <c r="WX38" t="s">
        <v>7</v>
      </c>
      <c r="WY38" t="s">
        <v>7</v>
      </c>
      <c r="WZ38" t="s">
        <v>7</v>
      </c>
      <c r="XA38" t="s">
        <v>12</v>
      </c>
      <c r="XB38" t="s">
        <v>57</v>
      </c>
      <c r="XC38" t="s">
        <v>7</v>
      </c>
      <c r="XD38" t="s">
        <v>7</v>
      </c>
      <c r="XF38" t="s">
        <v>2167</v>
      </c>
      <c r="XG38" t="s">
        <v>7</v>
      </c>
      <c r="XH38" t="s">
        <v>7</v>
      </c>
      <c r="XI38" t="s">
        <v>9</v>
      </c>
      <c r="XJ38" t="s">
        <v>8</v>
      </c>
      <c r="XK38" t="s">
        <v>9</v>
      </c>
      <c r="XL38" t="s">
        <v>7</v>
      </c>
      <c r="XN38" t="s">
        <v>7</v>
      </c>
      <c r="XO38" t="s">
        <v>7</v>
      </c>
      <c r="XP38" t="s">
        <v>121</v>
      </c>
      <c r="XQ38">
        <v>9</v>
      </c>
      <c r="XY38" t="s">
        <v>5</v>
      </c>
      <c r="YO38" t="s">
        <v>54</v>
      </c>
      <c r="YS38" t="s">
        <v>141</v>
      </c>
      <c r="YT38" t="s">
        <v>248</v>
      </c>
      <c r="YU38" t="s">
        <v>1</v>
      </c>
      <c r="YW38" t="s">
        <v>1</v>
      </c>
      <c r="ZE38" t="s">
        <v>0</v>
      </c>
    </row>
    <row r="39" spans="1:681" x14ac:dyDescent="0.35">
      <c r="A39" s="47" t="s">
        <v>247</v>
      </c>
      <c r="B39" s="17">
        <v>43966.201842395836</v>
      </c>
      <c r="C39" s="53">
        <v>68</v>
      </c>
      <c r="D39" s="11" t="s">
        <v>139</v>
      </c>
      <c r="E39" s="11" t="s">
        <v>138</v>
      </c>
      <c r="F39" s="11" t="s">
        <v>118</v>
      </c>
      <c r="G39" s="11" t="s">
        <v>117</v>
      </c>
      <c r="H39" s="11" t="s">
        <v>9</v>
      </c>
      <c r="I39" s="11" t="s">
        <v>7</v>
      </c>
      <c r="J39" s="11" t="s">
        <v>9</v>
      </c>
      <c r="K39" s="11">
        <v>2</v>
      </c>
      <c r="L39" s="11" t="s">
        <v>7</v>
      </c>
      <c r="M39" s="11"/>
      <c r="N39" s="11" t="s">
        <v>7</v>
      </c>
      <c r="O39" s="11" t="s">
        <v>86</v>
      </c>
      <c r="P39" s="11">
        <v>210</v>
      </c>
      <c r="Q39" s="11" t="s">
        <v>246</v>
      </c>
      <c r="R39" s="11">
        <v>10</v>
      </c>
      <c r="S39" s="11">
        <v>1</v>
      </c>
      <c r="T39" s="11">
        <v>0</v>
      </c>
      <c r="U39" s="11" t="s">
        <v>7</v>
      </c>
      <c r="V39" s="11" t="s">
        <v>7</v>
      </c>
      <c r="W39" s="11" t="s">
        <v>7</v>
      </c>
      <c r="X39" s="11" t="s">
        <v>7</v>
      </c>
      <c r="Y39" s="54" t="s">
        <v>7</v>
      </c>
      <c r="Z39" s="65" t="s">
        <v>7</v>
      </c>
      <c r="AA39" s="66"/>
      <c r="AB39" s="66" t="s">
        <v>7</v>
      </c>
      <c r="AC39" s="66"/>
      <c r="AD39" s="66" t="s">
        <v>7</v>
      </c>
      <c r="AE39" s="66"/>
      <c r="AF39" s="67"/>
      <c r="AG39" s="53" t="s">
        <v>20</v>
      </c>
      <c r="AH39" s="11" t="s">
        <v>40</v>
      </c>
      <c r="AI39" s="11">
        <v>1</v>
      </c>
      <c r="AJ39" s="11" t="s">
        <v>20</v>
      </c>
      <c r="AK39" s="11" t="s">
        <v>20</v>
      </c>
      <c r="AL39" s="11" t="s">
        <v>39</v>
      </c>
      <c r="AM39" s="11">
        <v>1</v>
      </c>
      <c r="AN39" s="11">
        <v>1</v>
      </c>
      <c r="AO39" s="11" t="s">
        <v>20</v>
      </c>
      <c r="AP39" s="54" t="s">
        <v>38</v>
      </c>
      <c r="AQ39" s="65" t="s">
        <v>9</v>
      </c>
      <c r="AR39" s="66" t="s">
        <v>245</v>
      </c>
      <c r="AS39" s="66" t="s">
        <v>9</v>
      </c>
      <c r="AT39" s="67" t="s">
        <v>244</v>
      </c>
      <c r="AU39" s="53" t="s">
        <v>7</v>
      </c>
      <c r="AV39" s="11" t="s">
        <v>20</v>
      </c>
      <c r="AW39" s="11"/>
      <c r="AX39" s="11" t="s">
        <v>9</v>
      </c>
      <c r="AY39" s="11" t="s">
        <v>243</v>
      </c>
      <c r="AZ39" s="11">
        <v>0</v>
      </c>
      <c r="BA39" s="11">
        <v>0</v>
      </c>
      <c r="BB39" s="11">
        <v>7</v>
      </c>
      <c r="BC39" s="11" t="s">
        <v>242</v>
      </c>
      <c r="BD39" s="11">
        <v>7</v>
      </c>
      <c r="BE39" s="11" t="s">
        <v>204</v>
      </c>
      <c r="BF39" s="54" t="s">
        <v>241</v>
      </c>
      <c r="BG39" s="83">
        <v>4</v>
      </c>
      <c r="BH39" s="79">
        <v>3</v>
      </c>
      <c r="BI39" s="79">
        <v>1</v>
      </c>
      <c r="BJ39" s="79">
        <v>1</v>
      </c>
      <c r="BK39" s="79">
        <v>3</v>
      </c>
      <c r="BL39" s="79">
        <v>1</v>
      </c>
      <c r="BM39" s="79">
        <v>2</v>
      </c>
      <c r="BN39" s="79">
        <v>2</v>
      </c>
      <c r="BO39" s="79">
        <v>2</v>
      </c>
      <c r="BP39" s="79">
        <v>3</v>
      </c>
      <c r="BQ39" s="79">
        <v>3</v>
      </c>
      <c r="BR39" s="79">
        <v>1</v>
      </c>
      <c r="BS39" s="79">
        <v>1</v>
      </c>
      <c r="BT39" s="79">
        <v>1</v>
      </c>
      <c r="BU39" s="79">
        <v>3</v>
      </c>
      <c r="BV39" s="79">
        <v>3</v>
      </c>
      <c r="BW39" s="79">
        <v>1</v>
      </c>
      <c r="BX39" s="79">
        <v>1</v>
      </c>
      <c r="BY39" s="79">
        <v>3</v>
      </c>
      <c r="BZ39" s="84">
        <v>3</v>
      </c>
      <c r="CA39" s="136">
        <v>33</v>
      </c>
      <c r="CB39" s="53">
        <v>1</v>
      </c>
      <c r="CC39" s="11">
        <v>1</v>
      </c>
      <c r="CD39" s="11">
        <v>0</v>
      </c>
      <c r="CE39" s="11">
        <v>0</v>
      </c>
      <c r="CF39" s="11">
        <v>3</v>
      </c>
      <c r="CG39" s="11">
        <v>0</v>
      </c>
      <c r="CH39" s="11">
        <v>0</v>
      </c>
      <c r="CI39" s="11">
        <v>0</v>
      </c>
      <c r="CJ39" s="11">
        <v>3</v>
      </c>
      <c r="CK39" s="11">
        <v>0</v>
      </c>
      <c r="CL39" s="11">
        <v>1</v>
      </c>
      <c r="CM39" s="11">
        <v>0</v>
      </c>
      <c r="CN39" s="11">
        <v>3</v>
      </c>
      <c r="CO39" s="11">
        <v>0</v>
      </c>
      <c r="CP39" s="11">
        <v>1</v>
      </c>
      <c r="CQ39" s="11">
        <v>1</v>
      </c>
      <c r="CR39" s="11">
        <v>0</v>
      </c>
      <c r="CS39" s="11">
        <v>0</v>
      </c>
      <c r="CT39" s="11">
        <v>1</v>
      </c>
      <c r="CU39" s="11">
        <v>0</v>
      </c>
      <c r="CV39" s="11">
        <v>0</v>
      </c>
      <c r="CW39" s="11">
        <v>1</v>
      </c>
      <c r="CX39" s="11">
        <v>0</v>
      </c>
      <c r="CY39" s="11">
        <v>2</v>
      </c>
      <c r="CZ39" s="11">
        <v>0</v>
      </c>
      <c r="DA39" s="11">
        <v>0</v>
      </c>
      <c r="DB39" s="11">
        <v>0</v>
      </c>
      <c r="DC39" s="11">
        <v>0</v>
      </c>
      <c r="DD39" s="11">
        <v>0</v>
      </c>
      <c r="DE39" s="11">
        <v>1</v>
      </c>
      <c r="DF39" s="11">
        <v>0</v>
      </c>
      <c r="DG39" s="11">
        <v>1</v>
      </c>
      <c r="DH39" s="11">
        <v>0</v>
      </c>
      <c r="DI39" s="11">
        <v>0</v>
      </c>
      <c r="DJ39" s="11">
        <v>3</v>
      </c>
      <c r="DK39" s="11">
        <v>1</v>
      </c>
      <c r="DL39" s="54">
        <v>0</v>
      </c>
      <c r="DM39" s="143">
        <v>4</v>
      </c>
      <c r="DN39" s="143">
        <v>3</v>
      </c>
      <c r="DO39" s="143">
        <v>0</v>
      </c>
      <c r="DP39" s="143">
        <v>0</v>
      </c>
      <c r="DQ39" s="143">
        <v>15</v>
      </c>
      <c r="DR39" s="143">
        <v>2</v>
      </c>
      <c r="DS39" s="143">
        <v>-6</v>
      </c>
      <c r="DT39" s="83">
        <v>1</v>
      </c>
      <c r="DU39" s="79">
        <v>1</v>
      </c>
      <c r="DV39" s="79">
        <v>1</v>
      </c>
      <c r="DW39" s="79">
        <v>1</v>
      </c>
      <c r="DX39" s="79">
        <v>1</v>
      </c>
      <c r="DY39" s="79">
        <v>1</v>
      </c>
      <c r="DZ39" s="79">
        <v>1</v>
      </c>
      <c r="EA39" s="79">
        <v>2</v>
      </c>
      <c r="EB39" s="79">
        <v>2</v>
      </c>
      <c r="EC39" s="79">
        <v>1</v>
      </c>
      <c r="ED39" s="79">
        <v>1</v>
      </c>
      <c r="EE39" s="79">
        <v>2</v>
      </c>
      <c r="EF39" s="79">
        <v>1</v>
      </c>
      <c r="EG39" s="79">
        <v>1</v>
      </c>
      <c r="EH39" s="79">
        <v>2</v>
      </c>
      <c r="EI39" s="79">
        <v>1</v>
      </c>
      <c r="EJ39" s="79">
        <v>1</v>
      </c>
      <c r="EK39" s="79">
        <v>2</v>
      </c>
      <c r="EL39" s="84">
        <v>2</v>
      </c>
      <c r="EM39" s="136">
        <f t="shared" si="0"/>
        <v>25</v>
      </c>
      <c r="EN39" s="90" t="s">
        <v>240</v>
      </c>
      <c r="EO39" s="11" t="s">
        <v>239</v>
      </c>
      <c r="EP39" s="11" t="s">
        <v>238</v>
      </c>
      <c r="EQ39" s="11">
        <v>6</v>
      </c>
      <c r="ER39" s="11" t="s">
        <v>68</v>
      </c>
      <c r="ES39" s="11" t="s">
        <v>69</v>
      </c>
      <c r="ET39" s="11" t="s">
        <v>26</v>
      </c>
      <c r="EU39" s="11" t="s">
        <v>26</v>
      </c>
      <c r="EV39" s="11" t="s">
        <v>26</v>
      </c>
      <c r="EW39" s="11" t="s">
        <v>26</v>
      </c>
      <c r="EX39" s="11" t="s">
        <v>26</v>
      </c>
      <c r="EY39" s="11" t="s">
        <v>26</v>
      </c>
      <c r="EZ39" s="11" t="s">
        <v>26</v>
      </c>
      <c r="FA39" s="11" t="s">
        <v>237</v>
      </c>
      <c r="FB39" s="11" t="s">
        <v>125</v>
      </c>
      <c r="FC39" s="11" t="s">
        <v>26</v>
      </c>
      <c r="FD39" s="11" t="s">
        <v>66</v>
      </c>
      <c r="FE39" s="54" t="s">
        <v>65</v>
      </c>
      <c r="FF39" s="83" t="s">
        <v>236</v>
      </c>
      <c r="FG39" s="79" t="s">
        <v>235</v>
      </c>
      <c r="FH39" s="79">
        <v>3</v>
      </c>
      <c r="FI39" s="79">
        <v>60</v>
      </c>
      <c r="FJ39" s="79" t="s">
        <v>9</v>
      </c>
      <c r="FK39" s="79" t="s">
        <v>9</v>
      </c>
      <c r="FL39" s="79" t="s">
        <v>234</v>
      </c>
      <c r="FM39" s="79" t="s">
        <v>22</v>
      </c>
      <c r="FN39" s="84" t="s">
        <v>96</v>
      </c>
      <c r="FO39" s="53">
        <v>4</v>
      </c>
      <c r="FP39" s="11">
        <v>4</v>
      </c>
      <c r="FQ39" s="11">
        <v>3</v>
      </c>
      <c r="FR39" s="11">
        <v>1</v>
      </c>
      <c r="FS39" s="11" t="s">
        <v>19</v>
      </c>
      <c r="FT39" s="11" t="s">
        <v>17</v>
      </c>
      <c r="FU39" s="11" t="s">
        <v>16</v>
      </c>
      <c r="FV39" s="11" t="s">
        <v>18</v>
      </c>
      <c r="FW39" s="11" t="s">
        <v>18</v>
      </c>
      <c r="FX39" s="11">
        <v>1</v>
      </c>
      <c r="FY39" s="11">
        <v>5</v>
      </c>
      <c r="FZ39" s="11">
        <v>1</v>
      </c>
      <c r="GA39" s="11">
        <v>5</v>
      </c>
      <c r="GB39" s="11"/>
      <c r="GC39" s="11" t="s">
        <v>233</v>
      </c>
      <c r="GD39" s="11" t="s">
        <v>7</v>
      </c>
      <c r="GE39" s="11" t="s">
        <v>14</v>
      </c>
      <c r="GF39" s="11" t="s">
        <v>14</v>
      </c>
      <c r="GG39" s="11" t="s">
        <v>7</v>
      </c>
      <c r="GH39" s="11" t="s">
        <v>7</v>
      </c>
      <c r="GI39" s="54" t="s">
        <v>7</v>
      </c>
      <c r="GJ39" s="83" t="s">
        <v>232</v>
      </c>
      <c r="GK39" s="79" t="s">
        <v>92</v>
      </c>
      <c r="GL39" s="79"/>
      <c r="GM39" s="79"/>
      <c r="GN39" s="79"/>
      <c r="GO39" s="79" t="s">
        <v>231</v>
      </c>
      <c r="GP39" s="79" t="s">
        <v>7</v>
      </c>
      <c r="GQ39" s="79" t="s">
        <v>7</v>
      </c>
      <c r="GR39" s="79" t="s">
        <v>7</v>
      </c>
      <c r="GS39" s="79"/>
      <c r="GT39" s="84" t="s">
        <v>7</v>
      </c>
      <c r="GU39" s="53" t="s">
        <v>9</v>
      </c>
      <c r="GV39" s="11" t="s">
        <v>230</v>
      </c>
      <c r="GW39" s="11" t="s">
        <v>9</v>
      </c>
      <c r="GX39" s="54" t="s">
        <v>7</v>
      </c>
      <c r="GY39" s="83" t="s">
        <v>185</v>
      </c>
      <c r="GZ39" s="79"/>
      <c r="HA39" s="79"/>
      <c r="HB39" s="79"/>
      <c r="HC39" s="79"/>
      <c r="HD39" s="79"/>
      <c r="HE39" s="79"/>
      <c r="HF39" s="79">
        <v>1</v>
      </c>
      <c r="HG39" s="84"/>
      <c r="HH39" s="49" t="s">
        <v>5</v>
      </c>
      <c r="HI39" s="11"/>
      <c r="HJ39" s="11"/>
      <c r="HK39" s="11"/>
      <c r="HL39" s="11"/>
      <c r="HM39" s="11"/>
      <c r="HN39" s="11"/>
      <c r="HO39" s="11"/>
      <c r="HP39" s="11"/>
      <c r="HQ39" s="11"/>
      <c r="HR39" s="11"/>
      <c r="HS39" s="11"/>
      <c r="HT39" s="11"/>
      <c r="HU39" s="11"/>
      <c r="HV39" s="11"/>
      <c r="HW39" s="11"/>
      <c r="HX39" s="11" t="s">
        <v>54</v>
      </c>
      <c r="HY39" s="11"/>
      <c r="HZ39" s="11"/>
      <c r="IA39" s="11"/>
      <c r="IB39" s="11"/>
      <c r="IC39" s="11"/>
      <c r="ID39" s="11"/>
      <c r="IE39" s="11"/>
      <c r="IF39" s="11" t="s">
        <v>158</v>
      </c>
      <c r="IG39" s="11"/>
      <c r="IH39" s="11"/>
      <c r="II39" s="11"/>
      <c r="IJ39" s="11" t="s">
        <v>229</v>
      </c>
      <c r="IK39" s="11" t="s">
        <v>1</v>
      </c>
      <c r="IL39" s="11" t="s">
        <v>1</v>
      </c>
      <c r="IM39" s="11"/>
      <c r="QS39" s="171">
        <v>44063.550729166665</v>
      </c>
      <c r="QT39" t="s">
        <v>2029</v>
      </c>
      <c r="QU39" t="s">
        <v>1822</v>
      </c>
      <c r="QV39" t="s">
        <v>247</v>
      </c>
      <c r="QW39" t="s">
        <v>2145</v>
      </c>
      <c r="QX39" t="s">
        <v>2146</v>
      </c>
      <c r="QY39" t="s">
        <v>2147</v>
      </c>
      <c r="QZ39" t="s">
        <v>2146</v>
      </c>
      <c r="RA39" t="s">
        <v>9</v>
      </c>
      <c r="RB39" t="s">
        <v>7</v>
      </c>
      <c r="RD39" t="s">
        <v>7</v>
      </c>
      <c r="RF39" t="s">
        <v>7</v>
      </c>
      <c r="RI39" t="s">
        <v>20</v>
      </c>
      <c r="RJ39" t="s">
        <v>40</v>
      </c>
      <c r="RK39">
        <v>2</v>
      </c>
      <c r="RL39">
        <v>1</v>
      </c>
      <c r="RM39" t="s">
        <v>20</v>
      </c>
      <c r="RN39" t="s">
        <v>39</v>
      </c>
      <c r="RO39">
        <v>1</v>
      </c>
      <c r="RP39" t="s">
        <v>20</v>
      </c>
      <c r="RQ39" t="s">
        <v>20</v>
      </c>
      <c r="RR39" t="s">
        <v>133</v>
      </c>
      <c r="RS39" t="s">
        <v>9</v>
      </c>
      <c r="RT39" t="s">
        <v>2148</v>
      </c>
      <c r="RU39" t="s">
        <v>7</v>
      </c>
      <c r="RW39" t="s">
        <v>7</v>
      </c>
      <c r="RX39" t="s">
        <v>20</v>
      </c>
      <c r="RY39" t="s">
        <v>2149</v>
      </c>
      <c r="RZ39" t="s">
        <v>9</v>
      </c>
      <c r="SA39" t="s">
        <v>2150</v>
      </c>
      <c r="SB39">
        <v>0</v>
      </c>
      <c r="SC39">
        <v>0</v>
      </c>
      <c r="SD39">
        <v>3</v>
      </c>
      <c r="SE39" t="s">
        <v>2151</v>
      </c>
      <c r="SF39">
        <v>7</v>
      </c>
      <c r="SG39" t="s">
        <v>2152</v>
      </c>
      <c r="SH39" t="s">
        <v>2151</v>
      </c>
      <c r="SI39">
        <v>4</v>
      </c>
      <c r="SJ39">
        <v>4</v>
      </c>
      <c r="SK39">
        <v>1</v>
      </c>
      <c r="SL39">
        <v>1</v>
      </c>
      <c r="SM39">
        <v>4</v>
      </c>
      <c r="SN39">
        <v>1</v>
      </c>
      <c r="SO39">
        <v>2</v>
      </c>
      <c r="SP39">
        <v>3</v>
      </c>
      <c r="SQ39">
        <v>2</v>
      </c>
      <c r="SR39">
        <v>3</v>
      </c>
      <c r="SS39">
        <v>3</v>
      </c>
      <c r="ST39">
        <v>1</v>
      </c>
      <c r="SU39">
        <v>1</v>
      </c>
      <c r="SV39">
        <v>1</v>
      </c>
      <c r="SW39">
        <v>4</v>
      </c>
      <c r="SX39">
        <v>3</v>
      </c>
      <c r="SY39">
        <v>1</v>
      </c>
      <c r="SZ39">
        <v>1</v>
      </c>
      <c r="TA39">
        <v>4</v>
      </c>
      <c r="TB39">
        <v>3</v>
      </c>
      <c r="TC39">
        <v>0</v>
      </c>
      <c r="TD39">
        <v>0</v>
      </c>
      <c r="TE39">
        <v>0</v>
      </c>
      <c r="TF39">
        <v>0</v>
      </c>
      <c r="TG39">
        <v>3</v>
      </c>
      <c r="TH39">
        <v>0</v>
      </c>
      <c r="TI39">
        <v>0</v>
      </c>
      <c r="TJ39">
        <v>0</v>
      </c>
      <c r="TK39">
        <v>3</v>
      </c>
      <c r="TL39">
        <v>0</v>
      </c>
      <c r="TM39">
        <v>0</v>
      </c>
      <c r="TN39">
        <v>0</v>
      </c>
      <c r="TO39">
        <v>3</v>
      </c>
      <c r="TP39">
        <v>0</v>
      </c>
      <c r="TQ39">
        <v>1</v>
      </c>
      <c r="TR39">
        <v>1</v>
      </c>
      <c r="TS39">
        <v>0</v>
      </c>
      <c r="TT39">
        <v>0</v>
      </c>
      <c r="TU39">
        <v>0</v>
      </c>
      <c r="TV39">
        <v>0</v>
      </c>
      <c r="TW39">
        <v>0</v>
      </c>
      <c r="TX39">
        <v>0</v>
      </c>
      <c r="TY39">
        <v>0</v>
      </c>
      <c r="TZ39">
        <v>3</v>
      </c>
      <c r="UA39">
        <v>0</v>
      </c>
      <c r="UB39">
        <v>0</v>
      </c>
      <c r="UC39">
        <v>0</v>
      </c>
      <c r="UD39">
        <v>0</v>
      </c>
      <c r="UE39">
        <v>0</v>
      </c>
      <c r="UF39">
        <v>1</v>
      </c>
      <c r="UG39">
        <v>0</v>
      </c>
      <c r="UH39">
        <v>3</v>
      </c>
      <c r="UI39">
        <v>0</v>
      </c>
      <c r="UJ39">
        <v>0</v>
      </c>
      <c r="UK39">
        <v>3</v>
      </c>
      <c r="UL39">
        <v>1</v>
      </c>
      <c r="UM39">
        <v>0</v>
      </c>
      <c r="UN39">
        <v>1</v>
      </c>
      <c r="UO39">
        <v>1</v>
      </c>
      <c r="UP39">
        <v>1</v>
      </c>
      <c r="UQ39">
        <v>1</v>
      </c>
      <c r="UR39">
        <v>1</v>
      </c>
      <c r="US39">
        <v>1</v>
      </c>
      <c r="UT39">
        <v>1</v>
      </c>
      <c r="UU39">
        <v>1</v>
      </c>
      <c r="UV39">
        <v>1</v>
      </c>
      <c r="UW39">
        <v>1</v>
      </c>
      <c r="UX39">
        <v>1</v>
      </c>
      <c r="UY39">
        <v>1</v>
      </c>
      <c r="UZ39">
        <v>1</v>
      </c>
      <c r="VA39">
        <v>1</v>
      </c>
      <c r="VB39">
        <v>1</v>
      </c>
      <c r="VC39">
        <v>1</v>
      </c>
      <c r="VD39">
        <v>1</v>
      </c>
      <c r="VE39">
        <v>1</v>
      </c>
      <c r="VF39">
        <v>1</v>
      </c>
      <c r="VG39">
        <v>1</v>
      </c>
      <c r="VH39">
        <v>12</v>
      </c>
      <c r="VI39">
        <v>15</v>
      </c>
      <c r="VJ39">
        <v>8</v>
      </c>
      <c r="VK39">
        <v>8</v>
      </c>
      <c r="VL39" t="s">
        <v>103</v>
      </c>
      <c r="VM39" t="s">
        <v>103</v>
      </c>
      <c r="VN39" t="s">
        <v>103</v>
      </c>
      <c r="VO39" t="s">
        <v>26</v>
      </c>
      <c r="VP39" t="s">
        <v>26</v>
      </c>
      <c r="VQ39" t="s">
        <v>26</v>
      </c>
      <c r="VR39" t="s">
        <v>103</v>
      </c>
      <c r="VS39" t="s">
        <v>26</v>
      </c>
      <c r="VT39" t="s">
        <v>26</v>
      </c>
      <c r="VU39" t="s">
        <v>2153</v>
      </c>
      <c r="VV39" t="s">
        <v>26</v>
      </c>
      <c r="VW39" t="s">
        <v>26</v>
      </c>
      <c r="VX39" t="s">
        <v>66</v>
      </c>
      <c r="VY39" t="s">
        <v>100</v>
      </c>
      <c r="VZ39">
        <v>400</v>
      </c>
      <c r="WA39" t="s">
        <v>7</v>
      </c>
      <c r="WB39" t="s">
        <v>7</v>
      </c>
      <c r="WD39" t="s">
        <v>21</v>
      </c>
      <c r="WE39" t="s">
        <v>96</v>
      </c>
      <c r="WF39">
        <v>4</v>
      </c>
      <c r="WG39">
        <v>4</v>
      </c>
      <c r="WH39">
        <v>5</v>
      </c>
      <c r="WI39">
        <v>1</v>
      </c>
      <c r="WJ39" t="s">
        <v>19</v>
      </c>
      <c r="WK39" t="s">
        <v>16</v>
      </c>
      <c r="WL39" t="s">
        <v>18</v>
      </c>
      <c r="WM39" t="s">
        <v>1346</v>
      </c>
      <c r="WN39" t="s">
        <v>20</v>
      </c>
      <c r="WO39">
        <v>1</v>
      </c>
      <c r="WP39">
        <v>1</v>
      </c>
      <c r="WQ39">
        <v>1</v>
      </c>
      <c r="WR39">
        <v>5</v>
      </c>
      <c r="WT39" t="s">
        <v>233</v>
      </c>
      <c r="WU39" t="s">
        <v>7</v>
      </c>
      <c r="WV39" t="s">
        <v>14</v>
      </c>
      <c r="WW39" t="s">
        <v>14</v>
      </c>
      <c r="WX39" t="s">
        <v>7</v>
      </c>
      <c r="WY39" t="s">
        <v>7</v>
      </c>
      <c r="WZ39" t="s">
        <v>7</v>
      </c>
      <c r="XA39" t="s">
        <v>232</v>
      </c>
      <c r="XB39" t="s">
        <v>92</v>
      </c>
      <c r="XC39" t="s">
        <v>7</v>
      </c>
      <c r="XD39" t="s">
        <v>9</v>
      </c>
      <c r="XE39">
        <v>4</v>
      </c>
      <c r="XF39" t="s">
        <v>2154</v>
      </c>
      <c r="XG39" t="s">
        <v>7</v>
      </c>
      <c r="XH39" t="s">
        <v>7</v>
      </c>
      <c r="XI39" t="s">
        <v>9</v>
      </c>
      <c r="XK39" t="s">
        <v>7</v>
      </c>
      <c r="XL39" t="s">
        <v>9</v>
      </c>
      <c r="XM39" t="s">
        <v>2155</v>
      </c>
      <c r="XN39" t="s">
        <v>9</v>
      </c>
      <c r="XO39" t="s">
        <v>7</v>
      </c>
      <c r="XP39" t="s">
        <v>121</v>
      </c>
      <c r="XQ39">
        <v>3</v>
      </c>
      <c r="XY39" t="s">
        <v>5</v>
      </c>
      <c r="YO39" t="s">
        <v>54</v>
      </c>
      <c r="YS39" t="s">
        <v>141</v>
      </c>
      <c r="YU39" t="s">
        <v>293</v>
      </c>
      <c r="YV39" t="s">
        <v>486</v>
      </c>
      <c r="YW39" t="s">
        <v>1</v>
      </c>
      <c r="ZE39" t="s">
        <v>0</v>
      </c>
    </row>
    <row r="40" spans="1:681" x14ac:dyDescent="0.35">
      <c r="A40" s="47" t="s">
        <v>1027</v>
      </c>
      <c r="B40" s="17">
        <v>43954.575622060183</v>
      </c>
      <c r="C40" s="53">
        <v>39</v>
      </c>
      <c r="D40" s="11" t="s">
        <v>51</v>
      </c>
      <c r="E40" s="11" t="s">
        <v>50</v>
      </c>
      <c r="F40" s="11" t="s">
        <v>180</v>
      </c>
      <c r="G40" s="11" t="s">
        <v>117</v>
      </c>
      <c r="H40" s="11" t="s">
        <v>9</v>
      </c>
      <c r="I40" s="11" t="s">
        <v>7</v>
      </c>
      <c r="J40" s="11" t="s">
        <v>7</v>
      </c>
      <c r="K40" s="11"/>
      <c r="L40" s="11" t="s">
        <v>9</v>
      </c>
      <c r="M40" s="11" t="s">
        <v>318</v>
      </c>
      <c r="N40" s="11" t="s">
        <v>9</v>
      </c>
      <c r="O40" s="11" t="s">
        <v>45</v>
      </c>
      <c r="P40" s="11">
        <v>1700</v>
      </c>
      <c r="Q40" s="11" t="s">
        <v>1026</v>
      </c>
      <c r="R40" s="11">
        <v>166109</v>
      </c>
      <c r="S40" s="11">
        <v>1</v>
      </c>
      <c r="T40" s="11">
        <v>0</v>
      </c>
      <c r="U40" s="11" t="s">
        <v>9</v>
      </c>
      <c r="V40" s="11" t="s">
        <v>9</v>
      </c>
      <c r="W40" s="11" t="s">
        <v>7</v>
      </c>
      <c r="X40" s="11" t="s">
        <v>7</v>
      </c>
      <c r="Y40" s="54" t="s">
        <v>7</v>
      </c>
      <c r="Z40" s="65" t="s">
        <v>7</v>
      </c>
      <c r="AA40" s="66"/>
      <c r="AB40" s="66" t="s">
        <v>7</v>
      </c>
      <c r="AC40" s="66"/>
      <c r="AD40" s="66" t="s">
        <v>9</v>
      </c>
      <c r="AE40" s="66" t="s">
        <v>854</v>
      </c>
      <c r="AF40" s="67" t="s">
        <v>1025</v>
      </c>
      <c r="AG40" s="53" t="s">
        <v>20</v>
      </c>
      <c r="AH40" s="11" t="s">
        <v>40</v>
      </c>
      <c r="AI40" s="11" t="s">
        <v>20</v>
      </c>
      <c r="AJ40" s="11">
        <v>1</v>
      </c>
      <c r="AK40" s="11" t="s">
        <v>20</v>
      </c>
      <c r="AL40" s="11" t="s">
        <v>134</v>
      </c>
      <c r="AM40" s="11">
        <v>2</v>
      </c>
      <c r="AN40" s="11">
        <v>3</v>
      </c>
      <c r="AO40" s="11" t="s">
        <v>20</v>
      </c>
      <c r="AP40" s="54" t="s">
        <v>38</v>
      </c>
      <c r="AQ40" s="65" t="s">
        <v>9</v>
      </c>
      <c r="AR40" s="66" t="s">
        <v>1024</v>
      </c>
      <c r="AS40" s="66" t="s">
        <v>9</v>
      </c>
      <c r="AT40" s="67" t="s">
        <v>1023</v>
      </c>
      <c r="AU40" s="53" t="s">
        <v>9</v>
      </c>
      <c r="AV40" s="11" t="s">
        <v>35</v>
      </c>
      <c r="AW40" s="11" t="s">
        <v>1022</v>
      </c>
      <c r="AX40" s="11" t="s">
        <v>7</v>
      </c>
      <c r="AY40" s="11"/>
      <c r="AZ40" s="11">
        <v>0</v>
      </c>
      <c r="BA40" s="11">
        <v>0</v>
      </c>
      <c r="BB40" s="11">
        <v>2</v>
      </c>
      <c r="BC40" s="11" t="s">
        <v>1021</v>
      </c>
      <c r="BD40" s="11">
        <v>5</v>
      </c>
      <c r="BE40" s="11" t="s">
        <v>1020</v>
      </c>
      <c r="BF40" s="54" t="s">
        <v>374</v>
      </c>
      <c r="BG40" s="83">
        <v>4</v>
      </c>
      <c r="BH40" s="79">
        <v>4</v>
      </c>
      <c r="BI40" s="79">
        <v>2</v>
      </c>
      <c r="BJ40" s="79">
        <v>1</v>
      </c>
      <c r="BK40" s="79">
        <v>3</v>
      </c>
      <c r="BL40" s="79">
        <v>1</v>
      </c>
      <c r="BM40" s="79">
        <v>1</v>
      </c>
      <c r="BN40" s="79">
        <v>3</v>
      </c>
      <c r="BO40" s="79">
        <v>1</v>
      </c>
      <c r="BP40" s="79">
        <v>3</v>
      </c>
      <c r="BQ40" s="79">
        <v>2</v>
      </c>
      <c r="BR40" s="79">
        <v>1</v>
      </c>
      <c r="BS40" s="79">
        <v>1</v>
      </c>
      <c r="BT40" s="79">
        <v>2</v>
      </c>
      <c r="BU40" s="79">
        <v>3</v>
      </c>
      <c r="BV40" s="79">
        <v>3</v>
      </c>
      <c r="BW40" s="79">
        <v>1</v>
      </c>
      <c r="BX40" s="79">
        <v>2</v>
      </c>
      <c r="BY40" s="79">
        <v>3</v>
      </c>
      <c r="BZ40" s="84">
        <v>3</v>
      </c>
      <c r="CA40" s="136">
        <v>33</v>
      </c>
      <c r="CB40" s="53">
        <v>1</v>
      </c>
      <c r="CC40" s="11">
        <v>1</v>
      </c>
      <c r="CD40" s="11">
        <v>3</v>
      </c>
      <c r="CE40" s="11">
        <v>2</v>
      </c>
      <c r="CF40" s="11">
        <v>1</v>
      </c>
      <c r="CG40" s="11">
        <v>0</v>
      </c>
      <c r="CH40" s="11">
        <v>1</v>
      </c>
      <c r="CI40" s="11">
        <v>0</v>
      </c>
      <c r="CJ40" s="11">
        <v>1</v>
      </c>
      <c r="CK40" s="11">
        <v>1</v>
      </c>
      <c r="CL40" s="11">
        <v>2</v>
      </c>
      <c r="CM40" s="11">
        <v>0</v>
      </c>
      <c r="CN40" s="11">
        <v>1</v>
      </c>
      <c r="CO40" s="11">
        <v>0</v>
      </c>
      <c r="CP40" s="11">
        <v>1</v>
      </c>
      <c r="CQ40" s="11">
        <v>2</v>
      </c>
      <c r="CR40" s="11">
        <v>4</v>
      </c>
      <c r="CS40" s="11">
        <v>3</v>
      </c>
      <c r="CT40" s="11">
        <v>1</v>
      </c>
      <c r="CU40" s="11">
        <v>0</v>
      </c>
      <c r="CV40" s="11">
        <v>0</v>
      </c>
      <c r="CW40" s="11">
        <v>0</v>
      </c>
      <c r="CX40" s="11">
        <v>0</v>
      </c>
      <c r="CY40" s="11">
        <v>2</v>
      </c>
      <c r="CZ40" s="11">
        <v>0</v>
      </c>
      <c r="DA40" s="11">
        <v>2</v>
      </c>
      <c r="DB40" s="11">
        <v>1</v>
      </c>
      <c r="DC40" s="11">
        <v>0</v>
      </c>
      <c r="DD40" s="11">
        <v>2</v>
      </c>
      <c r="DE40" s="11">
        <v>1</v>
      </c>
      <c r="DF40" s="11">
        <v>0</v>
      </c>
      <c r="DG40" s="11">
        <v>0</v>
      </c>
      <c r="DH40" s="11">
        <v>0</v>
      </c>
      <c r="DI40" s="11">
        <v>3</v>
      </c>
      <c r="DJ40" s="11">
        <v>1</v>
      </c>
      <c r="DK40" s="11">
        <v>1</v>
      </c>
      <c r="DL40" s="54">
        <v>3</v>
      </c>
      <c r="DM40" s="143">
        <v>6</v>
      </c>
      <c r="DN40" s="143">
        <v>5</v>
      </c>
      <c r="DO40" s="143">
        <v>13</v>
      </c>
      <c r="DP40" s="143">
        <v>2</v>
      </c>
      <c r="DQ40" s="143">
        <v>6</v>
      </c>
      <c r="DR40" s="143">
        <v>9</v>
      </c>
      <c r="DS40" s="143">
        <v>29</v>
      </c>
      <c r="DT40" s="83">
        <v>2</v>
      </c>
      <c r="DU40" s="79">
        <v>1</v>
      </c>
      <c r="DV40" s="79">
        <v>1</v>
      </c>
      <c r="DW40" s="79">
        <v>2</v>
      </c>
      <c r="DX40" s="79">
        <v>1</v>
      </c>
      <c r="DY40" s="79">
        <v>1</v>
      </c>
      <c r="DZ40" s="79">
        <v>1</v>
      </c>
      <c r="EA40" s="79">
        <v>1</v>
      </c>
      <c r="EB40" s="79">
        <v>1</v>
      </c>
      <c r="EC40" s="79">
        <v>1</v>
      </c>
      <c r="ED40" s="79">
        <v>1</v>
      </c>
      <c r="EE40" s="79">
        <v>2</v>
      </c>
      <c r="EF40" s="79">
        <v>1</v>
      </c>
      <c r="EG40" s="79">
        <v>3</v>
      </c>
      <c r="EH40" s="79">
        <v>1</v>
      </c>
      <c r="EI40" s="79">
        <v>1</v>
      </c>
      <c r="EJ40" s="79">
        <v>3</v>
      </c>
      <c r="EK40" s="79">
        <v>1</v>
      </c>
      <c r="EL40" s="84">
        <v>2</v>
      </c>
      <c r="EM40" s="136">
        <f t="shared" si="0"/>
        <v>27</v>
      </c>
      <c r="EN40" s="90" t="s">
        <v>733</v>
      </c>
      <c r="EO40" s="11">
        <v>15</v>
      </c>
      <c r="EP40" s="77" t="s">
        <v>282</v>
      </c>
      <c r="EQ40" s="11">
        <v>8</v>
      </c>
      <c r="ER40" s="11" t="s">
        <v>26</v>
      </c>
      <c r="ES40" s="11" t="s">
        <v>26</v>
      </c>
      <c r="ET40" s="11" t="s">
        <v>26</v>
      </c>
      <c r="EU40" s="11" t="s">
        <v>26</v>
      </c>
      <c r="EV40" s="11" t="s">
        <v>26</v>
      </c>
      <c r="EW40" s="11" t="s">
        <v>26</v>
      </c>
      <c r="EX40" s="11" t="s">
        <v>103</v>
      </c>
      <c r="EY40" s="11" t="s">
        <v>26</v>
      </c>
      <c r="EZ40" s="11" t="s">
        <v>26</v>
      </c>
      <c r="FA40" s="11" t="s">
        <v>1019</v>
      </c>
      <c r="FB40" s="11" t="s">
        <v>26</v>
      </c>
      <c r="FC40" s="11" t="s">
        <v>25</v>
      </c>
      <c r="FD40" s="11" t="s">
        <v>24</v>
      </c>
      <c r="FE40" s="54" t="s">
        <v>100</v>
      </c>
      <c r="FF40" s="83" t="s">
        <v>123</v>
      </c>
      <c r="FG40" s="79" t="s">
        <v>217</v>
      </c>
      <c r="FH40" s="79" t="s">
        <v>62</v>
      </c>
      <c r="FI40" s="79">
        <v>60</v>
      </c>
      <c r="FJ40" s="79" t="s">
        <v>7</v>
      </c>
      <c r="FK40" s="79" t="s">
        <v>7</v>
      </c>
      <c r="FL40" s="79"/>
      <c r="FM40" s="79" t="s">
        <v>96</v>
      </c>
      <c r="FN40" s="84" t="s">
        <v>96</v>
      </c>
      <c r="FO40" s="53">
        <v>4</v>
      </c>
      <c r="FP40" s="11">
        <v>3</v>
      </c>
      <c r="FQ40" s="11">
        <v>5</v>
      </c>
      <c r="FR40" s="11">
        <v>1</v>
      </c>
      <c r="FS40" s="11" t="s">
        <v>19</v>
      </c>
      <c r="FT40" s="11" t="s">
        <v>17</v>
      </c>
      <c r="FU40" s="11" t="s">
        <v>18</v>
      </c>
      <c r="FV40" s="11" t="s">
        <v>20</v>
      </c>
      <c r="FW40" s="11" t="s">
        <v>16</v>
      </c>
      <c r="FX40" s="11">
        <v>3</v>
      </c>
      <c r="FY40" s="11">
        <v>3</v>
      </c>
      <c r="FZ40" s="11">
        <v>5</v>
      </c>
      <c r="GA40" s="11">
        <v>4</v>
      </c>
      <c r="GB40" s="11" t="s">
        <v>1018</v>
      </c>
      <c r="GC40" s="11" t="s">
        <v>14</v>
      </c>
      <c r="GD40" s="11" t="s">
        <v>7</v>
      </c>
      <c r="GE40" s="11" t="s">
        <v>162</v>
      </c>
      <c r="GF40" s="11" t="s">
        <v>551</v>
      </c>
      <c r="GG40" s="11" t="s">
        <v>7</v>
      </c>
      <c r="GH40" s="11" t="s">
        <v>7</v>
      </c>
      <c r="GI40" s="54" t="s">
        <v>7</v>
      </c>
      <c r="GJ40" s="83" t="s">
        <v>12</v>
      </c>
      <c r="GK40" s="79" t="s">
        <v>57</v>
      </c>
      <c r="GL40" s="79" t="s">
        <v>7</v>
      </c>
      <c r="GM40" s="79" t="s">
        <v>7</v>
      </c>
      <c r="GN40" s="79"/>
      <c r="GO40" s="79" t="s">
        <v>1017</v>
      </c>
      <c r="GP40" s="79" t="s">
        <v>7</v>
      </c>
      <c r="GQ40" s="79" t="s">
        <v>7</v>
      </c>
      <c r="GR40" s="79" t="s">
        <v>9</v>
      </c>
      <c r="GS40" s="79" t="s">
        <v>8</v>
      </c>
      <c r="GT40" s="84" t="s">
        <v>7</v>
      </c>
      <c r="GU40" s="53" t="s">
        <v>7</v>
      </c>
      <c r="GV40" s="11"/>
      <c r="GW40" s="11" t="s">
        <v>7</v>
      </c>
      <c r="GX40" s="54" t="s">
        <v>7</v>
      </c>
      <c r="GY40" s="83" t="s">
        <v>121</v>
      </c>
      <c r="GZ40" s="79">
        <v>6</v>
      </c>
      <c r="HA40" s="79"/>
      <c r="HB40" s="79"/>
      <c r="HC40" s="79"/>
      <c r="HD40" s="79"/>
      <c r="HE40" s="79"/>
      <c r="HF40" s="79"/>
      <c r="HG40" s="84"/>
      <c r="HH40" s="49" t="s">
        <v>5</v>
      </c>
      <c r="HI40" s="11"/>
      <c r="HJ40" s="11"/>
      <c r="HK40" s="11"/>
      <c r="HL40" s="11"/>
      <c r="HM40" s="11"/>
      <c r="HN40" s="11"/>
      <c r="HO40" s="11"/>
      <c r="HP40" s="11"/>
      <c r="HQ40" s="11"/>
      <c r="HR40" s="11"/>
      <c r="HS40" s="11"/>
      <c r="HT40" s="11"/>
      <c r="HU40" s="11"/>
      <c r="HV40" s="11"/>
      <c r="HW40" s="11"/>
      <c r="HX40" s="11" t="s">
        <v>54</v>
      </c>
      <c r="HY40" s="11"/>
      <c r="HZ40" s="11"/>
      <c r="IA40" s="11"/>
      <c r="IB40" s="11" t="s">
        <v>141</v>
      </c>
      <c r="IC40" s="11"/>
      <c r="ID40" s="11" t="s">
        <v>293</v>
      </c>
      <c r="IE40" s="11" t="s">
        <v>486</v>
      </c>
      <c r="IF40" s="11" t="s">
        <v>1</v>
      </c>
      <c r="IG40" s="11"/>
      <c r="IH40" s="11"/>
      <c r="II40" s="11"/>
      <c r="IJ40" s="11"/>
      <c r="IK40" s="11"/>
      <c r="IL40" s="11"/>
      <c r="IM40" s="11"/>
      <c r="QS40" s="171">
        <v>44063.606585648151</v>
      </c>
      <c r="QT40" t="s">
        <v>2029</v>
      </c>
      <c r="QU40" t="s">
        <v>1822</v>
      </c>
      <c r="QV40" t="s">
        <v>1027</v>
      </c>
      <c r="QW40" t="s">
        <v>50</v>
      </c>
      <c r="QX40" t="s">
        <v>1824</v>
      </c>
      <c r="QY40" t="s">
        <v>50</v>
      </c>
      <c r="QZ40" t="s">
        <v>1824</v>
      </c>
      <c r="RA40" t="s">
        <v>9</v>
      </c>
      <c r="RB40" t="s">
        <v>7</v>
      </c>
      <c r="RD40" t="s">
        <v>7</v>
      </c>
      <c r="RF40" t="s">
        <v>7</v>
      </c>
      <c r="RI40" t="s">
        <v>20</v>
      </c>
      <c r="RJ40" t="s">
        <v>40</v>
      </c>
      <c r="RK40" t="s">
        <v>20</v>
      </c>
      <c r="RL40" t="s">
        <v>20</v>
      </c>
      <c r="RM40" t="s">
        <v>20</v>
      </c>
      <c r="RN40" t="s">
        <v>134</v>
      </c>
      <c r="RO40">
        <v>2</v>
      </c>
      <c r="RP40" t="s">
        <v>20</v>
      </c>
      <c r="RQ40" t="s">
        <v>20</v>
      </c>
      <c r="RR40" t="s">
        <v>38</v>
      </c>
      <c r="RS40" t="s">
        <v>9</v>
      </c>
      <c r="RT40" t="s">
        <v>2156</v>
      </c>
      <c r="RU40" t="s">
        <v>7</v>
      </c>
      <c r="RW40" t="s">
        <v>9</v>
      </c>
      <c r="RX40" t="s">
        <v>112</v>
      </c>
      <c r="RY40" t="s">
        <v>2157</v>
      </c>
      <c r="RZ40" t="s">
        <v>9</v>
      </c>
      <c r="SA40" t="s">
        <v>2158</v>
      </c>
      <c r="SB40">
        <v>0</v>
      </c>
      <c r="SC40">
        <v>0</v>
      </c>
      <c r="SD40">
        <v>0</v>
      </c>
      <c r="SE40">
        <v>0</v>
      </c>
      <c r="SF40">
        <v>2</v>
      </c>
      <c r="SG40" t="s">
        <v>2159</v>
      </c>
      <c r="SH40" t="s">
        <v>374</v>
      </c>
      <c r="SI40">
        <v>3</v>
      </c>
      <c r="SJ40">
        <v>3</v>
      </c>
      <c r="SK40">
        <v>2</v>
      </c>
      <c r="SL40">
        <v>2</v>
      </c>
      <c r="SM40">
        <v>2</v>
      </c>
      <c r="SN40">
        <v>1</v>
      </c>
      <c r="SO40">
        <v>2</v>
      </c>
      <c r="SP40">
        <v>3</v>
      </c>
      <c r="SQ40">
        <v>1</v>
      </c>
      <c r="SR40">
        <v>3</v>
      </c>
      <c r="SS40">
        <v>3</v>
      </c>
      <c r="ST40">
        <v>2</v>
      </c>
      <c r="SU40">
        <v>1</v>
      </c>
      <c r="SV40">
        <v>2</v>
      </c>
      <c r="SW40">
        <v>3</v>
      </c>
      <c r="SX40">
        <v>3</v>
      </c>
      <c r="SY40">
        <v>2</v>
      </c>
      <c r="SZ40">
        <v>1</v>
      </c>
      <c r="TA40">
        <v>3</v>
      </c>
      <c r="TB40">
        <v>3</v>
      </c>
      <c r="TC40">
        <v>1</v>
      </c>
      <c r="TD40">
        <v>0</v>
      </c>
      <c r="TE40">
        <v>3</v>
      </c>
      <c r="TF40">
        <v>1</v>
      </c>
      <c r="TG40">
        <v>2</v>
      </c>
      <c r="TH40">
        <v>0</v>
      </c>
      <c r="TI40">
        <v>1</v>
      </c>
      <c r="TJ40">
        <v>0</v>
      </c>
      <c r="TK40">
        <v>2</v>
      </c>
      <c r="TL40">
        <v>1</v>
      </c>
      <c r="TM40">
        <v>1</v>
      </c>
      <c r="TN40">
        <v>0</v>
      </c>
      <c r="TO40">
        <v>2</v>
      </c>
      <c r="TP40">
        <v>0</v>
      </c>
      <c r="TQ40">
        <v>1</v>
      </c>
      <c r="TR40">
        <v>1</v>
      </c>
      <c r="TS40">
        <v>1</v>
      </c>
      <c r="TT40">
        <v>2</v>
      </c>
      <c r="TU40">
        <v>1</v>
      </c>
      <c r="TV40">
        <v>0</v>
      </c>
      <c r="TW40">
        <v>1</v>
      </c>
      <c r="TX40">
        <v>1</v>
      </c>
      <c r="TY40">
        <v>0</v>
      </c>
      <c r="TZ40">
        <v>3</v>
      </c>
      <c r="UA40">
        <v>0</v>
      </c>
      <c r="UB40">
        <v>1</v>
      </c>
      <c r="UC40">
        <v>1</v>
      </c>
      <c r="UD40">
        <v>0</v>
      </c>
      <c r="UE40">
        <v>1</v>
      </c>
      <c r="UF40">
        <v>0</v>
      </c>
      <c r="UG40">
        <v>0</v>
      </c>
      <c r="UH40">
        <v>2</v>
      </c>
      <c r="UI40">
        <v>0</v>
      </c>
      <c r="UJ40">
        <v>2</v>
      </c>
      <c r="UK40">
        <v>2</v>
      </c>
      <c r="UL40">
        <v>1</v>
      </c>
      <c r="UM40">
        <v>1</v>
      </c>
      <c r="UN40">
        <v>1</v>
      </c>
      <c r="UO40">
        <v>1</v>
      </c>
      <c r="UP40">
        <v>1</v>
      </c>
      <c r="UQ40">
        <v>1</v>
      </c>
      <c r="UR40">
        <v>1</v>
      </c>
      <c r="US40">
        <v>1</v>
      </c>
      <c r="UT40">
        <v>1</v>
      </c>
      <c r="UU40">
        <v>1</v>
      </c>
      <c r="UV40">
        <v>1</v>
      </c>
      <c r="UW40">
        <v>1</v>
      </c>
      <c r="UX40">
        <v>1</v>
      </c>
      <c r="UY40">
        <v>1</v>
      </c>
      <c r="UZ40">
        <v>2</v>
      </c>
      <c r="VA40">
        <v>1</v>
      </c>
      <c r="VB40">
        <v>1</v>
      </c>
      <c r="VC40">
        <v>1</v>
      </c>
      <c r="VD40">
        <v>1</v>
      </c>
      <c r="VE40">
        <v>2</v>
      </c>
      <c r="VF40">
        <v>1</v>
      </c>
      <c r="VG40">
        <v>2</v>
      </c>
      <c r="VH40" t="s">
        <v>544</v>
      </c>
      <c r="VI40">
        <v>5</v>
      </c>
      <c r="VJ40" t="s">
        <v>2160</v>
      </c>
      <c r="VK40">
        <v>6</v>
      </c>
      <c r="VL40" t="s">
        <v>26</v>
      </c>
      <c r="VM40" t="s">
        <v>26</v>
      </c>
      <c r="VN40" t="s">
        <v>26</v>
      </c>
      <c r="VO40" t="s">
        <v>26</v>
      </c>
      <c r="VP40" t="s">
        <v>26</v>
      </c>
      <c r="VQ40" t="s">
        <v>26</v>
      </c>
      <c r="VR40" t="s">
        <v>26</v>
      </c>
      <c r="VS40" t="s">
        <v>26</v>
      </c>
      <c r="VT40" t="s">
        <v>26</v>
      </c>
      <c r="VU40" t="s">
        <v>2161</v>
      </c>
      <c r="VV40" t="s">
        <v>26</v>
      </c>
      <c r="VW40" t="s">
        <v>25</v>
      </c>
      <c r="VX40" t="s">
        <v>66</v>
      </c>
      <c r="VY40" t="s">
        <v>100</v>
      </c>
      <c r="VZ40">
        <v>15</v>
      </c>
      <c r="WA40" t="s">
        <v>9</v>
      </c>
      <c r="WB40" t="s">
        <v>7</v>
      </c>
      <c r="WD40" t="s">
        <v>96</v>
      </c>
      <c r="WE40" t="s">
        <v>96</v>
      </c>
      <c r="WF40">
        <v>4</v>
      </c>
      <c r="WG40">
        <v>3</v>
      </c>
      <c r="WH40">
        <v>4</v>
      </c>
      <c r="WI40">
        <v>1</v>
      </c>
      <c r="WJ40" t="s">
        <v>19</v>
      </c>
      <c r="WK40" t="s">
        <v>18</v>
      </c>
      <c r="WL40" t="s">
        <v>1346</v>
      </c>
      <c r="WM40" t="s">
        <v>16</v>
      </c>
      <c r="WN40" t="s">
        <v>20</v>
      </c>
      <c r="WO40">
        <v>4</v>
      </c>
      <c r="WP40">
        <v>3</v>
      </c>
      <c r="WQ40">
        <v>4</v>
      </c>
      <c r="WR40">
        <v>4</v>
      </c>
      <c r="WS40" t="s">
        <v>2162</v>
      </c>
      <c r="WT40" t="s">
        <v>14</v>
      </c>
      <c r="WU40" t="s">
        <v>7</v>
      </c>
      <c r="WV40" t="s">
        <v>94</v>
      </c>
      <c r="WW40" t="s">
        <v>94</v>
      </c>
      <c r="WX40" t="s">
        <v>7</v>
      </c>
      <c r="WY40" t="s">
        <v>7</v>
      </c>
      <c r="WZ40" t="s">
        <v>7</v>
      </c>
      <c r="XA40" t="s">
        <v>12</v>
      </c>
      <c r="XB40" t="s">
        <v>11</v>
      </c>
      <c r="XC40" t="s">
        <v>7</v>
      </c>
      <c r="XD40" t="s">
        <v>7</v>
      </c>
      <c r="XF40" t="s">
        <v>1017</v>
      </c>
      <c r="XG40" t="s">
        <v>7</v>
      </c>
      <c r="XH40" t="s">
        <v>7</v>
      </c>
      <c r="XI40" t="s">
        <v>9</v>
      </c>
      <c r="XJ40" t="s">
        <v>8</v>
      </c>
      <c r="XK40" t="s">
        <v>7</v>
      </c>
      <c r="XL40" t="s">
        <v>7</v>
      </c>
      <c r="XO40" t="s">
        <v>7</v>
      </c>
      <c r="XP40" t="s">
        <v>55</v>
      </c>
      <c r="XX40">
        <v>5</v>
      </c>
      <c r="XY40" t="s">
        <v>5</v>
      </c>
      <c r="YO40" t="s">
        <v>54</v>
      </c>
      <c r="YS40" t="s">
        <v>141</v>
      </c>
      <c r="YU40" t="s">
        <v>293</v>
      </c>
      <c r="YV40" t="s">
        <v>486</v>
      </c>
      <c r="YW40" t="s">
        <v>1</v>
      </c>
      <c r="ZE40" t="s">
        <v>0</v>
      </c>
    </row>
    <row r="41" spans="1:681" x14ac:dyDescent="0.35">
      <c r="A41" s="47" t="s">
        <v>809</v>
      </c>
      <c r="B41" s="17">
        <v>43957.46003559028</v>
      </c>
      <c r="C41" s="53">
        <v>55</v>
      </c>
      <c r="D41" s="11" t="s">
        <v>139</v>
      </c>
      <c r="E41" s="11" t="s">
        <v>50</v>
      </c>
      <c r="F41" s="11" t="s">
        <v>118</v>
      </c>
      <c r="G41" s="11" t="s">
        <v>117</v>
      </c>
      <c r="H41" s="11" t="s">
        <v>9</v>
      </c>
      <c r="I41" s="11" t="s">
        <v>7</v>
      </c>
      <c r="J41" s="11" t="s">
        <v>7</v>
      </c>
      <c r="K41" s="11"/>
      <c r="L41" s="11" t="s">
        <v>7</v>
      </c>
      <c r="M41" s="11"/>
      <c r="N41" s="11" t="s">
        <v>7</v>
      </c>
      <c r="O41" s="11" t="s">
        <v>86</v>
      </c>
      <c r="P41" s="11">
        <v>75</v>
      </c>
      <c r="Q41" s="11" t="s">
        <v>291</v>
      </c>
      <c r="R41" s="11">
        <v>3</v>
      </c>
      <c r="S41" s="11">
        <v>1</v>
      </c>
      <c r="T41" s="11">
        <v>0</v>
      </c>
      <c r="U41" s="11" t="s">
        <v>7</v>
      </c>
      <c r="V41" s="11" t="s">
        <v>7</v>
      </c>
      <c r="W41" s="11" t="s">
        <v>7</v>
      </c>
      <c r="X41" s="11" t="s">
        <v>7</v>
      </c>
      <c r="Y41" s="54" t="s">
        <v>7</v>
      </c>
      <c r="Z41" s="65" t="s">
        <v>7</v>
      </c>
      <c r="AA41" s="66"/>
      <c r="AB41" s="66" t="s">
        <v>7</v>
      </c>
      <c r="AC41" s="66"/>
      <c r="AD41" s="66" t="s">
        <v>7</v>
      </c>
      <c r="AE41" s="66"/>
      <c r="AF41" s="67"/>
      <c r="AG41" s="53" t="s">
        <v>20</v>
      </c>
      <c r="AH41" s="11" t="s">
        <v>40</v>
      </c>
      <c r="AI41" s="11" t="s">
        <v>20</v>
      </c>
      <c r="AJ41" s="11" t="s">
        <v>20</v>
      </c>
      <c r="AK41" s="11" t="s">
        <v>20</v>
      </c>
      <c r="AL41" s="11" t="s">
        <v>80</v>
      </c>
      <c r="AM41" s="11" t="s">
        <v>20</v>
      </c>
      <c r="AN41" s="11">
        <v>5</v>
      </c>
      <c r="AO41" s="11" t="s">
        <v>20</v>
      </c>
      <c r="AP41" s="54" t="s">
        <v>38</v>
      </c>
      <c r="AQ41" s="65" t="s">
        <v>9</v>
      </c>
      <c r="AR41" s="66" t="s">
        <v>808</v>
      </c>
      <c r="AS41" s="66" t="s">
        <v>7</v>
      </c>
      <c r="AT41" s="67"/>
      <c r="AU41" s="53" t="s">
        <v>7</v>
      </c>
      <c r="AV41" s="11" t="s">
        <v>20</v>
      </c>
      <c r="AW41" s="11" t="s">
        <v>297</v>
      </c>
      <c r="AX41" s="11" t="s">
        <v>7</v>
      </c>
      <c r="AY41" s="11"/>
      <c r="AZ41" s="11">
        <v>0</v>
      </c>
      <c r="BA41" s="11" t="s">
        <v>807</v>
      </c>
      <c r="BB41" s="11">
        <v>0</v>
      </c>
      <c r="BC41" s="11" t="s">
        <v>806</v>
      </c>
      <c r="BD41" s="11">
        <v>2</v>
      </c>
      <c r="BE41" s="11" t="s">
        <v>805</v>
      </c>
      <c r="BF41" s="54" t="s">
        <v>804</v>
      </c>
      <c r="BG41" s="83">
        <v>4</v>
      </c>
      <c r="BH41" s="79">
        <v>4</v>
      </c>
      <c r="BI41" s="79">
        <v>1</v>
      </c>
      <c r="BJ41" s="79">
        <v>1</v>
      </c>
      <c r="BK41" s="79">
        <v>4</v>
      </c>
      <c r="BL41" s="79">
        <v>1</v>
      </c>
      <c r="BM41" s="79">
        <v>2</v>
      </c>
      <c r="BN41" s="79">
        <v>3</v>
      </c>
      <c r="BO41" s="79">
        <v>1</v>
      </c>
      <c r="BP41" s="79">
        <v>3</v>
      </c>
      <c r="BQ41" s="79">
        <v>4</v>
      </c>
      <c r="BR41" s="79">
        <v>1</v>
      </c>
      <c r="BS41" s="79">
        <v>1</v>
      </c>
      <c r="BT41" s="79">
        <v>1</v>
      </c>
      <c r="BU41" s="79">
        <v>3</v>
      </c>
      <c r="BV41" s="79">
        <v>3</v>
      </c>
      <c r="BW41" s="79">
        <v>2</v>
      </c>
      <c r="BX41" s="79">
        <v>1</v>
      </c>
      <c r="BY41" s="79">
        <v>4</v>
      </c>
      <c r="BZ41" s="84">
        <v>4</v>
      </c>
      <c r="CA41" s="136">
        <v>27</v>
      </c>
      <c r="CB41" s="53">
        <v>0</v>
      </c>
      <c r="CC41" s="11">
        <v>0</v>
      </c>
      <c r="CD41" s="11">
        <v>1</v>
      </c>
      <c r="CE41" s="11">
        <v>0</v>
      </c>
      <c r="CF41" s="11">
        <v>3</v>
      </c>
      <c r="CG41" s="11">
        <v>0</v>
      </c>
      <c r="CH41" s="11">
        <v>1</v>
      </c>
      <c r="CI41" s="11">
        <v>0</v>
      </c>
      <c r="CJ41" s="11">
        <v>2</v>
      </c>
      <c r="CK41" s="11">
        <v>0</v>
      </c>
      <c r="CL41" s="11">
        <v>1</v>
      </c>
      <c r="CM41" s="11">
        <v>0</v>
      </c>
      <c r="CN41" s="11">
        <v>2</v>
      </c>
      <c r="CO41" s="11">
        <v>0</v>
      </c>
      <c r="CP41" s="11">
        <v>0</v>
      </c>
      <c r="CQ41" s="11">
        <v>1</v>
      </c>
      <c r="CR41" s="11">
        <v>0</v>
      </c>
      <c r="CS41" s="11">
        <v>1</v>
      </c>
      <c r="CT41" s="11">
        <v>1</v>
      </c>
      <c r="CU41" s="11">
        <v>0</v>
      </c>
      <c r="CV41" s="11">
        <v>0</v>
      </c>
      <c r="CW41" s="11">
        <v>0</v>
      </c>
      <c r="CX41" s="11">
        <v>0</v>
      </c>
      <c r="CY41" s="11">
        <v>3</v>
      </c>
      <c r="CZ41" s="11">
        <v>0</v>
      </c>
      <c r="DA41" s="11">
        <v>0</v>
      </c>
      <c r="DB41" s="11">
        <v>0</v>
      </c>
      <c r="DC41" s="11">
        <v>0</v>
      </c>
      <c r="DD41" s="11">
        <v>1</v>
      </c>
      <c r="DE41" s="11">
        <v>0</v>
      </c>
      <c r="DF41" s="11">
        <v>0</v>
      </c>
      <c r="DG41" s="11">
        <v>2</v>
      </c>
      <c r="DH41" s="11">
        <v>0</v>
      </c>
      <c r="DI41" s="11">
        <v>0</v>
      </c>
      <c r="DJ41" s="11">
        <v>2</v>
      </c>
      <c r="DK41" s="11">
        <v>0</v>
      </c>
      <c r="DL41" s="54">
        <v>1</v>
      </c>
      <c r="DM41" s="143">
        <v>1</v>
      </c>
      <c r="DN41" s="143">
        <v>3</v>
      </c>
      <c r="DO41" s="143">
        <v>4</v>
      </c>
      <c r="DP41" s="143">
        <v>0</v>
      </c>
      <c r="DQ41" s="143">
        <v>14</v>
      </c>
      <c r="DR41" s="143">
        <v>0</v>
      </c>
      <c r="DS41" s="143">
        <v>-6</v>
      </c>
      <c r="DT41" s="83">
        <v>1</v>
      </c>
      <c r="DU41" s="79">
        <v>1</v>
      </c>
      <c r="DV41" s="79">
        <v>1</v>
      </c>
      <c r="DW41" s="79">
        <v>1</v>
      </c>
      <c r="DX41" s="79">
        <v>1</v>
      </c>
      <c r="DY41" s="79">
        <v>1</v>
      </c>
      <c r="DZ41" s="79">
        <v>1</v>
      </c>
      <c r="EA41" s="79">
        <v>1</v>
      </c>
      <c r="EB41" s="79">
        <v>1</v>
      </c>
      <c r="EC41" s="79">
        <v>1</v>
      </c>
      <c r="ED41" s="79">
        <v>1</v>
      </c>
      <c r="EE41" s="79">
        <v>4</v>
      </c>
      <c r="EF41" s="79">
        <v>1</v>
      </c>
      <c r="EG41" s="79">
        <v>2</v>
      </c>
      <c r="EH41" s="79">
        <v>1</v>
      </c>
      <c r="EI41" s="79">
        <v>1</v>
      </c>
      <c r="EJ41" s="79">
        <v>1</v>
      </c>
      <c r="EK41" s="79">
        <v>1</v>
      </c>
      <c r="EL41" s="84">
        <v>1</v>
      </c>
      <c r="EM41" s="136">
        <f t="shared" si="0"/>
        <v>23</v>
      </c>
      <c r="EN41" s="53">
        <v>2400</v>
      </c>
      <c r="EO41" s="11">
        <v>45</v>
      </c>
      <c r="EP41" s="77" t="s">
        <v>803</v>
      </c>
      <c r="EQ41" s="11">
        <v>6.5</v>
      </c>
      <c r="ER41" s="11" t="s">
        <v>68</v>
      </c>
      <c r="ES41" s="11" t="s">
        <v>26</v>
      </c>
      <c r="ET41" s="11" t="s">
        <v>103</v>
      </c>
      <c r="EU41" s="11" t="s">
        <v>26</v>
      </c>
      <c r="EV41" s="11" t="s">
        <v>26</v>
      </c>
      <c r="EW41" s="11" t="s">
        <v>103</v>
      </c>
      <c r="EX41" s="11" t="s">
        <v>103</v>
      </c>
      <c r="EY41" s="11" t="s">
        <v>26</v>
      </c>
      <c r="EZ41" s="11" t="s">
        <v>26</v>
      </c>
      <c r="FA41" s="11" t="s">
        <v>802</v>
      </c>
      <c r="FB41" s="11" t="s">
        <v>26</v>
      </c>
      <c r="FC41" s="11" t="s">
        <v>26</v>
      </c>
      <c r="FD41" s="11" t="s">
        <v>66</v>
      </c>
      <c r="FE41" s="54" t="s">
        <v>100</v>
      </c>
      <c r="FF41" s="83">
        <v>0.1</v>
      </c>
      <c r="FG41" s="79" t="s">
        <v>264</v>
      </c>
      <c r="FH41" s="79" t="s">
        <v>62</v>
      </c>
      <c r="FI41" s="79">
        <v>90</v>
      </c>
      <c r="FJ41" s="79" t="s">
        <v>9</v>
      </c>
      <c r="FK41" s="79" t="s">
        <v>7</v>
      </c>
      <c r="FL41" s="79"/>
      <c r="FM41" s="79" t="s">
        <v>96</v>
      </c>
      <c r="FN41" s="84" t="s">
        <v>96</v>
      </c>
      <c r="FO41" s="53">
        <v>3</v>
      </c>
      <c r="FP41" s="11">
        <v>1</v>
      </c>
      <c r="FQ41" s="11">
        <v>1</v>
      </c>
      <c r="FR41" s="11">
        <v>4</v>
      </c>
      <c r="FS41" s="11" t="s">
        <v>19</v>
      </c>
      <c r="FT41" s="11" t="s">
        <v>16</v>
      </c>
      <c r="FU41" s="11" t="s">
        <v>18</v>
      </c>
      <c r="FV41" s="11" t="s">
        <v>20</v>
      </c>
      <c r="FW41" s="11" t="s">
        <v>20</v>
      </c>
      <c r="FX41" s="11">
        <v>1</v>
      </c>
      <c r="FY41" s="11">
        <v>4</v>
      </c>
      <c r="FZ41" s="11">
        <v>4</v>
      </c>
      <c r="GA41" s="11">
        <v>4</v>
      </c>
      <c r="GB41" s="11" t="s">
        <v>801</v>
      </c>
      <c r="GC41" s="11" t="s">
        <v>14</v>
      </c>
      <c r="GD41" s="11" t="s">
        <v>9</v>
      </c>
      <c r="GE41" s="11" t="s">
        <v>14</v>
      </c>
      <c r="GF41" s="11" t="s">
        <v>14</v>
      </c>
      <c r="GG41" s="11" t="s">
        <v>7</v>
      </c>
      <c r="GH41" s="11" t="s">
        <v>7</v>
      </c>
      <c r="GI41" s="54" t="s">
        <v>7</v>
      </c>
      <c r="GJ41" s="83" t="s">
        <v>12</v>
      </c>
      <c r="GK41" s="79" t="s">
        <v>57</v>
      </c>
      <c r="GL41" s="79" t="s">
        <v>9</v>
      </c>
      <c r="GM41" s="79" t="s">
        <v>7</v>
      </c>
      <c r="GN41" s="79"/>
      <c r="GO41" s="79" t="s">
        <v>368</v>
      </c>
      <c r="GP41" s="79" t="s">
        <v>7</v>
      </c>
      <c r="GQ41" s="79" t="s">
        <v>7</v>
      </c>
      <c r="GR41" s="79" t="s">
        <v>7</v>
      </c>
      <c r="GS41" s="79"/>
      <c r="GT41" s="84" t="s">
        <v>9</v>
      </c>
      <c r="GU41" s="53" t="s">
        <v>7</v>
      </c>
      <c r="GV41" s="11"/>
      <c r="GW41" s="11" t="s">
        <v>7</v>
      </c>
      <c r="GX41" s="54" t="s">
        <v>7</v>
      </c>
      <c r="GY41" s="83" t="s">
        <v>55</v>
      </c>
      <c r="GZ41" s="79"/>
      <c r="HA41" s="79"/>
      <c r="HB41" s="79"/>
      <c r="HC41" s="79"/>
      <c r="HD41" s="79"/>
      <c r="HE41" s="79"/>
      <c r="HF41" s="79"/>
      <c r="HG41" s="84">
        <v>10</v>
      </c>
      <c r="HH41" s="49" t="s">
        <v>5</v>
      </c>
      <c r="HI41" s="11"/>
      <c r="HJ41" s="11"/>
      <c r="HK41" s="11"/>
      <c r="HL41" s="11"/>
      <c r="HM41" s="11"/>
      <c r="HN41" s="11"/>
      <c r="HO41" s="11"/>
      <c r="HP41" s="11"/>
      <c r="HQ41" s="11"/>
      <c r="HR41" s="11"/>
      <c r="HS41" s="11"/>
      <c r="HT41" s="11"/>
      <c r="HU41" s="11"/>
      <c r="HV41" s="11"/>
      <c r="HW41" s="11"/>
      <c r="HX41" s="11" t="s">
        <v>54</v>
      </c>
      <c r="HY41" s="11"/>
      <c r="HZ41" s="11"/>
      <c r="IA41" s="11"/>
      <c r="IB41" s="11"/>
      <c r="IC41" s="11"/>
      <c r="ID41" s="11"/>
      <c r="IE41" s="11"/>
      <c r="IF41" s="11" t="s">
        <v>158</v>
      </c>
      <c r="IG41" s="11"/>
      <c r="IH41" s="11"/>
      <c r="II41" s="11"/>
      <c r="IJ41" s="11" t="s">
        <v>229</v>
      </c>
      <c r="IK41" s="11" t="s">
        <v>1</v>
      </c>
      <c r="IL41" s="11" t="s">
        <v>1</v>
      </c>
      <c r="IM41" s="11"/>
      <c r="QS41" s="171">
        <v>44062.473993055559</v>
      </c>
      <c r="QT41" t="s">
        <v>2029</v>
      </c>
      <c r="QU41" t="s">
        <v>1822</v>
      </c>
      <c r="QV41" t="s">
        <v>809</v>
      </c>
      <c r="QW41" t="s">
        <v>50</v>
      </c>
      <c r="QX41" t="s">
        <v>1826</v>
      </c>
      <c r="QY41" t="s">
        <v>50</v>
      </c>
      <c r="QZ41" t="s">
        <v>1826</v>
      </c>
      <c r="RA41" t="s">
        <v>9</v>
      </c>
      <c r="RB41" t="s">
        <v>7</v>
      </c>
      <c r="RD41" t="s">
        <v>7</v>
      </c>
      <c r="RF41" t="s">
        <v>7</v>
      </c>
      <c r="RI41" t="s">
        <v>20</v>
      </c>
      <c r="RJ41" t="s">
        <v>40</v>
      </c>
      <c r="RK41">
        <v>2</v>
      </c>
      <c r="RL41" t="s">
        <v>20</v>
      </c>
      <c r="RM41" t="s">
        <v>20</v>
      </c>
      <c r="RN41" t="s">
        <v>39</v>
      </c>
      <c r="RO41" t="s">
        <v>20</v>
      </c>
      <c r="RP41">
        <v>4</v>
      </c>
      <c r="RQ41" t="s">
        <v>20</v>
      </c>
      <c r="RR41" t="s">
        <v>38</v>
      </c>
      <c r="RS41" t="s">
        <v>7</v>
      </c>
      <c r="RU41" t="s">
        <v>7</v>
      </c>
      <c r="RW41" t="s">
        <v>7</v>
      </c>
      <c r="RX41" t="s">
        <v>20</v>
      </c>
      <c r="RZ41" t="s">
        <v>7</v>
      </c>
      <c r="SB41">
        <v>0</v>
      </c>
      <c r="SC41">
        <v>0</v>
      </c>
      <c r="SD41">
        <v>0</v>
      </c>
      <c r="SE41">
        <v>0</v>
      </c>
      <c r="SF41">
        <v>0</v>
      </c>
      <c r="SG41">
        <v>0</v>
      </c>
      <c r="SH41">
        <v>0</v>
      </c>
      <c r="SI41">
        <v>4</v>
      </c>
      <c r="SJ41">
        <v>4</v>
      </c>
      <c r="SK41">
        <v>1</v>
      </c>
      <c r="SL41">
        <v>1</v>
      </c>
      <c r="SM41">
        <v>4</v>
      </c>
      <c r="SN41">
        <v>1</v>
      </c>
      <c r="SO41">
        <v>1</v>
      </c>
      <c r="SP41">
        <v>4</v>
      </c>
      <c r="SQ41">
        <v>1</v>
      </c>
      <c r="SR41">
        <v>4</v>
      </c>
      <c r="SS41">
        <v>4</v>
      </c>
      <c r="ST41">
        <v>1</v>
      </c>
      <c r="SU41">
        <v>1</v>
      </c>
      <c r="SV41">
        <v>1</v>
      </c>
      <c r="SW41">
        <v>4</v>
      </c>
      <c r="SX41">
        <v>4</v>
      </c>
      <c r="SY41">
        <v>1</v>
      </c>
      <c r="SZ41">
        <v>1</v>
      </c>
      <c r="TA41">
        <v>4</v>
      </c>
      <c r="TB41">
        <v>4</v>
      </c>
      <c r="TC41">
        <v>0</v>
      </c>
      <c r="TD41">
        <v>0</v>
      </c>
      <c r="TE41">
        <v>0</v>
      </c>
      <c r="TF41">
        <v>0</v>
      </c>
      <c r="TG41">
        <v>4</v>
      </c>
      <c r="TH41">
        <v>0</v>
      </c>
      <c r="TI41">
        <v>0</v>
      </c>
      <c r="TJ41">
        <v>0</v>
      </c>
      <c r="TK41">
        <v>3</v>
      </c>
      <c r="TL41">
        <v>0</v>
      </c>
      <c r="TM41">
        <v>0</v>
      </c>
      <c r="TN41">
        <v>0</v>
      </c>
      <c r="TO41">
        <v>3</v>
      </c>
      <c r="TP41">
        <v>0</v>
      </c>
      <c r="TQ41">
        <v>0</v>
      </c>
      <c r="TR41">
        <v>0</v>
      </c>
      <c r="TS41">
        <v>0</v>
      </c>
      <c r="TT41">
        <v>0</v>
      </c>
      <c r="TU41">
        <v>0</v>
      </c>
      <c r="TV41">
        <v>0</v>
      </c>
      <c r="TW41">
        <v>0</v>
      </c>
      <c r="TX41">
        <v>0</v>
      </c>
      <c r="TY41">
        <v>0</v>
      </c>
      <c r="TZ41">
        <v>4</v>
      </c>
      <c r="UA41">
        <v>0</v>
      </c>
      <c r="UB41">
        <v>0</v>
      </c>
      <c r="UC41">
        <v>0</v>
      </c>
      <c r="UD41">
        <v>0</v>
      </c>
      <c r="UE41">
        <v>0</v>
      </c>
      <c r="UF41">
        <v>0</v>
      </c>
      <c r="UG41">
        <v>0</v>
      </c>
      <c r="UH41">
        <v>3</v>
      </c>
      <c r="UI41">
        <v>0</v>
      </c>
      <c r="UJ41">
        <v>0</v>
      </c>
      <c r="UK41">
        <v>3</v>
      </c>
      <c r="UL41">
        <v>0</v>
      </c>
      <c r="UM41">
        <v>0</v>
      </c>
      <c r="UN41">
        <v>1</v>
      </c>
      <c r="UO41">
        <v>1</v>
      </c>
      <c r="UP41">
        <v>1</v>
      </c>
      <c r="UQ41">
        <v>1</v>
      </c>
      <c r="UR41">
        <v>1</v>
      </c>
      <c r="US41">
        <v>1</v>
      </c>
      <c r="UT41">
        <v>1</v>
      </c>
      <c r="UU41">
        <v>1</v>
      </c>
      <c r="UV41">
        <v>1</v>
      </c>
      <c r="UW41">
        <v>1</v>
      </c>
      <c r="UX41">
        <v>1</v>
      </c>
      <c r="UY41">
        <v>1</v>
      </c>
      <c r="UZ41">
        <v>1</v>
      </c>
      <c r="VA41">
        <v>1</v>
      </c>
      <c r="VB41">
        <v>1</v>
      </c>
      <c r="VC41">
        <v>1</v>
      </c>
      <c r="VD41">
        <v>1</v>
      </c>
      <c r="VE41">
        <v>1</v>
      </c>
      <c r="VF41">
        <v>1</v>
      </c>
      <c r="VG41">
        <v>1</v>
      </c>
      <c r="VH41">
        <v>2200</v>
      </c>
      <c r="VI41">
        <v>30</v>
      </c>
      <c r="VJ41">
        <v>530</v>
      </c>
      <c r="VK41">
        <v>6</v>
      </c>
      <c r="VL41" t="s">
        <v>103</v>
      </c>
      <c r="VM41" t="s">
        <v>103</v>
      </c>
      <c r="VN41" t="s">
        <v>69</v>
      </c>
      <c r="VO41" t="s">
        <v>26</v>
      </c>
      <c r="VP41" t="s">
        <v>26</v>
      </c>
      <c r="VQ41" t="s">
        <v>26</v>
      </c>
      <c r="VR41" t="s">
        <v>103</v>
      </c>
      <c r="VS41" t="s">
        <v>26</v>
      </c>
      <c r="VT41" t="s">
        <v>26</v>
      </c>
      <c r="VU41" t="s">
        <v>102</v>
      </c>
      <c r="VV41" t="s">
        <v>25</v>
      </c>
      <c r="VW41" t="s">
        <v>26</v>
      </c>
      <c r="VX41" t="s">
        <v>66</v>
      </c>
      <c r="VY41" t="s">
        <v>100</v>
      </c>
      <c r="VZ41">
        <v>420</v>
      </c>
      <c r="WA41" t="s">
        <v>7</v>
      </c>
      <c r="WB41" t="s">
        <v>7</v>
      </c>
      <c r="WC41" t="s">
        <v>2030</v>
      </c>
      <c r="WD41" t="s">
        <v>96</v>
      </c>
      <c r="WE41" t="s">
        <v>96</v>
      </c>
      <c r="WF41">
        <v>1</v>
      </c>
      <c r="WG41">
        <v>2</v>
      </c>
      <c r="WH41">
        <v>1</v>
      </c>
      <c r="WI41">
        <v>3</v>
      </c>
      <c r="WJ41" t="s">
        <v>18</v>
      </c>
      <c r="WK41" t="s">
        <v>1346</v>
      </c>
      <c r="WL41" t="s">
        <v>20</v>
      </c>
      <c r="WM41" t="s">
        <v>20</v>
      </c>
      <c r="WN41" t="s">
        <v>20</v>
      </c>
      <c r="WO41">
        <v>1</v>
      </c>
      <c r="WP41">
        <v>2</v>
      </c>
      <c r="WQ41">
        <v>3</v>
      </c>
      <c r="WR41">
        <v>3</v>
      </c>
      <c r="WS41" t="s">
        <v>2031</v>
      </c>
      <c r="WT41" t="s">
        <v>94</v>
      </c>
      <c r="WU41" t="s">
        <v>7</v>
      </c>
      <c r="WV41" t="s">
        <v>14</v>
      </c>
      <c r="WW41" t="s">
        <v>14</v>
      </c>
      <c r="WX41" t="s">
        <v>7</v>
      </c>
      <c r="WY41" t="s">
        <v>7</v>
      </c>
      <c r="WZ41" t="s">
        <v>7</v>
      </c>
      <c r="XA41" t="s">
        <v>12</v>
      </c>
      <c r="XB41" t="s">
        <v>11</v>
      </c>
      <c r="XC41" t="s">
        <v>7</v>
      </c>
      <c r="XD41" t="s">
        <v>7</v>
      </c>
      <c r="XF41" t="s">
        <v>368</v>
      </c>
      <c r="XG41" t="s">
        <v>7</v>
      </c>
      <c r="XH41" t="s">
        <v>7</v>
      </c>
      <c r="XI41" t="s">
        <v>9</v>
      </c>
      <c r="XJ41" t="s">
        <v>8</v>
      </c>
      <c r="XK41" t="s">
        <v>7</v>
      </c>
      <c r="XL41" t="s">
        <v>7</v>
      </c>
      <c r="XN41" t="s">
        <v>7</v>
      </c>
      <c r="XO41" t="s">
        <v>7</v>
      </c>
      <c r="XP41" t="s">
        <v>121</v>
      </c>
      <c r="XQ41">
        <v>10</v>
      </c>
      <c r="XY41" t="s">
        <v>5</v>
      </c>
      <c r="YO41" t="s">
        <v>54</v>
      </c>
      <c r="YW41" t="s">
        <v>158</v>
      </c>
      <c r="YY41" t="s">
        <v>693</v>
      </c>
      <c r="YZ41" t="s">
        <v>1</v>
      </c>
      <c r="ZA41" t="s">
        <v>1</v>
      </c>
      <c r="ZE41" t="s">
        <v>0</v>
      </c>
    </row>
    <row r="42" spans="1:681" x14ac:dyDescent="0.35">
      <c r="A42" s="47" t="s">
        <v>747</v>
      </c>
      <c r="B42" s="17">
        <v>43957.506588101853</v>
      </c>
      <c r="C42" s="53">
        <v>24</v>
      </c>
      <c r="D42" s="11" t="s">
        <v>51</v>
      </c>
      <c r="E42" s="11" t="s">
        <v>50</v>
      </c>
      <c r="F42" s="11" t="s">
        <v>49</v>
      </c>
      <c r="G42" s="11" t="s">
        <v>87</v>
      </c>
      <c r="H42" s="11" t="s">
        <v>47</v>
      </c>
      <c r="I42" s="11" t="s">
        <v>47</v>
      </c>
      <c r="J42" s="11" t="s">
        <v>7</v>
      </c>
      <c r="K42" s="11"/>
      <c r="L42" s="11" t="s">
        <v>9</v>
      </c>
      <c r="M42" s="11" t="s">
        <v>318</v>
      </c>
      <c r="N42" s="11" t="s">
        <v>7</v>
      </c>
      <c r="O42" s="11" t="s">
        <v>45</v>
      </c>
      <c r="P42" s="11"/>
      <c r="Q42" s="11" t="s">
        <v>746</v>
      </c>
      <c r="R42" s="11">
        <v>60000</v>
      </c>
      <c r="S42" s="11">
        <v>2</v>
      </c>
      <c r="T42" s="11">
        <v>0</v>
      </c>
      <c r="U42" s="11" t="s">
        <v>7</v>
      </c>
      <c r="V42" s="11" t="s">
        <v>7</v>
      </c>
      <c r="W42" s="11" t="s">
        <v>7</v>
      </c>
      <c r="X42" s="11" t="s">
        <v>7</v>
      </c>
      <c r="Y42" s="54" t="s">
        <v>7</v>
      </c>
      <c r="Z42" s="65" t="s">
        <v>7</v>
      </c>
      <c r="AA42" s="66"/>
      <c r="AB42" s="66" t="s">
        <v>524</v>
      </c>
      <c r="AC42" s="66" t="s">
        <v>43</v>
      </c>
      <c r="AD42" s="66" t="s">
        <v>7</v>
      </c>
      <c r="AE42" s="66"/>
      <c r="AF42" s="67"/>
      <c r="AG42" s="53" t="s">
        <v>20</v>
      </c>
      <c r="AH42" s="11" t="s">
        <v>40</v>
      </c>
      <c r="AI42" s="11" t="s">
        <v>20</v>
      </c>
      <c r="AJ42" s="11" t="s">
        <v>20</v>
      </c>
      <c r="AK42" s="11" t="s">
        <v>20</v>
      </c>
      <c r="AL42" s="11" t="s">
        <v>39</v>
      </c>
      <c r="AM42" s="11" t="s">
        <v>20</v>
      </c>
      <c r="AN42" s="11" t="s">
        <v>79</v>
      </c>
      <c r="AO42" s="11" t="s">
        <v>20</v>
      </c>
      <c r="AP42" s="54" t="s">
        <v>38</v>
      </c>
      <c r="AQ42" s="65" t="s">
        <v>9</v>
      </c>
      <c r="AR42" s="66" t="s">
        <v>745</v>
      </c>
      <c r="AS42" s="66" t="s">
        <v>9</v>
      </c>
      <c r="AT42" s="67" t="s">
        <v>744</v>
      </c>
      <c r="AU42" s="53" t="s">
        <v>7</v>
      </c>
      <c r="AV42" s="11" t="s">
        <v>20</v>
      </c>
      <c r="AW42" s="11"/>
      <c r="AX42" s="11" t="s">
        <v>9</v>
      </c>
      <c r="AY42" s="11" t="s">
        <v>743</v>
      </c>
      <c r="AZ42" s="11">
        <v>0</v>
      </c>
      <c r="BA42" s="11"/>
      <c r="BB42" s="11">
        <v>0</v>
      </c>
      <c r="BC42" s="11"/>
      <c r="BD42" s="11">
        <v>7</v>
      </c>
      <c r="BE42" s="11" t="s">
        <v>742</v>
      </c>
      <c r="BF42" s="54" t="s">
        <v>741</v>
      </c>
      <c r="BG42" s="83">
        <v>3</v>
      </c>
      <c r="BH42" s="79">
        <v>4</v>
      </c>
      <c r="BI42" s="79">
        <v>2</v>
      </c>
      <c r="BJ42" s="79">
        <v>1</v>
      </c>
      <c r="BK42" s="79">
        <v>3</v>
      </c>
      <c r="BL42" s="79">
        <v>2</v>
      </c>
      <c r="BM42" s="79">
        <v>1</v>
      </c>
      <c r="BN42" s="79">
        <v>3</v>
      </c>
      <c r="BO42" s="79">
        <v>1</v>
      </c>
      <c r="BP42" s="79">
        <v>3</v>
      </c>
      <c r="BQ42" s="79">
        <v>3</v>
      </c>
      <c r="BR42" s="79">
        <v>2</v>
      </c>
      <c r="BS42" s="79">
        <v>1</v>
      </c>
      <c r="BT42" s="79">
        <v>2</v>
      </c>
      <c r="BU42" s="79">
        <v>3</v>
      </c>
      <c r="BV42" s="79">
        <v>3</v>
      </c>
      <c r="BW42" s="79">
        <v>1</v>
      </c>
      <c r="BX42" s="79">
        <v>1</v>
      </c>
      <c r="BY42" s="79">
        <v>3</v>
      </c>
      <c r="BZ42" s="84">
        <v>3</v>
      </c>
      <c r="CA42" s="136">
        <v>34</v>
      </c>
      <c r="CB42" s="53">
        <v>1</v>
      </c>
      <c r="CC42" s="11">
        <v>2</v>
      </c>
      <c r="CD42" s="11">
        <v>2</v>
      </c>
      <c r="CE42" s="11">
        <v>1</v>
      </c>
      <c r="CF42" s="11">
        <v>2</v>
      </c>
      <c r="CG42" s="11">
        <v>0</v>
      </c>
      <c r="CH42" s="11">
        <v>3</v>
      </c>
      <c r="CI42" s="11">
        <v>1</v>
      </c>
      <c r="CJ42" s="11">
        <v>1</v>
      </c>
      <c r="CK42" s="11">
        <v>0</v>
      </c>
      <c r="CL42" s="11">
        <v>2</v>
      </c>
      <c r="CM42" s="11">
        <v>1</v>
      </c>
      <c r="CN42" s="11">
        <v>2</v>
      </c>
      <c r="CO42" s="11">
        <v>0</v>
      </c>
      <c r="CP42" s="11">
        <v>0</v>
      </c>
      <c r="CQ42" s="11">
        <v>2</v>
      </c>
      <c r="CR42" s="11">
        <v>2</v>
      </c>
      <c r="CS42" s="11">
        <v>2</v>
      </c>
      <c r="CT42" s="11">
        <v>3</v>
      </c>
      <c r="CU42" s="11">
        <v>1</v>
      </c>
      <c r="CV42" s="11">
        <v>1</v>
      </c>
      <c r="CW42" s="11">
        <v>0</v>
      </c>
      <c r="CX42" s="11">
        <v>0</v>
      </c>
      <c r="CY42" s="11">
        <v>3</v>
      </c>
      <c r="CZ42" s="11">
        <v>1</v>
      </c>
      <c r="DA42" s="11">
        <v>1</v>
      </c>
      <c r="DB42" s="11">
        <v>1</v>
      </c>
      <c r="DC42" s="11">
        <v>0</v>
      </c>
      <c r="DD42" s="11">
        <v>1</v>
      </c>
      <c r="DE42" s="11">
        <v>0</v>
      </c>
      <c r="DF42" s="11">
        <v>1</v>
      </c>
      <c r="DG42" s="11">
        <v>2</v>
      </c>
      <c r="DH42" s="11">
        <v>0</v>
      </c>
      <c r="DI42" s="11">
        <v>0</v>
      </c>
      <c r="DJ42" s="11">
        <v>1</v>
      </c>
      <c r="DK42" s="11">
        <v>0</v>
      </c>
      <c r="DL42" s="54">
        <v>1</v>
      </c>
      <c r="DM42" s="143">
        <v>4</v>
      </c>
      <c r="DN42" s="143">
        <v>13</v>
      </c>
      <c r="DO42" s="143">
        <v>7</v>
      </c>
      <c r="DP42" s="143">
        <v>4</v>
      </c>
      <c r="DQ42" s="143">
        <v>11</v>
      </c>
      <c r="DR42" s="143">
        <v>2</v>
      </c>
      <c r="DS42" s="143">
        <v>19</v>
      </c>
      <c r="DT42" s="83">
        <v>1</v>
      </c>
      <c r="DU42" s="79">
        <v>1</v>
      </c>
      <c r="DV42" s="79">
        <v>1</v>
      </c>
      <c r="DW42" s="79">
        <v>2</v>
      </c>
      <c r="DX42" s="79">
        <v>1</v>
      </c>
      <c r="DY42" s="79">
        <v>1</v>
      </c>
      <c r="DZ42" s="79">
        <v>1</v>
      </c>
      <c r="EA42" s="79">
        <v>3</v>
      </c>
      <c r="EB42" s="79">
        <v>1</v>
      </c>
      <c r="EC42" s="79">
        <v>1</v>
      </c>
      <c r="ED42" s="79">
        <v>1</v>
      </c>
      <c r="EE42" s="79">
        <v>1</v>
      </c>
      <c r="EF42" s="79">
        <v>1</v>
      </c>
      <c r="EG42" s="79">
        <v>2</v>
      </c>
      <c r="EH42" s="79">
        <v>1</v>
      </c>
      <c r="EI42" s="79">
        <v>1</v>
      </c>
      <c r="EJ42" s="79">
        <v>1</v>
      </c>
      <c r="EK42" s="79">
        <v>1</v>
      </c>
      <c r="EL42" s="84">
        <v>2</v>
      </c>
      <c r="EM42" s="136">
        <f t="shared" si="0"/>
        <v>24</v>
      </c>
      <c r="EN42" s="53" t="s">
        <v>740</v>
      </c>
      <c r="EO42" s="11" t="s">
        <v>571</v>
      </c>
      <c r="EP42" s="11" t="s">
        <v>739</v>
      </c>
      <c r="EQ42" s="11">
        <v>7</v>
      </c>
      <c r="ER42" s="11" t="s">
        <v>26</v>
      </c>
      <c r="ES42" s="11" t="s">
        <v>26</v>
      </c>
      <c r="ET42" s="11" t="s">
        <v>26</v>
      </c>
      <c r="EU42" s="11" t="s">
        <v>26</v>
      </c>
      <c r="EV42" s="11" t="s">
        <v>26</v>
      </c>
      <c r="EW42" s="11" t="s">
        <v>26</v>
      </c>
      <c r="EX42" s="11" t="s">
        <v>26</v>
      </c>
      <c r="EY42" s="11" t="s">
        <v>26</v>
      </c>
      <c r="EZ42" s="11" t="s">
        <v>26</v>
      </c>
      <c r="FA42" s="11" t="s">
        <v>7</v>
      </c>
      <c r="FB42" s="11" t="s">
        <v>26</v>
      </c>
      <c r="FC42" s="11" t="s">
        <v>26</v>
      </c>
      <c r="FD42" s="11" t="s">
        <v>24</v>
      </c>
      <c r="FE42" s="54" t="s">
        <v>100</v>
      </c>
      <c r="FF42" s="83" t="s">
        <v>340</v>
      </c>
      <c r="FG42" s="79" t="s">
        <v>253</v>
      </c>
      <c r="FH42" s="79" t="s">
        <v>62</v>
      </c>
      <c r="FI42" s="79">
        <v>45</v>
      </c>
      <c r="FJ42" s="79" t="s">
        <v>7</v>
      </c>
      <c r="FK42" s="79" t="s">
        <v>7</v>
      </c>
      <c r="FL42" s="79"/>
      <c r="FM42" s="79" t="s">
        <v>21</v>
      </c>
      <c r="FN42" s="84" t="s">
        <v>96</v>
      </c>
      <c r="FO42" s="53">
        <v>5</v>
      </c>
      <c r="FP42" s="11">
        <v>3</v>
      </c>
      <c r="FQ42" s="11">
        <v>5</v>
      </c>
      <c r="FR42" s="11">
        <v>2</v>
      </c>
      <c r="FS42" s="11" t="s">
        <v>18</v>
      </c>
      <c r="FT42" s="11" t="s">
        <v>19</v>
      </c>
      <c r="FU42" s="11" t="s">
        <v>16</v>
      </c>
      <c r="FV42" s="11" t="s">
        <v>20</v>
      </c>
      <c r="FW42" s="11" t="s">
        <v>17</v>
      </c>
      <c r="FX42" s="11">
        <v>3</v>
      </c>
      <c r="FY42" s="11">
        <v>2</v>
      </c>
      <c r="FZ42" s="11">
        <v>2</v>
      </c>
      <c r="GA42" s="11">
        <v>5</v>
      </c>
      <c r="GB42" s="11"/>
      <c r="GC42" s="11" t="s">
        <v>14</v>
      </c>
      <c r="GD42" s="11" t="s">
        <v>9</v>
      </c>
      <c r="GE42" s="11" t="s">
        <v>94</v>
      </c>
      <c r="GF42" s="11" t="s">
        <v>58</v>
      </c>
      <c r="GG42" s="11" t="s">
        <v>7</v>
      </c>
      <c r="GH42" s="11" t="s">
        <v>7</v>
      </c>
      <c r="GI42" s="54" t="s">
        <v>7</v>
      </c>
      <c r="GJ42" s="83" t="s">
        <v>12</v>
      </c>
      <c r="GK42" s="79" t="s">
        <v>57</v>
      </c>
      <c r="GL42" s="79" t="s">
        <v>9</v>
      </c>
      <c r="GM42" s="79" t="s">
        <v>7</v>
      </c>
      <c r="GN42" s="79"/>
      <c r="GO42" s="79" t="s">
        <v>580</v>
      </c>
      <c r="GP42" s="79" t="s">
        <v>7</v>
      </c>
      <c r="GQ42" s="79" t="s">
        <v>9</v>
      </c>
      <c r="GR42" s="79" t="s">
        <v>7</v>
      </c>
      <c r="GS42" s="79"/>
      <c r="GT42" s="84" t="s">
        <v>7</v>
      </c>
      <c r="GU42" s="53" t="s">
        <v>7</v>
      </c>
      <c r="GV42" s="11"/>
      <c r="GW42" s="11"/>
      <c r="GX42" s="54"/>
      <c r="GY42" s="83" t="s">
        <v>121</v>
      </c>
      <c r="GZ42" s="79">
        <v>3</v>
      </c>
      <c r="HA42" s="79"/>
      <c r="HB42" s="79"/>
      <c r="HC42" s="79"/>
      <c r="HD42" s="79"/>
      <c r="HE42" s="79"/>
      <c r="HF42" s="79"/>
      <c r="HG42" s="84"/>
      <c r="HH42" s="49" t="s">
        <v>5</v>
      </c>
      <c r="HI42" s="11"/>
      <c r="HJ42" s="11"/>
      <c r="HK42" s="11"/>
      <c r="HL42" s="11"/>
      <c r="HM42" s="11"/>
      <c r="HN42" s="11"/>
      <c r="HO42" s="11"/>
      <c r="HP42" s="11"/>
      <c r="HQ42" s="11"/>
      <c r="HR42" s="11"/>
      <c r="HS42" s="11"/>
      <c r="HT42" s="11"/>
      <c r="HU42" s="11"/>
      <c r="HV42" s="11"/>
      <c r="HW42" s="11"/>
      <c r="HX42" s="11" t="s">
        <v>54</v>
      </c>
      <c r="HY42" s="11"/>
      <c r="HZ42" s="11"/>
      <c r="IA42" s="11"/>
      <c r="IB42" s="11"/>
      <c r="IC42" s="11"/>
      <c r="ID42" s="11"/>
      <c r="IE42" s="11"/>
      <c r="IF42" s="11" t="s">
        <v>158</v>
      </c>
      <c r="IG42" s="11"/>
      <c r="IH42" s="11"/>
      <c r="II42" s="11"/>
      <c r="IJ42" s="11" t="s">
        <v>229</v>
      </c>
      <c r="IK42" s="11"/>
      <c r="IL42" s="11" t="s">
        <v>279</v>
      </c>
      <c r="IM42" s="11" t="s">
        <v>278</v>
      </c>
      <c r="QS42" s="171">
        <v>44062.532754629632</v>
      </c>
      <c r="QT42" t="s">
        <v>2029</v>
      </c>
      <c r="QU42" t="s">
        <v>1822</v>
      </c>
      <c r="QV42" t="s">
        <v>747</v>
      </c>
      <c r="QW42" t="s">
        <v>1831</v>
      </c>
      <c r="QX42" t="s">
        <v>1824</v>
      </c>
      <c r="QY42" t="s">
        <v>1831</v>
      </c>
      <c r="QZ42" t="s">
        <v>1824</v>
      </c>
      <c r="RA42" t="s">
        <v>9</v>
      </c>
      <c r="RB42" t="s">
        <v>7</v>
      </c>
      <c r="RD42" t="s">
        <v>9</v>
      </c>
      <c r="RE42" t="s">
        <v>43</v>
      </c>
      <c r="RF42" t="s">
        <v>7</v>
      </c>
      <c r="RH42" t="s">
        <v>2078</v>
      </c>
      <c r="RI42" t="s">
        <v>20</v>
      </c>
      <c r="RJ42" t="s">
        <v>40</v>
      </c>
      <c r="RK42" t="s">
        <v>20</v>
      </c>
      <c r="RL42" t="s">
        <v>20</v>
      </c>
      <c r="RM42" t="s">
        <v>20</v>
      </c>
      <c r="RN42" t="s">
        <v>39</v>
      </c>
      <c r="RO42" t="s">
        <v>20</v>
      </c>
      <c r="RP42">
        <v>1</v>
      </c>
      <c r="RQ42" t="s">
        <v>20</v>
      </c>
      <c r="RR42" t="s">
        <v>38</v>
      </c>
      <c r="RS42" t="s">
        <v>9</v>
      </c>
      <c r="RT42" t="s">
        <v>2079</v>
      </c>
      <c r="RU42" t="s">
        <v>9</v>
      </c>
      <c r="RV42" t="s">
        <v>2080</v>
      </c>
      <c r="RW42" t="s">
        <v>7</v>
      </c>
      <c r="RX42" t="s">
        <v>20</v>
      </c>
      <c r="RZ42" t="s">
        <v>9</v>
      </c>
      <c r="SA42" t="s">
        <v>1629</v>
      </c>
      <c r="SB42">
        <v>0</v>
      </c>
      <c r="SD42">
        <v>0</v>
      </c>
      <c r="SF42">
        <v>4</v>
      </c>
      <c r="SG42" t="s">
        <v>170</v>
      </c>
      <c r="SH42" t="s">
        <v>190</v>
      </c>
      <c r="SI42">
        <v>4</v>
      </c>
      <c r="SJ42">
        <v>4</v>
      </c>
      <c r="SK42">
        <v>1</v>
      </c>
      <c r="SL42">
        <v>1</v>
      </c>
      <c r="SM42">
        <v>4</v>
      </c>
      <c r="SN42">
        <v>1</v>
      </c>
      <c r="SO42">
        <v>2</v>
      </c>
      <c r="SP42">
        <v>4</v>
      </c>
      <c r="SQ42">
        <v>1</v>
      </c>
      <c r="SR42">
        <v>4</v>
      </c>
      <c r="SS42">
        <v>3</v>
      </c>
      <c r="ST42">
        <v>2</v>
      </c>
      <c r="SU42">
        <v>1</v>
      </c>
      <c r="SV42">
        <v>2</v>
      </c>
      <c r="SW42">
        <v>4</v>
      </c>
      <c r="SX42">
        <v>4</v>
      </c>
      <c r="SY42">
        <v>1</v>
      </c>
      <c r="SZ42">
        <v>1</v>
      </c>
      <c r="TA42">
        <v>4</v>
      </c>
      <c r="TB42">
        <v>4</v>
      </c>
      <c r="TC42">
        <v>1</v>
      </c>
      <c r="TD42">
        <v>0</v>
      </c>
      <c r="TE42">
        <v>1</v>
      </c>
      <c r="TF42">
        <v>0</v>
      </c>
      <c r="TG42">
        <v>4</v>
      </c>
      <c r="TH42">
        <v>0</v>
      </c>
      <c r="TI42">
        <v>0</v>
      </c>
      <c r="TJ42">
        <v>1</v>
      </c>
      <c r="TK42">
        <v>1</v>
      </c>
      <c r="TL42">
        <v>1</v>
      </c>
      <c r="TM42">
        <v>0</v>
      </c>
      <c r="TN42">
        <v>1</v>
      </c>
      <c r="TO42">
        <v>2</v>
      </c>
      <c r="TP42">
        <v>0</v>
      </c>
      <c r="TQ42">
        <v>1</v>
      </c>
      <c r="TR42">
        <v>1</v>
      </c>
      <c r="TS42">
        <v>1</v>
      </c>
      <c r="TT42">
        <v>1</v>
      </c>
      <c r="TU42">
        <v>0</v>
      </c>
      <c r="TV42">
        <v>0</v>
      </c>
      <c r="TW42">
        <v>0</v>
      </c>
      <c r="TX42">
        <v>1</v>
      </c>
      <c r="TY42">
        <v>0</v>
      </c>
      <c r="TZ42">
        <v>4</v>
      </c>
      <c r="UA42">
        <v>1</v>
      </c>
      <c r="UB42">
        <v>1</v>
      </c>
      <c r="UC42">
        <v>1</v>
      </c>
      <c r="UD42">
        <v>0</v>
      </c>
      <c r="UE42">
        <v>1</v>
      </c>
      <c r="UF42">
        <v>0</v>
      </c>
      <c r="UG42">
        <v>0</v>
      </c>
      <c r="UH42">
        <v>3</v>
      </c>
      <c r="UI42">
        <v>0</v>
      </c>
      <c r="UJ42">
        <v>1</v>
      </c>
      <c r="UK42">
        <v>3</v>
      </c>
      <c r="UL42">
        <v>1</v>
      </c>
      <c r="UM42">
        <v>0</v>
      </c>
      <c r="UN42">
        <v>1</v>
      </c>
      <c r="UO42">
        <v>1</v>
      </c>
      <c r="UP42">
        <v>1</v>
      </c>
      <c r="UQ42">
        <v>1</v>
      </c>
      <c r="UR42">
        <v>2</v>
      </c>
      <c r="US42">
        <v>1</v>
      </c>
      <c r="UT42">
        <v>1</v>
      </c>
      <c r="UU42">
        <v>1</v>
      </c>
      <c r="UV42">
        <v>2</v>
      </c>
      <c r="UW42">
        <v>1</v>
      </c>
      <c r="UX42">
        <v>1</v>
      </c>
      <c r="UY42">
        <v>1</v>
      </c>
      <c r="UZ42">
        <v>1</v>
      </c>
      <c r="VA42">
        <v>1</v>
      </c>
      <c r="VB42">
        <v>1</v>
      </c>
      <c r="VC42">
        <v>1</v>
      </c>
      <c r="VD42">
        <v>1</v>
      </c>
      <c r="VE42">
        <v>1</v>
      </c>
      <c r="VF42">
        <v>1</v>
      </c>
      <c r="VG42">
        <v>1</v>
      </c>
      <c r="VH42" t="s">
        <v>465</v>
      </c>
      <c r="VI42" t="s">
        <v>533</v>
      </c>
      <c r="VJ42" t="s">
        <v>2081</v>
      </c>
      <c r="VK42">
        <v>7</v>
      </c>
      <c r="VL42" t="s">
        <v>26</v>
      </c>
      <c r="VM42" t="s">
        <v>103</v>
      </c>
      <c r="VN42" t="s">
        <v>26</v>
      </c>
      <c r="VO42" t="s">
        <v>26</v>
      </c>
      <c r="VP42" t="s">
        <v>26</v>
      </c>
      <c r="VQ42" t="s">
        <v>103</v>
      </c>
      <c r="VR42" t="s">
        <v>26</v>
      </c>
      <c r="VS42" t="s">
        <v>26</v>
      </c>
      <c r="VT42" t="s">
        <v>26</v>
      </c>
      <c r="VU42" t="s">
        <v>7</v>
      </c>
      <c r="VV42" t="s">
        <v>26</v>
      </c>
      <c r="VW42" t="s">
        <v>26</v>
      </c>
      <c r="VX42" t="s">
        <v>66</v>
      </c>
      <c r="VY42" t="s">
        <v>100</v>
      </c>
      <c r="VZ42">
        <v>30</v>
      </c>
      <c r="WA42" t="s">
        <v>7</v>
      </c>
      <c r="WB42" t="s">
        <v>7</v>
      </c>
      <c r="WD42" t="s">
        <v>22</v>
      </c>
      <c r="WE42" t="s">
        <v>96</v>
      </c>
      <c r="WF42">
        <v>5</v>
      </c>
      <c r="WG42">
        <v>3</v>
      </c>
      <c r="WH42">
        <v>5</v>
      </c>
      <c r="WI42">
        <v>1</v>
      </c>
      <c r="WJ42" t="s">
        <v>1346</v>
      </c>
      <c r="WK42" t="s">
        <v>19</v>
      </c>
      <c r="WL42" t="s">
        <v>16</v>
      </c>
      <c r="WM42" t="s">
        <v>20</v>
      </c>
      <c r="WN42" t="s">
        <v>18</v>
      </c>
      <c r="WO42">
        <v>2</v>
      </c>
      <c r="WP42">
        <v>2</v>
      </c>
      <c r="WQ42">
        <v>1</v>
      </c>
      <c r="WR42">
        <v>4</v>
      </c>
      <c r="WT42" t="s">
        <v>14</v>
      </c>
      <c r="WU42" t="s">
        <v>7</v>
      </c>
      <c r="WV42" t="s">
        <v>94</v>
      </c>
      <c r="WW42" t="s">
        <v>94</v>
      </c>
      <c r="WX42" t="s">
        <v>7</v>
      </c>
      <c r="WY42" t="s">
        <v>7</v>
      </c>
      <c r="WZ42" t="s">
        <v>7</v>
      </c>
      <c r="XA42" t="s">
        <v>12</v>
      </c>
      <c r="XB42" t="s">
        <v>57</v>
      </c>
      <c r="XC42" t="s">
        <v>9</v>
      </c>
      <c r="XD42" t="s">
        <v>7</v>
      </c>
      <c r="XF42" t="s">
        <v>580</v>
      </c>
      <c r="XG42" t="s">
        <v>9</v>
      </c>
      <c r="XH42" t="s">
        <v>9</v>
      </c>
      <c r="XI42" t="s">
        <v>7</v>
      </c>
      <c r="XK42" t="s">
        <v>7</v>
      </c>
      <c r="XL42" t="s">
        <v>7</v>
      </c>
      <c r="XP42" t="s">
        <v>55</v>
      </c>
      <c r="XX42">
        <v>4</v>
      </c>
      <c r="XY42" t="s">
        <v>5</v>
      </c>
      <c r="YO42" t="s">
        <v>54</v>
      </c>
      <c r="YW42" t="s">
        <v>158</v>
      </c>
      <c r="ZA42" t="s">
        <v>229</v>
      </c>
      <c r="ZC42" t="s">
        <v>279</v>
      </c>
      <c r="ZD42" t="s">
        <v>278</v>
      </c>
      <c r="ZE42" t="s">
        <v>0</v>
      </c>
    </row>
    <row r="43" spans="1:681" x14ac:dyDescent="0.35">
      <c r="A43" s="47" t="s">
        <v>496</v>
      </c>
      <c r="B43" s="17">
        <v>43958.734960706017</v>
      </c>
      <c r="C43" s="53">
        <v>28</v>
      </c>
      <c r="D43" s="11" t="s">
        <v>139</v>
      </c>
      <c r="E43" s="11" t="s">
        <v>50</v>
      </c>
      <c r="F43" s="11" t="s">
        <v>118</v>
      </c>
      <c r="G43" s="11" t="s">
        <v>48</v>
      </c>
      <c r="H43" s="11" t="s">
        <v>47</v>
      </c>
      <c r="I43" s="11" t="s">
        <v>47</v>
      </c>
      <c r="J43" s="11" t="s">
        <v>7</v>
      </c>
      <c r="K43" s="11"/>
      <c r="L43" s="11" t="s">
        <v>7</v>
      </c>
      <c r="M43" s="11"/>
      <c r="N43" s="11" t="s">
        <v>7</v>
      </c>
      <c r="O43" s="11" t="s">
        <v>45</v>
      </c>
      <c r="P43" s="11"/>
      <c r="Q43" s="11" t="s">
        <v>495</v>
      </c>
      <c r="R43" s="11"/>
      <c r="S43" s="11">
        <v>4</v>
      </c>
      <c r="T43" s="11">
        <v>0</v>
      </c>
      <c r="U43" s="11" t="s">
        <v>7</v>
      </c>
      <c r="V43" s="11" t="s">
        <v>7</v>
      </c>
      <c r="W43" s="11" t="s">
        <v>7</v>
      </c>
      <c r="X43" s="11" t="s">
        <v>7</v>
      </c>
      <c r="Y43" s="54" t="s">
        <v>7</v>
      </c>
      <c r="Z43" s="65" t="s">
        <v>7</v>
      </c>
      <c r="AA43" s="66"/>
      <c r="AB43" s="66" t="s">
        <v>7</v>
      </c>
      <c r="AC43" s="66"/>
      <c r="AD43" s="66" t="s">
        <v>7</v>
      </c>
      <c r="AE43" s="66"/>
      <c r="AF43" s="67"/>
      <c r="AG43" s="53" t="s">
        <v>20</v>
      </c>
      <c r="AH43" s="11" t="s">
        <v>40</v>
      </c>
      <c r="AI43" s="11" t="s">
        <v>494</v>
      </c>
      <c r="AJ43" s="11" t="s">
        <v>20</v>
      </c>
      <c r="AK43" s="11" t="s">
        <v>494</v>
      </c>
      <c r="AL43" s="11" t="s">
        <v>194</v>
      </c>
      <c r="AM43" s="11" t="s">
        <v>79</v>
      </c>
      <c r="AN43" s="11" t="s">
        <v>20</v>
      </c>
      <c r="AO43" s="11" t="s">
        <v>20</v>
      </c>
      <c r="AP43" s="54" t="s">
        <v>115</v>
      </c>
      <c r="AQ43" s="65" t="s">
        <v>7</v>
      </c>
      <c r="AR43" s="66"/>
      <c r="AS43" s="66" t="s">
        <v>7</v>
      </c>
      <c r="AT43" s="67"/>
      <c r="AU43" s="53" t="s">
        <v>9</v>
      </c>
      <c r="AV43" s="11" t="s">
        <v>132</v>
      </c>
      <c r="AW43" s="11" t="s">
        <v>256</v>
      </c>
      <c r="AX43" s="11" t="s">
        <v>9</v>
      </c>
      <c r="AY43" s="11"/>
      <c r="AZ43" s="11">
        <v>5</v>
      </c>
      <c r="BA43" s="77" t="s">
        <v>493</v>
      </c>
      <c r="BB43" s="11">
        <v>0</v>
      </c>
      <c r="BC43" s="11"/>
      <c r="BD43" s="11">
        <v>0</v>
      </c>
      <c r="BE43" s="11"/>
      <c r="BF43" s="54"/>
      <c r="BG43" s="83">
        <v>2</v>
      </c>
      <c r="BH43" s="79">
        <v>1</v>
      </c>
      <c r="BI43" s="79">
        <v>3</v>
      </c>
      <c r="BJ43" s="79">
        <v>4</v>
      </c>
      <c r="BK43" s="79">
        <v>2</v>
      </c>
      <c r="BL43" s="79">
        <v>2</v>
      </c>
      <c r="BM43" s="79">
        <v>3</v>
      </c>
      <c r="BN43" s="79">
        <v>2</v>
      </c>
      <c r="BO43" s="79">
        <v>3</v>
      </c>
      <c r="BP43" s="79">
        <v>2</v>
      </c>
      <c r="BQ43" s="79">
        <v>3</v>
      </c>
      <c r="BR43" s="79">
        <v>3</v>
      </c>
      <c r="BS43" s="79">
        <v>2</v>
      </c>
      <c r="BT43" s="79">
        <v>3</v>
      </c>
      <c r="BU43" s="79">
        <v>2</v>
      </c>
      <c r="BV43" s="79">
        <v>2</v>
      </c>
      <c r="BW43" s="79">
        <v>3</v>
      </c>
      <c r="BX43" s="79">
        <v>3</v>
      </c>
      <c r="BY43" s="79">
        <v>2</v>
      </c>
      <c r="BZ43" s="84">
        <v>2</v>
      </c>
      <c r="CA43" s="136">
        <v>58</v>
      </c>
      <c r="CB43" s="53">
        <v>3</v>
      </c>
      <c r="CC43" s="11">
        <v>2</v>
      </c>
      <c r="CD43" s="11">
        <v>4</v>
      </c>
      <c r="CE43" s="11">
        <v>3</v>
      </c>
      <c r="CF43" s="11">
        <v>1</v>
      </c>
      <c r="CG43" s="11">
        <v>2</v>
      </c>
      <c r="CH43" s="11">
        <v>2</v>
      </c>
      <c r="CI43" s="11">
        <v>2</v>
      </c>
      <c r="CJ43" s="11">
        <v>2</v>
      </c>
      <c r="CK43" s="11">
        <v>2</v>
      </c>
      <c r="CL43" s="11">
        <v>2</v>
      </c>
      <c r="CM43" s="11">
        <v>2</v>
      </c>
      <c r="CN43" s="11">
        <v>2</v>
      </c>
      <c r="CO43" s="11">
        <v>2</v>
      </c>
      <c r="CP43" s="11">
        <v>2</v>
      </c>
      <c r="CQ43" s="11">
        <v>2</v>
      </c>
      <c r="CR43" s="11">
        <v>3</v>
      </c>
      <c r="CS43" s="11">
        <v>4</v>
      </c>
      <c r="CT43" s="11">
        <v>3</v>
      </c>
      <c r="CU43" s="11">
        <v>2</v>
      </c>
      <c r="CV43" s="11">
        <v>1</v>
      </c>
      <c r="CW43" s="11">
        <v>2</v>
      </c>
      <c r="CX43" s="11">
        <v>1</v>
      </c>
      <c r="CY43" s="11">
        <v>1</v>
      </c>
      <c r="CZ43" s="11">
        <v>1</v>
      </c>
      <c r="DA43" s="11">
        <v>3</v>
      </c>
      <c r="DB43" s="11">
        <v>2</v>
      </c>
      <c r="DC43" s="11">
        <v>1</v>
      </c>
      <c r="DD43" s="11">
        <v>3</v>
      </c>
      <c r="DE43" s="11">
        <v>1</v>
      </c>
      <c r="DF43" s="11">
        <v>1</v>
      </c>
      <c r="DG43" s="11">
        <v>1</v>
      </c>
      <c r="DH43" s="11">
        <v>1</v>
      </c>
      <c r="DI43" s="11">
        <v>3</v>
      </c>
      <c r="DJ43" s="11">
        <v>1</v>
      </c>
      <c r="DK43" s="11">
        <v>2</v>
      </c>
      <c r="DL43" s="54">
        <v>0</v>
      </c>
      <c r="DM43" s="143">
        <v>13</v>
      </c>
      <c r="DN43" s="143">
        <v>12</v>
      </c>
      <c r="DO43" s="143">
        <v>14</v>
      </c>
      <c r="DP43" s="143">
        <v>14</v>
      </c>
      <c r="DQ43" s="143">
        <v>8</v>
      </c>
      <c r="DR43" s="143">
        <v>11</v>
      </c>
      <c r="DS43" s="143">
        <v>56</v>
      </c>
      <c r="DT43" s="83">
        <v>1</v>
      </c>
      <c r="DU43" s="79">
        <v>1</v>
      </c>
      <c r="DV43" s="79">
        <v>3</v>
      </c>
      <c r="DW43" s="79">
        <v>3</v>
      </c>
      <c r="DX43" s="79">
        <v>2</v>
      </c>
      <c r="DY43" s="79">
        <v>2</v>
      </c>
      <c r="DZ43" s="79">
        <v>2</v>
      </c>
      <c r="EA43" s="79">
        <v>2</v>
      </c>
      <c r="EB43" s="79">
        <v>1</v>
      </c>
      <c r="EC43" s="79">
        <v>1</v>
      </c>
      <c r="ED43" s="79">
        <v>1</v>
      </c>
      <c r="EE43" s="79">
        <v>2</v>
      </c>
      <c r="EF43" s="79">
        <v>1</v>
      </c>
      <c r="EG43" s="79">
        <v>2</v>
      </c>
      <c r="EH43" s="79">
        <v>1</v>
      </c>
      <c r="EI43" s="79">
        <v>2</v>
      </c>
      <c r="EJ43" s="79">
        <v>2</v>
      </c>
      <c r="EK43" s="79">
        <v>1</v>
      </c>
      <c r="EL43" s="84">
        <v>2</v>
      </c>
      <c r="EM43" s="136">
        <f t="shared" si="0"/>
        <v>32</v>
      </c>
      <c r="EN43" s="90" t="s">
        <v>492</v>
      </c>
      <c r="EO43" s="11" t="s">
        <v>491</v>
      </c>
      <c r="EP43" s="77" t="s">
        <v>490</v>
      </c>
      <c r="EQ43" s="11">
        <v>7</v>
      </c>
      <c r="ER43" s="11" t="s">
        <v>69</v>
      </c>
      <c r="ES43" s="11" t="s">
        <v>69</v>
      </c>
      <c r="ET43" s="11" t="s">
        <v>26</v>
      </c>
      <c r="EU43" s="11" t="s">
        <v>26</v>
      </c>
      <c r="EV43" s="11" t="s">
        <v>26</v>
      </c>
      <c r="EW43" s="11" t="s">
        <v>26</v>
      </c>
      <c r="EX43" s="11" t="s">
        <v>26</v>
      </c>
      <c r="EY43" s="11" t="s">
        <v>26</v>
      </c>
      <c r="EZ43" s="11" t="s">
        <v>26</v>
      </c>
      <c r="FA43" s="11" t="s">
        <v>378</v>
      </c>
      <c r="FB43" s="11" t="s">
        <v>26</v>
      </c>
      <c r="FC43" s="11" t="s">
        <v>26</v>
      </c>
      <c r="FD43" s="11" t="s">
        <v>101</v>
      </c>
      <c r="FE43" s="54" t="s">
        <v>100</v>
      </c>
      <c r="FF43" s="83">
        <v>0.1</v>
      </c>
      <c r="FG43" s="79" t="s">
        <v>489</v>
      </c>
      <c r="FH43" s="79">
        <v>47</v>
      </c>
      <c r="FI43" s="79">
        <v>30</v>
      </c>
      <c r="FJ43" s="79" t="s">
        <v>9</v>
      </c>
      <c r="FK43" s="79" t="s">
        <v>9</v>
      </c>
      <c r="FL43" s="79" t="s">
        <v>488</v>
      </c>
      <c r="FM43" s="79" t="s">
        <v>96</v>
      </c>
      <c r="FN43" s="84" t="s">
        <v>60</v>
      </c>
      <c r="FO43" s="53">
        <v>5</v>
      </c>
      <c r="FP43" s="11">
        <v>3</v>
      </c>
      <c r="FQ43" s="11">
        <v>5</v>
      </c>
      <c r="FR43" s="11">
        <v>2</v>
      </c>
      <c r="FS43" s="11" t="s">
        <v>17</v>
      </c>
      <c r="FT43" s="11" t="s">
        <v>19</v>
      </c>
      <c r="FU43" s="11" t="s">
        <v>20</v>
      </c>
      <c r="FV43" s="11" t="s">
        <v>20</v>
      </c>
      <c r="FW43" s="11" t="s">
        <v>20</v>
      </c>
      <c r="FX43" s="11">
        <v>2</v>
      </c>
      <c r="FY43" s="11">
        <v>2</v>
      </c>
      <c r="FZ43" s="11">
        <v>1</v>
      </c>
      <c r="GA43" s="11">
        <v>4</v>
      </c>
      <c r="GB43" s="11"/>
      <c r="GC43" s="11" t="s">
        <v>14</v>
      </c>
      <c r="GD43" s="11" t="s">
        <v>9</v>
      </c>
      <c r="GE43" s="11" t="s">
        <v>58</v>
      </c>
      <c r="GF43" s="11" t="s">
        <v>58</v>
      </c>
      <c r="GG43" s="11" t="s">
        <v>7</v>
      </c>
      <c r="GH43" s="11" t="s">
        <v>7</v>
      </c>
      <c r="GI43" s="54" t="s">
        <v>7</v>
      </c>
      <c r="GJ43" s="83" t="s">
        <v>12</v>
      </c>
      <c r="GK43" s="79" t="s">
        <v>57</v>
      </c>
      <c r="GL43" s="79" t="s">
        <v>9</v>
      </c>
      <c r="GM43" s="79" t="s">
        <v>7</v>
      </c>
      <c r="GN43" s="79"/>
      <c r="GO43" s="79" t="s">
        <v>487</v>
      </c>
      <c r="GP43" s="79" t="s">
        <v>7</v>
      </c>
      <c r="GQ43" s="79" t="s">
        <v>9</v>
      </c>
      <c r="GR43" s="79" t="s">
        <v>9</v>
      </c>
      <c r="GS43" s="79"/>
      <c r="GT43" s="84" t="s">
        <v>9</v>
      </c>
      <c r="GU43" s="53" t="s">
        <v>7</v>
      </c>
      <c r="GV43" s="11"/>
      <c r="GW43" s="11" t="s">
        <v>7</v>
      </c>
      <c r="GX43" s="54" t="s">
        <v>7</v>
      </c>
      <c r="GY43" s="83" t="s">
        <v>6</v>
      </c>
      <c r="GZ43" s="79"/>
      <c r="HA43" s="79"/>
      <c r="HB43" s="79"/>
      <c r="HC43" s="79"/>
      <c r="HD43" s="79">
        <v>1</v>
      </c>
      <c r="HE43" s="79"/>
      <c r="HF43" s="79"/>
      <c r="HG43" s="84"/>
      <c r="HH43" s="49" t="s">
        <v>5</v>
      </c>
      <c r="HI43" s="11"/>
      <c r="HJ43" s="11"/>
      <c r="HK43" s="11"/>
      <c r="HL43" s="11"/>
      <c r="HM43" s="11"/>
      <c r="HN43" s="11"/>
      <c r="HO43" s="11"/>
      <c r="HP43" s="11"/>
      <c r="HQ43" s="11"/>
      <c r="HR43" s="11"/>
      <c r="HS43" s="11"/>
      <c r="HT43" s="11"/>
      <c r="HU43" s="11"/>
      <c r="HV43" s="11"/>
      <c r="HW43" s="11"/>
      <c r="HX43" s="11" t="s">
        <v>54</v>
      </c>
      <c r="HY43" s="11"/>
      <c r="HZ43" s="11"/>
      <c r="IA43" s="11"/>
      <c r="IB43" s="11" t="s">
        <v>141</v>
      </c>
      <c r="IC43" s="11"/>
      <c r="ID43" s="11" t="s">
        <v>293</v>
      </c>
      <c r="IE43" s="11" t="s">
        <v>486</v>
      </c>
      <c r="IF43" s="11" t="s">
        <v>1</v>
      </c>
      <c r="IG43" s="11"/>
      <c r="IH43" s="11"/>
      <c r="II43" s="11"/>
      <c r="IJ43" s="11"/>
      <c r="IK43" s="11"/>
      <c r="IL43" s="11"/>
      <c r="IM43" s="11"/>
      <c r="QS43" s="171">
        <v>44062.526770833334</v>
      </c>
      <c r="QT43" t="s">
        <v>2029</v>
      </c>
      <c r="QU43" t="s">
        <v>1822</v>
      </c>
      <c r="QV43" t="s">
        <v>2075</v>
      </c>
      <c r="QW43" t="s">
        <v>1831</v>
      </c>
      <c r="QX43" t="s">
        <v>1824</v>
      </c>
      <c r="QY43" t="s">
        <v>1831</v>
      </c>
      <c r="QZ43" t="s">
        <v>1824</v>
      </c>
      <c r="RA43" t="s">
        <v>9</v>
      </c>
      <c r="RB43" t="s">
        <v>7</v>
      </c>
      <c r="RD43" t="s">
        <v>7</v>
      </c>
      <c r="RF43" t="s">
        <v>7</v>
      </c>
      <c r="RI43" t="s">
        <v>20</v>
      </c>
      <c r="RJ43" t="s">
        <v>40</v>
      </c>
      <c r="RK43">
        <v>1</v>
      </c>
      <c r="RL43" t="s">
        <v>20</v>
      </c>
      <c r="RM43">
        <v>1</v>
      </c>
      <c r="RN43" t="s">
        <v>194</v>
      </c>
      <c r="RO43">
        <v>3</v>
      </c>
      <c r="RP43" t="s">
        <v>20</v>
      </c>
      <c r="RQ43" t="s">
        <v>20</v>
      </c>
      <c r="RR43" t="s">
        <v>38</v>
      </c>
      <c r="RS43" t="s">
        <v>7</v>
      </c>
      <c r="RU43" t="s">
        <v>7</v>
      </c>
      <c r="RW43" t="s">
        <v>9</v>
      </c>
      <c r="RX43" t="s">
        <v>132</v>
      </c>
      <c r="RY43" t="s">
        <v>2076</v>
      </c>
      <c r="RZ43" t="s">
        <v>9</v>
      </c>
      <c r="SA43" t="s">
        <v>2077</v>
      </c>
      <c r="SB43">
        <v>4</v>
      </c>
      <c r="SC43" s="173">
        <v>5.2083333333333336E-2</v>
      </c>
      <c r="SD43">
        <v>5</v>
      </c>
      <c r="SE43" t="s">
        <v>362</v>
      </c>
      <c r="SF43">
        <v>3</v>
      </c>
      <c r="SG43" t="s">
        <v>571</v>
      </c>
      <c r="SH43">
        <v>6</v>
      </c>
      <c r="SI43">
        <v>2</v>
      </c>
      <c r="SJ43">
        <v>2</v>
      </c>
      <c r="SK43">
        <v>3</v>
      </c>
      <c r="SL43">
        <v>3</v>
      </c>
      <c r="SM43">
        <v>2</v>
      </c>
      <c r="SN43">
        <v>3</v>
      </c>
      <c r="SO43">
        <v>3</v>
      </c>
      <c r="SP43">
        <v>2</v>
      </c>
      <c r="SQ43">
        <v>3</v>
      </c>
      <c r="SR43">
        <v>2</v>
      </c>
      <c r="SS43">
        <v>3</v>
      </c>
      <c r="ST43">
        <v>3</v>
      </c>
      <c r="SU43">
        <v>2</v>
      </c>
      <c r="SV43">
        <v>2</v>
      </c>
      <c r="SW43">
        <v>2</v>
      </c>
      <c r="SX43">
        <v>2</v>
      </c>
      <c r="SY43">
        <v>3</v>
      </c>
      <c r="SZ43">
        <v>3</v>
      </c>
      <c r="TA43">
        <v>3</v>
      </c>
      <c r="TB43">
        <v>2</v>
      </c>
      <c r="TC43">
        <v>3</v>
      </c>
      <c r="TD43">
        <v>3</v>
      </c>
      <c r="TE43">
        <v>3</v>
      </c>
      <c r="TF43">
        <v>3</v>
      </c>
      <c r="TG43">
        <v>2</v>
      </c>
      <c r="TH43">
        <v>3</v>
      </c>
      <c r="TI43">
        <v>3</v>
      </c>
      <c r="TJ43">
        <v>3</v>
      </c>
      <c r="TK43">
        <v>2</v>
      </c>
      <c r="TL43">
        <v>3</v>
      </c>
      <c r="TM43">
        <v>3</v>
      </c>
      <c r="TN43">
        <v>2</v>
      </c>
      <c r="TO43">
        <v>2</v>
      </c>
      <c r="TP43">
        <v>3</v>
      </c>
      <c r="TQ43">
        <v>3</v>
      </c>
      <c r="TR43">
        <v>2</v>
      </c>
      <c r="TS43">
        <v>3</v>
      </c>
      <c r="TT43">
        <v>3</v>
      </c>
      <c r="TU43">
        <v>3</v>
      </c>
      <c r="TV43">
        <v>3</v>
      </c>
      <c r="TW43">
        <v>3</v>
      </c>
      <c r="TX43">
        <v>3</v>
      </c>
      <c r="TY43">
        <v>2</v>
      </c>
      <c r="TZ43">
        <v>2</v>
      </c>
      <c r="UA43">
        <v>3</v>
      </c>
      <c r="UB43">
        <v>3</v>
      </c>
      <c r="UC43">
        <v>3</v>
      </c>
      <c r="UD43">
        <v>2</v>
      </c>
      <c r="UE43">
        <v>3</v>
      </c>
      <c r="UF43">
        <v>2</v>
      </c>
      <c r="UG43">
        <v>2</v>
      </c>
      <c r="UH43">
        <v>2</v>
      </c>
      <c r="UI43">
        <v>2</v>
      </c>
      <c r="UJ43">
        <v>3</v>
      </c>
      <c r="UK43">
        <v>2</v>
      </c>
      <c r="UL43">
        <v>3</v>
      </c>
      <c r="UM43">
        <v>0</v>
      </c>
      <c r="UN43">
        <v>1</v>
      </c>
      <c r="UO43">
        <v>1</v>
      </c>
      <c r="UP43">
        <v>1</v>
      </c>
      <c r="UQ43">
        <v>1</v>
      </c>
      <c r="UR43">
        <v>2</v>
      </c>
      <c r="US43">
        <v>1</v>
      </c>
      <c r="UT43">
        <v>1</v>
      </c>
      <c r="UU43">
        <v>1</v>
      </c>
      <c r="UV43">
        <v>2</v>
      </c>
      <c r="UW43">
        <v>1</v>
      </c>
      <c r="UX43">
        <v>1</v>
      </c>
      <c r="UY43">
        <v>1</v>
      </c>
      <c r="UZ43">
        <v>1</v>
      </c>
      <c r="VA43">
        <v>1</v>
      </c>
      <c r="VB43">
        <v>1</v>
      </c>
      <c r="VC43">
        <v>1</v>
      </c>
      <c r="VD43">
        <v>1</v>
      </c>
      <c r="VE43">
        <v>1</v>
      </c>
      <c r="VF43">
        <v>1</v>
      </c>
      <c r="VG43">
        <v>1</v>
      </c>
      <c r="VH43" s="172">
        <v>0.95833333333333337</v>
      </c>
      <c r="VI43">
        <v>15</v>
      </c>
      <c r="VJ43" s="172">
        <v>0.27083333333333331</v>
      </c>
      <c r="VK43">
        <v>6</v>
      </c>
      <c r="VL43" t="s">
        <v>69</v>
      </c>
      <c r="VM43" t="s">
        <v>26</v>
      </c>
      <c r="VN43" t="s">
        <v>26</v>
      </c>
      <c r="VO43" t="s">
        <v>26</v>
      </c>
      <c r="VP43" t="s">
        <v>26</v>
      </c>
      <c r="VQ43" t="s">
        <v>26</v>
      </c>
      <c r="VR43" t="s">
        <v>26</v>
      </c>
      <c r="VS43" t="s">
        <v>26</v>
      </c>
      <c r="VT43" t="s">
        <v>69</v>
      </c>
      <c r="VU43" t="s">
        <v>102</v>
      </c>
      <c r="VV43" t="s">
        <v>26</v>
      </c>
      <c r="VW43" t="s">
        <v>26</v>
      </c>
      <c r="VX43" t="s">
        <v>101</v>
      </c>
      <c r="VY43" t="s">
        <v>100</v>
      </c>
      <c r="VZ43">
        <v>60</v>
      </c>
      <c r="WA43" t="s">
        <v>7</v>
      </c>
      <c r="WB43" t="s">
        <v>7</v>
      </c>
      <c r="WD43" t="s">
        <v>21</v>
      </c>
      <c r="WE43" t="s">
        <v>21</v>
      </c>
      <c r="WF43">
        <v>5</v>
      </c>
      <c r="WG43">
        <v>4</v>
      </c>
      <c r="WH43">
        <v>5</v>
      </c>
      <c r="WI43">
        <v>2</v>
      </c>
      <c r="WJ43" t="s">
        <v>1346</v>
      </c>
      <c r="WK43" t="s">
        <v>19</v>
      </c>
      <c r="WL43" t="s">
        <v>18</v>
      </c>
      <c r="WM43" t="s">
        <v>16</v>
      </c>
      <c r="WN43" t="s">
        <v>20</v>
      </c>
      <c r="WO43">
        <v>1</v>
      </c>
      <c r="WP43">
        <v>1</v>
      </c>
      <c r="WQ43">
        <v>2</v>
      </c>
      <c r="WR43">
        <v>3</v>
      </c>
      <c r="WT43" t="s">
        <v>14</v>
      </c>
      <c r="WU43" t="s">
        <v>9</v>
      </c>
      <c r="WV43" t="s">
        <v>58</v>
      </c>
      <c r="WW43" t="s">
        <v>58</v>
      </c>
      <c r="WX43" t="s">
        <v>7</v>
      </c>
      <c r="WY43" t="s">
        <v>7</v>
      </c>
      <c r="WZ43" t="s">
        <v>7</v>
      </c>
      <c r="XA43" t="s">
        <v>12</v>
      </c>
      <c r="XB43" t="s">
        <v>11</v>
      </c>
      <c r="XC43" t="s">
        <v>7</v>
      </c>
      <c r="XD43" t="s">
        <v>7</v>
      </c>
      <c r="XF43" t="s">
        <v>876</v>
      </c>
      <c r="XG43" t="s">
        <v>9</v>
      </c>
      <c r="XH43" t="s">
        <v>7</v>
      </c>
      <c r="XI43" t="s">
        <v>9</v>
      </c>
      <c r="XJ43" t="s">
        <v>8</v>
      </c>
      <c r="XK43" t="s">
        <v>7</v>
      </c>
      <c r="XL43" t="s">
        <v>7</v>
      </c>
      <c r="XN43" t="s">
        <v>7</v>
      </c>
      <c r="XO43" t="s">
        <v>7</v>
      </c>
      <c r="XP43" t="s">
        <v>337</v>
      </c>
      <c r="XT43">
        <v>7</v>
      </c>
      <c r="XY43" t="s">
        <v>5</v>
      </c>
      <c r="YO43" t="s">
        <v>54</v>
      </c>
      <c r="YW43" t="s">
        <v>158</v>
      </c>
      <c r="YX43" t="s">
        <v>157</v>
      </c>
      <c r="YY43" t="s">
        <v>1</v>
      </c>
      <c r="ZA43" t="s">
        <v>1</v>
      </c>
      <c r="ZE43" t="s">
        <v>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6A985-5E4A-4C86-B472-DC112D936E06}">
  <dimension ref="A1:ZO98"/>
  <sheetViews>
    <sheetView topLeftCell="A7" zoomScale="90" zoomScaleNormal="90" workbookViewId="0">
      <selection activeCell="IO25" sqref="IO25"/>
    </sheetView>
  </sheetViews>
  <sheetFormatPr defaultColWidth="14.453125" defaultRowHeight="12.5" x14ac:dyDescent="0.25"/>
  <cols>
    <col min="1" max="1" width="21.54296875" style="12" customWidth="1"/>
    <col min="2" max="2" width="21.54296875" style="48" customWidth="1"/>
    <col min="3" max="3" width="21.54296875" style="53" customWidth="1"/>
    <col min="4" max="24" width="21.54296875" style="11" customWidth="1"/>
    <col min="25" max="25" width="21.54296875" style="54" customWidth="1"/>
    <col min="26" max="26" width="21.54296875" style="49" customWidth="1"/>
    <col min="27" max="247" width="21.54296875" style="11" customWidth="1"/>
    <col min="248" max="248" width="21.54296875" style="22" customWidth="1"/>
    <col min="249" max="253" width="21.54296875" style="19" customWidth="1"/>
    <col min="254" max="303" width="14.453125" style="19"/>
    <col min="304" max="304" width="14.453125" style="33"/>
    <col min="305" max="305" width="14.453125" style="148"/>
    <col min="306" max="340" width="14.453125" style="19"/>
    <col min="341" max="341" width="14.453125" style="33"/>
    <col min="342" max="348" width="14.453125" style="151"/>
    <col min="349" max="349" width="14.453125" style="148"/>
    <col min="350" max="468" width="14.453125" style="19"/>
    <col min="469" max="469" width="14.453125" style="33"/>
    <col min="470" max="470" width="18.453125" style="38" customWidth="1"/>
    <col min="471" max="525" width="14.453125" style="30"/>
    <col min="526" max="526" width="14.453125" style="155"/>
    <col min="527" max="527" width="14.453125" style="159"/>
    <col min="528" max="562" width="14.453125" style="30"/>
    <col min="563" max="563" width="14.453125" style="155"/>
    <col min="564" max="570" width="14.453125" style="162"/>
    <col min="571" max="571" width="14.453125" style="159"/>
    <col min="572" max="691" width="14.453125" style="30"/>
    <col min="692" max="16384" width="14.453125" style="1"/>
  </cols>
  <sheetData>
    <row r="1" spans="1:691" s="13" customFormat="1" ht="13.5" thickBot="1" x14ac:dyDescent="0.35">
      <c r="A1" s="14" t="s">
        <v>1345</v>
      </c>
      <c r="B1" s="45" t="s">
        <v>1344</v>
      </c>
      <c r="C1" s="50" t="s">
        <v>1343</v>
      </c>
      <c r="D1" s="51" t="s">
        <v>1342</v>
      </c>
      <c r="E1" s="51" t="s">
        <v>1341</v>
      </c>
      <c r="F1" s="51" t="s">
        <v>1340</v>
      </c>
      <c r="G1" s="51" t="s">
        <v>1339</v>
      </c>
      <c r="H1" s="51" t="s">
        <v>1338</v>
      </c>
      <c r="I1" s="51" t="s">
        <v>1337</v>
      </c>
      <c r="J1" s="51" t="s">
        <v>1336</v>
      </c>
      <c r="K1" s="51" t="s">
        <v>1335</v>
      </c>
      <c r="L1" s="51" t="s">
        <v>1334</v>
      </c>
      <c r="M1" s="51" t="s">
        <v>1333</v>
      </c>
      <c r="N1" s="51" t="s">
        <v>1332</v>
      </c>
      <c r="O1" s="51" t="s">
        <v>1331</v>
      </c>
      <c r="P1" s="51" t="s">
        <v>1330</v>
      </c>
      <c r="Q1" s="51" t="s">
        <v>1329</v>
      </c>
      <c r="R1" s="51" t="s">
        <v>1328</v>
      </c>
      <c r="S1" s="51" t="s">
        <v>1327</v>
      </c>
      <c r="T1" s="51" t="s">
        <v>1326</v>
      </c>
      <c r="U1" s="51" t="s">
        <v>1325</v>
      </c>
      <c r="V1" s="51" t="s">
        <v>1324</v>
      </c>
      <c r="W1" s="51" t="s">
        <v>1323</v>
      </c>
      <c r="X1" s="51" t="s">
        <v>1322</v>
      </c>
      <c r="Y1" s="52" t="s">
        <v>1321</v>
      </c>
      <c r="Z1" s="59" t="s">
        <v>1320</v>
      </c>
      <c r="AA1" s="60" t="s">
        <v>1297</v>
      </c>
      <c r="AB1" s="60" t="s">
        <v>1319</v>
      </c>
      <c r="AC1" s="60" t="s">
        <v>1317</v>
      </c>
      <c r="AD1" s="60" t="s">
        <v>1318</v>
      </c>
      <c r="AE1" s="60" t="s">
        <v>1317</v>
      </c>
      <c r="AF1" s="60" t="s">
        <v>1316</v>
      </c>
      <c r="AG1" s="60" t="s">
        <v>1315</v>
      </c>
      <c r="AH1" s="60" t="s">
        <v>1314</v>
      </c>
      <c r="AI1" s="60" t="s">
        <v>1313</v>
      </c>
      <c r="AJ1" s="60" t="s">
        <v>1312</v>
      </c>
      <c r="AK1" s="60" t="s">
        <v>1311</v>
      </c>
      <c r="AL1" s="60" t="s">
        <v>1310</v>
      </c>
      <c r="AM1" s="60" t="s">
        <v>1309</v>
      </c>
      <c r="AN1" s="60" t="s">
        <v>1308</v>
      </c>
      <c r="AO1" s="60" t="s">
        <v>1307</v>
      </c>
      <c r="AP1" s="60" t="s">
        <v>1306</v>
      </c>
      <c r="AQ1" s="60" t="s">
        <v>1305</v>
      </c>
      <c r="AR1" s="60" t="s">
        <v>1304</v>
      </c>
      <c r="AS1" s="60" t="s">
        <v>1303</v>
      </c>
      <c r="AT1" s="60" t="s">
        <v>1302</v>
      </c>
      <c r="AU1" s="60" t="s">
        <v>1301</v>
      </c>
      <c r="AV1" s="60" t="s">
        <v>1300</v>
      </c>
      <c r="AW1" s="60" t="s">
        <v>1299</v>
      </c>
      <c r="AX1" s="60" t="s">
        <v>1298</v>
      </c>
      <c r="AY1" s="60" t="s">
        <v>1297</v>
      </c>
      <c r="AZ1" s="60" t="s">
        <v>1296</v>
      </c>
      <c r="BA1" s="60" t="s">
        <v>1295</v>
      </c>
      <c r="BB1" s="60" t="s">
        <v>1294</v>
      </c>
      <c r="BC1" s="60" t="s">
        <v>1293</v>
      </c>
      <c r="BD1" s="60" t="s">
        <v>1292</v>
      </c>
      <c r="BE1" s="60" t="s">
        <v>1291</v>
      </c>
      <c r="BF1" s="60" t="s">
        <v>1290</v>
      </c>
      <c r="BG1" s="60" t="s">
        <v>1289</v>
      </c>
      <c r="BH1" s="60" t="s">
        <v>1288</v>
      </c>
      <c r="BI1" s="60" t="s">
        <v>1287</v>
      </c>
      <c r="BJ1" s="60" t="s">
        <v>1286</v>
      </c>
      <c r="BK1" s="60" t="s">
        <v>1285</v>
      </c>
      <c r="BL1" s="60" t="s">
        <v>1284</v>
      </c>
      <c r="BM1" s="60" t="s">
        <v>1283</v>
      </c>
      <c r="BN1" s="60" t="s">
        <v>1282</v>
      </c>
      <c r="BO1" s="60" t="s">
        <v>1281</v>
      </c>
      <c r="BP1" s="60" t="s">
        <v>1280</v>
      </c>
      <c r="BQ1" s="60" t="s">
        <v>1279</v>
      </c>
      <c r="BR1" s="60" t="s">
        <v>1278</v>
      </c>
      <c r="BS1" s="60" t="s">
        <v>1277</v>
      </c>
      <c r="BT1" s="60" t="s">
        <v>1276</v>
      </c>
      <c r="BU1" s="60" t="s">
        <v>1275</v>
      </c>
      <c r="BV1" s="60" t="s">
        <v>1274</v>
      </c>
      <c r="BW1" s="60" t="s">
        <v>1273</v>
      </c>
      <c r="BX1" s="60" t="s">
        <v>1272</v>
      </c>
      <c r="BY1" s="60" t="s">
        <v>1271</v>
      </c>
      <c r="BZ1" s="60" t="s">
        <v>1270</v>
      </c>
      <c r="CA1" s="60" t="s">
        <v>2006</v>
      </c>
      <c r="CB1" s="60" t="s">
        <v>1269</v>
      </c>
      <c r="CC1" s="60" t="s">
        <v>1268</v>
      </c>
      <c r="CD1" s="60" t="s">
        <v>1267</v>
      </c>
      <c r="CE1" s="60" t="s">
        <v>1266</v>
      </c>
      <c r="CF1" s="60" t="s">
        <v>1265</v>
      </c>
      <c r="CG1" s="60" t="s">
        <v>1264</v>
      </c>
      <c r="CH1" s="60" t="s">
        <v>1263</v>
      </c>
      <c r="CI1" s="60" t="s">
        <v>1262</v>
      </c>
      <c r="CJ1" s="60" t="s">
        <v>1261</v>
      </c>
      <c r="CK1" s="60" t="s">
        <v>1260</v>
      </c>
      <c r="CL1" s="60" t="s">
        <v>1259</v>
      </c>
      <c r="CM1" s="60" t="s">
        <v>1258</v>
      </c>
      <c r="CN1" s="60" t="s">
        <v>1257</v>
      </c>
      <c r="CO1" s="60" t="s">
        <v>1256</v>
      </c>
      <c r="CP1" s="60" t="s">
        <v>1255</v>
      </c>
      <c r="CQ1" s="60" t="s">
        <v>1254</v>
      </c>
      <c r="CR1" s="60" t="s">
        <v>1253</v>
      </c>
      <c r="CS1" s="60" t="s">
        <v>1252</v>
      </c>
      <c r="CT1" s="60" t="s">
        <v>1251</v>
      </c>
      <c r="CU1" s="60" t="s">
        <v>1250</v>
      </c>
      <c r="CV1" s="60" t="s">
        <v>1249</v>
      </c>
      <c r="CW1" s="60" t="s">
        <v>1248</v>
      </c>
      <c r="CX1" s="60" t="s">
        <v>1247</v>
      </c>
      <c r="CY1" s="60" t="s">
        <v>1246</v>
      </c>
      <c r="CZ1" s="60" t="s">
        <v>1245</v>
      </c>
      <c r="DA1" s="60" t="s">
        <v>1244</v>
      </c>
      <c r="DB1" s="60" t="s">
        <v>1243</v>
      </c>
      <c r="DC1" s="60" t="s">
        <v>1242</v>
      </c>
      <c r="DD1" s="60" t="s">
        <v>1241</v>
      </c>
      <c r="DE1" s="60" t="s">
        <v>1240</v>
      </c>
      <c r="DF1" s="60" t="s">
        <v>1239</v>
      </c>
      <c r="DG1" s="60" t="s">
        <v>1238</v>
      </c>
      <c r="DH1" s="60" t="s">
        <v>1237</v>
      </c>
      <c r="DI1" s="60" t="s">
        <v>1236</v>
      </c>
      <c r="DJ1" s="60" t="s">
        <v>1235</v>
      </c>
      <c r="DK1" s="60" t="s">
        <v>1234</v>
      </c>
      <c r="DL1" s="60" t="s">
        <v>1233</v>
      </c>
      <c r="DM1" s="60" t="s">
        <v>2010</v>
      </c>
      <c r="DN1" s="60" t="s">
        <v>2011</v>
      </c>
      <c r="DO1" s="60" t="s">
        <v>2012</v>
      </c>
      <c r="DP1" s="60" t="s">
        <v>2013</v>
      </c>
      <c r="DQ1" s="60" t="s">
        <v>2014</v>
      </c>
      <c r="DR1" s="60" t="s">
        <v>2008</v>
      </c>
      <c r="DS1" s="60" t="s">
        <v>2015</v>
      </c>
      <c r="DT1" s="60" t="s">
        <v>1232</v>
      </c>
      <c r="DU1" s="60" t="s">
        <v>1231</v>
      </c>
      <c r="DV1" s="60" t="s">
        <v>1230</v>
      </c>
      <c r="DW1" s="60" t="s">
        <v>1229</v>
      </c>
      <c r="DX1" s="60" t="s">
        <v>1228</v>
      </c>
      <c r="DY1" s="60" t="s">
        <v>1227</v>
      </c>
      <c r="DZ1" s="60" t="s">
        <v>1226</v>
      </c>
      <c r="EA1" s="60" t="s">
        <v>1225</v>
      </c>
      <c r="EB1" s="60" t="s">
        <v>1224</v>
      </c>
      <c r="EC1" s="60" t="s">
        <v>1223</v>
      </c>
      <c r="ED1" s="60" t="s">
        <v>1222</v>
      </c>
      <c r="EE1" s="60" t="s">
        <v>1221</v>
      </c>
      <c r="EF1" s="60" t="s">
        <v>1220</v>
      </c>
      <c r="EG1" s="60" t="s">
        <v>1219</v>
      </c>
      <c r="EH1" s="60" t="s">
        <v>1218</v>
      </c>
      <c r="EI1" s="60" t="s">
        <v>1217</v>
      </c>
      <c r="EJ1" s="60" t="s">
        <v>1216</v>
      </c>
      <c r="EK1" s="60" t="s">
        <v>1215</v>
      </c>
      <c r="EL1" s="60" t="s">
        <v>1214</v>
      </c>
      <c r="EM1" s="60" t="s">
        <v>2009</v>
      </c>
      <c r="EN1" s="60" t="s">
        <v>1213</v>
      </c>
      <c r="EO1" s="60" t="s">
        <v>1212</v>
      </c>
      <c r="EP1" s="60" t="s">
        <v>1211</v>
      </c>
      <c r="EQ1" s="60" t="s">
        <v>1210</v>
      </c>
      <c r="ER1" s="60" t="s">
        <v>1209</v>
      </c>
      <c r="ES1" s="60" t="s">
        <v>1208</v>
      </c>
      <c r="ET1" s="60" t="s">
        <v>1207</v>
      </c>
      <c r="EU1" s="60" t="s">
        <v>1206</v>
      </c>
      <c r="EV1" s="60" t="s">
        <v>1205</v>
      </c>
      <c r="EW1" s="60" t="s">
        <v>1204</v>
      </c>
      <c r="EX1" s="60" t="s">
        <v>1203</v>
      </c>
      <c r="EY1" s="60" t="s">
        <v>1202</v>
      </c>
      <c r="EZ1" s="60" t="s">
        <v>1201</v>
      </c>
      <c r="FA1" s="60" t="s">
        <v>1200</v>
      </c>
      <c r="FB1" s="60" t="s">
        <v>1199</v>
      </c>
      <c r="FC1" s="60" t="s">
        <v>1198</v>
      </c>
      <c r="FD1" s="60" t="s">
        <v>1197</v>
      </c>
      <c r="FE1" s="60" t="s">
        <v>1196</v>
      </c>
      <c r="FF1" s="60" t="s">
        <v>1195</v>
      </c>
      <c r="FG1" s="60" t="s">
        <v>1194</v>
      </c>
      <c r="FH1" s="60" t="s">
        <v>1193</v>
      </c>
      <c r="FI1" s="60" t="s">
        <v>1192</v>
      </c>
      <c r="FJ1" s="60" t="s">
        <v>1191</v>
      </c>
      <c r="FK1" s="60" t="s">
        <v>1190</v>
      </c>
      <c r="FL1" s="60" t="s">
        <v>1189</v>
      </c>
      <c r="FM1" s="60" t="s">
        <v>1188</v>
      </c>
      <c r="FN1" s="60" t="s">
        <v>1187</v>
      </c>
      <c r="FO1" s="60" t="s">
        <v>1186</v>
      </c>
      <c r="FP1" s="60" t="s">
        <v>1185</v>
      </c>
      <c r="FQ1" s="60" t="s">
        <v>1184</v>
      </c>
      <c r="FR1" s="60" t="s">
        <v>1183</v>
      </c>
      <c r="FS1" s="60" t="s">
        <v>1182</v>
      </c>
      <c r="FT1" s="60" t="s">
        <v>1181</v>
      </c>
      <c r="FU1" s="60" t="s">
        <v>1180</v>
      </c>
      <c r="FV1" s="60" t="s">
        <v>1179</v>
      </c>
      <c r="FW1" s="60" t="s">
        <v>1178</v>
      </c>
      <c r="FX1" s="60" t="s">
        <v>1177</v>
      </c>
      <c r="FY1" s="60" t="s">
        <v>1176</v>
      </c>
      <c r="FZ1" s="60" t="s">
        <v>1175</v>
      </c>
      <c r="GA1" s="60" t="s">
        <v>1174</v>
      </c>
      <c r="GB1" s="60" t="s">
        <v>1173</v>
      </c>
      <c r="GC1" s="60" t="s">
        <v>1172</v>
      </c>
      <c r="GD1" s="60" t="s">
        <v>1171</v>
      </c>
      <c r="GE1" s="60" t="s">
        <v>1170</v>
      </c>
      <c r="GF1" s="60" t="s">
        <v>1169</v>
      </c>
      <c r="GG1" s="60" t="s">
        <v>1168</v>
      </c>
      <c r="GH1" s="60" t="s">
        <v>1167</v>
      </c>
      <c r="GI1" s="60" t="s">
        <v>1166</v>
      </c>
      <c r="GJ1" s="60" t="s">
        <v>1165</v>
      </c>
      <c r="GK1" s="60" t="s">
        <v>1164</v>
      </c>
      <c r="GL1" s="60" t="s">
        <v>1163</v>
      </c>
      <c r="GM1" s="60" t="s">
        <v>1162</v>
      </c>
      <c r="GN1" s="60" t="s">
        <v>1161</v>
      </c>
      <c r="GO1" s="60" t="s">
        <v>1160</v>
      </c>
      <c r="GP1" s="60" t="s">
        <v>1159</v>
      </c>
      <c r="GQ1" s="60" t="s">
        <v>1158</v>
      </c>
      <c r="GR1" s="60" t="s">
        <v>1157</v>
      </c>
      <c r="GS1" s="60" t="s">
        <v>1156</v>
      </c>
      <c r="GT1" s="60" t="s">
        <v>1155</v>
      </c>
      <c r="GU1" s="60" t="s">
        <v>1154</v>
      </c>
      <c r="GV1" s="60" t="s">
        <v>1153</v>
      </c>
      <c r="GW1" s="60" t="s">
        <v>1152</v>
      </c>
      <c r="GX1" s="60" t="s">
        <v>1151</v>
      </c>
      <c r="GY1" s="60" t="s">
        <v>1150</v>
      </c>
      <c r="GZ1" s="60" t="s">
        <v>1149</v>
      </c>
      <c r="HA1" s="60" t="s">
        <v>1148</v>
      </c>
      <c r="HB1" s="60" t="s">
        <v>1147</v>
      </c>
      <c r="HC1" s="60" t="s">
        <v>1146</v>
      </c>
      <c r="HD1" s="60" t="s">
        <v>1145</v>
      </c>
      <c r="HE1" s="60" t="s">
        <v>1144</v>
      </c>
      <c r="HF1" s="60" t="s">
        <v>1143</v>
      </c>
      <c r="HG1" s="60" t="s">
        <v>1142</v>
      </c>
      <c r="HH1" s="15" t="s">
        <v>1141</v>
      </c>
      <c r="HI1" s="15" t="s">
        <v>1140</v>
      </c>
      <c r="HJ1" s="15" t="s">
        <v>1140</v>
      </c>
      <c r="HK1" s="15" t="s">
        <v>1140</v>
      </c>
      <c r="HL1" s="15" t="s">
        <v>1140</v>
      </c>
      <c r="HM1" s="15" t="s">
        <v>1140</v>
      </c>
      <c r="HN1" s="15" t="s">
        <v>1140</v>
      </c>
      <c r="HO1" s="15" t="s">
        <v>1140</v>
      </c>
      <c r="HP1" s="15" t="s">
        <v>1140</v>
      </c>
      <c r="HQ1" s="15" t="s">
        <v>1140</v>
      </c>
      <c r="HR1" s="15" t="s">
        <v>1140</v>
      </c>
      <c r="HS1" s="15" t="s">
        <v>1140</v>
      </c>
      <c r="HT1" s="15" t="s">
        <v>1140</v>
      </c>
      <c r="HU1" s="15" t="s">
        <v>1140</v>
      </c>
      <c r="HV1" s="15" t="s">
        <v>1140</v>
      </c>
      <c r="HW1" s="15" t="s">
        <v>1140</v>
      </c>
      <c r="HX1" s="15" t="s">
        <v>1140</v>
      </c>
      <c r="HY1" s="15" t="s">
        <v>1140</v>
      </c>
      <c r="HZ1" s="15" t="s">
        <v>1140</v>
      </c>
      <c r="IA1" s="15" t="s">
        <v>1140</v>
      </c>
      <c r="IB1" s="15" t="s">
        <v>1140</v>
      </c>
      <c r="IC1" s="15" t="s">
        <v>1140</v>
      </c>
      <c r="ID1" s="15" t="s">
        <v>1140</v>
      </c>
      <c r="IE1" s="15" t="s">
        <v>1140</v>
      </c>
      <c r="IF1" s="15" t="s">
        <v>1140</v>
      </c>
      <c r="IG1" s="15" t="s">
        <v>1140</v>
      </c>
      <c r="IH1" s="15" t="s">
        <v>1140</v>
      </c>
      <c r="II1" s="15" t="s">
        <v>1140</v>
      </c>
      <c r="IJ1" s="15" t="s">
        <v>1140</v>
      </c>
      <c r="IK1" s="15" t="s">
        <v>1140</v>
      </c>
      <c r="IL1" s="15" t="s">
        <v>1140</v>
      </c>
      <c r="IM1" s="15" t="s">
        <v>1140</v>
      </c>
      <c r="IN1" s="27" t="s">
        <v>1345</v>
      </c>
      <c r="IO1" s="28" t="s">
        <v>1617</v>
      </c>
      <c r="IP1" s="28" t="s">
        <v>1616</v>
      </c>
      <c r="IQ1" s="28" t="s">
        <v>1320</v>
      </c>
      <c r="IR1" s="28" t="s">
        <v>1297</v>
      </c>
      <c r="IS1" s="28" t="s">
        <v>1319</v>
      </c>
      <c r="IT1" s="28" t="s">
        <v>1317</v>
      </c>
      <c r="IU1" s="28" t="s">
        <v>1318</v>
      </c>
      <c r="IV1" s="28" t="s">
        <v>1317</v>
      </c>
      <c r="IW1" s="28" t="s">
        <v>1316</v>
      </c>
      <c r="IX1" s="28" t="s">
        <v>1315</v>
      </c>
      <c r="IY1" s="28" t="s">
        <v>1314</v>
      </c>
      <c r="IZ1" s="28" t="s">
        <v>1313</v>
      </c>
      <c r="JA1" s="28" t="s">
        <v>1312</v>
      </c>
      <c r="JB1" s="28" t="s">
        <v>1311</v>
      </c>
      <c r="JC1" s="28" t="s">
        <v>1310</v>
      </c>
      <c r="JD1" s="28" t="s">
        <v>1309</v>
      </c>
      <c r="JE1" s="28" t="s">
        <v>1308</v>
      </c>
      <c r="JF1" s="28" t="s">
        <v>1307</v>
      </c>
      <c r="JG1" s="28" t="s">
        <v>1306</v>
      </c>
      <c r="JH1" s="28" t="s">
        <v>1305</v>
      </c>
      <c r="JI1" s="28" t="s">
        <v>1304</v>
      </c>
      <c r="JJ1" s="28" t="s">
        <v>1303</v>
      </c>
      <c r="JK1" s="28" t="s">
        <v>1302</v>
      </c>
      <c r="JL1" s="28" t="s">
        <v>1301</v>
      </c>
      <c r="JM1" s="28" t="s">
        <v>1300</v>
      </c>
      <c r="JN1" s="28" t="s">
        <v>1299</v>
      </c>
      <c r="JO1" s="28" t="s">
        <v>1298</v>
      </c>
      <c r="JP1" s="28" t="s">
        <v>1297</v>
      </c>
      <c r="JQ1" s="28" t="s">
        <v>1296</v>
      </c>
      <c r="JR1" s="28" t="s">
        <v>1295</v>
      </c>
      <c r="JS1" s="28" t="s">
        <v>1294</v>
      </c>
      <c r="JT1" s="28" t="s">
        <v>1293</v>
      </c>
      <c r="JU1" s="28" t="s">
        <v>1292</v>
      </c>
      <c r="JV1" s="28" t="s">
        <v>1291</v>
      </c>
      <c r="JW1" s="28" t="s">
        <v>1290</v>
      </c>
      <c r="JX1" s="28" t="s">
        <v>1289</v>
      </c>
      <c r="JY1" s="28" t="s">
        <v>1288</v>
      </c>
      <c r="JZ1" s="28" t="s">
        <v>1287</v>
      </c>
      <c r="KA1" s="28" t="s">
        <v>1286</v>
      </c>
      <c r="KB1" s="28" t="s">
        <v>1285</v>
      </c>
      <c r="KC1" s="28" t="s">
        <v>1284</v>
      </c>
      <c r="KD1" s="28" t="s">
        <v>1283</v>
      </c>
      <c r="KE1" s="28" t="s">
        <v>1282</v>
      </c>
      <c r="KF1" s="28" t="s">
        <v>1281</v>
      </c>
      <c r="KG1" s="28" t="s">
        <v>1280</v>
      </c>
      <c r="KH1" s="28" t="s">
        <v>1279</v>
      </c>
      <c r="KI1" s="28" t="s">
        <v>1278</v>
      </c>
      <c r="KJ1" s="28" t="s">
        <v>1277</v>
      </c>
      <c r="KK1" s="28" t="s">
        <v>1276</v>
      </c>
      <c r="KL1" s="28" t="s">
        <v>1275</v>
      </c>
      <c r="KM1" s="28" t="s">
        <v>1274</v>
      </c>
      <c r="KN1" s="28" t="s">
        <v>1273</v>
      </c>
      <c r="KO1" s="28" t="s">
        <v>1272</v>
      </c>
      <c r="KP1" s="28" t="s">
        <v>1271</v>
      </c>
      <c r="KQ1" s="28" t="s">
        <v>1270</v>
      </c>
      <c r="KR1" s="31" t="s">
        <v>2007</v>
      </c>
      <c r="KS1" s="146" t="s">
        <v>1269</v>
      </c>
      <c r="KT1" s="28" t="s">
        <v>1268</v>
      </c>
      <c r="KU1" s="28" t="s">
        <v>1267</v>
      </c>
      <c r="KV1" s="28" t="s">
        <v>1266</v>
      </c>
      <c r="KW1" s="28" t="s">
        <v>1265</v>
      </c>
      <c r="KX1" s="28" t="s">
        <v>1264</v>
      </c>
      <c r="KY1" s="28" t="s">
        <v>1263</v>
      </c>
      <c r="KZ1" s="28" t="s">
        <v>1262</v>
      </c>
      <c r="LA1" s="28" t="s">
        <v>1261</v>
      </c>
      <c r="LB1" s="28" t="s">
        <v>1260</v>
      </c>
      <c r="LC1" s="28" t="s">
        <v>1259</v>
      </c>
      <c r="LD1" s="28" t="s">
        <v>1258</v>
      </c>
      <c r="LE1" s="28" t="s">
        <v>1257</v>
      </c>
      <c r="LF1" s="28" t="s">
        <v>1256</v>
      </c>
      <c r="LG1" s="28" t="s">
        <v>1255</v>
      </c>
      <c r="LH1" s="28" t="s">
        <v>1254</v>
      </c>
      <c r="LI1" s="28" t="s">
        <v>1253</v>
      </c>
      <c r="LJ1" s="28" t="s">
        <v>1252</v>
      </c>
      <c r="LK1" s="28" t="s">
        <v>1251</v>
      </c>
      <c r="LL1" s="28" t="s">
        <v>1250</v>
      </c>
      <c r="LM1" s="28" t="s">
        <v>1249</v>
      </c>
      <c r="LN1" s="28" t="s">
        <v>1248</v>
      </c>
      <c r="LO1" s="28" t="s">
        <v>1247</v>
      </c>
      <c r="LP1" s="28" t="s">
        <v>1246</v>
      </c>
      <c r="LQ1" s="28" t="s">
        <v>1245</v>
      </c>
      <c r="LR1" s="28" t="s">
        <v>1244</v>
      </c>
      <c r="LS1" s="28" t="s">
        <v>1243</v>
      </c>
      <c r="LT1" s="28" t="s">
        <v>1242</v>
      </c>
      <c r="LU1" s="28" t="s">
        <v>1241</v>
      </c>
      <c r="LV1" s="28" t="s">
        <v>1240</v>
      </c>
      <c r="LW1" s="28" t="s">
        <v>1239</v>
      </c>
      <c r="LX1" s="28" t="s">
        <v>1238</v>
      </c>
      <c r="LY1" s="28" t="s">
        <v>1237</v>
      </c>
      <c r="LZ1" s="28" t="s">
        <v>1236</v>
      </c>
      <c r="MA1" s="28" t="s">
        <v>1235</v>
      </c>
      <c r="MB1" s="28" t="s">
        <v>1234</v>
      </c>
      <c r="MC1" s="31" t="s">
        <v>1233</v>
      </c>
      <c r="MD1" s="150" t="s">
        <v>2010</v>
      </c>
      <c r="ME1" s="150" t="s">
        <v>2011</v>
      </c>
      <c r="MF1" s="150" t="s">
        <v>2012</v>
      </c>
      <c r="MG1" s="150" t="s">
        <v>2013</v>
      </c>
      <c r="MH1" s="150" t="s">
        <v>2014</v>
      </c>
      <c r="MI1" s="150" t="s">
        <v>2008</v>
      </c>
      <c r="MJ1" s="150" t="s">
        <v>2015</v>
      </c>
      <c r="MK1" s="146" t="s">
        <v>1232</v>
      </c>
      <c r="ML1" s="28" t="s">
        <v>1231</v>
      </c>
      <c r="MM1" s="28" t="s">
        <v>1230</v>
      </c>
      <c r="MN1" s="28" t="s">
        <v>1229</v>
      </c>
      <c r="MO1" s="28" t="s">
        <v>1228</v>
      </c>
      <c r="MP1" s="28" t="s">
        <v>1227</v>
      </c>
      <c r="MQ1" s="28" t="s">
        <v>1226</v>
      </c>
      <c r="MR1" s="28" t="s">
        <v>1225</v>
      </c>
      <c r="MS1" s="28" t="s">
        <v>1224</v>
      </c>
      <c r="MT1" s="28" t="s">
        <v>1223</v>
      </c>
      <c r="MU1" s="28" t="s">
        <v>1222</v>
      </c>
      <c r="MV1" s="28" t="s">
        <v>1221</v>
      </c>
      <c r="MW1" s="28" t="s">
        <v>1220</v>
      </c>
      <c r="MX1" s="28" t="s">
        <v>1219</v>
      </c>
      <c r="MY1" s="28" t="s">
        <v>1218</v>
      </c>
      <c r="MZ1" s="28" t="s">
        <v>1217</v>
      </c>
      <c r="NA1" s="28" t="s">
        <v>1216</v>
      </c>
      <c r="NB1" s="28" t="s">
        <v>1215</v>
      </c>
      <c r="NC1" s="28" t="s">
        <v>1214</v>
      </c>
      <c r="ND1" s="28" t="s">
        <v>2009</v>
      </c>
      <c r="NE1" s="28" t="s">
        <v>1213</v>
      </c>
      <c r="NF1" s="28" t="s">
        <v>1212</v>
      </c>
      <c r="NG1" s="28" t="s">
        <v>1211</v>
      </c>
      <c r="NH1" s="28" t="s">
        <v>1210</v>
      </c>
      <c r="NI1" s="28" t="s">
        <v>1209</v>
      </c>
      <c r="NJ1" s="28" t="s">
        <v>1208</v>
      </c>
      <c r="NK1" s="28" t="s">
        <v>1207</v>
      </c>
      <c r="NL1" s="28" t="s">
        <v>1206</v>
      </c>
      <c r="NM1" s="28" t="s">
        <v>1205</v>
      </c>
      <c r="NN1" s="28" t="s">
        <v>1204</v>
      </c>
      <c r="NO1" s="28" t="s">
        <v>1203</v>
      </c>
      <c r="NP1" s="28" t="s">
        <v>1202</v>
      </c>
      <c r="NQ1" s="28" t="s">
        <v>1201</v>
      </c>
      <c r="NR1" s="28" t="s">
        <v>1200</v>
      </c>
      <c r="NS1" s="28" t="s">
        <v>1199</v>
      </c>
      <c r="NT1" s="28" t="s">
        <v>1198</v>
      </c>
      <c r="NU1" s="28" t="s">
        <v>1197</v>
      </c>
      <c r="NV1" s="28" t="s">
        <v>1196</v>
      </c>
      <c r="NW1" s="28" t="s">
        <v>1192</v>
      </c>
      <c r="NX1" s="28" t="s">
        <v>1191</v>
      </c>
      <c r="NY1" s="29" t="s">
        <v>1190</v>
      </c>
      <c r="NZ1" s="28" t="s">
        <v>1189</v>
      </c>
      <c r="OA1" s="28" t="s">
        <v>1188</v>
      </c>
      <c r="OB1" s="28" t="s">
        <v>1187</v>
      </c>
      <c r="OC1" s="28" t="s">
        <v>1186</v>
      </c>
      <c r="OD1" s="28" t="s">
        <v>1185</v>
      </c>
      <c r="OE1" s="28" t="s">
        <v>1184</v>
      </c>
      <c r="OF1" s="28" t="s">
        <v>1183</v>
      </c>
      <c r="OG1" s="28" t="s">
        <v>1615</v>
      </c>
      <c r="OH1" s="28" t="s">
        <v>1181</v>
      </c>
      <c r="OI1" s="28" t="s">
        <v>1180</v>
      </c>
      <c r="OJ1" s="28" t="s">
        <v>1179</v>
      </c>
      <c r="OK1" s="28" t="s">
        <v>1178</v>
      </c>
      <c r="OL1" s="28" t="s">
        <v>1177</v>
      </c>
      <c r="OM1" s="28" t="s">
        <v>1176</v>
      </c>
      <c r="ON1" s="28" t="s">
        <v>1175</v>
      </c>
      <c r="OO1" s="28" t="s">
        <v>1174</v>
      </c>
      <c r="OP1" s="28" t="s">
        <v>1173</v>
      </c>
      <c r="OQ1" s="28" t="s">
        <v>1172</v>
      </c>
      <c r="OR1" s="28" t="s">
        <v>1171</v>
      </c>
      <c r="OS1" s="28" t="s">
        <v>1170</v>
      </c>
      <c r="OT1" s="28" t="s">
        <v>1169</v>
      </c>
      <c r="OU1" s="28" t="s">
        <v>1168</v>
      </c>
      <c r="OV1" s="28" t="s">
        <v>1167</v>
      </c>
      <c r="OW1" s="28" t="s">
        <v>1166</v>
      </c>
      <c r="OX1" s="28" t="s">
        <v>1165</v>
      </c>
      <c r="OY1" s="28" t="s">
        <v>1164</v>
      </c>
      <c r="OZ1" s="28" t="s">
        <v>1163</v>
      </c>
      <c r="PA1" s="28" t="s">
        <v>1162</v>
      </c>
      <c r="PB1" s="28" t="s">
        <v>1161</v>
      </c>
      <c r="PC1" s="28" t="s">
        <v>1160</v>
      </c>
      <c r="PD1" s="28" t="s">
        <v>1159</v>
      </c>
      <c r="PE1" s="28" t="s">
        <v>1158</v>
      </c>
      <c r="PF1" s="28" t="s">
        <v>1157</v>
      </c>
      <c r="PG1" s="28" t="s">
        <v>1156</v>
      </c>
      <c r="PH1" s="28" t="s">
        <v>1155</v>
      </c>
      <c r="PI1" s="28" t="s">
        <v>1154</v>
      </c>
      <c r="PJ1" s="28" t="s">
        <v>1153</v>
      </c>
      <c r="PK1" s="28" t="s">
        <v>1152</v>
      </c>
      <c r="PL1" s="28" t="s">
        <v>1151</v>
      </c>
      <c r="PM1" s="28" t="s">
        <v>1150</v>
      </c>
      <c r="PN1" s="28" t="s">
        <v>1614</v>
      </c>
      <c r="PO1" s="28" t="s">
        <v>1148</v>
      </c>
      <c r="PP1" s="28" t="s">
        <v>1147</v>
      </c>
      <c r="PQ1" s="28" t="s">
        <v>1146</v>
      </c>
      <c r="PR1" s="28" t="s">
        <v>1145</v>
      </c>
      <c r="PS1" s="28" t="s">
        <v>1144</v>
      </c>
      <c r="PT1" s="28" t="s">
        <v>1143</v>
      </c>
      <c r="PU1" s="28" t="s">
        <v>1142</v>
      </c>
      <c r="PV1" s="28" t="s">
        <v>1613</v>
      </c>
      <c r="PW1" s="28" t="s">
        <v>1140</v>
      </c>
      <c r="PX1" s="28" t="s">
        <v>1140</v>
      </c>
      <c r="PY1" s="28" t="s">
        <v>1140</v>
      </c>
      <c r="PZ1" s="28" t="s">
        <v>1140</v>
      </c>
      <c r="QA1" s="28" t="s">
        <v>1140</v>
      </c>
      <c r="QB1" s="28" t="s">
        <v>1140</v>
      </c>
      <c r="QC1" s="28" t="s">
        <v>1140</v>
      </c>
      <c r="QD1" s="28" t="s">
        <v>1140</v>
      </c>
      <c r="QE1" s="28" t="s">
        <v>1140</v>
      </c>
      <c r="QF1" s="28" t="s">
        <v>1140</v>
      </c>
      <c r="QG1" s="28" t="s">
        <v>1140</v>
      </c>
      <c r="QH1" s="28" t="s">
        <v>1140</v>
      </c>
      <c r="QI1" s="28" t="s">
        <v>1140</v>
      </c>
      <c r="QJ1" s="28" t="s">
        <v>1140</v>
      </c>
      <c r="QK1" s="28" t="s">
        <v>1140</v>
      </c>
      <c r="QL1" s="28" t="s">
        <v>1140</v>
      </c>
      <c r="QM1" s="28" t="s">
        <v>1140</v>
      </c>
      <c r="QN1" s="28" t="s">
        <v>1140</v>
      </c>
      <c r="QO1" s="28" t="s">
        <v>1140</v>
      </c>
      <c r="QP1" s="28" t="s">
        <v>1140</v>
      </c>
      <c r="QQ1" s="28" t="s">
        <v>1140</v>
      </c>
      <c r="QR1" s="28" t="s">
        <v>1140</v>
      </c>
      <c r="QS1" s="28" t="s">
        <v>1140</v>
      </c>
      <c r="QT1" s="28" t="s">
        <v>1140</v>
      </c>
      <c r="QU1" s="28" t="s">
        <v>1140</v>
      </c>
      <c r="QV1" s="28" t="s">
        <v>1140</v>
      </c>
      <c r="QW1" s="28" t="s">
        <v>1140</v>
      </c>
      <c r="QX1" s="28" t="s">
        <v>1140</v>
      </c>
      <c r="QY1" s="28" t="s">
        <v>1140</v>
      </c>
      <c r="QZ1" s="28" t="s">
        <v>1140</v>
      </c>
      <c r="RA1" s="31" t="s">
        <v>1140</v>
      </c>
      <c r="RB1" s="42" t="s">
        <v>1345</v>
      </c>
      <c r="RC1" s="43" t="s">
        <v>1617</v>
      </c>
      <c r="RD1" s="43" t="s">
        <v>1616</v>
      </c>
      <c r="RE1" s="43" t="s">
        <v>1320</v>
      </c>
      <c r="RF1" s="43" t="s">
        <v>1297</v>
      </c>
      <c r="RG1" s="43" t="s">
        <v>1319</v>
      </c>
      <c r="RH1" s="43" t="s">
        <v>1317</v>
      </c>
      <c r="RI1" s="43" t="s">
        <v>1318</v>
      </c>
      <c r="RJ1" s="43" t="s">
        <v>1317</v>
      </c>
      <c r="RK1" s="43" t="s">
        <v>1316</v>
      </c>
      <c r="RL1" s="43" t="s">
        <v>1315</v>
      </c>
      <c r="RM1" s="43" t="s">
        <v>1314</v>
      </c>
      <c r="RN1" s="43" t="s">
        <v>1313</v>
      </c>
      <c r="RO1" s="43" t="s">
        <v>1312</v>
      </c>
      <c r="RP1" s="43" t="s">
        <v>1311</v>
      </c>
      <c r="RQ1" s="43" t="s">
        <v>1310</v>
      </c>
      <c r="RR1" s="43" t="s">
        <v>1309</v>
      </c>
      <c r="RS1" s="43" t="s">
        <v>1308</v>
      </c>
      <c r="RT1" s="43" t="s">
        <v>1307</v>
      </c>
      <c r="RU1" s="43" t="s">
        <v>1306</v>
      </c>
      <c r="RV1" s="43" t="s">
        <v>1305</v>
      </c>
      <c r="RW1" s="43" t="s">
        <v>1304</v>
      </c>
      <c r="RX1" s="43" t="s">
        <v>1303</v>
      </c>
      <c r="RY1" s="43" t="s">
        <v>1302</v>
      </c>
      <c r="RZ1" s="43" t="s">
        <v>1301</v>
      </c>
      <c r="SA1" s="43" t="s">
        <v>1300</v>
      </c>
      <c r="SB1" s="43" t="s">
        <v>1299</v>
      </c>
      <c r="SC1" s="43" t="s">
        <v>1298</v>
      </c>
      <c r="SD1" s="43" t="s">
        <v>1297</v>
      </c>
      <c r="SE1" s="43" t="s">
        <v>1296</v>
      </c>
      <c r="SF1" s="43" t="s">
        <v>1295</v>
      </c>
      <c r="SG1" s="43" t="s">
        <v>1294</v>
      </c>
      <c r="SH1" s="43" t="s">
        <v>1293</v>
      </c>
      <c r="SI1" s="43" t="s">
        <v>1292</v>
      </c>
      <c r="SJ1" s="43" t="s">
        <v>1291</v>
      </c>
      <c r="SK1" s="43" t="s">
        <v>1290</v>
      </c>
      <c r="SL1" s="43" t="s">
        <v>1289</v>
      </c>
      <c r="SM1" s="43" t="s">
        <v>1288</v>
      </c>
      <c r="SN1" s="43" t="s">
        <v>1287</v>
      </c>
      <c r="SO1" s="43" t="s">
        <v>1286</v>
      </c>
      <c r="SP1" s="43" t="s">
        <v>1285</v>
      </c>
      <c r="SQ1" s="43" t="s">
        <v>1284</v>
      </c>
      <c r="SR1" s="43" t="s">
        <v>1283</v>
      </c>
      <c r="SS1" s="43" t="s">
        <v>1282</v>
      </c>
      <c r="ST1" s="43" t="s">
        <v>1281</v>
      </c>
      <c r="SU1" s="43" t="s">
        <v>1280</v>
      </c>
      <c r="SV1" s="43" t="s">
        <v>1279</v>
      </c>
      <c r="SW1" s="43" t="s">
        <v>1278</v>
      </c>
      <c r="SX1" s="43" t="s">
        <v>1277</v>
      </c>
      <c r="SY1" s="43" t="s">
        <v>1276</v>
      </c>
      <c r="SZ1" s="43" t="s">
        <v>1275</v>
      </c>
      <c r="TA1" s="43" t="s">
        <v>1274</v>
      </c>
      <c r="TB1" s="43" t="s">
        <v>1273</v>
      </c>
      <c r="TC1" s="43" t="s">
        <v>1272</v>
      </c>
      <c r="TD1" s="43" t="s">
        <v>1271</v>
      </c>
      <c r="TE1" s="43" t="s">
        <v>1270</v>
      </c>
      <c r="TF1" s="153" t="s">
        <v>2006</v>
      </c>
      <c r="TG1" s="157" t="s">
        <v>1269</v>
      </c>
      <c r="TH1" s="43" t="s">
        <v>1268</v>
      </c>
      <c r="TI1" s="43" t="s">
        <v>1267</v>
      </c>
      <c r="TJ1" s="43" t="s">
        <v>1266</v>
      </c>
      <c r="TK1" s="43" t="s">
        <v>1265</v>
      </c>
      <c r="TL1" s="43" t="s">
        <v>1264</v>
      </c>
      <c r="TM1" s="43" t="s">
        <v>1263</v>
      </c>
      <c r="TN1" s="43" t="s">
        <v>1262</v>
      </c>
      <c r="TO1" s="43" t="s">
        <v>1261</v>
      </c>
      <c r="TP1" s="43" t="s">
        <v>1260</v>
      </c>
      <c r="TQ1" s="43" t="s">
        <v>1259</v>
      </c>
      <c r="TR1" s="43" t="s">
        <v>1258</v>
      </c>
      <c r="TS1" s="43" t="s">
        <v>1257</v>
      </c>
      <c r="TT1" s="43" t="s">
        <v>1256</v>
      </c>
      <c r="TU1" s="43" t="s">
        <v>1255</v>
      </c>
      <c r="TV1" s="43" t="s">
        <v>1254</v>
      </c>
      <c r="TW1" s="43" t="s">
        <v>1253</v>
      </c>
      <c r="TX1" s="43" t="s">
        <v>1252</v>
      </c>
      <c r="TY1" s="43" t="s">
        <v>1251</v>
      </c>
      <c r="TZ1" s="43" t="s">
        <v>1250</v>
      </c>
      <c r="UA1" s="43" t="s">
        <v>1249</v>
      </c>
      <c r="UB1" s="43" t="s">
        <v>1248</v>
      </c>
      <c r="UC1" s="43" t="s">
        <v>1247</v>
      </c>
      <c r="UD1" s="43" t="s">
        <v>1246</v>
      </c>
      <c r="UE1" s="43" t="s">
        <v>1245</v>
      </c>
      <c r="UF1" s="43" t="s">
        <v>1244</v>
      </c>
      <c r="UG1" s="43" t="s">
        <v>1243</v>
      </c>
      <c r="UH1" s="43" t="s">
        <v>1242</v>
      </c>
      <c r="UI1" s="43" t="s">
        <v>1241</v>
      </c>
      <c r="UJ1" s="43" t="s">
        <v>1240</v>
      </c>
      <c r="UK1" s="43" t="s">
        <v>1239</v>
      </c>
      <c r="UL1" s="43" t="s">
        <v>1238</v>
      </c>
      <c r="UM1" s="43" t="s">
        <v>1237</v>
      </c>
      <c r="UN1" s="43" t="s">
        <v>1236</v>
      </c>
      <c r="UO1" s="43" t="s">
        <v>1235</v>
      </c>
      <c r="UP1" s="43" t="s">
        <v>1234</v>
      </c>
      <c r="UQ1" s="153" t="s">
        <v>1233</v>
      </c>
      <c r="UR1" s="60" t="s">
        <v>2010</v>
      </c>
      <c r="US1" s="164" t="s">
        <v>2011</v>
      </c>
      <c r="UT1" s="165" t="s">
        <v>2012</v>
      </c>
      <c r="UU1" s="166" t="s">
        <v>2013</v>
      </c>
      <c r="UV1" s="167" t="s">
        <v>2014</v>
      </c>
      <c r="UW1" s="168" t="s">
        <v>2008</v>
      </c>
      <c r="UX1" s="60" t="s">
        <v>2015</v>
      </c>
      <c r="UY1" s="157" t="s">
        <v>1232</v>
      </c>
      <c r="UZ1" s="43" t="s">
        <v>1231</v>
      </c>
      <c r="VA1" s="43" t="s">
        <v>1230</v>
      </c>
      <c r="VB1" s="43" t="s">
        <v>1229</v>
      </c>
      <c r="VC1" s="43" t="s">
        <v>1228</v>
      </c>
      <c r="VD1" s="43" t="s">
        <v>1227</v>
      </c>
      <c r="VE1" s="43" t="s">
        <v>1226</v>
      </c>
      <c r="VF1" s="43" t="s">
        <v>1225</v>
      </c>
      <c r="VG1" s="43" t="s">
        <v>1224</v>
      </c>
      <c r="VH1" s="43" t="s">
        <v>1223</v>
      </c>
      <c r="VI1" s="43" t="s">
        <v>1222</v>
      </c>
      <c r="VJ1" s="43" t="s">
        <v>1221</v>
      </c>
      <c r="VK1" s="43" t="s">
        <v>1220</v>
      </c>
      <c r="VL1" s="43" t="s">
        <v>1219</v>
      </c>
      <c r="VM1" s="43" t="s">
        <v>1218</v>
      </c>
      <c r="VN1" s="43" t="s">
        <v>1217</v>
      </c>
      <c r="VO1" s="43" t="s">
        <v>1216</v>
      </c>
      <c r="VP1" s="43" t="s">
        <v>1215</v>
      </c>
      <c r="VQ1" s="43" t="s">
        <v>1214</v>
      </c>
      <c r="VR1" s="43" t="s">
        <v>2009</v>
      </c>
      <c r="VS1" s="43" t="s">
        <v>1213</v>
      </c>
      <c r="VT1" s="43" t="s">
        <v>1212</v>
      </c>
      <c r="VU1" s="43" t="s">
        <v>1211</v>
      </c>
      <c r="VV1" s="43" t="s">
        <v>1210</v>
      </c>
      <c r="VW1" s="43" t="s">
        <v>1209</v>
      </c>
      <c r="VX1" s="43" t="s">
        <v>1208</v>
      </c>
      <c r="VY1" s="43" t="s">
        <v>1207</v>
      </c>
      <c r="VZ1" s="43" t="s">
        <v>1206</v>
      </c>
      <c r="WA1" s="43" t="s">
        <v>1205</v>
      </c>
      <c r="WB1" s="43" t="s">
        <v>1204</v>
      </c>
      <c r="WC1" s="43" t="s">
        <v>1203</v>
      </c>
      <c r="WD1" s="43" t="s">
        <v>1202</v>
      </c>
      <c r="WE1" s="43" t="s">
        <v>1201</v>
      </c>
      <c r="WF1" s="43" t="s">
        <v>1200</v>
      </c>
      <c r="WG1" s="43" t="s">
        <v>1199</v>
      </c>
      <c r="WH1" s="43" t="s">
        <v>1198</v>
      </c>
      <c r="WI1" s="43" t="s">
        <v>1197</v>
      </c>
      <c r="WJ1" s="43" t="s">
        <v>1196</v>
      </c>
      <c r="WK1" s="43" t="s">
        <v>1192</v>
      </c>
      <c r="WL1" s="43" t="s">
        <v>1191</v>
      </c>
      <c r="WM1" s="43" t="s">
        <v>1190</v>
      </c>
      <c r="WN1" s="43" t="s">
        <v>1189</v>
      </c>
      <c r="WO1" s="43" t="s">
        <v>1188</v>
      </c>
      <c r="WP1" s="43" t="s">
        <v>1187</v>
      </c>
      <c r="WQ1" s="43" t="s">
        <v>1186</v>
      </c>
      <c r="WR1" s="43" t="s">
        <v>1185</v>
      </c>
      <c r="WS1" s="43" t="s">
        <v>1184</v>
      </c>
      <c r="WT1" s="43" t="s">
        <v>1183</v>
      </c>
      <c r="WU1" s="43" t="s">
        <v>1615</v>
      </c>
      <c r="WV1" s="43" t="s">
        <v>1181</v>
      </c>
      <c r="WW1" s="43" t="s">
        <v>1180</v>
      </c>
      <c r="WX1" s="43" t="s">
        <v>1179</v>
      </c>
      <c r="WY1" s="43" t="s">
        <v>1178</v>
      </c>
      <c r="WZ1" s="43" t="s">
        <v>1177</v>
      </c>
      <c r="XA1" s="43" t="s">
        <v>1176</v>
      </c>
      <c r="XB1" s="43" t="s">
        <v>1175</v>
      </c>
      <c r="XC1" s="43" t="s">
        <v>1174</v>
      </c>
      <c r="XD1" s="43" t="s">
        <v>1173</v>
      </c>
      <c r="XE1" s="43" t="s">
        <v>1172</v>
      </c>
      <c r="XF1" s="43" t="s">
        <v>1171</v>
      </c>
      <c r="XG1" s="43" t="s">
        <v>1170</v>
      </c>
      <c r="XH1" s="43" t="s">
        <v>1169</v>
      </c>
      <c r="XI1" s="43" t="s">
        <v>1168</v>
      </c>
      <c r="XJ1" s="43" t="s">
        <v>1167</v>
      </c>
      <c r="XK1" s="43" t="s">
        <v>1166</v>
      </c>
      <c r="XL1" s="43" t="s">
        <v>1165</v>
      </c>
      <c r="XM1" s="43" t="s">
        <v>1164</v>
      </c>
      <c r="XN1" s="43" t="s">
        <v>1163</v>
      </c>
      <c r="XO1" s="43" t="s">
        <v>1162</v>
      </c>
      <c r="XP1" s="43" t="s">
        <v>1161</v>
      </c>
      <c r="XQ1" s="43" t="s">
        <v>1160</v>
      </c>
      <c r="XR1" s="43" t="s">
        <v>1159</v>
      </c>
      <c r="XS1" s="43" t="s">
        <v>1158</v>
      </c>
      <c r="XT1" s="43" t="s">
        <v>1157</v>
      </c>
      <c r="XU1" s="43" t="s">
        <v>1156</v>
      </c>
      <c r="XV1" s="43" t="s">
        <v>1155</v>
      </c>
      <c r="XW1" s="43" t="s">
        <v>1154</v>
      </c>
      <c r="XX1" s="43" t="s">
        <v>1153</v>
      </c>
      <c r="XY1" s="43" t="s">
        <v>1152</v>
      </c>
      <c r="XZ1" s="43" t="s">
        <v>1151</v>
      </c>
      <c r="YA1" s="43" t="s">
        <v>1150</v>
      </c>
      <c r="YB1" s="43" t="s">
        <v>1614</v>
      </c>
      <c r="YC1" s="43" t="s">
        <v>1148</v>
      </c>
      <c r="YD1" s="43" t="s">
        <v>1147</v>
      </c>
      <c r="YE1" s="43" t="s">
        <v>1146</v>
      </c>
      <c r="YF1" s="43" t="s">
        <v>1145</v>
      </c>
      <c r="YG1" s="43" t="s">
        <v>1144</v>
      </c>
      <c r="YH1" s="43" t="s">
        <v>1143</v>
      </c>
      <c r="YI1" s="43" t="s">
        <v>1142</v>
      </c>
      <c r="YJ1" s="43" t="s">
        <v>1613</v>
      </c>
      <c r="YK1" s="43" t="s">
        <v>1140</v>
      </c>
      <c r="YL1" s="43" t="s">
        <v>1140</v>
      </c>
      <c r="YM1" s="43" t="s">
        <v>1140</v>
      </c>
      <c r="YN1" s="43" t="s">
        <v>1140</v>
      </c>
      <c r="YO1" s="43" t="s">
        <v>1140</v>
      </c>
      <c r="YP1" s="43" t="s">
        <v>1140</v>
      </c>
      <c r="YQ1" s="43" t="s">
        <v>1140</v>
      </c>
      <c r="YR1" s="43" t="s">
        <v>1140</v>
      </c>
      <c r="YS1" s="43" t="s">
        <v>1140</v>
      </c>
      <c r="YT1" s="43" t="s">
        <v>1140</v>
      </c>
      <c r="YU1" s="43" t="s">
        <v>1140</v>
      </c>
      <c r="YV1" s="43" t="s">
        <v>1140</v>
      </c>
      <c r="YW1" s="43" t="s">
        <v>1140</v>
      </c>
      <c r="YX1" s="43" t="s">
        <v>1140</v>
      </c>
      <c r="YY1" s="43" t="s">
        <v>1140</v>
      </c>
      <c r="YZ1" s="43" t="s">
        <v>1140</v>
      </c>
      <c r="ZA1" s="43" t="s">
        <v>1140</v>
      </c>
      <c r="ZB1" s="43" t="s">
        <v>1140</v>
      </c>
      <c r="ZC1" s="43" t="s">
        <v>1140</v>
      </c>
      <c r="ZD1" s="43" t="s">
        <v>1140</v>
      </c>
      <c r="ZE1" s="43" t="s">
        <v>1140</v>
      </c>
      <c r="ZF1" s="43" t="s">
        <v>1140</v>
      </c>
      <c r="ZG1" s="43" t="s">
        <v>1140</v>
      </c>
      <c r="ZH1" s="43" t="s">
        <v>1140</v>
      </c>
      <c r="ZI1" s="43" t="s">
        <v>1140</v>
      </c>
      <c r="ZJ1" s="43" t="s">
        <v>1140</v>
      </c>
      <c r="ZK1" s="43" t="s">
        <v>1140</v>
      </c>
      <c r="ZL1" s="43" t="s">
        <v>1140</v>
      </c>
      <c r="ZM1" s="43" t="s">
        <v>1140</v>
      </c>
      <c r="ZN1" s="43" t="s">
        <v>1140</v>
      </c>
      <c r="ZO1" s="43" t="s">
        <v>1140</v>
      </c>
    </row>
    <row r="2" spans="1:691" ht="15" thickTop="1" x14ac:dyDescent="0.35">
      <c r="A2" s="16">
        <v>43957.727990081017</v>
      </c>
      <c r="B2" s="46" t="s">
        <v>602</v>
      </c>
      <c r="C2" s="55">
        <v>37</v>
      </c>
      <c r="D2" s="56" t="s">
        <v>51</v>
      </c>
      <c r="E2" s="56" t="s">
        <v>50</v>
      </c>
      <c r="F2" s="56" t="s">
        <v>118</v>
      </c>
      <c r="G2" s="56" t="s">
        <v>87</v>
      </c>
      <c r="H2" s="56" t="s">
        <v>47</v>
      </c>
      <c r="I2" s="56" t="s">
        <v>47</v>
      </c>
      <c r="J2" s="56" t="s">
        <v>9</v>
      </c>
      <c r="K2" s="56">
        <v>2</v>
      </c>
      <c r="L2" s="56" t="s">
        <v>7</v>
      </c>
      <c r="M2" s="56"/>
      <c r="N2" s="56" t="s">
        <v>9</v>
      </c>
      <c r="O2" s="56" t="s">
        <v>45</v>
      </c>
      <c r="P2" s="56">
        <v>450</v>
      </c>
      <c r="Q2" s="56" t="s">
        <v>601</v>
      </c>
      <c r="R2" s="56">
        <v>1200</v>
      </c>
      <c r="S2" s="56" t="s">
        <v>84</v>
      </c>
      <c r="T2" s="56">
        <v>2</v>
      </c>
      <c r="U2" s="56" t="s">
        <v>9</v>
      </c>
      <c r="V2" s="56" t="s">
        <v>9</v>
      </c>
      <c r="W2" s="56" t="s">
        <v>7</v>
      </c>
      <c r="X2" s="56" t="s">
        <v>7</v>
      </c>
      <c r="Y2" s="57" t="s">
        <v>7</v>
      </c>
      <c r="Z2" s="62" t="s">
        <v>9</v>
      </c>
      <c r="AA2" s="63" t="s">
        <v>600</v>
      </c>
      <c r="AB2" s="63" t="s">
        <v>524</v>
      </c>
      <c r="AC2" s="63" t="s">
        <v>212</v>
      </c>
      <c r="AD2" s="63" t="s">
        <v>7</v>
      </c>
      <c r="AE2" s="63" t="s">
        <v>121</v>
      </c>
      <c r="AF2" s="64">
        <v>0</v>
      </c>
      <c r="AG2" s="71" t="s">
        <v>20</v>
      </c>
      <c r="AH2" s="72" t="s">
        <v>40</v>
      </c>
      <c r="AI2" s="72" t="s">
        <v>20</v>
      </c>
      <c r="AJ2" s="72" t="s">
        <v>20</v>
      </c>
      <c r="AK2" s="72" t="s">
        <v>20</v>
      </c>
      <c r="AL2" s="72" t="s">
        <v>80</v>
      </c>
      <c r="AM2" s="72" t="s">
        <v>20</v>
      </c>
      <c r="AN2" s="72" t="s">
        <v>20</v>
      </c>
      <c r="AO2" s="72" t="s">
        <v>20</v>
      </c>
      <c r="AP2" s="73" t="s">
        <v>133</v>
      </c>
      <c r="AQ2" s="62" t="s">
        <v>9</v>
      </c>
      <c r="AR2" s="63" t="s">
        <v>599</v>
      </c>
      <c r="AS2" s="63" t="s">
        <v>7</v>
      </c>
      <c r="AT2" s="64" t="s">
        <v>121</v>
      </c>
      <c r="AU2" s="71" t="s">
        <v>7</v>
      </c>
      <c r="AV2" s="72" t="s">
        <v>20</v>
      </c>
      <c r="AW2" s="72"/>
      <c r="AX2" s="72" t="s">
        <v>7</v>
      </c>
      <c r="AY2" s="72" t="s">
        <v>121</v>
      </c>
      <c r="AZ2" s="72">
        <v>0</v>
      </c>
      <c r="BA2" s="72" t="s">
        <v>121</v>
      </c>
      <c r="BB2" s="72">
        <v>0</v>
      </c>
      <c r="BC2" s="72" t="s">
        <v>121</v>
      </c>
      <c r="BD2" s="72">
        <v>0</v>
      </c>
      <c r="BE2" s="72" t="s">
        <v>598</v>
      </c>
      <c r="BF2" s="73">
        <v>12</v>
      </c>
      <c r="BG2" s="80">
        <v>4</v>
      </c>
      <c r="BH2" s="81">
        <v>4</v>
      </c>
      <c r="BI2" s="81">
        <v>1</v>
      </c>
      <c r="BJ2" s="81">
        <v>1</v>
      </c>
      <c r="BK2" s="81">
        <v>4</v>
      </c>
      <c r="BL2" s="81">
        <v>1</v>
      </c>
      <c r="BM2" s="81">
        <v>3</v>
      </c>
      <c r="BN2" s="81">
        <v>4</v>
      </c>
      <c r="BO2" s="81">
        <v>2</v>
      </c>
      <c r="BP2" s="81">
        <v>4</v>
      </c>
      <c r="BQ2" s="81">
        <v>3</v>
      </c>
      <c r="BR2" s="81">
        <v>1</v>
      </c>
      <c r="BS2" s="81">
        <v>1</v>
      </c>
      <c r="BT2" s="81">
        <v>1</v>
      </c>
      <c r="BU2" s="81">
        <v>4</v>
      </c>
      <c r="BV2" s="81">
        <v>4</v>
      </c>
      <c r="BW2" s="81">
        <v>1</v>
      </c>
      <c r="BX2" s="81">
        <v>1</v>
      </c>
      <c r="BY2" s="81">
        <v>4</v>
      </c>
      <c r="BZ2" s="82">
        <v>4</v>
      </c>
      <c r="CA2" s="140">
        <v>27</v>
      </c>
      <c r="CB2" s="71">
        <v>0</v>
      </c>
      <c r="CC2" s="72">
        <v>0</v>
      </c>
      <c r="CD2" s="72">
        <v>1</v>
      </c>
      <c r="CE2" s="72">
        <v>0</v>
      </c>
      <c r="CF2" s="72">
        <v>2</v>
      </c>
      <c r="CG2" s="72">
        <v>0</v>
      </c>
      <c r="CH2" s="72">
        <v>0</v>
      </c>
      <c r="CI2" s="72">
        <v>0</v>
      </c>
      <c r="CJ2" s="72">
        <v>2</v>
      </c>
      <c r="CK2" s="72">
        <v>0</v>
      </c>
      <c r="CL2" s="72">
        <v>0</v>
      </c>
      <c r="CM2" s="72">
        <v>0</v>
      </c>
      <c r="CN2" s="72">
        <v>1</v>
      </c>
      <c r="CO2" s="72">
        <v>0</v>
      </c>
      <c r="CP2" s="72">
        <v>0</v>
      </c>
      <c r="CQ2" s="72">
        <v>0</v>
      </c>
      <c r="CR2" s="72">
        <v>1</v>
      </c>
      <c r="CS2" s="72">
        <v>0</v>
      </c>
      <c r="CT2" s="72">
        <v>1</v>
      </c>
      <c r="CU2" s="72">
        <v>0</v>
      </c>
      <c r="CV2" s="72">
        <v>0</v>
      </c>
      <c r="CW2" s="72">
        <v>0</v>
      </c>
      <c r="CX2" s="72">
        <v>0</v>
      </c>
      <c r="CY2" s="72">
        <v>3</v>
      </c>
      <c r="CZ2" s="72">
        <v>0</v>
      </c>
      <c r="DA2" s="72">
        <v>0</v>
      </c>
      <c r="DB2" s="72">
        <v>0</v>
      </c>
      <c r="DC2" s="72">
        <v>0</v>
      </c>
      <c r="DD2" s="72">
        <v>0</v>
      </c>
      <c r="DE2" s="72">
        <v>0</v>
      </c>
      <c r="DF2" s="72">
        <v>0</v>
      </c>
      <c r="DG2" s="72">
        <v>2</v>
      </c>
      <c r="DH2" s="72">
        <v>0</v>
      </c>
      <c r="DI2" s="72">
        <v>0</v>
      </c>
      <c r="DJ2" s="72">
        <v>2</v>
      </c>
      <c r="DK2" s="72">
        <v>0</v>
      </c>
      <c r="DL2" s="73">
        <v>0</v>
      </c>
      <c r="DM2" s="142">
        <v>0</v>
      </c>
      <c r="DN2" s="142">
        <v>1</v>
      </c>
      <c r="DO2" s="142">
        <v>1</v>
      </c>
      <c r="DP2" s="142">
        <v>0</v>
      </c>
      <c r="DQ2" s="142">
        <v>12</v>
      </c>
      <c r="DR2" s="142">
        <v>1</v>
      </c>
      <c r="DS2" s="142">
        <v>-9</v>
      </c>
      <c r="DT2" s="80">
        <v>1</v>
      </c>
      <c r="DU2" s="81">
        <v>1</v>
      </c>
      <c r="DV2" s="81">
        <v>1</v>
      </c>
      <c r="DW2" s="81">
        <v>1</v>
      </c>
      <c r="DX2" s="81">
        <v>1</v>
      </c>
      <c r="DY2" s="81">
        <v>2</v>
      </c>
      <c r="DZ2" s="81">
        <v>2</v>
      </c>
      <c r="EA2" s="81">
        <v>3</v>
      </c>
      <c r="EB2" s="81">
        <v>1</v>
      </c>
      <c r="EC2" s="81">
        <v>1</v>
      </c>
      <c r="ED2" s="81">
        <v>2</v>
      </c>
      <c r="EE2" s="81">
        <v>2</v>
      </c>
      <c r="EF2" s="81">
        <v>1</v>
      </c>
      <c r="EG2" s="81">
        <v>3</v>
      </c>
      <c r="EH2" s="81">
        <v>1</v>
      </c>
      <c r="EI2" s="81">
        <v>1</v>
      </c>
      <c r="EJ2" s="81">
        <v>3</v>
      </c>
      <c r="EK2" s="81">
        <v>1</v>
      </c>
      <c r="EL2" s="82">
        <v>1</v>
      </c>
      <c r="EM2" s="140">
        <f>SUM(DT2:EL2)</f>
        <v>29</v>
      </c>
      <c r="EN2" s="88" t="s">
        <v>597</v>
      </c>
      <c r="EO2" s="72">
        <v>10</v>
      </c>
      <c r="EP2" s="89" t="s">
        <v>70</v>
      </c>
      <c r="EQ2" s="72">
        <v>8</v>
      </c>
      <c r="ER2" s="72" t="s">
        <v>26</v>
      </c>
      <c r="ES2" s="72" t="s">
        <v>26</v>
      </c>
      <c r="ET2" s="72" t="s">
        <v>103</v>
      </c>
      <c r="EU2" s="72" t="s">
        <v>26</v>
      </c>
      <c r="EV2" s="72" t="s">
        <v>26</v>
      </c>
      <c r="EW2" s="72" t="s">
        <v>26</v>
      </c>
      <c r="EX2" s="72" t="s">
        <v>26</v>
      </c>
      <c r="EY2" s="72" t="s">
        <v>26</v>
      </c>
      <c r="EZ2" s="72" t="s">
        <v>26</v>
      </c>
      <c r="FA2" s="72" t="s">
        <v>121</v>
      </c>
      <c r="FB2" s="72" t="s">
        <v>26</v>
      </c>
      <c r="FC2" s="72" t="s">
        <v>26</v>
      </c>
      <c r="FD2" s="72" t="s">
        <v>24</v>
      </c>
      <c r="FE2" s="73" t="s">
        <v>23</v>
      </c>
      <c r="FF2" s="80" t="s">
        <v>123</v>
      </c>
      <c r="FG2" s="81" t="s">
        <v>98</v>
      </c>
      <c r="FH2" s="81" t="s">
        <v>62</v>
      </c>
      <c r="FI2" s="81">
        <v>20</v>
      </c>
      <c r="FJ2" s="81" t="s">
        <v>9</v>
      </c>
      <c r="FK2" s="81" t="s">
        <v>7</v>
      </c>
      <c r="FL2" s="81" t="s">
        <v>121</v>
      </c>
      <c r="FM2" s="81" t="s">
        <v>21</v>
      </c>
      <c r="FN2" s="82" t="s">
        <v>96</v>
      </c>
      <c r="FO2" s="71">
        <v>4</v>
      </c>
      <c r="FP2" s="72">
        <v>1</v>
      </c>
      <c r="FQ2" s="72">
        <v>5</v>
      </c>
      <c r="FR2" s="72">
        <v>1</v>
      </c>
      <c r="FS2" s="72" t="s">
        <v>16</v>
      </c>
      <c r="FT2" s="72" t="s">
        <v>19</v>
      </c>
      <c r="FU2" s="72" t="s">
        <v>17</v>
      </c>
      <c r="FV2" s="72" t="s">
        <v>18</v>
      </c>
      <c r="FW2" s="72" t="s">
        <v>20</v>
      </c>
      <c r="FX2" s="72">
        <v>2</v>
      </c>
      <c r="FY2" s="72">
        <v>5</v>
      </c>
      <c r="FZ2" s="72">
        <v>4</v>
      </c>
      <c r="GA2" s="72">
        <v>5</v>
      </c>
      <c r="GB2" s="72" t="s">
        <v>121</v>
      </c>
      <c r="GC2" s="72" t="s">
        <v>14</v>
      </c>
      <c r="GD2" s="72" t="s">
        <v>7</v>
      </c>
      <c r="GE2" s="72" t="s">
        <v>14</v>
      </c>
      <c r="GF2" s="72" t="s">
        <v>14</v>
      </c>
      <c r="GG2" s="72" t="s">
        <v>7</v>
      </c>
      <c r="GH2" s="72" t="s">
        <v>7</v>
      </c>
      <c r="GI2" s="73" t="s">
        <v>7</v>
      </c>
      <c r="GJ2" s="80" t="s">
        <v>93</v>
      </c>
      <c r="GK2" s="81" t="s">
        <v>92</v>
      </c>
      <c r="GL2" s="81"/>
      <c r="GM2" s="81"/>
      <c r="GN2" s="81" t="s">
        <v>121</v>
      </c>
      <c r="GO2" s="81" t="s">
        <v>368</v>
      </c>
      <c r="GP2" s="81" t="s">
        <v>9</v>
      </c>
      <c r="GQ2" s="81" t="s">
        <v>9</v>
      </c>
      <c r="GR2" s="81" t="s">
        <v>9</v>
      </c>
      <c r="GS2" s="81"/>
      <c r="GT2" s="82" t="s">
        <v>9</v>
      </c>
      <c r="GU2" s="71" t="s">
        <v>7</v>
      </c>
      <c r="GV2" s="72" t="s">
        <v>121</v>
      </c>
      <c r="GW2" s="72"/>
      <c r="GX2" s="73"/>
      <c r="GY2" s="80" t="s">
        <v>185</v>
      </c>
      <c r="GZ2" s="81"/>
      <c r="HA2" s="81"/>
      <c r="HB2" s="81"/>
      <c r="HC2" s="81"/>
      <c r="HD2" s="81"/>
      <c r="HE2" s="81"/>
      <c r="HF2" s="81">
        <v>1</v>
      </c>
      <c r="HG2" s="82"/>
      <c r="HH2" s="61" t="s">
        <v>5</v>
      </c>
      <c r="HI2" s="56"/>
      <c r="HJ2" s="56"/>
      <c r="HK2" s="56"/>
      <c r="HL2" s="56"/>
      <c r="HM2" s="56"/>
      <c r="HN2" s="56"/>
      <c r="HO2" s="56"/>
      <c r="HP2" s="56"/>
      <c r="HQ2" s="56"/>
      <c r="HR2" s="56"/>
      <c r="HS2" s="56"/>
      <c r="HT2" s="56"/>
      <c r="HU2" s="56"/>
      <c r="HV2" s="56"/>
      <c r="HW2" s="56"/>
      <c r="HX2" s="56" t="s">
        <v>54</v>
      </c>
      <c r="HY2" s="56" t="s">
        <v>1</v>
      </c>
      <c r="HZ2" s="56" t="s">
        <v>1</v>
      </c>
      <c r="IA2" s="56"/>
      <c r="IB2" s="56" t="s">
        <v>1</v>
      </c>
      <c r="IC2" s="56"/>
      <c r="ID2" s="56"/>
      <c r="IE2" s="56"/>
      <c r="IF2" s="56" t="s">
        <v>1</v>
      </c>
      <c r="IG2" s="56"/>
      <c r="IH2" s="56"/>
      <c r="II2" s="56"/>
      <c r="IJ2" s="56"/>
      <c r="IK2" s="56"/>
      <c r="IL2" s="56"/>
      <c r="IM2" s="56"/>
      <c r="IN2" s="23">
        <v>43964.420743159717</v>
      </c>
      <c r="IO2" s="24" t="s">
        <v>602</v>
      </c>
      <c r="IP2" s="24">
        <v>10</v>
      </c>
      <c r="IQ2" s="24" t="s">
        <v>9</v>
      </c>
      <c r="IR2" s="24" t="s">
        <v>1553</v>
      </c>
      <c r="IS2" s="24" t="s">
        <v>7</v>
      </c>
      <c r="IT2" s="24" t="s">
        <v>212</v>
      </c>
      <c r="IU2" s="24" t="s">
        <v>9</v>
      </c>
      <c r="IV2" s="24" t="s">
        <v>1552</v>
      </c>
      <c r="IW2" s="24" t="s">
        <v>624</v>
      </c>
      <c r="IX2" s="24" t="s">
        <v>20</v>
      </c>
      <c r="IY2" s="24" t="s">
        <v>40</v>
      </c>
      <c r="IZ2" s="25" t="s">
        <v>20</v>
      </c>
      <c r="JA2" s="24" t="s">
        <v>20</v>
      </c>
      <c r="JB2" s="24" t="s">
        <v>20</v>
      </c>
      <c r="JC2" s="24" t="s">
        <v>80</v>
      </c>
      <c r="JD2" s="24" t="s">
        <v>20</v>
      </c>
      <c r="JE2" s="24" t="s">
        <v>20</v>
      </c>
      <c r="JF2" s="24" t="s">
        <v>20</v>
      </c>
      <c r="JG2" s="24" t="s">
        <v>133</v>
      </c>
      <c r="JH2" s="24" t="s">
        <v>9</v>
      </c>
      <c r="JI2" s="24" t="s">
        <v>1551</v>
      </c>
      <c r="JJ2" s="24" t="s">
        <v>7</v>
      </c>
      <c r="JK2" s="24"/>
      <c r="JL2" s="24" t="s">
        <v>7</v>
      </c>
      <c r="JM2" s="24" t="s">
        <v>20</v>
      </c>
      <c r="JN2" s="24"/>
      <c r="JO2" s="24" t="s">
        <v>7</v>
      </c>
      <c r="JP2" s="24"/>
      <c r="JQ2" s="24">
        <v>0</v>
      </c>
      <c r="JR2" s="24">
        <v>0</v>
      </c>
      <c r="JS2" s="24">
        <v>0</v>
      </c>
      <c r="JT2" s="24">
        <v>0</v>
      </c>
      <c r="JU2" s="24">
        <v>0</v>
      </c>
      <c r="JV2" s="24">
        <v>0</v>
      </c>
      <c r="JW2" s="24" t="s">
        <v>1380</v>
      </c>
      <c r="JX2" s="24">
        <v>4</v>
      </c>
      <c r="JY2" s="24">
        <v>4</v>
      </c>
      <c r="JZ2" s="24">
        <v>1</v>
      </c>
      <c r="KA2" s="24">
        <v>1</v>
      </c>
      <c r="KB2" s="24">
        <v>4</v>
      </c>
      <c r="KC2" s="24">
        <v>1</v>
      </c>
      <c r="KD2" s="24">
        <v>1</v>
      </c>
      <c r="KE2" s="24">
        <v>1</v>
      </c>
      <c r="KF2" s="24">
        <v>1</v>
      </c>
      <c r="KG2" s="24">
        <v>4</v>
      </c>
      <c r="KH2" s="24">
        <v>1</v>
      </c>
      <c r="KI2" s="24">
        <v>1</v>
      </c>
      <c r="KJ2" s="25">
        <v>1</v>
      </c>
      <c r="KK2" s="24">
        <v>1</v>
      </c>
      <c r="KL2" s="24">
        <v>4</v>
      </c>
      <c r="KM2" s="24">
        <v>4</v>
      </c>
      <c r="KN2" s="24">
        <v>1</v>
      </c>
      <c r="KO2" s="24">
        <v>1</v>
      </c>
      <c r="KP2" s="24">
        <v>4</v>
      </c>
      <c r="KQ2" s="24">
        <v>3</v>
      </c>
      <c r="KR2" s="145">
        <v>30</v>
      </c>
      <c r="KS2" s="147">
        <v>0</v>
      </c>
      <c r="KT2" s="24">
        <v>0</v>
      </c>
      <c r="KU2" s="24">
        <v>2</v>
      </c>
      <c r="KV2" s="24">
        <v>0</v>
      </c>
      <c r="KW2" s="24">
        <v>0</v>
      </c>
      <c r="KX2" s="24">
        <v>0</v>
      </c>
      <c r="KY2" s="24">
        <v>0</v>
      </c>
      <c r="KZ2" s="24">
        <v>0</v>
      </c>
      <c r="LA2" s="24">
        <v>0</v>
      </c>
      <c r="LB2" s="24">
        <v>0</v>
      </c>
      <c r="LC2" s="24">
        <v>1</v>
      </c>
      <c r="LD2" s="24">
        <v>0</v>
      </c>
      <c r="LE2" s="24">
        <v>1</v>
      </c>
      <c r="LF2" s="24">
        <v>0</v>
      </c>
      <c r="LG2" s="24">
        <v>0</v>
      </c>
      <c r="LH2" s="24">
        <v>1</v>
      </c>
      <c r="LI2" s="24">
        <v>1</v>
      </c>
      <c r="LJ2" s="24">
        <v>2</v>
      </c>
      <c r="LK2" s="24">
        <v>0</v>
      </c>
      <c r="LL2" s="24">
        <v>0</v>
      </c>
      <c r="LM2" s="24">
        <v>0</v>
      </c>
      <c r="LN2" s="24">
        <v>0</v>
      </c>
      <c r="LO2" s="24">
        <v>0</v>
      </c>
      <c r="LP2" s="24">
        <v>2</v>
      </c>
      <c r="LQ2" s="24">
        <v>0</v>
      </c>
      <c r="LR2" s="24">
        <v>2</v>
      </c>
      <c r="LS2" s="24">
        <v>0</v>
      </c>
      <c r="LT2" s="24">
        <v>0</v>
      </c>
      <c r="LU2" s="24">
        <v>0</v>
      </c>
      <c r="LV2" s="24">
        <v>0</v>
      </c>
      <c r="LW2" s="24">
        <v>0</v>
      </c>
      <c r="LX2" s="24">
        <v>0</v>
      </c>
      <c r="LY2" s="24">
        <v>0</v>
      </c>
      <c r="LZ2" s="24">
        <v>0</v>
      </c>
      <c r="MA2" s="24">
        <v>0</v>
      </c>
      <c r="MB2" s="24">
        <v>0</v>
      </c>
      <c r="MC2" s="145">
        <v>0</v>
      </c>
      <c r="MD2">
        <f>KS2+LB2+LG2+LH2+LN2+LS2</f>
        <v>1</v>
      </c>
      <c r="ME2">
        <f>KT2+KY2+LC2+LK2+LM2+LQ2+LW2</f>
        <v>1</v>
      </c>
      <c r="MF2">
        <f>KU2+LJ2+MC2+LR2+LU2</f>
        <v>6</v>
      </c>
      <c r="MG2">
        <f>KV2+KZ2+LD2+LF2+LL2+LO2+LT2+LY2</f>
        <v>0</v>
      </c>
      <c r="MH2">
        <f>KW2+LA2+LE2+LP2+LX2+MA2</f>
        <v>3</v>
      </c>
      <c r="MI2">
        <f>KX2+LI2+LV2+LZ2+MB2</f>
        <v>1</v>
      </c>
      <c r="MJ2">
        <f>MD2+MI2+ME2+MF2+MG2-(MH2)</f>
        <v>6</v>
      </c>
      <c r="MK2" s="147">
        <v>1</v>
      </c>
      <c r="ML2" s="24">
        <v>1</v>
      </c>
      <c r="MM2" s="24">
        <v>1</v>
      </c>
      <c r="MN2" s="24">
        <v>1</v>
      </c>
      <c r="MO2" s="24">
        <v>1</v>
      </c>
      <c r="MP2" s="24">
        <v>2</v>
      </c>
      <c r="MQ2" s="24">
        <v>1</v>
      </c>
      <c r="MR2" s="24">
        <v>1</v>
      </c>
      <c r="MS2" s="24">
        <v>1</v>
      </c>
      <c r="MT2" s="24">
        <v>1</v>
      </c>
      <c r="MU2" s="24">
        <v>1</v>
      </c>
      <c r="MV2" s="24">
        <v>1</v>
      </c>
      <c r="MW2" s="24">
        <v>1</v>
      </c>
      <c r="MX2" s="24">
        <v>1</v>
      </c>
      <c r="MY2" s="24">
        <v>1</v>
      </c>
      <c r="MZ2" s="24">
        <v>1</v>
      </c>
      <c r="NA2" s="24">
        <v>1</v>
      </c>
      <c r="NB2" s="24">
        <v>1</v>
      </c>
      <c r="NC2" s="24">
        <v>1</v>
      </c>
      <c r="ND2" s="24">
        <f>SUM(MK2:NC2)</f>
        <v>20</v>
      </c>
      <c r="NE2" s="24" t="s">
        <v>1368</v>
      </c>
      <c r="NF2" s="24">
        <v>15</v>
      </c>
      <c r="NG2" s="24" t="s">
        <v>1550</v>
      </c>
      <c r="NH2" s="24">
        <v>9</v>
      </c>
      <c r="NI2" s="24" t="s">
        <v>26</v>
      </c>
      <c r="NJ2" s="24" t="s">
        <v>26</v>
      </c>
      <c r="NK2" s="24" t="s">
        <v>103</v>
      </c>
      <c r="NL2" s="24" t="s">
        <v>26</v>
      </c>
      <c r="NM2" s="24" t="s">
        <v>26</v>
      </c>
      <c r="NN2" s="24" t="s">
        <v>26</v>
      </c>
      <c r="NO2" s="24" t="s">
        <v>26</v>
      </c>
      <c r="NP2" s="24" t="s">
        <v>26</v>
      </c>
      <c r="NQ2" s="24" t="s">
        <v>26</v>
      </c>
      <c r="NR2" s="24" t="s">
        <v>121</v>
      </c>
      <c r="NS2" s="24" t="s">
        <v>26</v>
      </c>
      <c r="NT2" s="24" t="s">
        <v>26</v>
      </c>
      <c r="NU2" s="24" t="s">
        <v>101</v>
      </c>
      <c r="NV2" s="24" t="s">
        <v>100</v>
      </c>
      <c r="NW2" s="24">
        <v>5</v>
      </c>
      <c r="NX2" s="24" t="s">
        <v>9</v>
      </c>
      <c r="NY2" s="24" t="s">
        <v>7</v>
      </c>
      <c r="NZ2" s="24" t="s">
        <v>121</v>
      </c>
      <c r="OA2" s="26" t="s">
        <v>21</v>
      </c>
      <c r="OB2" s="24" t="s">
        <v>22</v>
      </c>
      <c r="OC2" s="26">
        <v>4</v>
      </c>
      <c r="OD2" s="24">
        <v>4</v>
      </c>
      <c r="OE2" s="24">
        <v>5</v>
      </c>
      <c r="OF2" s="24">
        <v>1</v>
      </c>
      <c r="OG2" s="24" t="s">
        <v>1346</v>
      </c>
      <c r="OH2" s="24" t="s">
        <v>16</v>
      </c>
      <c r="OI2" s="24" t="s">
        <v>19</v>
      </c>
      <c r="OJ2" s="24" t="s">
        <v>18</v>
      </c>
      <c r="OK2" s="24" t="s">
        <v>20</v>
      </c>
      <c r="OL2" s="24">
        <v>3</v>
      </c>
      <c r="OM2" s="24">
        <v>4</v>
      </c>
      <c r="ON2" s="24">
        <v>1</v>
      </c>
      <c r="OO2" s="24">
        <v>5</v>
      </c>
      <c r="OP2" s="24" t="s">
        <v>121</v>
      </c>
      <c r="OQ2" s="24" t="s">
        <v>14</v>
      </c>
      <c r="OR2" s="24" t="s">
        <v>7</v>
      </c>
      <c r="OS2" s="24" t="s">
        <v>14</v>
      </c>
      <c r="OT2" s="24" t="s">
        <v>58</v>
      </c>
      <c r="OU2" s="24" t="s">
        <v>7</v>
      </c>
      <c r="OV2" s="24" t="s">
        <v>7</v>
      </c>
      <c r="OW2" s="24" t="s">
        <v>7</v>
      </c>
      <c r="OX2" s="24" t="s">
        <v>93</v>
      </c>
      <c r="OY2" s="24" t="s">
        <v>92</v>
      </c>
      <c r="OZ2" s="24"/>
      <c r="PA2" s="24"/>
      <c r="PB2" s="24" t="s">
        <v>121</v>
      </c>
      <c r="PC2" s="24" t="s">
        <v>368</v>
      </c>
      <c r="PD2" s="24" t="s">
        <v>9</v>
      </c>
      <c r="PE2" s="24" t="s">
        <v>9</v>
      </c>
      <c r="PF2" s="24" t="s">
        <v>7</v>
      </c>
      <c r="PG2" s="24"/>
      <c r="PH2" s="24" t="s">
        <v>9</v>
      </c>
      <c r="PI2" s="24" t="s">
        <v>7</v>
      </c>
      <c r="PJ2" s="24" t="s">
        <v>121</v>
      </c>
      <c r="PK2" s="24"/>
      <c r="PL2" s="24" t="s">
        <v>7</v>
      </c>
      <c r="PM2" s="24" t="s">
        <v>121</v>
      </c>
      <c r="PN2" s="24">
        <v>10</v>
      </c>
      <c r="PO2" s="24"/>
      <c r="PP2" s="24"/>
      <c r="PQ2" s="24"/>
      <c r="PR2" s="24"/>
      <c r="PS2" s="24"/>
      <c r="PT2" s="24"/>
      <c r="PU2" s="24"/>
      <c r="PV2" s="24" t="s">
        <v>5</v>
      </c>
      <c r="PW2" s="24"/>
      <c r="PX2" s="24"/>
      <c r="PY2" s="25"/>
      <c r="PZ2" s="25"/>
      <c r="QA2" s="24"/>
      <c r="QB2" s="24"/>
      <c r="QC2" s="24"/>
      <c r="QD2" s="24"/>
      <c r="QE2" s="24"/>
      <c r="QF2" s="25"/>
      <c r="QG2" s="24"/>
      <c r="QH2" s="24"/>
      <c r="QI2" s="24"/>
      <c r="QJ2" s="25"/>
      <c r="QK2" s="25"/>
      <c r="QL2" s="24" t="s">
        <v>54</v>
      </c>
      <c r="QM2" s="25" t="s">
        <v>1</v>
      </c>
      <c r="QN2" s="25" t="s">
        <v>1</v>
      </c>
      <c r="QO2" s="25"/>
      <c r="QP2" s="25" t="s">
        <v>1</v>
      </c>
      <c r="QQ2" s="25"/>
      <c r="QR2" s="25"/>
      <c r="QS2" s="24"/>
      <c r="QT2" s="25" t="s">
        <v>1</v>
      </c>
      <c r="QU2" s="24"/>
      <c r="QV2" s="25"/>
      <c r="QW2" s="25"/>
      <c r="QX2" s="25"/>
      <c r="QY2" s="25"/>
      <c r="QZ2" s="25"/>
      <c r="RA2" s="32"/>
      <c r="RB2" s="39">
        <v>43971.54358646991</v>
      </c>
      <c r="RC2" s="40" t="s">
        <v>602</v>
      </c>
      <c r="RD2" s="40">
        <v>11</v>
      </c>
      <c r="RE2" s="40" t="s">
        <v>9</v>
      </c>
      <c r="RF2" s="40" t="s">
        <v>1686</v>
      </c>
      <c r="RG2" s="40" t="s">
        <v>9</v>
      </c>
      <c r="RH2" s="40" t="s">
        <v>212</v>
      </c>
      <c r="RI2" s="40" t="s">
        <v>7</v>
      </c>
      <c r="RJ2" s="41"/>
      <c r="RK2" s="40">
        <v>1</v>
      </c>
      <c r="RL2" s="40" t="s">
        <v>20</v>
      </c>
      <c r="RM2" s="40" t="s">
        <v>40</v>
      </c>
      <c r="RN2" s="40" t="s">
        <v>20</v>
      </c>
      <c r="RO2" s="40" t="s">
        <v>20</v>
      </c>
      <c r="RP2" s="40" t="s">
        <v>20</v>
      </c>
      <c r="RQ2" s="40" t="s">
        <v>80</v>
      </c>
      <c r="RR2" s="40" t="s">
        <v>20</v>
      </c>
      <c r="RS2" s="40" t="s">
        <v>20</v>
      </c>
      <c r="RT2" s="40" t="s">
        <v>20</v>
      </c>
      <c r="RU2" s="40" t="s">
        <v>133</v>
      </c>
      <c r="RV2" s="40" t="s">
        <v>9</v>
      </c>
      <c r="RW2" s="40" t="s">
        <v>1685</v>
      </c>
      <c r="RX2" s="40" t="s">
        <v>7</v>
      </c>
      <c r="RY2" s="40" t="s">
        <v>121</v>
      </c>
      <c r="RZ2" s="40" t="s">
        <v>7</v>
      </c>
      <c r="SA2" s="40" t="s">
        <v>20</v>
      </c>
      <c r="SB2" s="41"/>
      <c r="SC2" s="40" t="s">
        <v>7</v>
      </c>
      <c r="SD2" s="40" t="s">
        <v>121</v>
      </c>
      <c r="SE2" s="40">
        <v>0</v>
      </c>
      <c r="SF2" s="40">
        <v>0</v>
      </c>
      <c r="SG2" s="40">
        <v>0</v>
      </c>
      <c r="SH2" s="40">
        <v>0</v>
      </c>
      <c r="SI2" s="40">
        <v>0</v>
      </c>
      <c r="SJ2" s="40">
        <v>0</v>
      </c>
      <c r="SK2" s="40">
        <v>0</v>
      </c>
      <c r="SL2" s="40">
        <v>3</v>
      </c>
      <c r="SM2" s="40">
        <v>4</v>
      </c>
      <c r="SN2" s="40">
        <v>1</v>
      </c>
      <c r="SO2" s="40">
        <v>2</v>
      </c>
      <c r="SP2" s="40">
        <v>4</v>
      </c>
      <c r="SQ2" s="40">
        <v>1</v>
      </c>
      <c r="SR2" s="40">
        <v>1</v>
      </c>
      <c r="SS2" s="40">
        <v>3</v>
      </c>
      <c r="ST2" s="40">
        <v>1</v>
      </c>
      <c r="SU2" s="40">
        <v>4</v>
      </c>
      <c r="SV2" s="40">
        <v>3</v>
      </c>
      <c r="SW2" s="40">
        <v>1</v>
      </c>
      <c r="SX2" s="40">
        <v>1</v>
      </c>
      <c r="SY2" s="40">
        <v>1</v>
      </c>
      <c r="SZ2" s="40">
        <v>4</v>
      </c>
      <c r="TA2" s="40">
        <v>4</v>
      </c>
      <c r="TB2" s="40">
        <v>1</v>
      </c>
      <c r="TC2" s="40">
        <v>1</v>
      </c>
      <c r="TD2" s="40">
        <v>3</v>
      </c>
      <c r="TE2" s="40">
        <v>3</v>
      </c>
      <c r="TF2" s="154">
        <v>29</v>
      </c>
      <c r="TG2" s="158">
        <v>0</v>
      </c>
      <c r="TH2" s="40">
        <v>0</v>
      </c>
      <c r="TI2" s="40">
        <v>0</v>
      </c>
      <c r="TJ2" s="40">
        <v>0</v>
      </c>
      <c r="TK2" s="40">
        <v>0</v>
      </c>
      <c r="TL2" s="40">
        <v>0</v>
      </c>
      <c r="TM2" s="40">
        <v>0</v>
      </c>
      <c r="TN2" s="40">
        <v>0</v>
      </c>
      <c r="TO2" s="40">
        <v>0</v>
      </c>
      <c r="TP2" s="40">
        <v>0</v>
      </c>
      <c r="TQ2" s="40">
        <v>0</v>
      </c>
      <c r="TR2" s="40">
        <v>0</v>
      </c>
      <c r="TS2" s="40">
        <v>0</v>
      </c>
      <c r="TT2" s="40">
        <v>0</v>
      </c>
      <c r="TU2" s="40">
        <v>0</v>
      </c>
      <c r="TV2" s="40">
        <v>0</v>
      </c>
      <c r="TW2" s="40">
        <v>0</v>
      </c>
      <c r="TX2" s="40">
        <v>2</v>
      </c>
      <c r="TY2" s="40">
        <v>1</v>
      </c>
      <c r="TZ2" s="40">
        <v>0</v>
      </c>
      <c r="UA2" s="40">
        <v>0</v>
      </c>
      <c r="UB2" s="40">
        <v>0</v>
      </c>
      <c r="UC2" s="40">
        <v>0</v>
      </c>
      <c r="UD2" s="40">
        <v>0</v>
      </c>
      <c r="UE2" s="40">
        <v>0</v>
      </c>
      <c r="UF2" s="40">
        <v>1</v>
      </c>
      <c r="UG2" s="40">
        <v>0</v>
      </c>
      <c r="UH2" s="40">
        <v>0</v>
      </c>
      <c r="UI2" s="40">
        <v>0</v>
      </c>
      <c r="UJ2" s="40">
        <v>0</v>
      </c>
      <c r="UK2" s="40">
        <v>0</v>
      </c>
      <c r="UL2" s="40">
        <v>0</v>
      </c>
      <c r="UM2" s="40">
        <v>0</v>
      </c>
      <c r="UN2" s="40">
        <v>0</v>
      </c>
      <c r="UO2" s="40">
        <v>0</v>
      </c>
      <c r="UP2" s="40">
        <v>0</v>
      </c>
      <c r="UQ2" s="154">
        <v>0</v>
      </c>
      <c r="UR2" s="161">
        <v>0</v>
      </c>
      <c r="US2" s="161">
        <v>1</v>
      </c>
      <c r="UT2" s="161">
        <v>3</v>
      </c>
      <c r="UU2" s="161">
        <v>0</v>
      </c>
      <c r="UV2" s="161">
        <v>0</v>
      </c>
      <c r="UW2" s="161">
        <v>0</v>
      </c>
      <c r="UX2" s="161">
        <v>4</v>
      </c>
      <c r="UY2" s="158">
        <v>1</v>
      </c>
      <c r="UZ2" s="40">
        <v>1</v>
      </c>
      <c r="VA2" s="40">
        <v>1</v>
      </c>
      <c r="VB2" s="40">
        <v>2</v>
      </c>
      <c r="VC2" s="40">
        <v>1</v>
      </c>
      <c r="VD2" s="40">
        <v>3</v>
      </c>
      <c r="VE2" s="40">
        <v>2</v>
      </c>
      <c r="VF2" s="40">
        <v>3</v>
      </c>
      <c r="VG2" s="40">
        <v>1</v>
      </c>
      <c r="VH2" s="40">
        <v>1</v>
      </c>
      <c r="VI2" s="40">
        <v>1</v>
      </c>
      <c r="VJ2" s="40">
        <v>1</v>
      </c>
      <c r="VK2" s="40">
        <v>1</v>
      </c>
      <c r="VL2" s="40">
        <v>3</v>
      </c>
      <c r="VM2" s="40">
        <v>1</v>
      </c>
      <c r="VN2" s="40">
        <v>1</v>
      </c>
      <c r="VO2" s="40">
        <v>3</v>
      </c>
      <c r="VP2" s="40">
        <v>1</v>
      </c>
      <c r="VQ2" s="40">
        <v>1</v>
      </c>
      <c r="VR2" s="40">
        <f>SUM(UY2:VQ2)</f>
        <v>29</v>
      </c>
      <c r="VS2" s="40" t="s">
        <v>871</v>
      </c>
      <c r="VT2" s="40">
        <v>9</v>
      </c>
      <c r="VU2" s="40" t="s">
        <v>516</v>
      </c>
      <c r="VV2" s="40">
        <v>9</v>
      </c>
      <c r="VW2" s="40" t="s">
        <v>26</v>
      </c>
      <c r="VX2" s="40" t="s">
        <v>26</v>
      </c>
      <c r="VY2" s="40" t="s">
        <v>69</v>
      </c>
      <c r="VZ2" s="40" t="s">
        <v>26</v>
      </c>
      <c r="WA2" s="40" t="s">
        <v>26</v>
      </c>
      <c r="WB2" s="40" t="s">
        <v>26</v>
      </c>
      <c r="WC2" s="40" t="s">
        <v>26</v>
      </c>
      <c r="WD2" s="40" t="s">
        <v>26</v>
      </c>
      <c r="WE2" s="40" t="s">
        <v>26</v>
      </c>
      <c r="WF2" s="40" t="s">
        <v>102</v>
      </c>
      <c r="WG2" s="40" t="s">
        <v>26</v>
      </c>
      <c r="WH2" s="40" t="s">
        <v>25</v>
      </c>
      <c r="WI2" s="40" t="s">
        <v>101</v>
      </c>
      <c r="WJ2" s="40" t="s">
        <v>100</v>
      </c>
      <c r="WK2" s="40">
        <v>0</v>
      </c>
      <c r="WL2" s="40" t="s">
        <v>7</v>
      </c>
      <c r="WM2" s="40" t="s">
        <v>9</v>
      </c>
      <c r="WN2" s="40" t="s">
        <v>1684</v>
      </c>
      <c r="WO2" s="40" t="s">
        <v>21</v>
      </c>
      <c r="WP2" s="40" t="s">
        <v>22</v>
      </c>
      <c r="WQ2" s="40">
        <v>5</v>
      </c>
      <c r="WR2" s="40">
        <v>3</v>
      </c>
      <c r="WS2" s="40">
        <v>5</v>
      </c>
      <c r="WT2" s="40">
        <v>1</v>
      </c>
      <c r="WU2" s="40" t="s">
        <v>1346</v>
      </c>
      <c r="WV2" s="40" t="s">
        <v>16</v>
      </c>
      <c r="WW2" s="40" t="s">
        <v>19</v>
      </c>
      <c r="WX2" s="40" t="s">
        <v>18</v>
      </c>
      <c r="WY2" s="40" t="s">
        <v>20</v>
      </c>
      <c r="WZ2" s="40">
        <v>3</v>
      </c>
      <c r="XA2" s="40">
        <v>5</v>
      </c>
      <c r="XB2" s="40">
        <v>1</v>
      </c>
      <c r="XC2" s="40">
        <v>5</v>
      </c>
      <c r="XD2" s="41"/>
      <c r="XE2" s="40" t="s">
        <v>14</v>
      </c>
      <c r="XF2" s="40" t="s">
        <v>7</v>
      </c>
      <c r="XG2" s="40" t="s">
        <v>94</v>
      </c>
      <c r="XH2" s="40" t="s">
        <v>14</v>
      </c>
      <c r="XI2" s="40" t="s">
        <v>7</v>
      </c>
      <c r="XJ2" s="40" t="s">
        <v>7</v>
      </c>
      <c r="XK2" s="40" t="s">
        <v>7</v>
      </c>
      <c r="XL2" s="40" t="s">
        <v>93</v>
      </c>
      <c r="XM2" s="40" t="s">
        <v>92</v>
      </c>
      <c r="XN2" s="41"/>
      <c r="XO2" s="40" t="s">
        <v>7</v>
      </c>
      <c r="XP2" s="41"/>
      <c r="XQ2" s="40" t="s">
        <v>368</v>
      </c>
      <c r="XR2" s="40" t="s">
        <v>9</v>
      </c>
      <c r="XS2" s="40" t="s">
        <v>9</v>
      </c>
      <c r="XT2" s="40" t="s">
        <v>9</v>
      </c>
      <c r="XU2" s="41"/>
      <c r="XV2" s="40" t="s">
        <v>9</v>
      </c>
      <c r="XW2" s="40" t="s">
        <v>7</v>
      </c>
      <c r="XX2" s="40" t="s">
        <v>121</v>
      </c>
      <c r="XY2" s="41"/>
      <c r="XZ2" s="40" t="s">
        <v>7</v>
      </c>
      <c r="YA2" s="40" t="s">
        <v>55</v>
      </c>
      <c r="YB2" s="41"/>
      <c r="YC2" s="41"/>
      <c r="YD2" s="41"/>
      <c r="YE2" s="41"/>
      <c r="YF2" s="41"/>
      <c r="YG2" s="41"/>
      <c r="YH2" s="41"/>
      <c r="YI2" s="40">
        <v>8</v>
      </c>
      <c r="YJ2" s="40" t="s">
        <v>5</v>
      </c>
      <c r="YK2" s="41"/>
      <c r="YL2" s="41"/>
      <c r="YM2" s="41"/>
      <c r="YN2" s="41"/>
      <c r="YO2" s="41"/>
      <c r="YP2" s="41"/>
      <c r="YQ2" s="41"/>
      <c r="YR2" s="40" t="s">
        <v>4</v>
      </c>
      <c r="YS2" s="41"/>
      <c r="YT2" s="41"/>
      <c r="YU2" s="41"/>
      <c r="YV2" s="40" t="s">
        <v>336</v>
      </c>
      <c r="YW2" s="41"/>
      <c r="YX2" s="40" t="s">
        <v>356</v>
      </c>
      <c r="YY2" s="40" t="s">
        <v>355</v>
      </c>
      <c r="YZ2" s="40" t="s">
        <v>1</v>
      </c>
      <c r="ZA2" s="41"/>
      <c r="ZB2" s="41"/>
      <c r="ZC2" s="41"/>
      <c r="ZD2" s="41"/>
      <c r="ZE2" s="41"/>
      <c r="ZF2" s="41"/>
      <c r="ZG2" s="41"/>
      <c r="ZH2" s="41"/>
      <c r="ZI2" s="41"/>
      <c r="ZJ2" s="41"/>
      <c r="ZK2" s="41"/>
      <c r="ZL2" s="41"/>
      <c r="ZM2" s="41"/>
      <c r="ZN2" s="41"/>
      <c r="ZO2" s="41"/>
    </row>
    <row r="3" spans="1:691" ht="14.5" x14ac:dyDescent="0.35">
      <c r="A3" s="17">
        <v>43957.535473784723</v>
      </c>
      <c r="B3" s="47" t="s">
        <v>713</v>
      </c>
      <c r="C3" s="53">
        <v>27</v>
      </c>
      <c r="D3" s="11" t="s">
        <v>51</v>
      </c>
      <c r="E3" s="11" t="s">
        <v>50</v>
      </c>
      <c r="F3" s="11" t="s">
        <v>118</v>
      </c>
      <c r="G3" s="11" t="s">
        <v>87</v>
      </c>
      <c r="H3" s="11" t="s">
        <v>47</v>
      </c>
      <c r="I3" s="11" t="s">
        <v>47</v>
      </c>
      <c r="J3" s="11" t="s">
        <v>7</v>
      </c>
      <c r="L3" s="11" t="s">
        <v>7</v>
      </c>
      <c r="N3" s="11" t="s">
        <v>7</v>
      </c>
      <c r="O3" s="11" t="s">
        <v>86</v>
      </c>
      <c r="Q3" s="11" t="s">
        <v>712</v>
      </c>
      <c r="S3" s="11">
        <v>4</v>
      </c>
      <c r="T3" s="11">
        <v>0</v>
      </c>
      <c r="U3" s="11" t="s">
        <v>7</v>
      </c>
      <c r="V3" s="11" t="s">
        <v>7</v>
      </c>
      <c r="W3" s="11" t="s">
        <v>7</v>
      </c>
      <c r="X3" s="11" t="s">
        <v>7</v>
      </c>
      <c r="Y3" s="54" t="s">
        <v>7</v>
      </c>
      <c r="Z3" s="65" t="s">
        <v>9</v>
      </c>
      <c r="AA3" s="66" t="s">
        <v>711</v>
      </c>
      <c r="AB3" s="66" t="s">
        <v>7</v>
      </c>
      <c r="AC3" s="66"/>
      <c r="AD3" s="66" t="s">
        <v>7</v>
      </c>
      <c r="AE3" s="66"/>
      <c r="AF3" s="67"/>
      <c r="AG3" s="53" t="s">
        <v>20</v>
      </c>
      <c r="AH3" s="11" t="s">
        <v>40</v>
      </c>
      <c r="AI3" s="11" t="s">
        <v>20</v>
      </c>
      <c r="AJ3" s="11" t="s">
        <v>20</v>
      </c>
      <c r="AK3" s="11" t="s">
        <v>20</v>
      </c>
      <c r="AL3" s="11" t="s">
        <v>80</v>
      </c>
      <c r="AM3" s="11">
        <v>1</v>
      </c>
      <c r="AN3" s="11">
        <v>1</v>
      </c>
      <c r="AO3" s="11" t="s">
        <v>20</v>
      </c>
      <c r="AP3" s="54" t="s">
        <v>38</v>
      </c>
      <c r="AQ3" s="65" t="s">
        <v>7</v>
      </c>
      <c r="AR3" s="66"/>
      <c r="AS3" s="66" t="s">
        <v>7</v>
      </c>
      <c r="AT3" s="67"/>
      <c r="AU3" s="53" t="s">
        <v>7</v>
      </c>
      <c r="AV3" s="11" t="s">
        <v>20</v>
      </c>
      <c r="AX3" s="11" t="s">
        <v>9</v>
      </c>
      <c r="AY3" s="11" t="s">
        <v>710</v>
      </c>
      <c r="AZ3" s="11">
        <v>0</v>
      </c>
      <c r="BA3" s="77" t="s">
        <v>439</v>
      </c>
      <c r="BB3" s="11">
        <v>5</v>
      </c>
      <c r="BC3" s="77" t="s">
        <v>709</v>
      </c>
      <c r="BD3" s="11">
        <v>5</v>
      </c>
      <c r="BE3" s="77" t="s">
        <v>709</v>
      </c>
      <c r="BF3" s="54">
        <v>7</v>
      </c>
      <c r="BG3" s="83">
        <v>2</v>
      </c>
      <c r="BH3" s="79">
        <v>1</v>
      </c>
      <c r="BI3" s="79">
        <v>4</v>
      </c>
      <c r="BJ3" s="79">
        <v>3</v>
      </c>
      <c r="BK3" s="79">
        <v>2</v>
      </c>
      <c r="BL3" s="79">
        <v>2</v>
      </c>
      <c r="BM3" s="79">
        <v>4</v>
      </c>
      <c r="BN3" s="79">
        <v>2</v>
      </c>
      <c r="BO3" s="79">
        <v>2</v>
      </c>
      <c r="BP3" s="79">
        <v>1</v>
      </c>
      <c r="BQ3" s="79">
        <v>2</v>
      </c>
      <c r="BR3" s="79">
        <v>3</v>
      </c>
      <c r="BS3" s="79">
        <v>3</v>
      </c>
      <c r="BT3" s="79">
        <v>4</v>
      </c>
      <c r="BU3" s="79">
        <v>2</v>
      </c>
      <c r="BV3" s="79">
        <v>2</v>
      </c>
      <c r="BW3" s="79">
        <v>4</v>
      </c>
      <c r="BX3" s="79">
        <v>4</v>
      </c>
      <c r="BY3" s="79">
        <v>2</v>
      </c>
      <c r="BZ3" s="84">
        <v>2</v>
      </c>
      <c r="CA3" s="136">
        <v>62</v>
      </c>
      <c r="CB3" s="53">
        <v>4</v>
      </c>
      <c r="CC3" s="11">
        <v>3</v>
      </c>
      <c r="CD3" s="11">
        <v>2</v>
      </c>
      <c r="CE3" s="11">
        <v>2</v>
      </c>
      <c r="CF3" s="11">
        <v>2</v>
      </c>
      <c r="CG3" s="11">
        <v>3</v>
      </c>
      <c r="CH3" s="11">
        <v>2</v>
      </c>
      <c r="CI3" s="11">
        <v>3</v>
      </c>
      <c r="CJ3" s="11">
        <v>0</v>
      </c>
      <c r="CK3" s="11">
        <v>1</v>
      </c>
      <c r="CL3" s="11">
        <v>1</v>
      </c>
      <c r="CM3" s="11">
        <v>2</v>
      </c>
      <c r="CN3" s="11">
        <v>1</v>
      </c>
      <c r="CO3" s="11">
        <v>4</v>
      </c>
      <c r="CP3" s="11">
        <v>2</v>
      </c>
      <c r="CQ3" s="11">
        <v>3</v>
      </c>
      <c r="CR3" s="11">
        <v>3</v>
      </c>
      <c r="CS3" s="11">
        <v>3</v>
      </c>
      <c r="CT3" s="11">
        <v>3</v>
      </c>
      <c r="CU3" s="11">
        <v>2</v>
      </c>
      <c r="CV3" s="11">
        <v>2</v>
      </c>
      <c r="CW3" s="11">
        <v>2</v>
      </c>
      <c r="CX3" s="11">
        <v>2</v>
      </c>
      <c r="CY3" s="11">
        <v>1</v>
      </c>
      <c r="CZ3" s="11">
        <v>2</v>
      </c>
      <c r="DA3" s="11">
        <v>2</v>
      </c>
      <c r="DB3" s="11">
        <v>3</v>
      </c>
      <c r="DC3" s="11">
        <v>3</v>
      </c>
      <c r="DD3" s="11">
        <v>3</v>
      </c>
      <c r="DE3" s="11">
        <v>2</v>
      </c>
      <c r="DF3" s="11">
        <v>2</v>
      </c>
      <c r="DG3" s="11">
        <v>2</v>
      </c>
      <c r="DH3" s="11">
        <v>2</v>
      </c>
      <c r="DI3" s="11">
        <v>2</v>
      </c>
      <c r="DJ3" s="11">
        <v>2</v>
      </c>
      <c r="DK3" s="11">
        <v>2</v>
      </c>
      <c r="DL3" s="54">
        <v>2</v>
      </c>
      <c r="DM3" s="143">
        <v>15</v>
      </c>
      <c r="DN3" s="143">
        <v>15</v>
      </c>
      <c r="DO3" s="143">
        <v>12</v>
      </c>
      <c r="DP3" s="143">
        <v>20</v>
      </c>
      <c r="DQ3" s="143">
        <v>8</v>
      </c>
      <c r="DR3" s="143">
        <v>12</v>
      </c>
      <c r="DS3" s="143">
        <v>66</v>
      </c>
      <c r="DT3" s="83">
        <v>2</v>
      </c>
      <c r="DU3" s="79">
        <v>3</v>
      </c>
      <c r="DV3" s="79">
        <v>3</v>
      </c>
      <c r="DW3" s="79">
        <v>2</v>
      </c>
      <c r="DX3" s="79">
        <v>2</v>
      </c>
      <c r="DY3" s="79">
        <v>2</v>
      </c>
      <c r="DZ3" s="79">
        <v>2</v>
      </c>
      <c r="EA3" s="79">
        <v>2</v>
      </c>
      <c r="EB3" s="79">
        <v>2</v>
      </c>
      <c r="EC3" s="79">
        <v>2</v>
      </c>
      <c r="ED3" s="79">
        <v>2</v>
      </c>
      <c r="EE3" s="79">
        <v>2</v>
      </c>
      <c r="EF3" s="79">
        <v>2</v>
      </c>
      <c r="EG3" s="79">
        <v>2</v>
      </c>
      <c r="EH3" s="79">
        <v>2</v>
      </c>
      <c r="EI3" s="79">
        <v>2</v>
      </c>
      <c r="EJ3" s="79">
        <v>1</v>
      </c>
      <c r="EK3" s="79">
        <v>1</v>
      </c>
      <c r="EL3" s="84">
        <v>1</v>
      </c>
      <c r="EM3" s="136">
        <f>SUM(DT3:EL3)</f>
        <v>37</v>
      </c>
      <c r="EN3" s="90" t="s">
        <v>708</v>
      </c>
      <c r="EO3" s="11" t="s">
        <v>207</v>
      </c>
      <c r="EP3" s="11" t="s">
        <v>707</v>
      </c>
      <c r="EQ3" s="11">
        <v>9</v>
      </c>
      <c r="ER3" s="11" t="s">
        <v>69</v>
      </c>
      <c r="ES3" s="11" t="s">
        <v>26</v>
      </c>
      <c r="ET3" s="11" t="s">
        <v>26</v>
      </c>
      <c r="EU3" s="11" t="s">
        <v>26</v>
      </c>
      <c r="EV3" s="11" t="s">
        <v>26</v>
      </c>
      <c r="EW3" s="11" t="s">
        <v>26</v>
      </c>
      <c r="EX3" s="11" t="s">
        <v>26</v>
      </c>
      <c r="EY3" s="11" t="s">
        <v>26</v>
      </c>
      <c r="EZ3" s="11" t="s">
        <v>26</v>
      </c>
      <c r="FA3" s="11" t="s">
        <v>706</v>
      </c>
      <c r="FB3" s="11" t="s">
        <v>26</v>
      </c>
      <c r="FC3" s="11" t="s">
        <v>26</v>
      </c>
      <c r="FD3" s="11" t="s">
        <v>66</v>
      </c>
      <c r="FE3" s="54" t="s">
        <v>100</v>
      </c>
      <c r="FF3" s="83">
        <v>0.1</v>
      </c>
      <c r="FG3" s="79">
        <v>100</v>
      </c>
      <c r="FH3" s="79" t="s">
        <v>378</v>
      </c>
      <c r="FI3" s="79">
        <v>20</v>
      </c>
      <c r="FJ3" s="79" t="s">
        <v>7</v>
      </c>
      <c r="FK3" s="79" t="s">
        <v>9</v>
      </c>
      <c r="FL3" s="79" t="s">
        <v>705</v>
      </c>
      <c r="FM3" s="79" t="s">
        <v>21</v>
      </c>
      <c r="FN3" s="84" t="s">
        <v>96</v>
      </c>
      <c r="FO3" s="53">
        <v>4</v>
      </c>
      <c r="FP3" s="11">
        <v>3</v>
      </c>
      <c r="FQ3" s="11">
        <v>5</v>
      </c>
      <c r="FR3" s="11">
        <v>3</v>
      </c>
      <c r="FS3" s="11" t="s">
        <v>18</v>
      </c>
      <c r="FT3" s="11" t="s">
        <v>19</v>
      </c>
      <c r="FU3" s="11" t="s">
        <v>16</v>
      </c>
      <c r="FV3" s="11" t="s">
        <v>20</v>
      </c>
      <c r="FW3" s="11" t="s">
        <v>17</v>
      </c>
      <c r="FX3" s="11">
        <v>2</v>
      </c>
      <c r="FY3" s="11">
        <v>3</v>
      </c>
      <c r="FZ3" s="11">
        <v>2</v>
      </c>
      <c r="GA3" s="11">
        <v>5</v>
      </c>
      <c r="GC3" s="11" t="s">
        <v>14</v>
      </c>
      <c r="GD3" s="11" t="s">
        <v>9</v>
      </c>
      <c r="GE3" s="11" t="s">
        <v>14</v>
      </c>
      <c r="GF3" s="11" t="s">
        <v>14</v>
      </c>
      <c r="GG3" s="11" t="s">
        <v>7</v>
      </c>
      <c r="GH3" s="11" t="s">
        <v>7</v>
      </c>
      <c r="GI3" s="54" t="s">
        <v>7</v>
      </c>
      <c r="GJ3" s="83" t="s">
        <v>12</v>
      </c>
      <c r="GK3" s="79" t="s">
        <v>57</v>
      </c>
      <c r="GL3" s="79" t="s">
        <v>9</v>
      </c>
      <c r="GM3" s="79" t="s">
        <v>7</v>
      </c>
      <c r="GN3" s="79"/>
      <c r="GO3" s="79" t="s">
        <v>704</v>
      </c>
      <c r="GP3" s="79" t="s">
        <v>9</v>
      </c>
      <c r="GQ3" s="79" t="s">
        <v>9</v>
      </c>
      <c r="GR3" s="79" t="s">
        <v>7</v>
      </c>
      <c r="GS3" s="79"/>
      <c r="GT3" s="84" t="s">
        <v>9</v>
      </c>
      <c r="GU3" s="53" t="s">
        <v>7</v>
      </c>
      <c r="GW3" s="11" t="s">
        <v>7</v>
      </c>
      <c r="GX3" s="54" t="s">
        <v>7</v>
      </c>
      <c r="GY3" s="83" t="s">
        <v>121</v>
      </c>
      <c r="GZ3" s="79">
        <v>1</v>
      </c>
      <c r="HA3" s="79"/>
      <c r="HB3" s="79"/>
      <c r="HC3" s="79"/>
      <c r="HD3" s="79"/>
      <c r="HE3" s="79"/>
      <c r="HF3" s="79"/>
      <c r="HG3" s="84"/>
      <c r="HH3" s="49" t="s">
        <v>5</v>
      </c>
      <c r="HX3" s="11" t="s">
        <v>54</v>
      </c>
      <c r="IB3" s="11" t="s">
        <v>141</v>
      </c>
      <c r="IC3" s="11" t="s">
        <v>1</v>
      </c>
      <c r="ID3" s="11" t="s">
        <v>1</v>
      </c>
      <c r="IF3" s="11" t="s">
        <v>1</v>
      </c>
      <c r="MD3"/>
      <c r="ME3"/>
      <c r="MF3"/>
      <c r="MG3"/>
      <c r="MH3"/>
      <c r="MI3"/>
      <c r="MJ3"/>
    </row>
    <row r="4" spans="1:691" ht="14.5" x14ac:dyDescent="0.35">
      <c r="A4" s="17">
        <v>43957.466852256941</v>
      </c>
      <c r="B4" s="47" t="s">
        <v>790</v>
      </c>
      <c r="C4" s="53">
        <v>41</v>
      </c>
      <c r="D4" s="11" t="s">
        <v>51</v>
      </c>
      <c r="E4" s="11" t="s">
        <v>50</v>
      </c>
      <c r="F4" s="11" t="s">
        <v>180</v>
      </c>
      <c r="G4" s="11" t="s">
        <v>117</v>
      </c>
      <c r="H4" s="11" t="s">
        <v>9</v>
      </c>
      <c r="I4" s="11" t="s">
        <v>7</v>
      </c>
      <c r="J4" s="11" t="s">
        <v>7</v>
      </c>
      <c r="L4" s="11" t="s">
        <v>7</v>
      </c>
      <c r="N4" s="11" t="s">
        <v>7</v>
      </c>
      <c r="O4" s="11" t="s">
        <v>45</v>
      </c>
      <c r="P4" s="11" t="s">
        <v>789</v>
      </c>
      <c r="Q4" s="11" t="s">
        <v>788</v>
      </c>
      <c r="R4" s="11">
        <v>8000</v>
      </c>
      <c r="S4" s="11">
        <v>1</v>
      </c>
      <c r="T4" s="11">
        <v>0</v>
      </c>
      <c r="U4" s="11" t="s">
        <v>7</v>
      </c>
      <c r="V4" s="11" t="s">
        <v>7</v>
      </c>
      <c r="W4" s="11" t="s">
        <v>7</v>
      </c>
      <c r="X4" s="11" t="s">
        <v>7</v>
      </c>
      <c r="Y4" s="54" t="s">
        <v>7</v>
      </c>
      <c r="Z4" s="65" t="s">
        <v>7</v>
      </c>
      <c r="AA4" s="66"/>
      <c r="AB4" s="66" t="s">
        <v>7</v>
      </c>
      <c r="AC4" s="66"/>
      <c r="AD4" s="66" t="s">
        <v>9</v>
      </c>
      <c r="AE4" s="66" t="s">
        <v>787</v>
      </c>
      <c r="AF4" s="67" t="s">
        <v>41</v>
      </c>
      <c r="AG4" s="53" t="s">
        <v>20</v>
      </c>
      <c r="AH4" s="11" t="s">
        <v>40</v>
      </c>
      <c r="AI4" s="11">
        <v>1</v>
      </c>
      <c r="AL4" s="11" t="s">
        <v>194</v>
      </c>
      <c r="AM4" s="11">
        <v>1</v>
      </c>
      <c r="AO4" s="11" t="s">
        <v>20</v>
      </c>
      <c r="AP4" s="54" t="s">
        <v>38</v>
      </c>
      <c r="AQ4" s="65" t="s">
        <v>9</v>
      </c>
      <c r="AR4" s="66" t="s">
        <v>786</v>
      </c>
      <c r="AS4" s="66" t="s">
        <v>9</v>
      </c>
      <c r="AT4" s="67" t="s">
        <v>785</v>
      </c>
      <c r="AU4" s="53" t="s">
        <v>7</v>
      </c>
      <c r="AV4" s="11" t="s">
        <v>20</v>
      </c>
      <c r="AX4" s="11" t="s">
        <v>9</v>
      </c>
      <c r="AY4" s="11" t="s">
        <v>784</v>
      </c>
      <c r="AZ4" s="11">
        <v>4</v>
      </c>
      <c r="BA4" s="11" t="s">
        <v>129</v>
      </c>
      <c r="BB4" s="11">
        <v>7</v>
      </c>
      <c r="BC4" s="11" t="s">
        <v>152</v>
      </c>
      <c r="BD4" s="11">
        <v>4</v>
      </c>
      <c r="BE4" s="11" t="s">
        <v>108</v>
      </c>
      <c r="BF4" s="54" t="s">
        <v>573</v>
      </c>
      <c r="BG4" s="83">
        <v>3</v>
      </c>
      <c r="BH4" s="79">
        <v>2</v>
      </c>
      <c r="BI4" s="79">
        <v>3</v>
      </c>
      <c r="BJ4" s="79">
        <v>3</v>
      </c>
      <c r="BK4" s="79">
        <v>2</v>
      </c>
      <c r="BL4" s="79">
        <v>3</v>
      </c>
      <c r="BM4" s="79">
        <v>4</v>
      </c>
      <c r="BN4" s="79">
        <v>2</v>
      </c>
      <c r="BO4" s="79">
        <v>3</v>
      </c>
      <c r="BP4" s="79">
        <v>2</v>
      </c>
      <c r="BQ4" s="79">
        <v>2</v>
      </c>
      <c r="BR4" s="79">
        <v>2</v>
      </c>
      <c r="BS4" s="79">
        <v>2</v>
      </c>
      <c r="BT4" s="79">
        <v>1</v>
      </c>
      <c r="BU4" s="79">
        <v>2</v>
      </c>
      <c r="BV4" s="79">
        <v>2</v>
      </c>
      <c r="BW4" s="79">
        <v>3</v>
      </c>
      <c r="BX4" s="79">
        <v>1</v>
      </c>
      <c r="BY4" s="79">
        <v>2</v>
      </c>
      <c r="BZ4" s="84">
        <v>2</v>
      </c>
      <c r="CA4" s="136">
        <v>53</v>
      </c>
      <c r="CB4" s="53">
        <v>1</v>
      </c>
      <c r="CC4" s="11">
        <v>2</v>
      </c>
      <c r="CD4" s="11">
        <v>0</v>
      </c>
      <c r="CE4" s="11">
        <v>0</v>
      </c>
      <c r="CF4" s="11">
        <v>1</v>
      </c>
      <c r="CG4" s="11">
        <v>0</v>
      </c>
      <c r="CH4" s="11">
        <v>1</v>
      </c>
      <c r="CI4" s="11">
        <v>1</v>
      </c>
      <c r="CJ4" s="11">
        <v>3</v>
      </c>
      <c r="CK4" s="11">
        <v>1</v>
      </c>
      <c r="CL4" s="11">
        <v>1</v>
      </c>
      <c r="CM4" s="11">
        <v>0</v>
      </c>
      <c r="CN4" s="11">
        <v>3</v>
      </c>
      <c r="CO4" s="11">
        <v>0</v>
      </c>
      <c r="CP4" s="11">
        <v>2</v>
      </c>
      <c r="CQ4" s="11">
        <v>0</v>
      </c>
      <c r="CR4" s="11">
        <v>2</v>
      </c>
      <c r="CS4" s="11">
        <v>0</v>
      </c>
      <c r="CT4" s="11">
        <v>2</v>
      </c>
      <c r="CU4" s="11">
        <v>1</v>
      </c>
      <c r="CV4" s="11">
        <v>0</v>
      </c>
      <c r="CW4" s="11">
        <v>1</v>
      </c>
      <c r="CX4" s="11">
        <v>0</v>
      </c>
      <c r="CY4" s="11">
        <v>3</v>
      </c>
      <c r="CZ4" s="11">
        <v>0</v>
      </c>
      <c r="DA4" s="11">
        <v>0</v>
      </c>
      <c r="DB4" s="11">
        <v>1</v>
      </c>
      <c r="DC4" s="11">
        <v>2</v>
      </c>
      <c r="DD4" s="11">
        <v>1</v>
      </c>
      <c r="DE4" s="11">
        <v>0</v>
      </c>
      <c r="DF4" s="11">
        <v>0</v>
      </c>
      <c r="DG4" s="11">
        <v>0</v>
      </c>
      <c r="DH4" s="11">
        <v>0</v>
      </c>
      <c r="DI4" s="11">
        <v>1</v>
      </c>
      <c r="DJ4" s="11">
        <v>3</v>
      </c>
      <c r="DK4" s="11">
        <v>3</v>
      </c>
      <c r="DL4" s="54">
        <v>0</v>
      </c>
      <c r="DM4" s="143">
        <v>6</v>
      </c>
      <c r="DN4" s="143">
        <v>6</v>
      </c>
      <c r="DO4" s="143">
        <v>1</v>
      </c>
      <c r="DP4" s="143">
        <v>4</v>
      </c>
      <c r="DQ4" s="143">
        <v>13</v>
      </c>
      <c r="DR4" s="143">
        <v>6</v>
      </c>
      <c r="DS4" s="143">
        <v>10</v>
      </c>
      <c r="DT4" s="83">
        <v>1</v>
      </c>
      <c r="DU4" s="79">
        <v>1</v>
      </c>
      <c r="DV4" s="79">
        <v>3</v>
      </c>
      <c r="DW4" s="79">
        <v>1</v>
      </c>
      <c r="DX4" s="79">
        <v>3</v>
      </c>
      <c r="DY4" s="79">
        <v>1</v>
      </c>
      <c r="DZ4" s="79">
        <v>1</v>
      </c>
      <c r="EA4" s="79">
        <v>3</v>
      </c>
      <c r="EB4" s="79">
        <v>2</v>
      </c>
      <c r="EC4" s="79">
        <v>1</v>
      </c>
      <c r="ED4" s="79">
        <v>2</v>
      </c>
      <c r="EE4" s="79">
        <v>1</v>
      </c>
      <c r="EF4" s="79">
        <v>2</v>
      </c>
      <c r="EG4" s="79">
        <v>1</v>
      </c>
      <c r="EH4" s="79">
        <v>2</v>
      </c>
      <c r="EI4" s="79">
        <v>2</v>
      </c>
      <c r="EJ4" s="79">
        <v>3</v>
      </c>
      <c r="EK4" s="79">
        <v>2</v>
      </c>
      <c r="EL4" s="84">
        <v>2</v>
      </c>
      <c r="EM4" s="136">
        <f t="shared" ref="EM4:EM67" si="0">SUM(DT4:EL4)</f>
        <v>34</v>
      </c>
      <c r="EN4" s="53" t="s">
        <v>647</v>
      </c>
      <c r="EO4" s="11" t="s">
        <v>170</v>
      </c>
      <c r="EP4" s="11" t="s">
        <v>553</v>
      </c>
      <c r="EQ4" s="11">
        <v>8</v>
      </c>
      <c r="ER4" s="11" t="s">
        <v>69</v>
      </c>
      <c r="ES4" s="11" t="s">
        <v>69</v>
      </c>
      <c r="ET4" s="11" t="s">
        <v>26</v>
      </c>
      <c r="EU4" s="11" t="s">
        <v>103</v>
      </c>
      <c r="EV4" s="11" t="s">
        <v>26</v>
      </c>
      <c r="EW4" s="11" t="s">
        <v>26</v>
      </c>
      <c r="EX4" s="11" t="s">
        <v>103</v>
      </c>
      <c r="EY4" s="11" t="s">
        <v>103</v>
      </c>
      <c r="EZ4" s="11" t="s">
        <v>26</v>
      </c>
      <c r="FA4" s="11" t="s">
        <v>783</v>
      </c>
      <c r="FB4" s="11" t="s">
        <v>26</v>
      </c>
      <c r="FC4" s="11" t="s">
        <v>26</v>
      </c>
      <c r="FD4" s="11" t="s">
        <v>24</v>
      </c>
      <c r="FE4" s="54" t="s">
        <v>100</v>
      </c>
      <c r="FF4" s="83">
        <v>0.05</v>
      </c>
      <c r="FG4" s="79" t="s">
        <v>63</v>
      </c>
      <c r="FH4" s="79">
        <v>47</v>
      </c>
      <c r="FI4" s="79">
        <v>120</v>
      </c>
      <c r="FJ4" s="79" t="s">
        <v>9</v>
      </c>
      <c r="FK4" s="79" t="s">
        <v>7</v>
      </c>
      <c r="FL4" s="79"/>
      <c r="FM4" s="79" t="s">
        <v>96</v>
      </c>
      <c r="FN4" s="84" t="s">
        <v>60</v>
      </c>
      <c r="FO4" s="53">
        <v>5</v>
      </c>
      <c r="FP4" s="11">
        <v>2</v>
      </c>
      <c r="FQ4" s="11">
        <v>5</v>
      </c>
      <c r="FR4" s="11">
        <v>2</v>
      </c>
      <c r="FS4" s="11" t="s">
        <v>19</v>
      </c>
      <c r="FT4" s="11" t="s">
        <v>17</v>
      </c>
      <c r="FU4" s="11" t="s">
        <v>18</v>
      </c>
      <c r="FV4" s="11" t="s">
        <v>20</v>
      </c>
      <c r="FW4" s="11" t="s">
        <v>20</v>
      </c>
      <c r="FX4" s="11">
        <v>1</v>
      </c>
      <c r="FY4" s="11">
        <v>5</v>
      </c>
      <c r="FZ4" s="11">
        <v>2</v>
      </c>
      <c r="GA4" s="11">
        <v>5</v>
      </c>
      <c r="GC4" s="11" t="s">
        <v>14</v>
      </c>
      <c r="GD4" s="11" t="s">
        <v>7</v>
      </c>
      <c r="GE4" s="11" t="s">
        <v>94</v>
      </c>
      <c r="GF4" s="11" t="s">
        <v>58</v>
      </c>
      <c r="GG4" s="11" t="s">
        <v>13</v>
      </c>
      <c r="GH4" s="11" t="s">
        <v>13</v>
      </c>
      <c r="GI4" s="54" t="s">
        <v>7</v>
      </c>
      <c r="GJ4" s="83" t="s">
        <v>12</v>
      </c>
      <c r="GK4" s="79" t="s">
        <v>57</v>
      </c>
      <c r="GL4" s="79" t="s">
        <v>9</v>
      </c>
      <c r="GM4" s="79" t="s">
        <v>7</v>
      </c>
      <c r="GN4" s="79"/>
      <c r="GO4" s="79" t="s">
        <v>756</v>
      </c>
      <c r="GP4" s="79" t="s">
        <v>9</v>
      </c>
      <c r="GQ4" s="79" t="s">
        <v>7</v>
      </c>
      <c r="GR4" s="79" t="s">
        <v>7</v>
      </c>
      <c r="GS4" s="79"/>
      <c r="GT4" s="84" t="s">
        <v>9</v>
      </c>
      <c r="GU4" s="53" t="s">
        <v>7</v>
      </c>
      <c r="GW4" s="11" t="s">
        <v>7</v>
      </c>
      <c r="GX4" s="54" t="s">
        <v>7</v>
      </c>
      <c r="GY4" s="83" t="s">
        <v>90</v>
      </c>
      <c r="GZ4" s="79"/>
      <c r="HA4" s="79"/>
      <c r="HB4" s="79"/>
      <c r="HC4" s="79"/>
      <c r="HD4" s="79"/>
      <c r="HE4" s="79">
        <v>9</v>
      </c>
      <c r="HF4" s="79"/>
      <c r="HG4" s="84"/>
      <c r="HH4" s="49" t="s">
        <v>5</v>
      </c>
      <c r="HX4" s="11" t="s">
        <v>54</v>
      </c>
      <c r="HY4" s="11" t="s">
        <v>53</v>
      </c>
      <c r="HZ4" s="11" t="s">
        <v>1</v>
      </c>
      <c r="IB4" s="11" t="s">
        <v>1</v>
      </c>
      <c r="IF4" s="11" t="s">
        <v>1</v>
      </c>
      <c r="MD4"/>
      <c r="ME4"/>
      <c r="MF4"/>
      <c r="MG4"/>
      <c r="MH4"/>
      <c r="MI4"/>
      <c r="MJ4"/>
    </row>
    <row r="5" spans="1:691" ht="14.5" x14ac:dyDescent="0.35">
      <c r="A5" s="17">
        <v>43954.52465457176</v>
      </c>
      <c r="B5" s="47" t="s">
        <v>1038</v>
      </c>
      <c r="C5" s="53">
        <v>50</v>
      </c>
      <c r="D5" s="11" t="s">
        <v>139</v>
      </c>
      <c r="E5" s="11" t="s">
        <v>1037</v>
      </c>
      <c r="F5" s="11" t="s">
        <v>118</v>
      </c>
      <c r="G5" s="11" t="s">
        <v>137</v>
      </c>
      <c r="H5" s="11" t="s">
        <v>9</v>
      </c>
      <c r="I5" s="11" t="s">
        <v>7</v>
      </c>
      <c r="J5" s="11" t="s">
        <v>7</v>
      </c>
      <c r="K5" s="11">
        <v>0</v>
      </c>
      <c r="L5" s="11" t="s">
        <v>7</v>
      </c>
      <c r="M5" s="11" t="s">
        <v>46</v>
      </c>
      <c r="N5" s="11" t="s">
        <v>7</v>
      </c>
      <c r="O5" s="11" t="s">
        <v>86</v>
      </c>
      <c r="P5" s="11">
        <v>90</v>
      </c>
      <c r="Q5" s="11" t="s">
        <v>178</v>
      </c>
      <c r="R5" s="11">
        <v>110</v>
      </c>
      <c r="S5" s="11">
        <v>1</v>
      </c>
      <c r="T5" s="11">
        <v>0</v>
      </c>
      <c r="U5" s="11" t="s">
        <v>7</v>
      </c>
      <c r="V5" s="11" t="s">
        <v>7</v>
      </c>
      <c r="W5" s="11" t="s">
        <v>7</v>
      </c>
      <c r="X5" s="11" t="s">
        <v>7</v>
      </c>
      <c r="Y5" s="54" t="s">
        <v>7</v>
      </c>
      <c r="Z5" s="65" t="s">
        <v>7</v>
      </c>
      <c r="AA5" s="66"/>
      <c r="AB5" s="66" t="s">
        <v>7</v>
      </c>
      <c r="AC5" s="66"/>
      <c r="AD5" s="66" t="s">
        <v>7</v>
      </c>
      <c r="AE5" s="66"/>
      <c r="AF5" s="67"/>
      <c r="AG5" s="53" t="s">
        <v>20</v>
      </c>
      <c r="AH5" s="11" t="s">
        <v>40</v>
      </c>
      <c r="AI5" s="11">
        <v>2</v>
      </c>
      <c r="AJ5" s="11">
        <v>1</v>
      </c>
      <c r="AK5" s="11">
        <v>1</v>
      </c>
      <c r="AL5" s="11" t="s">
        <v>194</v>
      </c>
      <c r="AM5" s="11" t="s">
        <v>79</v>
      </c>
      <c r="AN5" s="11">
        <v>1</v>
      </c>
      <c r="AO5" s="11" t="s">
        <v>20</v>
      </c>
      <c r="AP5" s="54" t="s">
        <v>38</v>
      </c>
      <c r="AQ5" s="65" t="s">
        <v>9</v>
      </c>
      <c r="AR5" s="66" t="s">
        <v>1036</v>
      </c>
      <c r="AS5" s="66" t="s">
        <v>9</v>
      </c>
      <c r="AT5" s="67" t="s">
        <v>1035</v>
      </c>
      <c r="AU5" s="53" t="s">
        <v>9</v>
      </c>
      <c r="AV5" s="11" t="s">
        <v>112</v>
      </c>
      <c r="AW5" s="11" t="s">
        <v>34</v>
      </c>
      <c r="AX5" s="11" t="s">
        <v>9</v>
      </c>
      <c r="AZ5" s="11">
        <v>0</v>
      </c>
      <c r="BB5" s="11">
        <v>0</v>
      </c>
      <c r="BD5" s="11">
        <v>7</v>
      </c>
      <c r="BE5" s="11" t="s">
        <v>1034</v>
      </c>
      <c r="BF5" s="54" t="s">
        <v>1033</v>
      </c>
      <c r="BG5" s="83">
        <v>3</v>
      </c>
      <c r="BH5" s="79">
        <v>3</v>
      </c>
      <c r="BI5" s="79">
        <v>2</v>
      </c>
      <c r="BJ5" s="79">
        <v>2</v>
      </c>
      <c r="BK5" s="79">
        <v>2</v>
      </c>
      <c r="BL5" s="79">
        <v>1</v>
      </c>
      <c r="BM5" s="79">
        <v>2</v>
      </c>
      <c r="BN5" s="79">
        <v>2</v>
      </c>
      <c r="BO5" s="79">
        <v>1</v>
      </c>
      <c r="BP5" s="79">
        <v>2</v>
      </c>
      <c r="BQ5" s="79">
        <v>4</v>
      </c>
      <c r="BR5" s="79">
        <v>3</v>
      </c>
      <c r="BS5" s="79">
        <v>2</v>
      </c>
      <c r="BT5" s="79">
        <v>1</v>
      </c>
      <c r="BU5" s="79">
        <v>2</v>
      </c>
      <c r="BV5" s="79">
        <v>2</v>
      </c>
      <c r="BW5" s="79">
        <v>2</v>
      </c>
      <c r="BX5" s="79">
        <v>1</v>
      </c>
      <c r="BY5" s="79">
        <v>3</v>
      </c>
      <c r="BZ5" s="84">
        <v>2</v>
      </c>
      <c r="CA5" s="136">
        <v>41</v>
      </c>
      <c r="CB5" s="53">
        <v>2</v>
      </c>
      <c r="CC5" s="11">
        <v>1</v>
      </c>
      <c r="CD5" s="11">
        <v>3</v>
      </c>
      <c r="CE5" s="11">
        <v>1</v>
      </c>
      <c r="CF5" s="11">
        <v>2</v>
      </c>
      <c r="CG5" s="11">
        <v>1</v>
      </c>
      <c r="CH5" s="11">
        <v>2</v>
      </c>
      <c r="CI5" s="11">
        <v>1</v>
      </c>
      <c r="CJ5" s="11">
        <v>3</v>
      </c>
      <c r="CK5" s="11">
        <v>2</v>
      </c>
      <c r="CL5" s="11">
        <v>2</v>
      </c>
      <c r="CM5" s="11">
        <v>3</v>
      </c>
      <c r="CN5" s="11">
        <v>2</v>
      </c>
      <c r="CO5" s="11">
        <v>0</v>
      </c>
      <c r="CP5" s="11">
        <v>0</v>
      </c>
      <c r="CQ5" s="11">
        <v>1</v>
      </c>
      <c r="CR5" s="11">
        <v>0</v>
      </c>
      <c r="CS5" s="11">
        <v>4</v>
      </c>
      <c r="CT5" s="11">
        <v>2</v>
      </c>
      <c r="CU5" s="11">
        <v>1</v>
      </c>
      <c r="CV5" s="11">
        <v>1</v>
      </c>
      <c r="CW5" s="11">
        <v>3</v>
      </c>
      <c r="CX5" s="11">
        <v>0</v>
      </c>
      <c r="CY5" s="11">
        <v>3</v>
      </c>
      <c r="CZ5" s="11">
        <v>3</v>
      </c>
      <c r="DA5" s="11">
        <v>2</v>
      </c>
      <c r="DB5" s="11">
        <v>1</v>
      </c>
      <c r="DC5" s="11">
        <v>0</v>
      </c>
      <c r="DD5" s="11">
        <v>3</v>
      </c>
      <c r="DE5" s="11">
        <v>1</v>
      </c>
      <c r="DF5" s="11">
        <v>1</v>
      </c>
      <c r="DG5" s="11">
        <v>2</v>
      </c>
      <c r="DH5" s="11">
        <v>0</v>
      </c>
      <c r="DI5" s="11">
        <v>0</v>
      </c>
      <c r="DJ5" s="11">
        <v>2</v>
      </c>
      <c r="DK5" s="11">
        <v>0</v>
      </c>
      <c r="DL5" s="54">
        <v>0</v>
      </c>
      <c r="DM5" s="143">
        <v>9</v>
      </c>
      <c r="DN5" s="143">
        <v>12</v>
      </c>
      <c r="DO5" s="143">
        <v>12</v>
      </c>
      <c r="DP5" s="143">
        <v>6</v>
      </c>
      <c r="DQ5" s="143">
        <v>14</v>
      </c>
      <c r="DR5" s="143">
        <v>2</v>
      </c>
      <c r="DS5" s="143">
        <v>27</v>
      </c>
      <c r="DT5" s="83">
        <v>1</v>
      </c>
      <c r="DU5" s="79">
        <v>1</v>
      </c>
      <c r="DV5" s="79">
        <v>1</v>
      </c>
      <c r="DW5" s="79">
        <v>1</v>
      </c>
      <c r="DX5" s="79">
        <v>1</v>
      </c>
      <c r="DY5" s="79">
        <v>1</v>
      </c>
      <c r="DZ5" s="79">
        <v>1</v>
      </c>
      <c r="EA5" s="79">
        <v>3</v>
      </c>
      <c r="EB5" s="79">
        <v>1</v>
      </c>
      <c r="EC5" s="79">
        <v>1</v>
      </c>
      <c r="ED5" s="79">
        <v>1</v>
      </c>
      <c r="EE5" s="79">
        <v>2</v>
      </c>
      <c r="EF5" s="79">
        <v>1</v>
      </c>
      <c r="EG5" s="79">
        <v>1</v>
      </c>
      <c r="EH5" s="79">
        <v>1</v>
      </c>
      <c r="EI5" s="79">
        <v>1</v>
      </c>
      <c r="EJ5" s="79">
        <v>1</v>
      </c>
      <c r="EK5" s="79">
        <v>1</v>
      </c>
      <c r="EL5" s="84">
        <v>2</v>
      </c>
      <c r="EM5" s="136">
        <f t="shared" si="0"/>
        <v>23</v>
      </c>
      <c r="EN5" s="53" t="s">
        <v>1032</v>
      </c>
      <c r="EO5" s="11" t="s">
        <v>1031</v>
      </c>
      <c r="EP5" s="77" t="s">
        <v>1030</v>
      </c>
      <c r="EQ5" s="11">
        <v>7</v>
      </c>
      <c r="ER5" s="11" t="s">
        <v>26</v>
      </c>
      <c r="ES5" s="11" t="s">
        <v>26</v>
      </c>
      <c r="ET5" s="11" t="s">
        <v>26</v>
      </c>
      <c r="EU5" s="11" t="s">
        <v>26</v>
      </c>
      <c r="EV5" s="11" t="s">
        <v>26</v>
      </c>
      <c r="EW5" s="11" t="s">
        <v>26</v>
      </c>
      <c r="EX5" s="11" t="s">
        <v>26</v>
      </c>
      <c r="EY5" s="11" t="s">
        <v>26</v>
      </c>
      <c r="EZ5" s="11" t="s">
        <v>26</v>
      </c>
      <c r="FA5" s="11" t="s">
        <v>20</v>
      </c>
      <c r="FB5" s="11" t="s">
        <v>26</v>
      </c>
      <c r="FC5" s="11" t="s">
        <v>26</v>
      </c>
      <c r="FD5" s="11" t="s">
        <v>24</v>
      </c>
      <c r="FE5" s="54" t="s">
        <v>23</v>
      </c>
      <c r="FF5" s="83" t="s">
        <v>606</v>
      </c>
      <c r="FG5" s="79" t="s">
        <v>98</v>
      </c>
      <c r="FH5" s="79" t="s">
        <v>62</v>
      </c>
      <c r="FI5" s="79">
        <v>240</v>
      </c>
      <c r="FJ5" s="79" t="s">
        <v>7</v>
      </c>
      <c r="FK5" s="79" t="s">
        <v>7</v>
      </c>
      <c r="FL5" s="79"/>
      <c r="FM5" s="79" t="s">
        <v>21</v>
      </c>
      <c r="FN5" s="84" t="s">
        <v>96</v>
      </c>
      <c r="FO5" s="53">
        <v>3</v>
      </c>
      <c r="FP5" s="11">
        <v>4</v>
      </c>
      <c r="FQ5" s="11">
        <v>5</v>
      </c>
      <c r="FR5" s="11">
        <v>1</v>
      </c>
      <c r="FS5" s="11" t="s">
        <v>19</v>
      </c>
      <c r="FT5" s="11" t="s">
        <v>20</v>
      </c>
      <c r="FU5" s="11" t="s">
        <v>20</v>
      </c>
      <c r="FV5" s="11" t="s">
        <v>20</v>
      </c>
      <c r="FW5" s="11" t="s">
        <v>20</v>
      </c>
      <c r="FX5" s="11">
        <v>3</v>
      </c>
      <c r="FY5" s="11">
        <v>3</v>
      </c>
      <c r="FZ5" s="11">
        <v>2</v>
      </c>
      <c r="GA5" s="11">
        <v>4</v>
      </c>
      <c r="GB5" s="11" t="s">
        <v>1029</v>
      </c>
      <c r="GC5" s="11" t="s">
        <v>14</v>
      </c>
      <c r="GD5" s="11" t="s">
        <v>7</v>
      </c>
      <c r="GE5" s="11" t="s">
        <v>14</v>
      </c>
      <c r="GF5" s="11" t="s">
        <v>14</v>
      </c>
      <c r="GG5" s="11" t="s">
        <v>7</v>
      </c>
      <c r="GH5" s="11" t="s">
        <v>7</v>
      </c>
      <c r="GI5" s="54" t="s">
        <v>7</v>
      </c>
      <c r="GJ5" s="83" t="s">
        <v>12</v>
      </c>
      <c r="GK5" s="79" t="s">
        <v>57</v>
      </c>
      <c r="GL5" s="79" t="s">
        <v>9</v>
      </c>
      <c r="GM5" s="79" t="s">
        <v>9</v>
      </c>
      <c r="GN5" s="79">
        <v>2</v>
      </c>
      <c r="GO5" s="79" t="s">
        <v>1028</v>
      </c>
      <c r="GP5" s="79" t="s">
        <v>9</v>
      </c>
      <c r="GQ5" s="79" t="s">
        <v>9</v>
      </c>
      <c r="GR5" s="79" t="s">
        <v>7</v>
      </c>
      <c r="GS5" s="79"/>
      <c r="GT5" s="84" t="s">
        <v>7</v>
      </c>
      <c r="GU5" s="53" t="s">
        <v>7</v>
      </c>
      <c r="GW5" s="11" t="s">
        <v>7</v>
      </c>
      <c r="GX5" s="54" t="s">
        <v>7</v>
      </c>
      <c r="GY5" s="83" t="s">
        <v>121</v>
      </c>
      <c r="GZ5" s="79">
        <v>7</v>
      </c>
      <c r="HA5" s="79"/>
      <c r="HB5" s="79"/>
      <c r="HC5" s="79"/>
      <c r="HD5" s="79"/>
      <c r="HE5" s="79"/>
      <c r="HF5" s="79"/>
      <c r="HG5" s="84"/>
      <c r="HH5" s="49" t="s">
        <v>5</v>
      </c>
      <c r="HI5" s="11" t="s">
        <v>1</v>
      </c>
      <c r="HJ5" s="11" t="s">
        <v>1</v>
      </c>
      <c r="HL5" s="11" t="s">
        <v>1</v>
      </c>
      <c r="HP5" s="11" t="s">
        <v>1</v>
      </c>
      <c r="HX5" s="11" t="s">
        <v>1</v>
      </c>
      <c r="IN5" s="21">
        <v>43963.528284398148</v>
      </c>
      <c r="IO5" s="18" t="s">
        <v>1038</v>
      </c>
      <c r="IP5" s="18">
        <v>11</v>
      </c>
      <c r="IQ5" s="18" t="s">
        <v>7</v>
      </c>
      <c r="IS5" s="18" t="s">
        <v>7</v>
      </c>
      <c r="IU5" s="18" t="s">
        <v>7</v>
      </c>
      <c r="IX5" s="18" t="s">
        <v>20</v>
      </c>
      <c r="IY5" s="18" t="s">
        <v>40</v>
      </c>
      <c r="IZ5" s="18" t="s">
        <v>20</v>
      </c>
      <c r="JA5" s="18" t="s">
        <v>20</v>
      </c>
      <c r="JB5" s="18" t="s">
        <v>20</v>
      </c>
      <c r="JC5" s="18" t="s">
        <v>39</v>
      </c>
      <c r="JD5" s="18">
        <v>4</v>
      </c>
      <c r="JE5" s="18">
        <v>1</v>
      </c>
      <c r="JF5" s="18" t="s">
        <v>20</v>
      </c>
      <c r="JG5" s="18" t="s">
        <v>38</v>
      </c>
      <c r="JH5" s="18" t="s">
        <v>9</v>
      </c>
      <c r="JI5" s="18" t="s">
        <v>1605</v>
      </c>
      <c r="JJ5" s="18" t="s">
        <v>7</v>
      </c>
      <c r="JL5" s="18" t="s">
        <v>9</v>
      </c>
      <c r="JM5" s="18" t="s">
        <v>112</v>
      </c>
      <c r="JN5" s="18" t="s">
        <v>34</v>
      </c>
      <c r="JO5" s="18" t="s">
        <v>9</v>
      </c>
      <c r="JP5" s="18" t="s">
        <v>1604</v>
      </c>
      <c r="JQ5" s="18">
        <v>4</v>
      </c>
      <c r="JR5" s="18" t="s">
        <v>170</v>
      </c>
      <c r="JS5" s="18">
        <v>4</v>
      </c>
      <c r="JT5" s="18" t="s">
        <v>170</v>
      </c>
      <c r="JU5" s="18">
        <v>7</v>
      </c>
      <c r="JV5" s="18" t="s">
        <v>1603</v>
      </c>
      <c r="JW5" s="18" t="s">
        <v>1602</v>
      </c>
      <c r="JX5" s="18">
        <v>3</v>
      </c>
      <c r="JY5" s="18">
        <v>4</v>
      </c>
      <c r="JZ5" s="18">
        <v>2</v>
      </c>
      <c r="KA5" s="18">
        <v>2</v>
      </c>
      <c r="KB5" s="18">
        <v>4</v>
      </c>
      <c r="KC5" s="18">
        <v>1</v>
      </c>
      <c r="KD5" s="18">
        <v>1</v>
      </c>
      <c r="KE5" s="18">
        <v>2</v>
      </c>
      <c r="KF5" s="18">
        <v>2</v>
      </c>
      <c r="KG5" s="18">
        <v>3</v>
      </c>
      <c r="KH5" s="18">
        <v>4</v>
      </c>
      <c r="KI5" s="18">
        <v>2</v>
      </c>
      <c r="KJ5" s="18">
        <v>2</v>
      </c>
      <c r="KK5" s="18">
        <v>1</v>
      </c>
      <c r="KL5" s="18">
        <v>3</v>
      </c>
      <c r="KM5" s="18">
        <v>2</v>
      </c>
      <c r="KN5" s="18">
        <v>2</v>
      </c>
      <c r="KO5" s="18">
        <v>2</v>
      </c>
      <c r="KP5" s="18">
        <v>3</v>
      </c>
      <c r="KQ5" s="18">
        <v>3</v>
      </c>
      <c r="KR5" s="34">
        <v>37</v>
      </c>
      <c r="KS5" s="149">
        <v>2</v>
      </c>
      <c r="KT5" s="18">
        <v>2</v>
      </c>
      <c r="KU5" s="18">
        <v>2</v>
      </c>
      <c r="KV5" s="18">
        <v>2</v>
      </c>
      <c r="KW5" s="18">
        <v>2</v>
      </c>
      <c r="KX5" s="18">
        <v>1</v>
      </c>
      <c r="KY5" s="18">
        <v>2</v>
      </c>
      <c r="KZ5" s="18">
        <v>2</v>
      </c>
      <c r="LA5" s="18">
        <v>3</v>
      </c>
      <c r="LB5" s="18">
        <v>2</v>
      </c>
      <c r="LC5" s="18">
        <v>2</v>
      </c>
      <c r="LD5" s="18">
        <v>2</v>
      </c>
      <c r="LE5" s="18">
        <v>2</v>
      </c>
      <c r="LF5" s="18">
        <v>0</v>
      </c>
      <c r="LG5" s="18">
        <v>0</v>
      </c>
      <c r="LH5" s="18">
        <v>1</v>
      </c>
      <c r="LI5" s="18">
        <v>1</v>
      </c>
      <c r="LJ5" s="18">
        <v>2</v>
      </c>
      <c r="LK5" s="18">
        <v>3</v>
      </c>
      <c r="LL5" s="18">
        <v>1</v>
      </c>
      <c r="LM5" s="18">
        <v>0</v>
      </c>
      <c r="LN5" s="18">
        <v>2</v>
      </c>
      <c r="LO5" s="18">
        <v>0</v>
      </c>
      <c r="LP5" s="18">
        <v>3</v>
      </c>
      <c r="LQ5" s="18">
        <v>1</v>
      </c>
      <c r="LR5" s="18">
        <v>0</v>
      </c>
      <c r="LS5" s="18">
        <v>0</v>
      </c>
      <c r="LT5" s="18">
        <v>0</v>
      </c>
      <c r="LU5" s="18">
        <v>1</v>
      </c>
      <c r="LV5" s="18">
        <v>1</v>
      </c>
      <c r="LW5" s="18">
        <v>1</v>
      </c>
      <c r="LX5" s="18">
        <v>2</v>
      </c>
      <c r="LY5" s="18">
        <v>0</v>
      </c>
      <c r="LZ5" s="18">
        <v>1</v>
      </c>
      <c r="MA5" s="18">
        <v>2</v>
      </c>
      <c r="MB5" s="18">
        <v>0</v>
      </c>
      <c r="MC5" s="34">
        <v>1</v>
      </c>
      <c r="MD5">
        <f t="shared" ref="MD5:MD65" si="1">KS5+LB5+LG5+LH5+LN5+LS5</f>
        <v>7</v>
      </c>
      <c r="ME5">
        <f t="shared" ref="ME5:ME65" si="2">KT5+KY5+LC5+LK5+LM5+LQ5+LW5</f>
        <v>11</v>
      </c>
      <c r="MF5">
        <f t="shared" ref="MF5:MF65" si="3">KU5+LJ5+MC5+LR5+LU5</f>
        <v>6</v>
      </c>
      <c r="MG5">
        <f t="shared" ref="MG5:MG65" si="4">KV5+KZ5+LD5+LF5+LL5+LO5+LT5+LY5</f>
        <v>7</v>
      </c>
      <c r="MH5">
        <f t="shared" ref="MH5:MH65" si="5">KW5+LA5+LE5+LP5+LX5+MA5</f>
        <v>14</v>
      </c>
      <c r="MI5">
        <f t="shared" ref="MI5:MI65" si="6">KX5+LI5+LV5+LZ5+MB5</f>
        <v>4</v>
      </c>
      <c r="MJ5">
        <f t="shared" ref="MJ5:MJ65" si="7">MD5+MI5+ME5+MF5+MG5-(MH5)</f>
        <v>21</v>
      </c>
      <c r="MK5" s="149">
        <v>1</v>
      </c>
      <c r="ML5" s="18">
        <v>1</v>
      </c>
      <c r="MM5" s="18">
        <v>1</v>
      </c>
      <c r="MN5" s="18">
        <v>1</v>
      </c>
      <c r="MO5" s="18">
        <v>1</v>
      </c>
      <c r="MP5" s="18">
        <v>1</v>
      </c>
      <c r="MQ5" s="18">
        <v>1</v>
      </c>
      <c r="MR5" s="18">
        <v>2</v>
      </c>
      <c r="MS5" s="18">
        <v>1</v>
      </c>
      <c r="MT5" s="18">
        <v>1</v>
      </c>
      <c r="MU5" s="18">
        <v>1</v>
      </c>
      <c r="MV5" s="18">
        <v>2</v>
      </c>
      <c r="MW5" s="18">
        <v>1</v>
      </c>
      <c r="MX5" s="18">
        <v>2</v>
      </c>
      <c r="MY5" s="18">
        <v>2</v>
      </c>
      <c r="MZ5" s="18">
        <v>1</v>
      </c>
      <c r="NA5" s="18">
        <v>1</v>
      </c>
      <c r="NB5" s="18">
        <v>1</v>
      </c>
      <c r="NC5" s="18">
        <v>2</v>
      </c>
      <c r="ND5" s="24">
        <f>SUM(MK5:NC5)</f>
        <v>24</v>
      </c>
      <c r="NE5" s="20" t="s">
        <v>267</v>
      </c>
      <c r="NF5" s="18">
        <v>5</v>
      </c>
      <c r="NG5" s="20" t="s">
        <v>1030</v>
      </c>
      <c r="NH5" s="18">
        <v>7</v>
      </c>
      <c r="NI5" s="18" t="s">
        <v>26</v>
      </c>
      <c r="NJ5" s="18" t="s">
        <v>26</v>
      </c>
      <c r="NK5" s="18" t="s">
        <v>26</v>
      </c>
      <c r="NL5" s="18" t="s">
        <v>26</v>
      </c>
      <c r="NM5" s="18" t="s">
        <v>26</v>
      </c>
      <c r="NN5" s="18" t="s">
        <v>26</v>
      </c>
      <c r="NO5" s="18" t="s">
        <v>26</v>
      </c>
      <c r="NP5" s="18" t="s">
        <v>26</v>
      </c>
      <c r="NQ5" s="18" t="s">
        <v>26</v>
      </c>
      <c r="NR5" s="18" t="s">
        <v>7</v>
      </c>
      <c r="NS5" s="18" t="s">
        <v>26</v>
      </c>
      <c r="NT5" s="18" t="s">
        <v>26</v>
      </c>
      <c r="NU5" s="18" t="s">
        <v>66</v>
      </c>
      <c r="NV5" s="18" t="s">
        <v>23</v>
      </c>
      <c r="NW5" s="18">
        <v>240</v>
      </c>
      <c r="NX5" s="18" t="s">
        <v>7</v>
      </c>
      <c r="NY5" s="18" t="s">
        <v>7</v>
      </c>
      <c r="OA5" s="18" t="s">
        <v>60</v>
      </c>
      <c r="OB5" s="18" t="s">
        <v>96</v>
      </c>
      <c r="OC5" s="18">
        <v>3</v>
      </c>
      <c r="OD5" s="18">
        <v>5</v>
      </c>
      <c r="OE5" s="18">
        <v>5</v>
      </c>
      <c r="OF5" s="18">
        <v>1</v>
      </c>
      <c r="OG5" s="18" t="s">
        <v>19</v>
      </c>
      <c r="OH5" s="18" t="s">
        <v>20</v>
      </c>
      <c r="OI5" s="18" t="s">
        <v>20</v>
      </c>
      <c r="OJ5" s="18" t="s">
        <v>20</v>
      </c>
      <c r="OK5" s="18" t="s">
        <v>20</v>
      </c>
      <c r="OL5" s="18">
        <v>3</v>
      </c>
      <c r="OM5" s="18">
        <v>3</v>
      </c>
      <c r="ON5" s="18">
        <v>1</v>
      </c>
      <c r="OO5" s="18">
        <v>1</v>
      </c>
      <c r="OQ5" s="18" t="s">
        <v>14</v>
      </c>
      <c r="OR5" s="18" t="s">
        <v>7</v>
      </c>
      <c r="OS5" s="18" t="s">
        <v>14</v>
      </c>
      <c r="OT5" s="18" t="s">
        <v>14</v>
      </c>
      <c r="OU5" s="18" t="s">
        <v>7</v>
      </c>
      <c r="OV5" s="18" t="s">
        <v>7</v>
      </c>
      <c r="OW5" s="18" t="s">
        <v>7</v>
      </c>
      <c r="OX5" s="18" t="s">
        <v>12</v>
      </c>
      <c r="OY5" s="18" t="s">
        <v>57</v>
      </c>
      <c r="OZ5" s="18" t="s">
        <v>9</v>
      </c>
      <c r="PA5" s="18" t="s">
        <v>9</v>
      </c>
      <c r="PB5" s="18">
        <v>2</v>
      </c>
      <c r="PC5" s="18" t="s">
        <v>1028</v>
      </c>
      <c r="PD5" s="18" t="s">
        <v>9</v>
      </c>
      <c r="PE5" s="18" t="s">
        <v>9</v>
      </c>
      <c r="PF5" s="18" t="s">
        <v>9</v>
      </c>
      <c r="PG5" s="18" t="s">
        <v>8</v>
      </c>
      <c r="PH5" s="18" t="s">
        <v>7</v>
      </c>
      <c r="PI5" s="18" t="s">
        <v>7</v>
      </c>
      <c r="PK5" s="18" t="s">
        <v>7</v>
      </c>
      <c r="PL5" s="18" t="s">
        <v>7</v>
      </c>
      <c r="PM5" s="18" t="s">
        <v>185</v>
      </c>
      <c r="PT5" s="18">
        <v>7</v>
      </c>
      <c r="PV5" s="18" t="s">
        <v>5</v>
      </c>
      <c r="PW5" s="18" t="s">
        <v>1</v>
      </c>
      <c r="PX5" s="18" t="s">
        <v>1</v>
      </c>
      <c r="PZ5" s="18" t="s">
        <v>1</v>
      </c>
      <c r="QD5" s="18" t="s">
        <v>1</v>
      </c>
      <c r="QL5" s="18" t="s">
        <v>1</v>
      </c>
      <c r="RB5" s="37">
        <v>43975.287720138891</v>
      </c>
      <c r="RC5" s="35" t="s">
        <v>1038</v>
      </c>
      <c r="RD5" s="35">
        <v>12</v>
      </c>
      <c r="RE5" s="35" t="s">
        <v>7</v>
      </c>
      <c r="RG5" s="35" t="s">
        <v>7</v>
      </c>
      <c r="RH5" s="35" t="s">
        <v>351</v>
      </c>
      <c r="RI5" s="35" t="s">
        <v>7</v>
      </c>
      <c r="RL5" s="35" t="s">
        <v>20</v>
      </c>
      <c r="RM5" s="35" t="s">
        <v>40</v>
      </c>
      <c r="RN5" s="35" t="s">
        <v>20</v>
      </c>
      <c r="RO5" s="35" t="s">
        <v>20</v>
      </c>
      <c r="RP5" s="35" t="s">
        <v>20</v>
      </c>
      <c r="RQ5" s="35" t="s">
        <v>39</v>
      </c>
      <c r="RR5" s="35">
        <v>5</v>
      </c>
      <c r="RS5" s="35">
        <v>1</v>
      </c>
      <c r="RT5" s="35" t="s">
        <v>20</v>
      </c>
      <c r="RU5" s="35" t="s">
        <v>38</v>
      </c>
      <c r="RV5" s="35" t="s">
        <v>7</v>
      </c>
      <c r="RX5" s="35" t="s">
        <v>7</v>
      </c>
      <c r="RZ5" s="35" t="s">
        <v>9</v>
      </c>
      <c r="SA5" s="35" t="s">
        <v>112</v>
      </c>
      <c r="SB5" s="35" t="s">
        <v>34</v>
      </c>
      <c r="SC5" s="35" t="s">
        <v>7</v>
      </c>
      <c r="SE5" s="35">
        <v>2</v>
      </c>
      <c r="SF5" s="35" t="s">
        <v>1664</v>
      </c>
      <c r="SG5" s="35">
        <v>0</v>
      </c>
      <c r="SI5" s="35">
        <v>7</v>
      </c>
      <c r="SJ5" s="35" t="s">
        <v>1663</v>
      </c>
      <c r="SK5" s="35" t="s">
        <v>1662</v>
      </c>
      <c r="SL5" s="35">
        <v>2</v>
      </c>
      <c r="SM5" s="35">
        <v>3</v>
      </c>
      <c r="SN5" s="35">
        <v>2</v>
      </c>
      <c r="SO5" s="35">
        <v>2</v>
      </c>
      <c r="SP5" s="35">
        <v>4</v>
      </c>
      <c r="SQ5" s="35">
        <v>1</v>
      </c>
      <c r="SR5" s="35">
        <v>1</v>
      </c>
      <c r="SS5" s="35">
        <v>3</v>
      </c>
      <c r="ST5" s="35">
        <v>1</v>
      </c>
      <c r="SU5" s="35">
        <v>3</v>
      </c>
      <c r="SV5" s="35">
        <v>4</v>
      </c>
      <c r="SW5" s="35">
        <v>1</v>
      </c>
      <c r="SX5" s="35">
        <v>2</v>
      </c>
      <c r="SY5" s="35">
        <v>1</v>
      </c>
      <c r="SZ5" s="35">
        <v>2</v>
      </c>
      <c r="TA5" s="35">
        <v>2</v>
      </c>
      <c r="TB5" s="35">
        <v>1</v>
      </c>
      <c r="TC5" s="35">
        <v>1</v>
      </c>
      <c r="TD5" s="35">
        <v>3</v>
      </c>
      <c r="TE5" s="35">
        <v>3</v>
      </c>
      <c r="TF5" s="156">
        <v>35</v>
      </c>
      <c r="TG5" s="160">
        <v>1</v>
      </c>
      <c r="TH5" s="35">
        <v>1</v>
      </c>
      <c r="TI5" s="35">
        <v>2</v>
      </c>
      <c r="TJ5" s="35">
        <v>0</v>
      </c>
      <c r="TK5" s="35">
        <v>2</v>
      </c>
      <c r="TL5" s="35">
        <v>0</v>
      </c>
      <c r="TM5" s="35">
        <v>1</v>
      </c>
      <c r="TN5" s="35">
        <v>1</v>
      </c>
      <c r="TO5" s="35">
        <v>3</v>
      </c>
      <c r="TP5" s="35">
        <v>2</v>
      </c>
      <c r="TQ5" s="35">
        <v>1</v>
      </c>
      <c r="TR5" s="35">
        <v>1</v>
      </c>
      <c r="TS5" s="35">
        <v>2</v>
      </c>
      <c r="TT5" s="35">
        <v>0</v>
      </c>
      <c r="TU5" s="35">
        <v>0</v>
      </c>
      <c r="TV5" s="35">
        <v>1</v>
      </c>
      <c r="TW5" s="35">
        <v>0</v>
      </c>
      <c r="TX5" s="35">
        <v>1</v>
      </c>
      <c r="TY5" s="35">
        <v>1</v>
      </c>
      <c r="TZ5" s="35">
        <v>0</v>
      </c>
      <c r="UA5" s="35">
        <v>0</v>
      </c>
      <c r="UB5" s="35">
        <v>1</v>
      </c>
      <c r="UC5" s="35">
        <v>0</v>
      </c>
      <c r="UD5" s="35">
        <v>3</v>
      </c>
      <c r="UE5" s="35">
        <v>2</v>
      </c>
      <c r="UF5" s="35">
        <v>1</v>
      </c>
      <c r="UG5" s="35">
        <v>0</v>
      </c>
      <c r="UH5" s="35">
        <v>0</v>
      </c>
      <c r="UI5" s="35">
        <v>1</v>
      </c>
      <c r="UJ5" s="35">
        <v>0</v>
      </c>
      <c r="UK5" s="35">
        <v>0</v>
      </c>
      <c r="UL5" s="35">
        <v>2</v>
      </c>
      <c r="UM5" s="35">
        <v>0</v>
      </c>
      <c r="UN5" s="35">
        <v>0</v>
      </c>
      <c r="UO5" s="35">
        <v>3</v>
      </c>
      <c r="UP5" s="35">
        <v>0</v>
      </c>
      <c r="UQ5" s="156">
        <v>1</v>
      </c>
      <c r="UR5" s="163">
        <v>5</v>
      </c>
      <c r="US5" s="163">
        <v>6</v>
      </c>
      <c r="UT5" s="163">
        <v>6</v>
      </c>
      <c r="UU5" s="163">
        <v>2</v>
      </c>
      <c r="UV5" s="163">
        <v>15</v>
      </c>
      <c r="UW5" s="163">
        <v>0</v>
      </c>
      <c r="UX5" s="163">
        <v>4</v>
      </c>
      <c r="UY5" s="160">
        <v>1</v>
      </c>
      <c r="UZ5" s="35">
        <v>1</v>
      </c>
      <c r="VA5" s="35">
        <v>1</v>
      </c>
      <c r="VB5" s="35">
        <v>1</v>
      </c>
      <c r="VC5" s="35">
        <v>1</v>
      </c>
      <c r="VD5" s="35">
        <v>1</v>
      </c>
      <c r="VE5" s="35">
        <v>1</v>
      </c>
      <c r="VF5" s="35">
        <v>1</v>
      </c>
      <c r="VG5" s="35">
        <v>1</v>
      </c>
      <c r="VH5" s="35">
        <v>1</v>
      </c>
      <c r="VI5" s="35">
        <v>1</v>
      </c>
      <c r="VJ5" s="35">
        <v>2</v>
      </c>
      <c r="VK5" s="35">
        <v>1</v>
      </c>
      <c r="VL5" s="35">
        <v>1</v>
      </c>
      <c r="VM5" s="35">
        <v>1</v>
      </c>
      <c r="VN5" s="35">
        <v>1</v>
      </c>
      <c r="VO5" s="35">
        <v>1</v>
      </c>
      <c r="VP5" s="35">
        <v>1</v>
      </c>
      <c r="VQ5" s="35">
        <v>2</v>
      </c>
      <c r="VR5" s="40">
        <f>SUM(UY5:VQ5)</f>
        <v>21</v>
      </c>
      <c r="VS5" s="35" t="s">
        <v>1661</v>
      </c>
      <c r="VT5" s="35">
        <v>5</v>
      </c>
      <c r="VU5" s="44" t="s">
        <v>1030</v>
      </c>
      <c r="VV5" s="35">
        <v>7.5</v>
      </c>
      <c r="VW5" s="35" t="s">
        <v>26</v>
      </c>
      <c r="VX5" s="35" t="s">
        <v>26</v>
      </c>
      <c r="VY5" s="35" t="s">
        <v>26</v>
      </c>
      <c r="VZ5" s="35" t="s">
        <v>26</v>
      </c>
      <c r="WA5" s="35" t="s">
        <v>26</v>
      </c>
      <c r="WB5" s="35" t="s">
        <v>26</v>
      </c>
      <c r="WC5" s="35" t="s">
        <v>26</v>
      </c>
      <c r="WD5" s="35" t="s">
        <v>26</v>
      </c>
      <c r="WE5" s="35" t="s">
        <v>26</v>
      </c>
      <c r="WF5" s="35" t="s">
        <v>7</v>
      </c>
      <c r="WG5" s="35" t="s">
        <v>26</v>
      </c>
      <c r="WH5" s="35" t="s">
        <v>26</v>
      </c>
      <c r="WI5" s="35" t="s">
        <v>66</v>
      </c>
      <c r="WJ5" s="35" t="s">
        <v>23</v>
      </c>
      <c r="WK5" s="35">
        <v>240</v>
      </c>
      <c r="WL5" s="35" t="s">
        <v>7</v>
      </c>
      <c r="WM5" s="35" t="s">
        <v>7</v>
      </c>
      <c r="WO5" s="35" t="s">
        <v>60</v>
      </c>
      <c r="WP5" s="35" t="s">
        <v>96</v>
      </c>
      <c r="WQ5" s="35">
        <v>3</v>
      </c>
      <c r="WR5" s="35">
        <v>5</v>
      </c>
      <c r="WS5" s="35">
        <v>5</v>
      </c>
      <c r="WT5" s="35">
        <v>1</v>
      </c>
      <c r="WU5" s="35" t="s">
        <v>19</v>
      </c>
      <c r="WV5" s="35" t="s">
        <v>20</v>
      </c>
      <c r="WW5" s="35" t="s">
        <v>20</v>
      </c>
      <c r="WX5" s="35" t="s">
        <v>20</v>
      </c>
      <c r="WY5" s="35" t="s">
        <v>20</v>
      </c>
      <c r="WZ5" s="35">
        <v>3</v>
      </c>
      <c r="XA5" s="35">
        <v>1</v>
      </c>
      <c r="XB5" s="35">
        <v>1</v>
      </c>
      <c r="XC5" s="35">
        <v>5</v>
      </c>
      <c r="XE5" s="35" t="s">
        <v>14</v>
      </c>
      <c r="XF5" s="35" t="s">
        <v>7</v>
      </c>
      <c r="XG5" s="35" t="s">
        <v>14</v>
      </c>
      <c r="XH5" s="35" t="s">
        <v>14</v>
      </c>
      <c r="XI5" s="35" t="s">
        <v>7</v>
      </c>
      <c r="XJ5" s="35" t="s">
        <v>7</v>
      </c>
      <c r="XK5" s="35" t="s">
        <v>7</v>
      </c>
      <c r="XL5" s="35" t="s">
        <v>12</v>
      </c>
      <c r="XM5" s="35" t="s">
        <v>57</v>
      </c>
      <c r="XN5" s="35" t="s">
        <v>9</v>
      </c>
      <c r="XO5" s="35" t="s">
        <v>9</v>
      </c>
      <c r="XP5" s="35">
        <v>2</v>
      </c>
      <c r="XQ5" s="35" t="s">
        <v>1028</v>
      </c>
      <c r="XR5" s="35" t="s">
        <v>9</v>
      </c>
      <c r="XS5" s="35" t="s">
        <v>9</v>
      </c>
      <c r="XT5" s="35" t="s">
        <v>9</v>
      </c>
      <c r="XU5" s="35" t="s">
        <v>8</v>
      </c>
      <c r="XV5" s="35" t="s">
        <v>7</v>
      </c>
      <c r="XW5" s="35" t="s">
        <v>7</v>
      </c>
      <c r="XY5" s="35" t="s">
        <v>7</v>
      </c>
      <c r="XZ5" s="35" t="s">
        <v>7</v>
      </c>
      <c r="YA5" s="35" t="s">
        <v>121</v>
      </c>
      <c r="YB5" s="35">
        <v>7</v>
      </c>
      <c r="YJ5" s="35" t="s">
        <v>5</v>
      </c>
      <c r="YK5" s="35" t="s">
        <v>1</v>
      </c>
      <c r="YL5" s="35" t="s">
        <v>1</v>
      </c>
      <c r="YN5" s="35" t="s">
        <v>1</v>
      </c>
      <c r="YR5" s="35" t="s">
        <v>1</v>
      </c>
      <c r="YZ5" s="35" t="s">
        <v>1</v>
      </c>
    </row>
    <row r="6" spans="1:691" ht="14.5" x14ac:dyDescent="0.35">
      <c r="A6" s="17">
        <v>43959.510199895834</v>
      </c>
      <c r="B6" s="47" t="s">
        <v>425</v>
      </c>
      <c r="C6" s="53">
        <v>29</v>
      </c>
      <c r="D6" s="11" t="s">
        <v>51</v>
      </c>
      <c r="E6" s="11" t="s">
        <v>50</v>
      </c>
      <c r="F6" s="11" t="s">
        <v>118</v>
      </c>
      <c r="G6" s="11" t="s">
        <v>48</v>
      </c>
      <c r="H6" s="11" t="s">
        <v>47</v>
      </c>
      <c r="I6" s="11" t="s">
        <v>47</v>
      </c>
      <c r="J6" s="11" t="s">
        <v>7</v>
      </c>
      <c r="L6" s="11" t="s">
        <v>7</v>
      </c>
      <c r="N6" s="11" t="s">
        <v>7</v>
      </c>
      <c r="O6" s="11" t="s">
        <v>45</v>
      </c>
      <c r="P6" s="11">
        <v>1400</v>
      </c>
      <c r="Q6" s="11" t="s">
        <v>424</v>
      </c>
      <c r="R6" s="11">
        <v>500</v>
      </c>
      <c r="S6" s="11" t="s">
        <v>84</v>
      </c>
      <c r="T6" s="11">
        <v>0</v>
      </c>
      <c r="U6" s="11" t="s">
        <v>7</v>
      </c>
      <c r="V6" s="11" t="s">
        <v>7</v>
      </c>
      <c r="W6" s="11" t="s">
        <v>7</v>
      </c>
      <c r="X6" s="11" t="s">
        <v>7</v>
      </c>
      <c r="Y6" s="54" t="s">
        <v>7</v>
      </c>
      <c r="Z6" s="65" t="s">
        <v>7</v>
      </c>
      <c r="AA6" s="66"/>
      <c r="AB6" s="66" t="s">
        <v>7</v>
      </c>
      <c r="AC6" s="66"/>
      <c r="AD6" s="66" t="s">
        <v>7</v>
      </c>
      <c r="AE6" s="66"/>
      <c r="AF6" s="67"/>
      <c r="AG6" s="53" t="s">
        <v>20</v>
      </c>
      <c r="AH6" s="11" t="s">
        <v>40</v>
      </c>
      <c r="AI6" s="11" t="s">
        <v>20</v>
      </c>
      <c r="AJ6" s="11">
        <v>2</v>
      </c>
      <c r="AK6" s="11">
        <v>2</v>
      </c>
      <c r="AL6" s="11" t="s">
        <v>39</v>
      </c>
      <c r="AM6" s="11">
        <v>1</v>
      </c>
      <c r="AN6" s="11" t="s">
        <v>20</v>
      </c>
      <c r="AO6" s="11">
        <v>1</v>
      </c>
      <c r="AP6" s="54" t="s">
        <v>38</v>
      </c>
      <c r="AQ6" s="65" t="s">
        <v>9</v>
      </c>
      <c r="AR6" s="66" t="s">
        <v>423</v>
      </c>
      <c r="AS6" s="66" t="s">
        <v>7</v>
      </c>
      <c r="AT6" s="67"/>
      <c r="AU6" s="53" t="s">
        <v>9</v>
      </c>
      <c r="AV6" s="11" t="s">
        <v>112</v>
      </c>
      <c r="AW6" s="11" t="s">
        <v>256</v>
      </c>
      <c r="AX6" s="11" t="s">
        <v>9</v>
      </c>
      <c r="AY6" s="11" t="s">
        <v>422</v>
      </c>
      <c r="AZ6" s="11">
        <v>1</v>
      </c>
      <c r="BA6" s="11" t="s">
        <v>421</v>
      </c>
      <c r="BB6" s="11">
        <v>3</v>
      </c>
      <c r="BC6" s="11" t="s">
        <v>420</v>
      </c>
      <c r="BD6" s="11">
        <v>7</v>
      </c>
      <c r="BE6" s="11" t="s">
        <v>419</v>
      </c>
      <c r="BF6" s="78" t="s">
        <v>418</v>
      </c>
      <c r="BG6" s="83">
        <v>2</v>
      </c>
      <c r="BH6" s="79">
        <v>2</v>
      </c>
      <c r="BI6" s="79">
        <v>3</v>
      </c>
      <c r="BJ6" s="79">
        <v>3</v>
      </c>
      <c r="BK6" s="79">
        <v>2</v>
      </c>
      <c r="BL6" s="79">
        <v>2</v>
      </c>
      <c r="BM6" s="79">
        <v>2</v>
      </c>
      <c r="BN6" s="79">
        <v>2</v>
      </c>
      <c r="BO6" s="79">
        <v>1</v>
      </c>
      <c r="BP6" s="79">
        <v>2</v>
      </c>
      <c r="BQ6" s="79">
        <v>2</v>
      </c>
      <c r="BR6" s="79">
        <v>2</v>
      </c>
      <c r="BS6" s="79">
        <v>1</v>
      </c>
      <c r="BT6" s="79">
        <v>1</v>
      </c>
      <c r="BU6" s="79">
        <v>2</v>
      </c>
      <c r="BV6" s="79">
        <v>2</v>
      </c>
      <c r="BW6" s="79">
        <v>2</v>
      </c>
      <c r="BX6" s="79">
        <v>2</v>
      </c>
      <c r="BY6" s="79">
        <v>2</v>
      </c>
      <c r="BZ6" s="84">
        <v>2</v>
      </c>
      <c r="CA6" s="136">
        <v>48</v>
      </c>
      <c r="CB6" s="53">
        <v>1</v>
      </c>
      <c r="CC6" s="11">
        <v>0</v>
      </c>
      <c r="CD6" s="11">
        <v>2</v>
      </c>
      <c r="CE6" s="11">
        <v>1</v>
      </c>
      <c r="CF6" s="11">
        <v>1</v>
      </c>
      <c r="CG6" s="11">
        <v>1</v>
      </c>
      <c r="CH6" s="11">
        <v>1</v>
      </c>
      <c r="CI6" s="11">
        <v>0</v>
      </c>
      <c r="CJ6" s="11">
        <v>2</v>
      </c>
      <c r="CK6" s="11">
        <v>1</v>
      </c>
      <c r="CL6" s="11">
        <v>1</v>
      </c>
      <c r="CM6" s="11">
        <v>0</v>
      </c>
      <c r="CN6" s="11">
        <v>1</v>
      </c>
      <c r="CO6" s="11">
        <v>0</v>
      </c>
      <c r="CP6" s="11">
        <v>0</v>
      </c>
      <c r="CQ6" s="11">
        <v>2</v>
      </c>
      <c r="CR6" s="11">
        <v>0</v>
      </c>
      <c r="CS6" s="11">
        <v>3</v>
      </c>
      <c r="CT6" s="11">
        <v>1</v>
      </c>
      <c r="CU6" s="11">
        <v>1</v>
      </c>
      <c r="CV6" s="11">
        <v>0</v>
      </c>
      <c r="CW6" s="11">
        <v>2</v>
      </c>
      <c r="CX6" s="11">
        <v>0</v>
      </c>
      <c r="CY6" s="11">
        <v>1</v>
      </c>
      <c r="CZ6" s="11">
        <v>0</v>
      </c>
      <c r="DA6" s="11">
        <v>3</v>
      </c>
      <c r="DB6" s="11">
        <v>2</v>
      </c>
      <c r="DC6" s="11">
        <v>0</v>
      </c>
      <c r="DD6" s="11">
        <v>1</v>
      </c>
      <c r="DE6" s="11">
        <v>0</v>
      </c>
      <c r="DF6" s="11">
        <v>0</v>
      </c>
      <c r="DG6" s="11">
        <v>0</v>
      </c>
      <c r="DH6" s="11">
        <v>0</v>
      </c>
      <c r="DI6" s="11">
        <v>0</v>
      </c>
      <c r="DJ6" s="11">
        <v>0</v>
      </c>
      <c r="DK6" s="11">
        <v>1</v>
      </c>
      <c r="DL6" s="54">
        <v>0</v>
      </c>
      <c r="DM6" s="143">
        <v>8</v>
      </c>
      <c r="DN6" s="143">
        <v>3</v>
      </c>
      <c r="DO6" s="143">
        <v>9</v>
      </c>
      <c r="DP6" s="143">
        <v>2</v>
      </c>
      <c r="DQ6" s="143">
        <v>5</v>
      </c>
      <c r="DR6" s="143">
        <v>2</v>
      </c>
      <c r="DS6" s="143">
        <v>19</v>
      </c>
      <c r="DT6" s="83">
        <v>3</v>
      </c>
      <c r="DU6" s="79">
        <v>3</v>
      </c>
      <c r="DV6" s="79">
        <v>1</v>
      </c>
      <c r="DW6" s="79">
        <v>2</v>
      </c>
      <c r="DX6" s="79">
        <v>2</v>
      </c>
      <c r="DY6" s="79">
        <v>1</v>
      </c>
      <c r="DZ6" s="79">
        <v>2</v>
      </c>
      <c r="EA6" s="79">
        <v>2</v>
      </c>
      <c r="EB6" s="79">
        <v>2</v>
      </c>
      <c r="EC6" s="79">
        <v>1</v>
      </c>
      <c r="ED6" s="79">
        <v>1</v>
      </c>
      <c r="EE6" s="79">
        <v>1</v>
      </c>
      <c r="EF6" s="79">
        <v>1</v>
      </c>
      <c r="EG6" s="79">
        <v>2</v>
      </c>
      <c r="EH6" s="79">
        <v>1</v>
      </c>
      <c r="EI6" s="79">
        <v>2</v>
      </c>
      <c r="EJ6" s="79">
        <v>2</v>
      </c>
      <c r="EK6" s="79">
        <v>1</v>
      </c>
      <c r="EL6" s="84">
        <v>1</v>
      </c>
      <c r="EM6" s="136">
        <f t="shared" si="0"/>
        <v>31</v>
      </c>
      <c r="EN6" s="53" t="s">
        <v>417</v>
      </c>
      <c r="EO6" s="11" t="s">
        <v>416</v>
      </c>
      <c r="EP6" s="77" t="s">
        <v>415</v>
      </c>
      <c r="EQ6" s="11">
        <v>6</v>
      </c>
      <c r="ER6" s="11" t="s">
        <v>26</v>
      </c>
      <c r="ES6" s="11" t="s">
        <v>26</v>
      </c>
      <c r="ET6" s="11" t="s">
        <v>69</v>
      </c>
      <c r="EU6" s="11" t="s">
        <v>26</v>
      </c>
      <c r="EV6" s="11" t="s">
        <v>26</v>
      </c>
      <c r="EW6" s="11" t="s">
        <v>26</v>
      </c>
      <c r="EX6" s="11" t="s">
        <v>69</v>
      </c>
      <c r="EY6" s="11" t="s">
        <v>103</v>
      </c>
      <c r="EZ6" s="11" t="s">
        <v>26</v>
      </c>
      <c r="FA6" s="11" t="s">
        <v>414</v>
      </c>
      <c r="FB6" s="11" t="s">
        <v>26</v>
      </c>
      <c r="FC6" s="11" t="s">
        <v>125</v>
      </c>
      <c r="FD6" s="11" t="s">
        <v>101</v>
      </c>
      <c r="FE6" s="54" t="s">
        <v>146</v>
      </c>
      <c r="FF6" s="83" t="s">
        <v>413</v>
      </c>
      <c r="FG6" s="79">
        <v>20</v>
      </c>
      <c r="FH6" s="79">
        <v>24</v>
      </c>
      <c r="FI6" s="79">
        <v>60</v>
      </c>
      <c r="FJ6" s="79" t="s">
        <v>7</v>
      </c>
      <c r="FK6" s="79" t="s">
        <v>7</v>
      </c>
      <c r="FL6" s="79"/>
      <c r="FM6" s="79" t="s">
        <v>22</v>
      </c>
      <c r="FN6" s="84" t="s">
        <v>96</v>
      </c>
      <c r="FO6" s="53">
        <v>3</v>
      </c>
      <c r="FP6" s="11">
        <v>2</v>
      </c>
      <c r="FQ6" s="11">
        <v>3</v>
      </c>
      <c r="FR6" s="11">
        <v>1</v>
      </c>
      <c r="FS6" s="11" t="s">
        <v>16</v>
      </c>
      <c r="FT6" s="11" t="s">
        <v>20</v>
      </c>
      <c r="FU6" s="11" t="s">
        <v>20</v>
      </c>
      <c r="FV6" s="11" t="s">
        <v>20</v>
      </c>
      <c r="FW6" s="11" t="s">
        <v>17</v>
      </c>
      <c r="FX6" s="11">
        <v>2</v>
      </c>
      <c r="FY6" s="11">
        <v>3</v>
      </c>
      <c r="FZ6" s="11">
        <v>2</v>
      </c>
      <c r="GA6" s="11">
        <v>2</v>
      </c>
      <c r="GB6" s="11" t="s">
        <v>412</v>
      </c>
      <c r="GC6" s="11" t="s">
        <v>14</v>
      </c>
      <c r="GD6" s="11" t="s">
        <v>7</v>
      </c>
      <c r="GE6" s="11" t="s">
        <v>14</v>
      </c>
      <c r="GF6" s="11" t="s">
        <v>58</v>
      </c>
      <c r="GG6" s="11" t="s">
        <v>13</v>
      </c>
      <c r="GH6" s="11" t="s">
        <v>7</v>
      </c>
      <c r="GI6" s="54" t="s">
        <v>7</v>
      </c>
      <c r="GJ6" s="83" t="s">
        <v>12</v>
      </c>
      <c r="GK6" s="79" t="s">
        <v>57</v>
      </c>
      <c r="GL6" s="79" t="s">
        <v>7</v>
      </c>
      <c r="GM6" s="79" t="s">
        <v>7</v>
      </c>
      <c r="GN6" s="79"/>
      <c r="GO6" s="79" t="s">
        <v>411</v>
      </c>
      <c r="GP6" s="79" t="s">
        <v>9</v>
      </c>
      <c r="GQ6" s="79" t="s">
        <v>9</v>
      </c>
      <c r="GR6" s="79" t="s">
        <v>9</v>
      </c>
      <c r="GS6" s="79" t="s">
        <v>8</v>
      </c>
      <c r="GT6" s="84" t="s">
        <v>7</v>
      </c>
      <c r="GU6" s="53" t="s">
        <v>7</v>
      </c>
      <c r="GW6" s="11" t="s">
        <v>7</v>
      </c>
      <c r="GX6" s="54" t="s">
        <v>7</v>
      </c>
      <c r="GY6" s="83" t="s">
        <v>90</v>
      </c>
      <c r="GZ6" s="79"/>
      <c r="HA6" s="79"/>
      <c r="HB6" s="79"/>
      <c r="HC6" s="79"/>
      <c r="HD6" s="79"/>
      <c r="HE6" s="79">
        <v>3</v>
      </c>
      <c r="HF6" s="79"/>
      <c r="HG6" s="84"/>
      <c r="HH6" s="49" t="s">
        <v>5</v>
      </c>
      <c r="HP6" s="11" t="s">
        <v>4</v>
      </c>
      <c r="HR6" s="11" t="s">
        <v>3</v>
      </c>
      <c r="HS6" s="11" t="s">
        <v>1</v>
      </c>
      <c r="HT6" s="11" t="s">
        <v>1</v>
      </c>
      <c r="HX6" s="11" t="s">
        <v>1</v>
      </c>
      <c r="IN6" s="21">
        <v>43966.678012418983</v>
      </c>
      <c r="IO6" s="18" t="s">
        <v>425</v>
      </c>
      <c r="IP6" s="18">
        <v>7</v>
      </c>
      <c r="IQ6" s="18" t="s">
        <v>7</v>
      </c>
      <c r="IS6" s="18" t="s">
        <v>7</v>
      </c>
      <c r="IU6" s="18" t="s">
        <v>9</v>
      </c>
      <c r="IV6" s="18" t="s">
        <v>274</v>
      </c>
      <c r="IW6" s="18" t="s">
        <v>41</v>
      </c>
      <c r="IX6" s="18" t="s">
        <v>20</v>
      </c>
      <c r="IY6" s="18" t="s">
        <v>40</v>
      </c>
      <c r="IZ6" s="18" t="s">
        <v>20</v>
      </c>
      <c r="JA6" s="18">
        <v>2</v>
      </c>
      <c r="JB6" s="18" t="s">
        <v>20</v>
      </c>
      <c r="JC6" s="18" t="s">
        <v>39</v>
      </c>
      <c r="JD6" s="18">
        <v>1</v>
      </c>
      <c r="JE6" s="18" t="s">
        <v>20</v>
      </c>
      <c r="JF6" s="18" t="s">
        <v>20</v>
      </c>
      <c r="JG6" s="18" t="s">
        <v>38</v>
      </c>
      <c r="JH6" s="18" t="s">
        <v>9</v>
      </c>
      <c r="JI6" s="18" t="s">
        <v>1441</v>
      </c>
      <c r="JJ6" s="18" t="s">
        <v>7</v>
      </c>
      <c r="JL6" s="18" t="s">
        <v>9</v>
      </c>
      <c r="JM6" s="18" t="s">
        <v>112</v>
      </c>
      <c r="JN6" s="18" t="s">
        <v>256</v>
      </c>
      <c r="JO6" s="18" t="s">
        <v>9</v>
      </c>
      <c r="JP6" s="18" t="s">
        <v>1440</v>
      </c>
      <c r="JQ6" s="18">
        <v>4</v>
      </c>
      <c r="JR6" s="18">
        <v>60</v>
      </c>
      <c r="JS6" s="18">
        <v>4</v>
      </c>
      <c r="JT6" s="18">
        <v>30</v>
      </c>
      <c r="JU6" s="18">
        <v>7</v>
      </c>
      <c r="JV6" s="18" t="s">
        <v>1439</v>
      </c>
      <c r="JW6" s="18">
        <v>10</v>
      </c>
      <c r="JX6" s="18">
        <v>2</v>
      </c>
      <c r="JY6" s="18">
        <v>2</v>
      </c>
      <c r="JZ6" s="18">
        <v>3</v>
      </c>
      <c r="KA6" s="18">
        <v>3</v>
      </c>
      <c r="KB6" s="18">
        <v>1</v>
      </c>
      <c r="KC6" s="18">
        <v>2</v>
      </c>
      <c r="KD6" s="18">
        <v>2</v>
      </c>
      <c r="KE6" s="18">
        <v>1</v>
      </c>
      <c r="KF6" s="18">
        <v>1</v>
      </c>
      <c r="KG6" s="18">
        <v>2</v>
      </c>
      <c r="KH6" s="18">
        <v>2</v>
      </c>
      <c r="KI6" s="18">
        <v>2</v>
      </c>
      <c r="KJ6" s="18">
        <v>1</v>
      </c>
      <c r="KK6" s="18">
        <v>1</v>
      </c>
      <c r="KL6" s="18">
        <v>1</v>
      </c>
      <c r="KM6" s="18">
        <v>2</v>
      </c>
      <c r="KN6" s="18">
        <v>2</v>
      </c>
      <c r="KO6" s="18">
        <v>2</v>
      </c>
      <c r="KP6" s="18">
        <v>1</v>
      </c>
      <c r="KQ6" s="18">
        <v>2</v>
      </c>
      <c r="KR6" s="34">
        <v>52</v>
      </c>
      <c r="KS6" s="149">
        <v>2</v>
      </c>
      <c r="KT6" s="18">
        <v>0</v>
      </c>
      <c r="KU6" s="18">
        <v>1</v>
      </c>
      <c r="KV6" s="18">
        <v>1</v>
      </c>
      <c r="KW6" s="18">
        <v>1</v>
      </c>
      <c r="KX6" s="18">
        <v>1</v>
      </c>
      <c r="KY6" s="18">
        <v>0</v>
      </c>
      <c r="KZ6" s="18">
        <v>0</v>
      </c>
      <c r="LA6" s="18">
        <v>2</v>
      </c>
      <c r="LB6" s="18">
        <v>1</v>
      </c>
      <c r="LC6" s="18">
        <v>0</v>
      </c>
      <c r="LD6" s="18">
        <v>0</v>
      </c>
      <c r="LE6" s="18">
        <v>1</v>
      </c>
      <c r="LF6" s="18">
        <v>0</v>
      </c>
      <c r="LG6" s="18">
        <v>0</v>
      </c>
      <c r="LH6" s="18">
        <v>2</v>
      </c>
      <c r="LI6" s="18">
        <v>0</v>
      </c>
      <c r="LJ6" s="18">
        <v>3</v>
      </c>
      <c r="LK6" s="18">
        <v>1</v>
      </c>
      <c r="LL6" s="18">
        <v>1</v>
      </c>
      <c r="LM6" s="18">
        <v>1</v>
      </c>
      <c r="LN6" s="18">
        <v>1</v>
      </c>
      <c r="LO6" s="18">
        <v>0</v>
      </c>
      <c r="LP6" s="18">
        <v>1</v>
      </c>
      <c r="LQ6" s="18">
        <v>0</v>
      </c>
      <c r="LR6" s="18">
        <v>2</v>
      </c>
      <c r="LS6" s="18">
        <v>2</v>
      </c>
      <c r="LT6" s="18">
        <v>0</v>
      </c>
      <c r="LU6" s="18">
        <v>1</v>
      </c>
      <c r="LV6" s="18">
        <v>0</v>
      </c>
      <c r="LW6" s="18">
        <v>0</v>
      </c>
      <c r="LX6" s="18">
        <v>1</v>
      </c>
      <c r="LY6" s="18">
        <v>0</v>
      </c>
      <c r="LZ6" s="18">
        <v>0</v>
      </c>
      <c r="MA6" s="18">
        <v>0</v>
      </c>
      <c r="MB6" s="18">
        <v>1</v>
      </c>
      <c r="MC6" s="34">
        <v>0</v>
      </c>
      <c r="MD6">
        <f t="shared" si="1"/>
        <v>8</v>
      </c>
      <c r="ME6">
        <f t="shared" si="2"/>
        <v>2</v>
      </c>
      <c r="MF6">
        <f t="shared" si="3"/>
        <v>7</v>
      </c>
      <c r="MG6">
        <f t="shared" si="4"/>
        <v>2</v>
      </c>
      <c r="MH6">
        <f t="shared" si="5"/>
        <v>6</v>
      </c>
      <c r="MI6">
        <f t="shared" si="6"/>
        <v>2</v>
      </c>
      <c r="MJ6">
        <f t="shared" si="7"/>
        <v>15</v>
      </c>
      <c r="MK6" s="149">
        <v>3</v>
      </c>
      <c r="ML6" s="18">
        <v>2</v>
      </c>
      <c r="MM6" s="18">
        <v>1</v>
      </c>
      <c r="MN6" s="18">
        <v>2</v>
      </c>
      <c r="MO6" s="18">
        <v>2</v>
      </c>
      <c r="MP6" s="18">
        <v>1</v>
      </c>
      <c r="MQ6" s="18">
        <v>1</v>
      </c>
      <c r="MR6" s="18">
        <v>1</v>
      </c>
      <c r="MS6" s="18">
        <v>2</v>
      </c>
      <c r="MT6" s="18">
        <v>1</v>
      </c>
      <c r="MU6" s="18">
        <v>1</v>
      </c>
      <c r="MV6" s="18">
        <v>2</v>
      </c>
      <c r="MW6" s="18">
        <v>2</v>
      </c>
      <c r="MX6" s="18">
        <v>1</v>
      </c>
      <c r="MY6" s="18">
        <v>3</v>
      </c>
      <c r="MZ6" s="18">
        <v>2</v>
      </c>
      <c r="NA6" s="18">
        <v>2</v>
      </c>
      <c r="NB6" s="18">
        <v>2</v>
      </c>
      <c r="NC6" s="18">
        <v>2</v>
      </c>
      <c r="ND6" s="24">
        <f>SUM(MK6:NC6)</f>
        <v>33</v>
      </c>
      <c r="NE6" s="20" t="s">
        <v>769</v>
      </c>
      <c r="NF6" s="18">
        <v>10</v>
      </c>
      <c r="NG6" s="18" t="s">
        <v>1438</v>
      </c>
      <c r="NH6" s="18">
        <v>4</v>
      </c>
      <c r="NI6" s="18" t="s">
        <v>26</v>
      </c>
      <c r="NJ6" s="18" t="s">
        <v>103</v>
      </c>
      <c r="NK6" s="18" t="s">
        <v>69</v>
      </c>
      <c r="NL6" s="18" t="s">
        <v>26</v>
      </c>
      <c r="NM6" s="18" t="s">
        <v>26</v>
      </c>
      <c r="NN6" s="18" t="s">
        <v>26</v>
      </c>
      <c r="NO6" s="18" t="s">
        <v>26</v>
      </c>
      <c r="NP6" s="18" t="s">
        <v>26</v>
      </c>
      <c r="NQ6" s="18" t="s">
        <v>26</v>
      </c>
      <c r="NR6" s="18" t="s">
        <v>1437</v>
      </c>
      <c r="NS6" s="18" t="s">
        <v>26</v>
      </c>
      <c r="NT6" s="18" t="s">
        <v>125</v>
      </c>
      <c r="NU6" s="18" t="s">
        <v>101</v>
      </c>
      <c r="NV6" s="18" t="s">
        <v>146</v>
      </c>
      <c r="NW6" s="18">
        <v>60</v>
      </c>
      <c r="NX6" s="18" t="s">
        <v>7</v>
      </c>
      <c r="NY6" s="18" t="s">
        <v>9</v>
      </c>
      <c r="NZ6" s="18" t="s">
        <v>187</v>
      </c>
      <c r="OA6" s="18" t="s">
        <v>96</v>
      </c>
      <c r="OB6" s="18" t="s">
        <v>96</v>
      </c>
      <c r="OC6" s="18">
        <v>4</v>
      </c>
      <c r="OD6" s="18">
        <v>2</v>
      </c>
      <c r="OE6" s="18">
        <v>3</v>
      </c>
      <c r="OF6" s="18">
        <v>2</v>
      </c>
      <c r="OG6" s="18" t="s">
        <v>16</v>
      </c>
      <c r="OH6" s="18" t="s">
        <v>19</v>
      </c>
      <c r="OI6" s="18" t="s">
        <v>20</v>
      </c>
      <c r="OJ6" s="18" t="s">
        <v>20</v>
      </c>
      <c r="OK6" s="18" t="s">
        <v>20</v>
      </c>
      <c r="OL6" s="18">
        <v>2</v>
      </c>
      <c r="OM6" s="18">
        <v>3</v>
      </c>
      <c r="ON6" s="18">
        <v>3</v>
      </c>
      <c r="OO6" s="18">
        <v>3</v>
      </c>
      <c r="OP6" s="18" t="s">
        <v>1436</v>
      </c>
      <c r="OQ6" s="18" t="s">
        <v>14</v>
      </c>
      <c r="OR6" s="18" t="s">
        <v>7</v>
      </c>
      <c r="OS6" s="18" t="s">
        <v>94</v>
      </c>
      <c r="OT6" s="18" t="s">
        <v>162</v>
      </c>
      <c r="OU6" s="18" t="s">
        <v>13</v>
      </c>
      <c r="OV6" s="18" t="s">
        <v>7</v>
      </c>
      <c r="OW6" s="18" t="s">
        <v>7</v>
      </c>
      <c r="OX6" s="18" t="s">
        <v>12</v>
      </c>
      <c r="OY6" s="18" t="s">
        <v>57</v>
      </c>
      <c r="OZ6" s="18" t="s">
        <v>7</v>
      </c>
      <c r="PA6" s="18" t="s">
        <v>7</v>
      </c>
      <c r="PC6" s="18" t="s">
        <v>1435</v>
      </c>
      <c r="PD6" s="18" t="s">
        <v>9</v>
      </c>
      <c r="PE6" s="18" t="s">
        <v>9</v>
      </c>
      <c r="PF6" s="18" t="s">
        <v>9</v>
      </c>
      <c r="PG6" s="18" t="s">
        <v>8</v>
      </c>
      <c r="PH6" s="18" t="s">
        <v>7</v>
      </c>
      <c r="PI6" s="18" t="s">
        <v>7</v>
      </c>
      <c r="PK6" s="18" t="s">
        <v>7</v>
      </c>
      <c r="PL6" s="18" t="s">
        <v>7</v>
      </c>
      <c r="PM6" s="18" t="s">
        <v>249</v>
      </c>
      <c r="PO6" s="18">
        <v>5</v>
      </c>
      <c r="PV6" s="18" t="s">
        <v>5</v>
      </c>
      <c r="QD6" s="18" t="s">
        <v>4</v>
      </c>
      <c r="QH6" s="18" t="s">
        <v>336</v>
      </c>
      <c r="QI6" s="18" t="s">
        <v>1</v>
      </c>
      <c r="QJ6" s="18" t="s">
        <v>1</v>
      </c>
      <c r="QL6" s="18" t="s">
        <v>1</v>
      </c>
      <c r="RB6" s="37">
        <v>43978.411540023153</v>
      </c>
      <c r="RC6" s="35" t="s">
        <v>425</v>
      </c>
      <c r="RD6" s="35">
        <v>9</v>
      </c>
      <c r="RE6" s="35" t="s">
        <v>7</v>
      </c>
      <c r="RG6" s="35" t="s">
        <v>7</v>
      </c>
      <c r="RI6" s="35" t="s">
        <v>7</v>
      </c>
      <c r="RL6" s="35" t="s">
        <v>20</v>
      </c>
      <c r="RM6" s="35" t="s">
        <v>40</v>
      </c>
      <c r="RN6" s="35" t="s">
        <v>20</v>
      </c>
      <c r="RO6" s="35">
        <v>1</v>
      </c>
      <c r="RP6" s="35">
        <v>1</v>
      </c>
      <c r="RQ6" s="35" t="s">
        <v>39</v>
      </c>
      <c r="RR6" s="35">
        <v>1</v>
      </c>
      <c r="RS6" s="35" t="s">
        <v>20</v>
      </c>
      <c r="RT6" s="35" t="s">
        <v>20</v>
      </c>
      <c r="RU6" s="35" t="s">
        <v>38</v>
      </c>
      <c r="RV6" s="35" t="s">
        <v>9</v>
      </c>
      <c r="RW6" s="35" t="s">
        <v>1644</v>
      </c>
      <c r="RX6" s="35" t="s">
        <v>7</v>
      </c>
      <c r="RZ6" s="35" t="s">
        <v>9</v>
      </c>
      <c r="SA6" s="35" t="s">
        <v>112</v>
      </c>
      <c r="SB6" s="35" t="s">
        <v>256</v>
      </c>
      <c r="SC6" s="35" t="s">
        <v>9</v>
      </c>
      <c r="SD6" s="35" t="s">
        <v>1643</v>
      </c>
      <c r="SE6" s="35">
        <v>3</v>
      </c>
      <c r="SF6" s="35">
        <v>60</v>
      </c>
      <c r="SG6" s="35">
        <v>5</v>
      </c>
      <c r="SH6" s="35" t="s">
        <v>1439</v>
      </c>
      <c r="SI6" s="35">
        <v>4</v>
      </c>
      <c r="SJ6" s="35">
        <v>60</v>
      </c>
      <c r="SK6" s="35">
        <v>10</v>
      </c>
      <c r="SL6" s="35">
        <v>1</v>
      </c>
      <c r="SM6" s="35">
        <v>1</v>
      </c>
      <c r="SN6" s="35">
        <v>3</v>
      </c>
      <c r="SO6" s="35">
        <v>3</v>
      </c>
      <c r="SP6" s="35">
        <v>1</v>
      </c>
      <c r="SQ6" s="35">
        <v>3</v>
      </c>
      <c r="SR6" s="35">
        <v>2</v>
      </c>
      <c r="SS6" s="35">
        <v>1</v>
      </c>
      <c r="ST6" s="35">
        <v>1</v>
      </c>
      <c r="SU6" s="35">
        <v>1</v>
      </c>
      <c r="SV6" s="35">
        <v>1</v>
      </c>
      <c r="SW6" s="35">
        <v>3</v>
      </c>
      <c r="SX6" s="35">
        <v>1</v>
      </c>
      <c r="SY6" s="35">
        <v>1</v>
      </c>
      <c r="SZ6" s="35">
        <v>1</v>
      </c>
      <c r="TA6" s="35">
        <v>1</v>
      </c>
      <c r="TB6" s="35">
        <v>1</v>
      </c>
      <c r="TC6" s="35">
        <v>2</v>
      </c>
      <c r="TD6" s="35">
        <v>1</v>
      </c>
      <c r="TE6" s="35">
        <v>1</v>
      </c>
      <c r="TF6" s="156">
        <v>57</v>
      </c>
      <c r="TG6" s="160">
        <v>2</v>
      </c>
      <c r="TH6" s="35">
        <v>0</v>
      </c>
      <c r="TI6" s="35">
        <v>2</v>
      </c>
      <c r="TJ6" s="35">
        <v>1</v>
      </c>
      <c r="TK6" s="35">
        <v>1</v>
      </c>
      <c r="TL6" s="35">
        <v>1</v>
      </c>
      <c r="TM6" s="35">
        <v>0</v>
      </c>
      <c r="TN6" s="35">
        <v>1</v>
      </c>
      <c r="TO6" s="35">
        <v>1</v>
      </c>
      <c r="TP6" s="35">
        <v>2</v>
      </c>
      <c r="TQ6" s="35">
        <v>1</v>
      </c>
      <c r="TR6" s="35">
        <v>0</v>
      </c>
      <c r="TS6" s="35">
        <v>1</v>
      </c>
      <c r="TT6" s="35">
        <v>0</v>
      </c>
      <c r="TU6" s="35">
        <v>0</v>
      </c>
      <c r="TV6" s="35">
        <v>2</v>
      </c>
      <c r="TW6" s="35">
        <v>1</v>
      </c>
      <c r="TX6" s="35">
        <v>4</v>
      </c>
      <c r="TY6" s="35">
        <v>1</v>
      </c>
      <c r="TZ6" s="35">
        <v>3</v>
      </c>
      <c r="UA6" s="35">
        <v>1</v>
      </c>
      <c r="UB6" s="35">
        <v>3</v>
      </c>
      <c r="UC6" s="35">
        <v>0</v>
      </c>
      <c r="UD6" s="35">
        <v>1</v>
      </c>
      <c r="UE6" s="35">
        <v>1</v>
      </c>
      <c r="UF6" s="35">
        <v>3</v>
      </c>
      <c r="UG6" s="35">
        <v>3</v>
      </c>
      <c r="UH6" s="35">
        <v>1</v>
      </c>
      <c r="UI6" s="35">
        <v>1</v>
      </c>
      <c r="UJ6" s="35">
        <v>0</v>
      </c>
      <c r="UK6" s="35">
        <v>0</v>
      </c>
      <c r="UL6" s="35">
        <v>0</v>
      </c>
      <c r="UM6" s="35">
        <v>0</v>
      </c>
      <c r="UN6" s="35">
        <v>0</v>
      </c>
      <c r="UO6" s="35">
        <v>0</v>
      </c>
      <c r="UP6" s="35">
        <v>2</v>
      </c>
      <c r="UQ6" s="156">
        <v>0</v>
      </c>
      <c r="UR6" s="163">
        <v>12</v>
      </c>
      <c r="US6" s="163">
        <v>4</v>
      </c>
      <c r="UT6" s="163">
        <v>10</v>
      </c>
      <c r="UU6" s="163">
        <v>6</v>
      </c>
      <c r="UV6" s="163">
        <v>4</v>
      </c>
      <c r="UW6" s="163">
        <v>4</v>
      </c>
      <c r="UX6" s="163">
        <v>32</v>
      </c>
      <c r="UY6" s="160">
        <v>2</v>
      </c>
      <c r="UZ6" s="35">
        <v>2</v>
      </c>
      <c r="VA6" s="35">
        <v>1</v>
      </c>
      <c r="VB6" s="35">
        <v>1</v>
      </c>
      <c r="VC6" s="35">
        <v>2</v>
      </c>
      <c r="VD6" s="35">
        <v>1</v>
      </c>
      <c r="VE6" s="35">
        <v>1</v>
      </c>
      <c r="VF6" s="35">
        <v>1</v>
      </c>
      <c r="VG6" s="35">
        <v>2</v>
      </c>
      <c r="VH6" s="35">
        <v>1</v>
      </c>
      <c r="VI6" s="35">
        <v>1</v>
      </c>
      <c r="VJ6" s="35">
        <v>2</v>
      </c>
      <c r="VK6" s="35">
        <v>1</v>
      </c>
      <c r="VL6" s="35">
        <v>2</v>
      </c>
      <c r="VM6" s="35">
        <v>1</v>
      </c>
      <c r="VN6" s="35">
        <v>1</v>
      </c>
      <c r="VO6" s="35">
        <v>2</v>
      </c>
      <c r="VP6" s="35">
        <v>1</v>
      </c>
      <c r="VQ6" s="35">
        <v>1</v>
      </c>
      <c r="VR6" s="40">
        <f>SUM(UY6:VQ6)</f>
        <v>26</v>
      </c>
      <c r="VS6" s="44" t="s">
        <v>769</v>
      </c>
      <c r="VT6" s="35">
        <v>10</v>
      </c>
      <c r="VU6" s="35" t="s">
        <v>1438</v>
      </c>
      <c r="VV6" s="35">
        <v>4</v>
      </c>
      <c r="VW6" s="35" t="s">
        <v>26</v>
      </c>
      <c r="VX6" s="35" t="s">
        <v>103</v>
      </c>
      <c r="VY6" s="35" t="s">
        <v>69</v>
      </c>
      <c r="VZ6" s="35" t="s">
        <v>26</v>
      </c>
      <c r="WA6" s="35" t="s">
        <v>26</v>
      </c>
      <c r="WB6" s="35" t="s">
        <v>26</v>
      </c>
      <c r="WC6" s="35" t="s">
        <v>103</v>
      </c>
      <c r="WD6" s="35" t="s">
        <v>69</v>
      </c>
      <c r="WE6" s="35" t="s">
        <v>26</v>
      </c>
      <c r="WF6" s="35" t="s">
        <v>1642</v>
      </c>
      <c r="WG6" s="35" t="s">
        <v>26</v>
      </c>
      <c r="WH6" s="35" t="s">
        <v>25</v>
      </c>
      <c r="WI6" s="35" t="s">
        <v>124</v>
      </c>
      <c r="WJ6" s="35" t="s">
        <v>146</v>
      </c>
      <c r="WK6" s="35">
        <v>60</v>
      </c>
      <c r="WL6" s="35" t="s">
        <v>7</v>
      </c>
      <c r="WM6" s="35" t="s">
        <v>9</v>
      </c>
      <c r="WN6" s="35" t="s">
        <v>1641</v>
      </c>
      <c r="WO6" s="35" t="s">
        <v>96</v>
      </c>
      <c r="WP6" s="35" t="s">
        <v>96</v>
      </c>
      <c r="WQ6" s="35">
        <v>3</v>
      </c>
      <c r="WR6" s="35">
        <v>2</v>
      </c>
      <c r="WS6" s="35">
        <v>2</v>
      </c>
      <c r="WT6" s="35">
        <v>1</v>
      </c>
      <c r="WU6" s="35" t="s">
        <v>16</v>
      </c>
      <c r="WV6" s="35" t="s">
        <v>1346</v>
      </c>
      <c r="WW6" s="35" t="s">
        <v>20</v>
      </c>
      <c r="WX6" s="35" t="s">
        <v>20</v>
      </c>
      <c r="WY6" s="35" t="s">
        <v>20</v>
      </c>
      <c r="WZ6" s="35">
        <v>2</v>
      </c>
      <c r="XA6" s="35">
        <v>3</v>
      </c>
      <c r="XB6" s="35">
        <v>3</v>
      </c>
      <c r="XC6" s="35">
        <v>3</v>
      </c>
      <c r="XE6" s="35" t="s">
        <v>14</v>
      </c>
      <c r="XF6" s="35" t="s">
        <v>7</v>
      </c>
      <c r="XG6" s="35" t="s">
        <v>14</v>
      </c>
      <c r="XH6" s="35" t="s">
        <v>58</v>
      </c>
      <c r="XI6" s="35" t="s">
        <v>13</v>
      </c>
      <c r="XJ6" s="35" t="s">
        <v>7</v>
      </c>
      <c r="XK6" s="35" t="s">
        <v>7</v>
      </c>
      <c r="XL6" s="35" t="s">
        <v>12</v>
      </c>
      <c r="XM6" s="35" t="s">
        <v>57</v>
      </c>
      <c r="XN6" s="35" t="s">
        <v>9</v>
      </c>
      <c r="XO6" s="35" t="s">
        <v>7</v>
      </c>
      <c r="XP6" s="35">
        <v>5</v>
      </c>
      <c r="XQ6" s="35" t="s">
        <v>1640</v>
      </c>
      <c r="XR6" s="35" t="s">
        <v>9</v>
      </c>
      <c r="XS6" s="35" t="s">
        <v>9</v>
      </c>
      <c r="XT6" s="35" t="s">
        <v>9</v>
      </c>
      <c r="XU6" s="35" t="s">
        <v>8</v>
      </c>
      <c r="XV6" s="35" t="s">
        <v>7</v>
      </c>
      <c r="XW6" s="35" t="s">
        <v>7</v>
      </c>
      <c r="XY6" s="35" t="s">
        <v>7</v>
      </c>
      <c r="XZ6" s="35" t="s">
        <v>7</v>
      </c>
      <c r="YA6" s="35" t="s">
        <v>185</v>
      </c>
      <c r="YH6" s="35">
        <v>5</v>
      </c>
      <c r="YJ6" s="35" t="s">
        <v>5</v>
      </c>
      <c r="YR6" s="35" t="s">
        <v>4</v>
      </c>
      <c r="YT6" s="35" t="s">
        <v>3</v>
      </c>
      <c r="YU6" s="35" t="s">
        <v>2</v>
      </c>
      <c r="YV6" s="35" t="s">
        <v>1</v>
      </c>
      <c r="YZ6" s="35" t="s">
        <v>1</v>
      </c>
    </row>
    <row r="7" spans="1:691" ht="14.5" x14ac:dyDescent="0.35">
      <c r="A7" s="17">
        <v>43953.51682167824</v>
      </c>
      <c r="B7" s="47" t="s">
        <v>1101</v>
      </c>
      <c r="C7" s="53">
        <v>39</v>
      </c>
      <c r="D7" s="11" t="s">
        <v>51</v>
      </c>
      <c r="E7" s="11" t="s">
        <v>138</v>
      </c>
      <c r="F7" s="11" t="s">
        <v>118</v>
      </c>
      <c r="G7" s="11" t="s">
        <v>117</v>
      </c>
      <c r="H7" s="11" t="s">
        <v>9</v>
      </c>
      <c r="I7" s="11" t="s">
        <v>7</v>
      </c>
      <c r="J7" s="11" t="s">
        <v>7</v>
      </c>
      <c r="L7" s="11" t="s">
        <v>7</v>
      </c>
      <c r="N7" s="11" t="s">
        <v>7</v>
      </c>
      <c r="O7" s="11" t="s">
        <v>86</v>
      </c>
      <c r="P7" s="11">
        <v>76</v>
      </c>
      <c r="Q7" s="11" t="s">
        <v>20</v>
      </c>
      <c r="S7" s="11">
        <v>1</v>
      </c>
      <c r="T7" s="11">
        <v>0</v>
      </c>
      <c r="U7" s="11" t="s">
        <v>7</v>
      </c>
      <c r="V7" s="11" t="s">
        <v>7</v>
      </c>
      <c r="W7" s="11" t="s">
        <v>7</v>
      </c>
      <c r="X7" s="11" t="s">
        <v>7</v>
      </c>
      <c r="Y7" s="54" t="s">
        <v>7</v>
      </c>
      <c r="Z7" s="65" t="s">
        <v>7</v>
      </c>
      <c r="AA7" s="66"/>
      <c r="AB7" s="66" t="s">
        <v>7</v>
      </c>
      <c r="AC7" s="66"/>
      <c r="AD7" s="66" t="s">
        <v>7</v>
      </c>
      <c r="AE7" s="66"/>
      <c r="AF7" s="67"/>
      <c r="AG7" s="53" t="s">
        <v>20</v>
      </c>
      <c r="AH7" s="11" t="s">
        <v>40</v>
      </c>
      <c r="AI7" s="11">
        <v>1</v>
      </c>
      <c r="AJ7" s="11" t="s">
        <v>20</v>
      </c>
      <c r="AK7" s="11" t="s">
        <v>20</v>
      </c>
      <c r="AL7" s="11" t="s">
        <v>39</v>
      </c>
      <c r="AM7" s="11">
        <v>1</v>
      </c>
      <c r="AN7" s="11" t="s">
        <v>20</v>
      </c>
      <c r="AO7" s="11" t="s">
        <v>20</v>
      </c>
      <c r="AP7" s="54" t="s">
        <v>349</v>
      </c>
      <c r="AQ7" s="65" t="s">
        <v>9</v>
      </c>
      <c r="AR7" s="66" t="s">
        <v>1100</v>
      </c>
      <c r="AS7" s="66" t="s">
        <v>7</v>
      </c>
      <c r="AT7" s="67"/>
      <c r="AU7" s="53" t="s">
        <v>9</v>
      </c>
      <c r="AV7" s="11" t="s">
        <v>112</v>
      </c>
      <c r="AW7" s="11" t="s">
        <v>34</v>
      </c>
      <c r="AX7" s="11" t="s">
        <v>9</v>
      </c>
      <c r="AY7" s="11" t="s">
        <v>1099</v>
      </c>
      <c r="AZ7" s="11">
        <v>6</v>
      </c>
      <c r="BA7" s="11" t="s">
        <v>152</v>
      </c>
      <c r="BB7" s="11">
        <v>0</v>
      </c>
      <c r="BC7" s="11" t="s">
        <v>300</v>
      </c>
      <c r="BD7" s="11">
        <v>0</v>
      </c>
      <c r="BE7" s="11" t="s">
        <v>300</v>
      </c>
      <c r="BF7" s="54" t="s">
        <v>1098</v>
      </c>
      <c r="BG7" s="83">
        <v>3</v>
      </c>
      <c r="BH7" s="79">
        <v>3</v>
      </c>
      <c r="BI7" s="79">
        <v>1</v>
      </c>
      <c r="BJ7" s="79">
        <v>1</v>
      </c>
      <c r="BK7" s="79">
        <v>3</v>
      </c>
      <c r="BL7" s="79">
        <v>2</v>
      </c>
      <c r="BM7" s="79">
        <v>3</v>
      </c>
      <c r="BN7" s="79">
        <v>3</v>
      </c>
      <c r="BO7" s="79">
        <v>2</v>
      </c>
      <c r="BP7" s="79">
        <v>3</v>
      </c>
      <c r="BQ7" s="79">
        <v>4</v>
      </c>
      <c r="BR7" s="79">
        <v>2</v>
      </c>
      <c r="BS7" s="79">
        <v>1</v>
      </c>
      <c r="BT7" s="79">
        <v>2</v>
      </c>
      <c r="BU7" s="79">
        <v>3</v>
      </c>
      <c r="BV7" s="79">
        <v>3</v>
      </c>
      <c r="BW7" s="79">
        <v>2</v>
      </c>
      <c r="BX7" s="79">
        <v>2</v>
      </c>
      <c r="BY7" s="79">
        <v>3</v>
      </c>
      <c r="BZ7" s="84">
        <v>3</v>
      </c>
      <c r="CA7" s="136">
        <v>38</v>
      </c>
      <c r="CB7" s="53">
        <v>1</v>
      </c>
      <c r="CC7" s="11">
        <v>0</v>
      </c>
      <c r="CD7" s="11">
        <v>1</v>
      </c>
      <c r="CE7" s="11">
        <v>1</v>
      </c>
      <c r="CF7" s="11">
        <v>2</v>
      </c>
      <c r="CG7" s="11">
        <v>1</v>
      </c>
      <c r="CH7" s="11">
        <v>1</v>
      </c>
      <c r="CI7" s="11">
        <v>2</v>
      </c>
      <c r="CJ7" s="11">
        <v>2</v>
      </c>
      <c r="CK7" s="11">
        <v>0</v>
      </c>
      <c r="CL7" s="11">
        <v>2</v>
      </c>
      <c r="CM7" s="11">
        <v>2</v>
      </c>
      <c r="CN7" s="11">
        <v>2</v>
      </c>
      <c r="CO7" s="11">
        <v>0</v>
      </c>
      <c r="CP7" s="11">
        <v>2</v>
      </c>
      <c r="CQ7" s="11">
        <v>0</v>
      </c>
      <c r="CR7" s="11">
        <v>1</v>
      </c>
      <c r="CS7" s="11">
        <v>0</v>
      </c>
      <c r="CT7" s="11">
        <v>1</v>
      </c>
      <c r="CU7" s="11">
        <v>0</v>
      </c>
      <c r="CV7" s="11">
        <v>1</v>
      </c>
      <c r="CW7" s="11">
        <v>0</v>
      </c>
      <c r="CX7" s="11">
        <v>0</v>
      </c>
      <c r="CY7" s="11">
        <v>2</v>
      </c>
      <c r="CZ7" s="11">
        <v>1</v>
      </c>
      <c r="DA7" s="11">
        <v>0</v>
      </c>
      <c r="DB7" s="11">
        <v>1</v>
      </c>
      <c r="DC7" s="11">
        <v>0</v>
      </c>
      <c r="DD7" s="11">
        <v>0</v>
      </c>
      <c r="DE7" s="11">
        <v>0</v>
      </c>
      <c r="DF7" s="11">
        <v>0</v>
      </c>
      <c r="DG7" s="11">
        <v>2</v>
      </c>
      <c r="DH7" s="11">
        <v>0</v>
      </c>
      <c r="DI7" s="11">
        <v>1</v>
      </c>
      <c r="DJ7" s="11">
        <v>2</v>
      </c>
      <c r="DK7" s="11">
        <v>1</v>
      </c>
      <c r="DL7" s="54">
        <v>1</v>
      </c>
      <c r="DM7" s="143">
        <v>4</v>
      </c>
      <c r="DN7" s="143">
        <v>6</v>
      </c>
      <c r="DO7" s="143">
        <v>2</v>
      </c>
      <c r="DP7" s="143">
        <v>5</v>
      </c>
      <c r="DQ7" s="143">
        <v>12</v>
      </c>
      <c r="DR7" s="143">
        <v>4</v>
      </c>
      <c r="DS7" s="143">
        <v>9</v>
      </c>
      <c r="DT7" s="83">
        <v>3</v>
      </c>
      <c r="DU7" s="79">
        <v>1</v>
      </c>
      <c r="DV7" s="79">
        <v>3</v>
      </c>
      <c r="DW7" s="79">
        <v>1</v>
      </c>
      <c r="DX7" s="79">
        <v>4</v>
      </c>
      <c r="DY7" s="79">
        <v>2</v>
      </c>
      <c r="DZ7" s="79">
        <v>1</v>
      </c>
      <c r="EA7" s="79">
        <v>2</v>
      </c>
      <c r="EB7" s="79">
        <v>1</v>
      </c>
      <c r="EC7" s="79">
        <v>1</v>
      </c>
      <c r="ED7" s="79">
        <v>1</v>
      </c>
      <c r="EE7" s="79">
        <v>2</v>
      </c>
      <c r="EF7" s="79">
        <v>2</v>
      </c>
      <c r="EG7" s="79">
        <v>1</v>
      </c>
      <c r="EH7" s="79">
        <v>1</v>
      </c>
      <c r="EI7" s="79">
        <v>1</v>
      </c>
      <c r="EJ7" s="79">
        <v>3</v>
      </c>
      <c r="EK7" s="79">
        <v>1</v>
      </c>
      <c r="EL7" s="84">
        <v>2</v>
      </c>
      <c r="EM7" s="136">
        <f t="shared" si="0"/>
        <v>33</v>
      </c>
      <c r="EN7" s="90" t="s">
        <v>1097</v>
      </c>
      <c r="EO7" s="11">
        <v>5</v>
      </c>
      <c r="EP7" s="77" t="s">
        <v>1096</v>
      </c>
      <c r="EQ7" s="11">
        <v>6.5</v>
      </c>
      <c r="ER7" s="11" t="s">
        <v>26</v>
      </c>
      <c r="ES7" s="11" t="s">
        <v>103</v>
      </c>
      <c r="ET7" s="11" t="s">
        <v>26</v>
      </c>
      <c r="EU7" s="11" t="s">
        <v>26</v>
      </c>
      <c r="EV7" s="11" t="s">
        <v>26</v>
      </c>
      <c r="EW7" s="11" t="s">
        <v>26</v>
      </c>
      <c r="EX7" s="11" t="s">
        <v>26</v>
      </c>
      <c r="EY7" s="11" t="s">
        <v>26</v>
      </c>
      <c r="EZ7" s="11" t="s">
        <v>26</v>
      </c>
      <c r="FA7" s="11" t="s">
        <v>7</v>
      </c>
      <c r="FB7" s="11" t="s">
        <v>26</v>
      </c>
      <c r="FC7" s="11" t="s">
        <v>25</v>
      </c>
      <c r="FD7" s="11" t="s">
        <v>24</v>
      </c>
      <c r="FE7" s="54" t="s">
        <v>100</v>
      </c>
      <c r="FF7" s="83">
        <v>0.1</v>
      </c>
      <c r="FG7" s="79" t="s">
        <v>98</v>
      </c>
      <c r="FH7" s="79">
        <v>47</v>
      </c>
      <c r="FI7" s="79">
        <v>40</v>
      </c>
      <c r="FJ7" s="79" t="s">
        <v>9</v>
      </c>
      <c r="FK7" s="79" t="s">
        <v>9</v>
      </c>
      <c r="FL7" s="79" t="s">
        <v>1095</v>
      </c>
      <c r="FM7" s="79" t="s">
        <v>60</v>
      </c>
      <c r="FN7" s="84" t="s">
        <v>96</v>
      </c>
      <c r="FO7" s="53">
        <v>5</v>
      </c>
      <c r="FP7" s="11">
        <v>3</v>
      </c>
      <c r="FQ7" s="11">
        <v>5</v>
      </c>
      <c r="FR7" s="11">
        <v>2</v>
      </c>
      <c r="FS7" s="11" t="s">
        <v>17</v>
      </c>
      <c r="FT7" s="11" t="s">
        <v>16</v>
      </c>
      <c r="FU7" s="11" t="s">
        <v>18</v>
      </c>
      <c r="FV7" s="11" t="s">
        <v>19</v>
      </c>
      <c r="FW7" s="11" t="s">
        <v>20</v>
      </c>
      <c r="FX7" s="11">
        <v>2</v>
      </c>
      <c r="FY7" s="11">
        <v>2</v>
      </c>
      <c r="FZ7" s="11">
        <v>1</v>
      </c>
      <c r="GA7" s="11">
        <v>5</v>
      </c>
      <c r="GB7" s="11" t="s">
        <v>1094</v>
      </c>
      <c r="GC7" s="11" t="s">
        <v>58</v>
      </c>
      <c r="GD7" s="11" t="s">
        <v>9</v>
      </c>
      <c r="GE7" s="11" t="s">
        <v>94</v>
      </c>
      <c r="GF7" s="11" t="s">
        <v>94</v>
      </c>
      <c r="GG7" s="11" t="s">
        <v>7</v>
      </c>
      <c r="GH7" s="11" t="s">
        <v>7</v>
      </c>
      <c r="GI7" s="54" t="s">
        <v>9</v>
      </c>
      <c r="GJ7" s="83" t="s">
        <v>12</v>
      </c>
      <c r="GK7" s="79" t="s">
        <v>57</v>
      </c>
      <c r="GL7" s="79" t="s">
        <v>9</v>
      </c>
      <c r="GM7" s="79" t="s">
        <v>7</v>
      </c>
      <c r="GN7" s="79"/>
      <c r="GO7" s="79" t="s">
        <v>1093</v>
      </c>
      <c r="GP7" s="79" t="s">
        <v>7</v>
      </c>
      <c r="GQ7" s="79" t="s">
        <v>9</v>
      </c>
      <c r="GR7" s="79" t="s">
        <v>7</v>
      </c>
      <c r="GS7" s="79"/>
      <c r="GT7" s="84" t="s">
        <v>7</v>
      </c>
      <c r="GU7" s="53" t="s">
        <v>7</v>
      </c>
      <c r="GX7" s="54" t="s">
        <v>7</v>
      </c>
      <c r="GY7" s="83" t="s">
        <v>6</v>
      </c>
      <c r="GZ7" s="79"/>
      <c r="HA7" s="79"/>
      <c r="HB7" s="79"/>
      <c r="HC7" s="79"/>
      <c r="HD7" s="79">
        <v>1</v>
      </c>
      <c r="HE7" s="79"/>
      <c r="HF7" s="79"/>
      <c r="HG7" s="84"/>
      <c r="HH7" s="49" t="s">
        <v>5</v>
      </c>
      <c r="HX7" s="11" t="s">
        <v>54</v>
      </c>
      <c r="IB7" s="11" t="s">
        <v>141</v>
      </c>
      <c r="ID7" s="11" t="s">
        <v>293</v>
      </c>
      <c r="IE7" s="11" t="s">
        <v>486</v>
      </c>
      <c r="IF7" s="11" t="s">
        <v>1</v>
      </c>
      <c r="IN7" s="21">
        <v>43963.668027534717</v>
      </c>
      <c r="IO7" s="18" t="s">
        <v>1101</v>
      </c>
      <c r="IP7" s="18">
        <v>8</v>
      </c>
      <c r="IQ7" s="18" t="s">
        <v>9</v>
      </c>
      <c r="IR7" s="18" t="s">
        <v>1587</v>
      </c>
      <c r="IS7" s="18" t="s">
        <v>7</v>
      </c>
      <c r="IT7" s="18" t="s">
        <v>177</v>
      </c>
      <c r="IU7" s="18" t="s">
        <v>7</v>
      </c>
      <c r="IX7" s="18" t="s">
        <v>20</v>
      </c>
      <c r="IY7" s="18" t="s">
        <v>40</v>
      </c>
      <c r="IZ7" s="18">
        <v>1</v>
      </c>
      <c r="JA7" s="18" t="s">
        <v>20</v>
      </c>
      <c r="JB7" s="18" t="s">
        <v>20</v>
      </c>
      <c r="JC7" s="18" t="s">
        <v>39</v>
      </c>
      <c r="JD7" s="18" t="s">
        <v>79</v>
      </c>
      <c r="JE7" s="18" t="s">
        <v>20</v>
      </c>
      <c r="JF7" s="18" t="s">
        <v>20</v>
      </c>
      <c r="JG7" s="18" t="s">
        <v>349</v>
      </c>
      <c r="JH7" s="18" t="s">
        <v>9</v>
      </c>
      <c r="JI7" s="18" t="s">
        <v>1586</v>
      </c>
      <c r="JJ7" s="18" t="s">
        <v>9</v>
      </c>
      <c r="JK7" s="18" t="s">
        <v>1585</v>
      </c>
      <c r="JL7" s="18" t="s">
        <v>9</v>
      </c>
      <c r="JM7" s="18" t="s">
        <v>112</v>
      </c>
      <c r="JN7" s="18" t="s">
        <v>34</v>
      </c>
      <c r="JO7" s="18" t="s">
        <v>9</v>
      </c>
      <c r="JP7" s="18" t="s">
        <v>1584</v>
      </c>
      <c r="JQ7" s="18">
        <v>4</v>
      </c>
      <c r="JR7" s="18" t="s">
        <v>152</v>
      </c>
      <c r="JS7" s="18">
        <v>0</v>
      </c>
      <c r="JT7" s="18">
        <v>0</v>
      </c>
      <c r="JU7" s="18">
        <v>2</v>
      </c>
      <c r="JV7" s="18" t="s">
        <v>362</v>
      </c>
      <c r="JW7" s="18" t="s">
        <v>151</v>
      </c>
      <c r="JX7" s="18">
        <v>3</v>
      </c>
      <c r="JY7" s="18">
        <v>3</v>
      </c>
      <c r="JZ7" s="18">
        <v>1</v>
      </c>
      <c r="KA7" s="18">
        <v>1</v>
      </c>
      <c r="KB7" s="18">
        <v>3</v>
      </c>
      <c r="KC7" s="18">
        <v>2</v>
      </c>
      <c r="KD7" s="18">
        <v>1</v>
      </c>
      <c r="KE7" s="18">
        <v>3</v>
      </c>
      <c r="KF7" s="18">
        <v>1</v>
      </c>
      <c r="KG7" s="18">
        <v>4</v>
      </c>
      <c r="KH7" s="18">
        <v>4</v>
      </c>
      <c r="KI7" s="18">
        <v>2</v>
      </c>
      <c r="KJ7" s="18">
        <v>2</v>
      </c>
      <c r="KK7" s="18">
        <v>1</v>
      </c>
      <c r="KL7" s="18">
        <v>3</v>
      </c>
      <c r="KM7" s="18">
        <v>3</v>
      </c>
      <c r="KN7" s="18">
        <v>1</v>
      </c>
      <c r="KO7" s="18">
        <v>1</v>
      </c>
      <c r="KP7" s="18">
        <v>3</v>
      </c>
      <c r="KQ7" s="18">
        <v>3</v>
      </c>
      <c r="KR7" s="34">
        <v>34</v>
      </c>
      <c r="KS7" s="149">
        <v>2</v>
      </c>
      <c r="KT7" s="18">
        <v>1</v>
      </c>
      <c r="KU7" s="18">
        <v>1</v>
      </c>
      <c r="KV7" s="18">
        <v>0</v>
      </c>
      <c r="KW7" s="18">
        <v>2</v>
      </c>
      <c r="KX7" s="18">
        <v>0</v>
      </c>
      <c r="KY7" s="18">
        <v>2</v>
      </c>
      <c r="KZ7" s="18">
        <v>1</v>
      </c>
      <c r="LA7" s="18">
        <v>2</v>
      </c>
      <c r="LB7" s="18">
        <v>0</v>
      </c>
      <c r="LC7" s="18">
        <v>2</v>
      </c>
      <c r="LD7" s="18">
        <v>0</v>
      </c>
      <c r="LE7" s="18">
        <v>2</v>
      </c>
      <c r="LF7" s="18">
        <v>0</v>
      </c>
      <c r="LG7" s="18">
        <v>2</v>
      </c>
      <c r="LH7" s="18">
        <v>1</v>
      </c>
      <c r="LI7" s="18">
        <v>2</v>
      </c>
      <c r="LJ7" s="18">
        <v>1</v>
      </c>
      <c r="LK7" s="18">
        <v>1</v>
      </c>
      <c r="LL7" s="18">
        <v>0</v>
      </c>
      <c r="LM7" s="18">
        <v>2</v>
      </c>
      <c r="LN7" s="18">
        <v>1</v>
      </c>
      <c r="LO7" s="18">
        <v>0</v>
      </c>
      <c r="LP7" s="18">
        <v>2</v>
      </c>
      <c r="LQ7" s="18">
        <v>1</v>
      </c>
      <c r="LR7" s="18">
        <v>0</v>
      </c>
      <c r="LS7" s="18">
        <v>1</v>
      </c>
      <c r="LT7" s="18">
        <v>0</v>
      </c>
      <c r="LU7" s="18">
        <v>1</v>
      </c>
      <c r="LV7" s="18">
        <v>1</v>
      </c>
      <c r="LW7" s="18">
        <v>0</v>
      </c>
      <c r="LX7" s="18">
        <v>2</v>
      </c>
      <c r="LY7" s="18">
        <v>0</v>
      </c>
      <c r="LZ7" s="18">
        <v>2</v>
      </c>
      <c r="MA7" s="18">
        <v>2</v>
      </c>
      <c r="MB7" s="18">
        <v>0</v>
      </c>
      <c r="MC7" s="34">
        <v>0</v>
      </c>
      <c r="MD7">
        <f t="shared" si="1"/>
        <v>7</v>
      </c>
      <c r="ME7">
        <f t="shared" si="2"/>
        <v>9</v>
      </c>
      <c r="MF7">
        <f t="shared" si="3"/>
        <v>3</v>
      </c>
      <c r="MG7">
        <f t="shared" si="4"/>
        <v>1</v>
      </c>
      <c r="MH7">
        <f t="shared" si="5"/>
        <v>12</v>
      </c>
      <c r="MI7">
        <f t="shared" si="6"/>
        <v>5</v>
      </c>
      <c r="MJ7">
        <f t="shared" si="7"/>
        <v>13</v>
      </c>
      <c r="MK7" s="149">
        <v>2</v>
      </c>
      <c r="ML7" s="18">
        <v>1</v>
      </c>
      <c r="MM7" s="18">
        <v>2</v>
      </c>
      <c r="MN7" s="18">
        <v>1</v>
      </c>
      <c r="MO7" s="18">
        <v>3</v>
      </c>
      <c r="MP7" s="18">
        <v>2</v>
      </c>
      <c r="MQ7" s="18">
        <v>2</v>
      </c>
      <c r="MR7" s="18">
        <v>2</v>
      </c>
      <c r="MS7" s="18">
        <v>1</v>
      </c>
      <c r="MT7" s="18">
        <v>1</v>
      </c>
      <c r="MU7" s="18">
        <v>1</v>
      </c>
      <c r="MV7" s="18">
        <v>2</v>
      </c>
      <c r="MW7" s="18">
        <v>2</v>
      </c>
      <c r="MX7" s="18">
        <v>2</v>
      </c>
      <c r="MY7" s="18">
        <v>1</v>
      </c>
      <c r="MZ7" s="18">
        <v>1</v>
      </c>
      <c r="NA7" s="18">
        <v>2</v>
      </c>
      <c r="NB7" s="18">
        <v>2</v>
      </c>
      <c r="NC7" s="18">
        <v>2</v>
      </c>
      <c r="ND7" s="24">
        <f>SUM(MK7:NC7)</f>
        <v>32</v>
      </c>
      <c r="NE7" s="18">
        <v>0</v>
      </c>
      <c r="NF7" s="18">
        <v>10</v>
      </c>
      <c r="NG7" s="18">
        <v>7</v>
      </c>
      <c r="NH7" s="18">
        <v>6.45</v>
      </c>
      <c r="NI7" s="18" t="s">
        <v>26</v>
      </c>
      <c r="NJ7" s="18" t="s">
        <v>103</v>
      </c>
      <c r="NK7" s="18" t="s">
        <v>26</v>
      </c>
      <c r="NL7" s="18" t="s">
        <v>26</v>
      </c>
      <c r="NM7" s="18" t="s">
        <v>26</v>
      </c>
      <c r="NN7" s="18" t="s">
        <v>26</v>
      </c>
      <c r="NO7" s="18" t="s">
        <v>103</v>
      </c>
      <c r="NP7" s="18" t="s">
        <v>103</v>
      </c>
      <c r="NQ7" s="18" t="s">
        <v>26</v>
      </c>
      <c r="NR7" s="18" t="s">
        <v>7</v>
      </c>
      <c r="NS7" s="18" t="s">
        <v>26</v>
      </c>
      <c r="NT7" s="18" t="s">
        <v>25</v>
      </c>
      <c r="NU7" s="18" t="s">
        <v>101</v>
      </c>
      <c r="NV7" s="18" t="s">
        <v>65</v>
      </c>
      <c r="NW7" s="18">
        <v>210</v>
      </c>
      <c r="NX7" s="18" t="s">
        <v>9</v>
      </c>
      <c r="NY7" s="18" t="s">
        <v>9</v>
      </c>
      <c r="NZ7" s="18" t="s">
        <v>1583</v>
      </c>
      <c r="OA7" s="18" t="s">
        <v>60</v>
      </c>
      <c r="OB7" s="18" t="s">
        <v>96</v>
      </c>
      <c r="OC7" s="18">
        <v>4</v>
      </c>
      <c r="OD7" s="18">
        <v>4</v>
      </c>
      <c r="OE7" s="18">
        <v>4</v>
      </c>
      <c r="OF7" s="18">
        <v>2</v>
      </c>
      <c r="OG7" s="18" t="s">
        <v>1346</v>
      </c>
      <c r="OH7" s="18" t="s">
        <v>16</v>
      </c>
      <c r="OI7" s="18" t="s">
        <v>18</v>
      </c>
      <c r="OJ7" s="18" t="s">
        <v>19</v>
      </c>
      <c r="OK7" s="18" t="s">
        <v>20</v>
      </c>
      <c r="OL7" s="18">
        <v>3</v>
      </c>
      <c r="OM7" s="18">
        <v>2</v>
      </c>
      <c r="ON7" s="18">
        <v>2</v>
      </c>
      <c r="OO7" s="18">
        <v>4</v>
      </c>
      <c r="OP7" s="18" t="s">
        <v>1582</v>
      </c>
      <c r="OQ7" s="18" t="s">
        <v>94</v>
      </c>
      <c r="OR7" s="18" t="s">
        <v>9</v>
      </c>
      <c r="OS7" s="18" t="s">
        <v>94</v>
      </c>
      <c r="OT7" s="18" t="s">
        <v>58</v>
      </c>
      <c r="OU7" s="18" t="s">
        <v>7</v>
      </c>
      <c r="OV7" s="18" t="s">
        <v>7</v>
      </c>
      <c r="OW7" s="18" t="s">
        <v>9</v>
      </c>
      <c r="OX7" s="18" t="s">
        <v>12</v>
      </c>
      <c r="OY7" s="18" t="s">
        <v>57</v>
      </c>
      <c r="OZ7" s="18" t="s">
        <v>9</v>
      </c>
      <c r="PA7" s="18" t="s">
        <v>7</v>
      </c>
      <c r="PC7" s="18" t="s">
        <v>1093</v>
      </c>
      <c r="PD7" s="18" t="s">
        <v>7</v>
      </c>
      <c r="PE7" s="18" t="s">
        <v>7</v>
      </c>
      <c r="PF7" s="18" t="s">
        <v>7</v>
      </c>
      <c r="PH7" s="18" t="s">
        <v>7</v>
      </c>
      <c r="PI7" s="18" t="s">
        <v>7</v>
      </c>
      <c r="PL7" s="18" t="s">
        <v>7</v>
      </c>
      <c r="PM7" s="18" t="s">
        <v>90</v>
      </c>
      <c r="PS7" s="18">
        <v>7</v>
      </c>
      <c r="PV7" s="18" t="s">
        <v>5</v>
      </c>
      <c r="QL7" s="18" t="s">
        <v>54</v>
      </c>
      <c r="QP7" s="18" t="s">
        <v>141</v>
      </c>
      <c r="QR7" s="18" t="s">
        <v>293</v>
      </c>
      <c r="QS7" s="18" t="s">
        <v>1</v>
      </c>
      <c r="QT7" s="18" t="s">
        <v>1</v>
      </c>
    </row>
    <row r="8" spans="1:691" ht="14.5" x14ac:dyDescent="0.35">
      <c r="A8" s="17">
        <v>43959.004990706017</v>
      </c>
      <c r="B8" s="47" t="s">
        <v>435</v>
      </c>
      <c r="C8" s="53">
        <v>35</v>
      </c>
      <c r="D8" s="11" t="s">
        <v>51</v>
      </c>
      <c r="E8" s="11" t="s">
        <v>50</v>
      </c>
      <c r="F8" s="11" t="s">
        <v>180</v>
      </c>
      <c r="G8" s="11" t="s">
        <v>87</v>
      </c>
      <c r="H8" s="11" t="s">
        <v>47</v>
      </c>
      <c r="I8" s="11" t="s">
        <v>47</v>
      </c>
      <c r="J8" s="11" t="s">
        <v>7</v>
      </c>
      <c r="L8" s="11" t="s">
        <v>9</v>
      </c>
      <c r="M8" s="11" t="s">
        <v>318</v>
      </c>
      <c r="N8" s="11" t="s">
        <v>7</v>
      </c>
      <c r="O8" s="11" t="s">
        <v>86</v>
      </c>
      <c r="P8" s="11">
        <v>97.5</v>
      </c>
      <c r="Q8" s="11" t="s">
        <v>434</v>
      </c>
      <c r="R8" s="11">
        <v>10</v>
      </c>
      <c r="S8" s="11" t="s">
        <v>84</v>
      </c>
      <c r="T8" s="11">
        <v>0</v>
      </c>
      <c r="U8" s="11" t="s">
        <v>7</v>
      </c>
      <c r="V8" s="11" t="s">
        <v>7</v>
      </c>
      <c r="W8" s="11" t="s">
        <v>7</v>
      </c>
      <c r="X8" s="11" t="s">
        <v>7</v>
      </c>
      <c r="Y8" s="54" t="s">
        <v>7</v>
      </c>
      <c r="Z8" s="65" t="s">
        <v>7</v>
      </c>
      <c r="AA8" s="66"/>
      <c r="AB8" s="66" t="s">
        <v>7</v>
      </c>
      <c r="AC8" s="66"/>
      <c r="AD8" s="66" t="s">
        <v>7</v>
      </c>
      <c r="AE8" s="66"/>
      <c r="AF8" s="67"/>
      <c r="AG8" s="53" t="s">
        <v>20</v>
      </c>
      <c r="AH8" s="11" t="s">
        <v>40</v>
      </c>
      <c r="AI8" s="11" t="s">
        <v>20</v>
      </c>
      <c r="AJ8" s="11">
        <v>1</v>
      </c>
      <c r="AK8" s="11" t="s">
        <v>20</v>
      </c>
      <c r="AL8" s="11" t="s">
        <v>194</v>
      </c>
      <c r="AM8" s="11">
        <v>2</v>
      </c>
      <c r="AN8" s="11" t="s">
        <v>20</v>
      </c>
      <c r="AO8" s="11" t="s">
        <v>20</v>
      </c>
      <c r="AP8" s="54" t="s">
        <v>38</v>
      </c>
      <c r="AQ8" s="65" t="s">
        <v>9</v>
      </c>
      <c r="AR8" s="66" t="s">
        <v>433</v>
      </c>
      <c r="AS8" s="66" t="s">
        <v>7</v>
      </c>
      <c r="AT8" s="67"/>
      <c r="AU8" s="53" t="s">
        <v>9</v>
      </c>
      <c r="AV8" s="11" t="s">
        <v>35</v>
      </c>
      <c r="AW8" s="11" t="s">
        <v>34</v>
      </c>
      <c r="AX8" s="11" t="s">
        <v>9</v>
      </c>
      <c r="AY8" s="11" t="s">
        <v>432</v>
      </c>
      <c r="AZ8" s="11">
        <v>6</v>
      </c>
      <c r="BA8" s="11" t="s">
        <v>108</v>
      </c>
      <c r="BB8" s="11">
        <v>0</v>
      </c>
      <c r="BD8" s="11">
        <v>7</v>
      </c>
      <c r="BE8" s="11" t="s">
        <v>431</v>
      </c>
      <c r="BF8" s="54" t="s">
        <v>430</v>
      </c>
      <c r="BG8" s="83">
        <v>4</v>
      </c>
      <c r="BH8" s="79">
        <v>4</v>
      </c>
      <c r="BI8" s="79">
        <v>2</v>
      </c>
      <c r="BJ8" s="79">
        <v>2</v>
      </c>
      <c r="BK8" s="79">
        <v>3</v>
      </c>
      <c r="BL8" s="79">
        <v>2</v>
      </c>
      <c r="BM8" s="79">
        <v>2</v>
      </c>
      <c r="BN8" s="79">
        <v>3</v>
      </c>
      <c r="BO8" s="79">
        <v>1</v>
      </c>
      <c r="BP8" s="79">
        <v>3</v>
      </c>
      <c r="BQ8" s="79">
        <v>3</v>
      </c>
      <c r="BR8" s="79">
        <v>3</v>
      </c>
      <c r="BS8" s="79">
        <v>2</v>
      </c>
      <c r="BT8" s="79">
        <v>1</v>
      </c>
      <c r="BU8" s="79">
        <v>3</v>
      </c>
      <c r="BV8" s="79">
        <v>4</v>
      </c>
      <c r="BW8" s="79">
        <v>2</v>
      </c>
      <c r="BX8" s="79">
        <v>1</v>
      </c>
      <c r="BY8" s="79">
        <v>3</v>
      </c>
      <c r="BZ8" s="84">
        <v>3</v>
      </c>
      <c r="CA8" s="136">
        <v>36</v>
      </c>
      <c r="CB8" s="53">
        <v>3</v>
      </c>
      <c r="CC8" s="11">
        <v>1</v>
      </c>
      <c r="CD8" s="11">
        <v>2</v>
      </c>
      <c r="CE8" s="11">
        <v>2</v>
      </c>
      <c r="CF8" s="11">
        <v>3</v>
      </c>
      <c r="CG8" s="11">
        <v>0</v>
      </c>
      <c r="CH8" s="11">
        <v>1</v>
      </c>
      <c r="CI8" s="11">
        <v>1</v>
      </c>
      <c r="CJ8" s="11">
        <v>4</v>
      </c>
      <c r="CK8" s="11">
        <v>2</v>
      </c>
      <c r="CL8" s="11">
        <v>1</v>
      </c>
      <c r="CM8" s="11">
        <v>1</v>
      </c>
      <c r="CN8" s="11">
        <v>3</v>
      </c>
      <c r="CO8" s="11">
        <v>0</v>
      </c>
      <c r="CP8" s="11">
        <v>1</v>
      </c>
      <c r="CQ8" s="11">
        <v>0</v>
      </c>
      <c r="CR8" s="11">
        <v>0</v>
      </c>
      <c r="CS8" s="11">
        <v>3</v>
      </c>
      <c r="CT8" s="11">
        <v>1</v>
      </c>
      <c r="CU8" s="11">
        <v>1</v>
      </c>
      <c r="CV8" s="11">
        <v>0</v>
      </c>
      <c r="CW8" s="11">
        <v>1</v>
      </c>
      <c r="CX8" s="11">
        <v>1</v>
      </c>
      <c r="CY8" s="11">
        <v>4</v>
      </c>
      <c r="CZ8" s="11">
        <v>1</v>
      </c>
      <c r="DA8" s="11">
        <v>3</v>
      </c>
      <c r="DB8" s="11">
        <v>1</v>
      </c>
      <c r="DC8" s="11">
        <v>0</v>
      </c>
      <c r="DD8" s="11">
        <v>2</v>
      </c>
      <c r="DE8" s="11">
        <v>0</v>
      </c>
      <c r="DF8" s="11">
        <v>0</v>
      </c>
      <c r="DG8" s="11">
        <v>3</v>
      </c>
      <c r="DH8" s="11">
        <v>1</v>
      </c>
      <c r="DI8" s="11">
        <v>1</v>
      </c>
      <c r="DJ8" s="11">
        <v>3</v>
      </c>
      <c r="DK8" s="11">
        <v>1</v>
      </c>
      <c r="DL8" s="54">
        <v>2</v>
      </c>
      <c r="DM8" s="143">
        <v>8</v>
      </c>
      <c r="DN8" s="143">
        <v>5</v>
      </c>
      <c r="DO8" s="143">
        <v>12</v>
      </c>
      <c r="DP8" s="143">
        <v>7</v>
      </c>
      <c r="DQ8" s="143">
        <v>20</v>
      </c>
      <c r="DR8" s="143">
        <v>2</v>
      </c>
      <c r="DS8" s="143">
        <v>14</v>
      </c>
      <c r="DT8" s="83">
        <v>1</v>
      </c>
      <c r="DU8" s="79">
        <v>1</v>
      </c>
      <c r="DV8" s="79">
        <v>3</v>
      </c>
      <c r="DW8" s="79">
        <v>2</v>
      </c>
      <c r="DX8" s="79">
        <v>1</v>
      </c>
      <c r="DY8" s="79">
        <v>1</v>
      </c>
      <c r="DZ8" s="79">
        <v>1</v>
      </c>
      <c r="EA8" s="79">
        <v>1</v>
      </c>
      <c r="EB8" s="79">
        <v>1</v>
      </c>
      <c r="EC8" s="79">
        <v>1</v>
      </c>
      <c r="ED8" s="79">
        <v>1</v>
      </c>
      <c r="EE8" s="79">
        <v>1</v>
      </c>
      <c r="EF8" s="79">
        <v>1</v>
      </c>
      <c r="EG8" s="79">
        <v>1</v>
      </c>
      <c r="EH8" s="79">
        <v>2</v>
      </c>
      <c r="EI8" s="79">
        <v>2</v>
      </c>
      <c r="EJ8" s="79">
        <v>1</v>
      </c>
      <c r="EK8" s="79">
        <v>1</v>
      </c>
      <c r="EL8" s="84">
        <v>1</v>
      </c>
      <c r="EM8" s="136">
        <f t="shared" si="0"/>
        <v>24</v>
      </c>
      <c r="EN8" s="90" t="s">
        <v>429</v>
      </c>
      <c r="EO8" s="11">
        <v>5</v>
      </c>
      <c r="EP8" s="77" t="s">
        <v>428</v>
      </c>
      <c r="EQ8" s="11">
        <v>6.5</v>
      </c>
      <c r="ER8" s="11" t="s">
        <v>26</v>
      </c>
      <c r="ES8" s="11" t="s">
        <v>69</v>
      </c>
      <c r="ET8" s="11" t="s">
        <v>26</v>
      </c>
      <c r="EU8" s="11" t="s">
        <v>26</v>
      </c>
      <c r="EV8" s="11" t="s">
        <v>26</v>
      </c>
      <c r="EW8" s="11" t="s">
        <v>26</v>
      </c>
      <c r="EX8" s="11" t="s">
        <v>26</v>
      </c>
      <c r="EY8" s="11" t="s">
        <v>26</v>
      </c>
      <c r="EZ8" s="11" t="s">
        <v>26</v>
      </c>
      <c r="FA8" s="11" t="s">
        <v>378</v>
      </c>
      <c r="FB8" s="11" t="s">
        <v>26</v>
      </c>
      <c r="FC8" s="11" t="s">
        <v>26</v>
      </c>
      <c r="FD8" s="11" t="s">
        <v>24</v>
      </c>
      <c r="FE8" s="54" t="s">
        <v>23</v>
      </c>
      <c r="FF8" s="83" t="s">
        <v>123</v>
      </c>
      <c r="FG8" s="79" t="s">
        <v>98</v>
      </c>
      <c r="FH8" s="79" t="s">
        <v>62</v>
      </c>
      <c r="FI8" s="79">
        <v>60</v>
      </c>
      <c r="FJ8" s="79" t="s">
        <v>9</v>
      </c>
      <c r="FK8" s="79" t="s">
        <v>7</v>
      </c>
      <c r="FL8" s="79"/>
      <c r="FM8" s="79" t="s">
        <v>96</v>
      </c>
      <c r="FN8" s="84" t="s">
        <v>96</v>
      </c>
      <c r="FO8" s="53">
        <v>4</v>
      </c>
      <c r="FP8" s="11">
        <v>3</v>
      </c>
      <c r="FQ8" s="11">
        <v>4</v>
      </c>
      <c r="FR8" s="11">
        <v>1</v>
      </c>
      <c r="FS8" s="11" t="s">
        <v>19</v>
      </c>
      <c r="FT8" s="11" t="s">
        <v>17</v>
      </c>
      <c r="FU8" s="11" t="s">
        <v>20</v>
      </c>
      <c r="FV8" s="11" t="s">
        <v>20</v>
      </c>
      <c r="FW8" s="11" t="s">
        <v>20</v>
      </c>
      <c r="FX8" s="11">
        <v>4</v>
      </c>
      <c r="FY8" s="11">
        <v>4</v>
      </c>
      <c r="FZ8" s="11">
        <v>3</v>
      </c>
      <c r="GA8" s="11">
        <v>4</v>
      </c>
      <c r="GC8" s="11" t="s">
        <v>427</v>
      </c>
      <c r="GD8" s="11" t="s">
        <v>9</v>
      </c>
      <c r="GE8" s="11" t="s">
        <v>58</v>
      </c>
      <c r="GF8" s="11" t="s">
        <v>94</v>
      </c>
      <c r="GG8" s="11" t="s">
        <v>7</v>
      </c>
      <c r="GH8" s="11" t="s">
        <v>7</v>
      </c>
      <c r="GI8" s="54" t="s">
        <v>7</v>
      </c>
      <c r="GJ8" s="83" t="s">
        <v>12</v>
      </c>
      <c r="GK8" s="79" t="s">
        <v>57</v>
      </c>
      <c r="GL8" s="79" t="s">
        <v>9</v>
      </c>
      <c r="GM8" s="79" t="s">
        <v>7</v>
      </c>
      <c r="GN8" s="79"/>
      <c r="GO8" s="79" t="s">
        <v>259</v>
      </c>
      <c r="GP8" s="79" t="s">
        <v>9</v>
      </c>
      <c r="GQ8" s="79" t="s">
        <v>9</v>
      </c>
      <c r="GR8" s="79" t="s">
        <v>7</v>
      </c>
      <c r="GS8" s="79"/>
      <c r="GT8" s="84" t="s">
        <v>7</v>
      </c>
      <c r="GU8" s="53" t="s">
        <v>9</v>
      </c>
      <c r="GV8" s="11" t="s">
        <v>426</v>
      </c>
      <c r="GW8" s="11" t="s">
        <v>7</v>
      </c>
      <c r="GX8" s="54" t="s">
        <v>7</v>
      </c>
      <c r="GY8" s="83" t="s">
        <v>6</v>
      </c>
      <c r="GZ8" s="79"/>
      <c r="HA8" s="79"/>
      <c r="HB8" s="79"/>
      <c r="HC8" s="79"/>
      <c r="HD8" s="79">
        <v>2</v>
      </c>
      <c r="HE8" s="79"/>
      <c r="HF8" s="79"/>
      <c r="HG8" s="84"/>
      <c r="HH8" s="49" t="s">
        <v>5</v>
      </c>
      <c r="HX8" s="11" t="s">
        <v>54</v>
      </c>
      <c r="IF8" s="11" t="s">
        <v>158</v>
      </c>
      <c r="IG8" s="11" t="s">
        <v>157</v>
      </c>
      <c r="IH8" s="11" t="s">
        <v>1</v>
      </c>
      <c r="IJ8" s="11" t="s">
        <v>1</v>
      </c>
      <c r="MD8"/>
      <c r="ME8"/>
      <c r="MF8"/>
      <c r="MG8"/>
      <c r="MH8"/>
      <c r="MI8"/>
      <c r="MJ8"/>
    </row>
    <row r="9" spans="1:691" ht="14.5" x14ac:dyDescent="0.35">
      <c r="A9" s="17">
        <v>43953.831541597217</v>
      </c>
      <c r="B9" s="47" t="s">
        <v>1092</v>
      </c>
      <c r="C9" s="53">
        <v>38</v>
      </c>
      <c r="D9" s="11" t="s">
        <v>51</v>
      </c>
      <c r="E9" s="11" t="s">
        <v>50</v>
      </c>
      <c r="F9" s="11" t="s">
        <v>180</v>
      </c>
      <c r="G9" s="11" t="s">
        <v>117</v>
      </c>
      <c r="H9" s="11" t="s">
        <v>9</v>
      </c>
      <c r="I9" s="11" t="s">
        <v>9</v>
      </c>
      <c r="J9" s="11" t="s">
        <v>7</v>
      </c>
      <c r="L9" s="11" t="s">
        <v>7</v>
      </c>
      <c r="N9" s="11" t="s">
        <v>9</v>
      </c>
      <c r="O9" s="11" t="s">
        <v>45</v>
      </c>
      <c r="P9" s="11">
        <v>2500</v>
      </c>
      <c r="Q9" s="11" t="s">
        <v>1091</v>
      </c>
      <c r="R9" s="11">
        <v>250</v>
      </c>
      <c r="S9" s="11">
        <v>2</v>
      </c>
      <c r="T9" s="11">
        <v>0</v>
      </c>
      <c r="U9" s="11" t="s">
        <v>7</v>
      </c>
      <c r="V9" s="11" t="s">
        <v>7</v>
      </c>
      <c r="W9" s="11" t="s">
        <v>9</v>
      </c>
      <c r="X9" s="11" t="s">
        <v>7</v>
      </c>
      <c r="Y9" s="54" t="s">
        <v>7</v>
      </c>
      <c r="Z9" s="65" t="s">
        <v>9</v>
      </c>
      <c r="AA9" s="66" t="s">
        <v>1090</v>
      </c>
      <c r="AB9" s="66" t="s">
        <v>7</v>
      </c>
      <c r="AC9" s="66"/>
      <c r="AD9" s="66" t="s">
        <v>9</v>
      </c>
      <c r="AE9" s="66" t="s">
        <v>1089</v>
      </c>
      <c r="AF9" s="67">
        <v>2</v>
      </c>
      <c r="AG9" s="53" t="s">
        <v>20</v>
      </c>
      <c r="AH9" s="11" t="s">
        <v>40</v>
      </c>
      <c r="AI9" s="11" t="s">
        <v>20</v>
      </c>
      <c r="AJ9" s="11">
        <v>2</v>
      </c>
      <c r="AK9" s="11" t="s">
        <v>20</v>
      </c>
      <c r="AL9" s="11" t="s">
        <v>39</v>
      </c>
      <c r="AM9" s="11">
        <v>2</v>
      </c>
      <c r="AN9" s="11">
        <v>2</v>
      </c>
      <c r="AO9" s="11" t="s">
        <v>20</v>
      </c>
      <c r="AP9" s="54" t="s">
        <v>38</v>
      </c>
      <c r="AQ9" s="65" t="s">
        <v>9</v>
      </c>
      <c r="AR9" s="66" t="s">
        <v>1088</v>
      </c>
      <c r="AS9" s="66" t="s">
        <v>7</v>
      </c>
      <c r="AT9" s="67"/>
      <c r="AU9" s="53" t="s">
        <v>9</v>
      </c>
      <c r="AV9" s="11" t="s">
        <v>112</v>
      </c>
      <c r="AW9" s="11" t="s">
        <v>34</v>
      </c>
      <c r="AX9" s="11" t="s">
        <v>9</v>
      </c>
      <c r="AY9" s="11" t="s">
        <v>1087</v>
      </c>
      <c r="AZ9" s="11">
        <v>0</v>
      </c>
      <c r="BA9" s="11">
        <v>0</v>
      </c>
      <c r="BB9" s="11">
        <v>6</v>
      </c>
      <c r="BC9" s="11" t="s">
        <v>254</v>
      </c>
      <c r="BD9" s="11">
        <v>6</v>
      </c>
      <c r="BE9" s="11" t="s">
        <v>1086</v>
      </c>
      <c r="BF9" s="54" t="s">
        <v>30</v>
      </c>
      <c r="BG9" s="83">
        <v>3</v>
      </c>
      <c r="BH9" s="79">
        <v>2</v>
      </c>
      <c r="BI9" s="79">
        <v>3</v>
      </c>
      <c r="BJ9" s="79">
        <v>3</v>
      </c>
      <c r="BK9" s="79">
        <v>2</v>
      </c>
      <c r="BL9" s="79">
        <v>3</v>
      </c>
      <c r="BM9" s="79">
        <v>4</v>
      </c>
      <c r="BN9" s="79">
        <v>2</v>
      </c>
      <c r="BO9" s="79">
        <v>3</v>
      </c>
      <c r="BP9" s="79">
        <v>2</v>
      </c>
      <c r="BQ9" s="79">
        <v>2</v>
      </c>
      <c r="BR9" s="79">
        <v>3</v>
      </c>
      <c r="BS9" s="79">
        <v>2</v>
      </c>
      <c r="BT9" s="79">
        <v>2</v>
      </c>
      <c r="BU9" s="79">
        <v>2</v>
      </c>
      <c r="BV9" s="79">
        <v>2</v>
      </c>
      <c r="BW9" s="79">
        <v>4</v>
      </c>
      <c r="BX9" s="79">
        <v>2</v>
      </c>
      <c r="BY9" s="79">
        <v>2</v>
      </c>
      <c r="BZ9" s="84">
        <v>2</v>
      </c>
      <c r="CA9" s="136">
        <v>57</v>
      </c>
      <c r="CB9" s="53">
        <v>3</v>
      </c>
      <c r="CC9" s="11">
        <v>2</v>
      </c>
      <c r="CD9" s="11">
        <v>4</v>
      </c>
      <c r="CE9" s="11">
        <v>2</v>
      </c>
      <c r="CF9" s="11">
        <v>2</v>
      </c>
      <c r="CG9" s="11">
        <v>2</v>
      </c>
      <c r="CH9" s="11">
        <v>2</v>
      </c>
      <c r="CI9" s="11">
        <v>2</v>
      </c>
      <c r="CJ9" s="11">
        <v>2</v>
      </c>
      <c r="CK9" s="11">
        <v>4</v>
      </c>
      <c r="CL9" s="11">
        <v>3</v>
      </c>
      <c r="CM9" s="11">
        <v>2</v>
      </c>
      <c r="CN9" s="11">
        <v>2</v>
      </c>
      <c r="CO9" s="11">
        <v>3</v>
      </c>
      <c r="CP9" s="11">
        <v>4</v>
      </c>
      <c r="CQ9" s="11">
        <v>3</v>
      </c>
      <c r="CR9" s="11">
        <v>4</v>
      </c>
      <c r="CS9" s="11">
        <v>3</v>
      </c>
      <c r="CT9" s="11">
        <v>4</v>
      </c>
      <c r="CU9" s="11">
        <v>3</v>
      </c>
      <c r="CV9" s="11">
        <v>2</v>
      </c>
      <c r="CW9" s="11">
        <v>4</v>
      </c>
      <c r="CX9" s="11">
        <v>2</v>
      </c>
      <c r="CY9" s="11">
        <v>2</v>
      </c>
      <c r="CZ9" s="11">
        <v>1</v>
      </c>
      <c r="DA9" s="11">
        <v>3</v>
      </c>
      <c r="DB9" s="11">
        <v>4</v>
      </c>
      <c r="DC9" s="11">
        <v>3</v>
      </c>
      <c r="DD9" s="11">
        <v>3</v>
      </c>
      <c r="DE9" s="11">
        <v>2</v>
      </c>
      <c r="DF9" s="11">
        <v>2</v>
      </c>
      <c r="DG9" s="11">
        <v>1</v>
      </c>
      <c r="DH9" s="11">
        <v>1</v>
      </c>
      <c r="DI9" s="11">
        <v>1</v>
      </c>
      <c r="DJ9" s="11">
        <v>1</v>
      </c>
      <c r="DK9" s="11">
        <v>4</v>
      </c>
      <c r="DL9" s="54">
        <v>1</v>
      </c>
      <c r="DM9" s="143">
        <v>22</v>
      </c>
      <c r="DN9" s="143">
        <v>16</v>
      </c>
      <c r="DO9" s="143">
        <v>14</v>
      </c>
      <c r="DP9" s="143">
        <v>18</v>
      </c>
      <c r="DQ9" s="143">
        <v>10</v>
      </c>
      <c r="DR9" s="143">
        <v>13</v>
      </c>
      <c r="DS9" s="143">
        <v>73</v>
      </c>
      <c r="DT9" s="83">
        <v>3</v>
      </c>
      <c r="DU9" s="79">
        <v>2</v>
      </c>
      <c r="DV9" s="79">
        <v>1</v>
      </c>
      <c r="DW9" s="79">
        <v>1</v>
      </c>
      <c r="DX9" s="79">
        <v>1</v>
      </c>
      <c r="DY9" s="79">
        <v>1</v>
      </c>
      <c r="DZ9" s="79">
        <v>1</v>
      </c>
      <c r="EA9" s="79">
        <v>4</v>
      </c>
      <c r="EB9" s="79">
        <v>2</v>
      </c>
      <c r="EC9" s="79">
        <v>1</v>
      </c>
      <c r="ED9" s="79">
        <v>2</v>
      </c>
      <c r="EE9" s="79">
        <v>1</v>
      </c>
      <c r="EF9" s="79">
        <v>1</v>
      </c>
      <c r="EG9" s="79">
        <v>2</v>
      </c>
      <c r="EH9" s="79">
        <v>2</v>
      </c>
      <c r="EI9" s="79">
        <v>2</v>
      </c>
      <c r="EJ9" s="79">
        <v>2</v>
      </c>
      <c r="EK9" s="79">
        <v>2</v>
      </c>
      <c r="EL9" s="84">
        <v>2</v>
      </c>
      <c r="EM9" s="136">
        <f t="shared" si="0"/>
        <v>33</v>
      </c>
      <c r="EN9" s="53" t="s">
        <v>477</v>
      </c>
      <c r="EO9" s="11" t="s">
        <v>571</v>
      </c>
      <c r="EP9" s="77" t="s">
        <v>1085</v>
      </c>
      <c r="EQ9" s="11">
        <v>7</v>
      </c>
      <c r="ER9" s="11" t="s">
        <v>26</v>
      </c>
      <c r="ES9" s="11" t="s">
        <v>69</v>
      </c>
      <c r="ET9" s="11" t="s">
        <v>103</v>
      </c>
      <c r="EU9" s="11" t="s">
        <v>26</v>
      </c>
      <c r="EV9" s="11" t="s">
        <v>26</v>
      </c>
      <c r="EW9" s="11" t="s">
        <v>26</v>
      </c>
      <c r="EX9" s="11" t="s">
        <v>26</v>
      </c>
      <c r="EY9" s="11" t="s">
        <v>103</v>
      </c>
      <c r="EZ9" s="11" t="s">
        <v>26</v>
      </c>
      <c r="FA9" s="11" t="s">
        <v>1084</v>
      </c>
      <c r="FB9" s="11" t="s">
        <v>26</v>
      </c>
      <c r="FC9" s="11" t="s">
        <v>26</v>
      </c>
      <c r="FD9" s="11" t="s">
        <v>101</v>
      </c>
      <c r="FE9" s="54" t="s">
        <v>100</v>
      </c>
      <c r="FF9" s="83" t="s">
        <v>371</v>
      </c>
      <c r="FG9" s="79" t="s">
        <v>821</v>
      </c>
      <c r="FH9" s="79" t="s">
        <v>62</v>
      </c>
      <c r="FI9" s="79">
        <v>150</v>
      </c>
      <c r="FJ9" s="79" t="s">
        <v>7</v>
      </c>
      <c r="FK9" s="79" t="s">
        <v>9</v>
      </c>
      <c r="FL9" s="79" t="s">
        <v>1083</v>
      </c>
      <c r="FM9" s="79" t="s">
        <v>96</v>
      </c>
      <c r="FN9" s="84" t="s">
        <v>96</v>
      </c>
      <c r="FO9" s="53">
        <v>5</v>
      </c>
      <c r="FP9" s="11">
        <v>2</v>
      </c>
      <c r="FQ9" s="11">
        <v>5</v>
      </c>
      <c r="FR9" s="11">
        <v>2</v>
      </c>
      <c r="FS9" s="11" t="s">
        <v>19</v>
      </c>
      <c r="FT9" s="11" t="s">
        <v>17</v>
      </c>
      <c r="FU9" s="11" t="s">
        <v>16</v>
      </c>
      <c r="FV9" s="11" t="s">
        <v>18</v>
      </c>
      <c r="FW9" s="11" t="s">
        <v>20</v>
      </c>
      <c r="FX9" s="11">
        <v>1</v>
      </c>
      <c r="FY9" s="11">
        <v>4</v>
      </c>
      <c r="FZ9" s="11">
        <v>4</v>
      </c>
      <c r="GA9" s="11">
        <v>5</v>
      </c>
      <c r="GB9" s="11" t="s">
        <v>1082</v>
      </c>
      <c r="GC9" s="11" t="s">
        <v>14</v>
      </c>
      <c r="GD9" s="11" t="s">
        <v>9</v>
      </c>
      <c r="GE9" s="11" t="s">
        <v>58</v>
      </c>
      <c r="GF9" s="11" t="s">
        <v>162</v>
      </c>
      <c r="GG9" s="11" t="s">
        <v>7</v>
      </c>
      <c r="GH9" s="11" t="s">
        <v>7</v>
      </c>
      <c r="GI9" s="54" t="s">
        <v>7</v>
      </c>
      <c r="GJ9" s="83" t="s">
        <v>12</v>
      </c>
      <c r="GK9" s="79" t="s">
        <v>57</v>
      </c>
      <c r="GL9" s="79" t="s">
        <v>9</v>
      </c>
      <c r="GM9" s="79" t="s">
        <v>7</v>
      </c>
      <c r="GN9" s="79"/>
      <c r="GO9" s="79" t="s">
        <v>876</v>
      </c>
      <c r="GP9" s="79" t="s">
        <v>9</v>
      </c>
      <c r="GQ9" s="79" t="s">
        <v>9</v>
      </c>
      <c r="GR9" s="79" t="s">
        <v>7</v>
      </c>
      <c r="GS9" s="79"/>
      <c r="GT9" s="84" t="s">
        <v>7</v>
      </c>
      <c r="GU9" s="53" t="s">
        <v>7</v>
      </c>
      <c r="GX9" s="54" t="s">
        <v>7</v>
      </c>
      <c r="GY9" s="83" t="s">
        <v>6</v>
      </c>
      <c r="GZ9" s="79"/>
      <c r="HA9" s="79"/>
      <c r="HB9" s="79"/>
      <c r="HC9" s="79"/>
      <c r="HD9" s="79">
        <v>1</v>
      </c>
      <c r="HE9" s="79"/>
      <c r="HF9" s="79"/>
      <c r="HG9" s="84"/>
      <c r="HH9" s="49" t="s">
        <v>5</v>
      </c>
      <c r="HX9" s="11" t="s">
        <v>54</v>
      </c>
      <c r="IB9" s="11" t="s">
        <v>141</v>
      </c>
      <c r="IC9" s="11" t="s">
        <v>1</v>
      </c>
      <c r="ID9" s="11" t="s">
        <v>1</v>
      </c>
      <c r="IF9" s="11" t="s">
        <v>1</v>
      </c>
      <c r="IN9" s="21">
        <v>43963.678809363424</v>
      </c>
      <c r="IO9" s="18" t="s">
        <v>1581</v>
      </c>
      <c r="IP9" s="18">
        <v>10</v>
      </c>
      <c r="IQ9" s="18" t="s">
        <v>9</v>
      </c>
      <c r="IR9" s="18" t="s">
        <v>1580</v>
      </c>
      <c r="IS9" s="18" t="s">
        <v>7</v>
      </c>
      <c r="IU9" s="18" t="s">
        <v>9</v>
      </c>
      <c r="IV9" s="18" t="s">
        <v>1579</v>
      </c>
      <c r="IW9" s="18" t="s">
        <v>1578</v>
      </c>
      <c r="IX9" s="18" t="s">
        <v>20</v>
      </c>
      <c r="IY9" s="18" t="s">
        <v>40</v>
      </c>
      <c r="IZ9" s="18">
        <v>2</v>
      </c>
      <c r="JA9" s="18" t="s">
        <v>20</v>
      </c>
      <c r="JB9" s="18" t="s">
        <v>20</v>
      </c>
      <c r="JC9" s="18" t="s">
        <v>39</v>
      </c>
      <c r="JD9" s="18">
        <v>1</v>
      </c>
      <c r="JE9" s="18">
        <v>1</v>
      </c>
      <c r="JF9" s="18" t="s">
        <v>20</v>
      </c>
      <c r="JG9" s="18" t="s">
        <v>115</v>
      </c>
      <c r="JH9" s="18" t="s">
        <v>9</v>
      </c>
      <c r="JI9" s="18" t="s">
        <v>1577</v>
      </c>
      <c r="JJ9" s="18" t="s">
        <v>7</v>
      </c>
      <c r="JK9" s="18" t="s">
        <v>1576</v>
      </c>
      <c r="JL9" s="18" t="s">
        <v>9</v>
      </c>
      <c r="JM9" s="18" t="s">
        <v>132</v>
      </c>
      <c r="JN9" s="18" t="s">
        <v>34</v>
      </c>
      <c r="JO9" s="18" t="s">
        <v>9</v>
      </c>
      <c r="JP9" s="18" t="s">
        <v>1575</v>
      </c>
      <c r="JQ9" s="18">
        <v>0</v>
      </c>
      <c r="JR9" s="18" t="s">
        <v>1574</v>
      </c>
      <c r="JS9" s="18">
        <v>0</v>
      </c>
      <c r="JT9" s="18">
        <v>0</v>
      </c>
      <c r="JU9" s="18">
        <v>5</v>
      </c>
      <c r="JV9" s="18" t="s">
        <v>1573</v>
      </c>
      <c r="JW9" s="18" t="s">
        <v>31</v>
      </c>
      <c r="JX9" s="18">
        <v>2</v>
      </c>
      <c r="JY9" s="18">
        <v>2</v>
      </c>
      <c r="JZ9" s="18">
        <v>3</v>
      </c>
      <c r="KA9" s="18">
        <v>3</v>
      </c>
      <c r="KB9" s="18">
        <v>2</v>
      </c>
      <c r="KC9" s="18">
        <v>3</v>
      </c>
      <c r="KD9" s="18">
        <v>4</v>
      </c>
      <c r="KE9" s="18">
        <v>2</v>
      </c>
      <c r="KF9" s="18">
        <v>4</v>
      </c>
      <c r="KG9" s="18">
        <v>2</v>
      </c>
      <c r="KH9" s="18">
        <v>2</v>
      </c>
      <c r="KI9" s="18">
        <v>4</v>
      </c>
      <c r="KJ9" s="18">
        <v>2</v>
      </c>
      <c r="KK9" s="18">
        <v>2</v>
      </c>
      <c r="KL9" s="18">
        <v>2</v>
      </c>
      <c r="KM9" s="18">
        <v>2</v>
      </c>
      <c r="KN9" s="18">
        <v>4</v>
      </c>
      <c r="KO9" s="18">
        <v>3</v>
      </c>
      <c r="KP9" s="18">
        <v>2</v>
      </c>
      <c r="KQ9" s="18">
        <v>2</v>
      </c>
      <c r="KR9" s="34">
        <v>61</v>
      </c>
      <c r="KS9" s="149">
        <v>4</v>
      </c>
      <c r="KT9" s="18">
        <v>2</v>
      </c>
      <c r="KU9" s="18">
        <v>4</v>
      </c>
      <c r="KV9" s="18">
        <v>3</v>
      </c>
      <c r="KW9" s="18">
        <v>2</v>
      </c>
      <c r="KX9" s="18">
        <v>1</v>
      </c>
      <c r="KY9" s="18">
        <v>2</v>
      </c>
      <c r="KZ9" s="18">
        <v>3</v>
      </c>
      <c r="LA9" s="18">
        <v>3</v>
      </c>
      <c r="LB9" s="18">
        <v>3</v>
      </c>
      <c r="LC9" s="18">
        <v>3</v>
      </c>
      <c r="LD9" s="18">
        <v>2</v>
      </c>
      <c r="LE9" s="18">
        <v>1</v>
      </c>
      <c r="LF9" s="18">
        <v>3</v>
      </c>
      <c r="LG9" s="18">
        <v>3</v>
      </c>
      <c r="LH9" s="18">
        <v>3</v>
      </c>
      <c r="LI9" s="18">
        <v>4</v>
      </c>
      <c r="LJ9" s="18">
        <v>3</v>
      </c>
      <c r="LK9" s="18">
        <v>3</v>
      </c>
      <c r="LL9" s="18">
        <v>4</v>
      </c>
      <c r="LM9" s="18">
        <v>4</v>
      </c>
      <c r="LN9" s="18">
        <v>4</v>
      </c>
      <c r="LO9" s="18">
        <v>3</v>
      </c>
      <c r="LP9" s="18">
        <v>1</v>
      </c>
      <c r="LQ9" s="18">
        <v>3</v>
      </c>
      <c r="LR9" s="18">
        <v>4</v>
      </c>
      <c r="LS9" s="18">
        <v>4</v>
      </c>
      <c r="LT9" s="18">
        <v>4</v>
      </c>
      <c r="LU9" s="18">
        <v>4</v>
      </c>
      <c r="LV9" s="18">
        <v>4</v>
      </c>
      <c r="LW9" s="18">
        <v>2</v>
      </c>
      <c r="LX9" s="18">
        <v>1</v>
      </c>
      <c r="LY9" s="18">
        <v>1</v>
      </c>
      <c r="LZ9" s="18">
        <v>2</v>
      </c>
      <c r="MA9" s="18">
        <v>1</v>
      </c>
      <c r="MB9" s="18">
        <v>4</v>
      </c>
      <c r="MC9" s="34">
        <v>2</v>
      </c>
      <c r="MD9">
        <f t="shared" si="1"/>
        <v>21</v>
      </c>
      <c r="ME9">
        <f t="shared" si="2"/>
        <v>19</v>
      </c>
      <c r="MF9">
        <f t="shared" si="3"/>
        <v>17</v>
      </c>
      <c r="MG9">
        <f t="shared" si="4"/>
        <v>23</v>
      </c>
      <c r="MH9">
        <f t="shared" si="5"/>
        <v>9</v>
      </c>
      <c r="MI9">
        <f t="shared" si="6"/>
        <v>15</v>
      </c>
      <c r="MJ9">
        <f t="shared" si="7"/>
        <v>86</v>
      </c>
      <c r="MK9" s="149">
        <v>3</v>
      </c>
      <c r="ML9" s="18">
        <v>4</v>
      </c>
      <c r="MM9" s="18">
        <v>2</v>
      </c>
      <c r="MN9" s="18">
        <v>3</v>
      </c>
      <c r="MO9" s="18">
        <v>2</v>
      </c>
      <c r="MP9" s="18">
        <v>2</v>
      </c>
      <c r="MQ9" s="18">
        <v>2</v>
      </c>
      <c r="MR9" s="18">
        <v>2</v>
      </c>
      <c r="MS9" s="18">
        <v>2</v>
      </c>
      <c r="MT9" s="18">
        <v>2</v>
      </c>
      <c r="MU9" s="18">
        <v>2</v>
      </c>
      <c r="MV9" s="18">
        <v>2</v>
      </c>
      <c r="MW9" s="18">
        <v>2</v>
      </c>
      <c r="MX9" s="18">
        <v>2</v>
      </c>
      <c r="MY9" s="18">
        <v>2</v>
      </c>
      <c r="MZ9" s="18">
        <v>2</v>
      </c>
      <c r="NA9" s="18">
        <v>2</v>
      </c>
      <c r="NB9" s="18">
        <v>2</v>
      </c>
      <c r="NC9" s="18">
        <v>2</v>
      </c>
      <c r="ND9" s="24">
        <f>SUM(MK9:NC9)</f>
        <v>42</v>
      </c>
      <c r="NE9" s="18" t="s">
        <v>312</v>
      </c>
      <c r="NF9" s="18" t="s">
        <v>571</v>
      </c>
      <c r="NG9" s="20" t="s">
        <v>440</v>
      </c>
      <c r="NH9" s="18">
        <v>7.5</v>
      </c>
      <c r="NI9" s="18" t="s">
        <v>26</v>
      </c>
      <c r="NJ9" s="18" t="s">
        <v>26</v>
      </c>
      <c r="NK9" s="18" t="s">
        <v>26</v>
      </c>
      <c r="NL9" s="18" t="s">
        <v>26</v>
      </c>
      <c r="NM9" s="18" t="s">
        <v>26</v>
      </c>
      <c r="NN9" s="18" t="s">
        <v>26</v>
      </c>
      <c r="NO9" s="18" t="s">
        <v>26</v>
      </c>
      <c r="NP9" s="18" t="s">
        <v>103</v>
      </c>
      <c r="NQ9" s="18" t="s">
        <v>26</v>
      </c>
      <c r="NR9" s="18">
        <v>0</v>
      </c>
      <c r="NS9" s="18" t="s">
        <v>125</v>
      </c>
      <c r="NT9" s="18" t="s">
        <v>26</v>
      </c>
      <c r="NU9" s="18" t="s">
        <v>24</v>
      </c>
      <c r="NV9" s="18" t="s">
        <v>100</v>
      </c>
      <c r="NW9" s="18">
        <v>110</v>
      </c>
      <c r="NX9" s="18" t="s">
        <v>7</v>
      </c>
      <c r="NY9" s="18" t="s">
        <v>9</v>
      </c>
      <c r="NZ9" s="18" t="s">
        <v>1572</v>
      </c>
      <c r="OA9" s="18" t="s">
        <v>96</v>
      </c>
      <c r="OB9" s="18" t="s">
        <v>96</v>
      </c>
      <c r="OC9" s="18">
        <v>5</v>
      </c>
      <c r="OD9" s="18">
        <v>2</v>
      </c>
      <c r="OE9" s="18">
        <v>5</v>
      </c>
      <c r="OF9" s="18">
        <v>1</v>
      </c>
      <c r="OG9" s="18" t="s">
        <v>19</v>
      </c>
      <c r="OH9" s="18" t="s">
        <v>16</v>
      </c>
      <c r="OI9" s="18" t="s">
        <v>1346</v>
      </c>
      <c r="OJ9" s="18" t="s">
        <v>18</v>
      </c>
      <c r="OK9" s="18" t="s">
        <v>20</v>
      </c>
      <c r="OL9" s="18">
        <v>1</v>
      </c>
      <c r="OM9" s="18">
        <v>5</v>
      </c>
      <c r="ON9" s="18">
        <v>2</v>
      </c>
      <c r="OO9" s="18">
        <v>5</v>
      </c>
      <c r="OQ9" s="18" t="s">
        <v>14</v>
      </c>
      <c r="OR9" s="18" t="s">
        <v>9</v>
      </c>
      <c r="OS9" s="18" t="s">
        <v>58</v>
      </c>
      <c r="OT9" s="18" t="s">
        <v>58</v>
      </c>
      <c r="OU9" s="18" t="s">
        <v>7</v>
      </c>
      <c r="OV9" s="18" t="s">
        <v>7</v>
      </c>
      <c r="OW9" s="18" t="s">
        <v>7</v>
      </c>
      <c r="OX9" s="18" t="s">
        <v>12</v>
      </c>
      <c r="OY9" s="18" t="s">
        <v>57</v>
      </c>
      <c r="OZ9" s="18" t="s">
        <v>9</v>
      </c>
      <c r="PA9" s="18" t="s">
        <v>7</v>
      </c>
      <c r="PC9" s="18" t="s">
        <v>368</v>
      </c>
      <c r="PD9" s="18" t="s">
        <v>9</v>
      </c>
      <c r="PE9" s="18" t="s">
        <v>9</v>
      </c>
      <c r="PF9" s="18" t="s">
        <v>7</v>
      </c>
      <c r="PH9" s="18" t="s">
        <v>7</v>
      </c>
      <c r="PI9" s="18" t="s">
        <v>7</v>
      </c>
      <c r="PK9" s="18" t="s">
        <v>7</v>
      </c>
      <c r="PL9" s="18" t="s">
        <v>7</v>
      </c>
      <c r="PM9" s="18" t="s">
        <v>337</v>
      </c>
      <c r="PQ9" s="18">
        <v>5</v>
      </c>
      <c r="PV9" s="18" t="s">
        <v>5</v>
      </c>
      <c r="QL9" s="18" t="s">
        <v>54</v>
      </c>
      <c r="QN9" s="18" t="s">
        <v>184</v>
      </c>
      <c r="QO9" s="18" t="s">
        <v>183</v>
      </c>
      <c r="QP9" s="18" t="s">
        <v>1</v>
      </c>
      <c r="QT9" s="18" t="s">
        <v>1</v>
      </c>
    </row>
    <row r="10" spans="1:691" ht="14.5" x14ac:dyDescent="0.35">
      <c r="A10" s="17">
        <v>43960.713419467589</v>
      </c>
      <c r="B10" s="47" t="s">
        <v>381</v>
      </c>
      <c r="C10" s="53">
        <v>75</v>
      </c>
      <c r="D10" s="11" t="s">
        <v>139</v>
      </c>
      <c r="E10" s="11" t="s">
        <v>50</v>
      </c>
      <c r="F10" s="11" t="s">
        <v>118</v>
      </c>
      <c r="G10" s="11" t="s">
        <v>380</v>
      </c>
      <c r="H10" s="11" t="s">
        <v>47</v>
      </c>
      <c r="I10" s="11" t="s">
        <v>47</v>
      </c>
      <c r="J10" s="11" t="s">
        <v>9</v>
      </c>
      <c r="K10" s="11">
        <v>2</v>
      </c>
      <c r="L10" s="11" t="s">
        <v>7</v>
      </c>
      <c r="N10" s="11" t="s">
        <v>7</v>
      </c>
      <c r="O10" s="11" t="s">
        <v>45</v>
      </c>
      <c r="P10" s="11">
        <v>300</v>
      </c>
      <c r="Q10" s="11" t="s">
        <v>379</v>
      </c>
      <c r="R10" s="11">
        <v>200</v>
      </c>
      <c r="S10" s="11" t="s">
        <v>84</v>
      </c>
      <c r="T10" s="11">
        <v>0</v>
      </c>
      <c r="U10" s="11" t="s">
        <v>7</v>
      </c>
      <c r="V10" s="11" t="s">
        <v>7</v>
      </c>
      <c r="W10" s="11" t="s">
        <v>7</v>
      </c>
      <c r="X10" s="11" t="s">
        <v>7</v>
      </c>
      <c r="Y10" s="54" t="s">
        <v>7</v>
      </c>
      <c r="Z10" s="65" t="s">
        <v>7</v>
      </c>
      <c r="AA10" s="66"/>
      <c r="AB10" s="66" t="s">
        <v>7</v>
      </c>
      <c r="AC10" s="66"/>
      <c r="AD10" s="66" t="s">
        <v>7</v>
      </c>
      <c r="AE10" s="66"/>
      <c r="AF10" s="67" t="s">
        <v>378</v>
      </c>
      <c r="AG10" s="53" t="s">
        <v>20</v>
      </c>
      <c r="AH10" s="11" t="s">
        <v>40</v>
      </c>
      <c r="AI10" s="11" t="s">
        <v>20</v>
      </c>
      <c r="AJ10" s="11" t="s">
        <v>20</v>
      </c>
      <c r="AK10" s="11" t="s">
        <v>20</v>
      </c>
      <c r="AL10" s="11" t="s">
        <v>80</v>
      </c>
      <c r="AM10" s="11">
        <v>2</v>
      </c>
      <c r="AN10" s="11">
        <v>2</v>
      </c>
      <c r="AO10" s="11" t="s">
        <v>20</v>
      </c>
      <c r="AP10" s="54" t="s">
        <v>133</v>
      </c>
      <c r="AQ10" s="65" t="s">
        <v>9</v>
      </c>
      <c r="AR10" s="66" t="s">
        <v>377</v>
      </c>
      <c r="AS10" s="66" t="s">
        <v>9</v>
      </c>
      <c r="AT10" s="67" t="s">
        <v>376</v>
      </c>
      <c r="AU10" s="53" t="s">
        <v>7</v>
      </c>
      <c r="AV10" s="11" t="s">
        <v>20</v>
      </c>
      <c r="AX10" s="11" t="s">
        <v>7</v>
      </c>
      <c r="AZ10" s="11">
        <v>0</v>
      </c>
      <c r="BB10" s="11">
        <v>1</v>
      </c>
      <c r="BC10" s="11" t="s">
        <v>375</v>
      </c>
      <c r="BD10" s="11">
        <v>1</v>
      </c>
      <c r="BE10" s="11" t="s">
        <v>375</v>
      </c>
      <c r="BF10" s="54" t="s">
        <v>374</v>
      </c>
      <c r="BG10" s="83">
        <v>3</v>
      </c>
      <c r="BH10" s="79">
        <v>1</v>
      </c>
      <c r="BI10" s="79">
        <v>2</v>
      </c>
      <c r="BJ10" s="79">
        <v>4</v>
      </c>
      <c r="BK10" s="79">
        <v>1</v>
      </c>
      <c r="BL10" s="79">
        <v>4</v>
      </c>
      <c r="BM10" s="79">
        <v>4</v>
      </c>
      <c r="BN10" s="79">
        <v>1</v>
      </c>
      <c r="BO10" s="79">
        <v>4</v>
      </c>
      <c r="BP10" s="79">
        <v>1</v>
      </c>
      <c r="BQ10" s="79">
        <v>1</v>
      </c>
      <c r="BR10" s="79">
        <v>4</v>
      </c>
      <c r="BS10" s="79">
        <v>4</v>
      </c>
      <c r="BT10" s="79">
        <v>4</v>
      </c>
      <c r="BU10" s="79">
        <v>1</v>
      </c>
      <c r="BV10" s="79">
        <v>1</v>
      </c>
      <c r="BW10" s="79">
        <v>4</v>
      </c>
      <c r="BX10" s="79">
        <v>4</v>
      </c>
      <c r="BY10" s="79">
        <v>1</v>
      </c>
      <c r="BZ10" s="84">
        <v>1</v>
      </c>
      <c r="CA10" s="136">
        <v>73</v>
      </c>
      <c r="CB10" s="53">
        <v>4</v>
      </c>
      <c r="CC10" s="11">
        <v>4</v>
      </c>
      <c r="CD10" s="11">
        <v>4</v>
      </c>
      <c r="CE10" s="11">
        <v>4</v>
      </c>
      <c r="CF10" s="11">
        <v>0</v>
      </c>
      <c r="CG10" s="11">
        <v>4</v>
      </c>
      <c r="CH10" s="11">
        <v>4</v>
      </c>
      <c r="CI10" s="11">
        <v>4</v>
      </c>
      <c r="CJ10" s="11">
        <v>1</v>
      </c>
      <c r="CK10" s="11">
        <v>4</v>
      </c>
      <c r="CL10" s="11">
        <v>4</v>
      </c>
      <c r="CM10" s="11">
        <v>4</v>
      </c>
      <c r="CN10" s="11">
        <v>1</v>
      </c>
      <c r="CO10" s="11">
        <v>4</v>
      </c>
      <c r="CP10" s="11">
        <v>4</v>
      </c>
      <c r="CQ10" s="11">
        <v>4</v>
      </c>
      <c r="CR10" s="11">
        <v>4</v>
      </c>
      <c r="CS10" s="11">
        <v>3</v>
      </c>
      <c r="CT10" s="11">
        <v>4</v>
      </c>
      <c r="CU10" s="11">
        <v>4</v>
      </c>
      <c r="CV10" s="11">
        <v>4</v>
      </c>
      <c r="CW10" s="11">
        <v>4</v>
      </c>
      <c r="CX10" s="11">
        <v>4</v>
      </c>
      <c r="CY10" s="11">
        <v>0</v>
      </c>
      <c r="CZ10" s="11">
        <v>4</v>
      </c>
      <c r="DA10" s="11">
        <v>1</v>
      </c>
      <c r="DB10" s="11">
        <v>4</v>
      </c>
      <c r="DC10" s="11">
        <v>4</v>
      </c>
      <c r="DD10" s="11">
        <v>4</v>
      </c>
      <c r="DE10" s="11">
        <v>4</v>
      </c>
      <c r="DF10" s="11">
        <v>4</v>
      </c>
      <c r="DG10" s="11">
        <v>0</v>
      </c>
      <c r="DH10" s="11">
        <v>4</v>
      </c>
      <c r="DI10" s="11">
        <v>2</v>
      </c>
      <c r="DJ10" s="11">
        <v>0</v>
      </c>
      <c r="DK10" s="11">
        <v>4</v>
      </c>
      <c r="DL10" s="54">
        <v>4</v>
      </c>
      <c r="DM10" s="143">
        <v>24</v>
      </c>
      <c r="DN10" s="143">
        <v>28</v>
      </c>
      <c r="DO10" s="143">
        <v>16</v>
      </c>
      <c r="DP10" s="143">
        <v>32</v>
      </c>
      <c r="DQ10" s="143">
        <v>2</v>
      </c>
      <c r="DR10" s="143">
        <v>18</v>
      </c>
      <c r="DS10" s="143">
        <v>116</v>
      </c>
      <c r="DT10" s="83">
        <v>4</v>
      </c>
      <c r="DU10" s="79">
        <v>4</v>
      </c>
      <c r="DV10" s="79">
        <v>4</v>
      </c>
      <c r="DW10" s="79">
        <v>1</v>
      </c>
      <c r="DX10" s="79">
        <v>4</v>
      </c>
      <c r="DY10" s="79">
        <v>4</v>
      </c>
      <c r="DZ10" s="79">
        <v>4</v>
      </c>
      <c r="EA10" s="79">
        <v>1</v>
      </c>
      <c r="EB10" s="79">
        <v>4</v>
      </c>
      <c r="EC10" s="79">
        <v>4</v>
      </c>
      <c r="ED10" s="79">
        <v>4</v>
      </c>
      <c r="EE10" s="79">
        <v>4</v>
      </c>
      <c r="EF10" s="79">
        <v>4</v>
      </c>
      <c r="EG10" s="79">
        <v>4</v>
      </c>
      <c r="EH10" s="79">
        <v>4</v>
      </c>
      <c r="EI10" s="79">
        <v>4</v>
      </c>
      <c r="EJ10" s="79">
        <v>4</v>
      </c>
      <c r="EK10" s="79">
        <v>4</v>
      </c>
      <c r="EL10" s="84">
        <v>4</v>
      </c>
      <c r="EM10" s="136">
        <f t="shared" si="0"/>
        <v>70</v>
      </c>
      <c r="EN10" s="53">
        <v>11.3</v>
      </c>
      <c r="EO10" s="11" t="s">
        <v>373</v>
      </c>
      <c r="EP10" s="11">
        <v>8.3000000000000007</v>
      </c>
      <c r="EQ10" s="11">
        <v>9</v>
      </c>
      <c r="ER10" s="11" t="s">
        <v>68</v>
      </c>
      <c r="ES10" s="11" t="s">
        <v>69</v>
      </c>
      <c r="ET10" s="11" t="s">
        <v>68</v>
      </c>
      <c r="EU10" s="11" t="s">
        <v>26</v>
      </c>
      <c r="EV10" s="11" t="s">
        <v>26</v>
      </c>
      <c r="EW10" s="11" t="s">
        <v>26</v>
      </c>
      <c r="EX10" s="11" t="s">
        <v>26</v>
      </c>
      <c r="EY10" s="11" t="s">
        <v>69</v>
      </c>
      <c r="EZ10" s="11" t="s">
        <v>26</v>
      </c>
      <c r="FA10" s="11" t="s">
        <v>372</v>
      </c>
      <c r="FB10" s="11" t="s">
        <v>26</v>
      </c>
      <c r="FC10" s="11" t="s">
        <v>26</v>
      </c>
      <c r="FD10" s="11" t="s">
        <v>124</v>
      </c>
      <c r="FE10" s="54" t="s">
        <v>100</v>
      </c>
      <c r="FF10" s="83" t="s">
        <v>371</v>
      </c>
      <c r="FG10" s="79" t="s">
        <v>98</v>
      </c>
      <c r="FH10" s="79" t="s">
        <v>216</v>
      </c>
      <c r="FI10" s="79">
        <v>5000</v>
      </c>
      <c r="FJ10" s="79" t="s">
        <v>7</v>
      </c>
      <c r="FK10" s="79" t="s">
        <v>9</v>
      </c>
      <c r="FL10" s="79" t="s">
        <v>370</v>
      </c>
      <c r="FM10" s="79" t="s">
        <v>96</v>
      </c>
      <c r="FN10" s="84" t="s">
        <v>96</v>
      </c>
      <c r="FO10" s="53">
        <v>5</v>
      </c>
      <c r="FP10" s="11">
        <v>1</v>
      </c>
      <c r="FQ10" s="11">
        <v>5</v>
      </c>
      <c r="FR10" s="11">
        <v>5</v>
      </c>
      <c r="FS10" s="11" t="s">
        <v>16</v>
      </c>
      <c r="FT10" s="11" t="s">
        <v>18</v>
      </c>
      <c r="FU10" s="11" t="s">
        <v>19</v>
      </c>
      <c r="FV10" s="11" t="s">
        <v>17</v>
      </c>
      <c r="FW10" s="11" t="s">
        <v>17</v>
      </c>
      <c r="FX10" s="11">
        <v>1</v>
      </c>
      <c r="FY10" s="11">
        <v>5</v>
      </c>
      <c r="FZ10" s="11">
        <v>3</v>
      </c>
      <c r="GA10" s="11">
        <v>5</v>
      </c>
      <c r="GB10" s="11" t="s">
        <v>369</v>
      </c>
      <c r="GC10" s="11" t="s">
        <v>14</v>
      </c>
      <c r="GD10" s="11" t="s">
        <v>7</v>
      </c>
      <c r="GE10" s="11" t="s">
        <v>94</v>
      </c>
      <c r="GF10" s="11" t="s">
        <v>94</v>
      </c>
      <c r="GG10" s="11" t="s">
        <v>7</v>
      </c>
      <c r="GH10" s="11" t="s">
        <v>7</v>
      </c>
      <c r="GI10" s="54" t="s">
        <v>7</v>
      </c>
      <c r="GJ10" s="83" t="s">
        <v>143</v>
      </c>
      <c r="GK10" s="79" t="s">
        <v>92</v>
      </c>
      <c r="GL10" s="79"/>
      <c r="GM10" s="79"/>
      <c r="GN10" s="79"/>
      <c r="GO10" s="79" t="s">
        <v>368</v>
      </c>
      <c r="GP10" s="79" t="s">
        <v>9</v>
      </c>
      <c r="GQ10" s="79" t="s">
        <v>9</v>
      </c>
      <c r="GR10" s="79" t="s">
        <v>9</v>
      </c>
      <c r="GS10" s="79" t="s">
        <v>8</v>
      </c>
      <c r="GT10" s="84" t="s">
        <v>9</v>
      </c>
      <c r="GU10" s="53" t="s">
        <v>7</v>
      </c>
      <c r="GW10" s="11" t="s">
        <v>7</v>
      </c>
      <c r="GX10" s="54" t="s">
        <v>7</v>
      </c>
      <c r="GY10" s="83" t="s">
        <v>55</v>
      </c>
      <c r="GZ10" s="79"/>
      <c r="HA10" s="79"/>
      <c r="HB10" s="79"/>
      <c r="HC10" s="79"/>
      <c r="HD10" s="79"/>
      <c r="HE10" s="79"/>
      <c r="HF10" s="79"/>
      <c r="HG10" s="84">
        <v>10</v>
      </c>
      <c r="HH10" s="49" t="s">
        <v>5</v>
      </c>
      <c r="HX10" s="11" t="s">
        <v>54</v>
      </c>
      <c r="HY10" s="11" t="s">
        <v>53</v>
      </c>
      <c r="HZ10" s="11" t="s">
        <v>1</v>
      </c>
      <c r="IB10" s="11" t="s">
        <v>1</v>
      </c>
      <c r="IF10" s="11" t="s">
        <v>1</v>
      </c>
      <c r="MD10"/>
      <c r="ME10"/>
      <c r="MF10"/>
      <c r="MG10"/>
      <c r="MH10"/>
      <c r="MI10"/>
      <c r="MJ10"/>
    </row>
    <row r="11" spans="1:691" ht="14.5" x14ac:dyDescent="0.35">
      <c r="A11" s="17">
        <v>43957.470721759259</v>
      </c>
      <c r="B11" s="47" t="s">
        <v>782</v>
      </c>
      <c r="C11" s="53">
        <v>63</v>
      </c>
      <c r="D11" s="11" t="s">
        <v>139</v>
      </c>
      <c r="E11" s="11" t="s">
        <v>50</v>
      </c>
      <c r="F11" s="11" t="s">
        <v>333</v>
      </c>
      <c r="G11" s="11" t="s">
        <v>578</v>
      </c>
      <c r="H11" s="11" t="s">
        <v>47</v>
      </c>
      <c r="I11" s="11" t="s">
        <v>47</v>
      </c>
      <c r="J11" s="11" t="s">
        <v>9</v>
      </c>
      <c r="K11" s="11">
        <v>2</v>
      </c>
      <c r="L11" s="11" t="s">
        <v>7</v>
      </c>
      <c r="N11" s="11" t="s">
        <v>7</v>
      </c>
      <c r="O11" s="11" t="s">
        <v>45</v>
      </c>
      <c r="P11" s="11">
        <v>400</v>
      </c>
      <c r="Q11" s="11" t="s">
        <v>595</v>
      </c>
      <c r="R11" s="11">
        <v>4200</v>
      </c>
      <c r="S11" s="11" t="s">
        <v>84</v>
      </c>
      <c r="T11" s="11">
        <v>0</v>
      </c>
      <c r="U11" s="11" t="s">
        <v>7</v>
      </c>
      <c r="V11" s="11" t="s">
        <v>7</v>
      </c>
      <c r="W11" s="11" t="s">
        <v>7</v>
      </c>
      <c r="X11" s="11" t="s">
        <v>7</v>
      </c>
      <c r="Y11" s="54" t="s">
        <v>7</v>
      </c>
      <c r="Z11" s="65" t="s">
        <v>7</v>
      </c>
      <c r="AA11" s="66"/>
      <c r="AB11" s="66" t="s">
        <v>7</v>
      </c>
      <c r="AC11" s="66"/>
      <c r="AD11" s="66" t="s">
        <v>7</v>
      </c>
      <c r="AE11" s="66"/>
      <c r="AF11" s="67"/>
      <c r="AG11" s="53" t="s">
        <v>20</v>
      </c>
      <c r="AH11" s="11" t="s">
        <v>40</v>
      </c>
      <c r="AI11" s="11" t="s">
        <v>20</v>
      </c>
      <c r="AJ11" s="11" t="s">
        <v>20</v>
      </c>
      <c r="AK11" s="11" t="s">
        <v>20</v>
      </c>
      <c r="AL11" s="11" t="s">
        <v>80</v>
      </c>
      <c r="AM11" s="11">
        <v>5</v>
      </c>
      <c r="AN11" s="11" t="s">
        <v>20</v>
      </c>
      <c r="AO11" s="11" t="s">
        <v>20</v>
      </c>
      <c r="AP11" s="54" t="s">
        <v>38</v>
      </c>
      <c r="AQ11" s="65" t="s">
        <v>9</v>
      </c>
      <c r="AR11" s="66" t="s">
        <v>781</v>
      </c>
      <c r="AS11" s="66" t="s">
        <v>7</v>
      </c>
      <c r="AT11" s="67"/>
      <c r="AU11" s="53" t="s">
        <v>7</v>
      </c>
      <c r="AV11" s="11" t="s">
        <v>20</v>
      </c>
      <c r="AW11" s="11" t="s">
        <v>780</v>
      </c>
      <c r="AX11" s="11" t="s">
        <v>7</v>
      </c>
      <c r="AZ11" s="11">
        <v>0</v>
      </c>
      <c r="BA11" s="11">
        <v>0</v>
      </c>
      <c r="BB11" s="11">
        <v>1</v>
      </c>
      <c r="BC11" s="11" t="s">
        <v>533</v>
      </c>
      <c r="BD11" s="11">
        <v>0</v>
      </c>
      <c r="BE11" s="11" t="s">
        <v>98</v>
      </c>
      <c r="BF11" s="54" t="s">
        <v>190</v>
      </c>
      <c r="BG11" s="83">
        <v>4</v>
      </c>
      <c r="BH11" s="79">
        <v>4</v>
      </c>
      <c r="BI11" s="79">
        <v>3</v>
      </c>
      <c r="BJ11" s="79">
        <v>2</v>
      </c>
      <c r="BK11" s="79">
        <v>2</v>
      </c>
      <c r="BL11" s="79">
        <v>1</v>
      </c>
      <c r="BM11" s="79">
        <v>2</v>
      </c>
      <c r="BN11" s="79">
        <v>3</v>
      </c>
      <c r="BO11" s="79">
        <v>1</v>
      </c>
      <c r="BP11" s="79">
        <v>3</v>
      </c>
      <c r="BQ11" s="79">
        <v>3</v>
      </c>
      <c r="BR11" s="79">
        <v>1</v>
      </c>
      <c r="BS11" s="79">
        <v>1</v>
      </c>
      <c r="BT11" s="79">
        <v>1</v>
      </c>
      <c r="BU11" s="79">
        <v>3</v>
      </c>
      <c r="BV11" s="79">
        <v>3</v>
      </c>
      <c r="BW11" s="79">
        <v>2</v>
      </c>
      <c r="BX11" s="79">
        <v>1</v>
      </c>
      <c r="BY11" s="79">
        <v>3</v>
      </c>
      <c r="BZ11" s="84">
        <v>3</v>
      </c>
      <c r="CA11" s="136">
        <v>35</v>
      </c>
      <c r="CB11" s="53">
        <v>1</v>
      </c>
      <c r="CC11" s="11">
        <v>1</v>
      </c>
      <c r="CD11" s="11">
        <v>1</v>
      </c>
      <c r="CE11" s="11">
        <v>1</v>
      </c>
      <c r="CF11" s="11">
        <v>2</v>
      </c>
      <c r="CG11" s="11">
        <v>0</v>
      </c>
      <c r="CH11" s="11">
        <v>1</v>
      </c>
      <c r="CI11" s="11">
        <v>1</v>
      </c>
      <c r="CJ11" s="11">
        <v>2</v>
      </c>
      <c r="CK11" s="11">
        <v>0</v>
      </c>
      <c r="CL11" s="11">
        <v>0</v>
      </c>
      <c r="CM11" s="11">
        <v>1</v>
      </c>
      <c r="CN11" s="11">
        <v>2</v>
      </c>
      <c r="CO11" s="11">
        <v>1</v>
      </c>
      <c r="CP11" s="11">
        <v>0</v>
      </c>
      <c r="CQ11" s="11">
        <v>1</v>
      </c>
      <c r="CR11" s="11">
        <v>1</v>
      </c>
      <c r="CS11" s="11">
        <v>1</v>
      </c>
      <c r="CT11" s="11">
        <v>0</v>
      </c>
      <c r="CU11" s="11">
        <v>1</v>
      </c>
      <c r="CV11" s="11">
        <v>1</v>
      </c>
      <c r="CW11" s="11">
        <v>0</v>
      </c>
      <c r="CX11" s="11">
        <v>0</v>
      </c>
      <c r="CY11" s="11">
        <v>2</v>
      </c>
      <c r="CZ11" s="11">
        <v>0</v>
      </c>
      <c r="DA11" s="11">
        <v>1</v>
      </c>
      <c r="DB11" s="11">
        <v>1</v>
      </c>
      <c r="DC11" s="11">
        <v>1</v>
      </c>
      <c r="DD11" s="11">
        <v>0</v>
      </c>
      <c r="DE11" s="11">
        <v>0</v>
      </c>
      <c r="DF11" s="11">
        <v>0</v>
      </c>
      <c r="DG11" s="11">
        <v>1</v>
      </c>
      <c r="DH11" s="11">
        <v>0</v>
      </c>
      <c r="DI11" s="11">
        <v>1</v>
      </c>
      <c r="DJ11" s="11">
        <v>2</v>
      </c>
      <c r="DK11" s="11">
        <v>1</v>
      </c>
      <c r="DL11" s="54">
        <v>0</v>
      </c>
      <c r="DM11" s="143">
        <v>3</v>
      </c>
      <c r="DN11" s="143">
        <v>3</v>
      </c>
      <c r="DO11" s="143">
        <v>3</v>
      </c>
      <c r="DP11" s="143">
        <v>6</v>
      </c>
      <c r="DQ11" s="143">
        <v>11</v>
      </c>
      <c r="DR11" s="143">
        <v>3</v>
      </c>
      <c r="DS11" s="143">
        <v>7</v>
      </c>
      <c r="DT11" s="83">
        <v>2</v>
      </c>
      <c r="DU11" s="79">
        <v>1</v>
      </c>
      <c r="DV11" s="79">
        <v>4</v>
      </c>
      <c r="DW11" s="79">
        <v>3</v>
      </c>
      <c r="DX11" s="79">
        <v>2</v>
      </c>
      <c r="DY11" s="79">
        <v>3</v>
      </c>
      <c r="DZ11" s="79">
        <v>2</v>
      </c>
      <c r="EA11" s="79">
        <v>3</v>
      </c>
      <c r="EB11" s="79">
        <v>1</v>
      </c>
      <c r="EC11" s="79">
        <v>2</v>
      </c>
      <c r="ED11" s="79">
        <v>3</v>
      </c>
      <c r="EE11" s="79">
        <v>2</v>
      </c>
      <c r="EF11" s="79">
        <v>1</v>
      </c>
      <c r="EG11" s="79">
        <v>2</v>
      </c>
      <c r="EH11" s="79">
        <v>3</v>
      </c>
      <c r="EI11" s="79">
        <v>1</v>
      </c>
      <c r="EJ11" s="79">
        <v>3</v>
      </c>
      <c r="EK11" s="79">
        <v>2</v>
      </c>
      <c r="EL11" s="84">
        <v>4</v>
      </c>
      <c r="EM11" s="136">
        <f t="shared" si="0"/>
        <v>44</v>
      </c>
      <c r="EN11" s="53" t="s">
        <v>779</v>
      </c>
      <c r="EO11" s="11">
        <v>5</v>
      </c>
      <c r="EP11" s="11">
        <v>7</v>
      </c>
      <c r="EQ11" s="11">
        <v>6.5</v>
      </c>
      <c r="ER11" s="11" t="s">
        <v>26</v>
      </c>
      <c r="ES11" s="11" t="s">
        <v>103</v>
      </c>
      <c r="ET11" s="11" t="s">
        <v>26</v>
      </c>
      <c r="EU11" s="11" t="s">
        <v>26</v>
      </c>
      <c r="EV11" s="11" t="s">
        <v>26</v>
      </c>
      <c r="EW11" s="11" t="s">
        <v>26</v>
      </c>
      <c r="EX11" s="11" t="s">
        <v>26</v>
      </c>
      <c r="EY11" s="11" t="s">
        <v>26</v>
      </c>
      <c r="EZ11" s="11" t="s">
        <v>26</v>
      </c>
      <c r="FA11" s="11" t="s">
        <v>102</v>
      </c>
      <c r="FB11" s="11" t="s">
        <v>26</v>
      </c>
      <c r="FC11" s="11" t="s">
        <v>26</v>
      </c>
      <c r="FD11" s="11" t="s">
        <v>24</v>
      </c>
      <c r="FE11" s="54" t="s">
        <v>100</v>
      </c>
      <c r="FF11" s="83">
        <v>0.1</v>
      </c>
      <c r="FG11" s="79" t="s">
        <v>63</v>
      </c>
      <c r="FH11" s="79" t="s">
        <v>62</v>
      </c>
      <c r="FI11" s="79">
        <v>60</v>
      </c>
      <c r="FJ11" s="79" t="s">
        <v>9</v>
      </c>
      <c r="FK11" s="79" t="s">
        <v>7</v>
      </c>
      <c r="FL11" s="79"/>
      <c r="FM11" s="79" t="s">
        <v>21</v>
      </c>
      <c r="FN11" s="84" t="s">
        <v>21</v>
      </c>
      <c r="FO11" s="53">
        <v>4</v>
      </c>
      <c r="FP11" s="11">
        <v>4</v>
      </c>
      <c r="FQ11" s="11">
        <v>5</v>
      </c>
      <c r="FR11" s="11">
        <v>3</v>
      </c>
      <c r="FS11" s="11" t="s">
        <v>19</v>
      </c>
      <c r="FT11" s="11" t="s">
        <v>16</v>
      </c>
      <c r="FU11" s="11" t="s">
        <v>18</v>
      </c>
      <c r="FV11" s="11" t="s">
        <v>17</v>
      </c>
      <c r="FW11" s="11" t="s">
        <v>20</v>
      </c>
      <c r="FX11" s="11">
        <v>4</v>
      </c>
      <c r="FY11" s="11">
        <v>3</v>
      </c>
      <c r="FZ11" s="11">
        <v>2</v>
      </c>
      <c r="GA11" s="11">
        <v>5</v>
      </c>
      <c r="GB11" s="11" t="s">
        <v>778</v>
      </c>
      <c r="GC11" s="11" t="s">
        <v>14</v>
      </c>
      <c r="GD11" s="11" t="s">
        <v>9</v>
      </c>
      <c r="GE11" s="11" t="s">
        <v>58</v>
      </c>
      <c r="GF11" s="11" t="s">
        <v>94</v>
      </c>
      <c r="GG11" s="11" t="s">
        <v>13</v>
      </c>
      <c r="GH11" s="11" t="s">
        <v>7</v>
      </c>
      <c r="GI11" s="54" t="s">
        <v>7</v>
      </c>
      <c r="GJ11" s="83" t="s">
        <v>12</v>
      </c>
      <c r="GK11" s="79" t="s">
        <v>57</v>
      </c>
      <c r="GL11" s="79" t="s">
        <v>9</v>
      </c>
      <c r="GM11" s="79" t="s">
        <v>7</v>
      </c>
      <c r="GN11" s="79"/>
      <c r="GO11" s="79" t="s">
        <v>777</v>
      </c>
      <c r="GP11" s="79" t="s">
        <v>9</v>
      </c>
      <c r="GQ11" s="79" t="s">
        <v>7</v>
      </c>
      <c r="GR11" s="79" t="s">
        <v>9</v>
      </c>
      <c r="GS11" s="79" t="s">
        <v>8</v>
      </c>
      <c r="GT11" s="84" t="s">
        <v>7</v>
      </c>
      <c r="GU11" s="53" t="s">
        <v>7</v>
      </c>
      <c r="GX11" s="54" t="s">
        <v>9</v>
      </c>
      <c r="GY11" s="83" t="s">
        <v>249</v>
      </c>
      <c r="GZ11" s="79"/>
      <c r="HA11" s="79">
        <v>10</v>
      </c>
      <c r="HB11" s="79"/>
      <c r="HC11" s="79"/>
      <c r="HD11" s="79"/>
      <c r="HE11" s="79"/>
      <c r="HF11" s="79"/>
      <c r="HG11" s="84"/>
      <c r="HH11" s="49" t="s">
        <v>5</v>
      </c>
      <c r="HX11" s="11" t="s">
        <v>54</v>
      </c>
      <c r="IF11" s="11" t="s">
        <v>158</v>
      </c>
      <c r="IG11" s="11" t="s">
        <v>157</v>
      </c>
      <c r="IH11" s="11" t="s">
        <v>1</v>
      </c>
      <c r="IJ11" s="11" t="s">
        <v>1</v>
      </c>
      <c r="MD11"/>
      <c r="ME11"/>
      <c r="MF11"/>
      <c r="MG11"/>
      <c r="MH11"/>
      <c r="MI11"/>
      <c r="MJ11"/>
    </row>
    <row r="12" spans="1:691" ht="14.5" x14ac:dyDescent="0.35">
      <c r="A12" s="17">
        <v>43962.511648101849</v>
      </c>
      <c r="B12" s="47" t="s">
        <v>354</v>
      </c>
      <c r="C12" s="53">
        <v>19</v>
      </c>
      <c r="D12" s="11" t="s">
        <v>51</v>
      </c>
      <c r="E12" s="11" t="s">
        <v>50</v>
      </c>
      <c r="F12" s="11" t="s">
        <v>333</v>
      </c>
      <c r="G12" s="11" t="s">
        <v>87</v>
      </c>
      <c r="H12" s="11" t="s">
        <v>47</v>
      </c>
      <c r="I12" s="11" t="s">
        <v>47</v>
      </c>
      <c r="J12" s="11" t="s">
        <v>7</v>
      </c>
      <c r="L12" s="11" t="s">
        <v>9</v>
      </c>
      <c r="M12" s="11" t="s">
        <v>318</v>
      </c>
      <c r="N12" s="11" t="s">
        <v>7</v>
      </c>
      <c r="O12" s="11" t="s">
        <v>45</v>
      </c>
      <c r="P12" s="11">
        <v>214</v>
      </c>
      <c r="Q12" s="11" t="s">
        <v>353</v>
      </c>
      <c r="R12" s="11">
        <v>100</v>
      </c>
      <c r="S12" s="11">
        <v>2</v>
      </c>
      <c r="T12" s="11">
        <v>0</v>
      </c>
      <c r="U12" s="11" t="s">
        <v>7</v>
      </c>
      <c r="V12" s="11" t="s">
        <v>7</v>
      </c>
      <c r="W12" s="11" t="s">
        <v>7</v>
      </c>
      <c r="X12" s="11" t="s">
        <v>7</v>
      </c>
      <c r="Y12" s="54" t="s">
        <v>7</v>
      </c>
      <c r="Z12" s="65" t="s">
        <v>9</v>
      </c>
      <c r="AA12" s="66" t="s">
        <v>352</v>
      </c>
      <c r="AB12" s="66" t="s">
        <v>9</v>
      </c>
      <c r="AC12" s="66" t="s">
        <v>351</v>
      </c>
      <c r="AD12" s="66" t="s">
        <v>7</v>
      </c>
      <c r="AE12" s="66" t="s">
        <v>350</v>
      </c>
      <c r="AF12" s="67" t="s">
        <v>20</v>
      </c>
      <c r="AG12" s="53" t="s">
        <v>20</v>
      </c>
      <c r="AH12" s="11" t="s">
        <v>40</v>
      </c>
      <c r="AI12" s="11" t="s">
        <v>20</v>
      </c>
      <c r="AJ12" s="11" t="s">
        <v>20</v>
      </c>
      <c r="AK12" s="11" t="s">
        <v>20</v>
      </c>
      <c r="AL12" s="11" t="s">
        <v>80</v>
      </c>
      <c r="AM12" s="11" t="s">
        <v>20</v>
      </c>
      <c r="AN12" s="11" t="s">
        <v>20</v>
      </c>
      <c r="AO12" s="11" t="s">
        <v>20</v>
      </c>
      <c r="AP12" s="54" t="s">
        <v>349</v>
      </c>
      <c r="AQ12" s="65" t="s">
        <v>9</v>
      </c>
      <c r="AR12" s="66" t="s">
        <v>348</v>
      </c>
      <c r="AS12" s="66" t="s">
        <v>9</v>
      </c>
      <c r="AT12" s="67" t="s">
        <v>347</v>
      </c>
      <c r="AU12" s="53" t="s">
        <v>7</v>
      </c>
      <c r="AV12" s="11" t="s">
        <v>20</v>
      </c>
      <c r="AX12" s="11" t="s">
        <v>9</v>
      </c>
      <c r="AY12" s="11" t="s">
        <v>346</v>
      </c>
      <c r="AZ12" s="11">
        <v>0</v>
      </c>
      <c r="BA12" s="11">
        <v>0</v>
      </c>
      <c r="BB12" s="11">
        <v>0</v>
      </c>
      <c r="BC12" s="11">
        <v>0</v>
      </c>
      <c r="BD12" s="11">
        <v>4</v>
      </c>
      <c r="BE12" s="11" t="s">
        <v>345</v>
      </c>
      <c r="BF12" s="54" t="s">
        <v>344</v>
      </c>
      <c r="BG12" s="83">
        <v>4</v>
      </c>
      <c r="BH12" s="79">
        <v>2</v>
      </c>
      <c r="BI12" s="79">
        <v>2</v>
      </c>
      <c r="BJ12" s="79">
        <v>2</v>
      </c>
      <c r="BK12" s="79">
        <v>4</v>
      </c>
      <c r="BL12" s="79">
        <v>1</v>
      </c>
      <c r="BM12" s="79">
        <v>3</v>
      </c>
      <c r="BN12" s="79">
        <v>4</v>
      </c>
      <c r="BO12" s="79">
        <v>1</v>
      </c>
      <c r="BP12" s="79">
        <v>4</v>
      </c>
      <c r="BQ12" s="79">
        <v>3</v>
      </c>
      <c r="BR12" s="79">
        <v>1</v>
      </c>
      <c r="BS12" s="79">
        <v>1</v>
      </c>
      <c r="BT12" s="79">
        <v>2</v>
      </c>
      <c r="BU12" s="79">
        <v>4</v>
      </c>
      <c r="BV12" s="79">
        <v>4</v>
      </c>
      <c r="BW12" s="79">
        <v>1</v>
      </c>
      <c r="BX12" s="79">
        <v>1</v>
      </c>
      <c r="BY12" s="79">
        <v>4</v>
      </c>
      <c r="BZ12" s="84">
        <v>4</v>
      </c>
      <c r="CA12" s="136">
        <v>31</v>
      </c>
      <c r="CB12" s="53">
        <v>1</v>
      </c>
      <c r="CC12" s="11">
        <v>2</v>
      </c>
      <c r="CD12" s="11">
        <v>1</v>
      </c>
      <c r="CE12" s="11">
        <v>2</v>
      </c>
      <c r="CF12" s="11">
        <v>3</v>
      </c>
      <c r="CG12" s="11">
        <v>0</v>
      </c>
      <c r="CH12" s="11">
        <v>2</v>
      </c>
      <c r="CI12" s="11">
        <v>1</v>
      </c>
      <c r="CJ12" s="11">
        <v>3</v>
      </c>
      <c r="CK12" s="11">
        <v>1</v>
      </c>
      <c r="CL12" s="11">
        <v>3</v>
      </c>
      <c r="CM12" s="11">
        <v>1</v>
      </c>
      <c r="CN12" s="11">
        <v>2</v>
      </c>
      <c r="CO12" s="11">
        <v>0</v>
      </c>
      <c r="CP12" s="11">
        <v>2</v>
      </c>
      <c r="CQ12" s="11">
        <v>1</v>
      </c>
      <c r="CR12" s="11">
        <v>1</v>
      </c>
      <c r="CS12" s="11">
        <v>0</v>
      </c>
      <c r="CT12" s="11">
        <v>3</v>
      </c>
      <c r="CU12" s="11">
        <v>1</v>
      </c>
      <c r="CV12" s="11">
        <v>0</v>
      </c>
      <c r="CW12" s="11">
        <v>1</v>
      </c>
      <c r="CX12" s="11">
        <v>0</v>
      </c>
      <c r="CY12" s="11">
        <v>3</v>
      </c>
      <c r="CZ12" s="11">
        <v>2</v>
      </c>
      <c r="DA12" s="11">
        <v>0</v>
      </c>
      <c r="DB12" s="11">
        <v>2</v>
      </c>
      <c r="DC12" s="11">
        <v>0</v>
      </c>
      <c r="DD12" s="11">
        <v>0</v>
      </c>
      <c r="DE12" s="11">
        <v>0</v>
      </c>
      <c r="DF12" s="11">
        <v>1</v>
      </c>
      <c r="DG12" s="11">
        <v>1</v>
      </c>
      <c r="DH12" s="11">
        <v>0</v>
      </c>
      <c r="DI12" s="11">
        <v>1</v>
      </c>
      <c r="DJ12" s="11">
        <v>0</v>
      </c>
      <c r="DK12" s="11">
        <v>3</v>
      </c>
      <c r="DL12" s="54">
        <v>0</v>
      </c>
      <c r="DM12" s="143">
        <v>8</v>
      </c>
      <c r="DN12" s="143">
        <v>13</v>
      </c>
      <c r="DO12" s="143">
        <v>1</v>
      </c>
      <c r="DP12" s="143">
        <v>5</v>
      </c>
      <c r="DQ12" s="143">
        <v>12</v>
      </c>
      <c r="DR12" s="143">
        <v>5</v>
      </c>
      <c r="DS12" s="143">
        <v>20</v>
      </c>
      <c r="DT12" s="83">
        <v>2</v>
      </c>
      <c r="DU12" s="79">
        <v>2</v>
      </c>
      <c r="DV12" s="79">
        <v>3</v>
      </c>
      <c r="DW12" s="79">
        <v>2</v>
      </c>
      <c r="DX12" s="79">
        <v>4</v>
      </c>
      <c r="DY12" s="79">
        <v>2</v>
      </c>
      <c r="DZ12" s="79">
        <v>3</v>
      </c>
      <c r="EA12" s="79">
        <v>1</v>
      </c>
      <c r="EB12" s="79">
        <v>3</v>
      </c>
      <c r="EC12" s="79">
        <v>1</v>
      </c>
      <c r="ED12" s="79">
        <v>2</v>
      </c>
      <c r="EE12" s="79">
        <v>4</v>
      </c>
      <c r="EF12" s="79">
        <v>3</v>
      </c>
      <c r="EG12" s="79">
        <v>2</v>
      </c>
      <c r="EH12" s="79">
        <v>1</v>
      </c>
      <c r="EI12" s="79">
        <v>3</v>
      </c>
      <c r="EJ12" s="79">
        <v>4</v>
      </c>
      <c r="EK12" s="79">
        <v>4</v>
      </c>
      <c r="EL12" s="84">
        <v>3</v>
      </c>
      <c r="EM12" s="136">
        <f t="shared" si="0"/>
        <v>49</v>
      </c>
      <c r="EN12" s="90" t="s">
        <v>343</v>
      </c>
      <c r="EO12" s="11" t="s">
        <v>98</v>
      </c>
      <c r="EP12" s="77" t="s">
        <v>342</v>
      </c>
      <c r="EQ12" s="11">
        <v>9</v>
      </c>
      <c r="ER12" s="11" t="s">
        <v>69</v>
      </c>
      <c r="ES12" s="11" t="s">
        <v>69</v>
      </c>
      <c r="ET12" s="11" t="s">
        <v>26</v>
      </c>
      <c r="EU12" s="11" t="s">
        <v>103</v>
      </c>
      <c r="EV12" s="11" t="s">
        <v>103</v>
      </c>
      <c r="EW12" s="11" t="s">
        <v>26</v>
      </c>
      <c r="EX12" s="11" t="s">
        <v>26</v>
      </c>
      <c r="EY12" s="11" t="s">
        <v>26</v>
      </c>
      <c r="EZ12" s="11" t="s">
        <v>69</v>
      </c>
      <c r="FA12" s="11" t="s">
        <v>341</v>
      </c>
      <c r="FB12" s="11" t="s">
        <v>26</v>
      </c>
      <c r="FC12" s="11" t="s">
        <v>26</v>
      </c>
      <c r="FD12" s="11" t="s">
        <v>24</v>
      </c>
      <c r="FE12" s="54" t="s">
        <v>100</v>
      </c>
      <c r="FF12" s="83" t="s">
        <v>340</v>
      </c>
      <c r="FG12" s="79" t="s">
        <v>264</v>
      </c>
      <c r="FH12" s="79">
        <v>24</v>
      </c>
      <c r="FI12" s="79">
        <v>240</v>
      </c>
      <c r="FJ12" s="79" t="s">
        <v>7</v>
      </c>
      <c r="FK12" s="79" t="s">
        <v>9</v>
      </c>
      <c r="FL12" s="79" t="s">
        <v>339</v>
      </c>
      <c r="FM12" s="79" t="s">
        <v>96</v>
      </c>
      <c r="FN12" s="84" t="s">
        <v>96</v>
      </c>
      <c r="FO12" s="53">
        <v>4</v>
      </c>
      <c r="FP12" s="11">
        <v>3</v>
      </c>
      <c r="FQ12" s="11">
        <v>3</v>
      </c>
      <c r="FR12" s="11">
        <v>1</v>
      </c>
      <c r="FS12" s="11" t="s">
        <v>17</v>
      </c>
      <c r="FT12" s="11" t="s">
        <v>16</v>
      </c>
      <c r="FU12" s="11" t="s">
        <v>18</v>
      </c>
      <c r="FV12" s="11" t="s">
        <v>19</v>
      </c>
      <c r="FW12" s="11" t="s">
        <v>20</v>
      </c>
      <c r="FX12" s="11">
        <v>4</v>
      </c>
      <c r="FY12" s="11">
        <v>3</v>
      </c>
      <c r="FZ12" s="11">
        <v>4</v>
      </c>
      <c r="GA12" s="11">
        <v>5</v>
      </c>
      <c r="GB12" s="11" t="s">
        <v>338</v>
      </c>
      <c r="GC12" s="11" t="s">
        <v>14</v>
      </c>
      <c r="GD12" s="11" t="s">
        <v>9</v>
      </c>
      <c r="GE12" s="11" t="s">
        <v>94</v>
      </c>
      <c r="GF12" s="11" t="s">
        <v>94</v>
      </c>
      <c r="GG12" s="11" t="s">
        <v>7</v>
      </c>
      <c r="GH12" s="11" t="s">
        <v>7</v>
      </c>
      <c r="GI12" s="54" t="s">
        <v>7</v>
      </c>
      <c r="GJ12" s="83" t="s">
        <v>93</v>
      </c>
      <c r="GK12" s="79" t="s">
        <v>92</v>
      </c>
      <c r="GL12" s="79" t="s">
        <v>9</v>
      </c>
      <c r="GM12" s="79" t="s">
        <v>7</v>
      </c>
      <c r="GN12" s="79"/>
      <c r="GO12" s="79" t="s">
        <v>122</v>
      </c>
      <c r="GP12" s="79" t="s">
        <v>9</v>
      </c>
      <c r="GQ12" s="79" t="s">
        <v>9</v>
      </c>
      <c r="GR12" s="79" t="s">
        <v>7</v>
      </c>
      <c r="GS12" s="79" t="s">
        <v>8</v>
      </c>
      <c r="GT12" s="84" t="s">
        <v>7</v>
      </c>
      <c r="GU12" s="53" t="s">
        <v>7</v>
      </c>
      <c r="GW12" s="11" t="s">
        <v>7</v>
      </c>
      <c r="GX12" s="54"/>
      <c r="GY12" s="83" t="s">
        <v>337</v>
      </c>
      <c r="GZ12" s="79"/>
      <c r="HA12" s="79"/>
      <c r="HB12" s="79"/>
      <c r="HC12" s="79">
        <v>8</v>
      </c>
      <c r="HD12" s="79"/>
      <c r="HE12" s="79"/>
      <c r="HF12" s="79"/>
      <c r="HG12" s="84"/>
      <c r="HH12" s="49" t="s">
        <v>5</v>
      </c>
      <c r="HP12" s="11" t="s">
        <v>4</v>
      </c>
      <c r="HT12" s="11" t="s">
        <v>336</v>
      </c>
      <c r="HU12" s="11" t="s">
        <v>335</v>
      </c>
      <c r="HV12" s="11" t="s">
        <v>1</v>
      </c>
      <c r="HX12" s="11" t="s">
        <v>1</v>
      </c>
      <c r="IN12" s="21">
        <v>43972.491338993059</v>
      </c>
      <c r="IO12" s="18" t="s">
        <v>354</v>
      </c>
      <c r="IP12" s="18" t="s">
        <v>1387</v>
      </c>
      <c r="IQ12" s="18" t="s">
        <v>9</v>
      </c>
      <c r="IR12" s="18" t="s">
        <v>1386</v>
      </c>
      <c r="IS12" s="18" t="s">
        <v>9</v>
      </c>
      <c r="IT12" s="18" t="s">
        <v>351</v>
      </c>
      <c r="IU12" s="18" t="s">
        <v>9</v>
      </c>
      <c r="IV12" s="18" t="s">
        <v>1385</v>
      </c>
      <c r="IX12" s="18" t="s">
        <v>20</v>
      </c>
      <c r="IY12" s="18" t="s">
        <v>40</v>
      </c>
      <c r="IZ12" s="18" t="s">
        <v>20</v>
      </c>
      <c r="JA12" s="18" t="s">
        <v>20</v>
      </c>
      <c r="JB12" s="18" t="s">
        <v>20</v>
      </c>
      <c r="JC12" s="18" t="s">
        <v>80</v>
      </c>
      <c r="JD12" s="18">
        <v>1</v>
      </c>
      <c r="JE12" s="18" t="s">
        <v>20</v>
      </c>
      <c r="JF12" s="18" t="s">
        <v>20</v>
      </c>
      <c r="JG12" s="18" t="s">
        <v>349</v>
      </c>
      <c r="JH12" s="18" t="s">
        <v>9</v>
      </c>
      <c r="JI12" s="18" t="s">
        <v>1384</v>
      </c>
      <c r="JJ12" s="18" t="s">
        <v>9</v>
      </c>
      <c r="JK12" s="18" t="s">
        <v>1383</v>
      </c>
      <c r="JL12" s="18" t="s">
        <v>7</v>
      </c>
      <c r="JM12" s="18" t="s">
        <v>20</v>
      </c>
      <c r="JN12" s="18" t="s">
        <v>34</v>
      </c>
      <c r="JO12" s="18" t="s">
        <v>9</v>
      </c>
      <c r="JP12" s="18" t="s">
        <v>1382</v>
      </c>
      <c r="JQ12" s="18">
        <v>0</v>
      </c>
      <c r="JR12" s="18">
        <v>0</v>
      </c>
      <c r="JS12" s="18">
        <v>1</v>
      </c>
      <c r="JT12" s="18" t="s">
        <v>363</v>
      </c>
      <c r="JU12" s="18">
        <v>3</v>
      </c>
      <c r="JV12" s="18" t="s">
        <v>1381</v>
      </c>
      <c r="JW12" s="18" t="s">
        <v>1380</v>
      </c>
      <c r="JX12" s="18">
        <v>2</v>
      </c>
      <c r="JY12" s="18">
        <v>4</v>
      </c>
      <c r="JZ12" s="18">
        <v>3</v>
      </c>
      <c r="KA12" s="18">
        <v>2</v>
      </c>
      <c r="KB12" s="18">
        <v>3</v>
      </c>
      <c r="KC12" s="18">
        <v>3</v>
      </c>
      <c r="KD12" s="18">
        <v>4</v>
      </c>
      <c r="KE12" s="18">
        <v>2</v>
      </c>
      <c r="KF12" s="18">
        <v>1</v>
      </c>
      <c r="KG12" s="18">
        <v>2</v>
      </c>
      <c r="KH12" s="18">
        <v>2</v>
      </c>
      <c r="KI12" s="18">
        <v>1</v>
      </c>
      <c r="KJ12" s="18">
        <v>1</v>
      </c>
      <c r="KK12" s="18">
        <v>2</v>
      </c>
      <c r="KL12" s="18">
        <v>2</v>
      </c>
      <c r="KM12" s="18">
        <v>3</v>
      </c>
      <c r="KN12" s="18">
        <v>1</v>
      </c>
      <c r="KO12" s="18">
        <v>1</v>
      </c>
      <c r="KP12" s="18">
        <v>1</v>
      </c>
      <c r="KQ12" s="18">
        <v>2</v>
      </c>
      <c r="KR12" s="34">
        <v>45</v>
      </c>
      <c r="KS12" s="149">
        <v>3</v>
      </c>
      <c r="KT12" s="18">
        <v>2</v>
      </c>
      <c r="KU12" s="18">
        <v>3</v>
      </c>
      <c r="KV12" s="18">
        <v>3</v>
      </c>
      <c r="KW12" s="18">
        <v>1</v>
      </c>
      <c r="KX12" s="18">
        <v>0</v>
      </c>
      <c r="KY12" s="18">
        <v>3</v>
      </c>
      <c r="KZ12" s="18">
        <v>1</v>
      </c>
      <c r="LA12" s="18">
        <v>1</v>
      </c>
      <c r="LB12" s="18">
        <v>2</v>
      </c>
      <c r="LC12" s="18">
        <v>3</v>
      </c>
      <c r="LD12" s="18">
        <v>3</v>
      </c>
      <c r="LE12" s="18">
        <v>1</v>
      </c>
      <c r="LF12" s="18">
        <v>0</v>
      </c>
      <c r="LG12" s="18">
        <v>1</v>
      </c>
      <c r="LH12" s="18">
        <v>2</v>
      </c>
      <c r="LI12" s="18">
        <v>1</v>
      </c>
      <c r="LJ12" s="18">
        <v>1</v>
      </c>
      <c r="LK12" s="18">
        <v>3</v>
      </c>
      <c r="LL12" s="18">
        <v>2</v>
      </c>
      <c r="LM12" s="18">
        <v>1</v>
      </c>
      <c r="LN12" s="18">
        <v>0</v>
      </c>
      <c r="LO12" s="18">
        <v>1</v>
      </c>
      <c r="LP12" s="18">
        <v>2</v>
      </c>
      <c r="LQ12" s="18">
        <v>2</v>
      </c>
      <c r="LR12" s="18">
        <v>1</v>
      </c>
      <c r="LS12" s="18">
        <v>2</v>
      </c>
      <c r="LT12" s="18">
        <v>0</v>
      </c>
      <c r="LU12" s="18">
        <v>2</v>
      </c>
      <c r="LV12" s="18">
        <v>0</v>
      </c>
      <c r="LW12" s="18">
        <v>1</v>
      </c>
      <c r="LX12" s="18">
        <v>0</v>
      </c>
      <c r="LY12" s="18">
        <v>0</v>
      </c>
      <c r="LZ12" s="18">
        <v>1</v>
      </c>
      <c r="MA12" s="18">
        <v>0</v>
      </c>
      <c r="MB12" s="18">
        <v>3</v>
      </c>
      <c r="MC12" s="34">
        <v>3</v>
      </c>
      <c r="MD12">
        <f t="shared" si="1"/>
        <v>10</v>
      </c>
      <c r="ME12">
        <f t="shared" si="2"/>
        <v>15</v>
      </c>
      <c r="MF12">
        <f t="shared" si="3"/>
        <v>10</v>
      </c>
      <c r="MG12">
        <f t="shared" si="4"/>
        <v>10</v>
      </c>
      <c r="MH12">
        <f t="shared" si="5"/>
        <v>5</v>
      </c>
      <c r="MI12">
        <f t="shared" si="6"/>
        <v>5</v>
      </c>
      <c r="MJ12">
        <f t="shared" si="7"/>
        <v>45</v>
      </c>
      <c r="MK12" s="149">
        <v>2</v>
      </c>
      <c r="ML12" s="18">
        <v>2</v>
      </c>
      <c r="MM12" s="18">
        <v>3</v>
      </c>
      <c r="MN12" s="18">
        <v>4</v>
      </c>
      <c r="MO12" s="18">
        <v>4</v>
      </c>
      <c r="MP12" s="18">
        <v>2</v>
      </c>
      <c r="MQ12" s="18">
        <v>3</v>
      </c>
      <c r="MR12" s="18">
        <v>3</v>
      </c>
      <c r="MS12" s="18">
        <v>4</v>
      </c>
      <c r="MT12" s="18">
        <v>1</v>
      </c>
      <c r="MU12" s="18">
        <v>2</v>
      </c>
      <c r="MV12" s="18">
        <v>4</v>
      </c>
      <c r="MW12" s="18">
        <v>2</v>
      </c>
      <c r="MX12" s="18">
        <v>4</v>
      </c>
      <c r="MY12" s="18">
        <v>4</v>
      </c>
      <c r="MZ12" s="18">
        <v>2</v>
      </c>
      <c r="NA12" s="18">
        <v>3</v>
      </c>
      <c r="NB12" s="18">
        <v>4</v>
      </c>
      <c r="NC12" s="18">
        <v>4</v>
      </c>
      <c r="ND12" s="24">
        <f>SUM(MK12:NC12)</f>
        <v>57</v>
      </c>
      <c r="NE12" s="20" t="s">
        <v>1379</v>
      </c>
      <c r="NF12" s="18" t="s">
        <v>1378</v>
      </c>
      <c r="NG12" s="20" t="s">
        <v>1377</v>
      </c>
      <c r="NH12" s="18">
        <v>9</v>
      </c>
      <c r="NI12" s="18" t="s">
        <v>26</v>
      </c>
      <c r="NJ12" s="18" t="s">
        <v>26</v>
      </c>
      <c r="NK12" s="18" t="s">
        <v>103</v>
      </c>
      <c r="NL12" s="18" t="s">
        <v>26</v>
      </c>
      <c r="NM12" s="18" t="s">
        <v>26</v>
      </c>
      <c r="NN12" s="18" t="s">
        <v>69</v>
      </c>
      <c r="NO12" s="18" t="s">
        <v>26</v>
      </c>
      <c r="NP12" s="18" t="s">
        <v>26</v>
      </c>
      <c r="NQ12" s="18" t="s">
        <v>69</v>
      </c>
      <c r="NR12" s="18" t="s">
        <v>1376</v>
      </c>
      <c r="NS12" s="18" t="s">
        <v>26</v>
      </c>
      <c r="NT12" s="18" t="s">
        <v>26</v>
      </c>
      <c r="NU12" s="18" t="s">
        <v>101</v>
      </c>
      <c r="NV12" s="18" t="s">
        <v>23</v>
      </c>
      <c r="NW12" s="18">
        <v>30</v>
      </c>
      <c r="NX12" s="18" t="s">
        <v>9</v>
      </c>
      <c r="NY12" s="18" t="s">
        <v>9</v>
      </c>
      <c r="NZ12" s="18" t="s">
        <v>1375</v>
      </c>
      <c r="OA12" s="18" t="s">
        <v>96</v>
      </c>
      <c r="OB12" s="18" t="s">
        <v>96</v>
      </c>
      <c r="OC12" s="18">
        <v>4</v>
      </c>
      <c r="OD12" s="18">
        <v>3</v>
      </c>
      <c r="OE12" s="18">
        <v>3</v>
      </c>
      <c r="OF12" s="18">
        <v>1</v>
      </c>
      <c r="OG12" s="18" t="s">
        <v>1346</v>
      </c>
      <c r="OH12" s="18" t="s">
        <v>20</v>
      </c>
      <c r="OI12" s="18" t="s">
        <v>16</v>
      </c>
      <c r="OJ12" s="18" t="s">
        <v>18</v>
      </c>
      <c r="OK12" s="18" t="s">
        <v>19</v>
      </c>
      <c r="OL12" s="18">
        <v>5</v>
      </c>
      <c r="OM12" s="18">
        <v>4</v>
      </c>
      <c r="ON12" s="18">
        <v>4</v>
      </c>
      <c r="OO12" s="18">
        <v>5</v>
      </c>
      <c r="OP12" s="18" t="s">
        <v>1374</v>
      </c>
      <c r="OQ12" s="18" t="s">
        <v>14</v>
      </c>
      <c r="OR12" s="18" t="s">
        <v>9</v>
      </c>
      <c r="OS12" s="18" t="s">
        <v>94</v>
      </c>
      <c r="OT12" s="18" t="s">
        <v>58</v>
      </c>
      <c r="OU12" s="18" t="s">
        <v>7</v>
      </c>
      <c r="OV12" s="18" t="s">
        <v>7</v>
      </c>
      <c r="OW12" s="18" t="s">
        <v>7</v>
      </c>
      <c r="OX12" s="18" t="s">
        <v>93</v>
      </c>
      <c r="OY12" s="18" t="s">
        <v>92</v>
      </c>
      <c r="OZ12" s="18" t="s">
        <v>9</v>
      </c>
      <c r="PA12" s="18" t="s">
        <v>7</v>
      </c>
      <c r="PC12" s="18" t="s">
        <v>122</v>
      </c>
      <c r="PD12" s="18" t="s">
        <v>9</v>
      </c>
      <c r="PE12" s="18" t="s">
        <v>9</v>
      </c>
      <c r="PF12" s="18" t="s">
        <v>7</v>
      </c>
      <c r="PH12" s="18" t="s">
        <v>7</v>
      </c>
      <c r="PI12" s="18" t="s">
        <v>7</v>
      </c>
      <c r="PM12" s="18" t="s">
        <v>6</v>
      </c>
      <c r="PR12" s="18">
        <v>3</v>
      </c>
      <c r="PV12" s="18" t="s">
        <v>5</v>
      </c>
      <c r="QD12" s="18" t="s">
        <v>4</v>
      </c>
      <c r="QH12" s="18" t="s">
        <v>336</v>
      </c>
      <c r="QI12" s="18" t="s">
        <v>335</v>
      </c>
      <c r="QJ12" s="18" t="s">
        <v>1</v>
      </c>
      <c r="QL12" s="18" t="s">
        <v>1</v>
      </c>
    </row>
    <row r="13" spans="1:691" ht="14.5" x14ac:dyDescent="0.35">
      <c r="A13" s="17">
        <v>43957.506903865738</v>
      </c>
      <c r="B13" s="47" t="s">
        <v>738</v>
      </c>
      <c r="C13" s="53">
        <v>46</v>
      </c>
      <c r="D13" s="11" t="s">
        <v>139</v>
      </c>
      <c r="E13" s="11" t="s">
        <v>50</v>
      </c>
      <c r="F13" s="11" t="s">
        <v>180</v>
      </c>
      <c r="G13" s="11" t="s">
        <v>117</v>
      </c>
      <c r="H13" s="11" t="s">
        <v>9</v>
      </c>
      <c r="I13" s="11" t="s">
        <v>7</v>
      </c>
      <c r="J13" s="11" t="s">
        <v>9</v>
      </c>
      <c r="K13" s="11">
        <v>2</v>
      </c>
      <c r="L13" s="11" t="s">
        <v>7</v>
      </c>
      <c r="M13" s="11" t="s">
        <v>46</v>
      </c>
      <c r="N13" s="11" t="s">
        <v>7</v>
      </c>
      <c r="O13" s="11" t="s">
        <v>45</v>
      </c>
      <c r="P13" s="11">
        <v>1200</v>
      </c>
      <c r="Q13" s="11" t="s">
        <v>737</v>
      </c>
      <c r="R13" s="11">
        <v>1000</v>
      </c>
      <c r="S13" s="11">
        <v>1</v>
      </c>
      <c r="T13" s="11">
        <v>2</v>
      </c>
      <c r="U13" s="11" t="s">
        <v>7</v>
      </c>
      <c r="V13" s="11" t="s">
        <v>7</v>
      </c>
      <c r="W13" s="11" t="s">
        <v>7</v>
      </c>
      <c r="X13" s="11" t="s">
        <v>7</v>
      </c>
      <c r="Y13" s="54" t="s">
        <v>7</v>
      </c>
      <c r="Z13" s="65" t="s">
        <v>7</v>
      </c>
      <c r="AA13" s="66"/>
      <c r="AB13" s="66" t="s">
        <v>7</v>
      </c>
      <c r="AC13" s="66"/>
      <c r="AD13" s="66" t="s">
        <v>7</v>
      </c>
      <c r="AE13" s="66"/>
      <c r="AF13" s="67"/>
      <c r="AG13" s="53" t="s">
        <v>20</v>
      </c>
      <c r="AH13" s="11" t="s">
        <v>40</v>
      </c>
      <c r="AI13" s="11" t="s">
        <v>20</v>
      </c>
      <c r="AJ13" s="11" t="s">
        <v>20</v>
      </c>
      <c r="AK13" s="11" t="s">
        <v>494</v>
      </c>
      <c r="AL13" s="11" t="s">
        <v>39</v>
      </c>
      <c r="AM13" s="11" t="s">
        <v>20</v>
      </c>
      <c r="AN13" s="11" t="s">
        <v>79</v>
      </c>
      <c r="AO13" s="11">
        <v>1</v>
      </c>
      <c r="AP13" s="54" t="s">
        <v>349</v>
      </c>
      <c r="AQ13" s="65" t="s">
        <v>9</v>
      </c>
      <c r="AR13" s="66" t="s">
        <v>736</v>
      </c>
      <c r="AS13" s="66" t="s">
        <v>7</v>
      </c>
      <c r="AT13" s="67"/>
      <c r="AU13" s="53" t="s">
        <v>9</v>
      </c>
      <c r="AV13" s="11" t="s">
        <v>172</v>
      </c>
      <c r="AW13" s="11" t="s">
        <v>34</v>
      </c>
      <c r="AX13" s="11" t="s">
        <v>7</v>
      </c>
      <c r="AZ13" s="11">
        <v>7</v>
      </c>
      <c r="BA13" s="11" t="s">
        <v>375</v>
      </c>
      <c r="BB13" s="11">
        <v>7</v>
      </c>
      <c r="BC13" s="11" t="s">
        <v>170</v>
      </c>
      <c r="BD13" s="11">
        <v>7</v>
      </c>
      <c r="BE13" s="11" t="s">
        <v>735</v>
      </c>
      <c r="BF13" s="54" t="s">
        <v>734</v>
      </c>
      <c r="BG13" s="83">
        <v>4</v>
      </c>
      <c r="BH13" s="79">
        <v>4</v>
      </c>
      <c r="BI13" s="79">
        <v>1</v>
      </c>
      <c r="BJ13" s="79">
        <v>1</v>
      </c>
      <c r="BK13" s="79">
        <v>4</v>
      </c>
      <c r="BL13" s="79">
        <v>1</v>
      </c>
      <c r="BM13" s="79">
        <v>1</v>
      </c>
      <c r="BN13" s="79">
        <v>4</v>
      </c>
      <c r="BO13" s="79">
        <v>1</v>
      </c>
      <c r="BP13" s="79">
        <v>4</v>
      </c>
      <c r="BQ13" s="79">
        <v>4</v>
      </c>
      <c r="BR13" s="79">
        <v>1</v>
      </c>
      <c r="BS13" s="79">
        <v>1</v>
      </c>
      <c r="BT13" s="79">
        <v>1</v>
      </c>
      <c r="BU13" s="79">
        <v>4</v>
      </c>
      <c r="BV13" s="79">
        <v>4</v>
      </c>
      <c r="BW13" s="79">
        <v>1</v>
      </c>
      <c r="BX13" s="79">
        <v>1</v>
      </c>
      <c r="BY13" s="79">
        <v>4</v>
      </c>
      <c r="BZ13" s="84">
        <v>4</v>
      </c>
      <c r="CA13" s="136">
        <v>23</v>
      </c>
      <c r="CB13" s="53">
        <v>0</v>
      </c>
      <c r="CC13" s="11">
        <v>0</v>
      </c>
      <c r="CD13" s="11">
        <v>0</v>
      </c>
      <c r="CE13" s="11">
        <v>0</v>
      </c>
      <c r="CF13" s="11">
        <v>3</v>
      </c>
      <c r="CG13" s="11">
        <v>0</v>
      </c>
      <c r="CH13" s="11">
        <v>0</v>
      </c>
      <c r="CI13" s="11">
        <v>1</v>
      </c>
      <c r="CJ13" s="11">
        <v>4</v>
      </c>
      <c r="CK13" s="11">
        <v>0</v>
      </c>
      <c r="CL13" s="11">
        <v>0</v>
      </c>
      <c r="CM13" s="11">
        <v>0</v>
      </c>
      <c r="CN13" s="11">
        <v>4</v>
      </c>
      <c r="CO13" s="11">
        <v>0</v>
      </c>
      <c r="CP13" s="11">
        <v>0</v>
      </c>
      <c r="CQ13" s="11">
        <v>0</v>
      </c>
      <c r="CR13" s="11">
        <v>0</v>
      </c>
      <c r="CS13" s="11">
        <v>0</v>
      </c>
      <c r="CT13" s="11">
        <v>0</v>
      </c>
      <c r="CU13" s="11">
        <v>0</v>
      </c>
      <c r="CV13" s="11">
        <v>0</v>
      </c>
      <c r="CW13" s="11">
        <v>0</v>
      </c>
      <c r="CX13" s="11">
        <v>0</v>
      </c>
      <c r="CY13" s="11">
        <v>4</v>
      </c>
      <c r="CZ13" s="11">
        <v>0</v>
      </c>
      <c r="DA13" s="11">
        <v>0</v>
      </c>
      <c r="DB13" s="11">
        <v>0</v>
      </c>
      <c r="DC13" s="11">
        <v>0</v>
      </c>
      <c r="DD13" s="11">
        <v>0</v>
      </c>
      <c r="DE13" s="11">
        <v>0</v>
      </c>
      <c r="DF13" s="11">
        <v>0</v>
      </c>
      <c r="DG13" s="11">
        <v>3</v>
      </c>
      <c r="DH13" s="11">
        <v>0</v>
      </c>
      <c r="DI13" s="11">
        <v>0</v>
      </c>
      <c r="DJ13" s="11">
        <v>4</v>
      </c>
      <c r="DK13" s="11">
        <v>0</v>
      </c>
      <c r="DL13" s="54">
        <v>0</v>
      </c>
      <c r="DM13" s="143">
        <v>0</v>
      </c>
      <c r="DN13" s="143">
        <v>0</v>
      </c>
      <c r="DO13" s="143">
        <v>0</v>
      </c>
      <c r="DP13" s="143">
        <v>1</v>
      </c>
      <c r="DQ13" s="143">
        <v>22</v>
      </c>
      <c r="DR13" s="143">
        <v>0</v>
      </c>
      <c r="DS13" s="143">
        <v>-21</v>
      </c>
      <c r="DT13" s="83">
        <v>1</v>
      </c>
      <c r="DU13" s="79">
        <v>1</v>
      </c>
      <c r="DV13" s="79">
        <v>1</v>
      </c>
      <c r="DW13" s="79">
        <v>1</v>
      </c>
      <c r="DX13" s="79">
        <v>1</v>
      </c>
      <c r="DY13" s="79">
        <v>1</v>
      </c>
      <c r="DZ13" s="79">
        <v>1</v>
      </c>
      <c r="EA13" s="79">
        <v>1</v>
      </c>
      <c r="EB13" s="79">
        <v>1</v>
      </c>
      <c r="EC13" s="79">
        <v>1</v>
      </c>
      <c r="ED13" s="79">
        <v>1</v>
      </c>
      <c r="EE13" s="79">
        <v>1</v>
      </c>
      <c r="EF13" s="79">
        <v>1</v>
      </c>
      <c r="EG13" s="79">
        <v>1</v>
      </c>
      <c r="EH13" s="79">
        <v>1</v>
      </c>
      <c r="EI13" s="79">
        <v>1</v>
      </c>
      <c r="EJ13" s="79">
        <v>1</v>
      </c>
      <c r="EK13" s="79">
        <v>1</v>
      </c>
      <c r="EL13" s="84">
        <v>1</v>
      </c>
      <c r="EM13" s="136">
        <f t="shared" si="0"/>
        <v>19</v>
      </c>
      <c r="EN13" s="90" t="s">
        <v>733</v>
      </c>
      <c r="EO13" s="11" t="s">
        <v>732</v>
      </c>
      <c r="EP13" s="77" t="s">
        <v>731</v>
      </c>
      <c r="EQ13" s="11">
        <v>8</v>
      </c>
      <c r="ER13" s="11" t="s">
        <v>26</v>
      </c>
      <c r="ES13" s="11" t="s">
        <v>69</v>
      </c>
      <c r="ET13" s="11" t="s">
        <v>26</v>
      </c>
      <c r="EU13" s="11" t="s">
        <v>26</v>
      </c>
      <c r="EV13" s="11" t="s">
        <v>26</v>
      </c>
      <c r="EW13" s="11" t="s">
        <v>26</v>
      </c>
      <c r="EX13" s="11" t="s">
        <v>26</v>
      </c>
      <c r="EY13" s="11" t="s">
        <v>26</v>
      </c>
      <c r="EZ13" s="11" t="s">
        <v>26</v>
      </c>
      <c r="FA13" s="11" t="s">
        <v>102</v>
      </c>
      <c r="FB13" s="11" t="s">
        <v>26</v>
      </c>
      <c r="FC13" s="11" t="s">
        <v>26</v>
      </c>
      <c r="FD13" s="11" t="s">
        <v>66</v>
      </c>
      <c r="FE13" s="54" t="s">
        <v>23</v>
      </c>
      <c r="FF13" s="83" t="s">
        <v>123</v>
      </c>
      <c r="FG13" s="79" t="s">
        <v>98</v>
      </c>
      <c r="FH13" s="79" t="s">
        <v>62</v>
      </c>
      <c r="FI13" s="79">
        <v>150</v>
      </c>
      <c r="FJ13" s="79" t="s">
        <v>7</v>
      </c>
      <c r="FK13" s="79" t="s">
        <v>7</v>
      </c>
      <c r="FL13" s="79"/>
      <c r="FM13" s="79" t="s">
        <v>21</v>
      </c>
      <c r="FN13" s="84" t="s">
        <v>21</v>
      </c>
      <c r="FO13" s="53">
        <v>3</v>
      </c>
      <c r="FP13" s="11">
        <v>4</v>
      </c>
      <c r="FQ13" s="11">
        <v>4</v>
      </c>
      <c r="FR13" s="11">
        <v>2</v>
      </c>
      <c r="FS13" s="11" t="s">
        <v>19</v>
      </c>
      <c r="FT13" s="11" t="s">
        <v>16</v>
      </c>
      <c r="FU13" s="11" t="s">
        <v>20</v>
      </c>
      <c r="FV13" s="11" t="s">
        <v>20</v>
      </c>
      <c r="FW13" s="11" t="s">
        <v>20</v>
      </c>
      <c r="FX13" s="11">
        <v>2</v>
      </c>
      <c r="FY13" s="11">
        <v>3</v>
      </c>
      <c r="FZ13" s="11">
        <v>3</v>
      </c>
      <c r="GA13" s="11">
        <v>5</v>
      </c>
      <c r="GC13" s="11" t="s">
        <v>427</v>
      </c>
      <c r="GD13" s="11" t="s">
        <v>7</v>
      </c>
      <c r="GE13" s="11" t="s">
        <v>14</v>
      </c>
      <c r="GF13" s="11" t="s">
        <v>14</v>
      </c>
      <c r="GG13" s="11" t="s">
        <v>13</v>
      </c>
      <c r="GH13" s="11" t="s">
        <v>13</v>
      </c>
      <c r="GI13" s="54" t="s">
        <v>7</v>
      </c>
      <c r="GJ13" s="83" t="s">
        <v>12</v>
      </c>
      <c r="GK13" s="79" t="s">
        <v>57</v>
      </c>
      <c r="GL13" s="79" t="s">
        <v>9</v>
      </c>
      <c r="GM13" s="79" t="s">
        <v>7</v>
      </c>
      <c r="GN13" s="79"/>
      <c r="GO13" s="79" t="s">
        <v>730</v>
      </c>
      <c r="GP13" s="79" t="s">
        <v>9</v>
      </c>
      <c r="GQ13" s="79" t="s">
        <v>7</v>
      </c>
      <c r="GR13" s="79" t="s">
        <v>9</v>
      </c>
      <c r="GS13" s="79" t="s">
        <v>8</v>
      </c>
      <c r="GT13" s="84" t="s">
        <v>7</v>
      </c>
      <c r="GU13" s="53" t="s">
        <v>7</v>
      </c>
      <c r="GX13" s="54" t="s">
        <v>9</v>
      </c>
      <c r="GY13" s="83" t="s">
        <v>90</v>
      </c>
      <c r="GZ13" s="79"/>
      <c r="HA13" s="79"/>
      <c r="HB13" s="79"/>
      <c r="HC13" s="79"/>
      <c r="HD13" s="79"/>
      <c r="HE13" s="79">
        <v>10</v>
      </c>
      <c r="HF13" s="79"/>
      <c r="HG13" s="84"/>
      <c r="HH13" s="49" t="s">
        <v>5</v>
      </c>
      <c r="HX13" s="11" t="s">
        <v>54</v>
      </c>
      <c r="HZ13" s="11" t="s">
        <v>184</v>
      </c>
      <c r="IA13" s="11" t="s">
        <v>1</v>
      </c>
      <c r="IB13" s="11" t="s">
        <v>1</v>
      </c>
      <c r="IF13" s="11" t="s">
        <v>1</v>
      </c>
      <c r="IN13" s="21">
        <v>43964.45670033565</v>
      </c>
      <c r="IO13" s="18" t="s">
        <v>738</v>
      </c>
      <c r="IP13" s="18">
        <v>10</v>
      </c>
      <c r="IQ13" s="18" t="s">
        <v>7</v>
      </c>
      <c r="IS13" s="18" t="s">
        <v>7</v>
      </c>
      <c r="IU13" s="18" t="s">
        <v>7</v>
      </c>
      <c r="IX13" s="18" t="s">
        <v>20</v>
      </c>
      <c r="IY13" s="18" t="s">
        <v>40</v>
      </c>
      <c r="IZ13" s="18" t="s">
        <v>20</v>
      </c>
      <c r="JA13" s="18" t="s">
        <v>20</v>
      </c>
      <c r="JB13" s="18" t="s">
        <v>494</v>
      </c>
      <c r="JC13" s="18" t="s">
        <v>39</v>
      </c>
      <c r="JD13" s="18" t="s">
        <v>20</v>
      </c>
      <c r="JE13" s="18" t="s">
        <v>79</v>
      </c>
      <c r="JF13" s="18">
        <v>2</v>
      </c>
      <c r="JG13" s="18" t="s">
        <v>349</v>
      </c>
      <c r="JH13" s="18" t="s">
        <v>9</v>
      </c>
      <c r="JI13" s="18" t="s">
        <v>1531</v>
      </c>
      <c r="JJ13" s="18" t="s">
        <v>7</v>
      </c>
      <c r="JL13" s="18" t="s">
        <v>9</v>
      </c>
      <c r="JM13" s="18" t="s">
        <v>172</v>
      </c>
      <c r="JN13" s="18" t="s">
        <v>34</v>
      </c>
      <c r="JO13" s="18" t="s">
        <v>7</v>
      </c>
      <c r="JQ13" s="18">
        <v>7</v>
      </c>
      <c r="JR13" s="18" t="s">
        <v>204</v>
      </c>
      <c r="JS13" s="18">
        <v>7</v>
      </c>
      <c r="JT13" s="18" t="s">
        <v>204</v>
      </c>
      <c r="JU13" s="18">
        <v>7</v>
      </c>
      <c r="JV13" s="18" t="s">
        <v>170</v>
      </c>
      <c r="JW13" s="18" t="s">
        <v>30</v>
      </c>
      <c r="JX13" s="18">
        <v>4</v>
      </c>
      <c r="JY13" s="18">
        <v>4</v>
      </c>
      <c r="JZ13" s="18">
        <v>1</v>
      </c>
      <c r="KA13" s="18">
        <v>1</v>
      </c>
      <c r="KB13" s="18">
        <v>4</v>
      </c>
      <c r="KC13" s="18">
        <v>1</v>
      </c>
      <c r="KD13" s="18">
        <v>1</v>
      </c>
      <c r="KE13" s="18">
        <v>4</v>
      </c>
      <c r="KF13" s="18">
        <v>1</v>
      </c>
      <c r="KG13" s="18">
        <v>4</v>
      </c>
      <c r="KH13" s="18">
        <v>4</v>
      </c>
      <c r="KI13" s="18">
        <v>1</v>
      </c>
      <c r="KJ13" s="18">
        <v>1</v>
      </c>
      <c r="KK13" s="18">
        <v>1</v>
      </c>
      <c r="KL13" s="18">
        <v>4</v>
      </c>
      <c r="KM13" s="18">
        <v>4</v>
      </c>
      <c r="KN13" s="18">
        <v>1</v>
      </c>
      <c r="KO13" s="18">
        <v>1</v>
      </c>
      <c r="KP13" s="18">
        <v>4</v>
      </c>
      <c r="KQ13" s="18">
        <v>4</v>
      </c>
      <c r="KR13" s="34">
        <v>23</v>
      </c>
      <c r="KS13" s="149">
        <v>0</v>
      </c>
      <c r="KT13" s="18">
        <v>0</v>
      </c>
      <c r="KU13" s="18">
        <v>0</v>
      </c>
      <c r="KV13" s="18">
        <v>0</v>
      </c>
      <c r="KW13" s="18">
        <v>4</v>
      </c>
      <c r="KX13" s="18">
        <v>0</v>
      </c>
      <c r="KY13" s="18">
        <v>0</v>
      </c>
      <c r="KZ13" s="18">
        <v>0</v>
      </c>
      <c r="LA13" s="18">
        <v>4</v>
      </c>
      <c r="LB13" s="18">
        <v>0</v>
      </c>
      <c r="LC13" s="18">
        <v>0</v>
      </c>
      <c r="LD13" s="18">
        <v>0</v>
      </c>
      <c r="LE13" s="18">
        <v>4</v>
      </c>
      <c r="LF13" s="18">
        <v>0</v>
      </c>
      <c r="LG13" s="18">
        <v>0</v>
      </c>
      <c r="LH13" s="18">
        <v>0</v>
      </c>
      <c r="LI13" s="18">
        <v>0</v>
      </c>
      <c r="LJ13" s="18">
        <v>0</v>
      </c>
      <c r="LK13" s="18">
        <v>0</v>
      </c>
      <c r="LL13" s="18">
        <v>0</v>
      </c>
      <c r="LM13" s="18">
        <v>0</v>
      </c>
      <c r="LN13" s="18">
        <v>0</v>
      </c>
      <c r="LO13" s="18">
        <v>0</v>
      </c>
      <c r="LP13" s="18">
        <v>3</v>
      </c>
      <c r="LQ13" s="18">
        <v>0</v>
      </c>
      <c r="LR13" s="18">
        <v>0</v>
      </c>
      <c r="LS13" s="18">
        <v>0</v>
      </c>
      <c r="LT13" s="18">
        <v>0</v>
      </c>
      <c r="LU13" s="18">
        <v>0</v>
      </c>
      <c r="LV13" s="18">
        <v>0</v>
      </c>
      <c r="LW13" s="18">
        <v>0</v>
      </c>
      <c r="LX13" s="18">
        <v>4</v>
      </c>
      <c r="LY13" s="18">
        <v>0</v>
      </c>
      <c r="LZ13" s="18">
        <v>0</v>
      </c>
      <c r="MA13" s="18">
        <v>4</v>
      </c>
      <c r="MB13" s="18">
        <v>0</v>
      </c>
      <c r="MC13" s="34">
        <v>0</v>
      </c>
      <c r="MD13" s="152">
        <v>0</v>
      </c>
      <c r="ME13">
        <f t="shared" si="2"/>
        <v>0</v>
      </c>
      <c r="MF13">
        <f t="shared" si="3"/>
        <v>0</v>
      </c>
      <c r="MG13">
        <f t="shared" si="4"/>
        <v>0</v>
      </c>
      <c r="MH13">
        <f t="shared" si="5"/>
        <v>23</v>
      </c>
      <c r="MI13">
        <f t="shared" si="6"/>
        <v>0</v>
      </c>
      <c r="MJ13">
        <f t="shared" si="7"/>
        <v>-23</v>
      </c>
      <c r="MK13" s="149">
        <v>1</v>
      </c>
      <c r="ML13" s="18">
        <v>1</v>
      </c>
      <c r="MM13" s="18">
        <v>1</v>
      </c>
      <c r="MN13" s="18">
        <v>1</v>
      </c>
      <c r="MO13" s="18">
        <v>1</v>
      </c>
      <c r="MP13" s="18">
        <v>1</v>
      </c>
      <c r="MQ13" s="18">
        <v>1</v>
      </c>
      <c r="MR13" s="18">
        <v>1</v>
      </c>
      <c r="MS13" s="18">
        <v>1</v>
      </c>
      <c r="MT13" s="18">
        <v>1</v>
      </c>
      <c r="MU13" s="18">
        <v>1</v>
      </c>
      <c r="MV13" s="18">
        <v>1</v>
      </c>
      <c r="MW13" s="18">
        <v>1</v>
      </c>
      <c r="MX13" s="18">
        <v>1</v>
      </c>
      <c r="MY13" s="18">
        <v>1</v>
      </c>
      <c r="MZ13" s="18">
        <v>1</v>
      </c>
      <c r="NA13" s="18">
        <v>1</v>
      </c>
      <c r="NB13" s="18">
        <v>1</v>
      </c>
      <c r="NC13" s="18">
        <v>1</v>
      </c>
      <c r="ND13" s="24">
        <f>SUM(MK13:NC13)</f>
        <v>19</v>
      </c>
      <c r="NE13" s="20" t="s">
        <v>733</v>
      </c>
      <c r="NF13" s="18" t="s">
        <v>732</v>
      </c>
      <c r="NG13" s="20" t="s">
        <v>731</v>
      </c>
      <c r="NH13" s="18">
        <v>9</v>
      </c>
      <c r="NI13" s="18" t="s">
        <v>26</v>
      </c>
      <c r="NJ13" s="18" t="s">
        <v>26</v>
      </c>
      <c r="NK13" s="18" t="s">
        <v>26</v>
      </c>
      <c r="NL13" s="18" t="s">
        <v>26</v>
      </c>
      <c r="NM13" s="18" t="s">
        <v>26</v>
      </c>
      <c r="NN13" s="18" t="s">
        <v>26</v>
      </c>
      <c r="NO13" s="18" t="s">
        <v>26</v>
      </c>
      <c r="NP13" s="18" t="s">
        <v>26</v>
      </c>
      <c r="NQ13" s="18" t="s">
        <v>26</v>
      </c>
      <c r="NR13" s="18" t="s">
        <v>297</v>
      </c>
      <c r="NS13" s="18" t="s">
        <v>26</v>
      </c>
      <c r="NT13" s="18" t="s">
        <v>26</v>
      </c>
      <c r="NU13" s="18" t="s">
        <v>66</v>
      </c>
      <c r="NV13" s="18" t="s">
        <v>23</v>
      </c>
      <c r="NW13" s="18">
        <v>180</v>
      </c>
      <c r="NX13" s="18" t="s">
        <v>7</v>
      </c>
      <c r="NY13" s="18" t="s">
        <v>7</v>
      </c>
      <c r="OA13" s="18" t="s">
        <v>21</v>
      </c>
      <c r="OB13" s="18" t="s">
        <v>21</v>
      </c>
      <c r="OC13" s="18">
        <v>3</v>
      </c>
      <c r="OD13" s="18">
        <v>4</v>
      </c>
      <c r="OE13" s="18">
        <v>3</v>
      </c>
      <c r="OF13" s="18">
        <v>1</v>
      </c>
      <c r="OG13" s="18" t="s">
        <v>19</v>
      </c>
      <c r="OH13" s="18" t="s">
        <v>16</v>
      </c>
      <c r="OI13" s="18" t="s">
        <v>20</v>
      </c>
      <c r="OJ13" s="18" t="s">
        <v>20</v>
      </c>
      <c r="OK13" s="18" t="s">
        <v>20</v>
      </c>
      <c r="OL13" s="18">
        <v>2</v>
      </c>
      <c r="OM13" s="18">
        <v>3</v>
      </c>
      <c r="ON13" s="18">
        <v>3</v>
      </c>
      <c r="OO13" s="18">
        <v>5</v>
      </c>
      <c r="OQ13" s="18" t="s">
        <v>58</v>
      </c>
      <c r="OR13" s="18" t="s">
        <v>9</v>
      </c>
      <c r="OS13" s="18" t="s">
        <v>14</v>
      </c>
      <c r="OT13" s="18" t="s">
        <v>14</v>
      </c>
      <c r="OU13" s="18" t="s">
        <v>13</v>
      </c>
      <c r="OV13" s="18" t="s">
        <v>13</v>
      </c>
      <c r="OW13" s="18" t="s">
        <v>7</v>
      </c>
      <c r="OX13" s="18" t="s">
        <v>12</v>
      </c>
      <c r="OY13" s="18" t="s">
        <v>57</v>
      </c>
      <c r="OZ13" s="18" t="s">
        <v>9</v>
      </c>
      <c r="PA13" s="18" t="s">
        <v>7</v>
      </c>
      <c r="PC13" s="18" t="s">
        <v>730</v>
      </c>
      <c r="PD13" s="18" t="s">
        <v>9</v>
      </c>
      <c r="PE13" s="18" t="s">
        <v>9</v>
      </c>
      <c r="PF13" s="18" t="s">
        <v>9</v>
      </c>
      <c r="PG13" s="18" t="s">
        <v>8</v>
      </c>
      <c r="PH13" s="18" t="s">
        <v>7</v>
      </c>
      <c r="PI13" s="18" t="s">
        <v>7</v>
      </c>
      <c r="PK13" s="18" t="s">
        <v>7</v>
      </c>
      <c r="PL13" s="18" t="s">
        <v>9</v>
      </c>
      <c r="PM13" s="18" t="s">
        <v>6</v>
      </c>
      <c r="PR13" s="18">
        <v>1</v>
      </c>
      <c r="PV13" s="18" t="s">
        <v>5</v>
      </c>
      <c r="QL13" s="18" t="s">
        <v>54</v>
      </c>
      <c r="QN13" s="18" t="s">
        <v>184</v>
      </c>
      <c r="QO13" s="18" t="s">
        <v>183</v>
      </c>
      <c r="QP13" s="18" t="s">
        <v>1</v>
      </c>
      <c r="QT13" s="18" t="s">
        <v>1</v>
      </c>
      <c r="RB13" s="37">
        <v>43971.458224270835</v>
      </c>
      <c r="RC13" s="35" t="s">
        <v>738</v>
      </c>
      <c r="RD13" s="35">
        <v>12</v>
      </c>
      <c r="RE13" s="35" t="s">
        <v>7</v>
      </c>
      <c r="RG13" s="35" t="s">
        <v>7</v>
      </c>
      <c r="RI13" s="35" t="s">
        <v>7</v>
      </c>
      <c r="RL13" s="35" t="s">
        <v>20</v>
      </c>
      <c r="RM13" s="35" t="s">
        <v>40</v>
      </c>
      <c r="RN13" s="35" t="s">
        <v>20</v>
      </c>
      <c r="RO13" s="35" t="s">
        <v>20</v>
      </c>
      <c r="RP13" s="35" t="s">
        <v>494</v>
      </c>
      <c r="RQ13" s="35" t="s">
        <v>39</v>
      </c>
      <c r="RR13" s="35" t="s">
        <v>20</v>
      </c>
      <c r="RS13" s="35" t="s">
        <v>79</v>
      </c>
      <c r="RT13" s="35">
        <v>2</v>
      </c>
      <c r="RU13" s="35" t="s">
        <v>349</v>
      </c>
      <c r="RV13" s="35" t="s">
        <v>9</v>
      </c>
      <c r="RW13" s="35" t="s">
        <v>1705</v>
      </c>
      <c r="RX13" s="35" t="s">
        <v>7</v>
      </c>
      <c r="RZ13" s="35" t="s">
        <v>9</v>
      </c>
      <c r="SA13" s="35" t="s">
        <v>172</v>
      </c>
      <c r="SB13" s="35" t="s">
        <v>34</v>
      </c>
      <c r="SC13" s="35" t="s">
        <v>7</v>
      </c>
      <c r="SE13" s="35">
        <v>7</v>
      </c>
      <c r="SF13" s="35" t="s">
        <v>204</v>
      </c>
      <c r="SG13" s="35">
        <v>7</v>
      </c>
      <c r="SH13" s="35" t="s">
        <v>170</v>
      </c>
      <c r="SI13" s="35">
        <v>7</v>
      </c>
      <c r="SJ13" s="35" t="s">
        <v>253</v>
      </c>
      <c r="SK13" s="35" t="s">
        <v>30</v>
      </c>
      <c r="SL13" s="35">
        <v>4</v>
      </c>
      <c r="SM13" s="35">
        <v>4</v>
      </c>
      <c r="SN13" s="35">
        <v>1</v>
      </c>
      <c r="SO13" s="35">
        <v>1</v>
      </c>
      <c r="SP13" s="35">
        <v>4</v>
      </c>
      <c r="SQ13" s="35">
        <v>1</v>
      </c>
      <c r="SR13" s="35">
        <v>1</v>
      </c>
      <c r="SS13" s="35">
        <v>4</v>
      </c>
      <c r="ST13" s="35">
        <v>1</v>
      </c>
      <c r="SU13" s="35">
        <v>4</v>
      </c>
      <c r="SV13" s="35">
        <v>4</v>
      </c>
      <c r="SW13" s="35">
        <v>1</v>
      </c>
      <c r="SX13" s="35">
        <v>1</v>
      </c>
      <c r="SY13" s="35">
        <v>1</v>
      </c>
      <c r="SZ13" s="35">
        <v>4</v>
      </c>
      <c r="TA13" s="35">
        <v>4</v>
      </c>
      <c r="TB13" s="35">
        <v>1</v>
      </c>
      <c r="TC13" s="35">
        <v>1</v>
      </c>
      <c r="TD13" s="35">
        <v>4</v>
      </c>
      <c r="TE13" s="35">
        <v>4</v>
      </c>
      <c r="TF13" s="156">
        <v>23</v>
      </c>
      <c r="TG13" s="160">
        <v>0</v>
      </c>
      <c r="TH13" s="35">
        <v>0</v>
      </c>
      <c r="TI13" s="35">
        <v>0</v>
      </c>
      <c r="TJ13" s="35">
        <v>0</v>
      </c>
      <c r="TK13" s="35">
        <v>4</v>
      </c>
      <c r="TL13" s="35">
        <v>0</v>
      </c>
      <c r="TM13" s="35">
        <v>0</v>
      </c>
      <c r="TN13" s="35">
        <v>0</v>
      </c>
      <c r="TO13" s="35">
        <v>4</v>
      </c>
      <c r="TP13" s="35">
        <v>0</v>
      </c>
      <c r="TQ13" s="35">
        <v>0</v>
      </c>
      <c r="TR13" s="35">
        <v>0</v>
      </c>
      <c r="TS13" s="35">
        <v>4</v>
      </c>
      <c r="TT13" s="35">
        <v>0</v>
      </c>
      <c r="TU13" s="35">
        <v>0</v>
      </c>
      <c r="TV13" s="35">
        <v>0</v>
      </c>
      <c r="TW13" s="35">
        <v>0</v>
      </c>
      <c r="TX13" s="35">
        <v>0</v>
      </c>
      <c r="TY13" s="35">
        <v>0</v>
      </c>
      <c r="TZ13" s="35">
        <v>0</v>
      </c>
      <c r="UA13" s="35">
        <v>0</v>
      </c>
      <c r="UB13" s="35">
        <v>0</v>
      </c>
      <c r="UC13" s="35">
        <v>0</v>
      </c>
      <c r="UD13" s="35">
        <v>4</v>
      </c>
      <c r="UE13" s="35">
        <v>0</v>
      </c>
      <c r="UF13" s="35">
        <v>0</v>
      </c>
      <c r="UG13" s="35">
        <v>0</v>
      </c>
      <c r="UH13" s="35">
        <v>0</v>
      </c>
      <c r="UI13" s="35">
        <v>0</v>
      </c>
      <c r="UJ13" s="35">
        <v>0</v>
      </c>
      <c r="UK13" s="35">
        <v>0</v>
      </c>
      <c r="UL13" s="35">
        <v>4</v>
      </c>
      <c r="UM13" s="35">
        <v>0</v>
      </c>
      <c r="UN13" s="35">
        <v>0</v>
      </c>
      <c r="UO13" s="35">
        <v>4</v>
      </c>
      <c r="UP13" s="35">
        <v>0</v>
      </c>
      <c r="UQ13" s="156">
        <v>0</v>
      </c>
      <c r="UR13" s="163">
        <v>0</v>
      </c>
      <c r="US13" s="163">
        <v>0</v>
      </c>
      <c r="UT13" s="163">
        <v>0</v>
      </c>
      <c r="UU13" s="163">
        <v>0</v>
      </c>
      <c r="UV13" s="163">
        <v>24</v>
      </c>
      <c r="UW13" s="163">
        <v>0</v>
      </c>
      <c r="UX13" s="163">
        <v>-24</v>
      </c>
      <c r="UY13" s="160">
        <v>1</v>
      </c>
      <c r="UZ13" s="35">
        <v>1</v>
      </c>
      <c r="VA13" s="35">
        <v>1</v>
      </c>
      <c r="VB13" s="35">
        <v>1</v>
      </c>
      <c r="VC13" s="35">
        <v>1</v>
      </c>
      <c r="VD13" s="35">
        <v>1</v>
      </c>
      <c r="VE13" s="35">
        <v>1</v>
      </c>
      <c r="VF13" s="35">
        <v>1</v>
      </c>
      <c r="VG13" s="35">
        <v>1</v>
      </c>
      <c r="VH13" s="35">
        <v>1</v>
      </c>
      <c r="VI13" s="35">
        <v>1</v>
      </c>
      <c r="VJ13" s="35">
        <v>1</v>
      </c>
      <c r="VK13" s="35">
        <v>1</v>
      </c>
      <c r="VL13" s="35">
        <v>1</v>
      </c>
      <c r="VM13" s="35">
        <v>1</v>
      </c>
      <c r="VN13" s="35">
        <v>1</v>
      </c>
      <c r="VO13" s="35">
        <v>1</v>
      </c>
      <c r="VP13" s="35">
        <v>1</v>
      </c>
      <c r="VQ13" s="35">
        <v>1</v>
      </c>
      <c r="VR13" s="40">
        <f>SUM(UY13:VQ13)</f>
        <v>19</v>
      </c>
      <c r="VS13" s="44" t="s">
        <v>733</v>
      </c>
      <c r="VT13" s="35" t="s">
        <v>1704</v>
      </c>
      <c r="VU13" s="44" t="s">
        <v>1703</v>
      </c>
      <c r="VV13" s="35">
        <v>9</v>
      </c>
      <c r="VW13" s="35" t="s">
        <v>26</v>
      </c>
      <c r="VX13" s="35" t="s">
        <v>26</v>
      </c>
      <c r="VY13" s="35" t="s">
        <v>26</v>
      </c>
      <c r="VZ13" s="35" t="s">
        <v>26</v>
      </c>
      <c r="WA13" s="35" t="s">
        <v>26</v>
      </c>
      <c r="WB13" s="35" t="s">
        <v>26</v>
      </c>
      <c r="WC13" s="35" t="s">
        <v>26</v>
      </c>
      <c r="WD13" s="35" t="s">
        <v>26</v>
      </c>
      <c r="WE13" s="35" t="s">
        <v>26</v>
      </c>
      <c r="WF13" s="35" t="s">
        <v>102</v>
      </c>
      <c r="WG13" s="35" t="s">
        <v>26</v>
      </c>
      <c r="WH13" s="35" t="s">
        <v>26</v>
      </c>
      <c r="WI13" s="35" t="s">
        <v>66</v>
      </c>
      <c r="WJ13" s="35" t="s">
        <v>23</v>
      </c>
      <c r="WK13" s="35">
        <v>180</v>
      </c>
      <c r="WL13" s="35" t="s">
        <v>7</v>
      </c>
      <c r="WM13" s="35" t="s">
        <v>7</v>
      </c>
      <c r="WO13" s="35" t="s">
        <v>21</v>
      </c>
      <c r="WP13" s="35" t="s">
        <v>21</v>
      </c>
      <c r="WQ13" s="35">
        <v>3</v>
      </c>
      <c r="WR13" s="35">
        <v>4</v>
      </c>
      <c r="WS13" s="35">
        <v>3</v>
      </c>
      <c r="WT13" s="35">
        <v>2</v>
      </c>
      <c r="WU13" s="35" t="s">
        <v>19</v>
      </c>
      <c r="WV13" s="35" t="s">
        <v>16</v>
      </c>
      <c r="WW13" s="35" t="s">
        <v>20</v>
      </c>
      <c r="WX13" s="35" t="s">
        <v>20</v>
      </c>
      <c r="WY13" s="35" t="s">
        <v>20</v>
      </c>
      <c r="WZ13" s="35">
        <v>3</v>
      </c>
      <c r="XA13" s="35">
        <v>3</v>
      </c>
      <c r="XB13" s="35">
        <v>3</v>
      </c>
      <c r="XC13" s="35">
        <v>5</v>
      </c>
      <c r="XD13" s="35" t="s">
        <v>1702</v>
      </c>
      <c r="XE13" s="35" t="s">
        <v>58</v>
      </c>
      <c r="XF13" s="35" t="s">
        <v>7</v>
      </c>
      <c r="XG13" s="35" t="s">
        <v>14</v>
      </c>
      <c r="XH13" s="35" t="s">
        <v>14</v>
      </c>
      <c r="XI13" s="35" t="s">
        <v>13</v>
      </c>
      <c r="XJ13" s="35" t="s">
        <v>13</v>
      </c>
      <c r="XK13" s="35" t="s">
        <v>7</v>
      </c>
      <c r="XL13" s="35" t="s">
        <v>12</v>
      </c>
      <c r="XM13" s="35" t="s">
        <v>57</v>
      </c>
      <c r="XN13" s="35" t="s">
        <v>9</v>
      </c>
      <c r="XO13" s="35" t="s">
        <v>7</v>
      </c>
      <c r="XQ13" s="35" t="s">
        <v>730</v>
      </c>
      <c r="XR13" s="35" t="s">
        <v>9</v>
      </c>
      <c r="XS13" s="35" t="s">
        <v>7</v>
      </c>
      <c r="XT13" s="35" t="s">
        <v>9</v>
      </c>
      <c r="XU13" s="35" t="s">
        <v>8</v>
      </c>
      <c r="XV13" s="35" t="s">
        <v>7</v>
      </c>
      <c r="XW13" s="35" t="s">
        <v>7</v>
      </c>
      <c r="XZ13" s="35" t="s">
        <v>7</v>
      </c>
      <c r="YA13" s="35" t="s">
        <v>6</v>
      </c>
      <c r="YF13" s="35">
        <v>1</v>
      </c>
      <c r="YJ13" s="35" t="s">
        <v>5</v>
      </c>
      <c r="YZ13" s="35" t="s">
        <v>54</v>
      </c>
      <c r="ZB13" s="35" t="s">
        <v>184</v>
      </c>
      <c r="ZC13" s="35" t="s">
        <v>1</v>
      </c>
      <c r="ZD13" s="35" t="s">
        <v>1</v>
      </c>
      <c r="ZH13" s="35" t="s">
        <v>1</v>
      </c>
    </row>
    <row r="14" spans="1:691" ht="14.5" x14ac:dyDescent="0.35">
      <c r="A14" s="17">
        <v>43957.527302442133</v>
      </c>
      <c r="B14" s="47" t="s">
        <v>720</v>
      </c>
      <c r="C14" s="53">
        <v>44</v>
      </c>
      <c r="D14" s="11" t="s">
        <v>51</v>
      </c>
      <c r="E14" s="11" t="s">
        <v>50</v>
      </c>
      <c r="F14" s="11" t="s">
        <v>719</v>
      </c>
      <c r="G14" s="11" t="s">
        <v>117</v>
      </c>
      <c r="H14" s="11" t="s">
        <v>9</v>
      </c>
      <c r="I14" s="11" t="s">
        <v>7</v>
      </c>
      <c r="J14" s="11" t="s">
        <v>9</v>
      </c>
      <c r="K14" s="11">
        <v>2</v>
      </c>
      <c r="L14" s="11" t="s">
        <v>9</v>
      </c>
      <c r="M14" s="11" t="s">
        <v>318</v>
      </c>
      <c r="N14" s="11" t="s">
        <v>7</v>
      </c>
      <c r="O14" s="11" t="s">
        <v>45</v>
      </c>
      <c r="P14" s="11">
        <v>1533</v>
      </c>
      <c r="Q14" s="11" t="s">
        <v>718</v>
      </c>
      <c r="R14" s="11">
        <v>6070.28</v>
      </c>
      <c r="S14" s="11">
        <v>2</v>
      </c>
      <c r="T14" s="11">
        <v>1</v>
      </c>
      <c r="U14" s="11" t="s">
        <v>9</v>
      </c>
      <c r="V14" s="11" t="s">
        <v>7</v>
      </c>
      <c r="W14" s="11" t="s">
        <v>7</v>
      </c>
      <c r="X14" s="11" t="s">
        <v>7</v>
      </c>
      <c r="Y14" s="54" t="s">
        <v>7</v>
      </c>
      <c r="Z14" s="65" t="s">
        <v>7</v>
      </c>
      <c r="AA14" s="66"/>
      <c r="AB14" s="66" t="s">
        <v>7</v>
      </c>
      <c r="AC14" s="66"/>
      <c r="AD14" s="66" t="s">
        <v>7</v>
      </c>
      <c r="AE14" s="66"/>
      <c r="AF14" s="67"/>
      <c r="AG14" s="53" t="s">
        <v>20</v>
      </c>
      <c r="AH14" s="11" t="s">
        <v>40</v>
      </c>
      <c r="AI14" s="11">
        <v>3</v>
      </c>
      <c r="AJ14" s="11" t="s">
        <v>20</v>
      </c>
      <c r="AK14" s="11" t="s">
        <v>20</v>
      </c>
      <c r="AL14" s="11" t="s">
        <v>39</v>
      </c>
      <c r="AM14" s="11" t="s">
        <v>20</v>
      </c>
      <c r="AN14" s="11" t="s">
        <v>20</v>
      </c>
      <c r="AO14" s="11">
        <v>1</v>
      </c>
      <c r="AP14" s="54" t="s">
        <v>115</v>
      </c>
      <c r="AQ14" s="65" t="s">
        <v>7</v>
      </c>
      <c r="AR14" s="66"/>
      <c r="AS14" s="66" t="s">
        <v>7</v>
      </c>
      <c r="AT14" s="67"/>
      <c r="AU14" s="53" t="s">
        <v>9</v>
      </c>
      <c r="AV14" s="11" t="s">
        <v>112</v>
      </c>
      <c r="AW14" s="11" t="s">
        <v>717</v>
      </c>
      <c r="AX14" s="11" t="s">
        <v>7</v>
      </c>
      <c r="AZ14" s="11">
        <v>0</v>
      </c>
      <c r="BA14" s="11">
        <v>0</v>
      </c>
      <c r="BB14" s="11">
        <v>0</v>
      </c>
      <c r="BC14" s="11">
        <v>0</v>
      </c>
      <c r="BD14" s="11">
        <v>5</v>
      </c>
      <c r="BE14" s="11" t="s">
        <v>716</v>
      </c>
      <c r="BF14" s="78" t="s">
        <v>715</v>
      </c>
      <c r="BG14" s="83">
        <v>4</v>
      </c>
      <c r="BH14" s="79">
        <v>4</v>
      </c>
      <c r="BI14" s="79">
        <v>1</v>
      </c>
      <c r="BJ14" s="79">
        <v>1</v>
      </c>
      <c r="BK14" s="79">
        <v>4</v>
      </c>
      <c r="BL14" s="79">
        <v>1</v>
      </c>
      <c r="BM14" s="79">
        <v>1</v>
      </c>
      <c r="BN14" s="79">
        <v>4</v>
      </c>
      <c r="BO14" s="79">
        <v>1</v>
      </c>
      <c r="BP14" s="79">
        <v>4</v>
      </c>
      <c r="BQ14" s="79">
        <v>4</v>
      </c>
      <c r="BR14" s="79">
        <v>1</v>
      </c>
      <c r="BS14" s="79">
        <v>1</v>
      </c>
      <c r="BT14" s="79">
        <v>1</v>
      </c>
      <c r="BU14" s="79">
        <v>4</v>
      </c>
      <c r="BV14" s="79">
        <v>4</v>
      </c>
      <c r="BW14" s="79">
        <v>1</v>
      </c>
      <c r="BX14" s="79">
        <v>1</v>
      </c>
      <c r="BY14" s="79">
        <v>4</v>
      </c>
      <c r="BZ14" s="84">
        <v>4</v>
      </c>
      <c r="CA14" s="136">
        <v>23</v>
      </c>
      <c r="CB14" s="53">
        <v>0</v>
      </c>
      <c r="CC14" s="11">
        <v>0</v>
      </c>
      <c r="CD14" s="11">
        <v>0</v>
      </c>
      <c r="CE14" s="11">
        <v>0</v>
      </c>
      <c r="CF14" s="11">
        <v>4</v>
      </c>
      <c r="CG14" s="11">
        <v>0</v>
      </c>
      <c r="CH14" s="11">
        <v>0</v>
      </c>
      <c r="CI14" s="11">
        <v>0</v>
      </c>
      <c r="CJ14" s="11">
        <v>4</v>
      </c>
      <c r="CK14" s="11">
        <v>0</v>
      </c>
      <c r="CL14" s="11">
        <v>0</v>
      </c>
      <c r="CM14" s="11">
        <v>0</v>
      </c>
      <c r="CN14" s="11">
        <v>4</v>
      </c>
      <c r="CO14" s="11">
        <v>0</v>
      </c>
      <c r="CP14" s="11">
        <v>0</v>
      </c>
      <c r="CQ14" s="11">
        <v>0</v>
      </c>
      <c r="CR14" s="11">
        <v>0</v>
      </c>
      <c r="CS14" s="11">
        <v>0</v>
      </c>
      <c r="CT14" s="11">
        <v>0</v>
      </c>
      <c r="CU14" s="11">
        <v>0</v>
      </c>
      <c r="CV14" s="11">
        <v>0</v>
      </c>
      <c r="CW14" s="11">
        <v>0</v>
      </c>
      <c r="CX14" s="11">
        <v>0</v>
      </c>
      <c r="CY14" s="11">
        <v>4</v>
      </c>
      <c r="CZ14" s="11">
        <v>0</v>
      </c>
      <c r="DA14" s="11">
        <v>0</v>
      </c>
      <c r="DB14" s="11">
        <v>0</v>
      </c>
      <c r="DC14" s="11">
        <v>0</v>
      </c>
      <c r="DD14" s="11">
        <v>0</v>
      </c>
      <c r="DE14" s="11">
        <v>0</v>
      </c>
      <c r="DF14" s="11">
        <v>0</v>
      </c>
      <c r="DG14" s="11">
        <v>4</v>
      </c>
      <c r="DH14" s="11">
        <v>0</v>
      </c>
      <c r="DI14" s="11">
        <v>0</v>
      </c>
      <c r="DJ14" s="11">
        <v>4</v>
      </c>
      <c r="DK14" s="11">
        <v>0</v>
      </c>
      <c r="DL14" s="54">
        <v>0</v>
      </c>
      <c r="DM14" s="143">
        <v>0</v>
      </c>
      <c r="DN14" s="143">
        <v>0</v>
      </c>
      <c r="DO14" s="143">
        <v>0</v>
      </c>
      <c r="DP14" s="143">
        <v>0</v>
      </c>
      <c r="DQ14" s="143">
        <v>24</v>
      </c>
      <c r="DR14" s="143">
        <v>0</v>
      </c>
      <c r="DS14" s="143">
        <v>-24</v>
      </c>
      <c r="DT14" s="83">
        <v>1</v>
      </c>
      <c r="DU14" s="79">
        <v>1</v>
      </c>
      <c r="DV14" s="79">
        <v>1</v>
      </c>
      <c r="DW14" s="79">
        <v>1</v>
      </c>
      <c r="DX14" s="79">
        <v>1</v>
      </c>
      <c r="DY14" s="79">
        <v>1</v>
      </c>
      <c r="DZ14" s="79">
        <v>1</v>
      </c>
      <c r="EA14" s="79">
        <v>1</v>
      </c>
      <c r="EB14" s="79">
        <v>1</v>
      </c>
      <c r="EC14" s="79">
        <v>1</v>
      </c>
      <c r="ED14" s="79">
        <v>1</v>
      </c>
      <c r="EE14" s="79">
        <v>1</v>
      </c>
      <c r="EF14" s="79">
        <v>1</v>
      </c>
      <c r="EG14" s="79">
        <v>1</v>
      </c>
      <c r="EH14" s="79">
        <v>1</v>
      </c>
      <c r="EI14" s="79">
        <v>1</v>
      </c>
      <c r="EJ14" s="79">
        <v>1</v>
      </c>
      <c r="EK14" s="79">
        <v>1</v>
      </c>
      <c r="EL14" s="84">
        <v>1</v>
      </c>
      <c r="EM14" s="136">
        <f t="shared" si="0"/>
        <v>19</v>
      </c>
      <c r="EN14" s="53" t="s">
        <v>534</v>
      </c>
      <c r="EO14" s="11">
        <v>15</v>
      </c>
      <c r="EP14" s="11" t="s">
        <v>126</v>
      </c>
      <c r="EQ14" s="11">
        <v>45</v>
      </c>
      <c r="ER14" s="11" t="s">
        <v>103</v>
      </c>
      <c r="ES14" s="11" t="s">
        <v>103</v>
      </c>
      <c r="ET14" s="11" t="s">
        <v>103</v>
      </c>
      <c r="EU14" s="11" t="s">
        <v>26</v>
      </c>
      <c r="EV14" s="11" t="s">
        <v>26</v>
      </c>
      <c r="EW14" s="11" t="s">
        <v>26</v>
      </c>
      <c r="EX14" s="11" t="s">
        <v>69</v>
      </c>
      <c r="EY14" s="11" t="s">
        <v>26</v>
      </c>
      <c r="EZ14" s="11" t="s">
        <v>26</v>
      </c>
      <c r="FA14" s="11" t="s">
        <v>102</v>
      </c>
      <c r="FB14" s="11" t="s">
        <v>26</v>
      </c>
      <c r="FC14" s="11" t="s">
        <v>26</v>
      </c>
      <c r="FD14" s="11" t="s">
        <v>66</v>
      </c>
      <c r="FE14" s="54" t="s">
        <v>100</v>
      </c>
      <c r="FF14" s="83">
        <v>0.1</v>
      </c>
      <c r="FG14" s="79" t="s">
        <v>98</v>
      </c>
      <c r="FH14" s="79">
        <v>24</v>
      </c>
      <c r="FI14" s="79">
        <v>2100</v>
      </c>
      <c r="FJ14" s="79" t="s">
        <v>7</v>
      </c>
      <c r="FK14" s="79" t="s">
        <v>7</v>
      </c>
      <c r="FL14" s="79"/>
      <c r="FM14" s="79" t="s">
        <v>96</v>
      </c>
      <c r="FN14" s="84" t="s">
        <v>96</v>
      </c>
      <c r="FO14" s="53">
        <v>4</v>
      </c>
      <c r="FP14" s="11">
        <v>4</v>
      </c>
      <c r="FQ14" s="11">
        <v>5</v>
      </c>
      <c r="FR14" s="11">
        <v>2</v>
      </c>
      <c r="FS14" s="11" t="s">
        <v>16</v>
      </c>
      <c r="FT14" s="11" t="s">
        <v>17</v>
      </c>
      <c r="FU14" s="11" t="s">
        <v>18</v>
      </c>
      <c r="FV14" s="11" t="s">
        <v>19</v>
      </c>
      <c r="FW14" s="11" t="s">
        <v>20</v>
      </c>
      <c r="FX14" s="11">
        <v>3</v>
      </c>
      <c r="FY14" s="11">
        <v>3</v>
      </c>
      <c r="FZ14" s="11">
        <v>1</v>
      </c>
      <c r="GA14" s="11">
        <v>4</v>
      </c>
      <c r="GB14" s="11" t="s">
        <v>714</v>
      </c>
      <c r="GC14" s="11" t="s">
        <v>14</v>
      </c>
      <c r="GD14" s="11" t="s">
        <v>7</v>
      </c>
      <c r="GE14" s="11" t="s">
        <v>94</v>
      </c>
      <c r="GF14" s="11" t="s">
        <v>58</v>
      </c>
      <c r="GG14" s="11" t="s">
        <v>7</v>
      </c>
      <c r="GH14" s="11" t="s">
        <v>7</v>
      </c>
      <c r="GI14" s="54" t="s">
        <v>7</v>
      </c>
      <c r="GJ14" s="83" t="s">
        <v>12</v>
      </c>
      <c r="GK14" s="79" t="s">
        <v>57</v>
      </c>
      <c r="GL14" s="79" t="s">
        <v>9</v>
      </c>
      <c r="GM14" s="79" t="s">
        <v>7</v>
      </c>
      <c r="GN14" s="79"/>
      <c r="GO14" s="79" t="s">
        <v>580</v>
      </c>
      <c r="GP14" s="79" t="s">
        <v>7</v>
      </c>
      <c r="GQ14" s="79" t="s">
        <v>7</v>
      </c>
      <c r="GR14" s="79" t="s">
        <v>9</v>
      </c>
      <c r="GS14" s="79"/>
      <c r="GT14" s="84" t="s">
        <v>7</v>
      </c>
      <c r="GU14" s="53" t="s">
        <v>7</v>
      </c>
      <c r="GW14" s="11" t="s">
        <v>7</v>
      </c>
      <c r="GX14" s="54" t="s">
        <v>7</v>
      </c>
      <c r="GY14" s="83" t="s">
        <v>55</v>
      </c>
      <c r="GZ14" s="79"/>
      <c r="HA14" s="79"/>
      <c r="HB14" s="79"/>
      <c r="HC14" s="79"/>
      <c r="HD14" s="79"/>
      <c r="HE14" s="79"/>
      <c r="HF14" s="79"/>
      <c r="HG14" s="84">
        <v>10</v>
      </c>
      <c r="HH14" s="49" t="s">
        <v>5</v>
      </c>
      <c r="HX14" s="11" t="s">
        <v>54</v>
      </c>
      <c r="HZ14" s="11" t="s">
        <v>184</v>
      </c>
      <c r="IA14" s="11" t="s">
        <v>183</v>
      </c>
      <c r="IB14" s="11" t="s">
        <v>1</v>
      </c>
      <c r="IF14" s="11" t="s">
        <v>1</v>
      </c>
      <c r="IN14" s="21">
        <v>43965.393898935188</v>
      </c>
      <c r="IO14" s="18" t="s">
        <v>720</v>
      </c>
      <c r="IP14" s="18">
        <v>9</v>
      </c>
      <c r="IQ14" s="18" t="s">
        <v>7</v>
      </c>
      <c r="IS14" s="18" t="s">
        <v>7</v>
      </c>
      <c r="IU14" s="18" t="s">
        <v>7</v>
      </c>
      <c r="IX14" s="18" t="s">
        <v>907</v>
      </c>
      <c r="IY14" s="18" t="s">
        <v>81</v>
      </c>
      <c r="IZ14" s="18">
        <v>3</v>
      </c>
      <c r="JA14" s="18" t="s">
        <v>20</v>
      </c>
      <c r="JB14" s="18" t="s">
        <v>20</v>
      </c>
      <c r="JC14" s="18" t="s">
        <v>194</v>
      </c>
      <c r="JD14" s="18" t="s">
        <v>20</v>
      </c>
      <c r="JE14" s="18" t="s">
        <v>20</v>
      </c>
      <c r="JF14" s="18">
        <v>1</v>
      </c>
      <c r="JG14" s="18" t="s">
        <v>115</v>
      </c>
      <c r="JH14" s="18" t="s">
        <v>7</v>
      </c>
      <c r="JJ14" s="18" t="s">
        <v>7</v>
      </c>
      <c r="JL14" s="18" t="s">
        <v>9</v>
      </c>
      <c r="JM14" s="18" t="s">
        <v>112</v>
      </c>
      <c r="JN14" s="18" t="s">
        <v>1483</v>
      </c>
      <c r="JO14" s="18" t="s">
        <v>9</v>
      </c>
      <c r="JP14" s="18" t="s">
        <v>1482</v>
      </c>
      <c r="JQ14" s="18">
        <v>0</v>
      </c>
      <c r="JR14" s="18" t="s">
        <v>269</v>
      </c>
      <c r="JS14" s="18">
        <v>0</v>
      </c>
      <c r="JT14" s="18" t="s">
        <v>269</v>
      </c>
      <c r="JU14" s="18">
        <v>3</v>
      </c>
      <c r="JV14" s="18" t="s">
        <v>716</v>
      </c>
      <c r="JW14" s="18" t="s">
        <v>1481</v>
      </c>
      <c r="JX14" s="18">
        <v>4</v>
      </c>
      <c r="JY14" s="18">
        <v>4</v>
      </c>
      <c r="JZ14" s="18">
        <v>2</v>
      </c>
      <c r="KA14" s="18">
        <v>2</v>
      </c>
      <c r="KB14" s="18">
        <v>4</v>
      </c>
      <c r="KC14" s="18">
        <v>2</v>
      </c>
      <c r="KD14" s="18">
        <v>2</v>
      </c>
      <c r="KE14" s="18">
        <v>4</v>
      </c>
      <c r="KF14" s="18">
        <v>1</v>
      </c>
      <c r="KG14" s="18">
        <v>4</v>
      </c>
      <c r="KH14" s="18">
        <v>4</v>
      </c>
      <c r="KI14" s="18">
        <v>2</v>
      </c>
      <c r="KJ14" s="18">
        <v>1</v>
      </c>
      <c r="KK14" s="18">
        <v>1</v>
      </c>
      <c r="KL14" s="18">
        <v>4</v>
      </c>
      <c r="KM14" s="18">
        <v>4</v>
      </c>
      <c r="KN14" s="18">
        <v>2</v>
      </c>
      <c r="KO14" s="18">
        <v>2</v>
      </c>
      <c r="KP14" s="18">
        <v>4</v>
      </c>
      <c r="KQ14" s="18">
        <v>4</v>
      </c>
      <c r="KR14" s="34">
        <v>30</v>
      </c>
      <c r="KS14" s="149">
        <v>1</v>
      </c>
      <c r="KT14" s="18">
        <v>0</v>
      </c>
      <c r="KU14" s="18">
        <v>2</v>
      </c>
      <c r="KV14" s="18">
        <v>0</v>
      </c>
      <c r="KW14" s="18">
        <v>4</v>
      </c>
      <c r="KX14" s="18">
        <v>1</v>
      </c>
      <c r="KY14" s="18">
        <v>1</v>
      </c>
      <c r="KZ14" s="18">
        <v>1</v>
      </c>
      <c r="LA14" s="18">
        <v>2</v>
      </c>
      <c r="LB14" s="18">
        <v>0</v>
      </c>
      <c r="LC14" s="18">
        <v>1</v>
      </c>
      <c r="LD14" s="18">
        <v>0</v>
      </c>
      <c r="LE14" s="18">
        <v>3</v>
      </c>
      <c r="LF14" s="18">
        <v>0</v>
      </c>
      <c r="LG14" s="18">
        <v>1</v>
      </c>
      <c r="LH14" s="18">
        <v>1</v>
      </c>
      <c r="LI14" s="18">
        <v>1</v>
      </c>
      <c r="LJ14" s="18">
        <v>1</v>
      </c>
      <c r="LK14" s="18">
        <v>1</v>
      </c>
      <c r="LL14" s="18">
        <v>0</v>
      </c>
      <c r="LM14" s="18">
        <v>0</v>
      </c>
      <c r="LN14" s="18">
        <v>1</v>
      </c>
      <c r="LO14" s="18">
        <v>0</v>
      </c>
      <c r="LP14" s="18">
        <v>4</v>
      </c>
      <c r="LQ14" s="18">
        <v>1</v>
      </c>
      <c r="LR14" s="18">
        <v>1</v>
      </c>
      <c r="LS14" s="18">
        <v>1</v>
      </c>
      <c r="LT14" s="18">
        <v>0</v>
      </c>
      <c r="LU14" s="18">
        <v>0</v>
      </c>
      <c r="LV14" s="18">
        <v>0</v>
      </c>
      <c r="LW14" s="18">
        <v>0</v>
      </c>
      <c r="LX14" s="18">
        <v>3</v>
      </c>
      <c r="LY14" s="18">
        <v>0</v>
      </c>
      <c r="LZ14" s="18">
        <v>1</v>
      </c>
      <c r="MA14" s="18">
        <v>3</v>
      </c>
      <c r="MB14" s="18">
        <v>1</v>
      </c>
      <c r="MC14" s="34">
        <v>1</v>
      </c>
      <c r="MD14">
        <f t="shared" si="1"/>
        <v>5</v>
      </c>
      <c r="ME14">
        <f t="shared" si="2"/>
        <v>4</v>
      </c>
      <c r="MF14">
        <f t="shared" si="3"/>
        <v>5</v>
      </c>
      <c r="MG14">
        <f t="shared" si="4"/>
        <v>1</v>
      </c>
      <c r="MH14">
        <f t="shared" si="5"/>
        <v>19</v>
      </c>
      <c r="MI14">
        <f t="shared" si="6"/>
        <v>4</v>
      </c>
      <c r="MJ14">
        <f t="shared" si="7"/>
        <v>0</v>
      </c>
      <c r="MK14" s="149">
        <v>2</v>
      </c>
      <c r="ML14" s="18">
        <v>1</v>
      </c>
      <c r="MM14" s="18">
        <v>1</v>
      </c>
      <c r="MN14" s="18">
        <v>1</v>
      </c>
      <c r="MO14" s="18">
        <v>1</v>
      </c>
      <c r="MP14" s="18">
        <v>1</v>
      </c>
      <c r="MQ14" s="18">
        <v>1</v>
      </c>
      <c r="MR14" s="18">
        <v>1</v>
      </c>
      <c r="MS14" s="18">
        <v>1</v>
      </c>
      <c r="MT14" s="18">
        <v>1</v>
      </c>
      <c r="MU14" s="18">
        <v>1</v>
      </c>
      <c r="MV14" s="18">
        <v>1</v>
      </c>
      <c r="MW14" s="18">
        <v>1</v>
      </c>
      <c r="MX14" s="18">
        <v>1</v>
      </c>
      <c r="MY14" s="18">
        <v>1</v>
      </c>
      <c r="MZ14" s="18">
        <v>1</v>
      </c>
      <c r="NA14" s="18">
        <v>1</v>
      </c>
      <c r="NB14" s="18">
        <v>1</v>
      </c>
      <c r="NC14" s="18">
        <v>1</v>
      </c>
      <c r="ND14" s="24">
        <f>SUM(MK14:NC14)</f>
        <v>20</v>
      </c>
      <c r="NE14" s="18" t="s">
        <v>740</v>
      </c>
      <c r="NF14" s="18">
        <v>15</v>
      </c>
      <c r="NG14" s="18" t="s">
        <v>1480</v>
      </c>
      <c r="NH14" s="18">
        <v>7</v>
      </c>
      <c r="NI14" s="18" t="s">
        <v>103</v>
      </c>
      <c r="NJ14" s="18" t="s">
        <v>103</v>
      </c>
      <c r="NK14" s="18" t="s">
        <v>69</v>
      </c>
      <c r="NL14" s="18" t="s">
        <v>26</v>
      </c>
      <c r="NM14" s="18" t="s">
        <v>26</v>
      </c>
      <c r="NN14" s="18" t="s">
        <v>26</v>
      </c>
      <c r="NO14" s="18" t="s">
        <v>103</v>
      </c>
      <c r="NP14" s="18" t="s">
        <v>26</v>
      </c>
      <c r="NQ14" s="18" t="s">
        <v>26</v>
      </c>
      <c r="NR14" s="18" t="s">
        <v>102</v>
      </c>
      <c r="NS14" s="18" t="s">
        <v>26</v>
      </c>
      <c r="NT14" s="18" t="s">
        <v>26</v>
      </c>
      <c r="NU14" s="18" t="s">
        <v>66</v>
      </c>
      <c r="NV14" s="18" t="s">
        <v>100</v>
      </c>
      <c r="NW14" s="18">
        <v>25</v>
      </c>
      <c r="NX14" s="18" t="s">
        <v>7</v>
      </c>
      <c r="NY14" s="18" t="s">
        <v>7</v>
      </c>
      <c r="OA14" s="18" t="s">
        <v>96</v>
      </c>
      <c r="OB14" s="18" t="s">
        <v>96</v>
      </c>
      <c r="OC14" s="18">
        <v>5</v>
      </c>
      <c r="OD14" s="18">
        <v>4</v>
      </c>
      <c r="OE14" s="18">
        <v>4</v>
      </c>
      <c r="OF14" s="18">
        <v>3</v>
      </c>
      <c r="OG14" s="18" t="s">
        <v>16</v>
      </c>
      <c r="OH14" s="18" t="s">
        <v>1346</v>
      </c>
      <c r="OI14" s="18" t="s">
        <v>18</v>
      </c>
      <c r="OJ14" s="18" t="s">
        <v>19</v>
      </c>
      <c r="OK14" s="18" t="s">
        <v>20</v>
      </c>
      <c r="OL14" s="18">
        <v>3</v>
      </c>
      <c r="OM14" s="18">
        <v>2</v>
      </c>
      <c r="ON14" s="18">
        <v>1</v>
      </c>
      <c r="OO14" s="18">
        <v>2</v>
      </c>
      <c r="OP14" s="18" t="s">
        <v>1479</v>
      </c>
      <c r="OQ14" s="18" t="s">
        <v>14</v>
      </c>
      <c r="OR14" s="18" t="s">
        <v>7</v>
      </c>
      <c r="OS14" s="18" t="s">
        <v>94</v>
      </c>
      <c r="OT14" s="18" t="s">
        <v>58</v>
      </c>
      <c r="OU14" s="18" t="s">
        <v>13</v>
      </c>
      <c r="OV14" s="18" t="s">
        <v>13</v>
      </c>
      <c r="OW14" s="18" t="s">
        <v>7</v>
      </c>
      <c r="OX14" s="18" t="s">
        <v>12</v>
      </c>
      <c r="OY14" s="18" t="s">
        <v>57</v>
      </c>
      <c r="OZ14" s="18" t="s">
        <v>7</v>
      </c>
      <c r="PA14" s="18" t="s">
        <v>7</v>
      </c>
      <c r="PC14" s="18" t="s">
        <v>368</v>
      </c>
      <c r="PD14" s="18" t="s">
        <v>7</v>
      </c>
      <c r="PE14" s="18" t="s">
        <v>7</v>
      </c>
      <c r="PF14" s="18" t="s">
        <v>7</v>
      </c>
      <c r="PH14" s="18" t="s">
        <v>7</v>
      </c>
      <c r="PI14" s="18" t="s">
        <v>7</v>
      </c>
      <c r="PL14" s="18" t="s">
        <v>7</v>
      </c>
      <c r="PM14" s="18" t="s">
        <v>185</v>
      </c>
      <c r="PT14" s="18">
        <v>7</v>
      </c>
      <c r="PV14" s="18" t="s">
        <v>5</v>
      </c>
      <c r="QL14" s="18" t="s">
        <v>54</v>
      </c>
      <c r="QP14" s="18" t="s">
        <v>141</v>
      </c>
      <c r="QQ14" s="18" t="s">
        <v>1</v>
      </c>
      <c r="QR14" s="18" t="s">
        <v>1</v>
      </c>
      <c r="QT14" s="18" t="s">
        <v>1</v>
      </c>
    </row>
    <row r="15" spans="1:691" ht="14.5" x14ac:dyDescent="0.35">
      <c r="A15" s="17">
        <v>43958.750332199073</v>
      </c>
      <c r="B15" s="47" t="s">
        <v>485</v>
      </c>
      <c r="C15" s="53">
        <v>32</v>
      </c>
      <c r="D15" s="11" t="s">
        <v>139</v>
      </c>
      <c r="E15" s="11" t="s">
        <v>50</v>
      </c>
      <c r="F15" s="11" t="s">
        <v>333</v>
      </c>
      <c r="G15" s="11" t="s">
        <v>87</v>
      </c>
      <c r="H15" s="11" t="s">
        <v>47</v>
      </c>
      <c r="I15" s="11" t="s">
        <v>47</v>
      </c>
      <c r="J15" s="11" t="s">
        <v>7</v>
      </c>
      <c r="L15" s="11" t="s">
        <v>7</v>
      </c>
      <c r="N15" s="11" t="s">
        <v>7</v>
      </c>
      <c r="O15" s="11" t="s">
        <v>86</v>
      </c>
      <c r="P15" s="11">
        <v>1300</v>
      </c>
      <c r="Q15" s="11" t="s">
        <v>484</v>
      </c>
      <c r="R15" s="11">
        <v>100</v>
      </c>
      <c r="S15" s="11" t="s">
        <v>84</v>
      </c>
      <c r="T15" s="11">
        <v>0</v>
      </c>
      <c r="U15" s="11" t="s">
        <v>7</v>
      </c>
      <c r="V15" s="11" t="s">
        <v>9</v>
      </c>
      <c r="W15" s="11" t="s">
        <v>7</v>
      </c>
      <c r="X15" s="11" t="s">
        <v>7</v>
      </c>
      <c r="Y15" s="54" t="s">
        <v>7</v>
      </c>
      <c r="Z15" s="65" t="s">
        <v>7</v>
      </c>
      <c r="AA15" s="66"/>
      <c r="AB15" s="66" t="s">
        <v>7</v>
      </c>
      <c r="AC15" s="66" t="s">
        <v>351</v>
      </c>
      <c r="AD15" s="66" t="s">
        <v>7</v>
      </c>
      <c r="AE15" s="66"/>
      <c r="AF15" s="67"/>
      <c r="AG15" s="53" t="s">
        <v>20</v>
      </c>
      <c r="AH15" s="11" t="s">
        <v>40</v>
      </c>
      <c r="AI15" s="11">
        <v>1</v>
      </c>
      <c r="AJ15" s="11" t="s">
        <v>20</v>
      </c>
      <c r="AK15" s="11" t="s">
        <v>20</v>
      </c>
      <c r="AL15" s="11" t="s">
        <v>194</v>
      </c>
      <c r="AM15" s="11">
        <v>1</v>
      </c>
      <c r="AN15" s="11" t="s">
        <v>20</v>
      </c>
      <c r="AO15" s="11">
        <v>1</v>
      </c>
      <c r="AP15" s="54" t="s">
        <v>115</v>
      </c>
      <c r="AQ15" s="65" t="s">
        <v>9</v>
      </c>
      <c r="AR15" s="66" t="s">
        <v>483</v>
      </c>
      <c r="AS15" s="66" t="s">
        <v>9</v>
      </c>
      <c r="AT15" s="67" t="s">
        <v>482</v>
      </c>
      <c r="AU15" s="53" t="s">
        <v>9</v>
      </c>
      <c r="AV15" s="11" t="s">
        <v>112</v>
      </c>
      <c r="AW15" s="11" t="s">
        <v>481</v>
      </c>
      <c r="AX15" s="11" t="s">
        <v>9</v>
      </c>
      <c r="AY15" s="11" t="s">
        <v>480</v>
      </c>
      <c r="AZ15" s="11">
        <v>4</v>
      </c>
      <c r="BA15" s="11" t="s">
        <v>479</v>
      </c>
      <c r="BB15" s="11">
        <v>2</v>
      </c>
      <c r="BC15" s="11" t="s">
        <v>204</v>
      </c>
      <c r="BD15" s="11">
        <v>7</v>
      </c>
      <c r="BE15" s="11">
        <v>5</v>
      </c>
      <c r="BF15" s="54" t="s">
        <v>478</v>
      </c>
      <c r="BG15" s="83">
        <v>3</v>
      </c>
      <c r="BH15" s="79">
        <v>3</v>
      </c>
      <c r="BI15" s="79">
        <v>3</v>
      </c>
      <c r="BJ15" s="79">
        <v>3</v>
      </c>
      <c r="BK15" s="79">
        <v>3</v>
      </c>
      <c r="BL15" s="79">
        <v>2</v>
      </c>
      <c r="BM15" s="79">
        <v>3</v>
      </c>
      <c r="BN15" s="79">
        <v>3</v>
      </c>
      <c r="BO15" s="79">
        <v>2</v>
      </c>
      <c r="BP15" s="79">
        <v>3</v>
      </c>
      <c r="BQ15" s="79">
        <v>3</v>
      </c>
      <c r="BR15" s="79">
        <v>3</v>
      </c>
      <c r="BS15" s="79">
        <v>3</v>
      </c>
      <c r="BT15" s="79">
        <v>3</v>
      </c>
      <c r="BU15" s="79">
        <v>3</v>
      </c>
      <c r="BV15" s="79">
        <v>3</v>
      </c>
      <c r="BW15" s="79">
        <v>3</v>
      </c>
      <c r="BX15" s="79">
        <v>3</v>
      </c>
      <c r="BY15" s="79">
        <v>3</v>
      </c>
      <c r="BZ15" s="84">
        <v>3</v>
      </c>
      <c r="CA15" s="136">
        <v>49</v>
      </c>
      <c r="CB15" s="53">
        <v>3</v>
      </c>
      <c r="CC15" s="11">
        <v>2</v>
      </c>
      <c r="CD15" s="11">
        <v>3</v>
      </c>
      <c r="CE15" s="11">
        <v>3</v>
      </c>
      <c r="CF15" s="11">
        <v>3</v>
      </c>
      <c r="CG15" s="11">
        <v>3</v>
      </c>
      <c r="CH15" s="11">
        <v>3</v>
      </c>
      <c r="CI15" s="11">
        <v>3</v>
      </c>
      <c r="CJ15" s="11">
        <v>3</v>
      </c>
      <c r="CK15" s="11">
        <v>3</v>
      </c>
      <c r="CL15" s="11">
        <v>3</v>
      </c>
      <c r="CM15" s="11">
        <v>2</v>
      </c>
      <c r="CN15" s="11">
        <v>3</v>
      </c>
      <c r="CO15" s="11">
        <v>0</v>
      </c>
      <c r="CP15" s="11">
        <v>2</v>
      </c>
      <c r="CQ15" s="11">
        <v>3</v>
      </c>
      <c r="CR15" s="11">
        <v>2</v>
      </c>
      <c r="CS15" s="11">
        <v>3</v>
      </c>
      <c r="CT15" s="11">
        <v>3</v>
      </c>
      <c r="CU15" s="11">
        <v>3</v>
      </c>
      <c r="CV15" s="11">
        <v>3</v>
      </c>
      <c r="CW15" s="11">
        <v>3</v>
      </c>
      <c r="CX15" s="11">
        <v>3</v>
      </c>
      <c r="CY15" s="11">
        <v>3</v>
      </c>
      <c r="CZ15" s="11">
        <v>3</v>
      </c>
      <c r="DA15" s="11">
        <v>3</v>
      </c>
      <c r="DB15" s="11">
        <v>3</v>
      </c>
      <c r="DC15" s="11">
        <v>0</v>
      </c>
      <c r="DD15" s="11">
        <v>3</v>
      </c>
      <c r="DE15" s="11">
        <v>1</v>
      </c>
      <c r="DF15" s="11">
        <v>1</v>
      </c>
      <c r="DG15" s="11">
        <v>3</v>
      </c>
      <c r="DH15" s="11">
        <v>0</v>
      </c>
      <c r="DI15" s="11">
        <v>3</v>
      </c>
      <c r="DJ15" s="11">
        <v>3</v>
      </c>
      <c r="DK15" s="11">
        <v>3</v>
      </c>
      <c r="DL15" s="54">
        <v>3</v>
      </c>
      <c r="DM15" s="143">
        <v>17</v>
      </c>
      <c r="DN15" s="143">
        <v>18</v>
      </c>
      <c r="DO15" s="143">
        <v>15</v>
      </c>
      <c r="DP15" s="143">
        <v>14</v>
      </c>
      <c r="DQ15" s="143">
        <v>18</v>
      </c>
      <c r="DR15" s="143">
        <v>12</v>
      </c>
      <c r="DS15" s="143">
        <v>58</v>
      </c>
      <c r="DT15" s="83">
        <v>2</v>
      </c>
      <c r="DU15" s="79">
        <v>1</v>
      </c>
      <c r="DV15" s="79">
        <v>3</v>
      </c>
      <c r="DW15" s="79">
        <v>3</v>
      </c>
      <c r="DX15" s="79">
        <v>1</v>
      </c>
      <c r="DY15" s="79">
        <v>1</v>
      </c>
      <c r="DZ15" s="79">
        <v>3</v>
      </c>
      <c r="EA15" s="79">
        <v>1</v>
      </c>
      <c r="EB15" s="79">
        <v>1</v>
      </c>
      <c r="EC15" s="79">
        <v>1</v>
      </c>
      <c r="ED15" s="79">
        <v>1</v>
      </c>
      <c r="EE15" s="79">
        <v>1</v>
      </c>
      <c r="EF15" s="79">
        <v>3</v>
      </c>
      <c r="EG15" s="79">
        <v>2</v>
      </c>
      <c r="EH15" s="79">
        <v>1</v>
      </c>
      <c r="EI15" s="79">
        <v>3</v>
      </c>
      <c r="EJ15" s="79">
        <v>1</v>
      </c>
      <c r="EK15" s="79">
        <v>1</v>
      </c>
      <c r="EL15" s="84">
        <v>1</v>
      </c>
      <c r="EM15" s="136">
        <f t="shared" si="0"/>
        <v>31</v>
      </c>
      <c r="EN15" s="53" t="s">
        <v>477</v>
      </c>
      <c r="EO15" s="77" t="s">
        <v>418</v>
      </c>
      <c r="EP15" s="77" t="s">
        <v>476</v>
      </c>
      <c r="EQ15" s="11">
        <v>6</v>
      </c>
      <c r="ER15" s="11" t="s">
        <v>26</v>
      </c>
      <c r="ES15" s="11" t="s">
        <v>69</v>
      </c>
      <c r="ET15" s="11" t="s">
        <v>26</v>
      </c>
      <c r="EU15" s="11" t="s">
        <v>26</v>
      </c>
      <c r="EV15" s="11" t="s">
        <v>26</v>
      </c>
      <c r="EW15" s="11" t="s">
        <v>26</v>
      </c>
      <c r="EX15" s="11" t="s">
        <v>26</v>
      </c>
      <c r="EY15" s="11" t="s">
        <v>26</v>
      </c>
      <c r="EZ15" s="11" t="s">
        <v>26</v>
      </c>
      <c r="FA15" s="11" t="s">
        <v>142</v>
      </c>
      <c r="FB15" s="11" t="s">
        <v>26</v>
      </c>
      <c r="FC15" s="11" t="s">
        <v>25</v>
      </c>
      <c r="FD15" s="11" t="s">
        <v>24</v>
      </c>
      <c r="FE15" s="54" t="s">
        <v>65</v>
      </c>
      <c r="FF15" s="83" t="s">
        <v>475</v>
      </c>
      <c r="FG15" s="79" t="s">
        <v>474</v>
      </c>
      <c r="FH15" s="79" t="s">
        <v>62</v>
      </c>
      <c r="FI15" s="79">
        <v>120</v>
      </c>
      <c r="FJ15" s="79" t="s">
        <v>7</v>
      </c>
      <c r="FK15" s="79" t="s">
        <v>7</v>
      </c>
      <c r="FL15" s="79" t="s">
        <v>473</v>
      </c>
      <c r="FM15" s="79" t="s">
        <v>21</v>
      </c>
      <c r="FN15" s="84" t="s">
        <v>96</v>
      </c>
      <c r="FO15" s="53">
        <v>4</v>
      </c>
      <c r="FP15" s="11">
        <v>3</v>
      </c>
      <c r="FQ15" s="11">
        <v>4</v>
      </c>
      <c r="FR15" s="11">
        <v>2</v>
      </c>
      <c r="FS15" s="11" t="s">
        <v>18</v>
      </c>
      <c r="FT15" s="11" t="s">
        <v>19</v>
      </c>
      <c r="FU15" s="11" t="s">
        <v>16</v>
      </c>
      <c r="FV15" s="11" t="s">
        <v>20</v>
      </c>
      <c r="FW15" s="11" t="s">
        <v>17</v>
      </c>
      <c r="FX15" s="11">
        <v>2</v>
      </c>
      <c r="FY15" s="11">
        <v>5</v>
      </c>
      <c r="FZ15" s="11">
        <v>5</v>
      </c>
      <c r="GA15" s="11">
        <v>3</v>
      </c>
      <c r="GB15" s="11" t="s">
        <v>472</v>
      </c>
      <c r="GC15" s="11" t="s">
        <v>14</v>
      </c>
      <c r="GD15" s="11" t="s">
        <v>7</v>
      </c>
      <c r="GE15" s="11" t="s">
        <v>94</v>
      </c>
      <c r="GF15" s="11" t="s">
        <v>94</v>
      </c>
      <c r="GG15" s="11" t="s">
        <v>13</v>
      </c>
      <c r="GH15" s="11" t="s">
        <v>7</v>
      </c>
      <c r="GI15" s="54" t="s">
        <v>7</v>
      </c>
      <c r="GJ15" s="83" t="s">
        <v>12</v>
      </c>
      <c r="GK15" s="79" t="s">
        <v>11</v>
      </c>
      <c r="GL15" s="79" t="s">
        <v>7</v>
      </c>
      <c r="GM15" s="79" t="s">
        <v>7</v>
      </c>
      <c r="GN15" s="79"/>
      <c r="GO15" s="79" t="s">
        <v>471</v>
      </c>
      <c r="GP15" s="79" t="s">
        <v>7</v>
      </c>
      <c r="GQ15" s="79" t="s">
        <v>7</v>
      </c>
      <c r="GR15" s="79" t="s">
        <v>9</v>
      </c>
      <c r="GS15" s="79" t="s">
        <v>8</v>
      </c>
      <c r="GT15" s="84" t="s">
        <v>9</v>
      </c>
      <c r="GU15" s="53" t="s">
        <v>9</v>
      </c>
      <c r="GV15" s="11" t="s">
        <v>470</v>
      </c>
      <c r="GW15" s="11" t="s">
        <v>7</v>
      </c>
      <c r="GX15" s="54" t="s">
        <v>7</v>
      </c>
      <c r="GY15" s="83" t="s">
        <v>249</v>
      </c>
      <c r="GZ15" s="79"/>
      <c r="HA15" s="79">
        <v>10</v>
      </c>
      <c r="HB15" s="79"/>
      <c r="HC15" s="79"/>
      <c r="HD15" s="79"/>
      <c r="HE15" s="79"/>
      <c r="HF15" s="79"/>
      <c r="HG15" s="84"/>
      <c r="HH15" s="49" t="s">
        <v>5</v>
      </c>
      <c r="HX15" s="11" t="s">
        <v>54</v>
      </c>
      <c r="HY15" s="11" t="s">
        <v>53</v>
      </c>
      <c r="HZ15" s="11" t="s">
        <v>1</v>
      </c>
      <c r="IB15" s="11" t="s">
        <v>1</v>
      </c>
      <c r="IF15" s="11" t="s">
        <v>1</v>
      </c>
      <c r="IN15" s="21"/>
      <c r="IO15" s="18"/>
      <c r="IP15" s="18"/>
      <c r="IQ15" s="18"/>
      <c r="IR15" s="18"/>
      <c r="IS15" s="18"/>
      <c r="IT15" s="18"/>
      <c r="IU15" s="18"/>
      <c r="IV15" s="18"/>
      <c r="IW15" s="18"/>
      <c r="IY15" s="18"/>
      <c r="JA15" s="18"/>
      <c r="JB15" s="18"/>
      <c r="JC15" s="18"/>
      <c r="JD15" s="18"/>
      <c r="JE15" s="18"/>
      <c r="JF15" s="18"/>
      <c r="JG15" s="18"/>
      <c r="JH15" s="18"/>
      <c r="JI15" s="18"/>
      <c r="JJ15" s="18"/>
      <c r="JK15" s="18"/>
      <c r="JL15" s="18"/>
      <c r="JM15" s="18"/>
      <c r="JO15" s="18"/>
      <c r="JP15" s="18"/>
      <c r="JQ15" s="18"/>
      <c r="JT15" s="18"/>
      <c r="JU15" s="18"/>
      <c r="JV15" s="18"/>
      <c r="JW15" s="18"/>
      <c r="JX15" s="18"/>
      <c r="JY15" s="18"/>
      <c r="JZ15" s="18"/>
      <c r="KA15" s="18"/>
      <c r="KB15" s="18"/>
      <c r="KC15" s="18"/>
      <c r="KD15" s="18"/>
      <c r="KE15" s="18"/>
      <c r="KF15" s="18"/>
      <c r="KG15" s="18"/>
      <c r="KH15" s="18"/>
      <c r="KI15" s="18"/>
      <c r="KJ15" s="18"/>
      <c r="KK15" s="18"/>
      <c r="KL15" s="18"/>
      <c r="KM15" s="18"/>
      <c r="KN15" s="18"/>
      <c r="KO15" s="18"/>
      <c r="KP15" s="18"/>
      <c r="KQ15" s="18"/>
      <c r="KR15" s="34"/>
      <c r="KS15" s="149"/>
      <c r="KT15" s="18"/>
      <c r="KU15" s="18"/>
      <c r="KV15" s="18"/>
      <c r="KW15" s="18"/>
      <c r="KX15" s="18"/>
      <c r="KY15" s="18"/>
      <c r="KZ15" s="18"/>
      <c r="LA15" s="18"/>
      <c r="LB15" s="18"/>
      <c r="LC15" s="18"/>
      <c r="LD15" s="18"/>
      <c r="LE15" s="18"/>
      <c r="LF15" s="18"/>
      <c r="LG15" s="18"/>
      <c r="LH15" s="18"/>
      <c r="LI15" s="18"/>
      <c r="LJ15" s="18"/>
      <c r="LK15" s="18"/>
      <c r="LL15" s="18"/>
      <c r="LM15" s="18"/>
      <c r="LN15" s="18"/>
      <c r="LO15" s="18"/>
      <c r="LP15" s="18"/>
      <c r="LQ15" s="18"/>
      <c r="LR15" s="18"/>
      <c r="LS15" s="18"/>
      <c r="LT15" s="18"/>
      <c r="LU15" s="18"/>
      <c r="LV15" s="18"/>
      <c r="LW15" s="18"/>
      <c r="LX15" s="18"/>
      <c r="LY15" s="18"/>
      <c r="LZ15" s="18"/>
      <c r="MA15" s="18"/>
      <c r="MB15" s="18"/>
      <c r="MC15" s="34"/>
      <c r="MD15"/>
      <c r="ME15"/>
      <c r="MF15"/>
      <c r="MG15"/>
      <c r="MH15"/>
      <c r="MI15"/>
      <c r="MJ15"/>
      <c r="MK15" s="149"/>
      <c r="ML15" s="18"/>
      <c r="MM15" s="18"/>
      <c r="MN15" s="18"/>
      <c r="MO15" s="18"/>
      <c r="MP15" s="18"/>
      <c r="MQ15" s="18"/>
      <c r="MR15" s="18"/>
      <c r="MS15" s="18"/>
      <c r="MT15" s="18"/>
      <c r="MU15" s="18"/>
      <c r="MV15" s="18"/>
      <c r="MW15" s="18"/>
      <c r="MX15" s="18"/>
      <c r="MY15" s="18"/>
      <c r="MZ15" s="18"/>
      <c r="NA15" s="18"/>
      <c r="NB15" s="18"/>
      <c r="NC15" s="18"/>
      <c r="ND15" s="18"/>
      <c r="NE15" s="18"/>
      <c r="NF15" s="18"/>
      <c r="NG15" s="18"/>
      <c r="NH15" s="18"/>
      <c r="NI15" s="18"/>
      <c r="NJ15" s="18"/>
      <c r="NK15" s="18"/>
      <c r="NL15" s="18"/>
      <c r="NM15" s="18"/>
      <c r="NN15" s="18"/>
      <c r="NO15" s="18"/>
      <c r="NP15" s="18"/>
      <c r="NQ15" s="18"/>
      <c r="NR15" s="18"/>
      <c r="NS15" s="18"/>
      <c r="NT15" s="18"/>
      <c r="NU15" s="18"/>
      <c r="NV15" s="18"/>
      <c r="NW15" s="18"/>
      <c r="NX15" s="18"/>
      <c r="NY15" s="18"/>
      <c r="NZ15" s="18"/>
      <c r="OA15" s="18"/>
      <c r="OB15" s="20"/>
      <c r="OC15" s="20"/>
      <c r="OD15" s="18"/>
      <c r="OE15" s="18"/>
      <c r="OF15" s="18"/>
      <c r="OG15" s="18"/>
      <c r="OH15" s="18"/>
      <c r="OI15" s="18"/>
      <c r="OJ15" s="18"/>
      <c r="OK15" s="18"/>
      <c r="OL15" s="18"/>
      <c r="OM15" s="18"/>
      <c r="ON15" s="18"/>
      <c r="OO15" s="18"/>
      <c r="OP15" s="18"/>
      <c r="OQ15" s="18"/>
      <c r="OR15" s="18"/>
      <c r="OS15" s="18"/>
      <c r="OT15" s="18"/>
      <c r="OU15" s="18"/>
      <c r="OV15" s="18"/>
      <c r="OW15" s="18"/>
      <c r="OX15" s="18"/>
      <c r="OY15" s="18"/>
      <c r="OZ15" s="18"/>
      <c r="PA15" s="18"/>
      <c r="PB15" s="18"/>
      <c r="PC15" s="18"/>
      <c r="PD15" s="18"/>
      <c r="PE15" s="18"/>
      <c r="PF15" s="18"/>
      <c r="PG15" s="18"/>
      <c r="PH15" s="18"/>
      <c r="PI15" s="18"/>
      <c r="PJ15" s="18"/>
      <c r="PK15" s="18"/>
      <c r="PL15" s="18"/>
      <c r="PM15" s="18"/>
      <c r="PN15" s="18"/>
      <c r="PO15" s="18"/>
      <c r="PP15" s="18"/>
      <c r="PQ15" s="18"/>
      <c r="PR15" s="18"/>
      <c r="PS15" s="18"/>
      <c r="PT15" s="18"/>
      <c r="PU15" s="18"/>
      <c r="PV15" s="18"/>
      <c r="PW15" s="18"/>
      <c r="PX15" s="18"/>
      <c r="PY15" s="18"/>
      <c r="PZ15" s="18"/>
      <c r="QB15" s="18"/>
      <c r="QC15" s="18"/>
      <c r="QD15" s="18"/>
      <c r="QE15" s="18"/>
      <c r="QF15" s="18"/>
      <c r="QG15" s="18"/>
      <c r="QH15" s="18"/>
      <c r="QI15" s="18"/>
      <c r="QJ15" s="18"/>
      <c r="QK15" s="18"/>
      <c r="QL15" s="18"/>
      <c r="QN15" s="18"/>
      <c r="QU15" s="18"/>
      <c r="RJ15" s="35"/>
      <c r="RK15" s="35"/>
      <c r="RL15" s="35"/>
      <c r="RN15" s="35"/>
      <c r="RR15" s="36"/>
      <c r="RZ15" s="35"/>
    </row>
    <row r="16" spans="1:691" ht="14.5" x14ac:dyDescent="0.35">
      <c r="A16" s="17">
        <v>43958.382405821758</v>
      </c>
      <c r="B16" s="47" t="s">
        <v>579</v>
      </c>
      <c r="C16" s="53">
        <v>50</v>
      </c>
      <c r="D16" s="11" t="s">
        <v>51</v>
      </c>
      <c r="E16" s="11" t="s">
        <v>50</v>
      </c>
      <c r="F16" s="11" t="s">
        <v>49</v>
      </c>
      <c r="G16" s="11" t="s">
        <v>578</v>
      </c>
      <c r="H16" s="11" t="s">
        <v>47</v>
      </c>
      <c r="I16" s="11" t="s">
        <v>47</v>
      </c>
      <c r="J16" s="11" t="s">
        <v>9</v>
      </c>
      <c r="K16" s="11">
        <v>1</v>
      </c>
      <c r="L16" s="11" t="s">
        <v>7</v>
      </c>
      <c r="N16" s="11" t="s">
        <v>9</v>
      </c>
      <c r="O16" s="11" t="s">
        <v>45</v>
      </c>
      <c r="P16" s="11">
        <v>213.67699999999999</v>
      </c>
      <c r="Q16" s="11" t="s">
        <v>577</v>
      </c>
      <c r="S16" s="11">
        <v>2</v>
      </c>
      <c r="T16" s="11">
        <v>1</v>
      </c>
      <c r="U16" s="11" t="s">
        <v>9</v>
      </c>
      <c r="V16" s="11" t="s">
        <v>7</v>
      </c>
      <c r="W16" s="11" t="s">
        <v>9</v>
      </c>
      <c r="X16" s="11" t="s">
        <v>7</v>
      </c>
      <c r="Y16" s="54" t="s">
        <v>7</v>
      </c>
      <c r="Z16" s="65" t="s">
        <v>7</v>
      </c>
      <c r="AA16" s="66"/>
      <c r="AB16" s="66" t="s">
        <v>7</v>
      </c>
      <c r="AC16" s="66"/>
      <c r="AD16" s="66" t="s">
        <v>7</v>
      </c>
      <c r="AE16" s="66"/>
      <c r="AF16" s="67"/>
      <c r="AG16" s="53" t="s">
        <v>20</v>
      </c>
      <c r="AH16" s="11" t="s">
        <v>40</v>
      </c>
      <c r="AI16" s="11" t="s">
        <v>20</v>
      </c>
      <c r="AJ16" s="11" t="s">
        <v>20</v>
      </c>
      <c r="AK16" s="11" t="s">
        <v>20</v>
      </c>
      <c r="AL16" s="11" t="s">
        <v>80</v>
      </c>
      <c r="AM16" s="11">
        <v>1</v>
      </c>
      <c r="AN16" s="11" t="s">
        <v>20</v>
      </c>
      <c r="AO16" s="11">
        <v>4</v>
      </c>
      <c r="AP16" s="54" t="s">
        <v>38</v>
      </c>
      <c r="AQ16" s="65" t="s">
        <v>9</v>
      </c>
      <c r="AR16" s="66" t="s">
        <v>576</v>
      </c>
      <c r="AS16" s="66" t="s">
        <v>9</v>
      </c>
      <c r="AT16" s="67" t="s">
        <v>575</v>
      </c>
      <c r="AU16" s="53" t="s">
        <v>7</v>
      </c>
      <c r="AV16" s="11" t="s">
        <v>20</v>
      </c>
      <c r="AW16" s="11" t="s">
        <v>574</v>
      </c>
      <c r="AX16" s="11" t="s">
        <v>7</v>
      </c>
      <c r="AZ16" s="11">
        <v>3</v>
      </c>
      <c r="BA16" s="11" t="s">
        <v>108</v>
      </c>
      <c r="BB16" s="11">
        <v>3</v>
      </c>
      <c r="BC16" s="11" t="s">
        <v>129</v>
      </c>
      <c r="BD16" s="11">
        <v>7</v>
      </c>
      <c r="BE16" s="11" t="s">
        <v>128</v>
      </c>
      <c r="BF16" s="54" t="s">
        <v>573</v>
      </c>
      <c r="BG16" s="83">
        <v>3</v>
      </c>
      <c r="BH16" s="79">
        <v>3</v>
      </c>
      <c r="BI16" s="79">
        <v>2</v>
      </c>
      <c r="BJ16" s="79">
        <v>1</v>
      </c>
      <c r="BK16" s="79">
        <v>3</v>
      </c>
      <c r="BL16" s="79">
        <v>2</v>
      </c>
      <c r="BM16" s="79">
        <v>2</v>
      </c>
      <c r="BN16" s="79">
        <v>2</v>
      </c>
      <c r="BO16" s="79">
        <v>2</v>
      </c>
      <c r="BP16" s="79">
        <v>2</v>
      </c>
      <c r="BQ16" s="79">
        <v>2</v>
      </c>
      <c r="BR16" s="79">
        <v>2</v>
      </c>
      <c r="BS16" s="79">
        <v>1</v>
      </c>
      <c r="BT16" s="79">
        <v>1</v>
      </c>
      <c r="BU16" s="79">
        <v>2</v>
      </c>
      <c r="BV16" s="79">
        <v>2</v>
      </c>
      <c r="BW16" s="79">
        <v>2</v>
      </c>
      <c r="BX16" s="79">
        <v>2</v>
      </c>
      <c r="BY16" s="79">
        <v>3</v>
      </c>
      <c r="BZ16" s="84">
        <v>2</v>
      </c>
      <c r="CA16" s="136">
        <v>42</v>
      </c>
      <c r="CB16" s="53">
        <v>1</v>
      </c>
      <c r="CC16" s="11">
        <v>4</v>
      </c>
      <c r="CD16" s="11">
        <v>2</v>
      </c>
      <c r="CE16" s="11">
        <v>1</v>
      </c>
      <c r="CF16" s="11">
        <v>1</v>
      </c>
      <c r="CG16" s="11">
        <v>1</v>
      </c>
      <c r="CH16" s="11">
        <v>3</v>
      </c>
      <c r="CI16" s="11">
        <v>2</v>
      </c>
      <c r="CJ16" s="11">
        <v>2</v>
      </c>
      <c r="CK16" s="11">
        <v>1</v>
      </c>
      <c r="CL16" s="11">
        <v>1</v>
      </c>
      <c r="CM16" s="11">
        <v>0</v>
      </c>
      <c r="CN16" s="11">
        <v>2</v>
      </c>
      <c r="CO16" s="11">
        <v>0</v>
      </c>
      <c r="CP16" s="11">
        <v>1</v>
      </c>
      <c r="CQ16" s="11">
        <v>1</v>
      </c>
      <c r="CR16" s="11">
        <v>1</v>
      </c>
      <c r="CS16" s="11">
        <v>2</v>
      </c>
      <c r="CT16" s="11">
        <v>3</v>
      </c>
      <c r="CU16" s="11">
        <v>1</v>
      </c>
      <c r="CV16" s="11">
        <v>1</v>
      </c>
      <c r="CW16" s="11">
        <v>0</v>
      </c>
      <c r="CX16" s="11">
        <v>0</v>
      </c>
      <c r="CY16" s="11">
        <v>1</v>
      </c>
      <c r="CZ16" s="11">
        <v>0</v>
      </c>
      <c r="DA16" s="11">
        <v>2</v>
      </c>
      <c r="DB16" s="11">
        <v>0</v>
      </c>
      <c r="DC16" s="11">
        <v>0</v>
      </c>
      <c r="DD16" s="11">
        <v>0</v>
      </c>
      <c r="DE16" s="11">
        <v>0</v>
      </c>
      <c r="DF16" s="11">
        <v>4</v>
      </c>
      <c r="DG16" s="11">
        <v>0</v>
      </c>
      <c r="DH16" s="11">
        <v>0</v>
      </c>
      <c r="DI16" s="11">
        <v>2</v>
      </c>
      <c r="DJ16" s="11">
        <v>0</v>
      </c>
      <c r="DK16" s="11">
        <v>2</v>
      </c>
      <c r="DL16" s="54">
        <v>2</v>
      </c>
      <c r="DM16" s="143">
        <v>4</v>
      </c>
      <c r="DN16" s="143">
        <v>16</v>
      </c>
      <c r="DO16" s="143">
        <v>8</v>
      </c>
      <c r="DP16" s="143">
        <v>4</v>
      </c>
      <c r="DQ16" s="143">
        <v>6</v>
      </c>
      <c r="DR16" s="143">
        <v>6</v>
      </c>
      <c r="DS16" s="143">
        <v>32</v>
      </c>
      <c r="DT16" s="83">
        <v>2</v>
      </c>
      <c r="DU16" s="79">
        <v>4</v>
      </c>
      <c r="DV16" s="79">
        <v>2</v>
      </c>
      <c r="DW16" s="79">
        <v>1</v>
      </c>
      <c r="DX16" s="79">
        <v>1</v>
      </c>
      <c r="DY16" s="79">
        <v>1</v>
      </c>
      <c r="DZ16" s="79">
        <v>1</v>
      </c>
      <c r="EA16" s="79">
        <v>1</v>
      </c>
      <c r="EB16" s="79">
        <v>1</v>
      </c>
      <c r="EC16" s="79">
        <v>1</v>
      </c>
      <c r="ED16" s="79">
        <v>1</v>
      </c>
      <c r="EE16" s="79">
        <v>1</v>
      </c>
      <c r="EF16" s="79">
        <v>1</v>
      </c>
      <c r="EG16" s="79">
        <v>1</v>
      </c>
      <c r="EH16" s="79">
        <v>1</v>
      </c>
      <c r="EI16" s="79">
        <v>1</v>
      </c>
      <c r="EJ16" s="79">
        <v>1</v>
      </c>
      <c r="EK16" s="79">
        <v>1</v>
      </c>
      <c r="EL16" s="84">
        <v>1</v>
      </c>
      <c r="EM16" s="136">
        <f t="shared" si="0"/>
        <v>24</v>
      </c>
      <c r="EN16" s="90" t="s">
        <v>572</v>
      </c>
      <c r="EO16" s="11" t="s">
        <v>571</v>
      </c>
      <c r="EP16" s="77" t="s">
        <v>570</v>
      </c>
      <c r="EQ16" s="11">
        <v>7</v>
      </c>
      <c r="ER16" s="11" t="s">
        <v>26</v>
      </c>
      <c r="ES16" s="11" t="s">
        <v>68</v>
      </c>
      <c r="ET16" s="11" t="s">
        <v>69</v>
      </c>
      <c r="EU16" s="11" t="s">
        <v>26</v>
      </c>
      <c r="EV16" s="11" t="s">
        <v>26</v>
      </c>
      <c r="EW16" s="11" t="s">
        <v>103</v>
      </c>
      <c r="EX16" s="11" t="s">
        <v>26</v>
      </c>
      <c r="EY16" s="11" t="s">
        <v>26</v>
      </c>
      <c r="EZ16" s="11" t="s">
        <v>26</v>
      </c>
      <c r="FA16" s="11" t="s">
        <v>569</v>
      </c>
      <c r="FB16" s="11" t="s">
        <v>26</v>
      </c>
      <c r="FC16" s="11" t="s">
        <v>26</v>
      </c>
      <c r="FD16" s="11" t="s">
        <v>24</v>
      </c>
      <c r="FE16" s="54" t="s">
        <v>100</v>
      </c>
      <c r="FF16" s="83">
        <v>0.1</v>
      </c>
      <c r="FG16" s="79" t="s">
        <v>264</v>
      </c>
      <c r="FH16" s="79">
        <v>24</v>
      </c>
      <c r="FI16" s="79">
        <v>420</v>
      </c>
      <c r="FJ16" s="79" t="s">
        <v>7</v>
      </c>
      <c r="FK16" s="79" t="s">
        <v>7</v>
      </c>
      <c r="FL16" s="79" t="s">
        <v>568</v>
      </c>
      <c r="FM16" s="79" t="s">
        <v>96</v>
      </c>
      <c r="FN16" s="84" t="s">
        <v>96</v>
      </c>
      <c r="FO16" s="53">
        <v>5</v>
      </c>
      <c r="FP16" s="11">
        <v>1</v>
      </c>
      <c r="FQ16" s="11">
        <v>5</v>
      </c>
      <c r="FR16" s="11">
        <v>1</v>
      </c>
      <c r="FS16" s="11" t="s">
        <v>16</v>
      </c>
      <c r="FT16" s="11" t="s">
        <v>19</v>
      </c>
      <c r="FU16" s="11" t="s">
        <v>17</v>
      </c>
      <c r="FV16" s="11" t="s">
        <v>20</v>
      </c>
      <c r="FW16" s="11" t="s">
        <v>20</v>
      </c>
      <c r="FX16" s="11">
        <v>1</v>
      </c>
      <c r="FY16" s="11">
        <v>2</v>
      </c>
      <c r="FZ16" s="11">
        <v>3</v>
      </c>
      <c r="GA16" s="11">
        <v>5</v>
      </c>
      <c r="GB16" s="11" t="s">
        <v>20</v>
      </c>
      <c r="GC16" s="11" t="s">
        <v>14</v>
      </c>
      <c r="GD16" s="11" t="s">
        <v>7</v>
      </c>
      <c r="GE16" s="11" t="s">
        <v>162</v>
      </c>
      <c r="GF16" s="11" t="s">
        <v>162</v>
      </c>
      <c r="GG16" s="11" t="s">
        <v>13</v>
      </c>
      <c r="GH16" s="11" t="s">
        <v>13</v>
      </c>
      <c r="GI16" s="54" t="s">
        <v>7</v>
      </c>
      <c r="GJ16" s="83" t="s">
        <v>12</v>
      </c>
      <c r="GK16" s="79" t="s">
        <v>57</v>
      </c>
      <c r="GL16" s="79" t="s">
        <v>9</v>
      </c>
      <c r="GM16" s="79" t="s">
        <v>7</v>
      </c>
      <c r="GN16" s="79"/>
      <c r="GO16" s="79" t="s">
        <v>567</v>
      </c>
      <c r="GP16" s="79" t="s">
        <v>9</v>
      </c>
      <c r="GQ16" s="79" t="s">
        <v>7</v>
      </c>
      <c r="GR16" s="79" t="s">
        <v>9</v>
      </c>
      <c r="GS16" s="79" t="s">
        <v>8</v>
      </c>
      <c r="GT16" s="84" t="s">
        <v>7</v>
      </c>
      <c r="GU16" s="53" t="s">
        <v>7</v>
      </c>
      <c r="GX16" s="54" t="s">
        <v>7</v>
      </c>
      <c r="GY16" s="83" t="s">
        <v>90</v>
      </c>
      <c r="GZ16" s="79"/>
      <c r="HA16" s="79"/>
      <c r="HB16" s="79"/>
      <c r="HC16" s="79"/>
      <c r="HD16" s="79"/>
      <c r="HE16" s="79">
        <v>10</v>
      </c>
      <c r="HF16" s="79"/>
      <c r="HG16" s="84"/>
      <c r="HH16" s="49" t="s">
        <v>5</v>
      </c>
      <c r="HX16" s="11" t="s">
        <v>54</v>
      </c>
      <c r="HY16" s="11" t="s">
        <v>53</v>
      </c>
      <c r="HZ16" s="11" t="s">
        <v>1</v>
      </c>
      <c r="IB16" s="11" t="s">
        <v>1</v>
      </c>
      <c r="IF16" s="11" t="s">
        <v>1</v>
      </c>
      <c r="IN16" s="21">
        <v>43970.430366828703</v>
      </c>
      <c r="IO16" s="18" t="s">
        <v>579</v>
      </c>
      <c r="IP16" s="18">
        <v>10</v>
      </c>
      <c r="IQ16" s="18" t="s">
        <v>7</v>
      </c>
      <c r="IS16" s="18" t="s">
        <v>7</v>
      </c>
      <c r="IU16" s="18" t="s">
        <v>7</v>
      </c>
      <c r="IX16" s="18" t="s">
        <v>20</v>
      </c>
      <c r="IY16" s="18" t="s">
        <v>40</v>
      </c>
      <c r="IZ16" s="18" t="s">
        <v>20</v>
      </c>
      <c r="JA16" s="18" t="s">
        <v>20</v>
      </c>
      <c r="JB16" s="18" t="s">
        <v>20</v>
      </c>
      <c r="JC16" s="18" t="s">
        <v>80</v>
      </c>
      <c r="JD16" s="18">
        <v>1</v>
      </c>
      <c r="JE16" s="18" t="s">
        <v>20</v>
      </c>
      <c r="JF16" s="18">
        <v>1</v>
      </c>
      <c r="JG16" s="18" t="s">
        <v>115</v>
      </c>
      <c r="JH16" s="18" t="s">
        <v>9</v>
      </c>
      <c r="JI16" s="18" t="s">
        <v>1418</v>
      </c>
      <c r="JJ16" s="18" t="s">
        <v>9</v>
      </c>
      <c r="JK16" s="18" t="s">
        <v>1417</v>
      </c>
      <c r="JL16" s="18" t="s">
        <v>7</v>
      </c>
      <c r="JM16" s="18" t="s">
        <v>20</v>
      </c>
      <c r="JN16" s="18" t="s">
        <v>1416</v>
      </c>
      <c r="JO16" s="18" t="s">
        <v>7</v>
      </c>
      <c r="JQ16" s="18">
        <v>1</v>
      </c>
      <c r="JR16" s="18" t="s">
        <v>253</v>
      </c>
      <c r="JS16" s="18">
        <v>1</v>
      </c>
      <c r="JT16" s="18" t="s">
        <v>204</v>
      </c>
      <c r="JU16" s="18">
        <v>2</v>
      </c>
      <c r="JV16" s="18" t="s">
        <v>253</v>
      </c>
      <c r="JW16" s="18" t="s">
        <v>1380</v>
      </c>
      <c r="JX16" s="18">
        <v>2</v>
      </c>
      <c r="JY16" s="18">
        <v>4</v>
      </c>
      <c r="JZ16" s="18">
        <v>3</v>
      </c>
      <c r="KA16" s="18">
        <v>3</v>
      </c>
      <c r="KB16" s="18">
        <v>2</v>
      </c>
      <c r="KC16" s="18">
        <v>2</v>
      </c>
      <c r="KD16" s="18">
        <v>2</v>
      </c>
      <c r="KE16" s="18">
        <v>2</v>
      </c>
      <c r="KF16" s="18">
        <v>1</v>
      </c>
      <c r="KG16" s="18">
        <v>2</v>
      </c>
      <c r="KH16" s="18">
        <v>1</v>
      </c>
      <c r="KI16" s="18">
        <v>1</v>
      </c>
      <c r="KJ16" s="18">
        <v>1</v>
      </c>
      <c r="KK16" s="18">
        <v>2</v>
      </c>
      <c r="KL16" s="18">
        <v>2</v>
      </c>
      <c r="KM16" s="18">
        <v>2</v>
      </c>
      <c r="KN16" s="18">
        <v>3</v>
      </c>
      <c r="KO16" s="18">
        <v>2</v>
      </c>
      <c r="KP16" s="18">
        <v>3</v>
      </c>
      <c r="KQ16" s="18">
        <v>2</v>
      </c>
      <c r="KR16" s="34">
        <v>47</v>
      </c>
      <c r="KS16" s="149">
        <v>2</v>
      </c>
      <c r="KT16" s="18">
        <v>3</v>
      </c>
      <c r="KU16" s="18">
        <v>4</v>
      </c>
      <c r="KV16" s="18">
        <v>2</v>
      </c>
      <c r="KW16" s="18">
        <v>1</v>
      </c>
      <c r="KX16" s="18">
        <v>1</v>
      </c>
      <c r="KY16" s="18">
        <v>4</v>
      </c>
      <c r="KZ16" s="18">
        <v>2</v>
      </c>
      <c r="LA16" s="18">
        <v>1</v>
      </c>
      <c r="LB16" s="18">
        <v>2</v>
      </c>
      <c r="LC16" s="18">
        <v>2</v>
      </c>
      <c r="LD16" s="18">
        <v>1</v>
      </c>
      <c r="LE16" s="18">
        <v>1</v>
      </c>
      <c r="LF16" s="18">
        <v>0</v>
      </c>
      <c r="LG16" s="18">
        <v>1</v>
      </c>
      <c r="LH16" s="18">
        <v>1</v>
      </c>
      <c r="LI16" s="18">
        <v>1</v>
      </c>
      <c r="LJ16" s="18">
        <v>4</v>
      </c>
      <c r="LK16" s="18">
        <v>4</v>
      </c>
      <c r="LL16" s="18">
        <v>2</v>
      </c>
      <c r="LM16" s="18">
        <v>1</v>
      </c>
      <c r="LN16" s="18">
        <v>1</v>
      </c>
      <c r="LO16" s="18">
        <v>2</v>
      </c>
      <c r="LP16" s="18">
        <v>1</v>
      </c>
      <c r="LQ16" s="18">
        <v>2</v>
      </c>
      <c r="LR16" s="18">
        <v>4</v>
      </c>
      <c r="LS16" s="18">
        <v>2</v>
      </c>
      <c r="LT16" s="18">
        <v>1</v>
      </c>
      <c r="LU16" s="18">
        <v>2</v>
      </c>
      <c r="LV16" s="18">
        <v>1</v>
      </c>
      <c r="LW16" s="18">
        <v>4</v>
      </c>
      <c r="LX16" s="18">
        <v>0</v>
      </c>
      <c r="LY16" s="18">
        <v>0</v>
      </c>
      <c r="LZ16" s="18">
        <v>1</v>
      </c>
      <c r="MA16" s="18">
        <v>1</v>
      </c>
      <c r="MB16" s="18">
        <v>1</v>
      </c>
      <c r="MC16" s="34">
        <v>3</v>
      </c>
      <c r="MD16">
        <f t="shared" si="1"/>
        <v>9</v>
      </c>
      <c r="ME16">
        <f t="shared" si="2"/>
        <v>20</v>
      </c>
      <c r="MF16">
        <f t="shared" si="3"/>
        <v>17</v>
      </c>
      <c r="MG16">
        <f t="shared" si="4"/>
        <v>10</v>
      </c>
      <c r="MH16">
        <f t="shared" si="5"/>
        <v>5</v>
      </c>
      <c r="MI16">
        <f t="shared" si="6"/>
        <v>5</v>
      </c>
      <c r="MJ16">
        <f t="shared" si="7"/>
        <v>56</v>
      </c>
      <c r="MK16" s="149">
        <v>2</v>
      </c>
      <c r="ML16" s="18">
        <v>2</v>
      </c>
      <c r="MM16" s="18">
        <v>2</v>
      </c>
      <c r="MN16" s="18">
        <v>2</v>
      </c>
      <c r="MO16" s="18">
        <v>1</v>
      </c>
      <c r="MP16" s="18">
        <v>1</v>
      </c>
      <c r="MQ16" s="18">
        <v>1</v>
      </c>
      <c r="MR16" s="18">
        <v>1</v>
      </c>
      <c r="MS16" s="18">
        <v>1</v>
      </c>
      <c r="MT16" s="18">
        <v>1</v>
      </c>
      <c r="MU16" s="18">
        <v>1</v>
      </c>
      <c r="MV16" s="18">
        <v>1</v>
      </c>
      <c r="MW16" s="18">
        <v>1</v>
      </c>
      <c r="MX16" s="18">
        <v>1</v>
      </c>
      <c r="MY16" s="18">
        <v>1</v>
      </c>
      <c r="MZ16" s="18">
        <v>1</v>
      </c>
      <c r="NA16" s="18">
        <v>1</v>
      </c>
      <c r="NB16" s="18">
        <v>1</v>
      </c>
      <c r="NC16" s="18">
        <v>1</v>
      </c>
      <c r="ND16" s="24">
        <f>SUM(MK16:NC16)</f>
        <v>23</v>
      </c>
      <c r="NE16" s="20" t="s">
        <v>572</v>
      </c>
      <c r="NF16" s="18" t="s">
        <v>921</v>
      </c>
      <c r="NG16" s="20" t="s">
        <v>590</v>
      </c>
      <c r="NH16" s="18">
        <v>7</v>
      </c>
      <c r="NI16" s="18" t="s">
        <v>26</v>
      </c>
      <c r="NJ16" s="18" t="s">
        <v>26</v>
      </c>
      <c r="NK16" s="18" t="s">
        <v>69</v>
      </c>
      <c r="NL16" s="18" t="s">
        <v>26</v>
      </c>
      <c r="NM16" s="18" t="s">
        <v>26</v>
      </c>
      <c r="NN16" s="18" t="s">
        <v>103</v>
      </c>
      <c r="NO16" s="18" t="s">
        <v>26</v>
      </c>
      <c r="NP16" s="18" t="s">
        <v>26</v>
      </c>
      <c r="NQ16" s="18" t="s">
        <v>26</v>
      </c>
      <c r="NR16" s="18" t="s">
        <v>1415</v>
      </c>
      <c r="NS16" s="18" t="s">
        <v>26</v>
      </c>
      <c r="NT16" s="18" t="s">
        <v>26</v>
      </c>
      <c r="NU16" s="18" t="s">
        <v>24</v>
      </c>
      <c r="NV16" s="18" t="s">
        <v>100</v>
      </c>
      <c r="NW16" s="18">
        <v>120</v>
      </c>
      <c r="NX16" s="18" t="s">
        <v>9</v>
      </c>
      <c r="NY16" s="18" t="s">
        <v>7</v>
      </c>
      <c r="NZ16" s="18" t="s">
        <v>1414</v>
      </c>
      <c r="OA16" s="18" t="s">
        <v>96</v>
      </c>
      <c r="OB16" s="18" t="s">
        <v>60</v>
      </c>
      <c r="OC16" s="18">
        <v>5</v>
      </c>
      <c r="OD16" s="18">
        <v>3</v>
      </c>
      <c r="OE16" s="18">
        <v>5</v>
      </c>
      <c r="OF16" s="18">
        <v>1</v>
      </c>
      <c r="OG16" s="18" t="s">
        <v>16</v>
      </c>
      <c r="OH16" s="18" t="s">
        <v>1346</v>
      </c>
      <c r="OI16" s="18" t="s">
        <v>19</v>
      </c>
      <c r="OJ16" s="18" t="s">
        <v>20</v>
      </c>
      <c r="OK16" s="18" t="s">
        <v>20</v>
      </c>
      <c r="OL16" s="18">
        <v>2</v>
      </c>
      <c r="OM16" s="18">
        <v>3</v>
      </c>
      <c r="ON16" s="18">
        <v>3</v>
      </c>
      <c r="OO16" s="18">
        <v>5</v>
      </c>
      <c r="OP16" s="18" t="s">
        <v>1413</v>
      </c>
      <c r="OQ16" s="18" t="s">
        <v>14</v>
      </c>
      <c r="OR16" s="18" t="s">
        <v>7</v>
      </c>
      <c r="OS16" s="18" t="s">
        <v>58</v>
      </c>
      <c r="OT16" s="18" t="s">
        <v>58</v>
      </c>
      <c r="OU16" s="18" t="s">
        <v>13</v>
      </c>
      <c r="OV16" s="18" t="s">
        <v>13</v>
      </c>
      <c r="OW16" s="18" t="s">
        <v>7</v>
      </c>
      <c r="OX16" s="18" t="s">
        <v>12</v>
      </c>
      <c r="OY16" s="18" t="s">
        <v>57</v>
      </c>
      <c r="OZ16" s="18" t="s">
        <v>9</v>
      </c>
      <c r="PA16" s="18" t="s">
        <v>7</v>
      </c>
      <c r="PC16" s="18" t="s">
        <v>580</v>
      </c>
      <c r="PD16" s="18" t="s">
        <v>9</v>
      </c>
      <c r="PE16" s="18" t="s">
        <v>7</v>
      </c>
      <c r="PF16" s="18" t="s">
        <v>9</v>
      </c>
      <c r="PG16" s="18" t="s">
        <v>8</v>
      </c>
      <c r="PH16" s="18" t="s">
        <v>7</v>
      </c>
      <c r="PI16" s="18" t="s">
        <v>7</v>
      </c>
      <c r="PL16" s="18" t="s">
        <v>7</v>
      </c>
      <c r="PM16" s="18" t="s">
        <v>90</v>
      </c>
      <c r="PS16" s="18">
        <v>10</v>
      </c>
      <c r="PV16" s="18" t="s">
        <v>5</v>
      </c>
      <c r="QL16" s="18" t="s">
        <v>54</v>
      </c>
      <c r="QM16" s="18" t="s">
        <v>53</v>
      </c>
      <c r="QN16" s="18" t="s">
        <v>1</v>
      </c>
      <c r="QP16" s="18" t="s">
        <v>1</v>
      </c>
      <c r="QT16" s="18" t="s">
        <v>1</v>
      </c>
    </row>
    <row r="17" spans="1:691" ht="14.5" x14ac:dyDescent="0.35">
      <c r="A17" s="17">
        <v>43976.203070057869</v>
      </c>
      <c r="B17" s="47" t="s">
        <v>120</v>
      </c>
      <c r="C17" s="53">
        <v>43</v>
      </c>
      <c r="D17" s="11" t="s">
        <v>51</v>
      </c>
      <c r="E17" s="11" t="s">
        <v>119</v>
      </c>
      <c r="F17" s="11" t="s">
        <v>118</v>
      </c>
      <c r="G17" s="11" t="s">
        <v>117</v>
      </c>
      <c r="H17" s="11" t="s">
        <v>9</v>
      </c>
      <c r="I17" s="11" t="s">
        <v>9</v>
      </c>
      <c r="J17" s="11" t="s">
        <v>7</v>
      </c>
      <c r="L17" s="11" t="s">
        <v>7</v>
      </c>
      <c r="N17" s="11" t="s">
        <v>7</v>
      </c>
      <c r="O17" s="11" t="s">
        <v>45</v>
      </c>
      <c r="P17" s="11">
        <v>115</v>
      </c>
      <c r="Q17" s="11" t="s">
        <v>116</v>
      </c>
      <c r="R17" s="11">
        <v>300</v>
      </c>
      <c r="S17" s="11">
        <v>1</v>
      </c>
      <c r="T17" s="11">
        <v>0</v>
      </c>
      <c r="U17" s="11" t="s">
        <v>7</v>
      </c>
      <c r="V17" s="11" t="s">
        <v>7</v>
      </c>
      <c r="W17" s="11" t="s">
        <v>7</v>
      </c>
      <c r="X17" s="11" t="s">
        <v>7</v>
      </c>
      <c r="Y17" s="54" t="s">
        <v>7</v>
      </c>
      <c r="Z17" s="65" t="s">
        <v>7</v>
      </c>
      <c r="AA17" s="66"/>
      <c r="AB17" s="66" t="s">
        <v>7</v>
      </c>
      <c r="AC17" s="66"/>
      <c r="AD17" s="66" t="s">
        <v>7</v>
      </c>
      <c r="AE17" s="66"/>
      <c r="AF17" s="67" t="s">
        <v>41</v>
      </c>
      <c r="AG17" s="53" t="s">
        <v>20</v>
      </c>
      <c r="AH17" s="11" t="s">
        <v>40</v>
      </c>
      <c r="AI17" s="11" t="s">
        <v>20</v>
      </c>
      <c r="AJ17" s="11" t="s">
        <v>20</v>
      </c>
      <c r="AK17" s="11" t="s">
        <v>20</v>
      </c>
      <c r="AL17" s="11" t="s">
        <v>80</v>
      </c>
      <c r="AM17" s="11" t="s">
        <v>20</v>
      </c>
      <c r="AN17" s="11" t="s">
        <v>79</v>
      </c>
      <c r="AO17" s="11" t="s">
        <v>20</v>
      </c>
      <c r="AP17" s="54" t="s">
        <v>115</v>
      </c>
      <c r="AQ17" s="65" t="s">
        <v>9</v>
      </c>
      <c r="AR17" s="66" t="s">
        <v>114</v>
      </c>
      <c r="AS17" s="66" t="s">
        <v>9</v>
      </c>
      <c r="AT17" s="67" t="s">
        <v>113</v>
      </c>
      <c r="AU17" s="53" t="s">
        <v>9</v>
      </c>
      <c r="AV17" s="11" t="s">
        <v>112</v>
      </c>
      <c r="AW17" s="11" t="s">
        <v>34</v>
      </c>
      <c r="AX17" s="11" t="s">
        <v>9</v>
      </c>
      <c r="AY17" s="11" t="s">
        <v>111</v>
      </c>
      <c r="AZ17" s="11">
        <v>1</v>
      </c>
      <c r="BA17" s="11" t="s">
        <v>110</v>
      </c>
      <c r="BB17" s="11">
        <v>2</v>
      </c>
      <c r="BC17" s="11" t="s">
        <v>109</v>
      </c>
      <c r="BD17" s="11">
        <v>6</v>
      </c>
      <c r="BE17" s="11" t="s">
        <v>108</v>
      </c>
      <c r="BF17" s="54" t="s">
        <v>107</v>
      </c>
      <c r="BG17" s="83">
        <v>3</v>
      </c>
      <c r="BH17" s="79">
        <v>2</v>
      </c>
      <c r="BI17" s="79">
        <v>2</v>
      </c>
      <c r="BJ17" s="79">
        <v>2</v>
      </c>
      <c r="BK17" s="79">
        <v>2</v>
      </c>
      <c r="BL17" s="79">
        <v>3</v>
      </c>
      <c r="BM17" s="79">
        <v>4</v>
      </c>
      <c r="BN17" s="79">
        <v>1</v>
      </c>
      <c r="BO17" s="79">
        <v>3</v>
      </c>
      <c r="BP17" s="79">
        <v>1</v>
      </c>
      <c r="BQ17" s="79">
        <v>1</v>
      </c>
      <c r="BR17" s="79">
        <v>3</v>
      </c>
      <c r="BS17" s="79">
        <v>3</v>
      </c>
      <c r="BT17" s="79">
        <v>3</v>
      </c>
      <c r="BU17" s="79">
        <v>1</v>
      </c>
      <c r="BV17" s="79">
        <v>1</v>
      </c>
      <c r="BW17" s="79">
        <v>4</v>
      </c>
      <c r="BX17" s="79">
        <v>2</v>
      </c>
      <c r="BY17" s="79">
        <v>2</v>
      </c>
      <c r="BZ17" s="84">
        <v>2</v>
      </c>
      <c r="CA17" s="136">
        <v>60</v>
      </c>
      <c r="CB17" s="53">
        <v>2</v>
      </c>
      <c r="CC17" s="11">
        <v>3</v>
      </c>
      <c r="CD17" s="11">
        <v>2</v>
      </c>
      <c r="CE17" s="11">
        <v>2</v>
      </c>
      <c r="CF17" s="11">
        <v>2</v>
      </c>
      <c r="CG17" s="11">
        <v>3</v>
      </c>
      <c r="CH17" s="11">
        <v>3</v>
      </c>
      <c r="CI17" s="11">
        <v>3</v>
      </c>
      <c r="CJ17" s="11">
        <v>3</v>
      </c>
      <c r="CK17" s="11">
        <v>4</v>
      </c>
      <c r="CL17" s="11">
        <v>4</v>
      </c>
      <c r="CM17" s="11">
        <v>4</v>
      </c>
      <c r="CN17" s="11">
        <v>2</v>
      </c>
      <c r="CO17" s="11">
        <v>3</v>
      </c>
      <c r="CP17" s="11">
        <v>4</v>
      </c>
      <c r="CQ17" s="11">
        <v>2</v>
      </c>
      <c r="CR17" s="11">
        <v>1</v>
      </c>
      <c r="CS17" s="11">
        <v>3</v>
      </c>
      <c r="CT17" s="11">
        <v>1</v>
      </c>
      <c r="CU17" s="11">
        <v>1</v>
      </c>
      <c r="CV17" s="11">
        <v>4</v>
      </c>
      <c r="CW17" s="11">
        <v>3</v>
      </c>
      <c r="CX17" s="11">
        <v>0</v>
      </c>
      <c r="CY17" s="11">
        <v>2</v>
      </c>
      <c r="CZ17" s="11">
        <v>2</v>
      </c>
      <c r="DA17" s="11">
        <v>2</v>
      </c>
      <c r="DB17" s="11">
        <v>3</v>
      </c>
      <c r="DC17" s="11">
        <v>0</v>
      </c>
      <c r="DD17" s="11">
        <v>0</v>
      </c>
      <c r="DE17" s="11">
        <v>2</v>
      </c>
      <c r="DF17" s="11">
        <v>4</v>
      </c>
      <c r="DG17" s="11">
        <v>2</v>
      </c>
      <c r="DH17" s="11">
        <v>2</v>
      </c>
      <c r="DI17" s="11">
        <v>0</v>
      </c>
      <c r="DJ17" s="11">
        <v>1</v>
      </c>
      <c r="DK17" s="11">
        <v>4</v>
      </c>
      <c r="DL17" s="54">
        <v>1</v>
      </c>
      <c r="DM17" s="143">
        <v>18</v>
      </c>
      <c r="DN17" s="143">
        <v>21</v>
      </c>
      <c r="DO17" s="143">
        <v>8</v>
      </c>
      <c r="DP17" s="143">
        <v>15</v>
      </c>
      <c r="DQ17" s="143">
        <v>12</v>
      </c>
      <c r="DR17" s="143">
        <v>10</v>
      </c>
      <c r="DS17" s="143">
        <v>60</v>
      </c>
      <c r="DT17" s="83">
        <v>2</v>
      </c>
      <c r="DU17" s="79">
        <v>2</v>
      </c>
      <c r="DV17" s="79">
        <v>2</v>
      </c>
      <c r="DW17" s="79">
        <v>3</v>
      </c>
      <c r="DX17" s="79">
        <v>3</v>
      </c>
      <c r="DY17" s="79">
        <v>1</v>
      </c>
      <c r="DZ17" s="79">
        <v>1</v>
      </c>
      <c r="EA17" s="79">
        <v>1</v>
      </c>
      <c r="EB17" s="79">
        <v>4</v>
      </c>
      <c r="EC17" s="79">
        <v>1</v>
      </c>
      <c r="ED17" s="79">
        <v>2</v>
      </c>
      <c r="EE17" s="79">
        <v>2</v>
      </c>
      <c r="EF17" s="79">
        <v>3</v>
      </c>
      <c r="EG17" s="79">
        <v>2</v>
      </c>
      <c r="EH17" s="79">
        <v>3</v>
      </c>
      <c r="EI17" s="79">
        <v>3</v>
      </c>
      <c r="EJ17" s="79">
        <v>2</v>
      </c>
      <c r="EK17" s="79">
        <v>3</v>
      </c>
      <c r="EL17" s="84">
        <v>3</v>
      </c>
      <c r="EM17" s="136">
        <f t="shared" si="0"/>
        <v>43</v>
      </c>
      <c r="EN17" s="90" t="s">
        <v>106</v>
      </c>
      <c r="EO17" s="11" t="s">
        <v>105</v>
      </c>
      <c r="EP17" s="77" t="s">
        <v>104</v>
      </c>
      <c r="EQ17" s="11">
        <v>10</v>
      </c>
      <c r="ER17" s="11" t="s">
        <v>103</v>
      </c>
      <c r="ES17" s="11" t="s">
        <v>103</v>
      </c>
      <c r="ET17" s="11" t="s">
        <v>103</v>
      </c>
      <c r="EU17" s="11" t="s">
        <v>26</v>
      </c>
      <c r="EV17" s="11" t="s">
        <v>26</v>
      </c>
      <c r="EW17" s="11" t="s">
        <v>26</v>
      </c>
      <c r="EX17" s="11" t="s">
        <v>69</v>
      </c>
      <c r="EY17" s="11" t="s">
        <v>103</v>
      </c>
      <c r="EZ17" s="11" t="s">
        <v>103</v>
      </c>
      <c r="FA17" s="11" t="s">
        <v>102</v>
      </c>
      <c r="FB17" s="11" t="s">
        <v>26</v>
      </c>
      <c r="FC17" s="11" t="s">
        <v>26</v>
      </c>
      <c r="FD17" s="11" t="s">
        <v>101</v>
      </c>
      <c r="FE17" s="54" t="s">
        <v>100</v>
      </c>
      <c r="FF17" s="83" t="s">
        <v>99</v>
      </c>
      <c r="FG17" s="79" t="s">
        <v>98</v>
      </c>
      <c r="FH17" s="79" t="s">
        <v>62</v>
      </c>
      <c r="FI17" s="79">
        <v>360</v>
      </c>
      <c r="FJ17" s="79" t="s">
        <v>7</v>
      </c>
      <c r="FK17" s="79" t="s">
        <v>9</v>
      </c>
      <c r="FL17" s="79" t="s">
        <v>97</v>
      </c>
      <c r="FM17" s="79" t="s">
        <v>96</v>
      </c>
      <c r="FN17" s="84" t="s">
        <v>96</v>
      </c>
      <c r="FO17" s="53">
        <v>3</v>
      </c>
      <c r="FP17" s="11">
        <v>1</v>
      </c>
      <c r="FQ17" s="11">
        <v>3</v>
      </c>
      <c r="FR17" s="11">
        <v>3</v>
      </c>
      <c r="FS17" s="11" t="s">
        <v>16</v>
      </c>
      <c r="FT17" s="11" t="s">
        <v>19</v>
      </c>
      <c r="FU17" s="11" t="s">
        <v>17</v>
      </c>
      <c r="FV17" s="11" t="s">
        <v>20</v>
      </c>
      <c r="FW17" s="11" t="s">
        <v>20</v>
      </c>
      <c r="FX17" s="11">
        <v>1</v>
      </c>
      <c r="FY17" s="11">
        <v>3</v>
      </c>
      <c r="FZ17" s="11">
        <v>2</v>
      </c>
      <c r="GA17" s="11">
        <v>5</v>
      </c>
      <c r="GB17" s="11" t="s">
        <v>95</v>
      </c>
      <c r="GC17" s="11" t="s">
        <v>14</v>
      </c>
      <c r="GD17" s="11" t="s">
        <v>7</v>
      </c>
      <c r="GE17" s="11" t="s">
        <v>94</v>
      </c>
      <c r="GF17" s="11" t="s">
        <v>14</v>
      </c>
      <c r="GG17" s="11" t="s">
        <v>7</v>
      </c>
      <c r="GH17" s="11" t="s">
        <v>7</v>
      </c>
      <c r="GI17" s="54" t="s">
        <v>9</v>
      </c>
      <c r="GJ17" s="83" t="s">
        <v>93</v>
      </c>
      <c r="GK17" s="79" t="s">
        <v>92</v>
      </c>
      <c r="GL17" s="79" t="s">
        <v>9</v>
      </c>
      <c r="GM17" s="79" t="s">
        <v>9</v>
      </c>
      <c r="GN17" s="79">
        <v>2</v>
      </c>
      <c r="GO17" s="79" t="s">
        <v>91</v>
      </c>
      <c r="GP17" s="79" t="s">
        <v>9</v>
      </c>
      <c r="GQ17" s="79" t="s">
        <v>9</v>
      </c>
      <c r="GR17" s="79" t="s">
        <v>7</v>
      </c>
      <c r="GS17" s="79"/>
      <c r="GT17" s="84" t="s">
        <v>9</v>
      </c>
      <c r="GU17" s="53" t="s">
        <v>7</v>
      </c>
      <c r="GX17" s="54"/>
      <c r="GY17" s="83" t="s">
        <v>90</v>
      </c>
      <c r="GZ17" s="79"/>
      <c r="HA17" s="79"/>
      <c r="HB17" s="79"/>
      <c r="HC17" s="79"/>
      <c r="HD17" s="79"/>
      <c r="HE17" s="79">
        <v>1</v>
      </c>
      <c r="HF17" s="79"/>
      <c r="HG17" s="84"/>
      <c r="HH17" s="49" t="s">
        <v>5</v>
      </c>
      <c r="HI17" s="11" t="s">
        <v>1</v>
      </c>
      <c r="HJ17" s="11" t="s">
        <v>1</v>
      </c>
      <c r="HL17" s="11" t="s">
        <v>1</v>
      </c>
      <c r="HP17" s="11" t="s">
        <v>1</v>
      </c>
      <c r="HX17" s="11" t="s">
        <v>1</v>
      </c>
      <c r="IN17" s="21"/>
      <c r="IO17" s="18"/>
      <c r="IP17" s="18"/>
      <c r="IQ17" s="18"/>
      <c r="IS17" s="18"/>
      <c r="IU17" s="18"/>
      <c r="IX17" s="18"/>
      <c r="IY17" s="18"/>
      <c r="IZ17" s="18"/>
      <c r="JA17" s="18"/>
      <c r="JB17" s="18"/>
      <c r="JC17" s="18"/>
      <c r="JD17" s="18"/>
      <c r="JE17" s="18"/>
      <c r="JF17" s="18"/>
      <c r="JG17" s="18"/>
      <c r="JH17" s="18"/>
      <c r="JI17" s="18"/>
      <c r="JJ17" s="18"/>
      <c r="JL17" s="18"/>
      <c r="JM17" s="18"/>
      <c r="JN17" s="18"/>
      <c r="JO17" s="18"/>
      <c r="JQ17" s="18"/>
      <c r="JR17" s="18"/>
      <c r="JS17" s="18"/>
      <c r="JT17" s="18"/>
      <c r="JU17" s="18"/>
      <c r="JV17" s="18"/>
      <c r="JW17" s="18"/>
      <c r="JX17" s="18"/>
      <c r="JY17" s="18"/>
      <c r="JZ17" s="18"/>
      <c r="KA17" s="18"/>
      <c r="KB17" s="18"/>
      <c r="KC17" s="18"/>
      <c r="KD17" s="18"/>
      <c r="KE17" s="18"/>
      <c r="KF17" s="18"/>
      <c r="KG17" s="18"/>
      <c r="KH17" s="18"/>
      <c r="KI17" s="18"/>
      <c r="KJ17" s="18"/>
      <c r="KK17" s="18"/>
      <c r="KL17" s="18"/>
      <c r="KM17" s="18"/>
      <c r="KN17" s="18"/>
      <c r="KO17" s="18"/>
      <c r="KP17" s="18"/>
      <c r="KQ17" s="18"/>
      <c r="KR17" s="34"/>
      <c r="KS17" s="149"/>
      <c r="KT17" s="18"/>
      <c r="KU17" s="18"/>
      <c r="KV17" s="18"/>
      <c r="KW17" s="18"/>
      <c r="KX17" s="18"/>
      <c r="KY17" s="18"/>
      <c r="KZ17" s="18"/>
      <c r="LA17" s="18"/>
      <c r="LB17" s="18"/>
      <c r="LC17" s="18"/>
      <c r="LD17" s="18"/>
      <c r="LE17" s="18"/>
      <c r="LF17" s="18"/>
      <c r="LG17" s="18"/>
      <c r="LH17" s="18"/>
      <c r="LI17" s="18"/>
      <c r="LJ17" s="18"/>
      <c r="LK17" s="18"/>
      <c r="LL17" s="18"/>
      <c r="LM17" s="18"/>
      <c r="LN17" s="18"/>
      <c r="LO17" s="18"/>
      <c r="LP17" s="18"/>
      <c r="LQ17" s="18"/>
      <c r="LR17" s="18"/>
      <c r="LS17" s="18"/>
      <c r="LT17" s="18"/>
      <c r="LU17" s="18"/>
      <c r="LV17" s="18"/>
      <c r="LW17" s="18"/>
      <c r="LX17" s="18"/>
      <c r="LY17" s="18"/>
      <c r="LZ17" s="18"/>
      <c r="MA17" s="18"/>
      <c r="MB17" s="18"/>
      <c r="MC17" s="34"/>
      <c r="MD17"/>
      <c r="ME17"/>
      <c r="MF17"/>
      <c r="MG17"/>
      <c r="MH17"/>
      <c r="MI17"/>
      <c r="MJ17"/>
      <c r="MK17" s="149"/>
      <c r="ML17" s="18"/>
      <c r="MM17" s="18"/>
      <c r="MN17" s="18"/>
      <c r="MO17" s="18"/>
      <c r="MP17" s="18"/>
      <c r="MQ17" s="18"/>
      <c r="MR17" s="18"/>
      <c r="MS17" s="18"/>
      <c r="MT17" s="18"/>
      <c r="MU17" s="18"/>
      <c r="MV17" s="18"/>
      <c r="MW17" s="18"/>
      <c r="MX17" s="18"/>
      <c r="MY17" s="18"/>
      <c r="MZ17" s="18"/>
      <c r="NA17" s="18"/>
      <c r="NB17" s="18"/>
      <c r="NC17" s="18"/>
      <c r="ND17" s="18"/>
      <c r="NE17" s="20"/>
      <c r="NF17" s="18"/>
      <c r="NG17" s="20"/>
      <c r="NH17" s="18"/>
      <c r="NI17" s="18"/>
      <c r="NJ17" s="18"/>
      <c r="NK17" s="18"/>
      <c r="NL17" s="18"/>
      <c r="NM17" s="18"/>
      <c r="NN17" s="18"/>
      <c r="NO17" s="18"/>
      <c r="NP17" s="18"/>
      <c r="NQ17" s="18"/>
      <c r="NR17" s="18"/>
      <c r="NS17" s="18"/>
      <c r="NT17" s="18"/>
      <c r="NU17" s="18"/>
      <c r="NV17" s="18"/>
      <c r="NW17" s="18"/>
      <c r="NX17" s="18"/>
      <c r="NY17" s="18"/>
      <c r="OA17" s="18"/>
      <c r="OB17" s="18"/>
      <c r="OC17" s="18"/>
      <c r="OD17" s="18"/>
      <c r="OE17" s="18"/>
      <c r="OF17" s="18"/>
      <c r="OG17" s="18"/>
      <c r="OH17" s="18"/>
      <c r="OI17" s="18"/>
      <c r="OJ17" s="18"/>
      <c r="OK17" s="18"/>
      <c r="OL17" s="18"/>
      <c r="OM17" s="18"/>
      <c r="ON17" s="18"/>
      <c r="OO17" s="18"/>
      <c r="OQ17" s="18"/>
      <c r="OR17" s="18"/>
      <c r="OS17" s="18"/>
      <c r="OT17" s="18"/>
      <c r="OU17" s="18"/>
      <c r="OV17" s="18"/>
      <c r="OW17" s="18"/>
      <c r="OX17" s="18"/>
      <c r="OY17" s="18"/>
      <c r="OZ17" s="18"/>
      <c r="PA17" s="18"/>
      <c r="PB17" s="18"/>
      <c r="PC17" s="18"/>
      <c r="PD17" s="18"/>
      <c r="PE17" s="18"/>
      <c r="PF17" s="18"/>
      <c r="PG17" s="18"/>
      <c r="PH17" s="18"/>
      <c r="PI17" s="18"/>
      <c r="PL17" s="18"/>
      <c r="PM17" s="18"/>
      <c r="PQ17" s="18"/>
      <c r="PV17" s="18"/>
      <c r="PW17" s="18"/>
      <c r="PX17" s="18"/>
      <c r="PZ17" s="18"/>
      <c r="QD17" s="18"/>
      <c r="QL17" s="18"/>
    </row>
    <row r="18" spans="1:691" ht="14.5" x14ac:dyDescent="0.35">
      <c r="A18" s="17">
        <v>43957.710138946757</v>
      </c>
      <c r="B18" s="47" t="s">
        <v>628</v>
      </c>
      <c r="C18" s="53">
        <v>52</v>
      </c>
      <c r="D18" s="11" t="s">
        <v>51</v>
      </c>
      <c r="E18" s="11" t="s">
        <v>50</v>
      </c>
      <c r="F18" s="11" t="s">
        <v>118</v>
      </c>
      <c r="G18" s="11" t="s">
        <v>117</v>
      </c>
      <c r="H18" s="11" t="s">
        <v>9</v>
      </c>
      <c r="I18" s="11" t="s">
        <v>7</v>
      </c>
      <c r="J18" s="11" t="s">
        <v>9</v>
      </c>
      <c r="K18" s="11">
        <v>2</v>
      </c>
      <c r="L18" s="11" t="s">
        <v>9</v>
      </c>
      <c r="M18" s="11" t="s">
        <v>449</v>
      </c>
      <c r="N18" s="11" t="s">
        <v>7</v>
      </c>
      <c r="O18" s="11" t="s">
        <v>45</v>
      </c>
      <c r="P18" s="11">
        <v>270</v>
      </c>
      <c r="Q18" s="11" t="s">
        <v>627</v>
      </c>
      <c r="R18" s="11">
        <v>50</v>
      </c>
      <c r="S18" s="11">
        <v>1</v>
      </c>
      <c r="T18" s="11">
        <v>2</v>
      </c>
      <c r="U18" s="11" t="s">
        <v>7</v>
      </c>
      <c r="V18" s="11" t="s">
        <v>7</v>
      </c>
      <c r="W18" s="11" t="s">
        <v>7</v>
      </c>
      <c r="X18" s="11" t="s">
        <v>7</v>
      </c>
      <c r="Y18" s="54" t="s">
        <v>9</v>
      </c>
      <c r="Z18" s="65" t="s">
        <v>9</v>
      </c>
      <c r="AA18" s="66" t="s">
        <v>626</v>
      </c>
      <c r="AB18" s="66" t="s">
        <v>7</v>
      </c>
      <c r="AC18" s="66"/>
      <c r="AD18" s="66" t="s">
        <v>9</v>
      </c>
      <c r="AE18" s="66" t="s">
        <v>625</v>
      </c>
      <c r="AF18" s="67" t="s">
        <v>624</v>
      </c>
      <c r="AG18" s="53" t="s">
        <v>20</v>
      </c>
      <c r="AH18" s="11" t="s">
        <v>40</v>
      </c>
      <c r="AI18" s="11">
        <v>2</v>
      </c>
      <c r="AJ18" s="11">
        <v>4</v>
      </c>
      <c r="AK18" s="11">
        <v>1</v>
      </c>
      <c r="AL18" s="11" t="s">
        <v>194</v>
      </c>
      <c r="AM18" s="11" t="s">
        <v>79</v>
      </c>
      <c r="AN18" s="11">
        <v>1</v>
      </c>
      <c r="AO18" s="11" t="s">
        <v>20</v>
      </c>
      <c r="AP18" s="54" t="s">
        <v>38</v>
      </c>
      <c r="AQ18" s="65" t="s">
        <v>9</v>
      </c>
      <c r="AR18" s="66" t="s">
        <v>623</v>
      </c>
      <c r="AS18" s="66" t="s">
        <v>9</v>
      </c>
      <c r="AT18" s="67" t="s">
        <v>622</v>
      </c>
      <c r="AU18" s="53" t="s">
        <v>9</v>
      </c>
      <c r="AV18" s="11" t="s">
        <v>132</v>
      </c>
      <c r="AW18" s="11" t="s">
        <v>256</v>
      </c>
      <c r="AX18" s="11" t="s">
        <v>9</v>
      </c>
      <c r="AY18" s="11" t="s">
        <v>621</v>
      </c>
      <c r="AZ18" s="11">
        <v>5</v>
      </c>
      <c r="BA18" s="11" t="s">
        <v>592</v>
      </c>
      <c r="BB18" s="11">
        <v>3</v>
      </c>
      <c r="BC18" s="11" t="s">
        <v>620</v>
      </c>
      <c r="BD18" s="11">
        <v>5</v>
      </c>
      <c r="BE18" s="11" t="s">
        <v>619</v>
      </c>
      <c r="BF18" s="54" t="s">
        <v>618</v>
      </c>
      <c r="BG18" s="83">
        <v>2</v>
      </c>
      <c r="BH18" s="79">
        <v>2</v>
      </c>
      <c r="BI18" s="79">
        <v>3</v>
      </c>
      <c r="BJ18" s="79">
        <v>3</v>
      </c>
      <c r="BK18" s="79">
        <v>1</v>
      </c>
      <c r="BL18" s="79">
        <v>3</v>
      </c>
      <c r="BM18" s="79">
        <v>4</v>
      </c>
      <c r="BN18" s="79">
        <v>2</v>
      </c>
      <c r="BO18" s="79">
        <v>2</v>
      </c>
      <c r="BP18" s="79">
        <v>2</v>
      </c>
      <c r="BQ18" s="79">
        <v>2</v>
      </c>
      <c r="BR18" s="79">
        <v>3</v>
      </c>
      <c r="BS18" s="79">
        <v>3</v>
      </c>
      <c r="BT18" s="79">
        <v>3</v>
      </c>
      <c r="BU18" s="79">
        <v>2</v>
      </c>
      <c r="BV18" s="79">
        <v>2</v>
      </c>
      <c r="BW18" s="79">
        <v>4</v>
      </c>
      <c r="BX18" s="79">
        <v>3</v>
      </c>
      <c r="BY18" s="79">
        <v>2</v>
      </c>
      <c r="BZ18" s="84">
        <v>2</v>
      </c>
      <c r="CA18" s="136">
        <v>61</v>
      </c>
      <c r="CB18" s="53">
        <v>3</v>
      </c>
      <c r="CC18" s="11">
        <v>3</v>
      </c>
      <c r="CD18" s="11">
        <v>2</v>
      </c>
      <c r="CE18" s="11">
        <v>1</v>
      </c>
      <c r="CF18" s="11">
        <v>2</v>
      </c>
      <c r="CG18" s="11">
        <v>3</v>
      </c>
      <c r="CH18" s="11">
        <v>3</v>
      </c>
      <c r="CI18" s="11">
        <v>2</v>
      </c>
      <c r="CJ18" s="11">
        <v>3</v>
      </c>
      <c r="CK18" s="11">
        <v>3</v>
      </c>
      <c r="CL18" s="11">
        <v>2</v>
      </c>
      <c r="CM18" s="11">
        <v>1</v>
      </c>
      <c r="CN18" s="11">
        <v>3</v>
      </c>
      <c r="CO18" s="11">
        <v>1</v>
      </c>
      <c r="CP18" s="11">
        <v>3</v>
      </c>
      <c r="CQ18" s="11">
        <v>2</v>
      </c>
      <c r="CR18" s="11">
        <v>2</v>
      </c>
      <c r="CS18" s="11">
        <v>2</v>
      </c>
      <c r="CT18" s="11">
        <v>3</v>
      </c>
      <c r="CU18" s="11">
        <v>2</v>
      </c>
      <c r="CV18" s="11">
        <v>4</v>
      </c>
      <c r="CW18" s="11">
        <v>2</v>
      </c>
      <c r="CX18" s="11">
        <v>1</v>
      </c>
      <c r="CY18" s="11">
        <v>2</v>
      </c>
      <c r="CZ18" s="11">
        <v>3</v>
      </c>
      <c r="DA18" s="11">
        <v>2</v>
      </c>
      <c r="DB18" s="11">
        <v>3</v>
      </c>
      <c r="DC18" s="11">
        <v>1</v>
      </c>
      <c r="DD18" s="11">
        <v>2</v>
      </c>
      <c r="DE18" s="11">
        <v>2</v>
      </c>
      <c r="DF18" s="11">
        <v>3</v>
      </c>
      <c r="DG18" s="11">
        <v>2</v>
      </c>
      <c r="DH18" s="11">
        <v>0</v>
      </c>
      <c r="DI18" s="11">
        <v>1</v>
      </c>
      <c r="DJ18" s="11">
        <v>2</v>
      </c>
      <c r="DK18" s="11">
        <v>4</v>
      </c>
      <c r="DL18" s="54">
        <v>1</v>
      </c>
      <c r="DM18" s="143">
        <v>16</v>
      </c>
      <c r="DN18" s="143">
        <v>21</v>
      </c>
      <c r="DO18" s="143">
        <v>9</v>
      </c>
      <c r="DP18" s="143">
        <v>9</v>
      </c>
      <c r="DQ18" s="143">
        <v>14</v>
      </c>
      <c r="DR18" s="143">
        <v>12</v>
      </c>
      <c r="DS18" s="143">
        <v>53</v>
      </c>
      <c r="DT18" s="83">
        <v>3</v>
      </c>
      <c r="DU18" s="79">
        <v>2</v>
      </c>
      <c r="DV18" s="79">
        <v>2</v>
      </c>
      <c r="DW18" s="79">
        <v>3</v>
      </c>
      <c r="DX18" s="79">
        <v>2</v>
      </c>
      <c r="DY18" s="79">
        <v>1</v>
      </c>
      <c r="DZ18" s="79">
        <v>1</v>
      </c>
      <c r="EA18" s="79">
        <v>1</v>
      </c>
      <c r="EB18" s="79">
        <v>1</v>
      </c>
      <c r="EC18" s="79">
        <v>1</v>
      </c>
      <c r="ED18" s="79">
        <v>1</v>
      </c>
      <c r="EE18" s="79">
        <v>1</v>
      </c>
      <c r="EF18" s="79">
        <v>2</v>
      </c>
      <c r="EG18" s="79">
        <v>1</v>
      </c>
      <c r="EH18" s="79">
        <v>2</v>
      </c>
      <c r="EI18" s="79">
        <v>1</v>
      </c>
      <c r="EJ18" s="79">
        <v>1</v>
      </c>
      <c r="EK18" s="79">
        <v>1</v>
      </c>
      <c r="EL18" s="84">
        <v>1</v>
      </c>
      <c r="EM18" s="136">
        <f t="shared" si="0"/>
        <v>28</v>
      </c>
      <c r="EN18" s="90" t="s">
        <v>167</v>
      </c>
      <c r="EO18" s="11" t="s">
        <v>571</v>
      </c>
      <c r="EP18" s="77" t="s">
        <v>165</v>
      </c>
      <c r="EQ18" s="11">
        <v>7</v>
      </c>
      <c r="ER18" s="11" t="s">
        <v>26</v>
      </c>
      <c r="ES18" s="11" t="s">
        <v>103</v>
      </c>
      <c r="ET18" s="11" t="s">
        <v>26</v>
      </c>
      <c r="EU18" s="11" t="s">
        <v>26</v>
      </c>
      <c r="EV18" s="11" t="s">
        <v>26</v>
      </c>
      <c r="EW18" s="11" t="s">
        <v>26</v>
      </c>
      <c r="EX18" s="11" t="s">
        <v>69</v>
      </c>
      <c r="EY18" s="11" t="s">
        <v>103</v>
      </c>
      <c r="EZ18" s="11" t="s">
        <v>26</v>
      </c>
      <c r="FA18" s="11" t="s">
        <v>617</v>
      </c>
      <c r="FB18" s="11" t="s">
        <v>201</v>
      </c>
      <c r="FC18" s="11" t="s">
        <v>26</v>
      </c>
      <c r="FD18" s="11" t="s">
        <v>24</v>
      </c>
      <c r="FE18" s="54" t="s">
        <v>100</v>
      </c>
      <c r="FF18" s="83">
        <v>0.1</v>
      </c>
      <c r="FG18" s="79">
        <v>100</v>
      </c>
      <c r="FH18" s="79">
        <v>24</v>
      </c>
      <c r="FI18" s="79">
        <v>120</v>
      </c>
      <c r="FJ18" s="79" t="s">
        <v>7</v>
      </c>
      <c r="FK18" s="79" t="s">
        <v>9</v>
      </c>
      <c r="FL18" s="79" t="s">
        <v>187</v>
      </c>
      <c r="FM18" s="79" t="s">
        <v>60</v>
      </c>
      <c r="FN18" s="84" t="s">
        <v>21</v>
      </c>
      <c r="FO18" s="53">
        <v>4</v>
      </c>
      <c r="FP18" s="11">
        <v>2</v>
      </c>
      <c r="FQ18" s="11">
        <v>2</v>
      </c>
      <c r="FR18" s="11">
        <v>3</v>
      </c>
      <c r="FS18" s="11" t="s">
        <v>17</v>
      </c>
      <c r="FT18" s="11" t="s">
        <v>16</v>
      </c>
      <c r="FU18" s="11" t="s">
        <v>18</v>
      </c>
      <c r="FV18" s="11" t="s">
        <v>20</v>
      </c>
      <c r="FW18" s="11" t="s">
        <v>19</v>
      </c>
      <c r="FX18" s="11">
        <v>1</v>
      </c>
      <c r="FY18" s="11">
        <v>3</v>
      </c>
      <c r="FZ18" s="11">
        <v>1</v>
      </c>
      <c r="GA18" s="11">
        <v>3</v>
      </c>
      <c r="GB18" s="11" t="s">
        <v>616</v>
      </c>
      <c r="GC18" s="11" t="s">
        <v>58</v>
      </c>
      <c r="GD18" s="11" t="s">
        <v>9</v>
      </c>
      <c r="GE18" s="11" t="s">
        <v>94</v>
      </c>
      <c r="GF18" s="11" t="s">
        <v>58</v>
      </c>
      <c r="GG18" s="11" t="s">
        <v>7</v>
      </c>
      <c r="GH18" s="11" t="s">
        <v>13</v>
      </c>
      <c r="GI18" s="54" t="s">
        <v>7</v>
      </c>
      <c r="GJ18" s="83" t="s">
        <v>12</v>
      </c>
      <c r="GK18" s="79" t="s">
        <v>11</v>
      </c>
      <c r="GL18" s="79" t="s">
        <v>7</v>
      </c>
      <c r="GM18" s="79" t="s">
        <v>7</v>
      </c>
      <c r="GN18" s="79">
        <v>3</v>
      </c>
      <c r="GO18" s="79" t="s">
        <v>615</v>
      </c>
      <c r="GP18" s="79" t="s">
        <v>9</v>
      </c>
      <c r="GQ18" s="79" t="s">
        <v>7</v>
      </c>
      <c r="GR18" s="79" t="s">
        <v>9</v>
      </c>
      <c r="GS18" s="79" t="s">
        <v>8</v>
      </c>
      <c r="GT18" s="84" t="s">
        <v>7</v>
      </c>
      <c r="GU18" s="53" t="s">
        <v>7</v>
      </c>
      <c r="GW18" s="11" t="s">
        <v>7</v>
      </c>
      <c r="GX18" s="54" t="s">
        <v>7</v>
      </c>
      <c r="GY18" s="83" t="s">
        <v>249</v>
      </c>
      <c r="GZ18" s="79"/>
      <c r="HA18" s="79">
        <v>5</v>
      </c>
      <c r="HB18" s="79"/>
      <c r="HC18" s="79"/>
      <c r="HD18" s="79"/>
      <c r="HE18" s="79"/>
      <c r="HF18" s="79"/>
      <c r="HG18" s="84"/>
      <c r="HH18" s="49" t="s">
        <v>5</v>
      </c>
      <c r="HX18" s="11" t="s">
        <v>54</v>
      </c>
      <c r="HZ18" s="11" t="s">
        <v>184</v>
      </c>
      <c r="IA18" s="11" t="s">
        <v>1</v>
      </c>
      <c r="IB18" s="11" t="s">
        <v>1</v>
      </c>
      <c r="IF18" s="11" t="s">
        <v>1</v>
      </c>
      <c r="IN18" s="21">
        <v>43964.625187337966</v>
      </c>
      <c r="IO18" s="18" t="s">
        <v>628</v>
      </c>
      <c r="IP18" s="18">
        <v>8</v>
      </c>
      <c r="IQ18" s="18" t="s">
        <v>9</v>
      </c>
      <c r="IR18" s="18" t="s">
        <v>1503</v>
      </c>
      <c r="IS18" s="18" t="s">
        <v>7</v>
      </c>
      <c r="IU18" s="18" t="s">
        <v>9</v>
      </c>
      <c r="IV18" s="18" t="s">
        <v>1502</v>
      </c>
      <c r="IW18" s="18" t="s">
        <v>41</v>
      </c>
      <c r="IX18" s="18" t="s">
        <v>20</v>
      </c>
      <c r="IY18" s="18" t="s">
        <v>40</v>
      </c>
      <c r="IZ18" s="18">
        <v>2</v>
      </c>
      <c r="JA18" s="18" t="s">
        <v>494</v>
      </c>
      <c r="JB18" s="18">
        <v>1</v>
      </c>
      <c r="JC18" s="18" t="s">
        <v>194</v>
      </c>
      <c r="JD18" s="18" t="s">
        <v>79</v>
      </c>
      <c r="JE18" s="18" t="s">
        <v>20</v>
      </c>
      <c r="JF18" s="18" t="s">
        <v>20</v>
      </c>
      <c r="JG18" s="18" t="s">
        <v>38</v>
      </c>
      <c r="JH18" s="18" t="s">
        <v>9</v>
      </c>
      <c r="JI18" s="18" t="s">
        <v>1501</v>
      </c>
      <c r="JJ18" s="18" t="s">
        <v>7</v>
      </c>
      <c r="JL18" s="18" t="s">
        <v>9</v>
      </c>
      <c r="JM18" s="18" t="s">
        <v>132</v>
      </c>
      <c r="JN18" s="18" t="s">
        <v>1500</v>
      </c>
      <c r="JO18" s="18" t="s">
        <v>9</v>
      </c>
      <c r="JP18" s="18" t="s">
        <v>1499</v>
      </c>
      <c r="JQ18" s="18">
        <v>3</v>
      </c>
      <c r="JR18" s="18">
        <v>20</v>
      </c>
      <c r="JS18" s="18">
        <v>3</v>
      </c>
      <c r="JT18" s="18" t="s">
        <v>108</v>
      </c>
      <c r="JU18" s="18">
        <v>5</v>
      </c>
      <c r="JV18" s="18" t="s">
        <v>108</v>
      </c>
      <c r="JW18" s="18" t="s">
        <v>1348</v>
      </c>
      <c r="JX18" s="18">
        <v>2</v>
      </c>
      <c r="JY18" s="18">
        <v>2</v>
      </c>
      <c r="JZ18" s="18">
        <v>3</v>
      </c>
      <c r="KA18" s="18">
        <v>2</v>
      </c>
      <c r="KB18" s="18">
        <v>2</v>
      </c>
      <c r="KC18" s="18">
        <v>2</v>
      </c>
      <c r="KD18" s="18">
        <v>3</v>
      </c>
      <c r="KE18" s="18">
        <v>1</v>
      </c>
      <c r="KF18" s="18">
        <v>2</v>
      </c>
      <c r="KG18" s="18">
        <v>1</v>
      </c>
      <c r="KH18" s="18">
        <v>2</v>
      </c>
      <c r="KI18" s="18">
        <v>3</v>
      </c>
      <c r="KJ18" s="18">
        <v>2</v>
      </c>
      <c r="KK18" s="18">
        <v>1</v>
      </c>
      <c r="KL18" s="18">
        <v>2</v>
      </c>
      <c r="KM18" s="18">
        <v>2</v>
      </c>
      <c r="KN18" s="18">
        <v>3</v>
      </c>
      <c r="KO18" s="18">
        <v>3</v>
      </c>
      <c r="KP18" s="18">
        <v>2</v>
      </c>
      <c r="KQ18" s="18">
        <v>2</v>
      </c>
      <c r="KR18" s="34">
        <v>53</v>
      </c>
      <c r="KS18" s="149">
        <v>2</v>
      </c>
      <c r="KT18" s="18">
        <v>2</v>
      </c>
      <c r="KU18" s="18">
        <v>1</v>
      </c>
      <c r="KV18" s="18">
        <v>1</v>
      </c>
      <c r="KW18" s="18">
        <v>1</v>
      </c>
      <c r="KX18" s="18">
        <v>3</v>
      </c>
      <c r="KY18" s="18">
        <v>3</v>
      </c>
      <c r="KZ18" s="18">
        <v>1</v>
      </c>
      <c r="LA18" s="18">
        <v>3</v>
      </c>
      <c r="LB18" s="18">
        <v>3</v>
      </c>
      <c r="LC18" s="18">
        <v>2</v>
      </c>
      <c r="LD18" s="18">
        <v>2</v>
      </c>
      <c r="LE18" s="18">
        <v>2</v>
      </c>
      <c r="LF18" s="18">
        <v>0</v>
      </c>
      <c r="LG18" s="18">
        <v>2</v>
      </c>
      <c r="LH18" s="18">
        <v>3</v>
      </c>
      <c r="LI18" s="18">
        <v>1</v>
      </c>
      <c r="LJ18" s="18">
        <v>1</v>
      </c>
      <c r="LK18" s="18">
        <v>4</v>
      </c>
      <c r="LL18" s="18">
        <v>2</v>
      </c>
      <c r="LM18" s="18">
        <v>4</v>
      </c>
      <c r="LN18" s="18">
        <v>2</v>
      </c>
      <c r="LO18" s="18">
        <v>0</v>
      </c>
      <c r="LP18" s="18">
        <v>1</v>
      </c>
      <c r="LQ18" s="18">
        <v>2</v>
      </c>
      <c r="LR18" s="18">
        <v>1</v>
      </c>
      <c r="LS18" s="18">
        <v>3</v>
      </c>
      <c r="LT18" s="18">
        <v>1</v>
      </c>
      <c r="LU18" s="18">
        <v>1</v>
      </c>
      <c r="LV18" s="18">
        <v>2</v>
      </c>
      <c r="LW18" s="18">
        <v>3</v>
      </c>
      <c r="LX18" s="18">
        <v>2</v>
      </c>
      <c r="LY18" s="18">
        <v>0</v>
      </c>
      <c r="LZ18" s="18">
        <v>1</v>
      </c>
      <c r="MA18" s="18">
        <v>2</v>
      </c>
      <c r="MB18" s="18">
        <v>4</v>
      </c>
      <c r="MC18" s="34">
        <v>1</v>
      </c>
      <c r="MD18">
        <f t="shared" si="1"/>
        <v>15</v>
      </c>
      <c r="ME18">
        <f t="shared" si="2"/>
        <v>20</v>
      </c>
      <c r="MF18">
        <f t="shared" si="3"/>
        <v>5</v>
      </c>
      <c r="MG18">
        <f t="shared" si="4"/>
        <v>7</v>
      </c>
      <c r="MH18">
        <f t="shared" si="5"/>
        <v>11</v>
      </c>
      <c r="MI18">
        <f t="shared" si="6"/>
        <v>11</v>
      </c>
      <c r="MJ18">
        <f t="shared" si="7"/>
        <v>47</v>
      </c>
      <c r="MK18" s="149">
        <v>3</v>
      </c>
      <c r="ML18" s="18">
        <v>2</v>
      </c>
      <c r="MM18" s="18">
        <v>2</v>
      </c>
      <c r="MN18" s="18">
        <v>4</v>
      </c>
      <c r="MO18" s="18">
        <v>3</v>
      </c>
      <c r="MP18" s="18">
        <v>1</v>
      </c>
      <c r="MQ18" s="18">
        <v>1</v>
      </c>
      <c r="MR18" s="18">
        <v>2</v>
      </c>
      <c r="MS18" s="18">
        <v>2</v>
      </c>
      <c r="MT18" s="18">
        <v>1</v>
      </c>
      <c r="MU18" s="18">
        <v>1</v>
      </c>
      <c r="MV18" s="18">
        <v>2</v>
      </c>
      <c r="MW18" s="18">
        <v>1</v>
      </c>
      <c r="MX18" s="18">
        <v>3</v>
      </c>
      <c r="MY18" s="18">
        <v>2</v>
      </c>
      <c r="MZ18" s="18">
        <v>1</v>
      </c>
      <c r="NA18" s="18">
        <v>2</v>
      </c>
      <c r="NB18" s="18">
        <v>2</v>
      </c>
      <c r="NC18" s="18">
        <v>1</v>
      </c>
      <c r="ND18" s="24">
        <f>SUM(MK18:NC18)</f>
        <v>36</v>
      </c>
      <c r="NE18" s="18" t="s">
        <v>465</v>
      </c>
      <c r="NF18" s="18" t="s">
        <v>98</v>
      </c>
      <c r="NG18" s="18" t="s">
        <v>464</v>
      </c>
      <c r="NH18" s="18">
        <v>7</v>
      </c>
      <c r="NI18" s="18" t="s">
        <v>103</v>
      </c>
      <c r="NJ18" s="18" t="s">
        <v>103</v>
      </c>
      <c r="NK18" s="18" t="s">
        <v>26</v>
      </c>
      <c r="NL18" s="18" t="s">
        <v>26</v>
      </c>
      <c r="NM18" s="18" t="s">
        <v>26</v>
      </c>
      <c r="NN18" s="18" t="s">
        <v>103</v>
      </c>
      <c r="NO18" s="18" t="s">
        <v>103</v>
      </c>
      <c r="NP18" s="18" t="s">
        <v>26</v>
      </c>
      <c r="NQ18" s="18" t="s">
        <v>26</v>
      </c>
      <c r="NR18" s="18" t="s">
        <v>102</v>
      </c>
      <c r="NS18" s="18" t="s">
        <v>201</v>
      </c>
      <c r="NT18" s="18" t="s">
        <v>26</v>
      </c>
      <c r="NU18" s="18" t="s">
        <v>66</v>
      </c>
      <c r="NV18" s="18" t="s">
        <v>100</v>
      </c>
      <c r="NW18" s="18">
        <v>120</v>
      </c>
      <c r="NX18" s="18" t="s">
        <v>7</v>
      </c>
      <c r="NY18" s="18" t="s">
        <v>7</v>
      </c>
      <c r="OA18" s="18" t="s">
        <v>96</v>
      </c>
      <c r="OB18" s="18" t="s">
        <v>21</v>
      </c>
      <c r="OC18" s="18">
        <v>4</v>
      </c>
      <c r="OD18" s="18">
        <v>2</v>
      </c>
      <c r="OE18" s="18">
        <v>3</v>
      </c>
      <c r="OF18" s="18">
        <v>3</v>
      </c>
      <c r="OG18" s="18" t="s">
        <v>18</v>
      </c>
      <c r="OH18" s="18" t="s">
        <v>16</v>
      </c>
      <c r="OI18" s="18" t="s">
        <v>19</v>
      </c>
      <c r="OJ18" s="18" t="s">
        <v>1346</v>
      </c>
      <c r="OK18" s="18" t="s">
        <v>20</v>
      </c>
      <c r="OL18" s="18">
        <v>1</v>
      </c>
      <c r="OM18" s="18">
        <v>3</v>
      </c>
      <c r="ON18" s="18">
        <v>1</v>
      </c>
      <c r="OO18" s="18">
        <v>3</v>
      </c>
      <c r="OP18" s="18" t="s">
        <v>1498</v>
      </c>
      <c r="OQ18" s="18" t="s">
        <v>58</v>
      </c>
      <c r="OR18" s="18" t="s">
        <v>9</v>
      </c>
      <c r="OS18" s="18" t="s">
        <v>94</v>
      </c>
      <c r="OT18" s="18" t="s">
        <v>94</v>
      </c>
      <c r="OU18" s="18" t="s">
        <v>7</v>
      </c>
      <c r="OV18" s="18" t="s">
        <v>13</v>
      </c>
      <c r="OW18" s="18" t="s">
        <v>7</v>
      </c>
      <c r="OX18" s="18" t="s">
        <v>12</v>
      </c>
      <c r="OY18" s="18" t="s">
        <v>11</v>
      </c>
      <c r="OZ18" s="18" t="s">
        <v>7</v>
      </c>
      <c r="PA18" s="18" t="s">
        <v>7</v>
      </c>
      <c r="PC18" s="18" t="s">
        <v>615</v>
      </c>
      <c r="PD18" s="18" t="s">
        <v>9</v>
      </c>
      <c r="PE18" s="18" t="s">
        <v>7</v>
      </c>
      <c r="PF18" s="18" t="s">
        <v>9</v>
      </c>
      <c r="PG18" s="18" t="s">
        <v>8</v>
      </c>
      <c r="PH18" s="18" t="s">
        <v>7</v>
      </c>
      <c r="PI18" s="18" t="s">
        <v>7</v>
      </c>
      <c r="PK18" s="18" t="s">
        <v>7</v>
      </c>
      <c r="PL18" s="18" t="s">
        <v>7</v>
      </c>
      <c r="PM18" s="18" t="s">
        <v>185</v>
      </c>
      <c r="PT18" s="18">
        <v>3</v>
      </c>
      <c r="PV18" s="18" t="s">
        <v>5</v>
      </c>
      <c r="QL18" s="18" t="s">
        <v>54</v>
      </c>
      <c r="QN18" s="18" t="s">
        <v>184</v>
      </c>
      <c r="QO18" s="18" t="s">
        <v>1</v>
      </c>
      <c r="QP18" s="18" t="s">
        <v>1</v>
      </c>
      <c r="QT18" s="18" t="s">
        <v>1</v>
      </c>
      <c r="RB18" s="37">
        <v>43971.601248437495</v>
      </c>
      <c r="RC18" s="35" t="s">
        <v>628</v>
      </c>
      <c r="RD18" s="35">
        <v>9</v>
      </c>
      <c r="RE18" s="35" t="s">
        <v>7</v>
      </c>
      <c r="RG18" s="35" t="s">
        <v>7</v>
      </c>
      <c r="RI18" s="35" t="s">
        <v>7</v>
      </c>
      <c r="RL18" s="35" t="s">
        <v>20</v>
      </c>
      <c r="RM18" s="35" t="s">
        <v>40</v>
      </c>
      <c r="RN18" s="35">
        <v>4</v>
      </c>
      <c r="RO18" s="35">
        <v>4</v>
      </c>
      <c r="RP18" s="35">
        <v>2</v>
      </c>
      <c r="RQ18" s="35" t="s">
        <v>194</v>
      </c>
      <c r="RR18" s="35" t="s">
        <v>79</v>
      </c>
      <c r="RS18" s="35" t="s">
        <v>20</v>
      </c>
      <c r="RT18" s="35" t="s">
        <v>20</v>
      </c>
      <c r="RU18" s="35" t="s">
        <v>38</v>
      </c>
      <c r="RV18" s="35" t="s">
        <v>9</v>
      </c>
      <c r="RW18" s="35" t="s">
        <v>1683</v>
      </c>
      <c r="RX18" s="35" t="s">
        <v>7</v>
      </c>
      <c r="RZ18" s="35" t="s">
        <v>9</v>
      </c>
      <c r="SA18" s="35" t="s">
        <v>132</v>
      </c>
      <c r="SB18" s="35" t="s">
        <v>256</v>
      </c>
      <c r="SC18" s="35" t="s">
        <v>9</v>
      </c>
      <c r="SD18" s="35" t="s">
        <v>1433</v>
      </c>
      <c r="SE18" s="35">
        <v>5</v>
      </c>
      <c r="SF18" s="35" t="s">
        <v>592</v>
      </c>
      <c r="SG18" s="35">
        <v>6</v>
      </c>
      <c r="SH18" s="35" t="s">
        <v>108</v>
      </c>
      <c r="SI18" s="35">
        <v>5</v>
      </c>
      <c r="SJ18" s="35" t="s">
        <v>1682</v>
      </c>
      <c r="SK18" s="35" t="s">
        <v>1348</v>
      </c>
      <c r="SL18" s="35">
        <v>2</v>
      </c>
      <c r="SM18" s="35">
        <v>2</v>
      </c>
      <c r="SN18" s="35">
        <v>3</v>
      </c>
      <c r="SO18" s="35">
        <v>3</v>
      </c>
      <c r="SP18" s="35">
        <v>2</v>
      </c>
      <c r="SQ18" s="35">
        <v>3</v>
      </c>
      <c r="SR18" s="35">
        <v>3</v>
      </c>
      <c r="SS18" s="35">
        <v>1</v>
      </c>
      <c r="ST18" s="35">
        <v>2</v>
      </c>
      <c r="SU18" s="35">
        <v>2</v>
      </c>
      <c r="SV18" s="35">
        <v>2</v>
      </c>
      <c r="SW18" s="35">
        <v>3</v>
      </c>
      <c r="SX18" s="35">
        <v>3</v>
      </c>
      <c r="SY18" s="35">
        <v>3</v>
      </c>
      <c r="SZ18" s="35">
        <v>2</v>
      </c>
      <c r="TA18" s="35">
        <v>1</v>
      </c>
      <c r="TB18" s="35">
        <v>3</v>
      </c>
      <c r="TC18" s="35">
        <v>3</v>
      </c>
      <c r="TD18" s="35">
        <v>2</v>
      </c>
      <c r="TE18" s="35">
        <v>1</v>
      </c>
      <c r="TF18" s="156">
        <v>61</v>
      </c>
      <c r="TG18" s="160">
        <v>3</v>
      </c>
      <c r="TH18" s="35">
        <v>2</v>
      </c>
      <c r="TI18" s="35">
        <v>2</v>
      </c>
      <c r="TJ18" s="35">
        <v>3</v>
      </c>
      <c r="TK18" s="35">
        <v>1</v>
      </c>
      <c r="TL18" s="35">
        <v>3</v>
      </c>
      <c r="TM18" s="35">
        <v>3</v>
      </c>
      <c r="TN18" s="35">
        <v>2</v>
      </c>
      <c r="TO18" s="35">
        <v>2</v>
      </c>
      <c r="TP18" s="35">
        <v>3</v>
      </c>
      <c r="TQ18" s="35">
        <v>3</v>
      </c>
      <c r="TR18" s="35">
        <v>3</v>
      </c>
      <c r="TS18" s="35">
        <v>2</v>
      </c>
      <c r="TT18" s="35">
        <v>0</v>
      </c>
      <c r="TU18" s="35">
        <v>3</v>
      </c>
      <c r="TV18" s="35">
        <v>3</v>
      </c>
      <c r="TW18" s="35">
        <v>3</v>
      </c>
      <c r="TX18" s="35">
        <v>2</v>
      </c>
      <c r="TY18" s="35">
        <v>3</v>
      </c>
      <c r="TZ18" s="35">
        <v>3</v>
      </c>
      <c r="UA18" s="35">
        <v>3</v>
      </c>
      <c r="UB18" s="35">
        <v>2</v>
      </c>
      <c r="UC18" s="35">
        <v>1</v>
      </c>
      <c r="UD18" s="35">
        <v>1</v>
      </c>
      <c r="UE18" s="35">
        <v>2</v>
      </c>
      <c r="UF18" s="35">
        <v>2</v>
      </c>
      <c r="UG18" s="35">
        <v>3</v>
      </c>
      <c r="UH18" s="35">
        <v>1</v>
      </c>
      <c r="UI18" s="35">
        <v>2</v>
      </c>
      <c r="UJ18" s="35">
        <v>2</v>
      </c>
      <c r="UK18" s="35">
        <v>2</v>
      </c>
      <c r="UL18" s="35">
        <v>1</v>
      </c>
      <c r="UM18" s="35">
        <v>0</v>
      </c>
      <c r="UN18" s="35">
        <v>1</v>
      </c>
      <c r="UO18" s="35">
        <v>1</v>
      </c>
      <c r="UP18" s="35">
        <v>3</v>
      </c>
      <c r="UQ18" s="156">
        <v>0</v>
      </c>
      <c r="UR18" s="163">
        <v>17</v>
      </c>
      <c r="US18" s="163">
        <v>18</v>
      </c>
      <c r="UT18" s="163">
        <v>8</v>
      </c>
      <c r="UU18" s="163">
        <v>13</v>
      </c>
      <c r="UV18" s="163">
        <v>8</v>
      </c>
      <c r="UW18" s="163">
        <v>12</v>
      </c>
      <c r="UX18" s="163">
        <v>60</v>
      </c>
      <c r="UY18" s="160">
        <v>3</v>
      </c>
      <c r="UZ18" s="35">
        <v>2</v>
      </c>
      <c r="VA18" s="35">
        <v>2</v>
      </c>
      <c r="VB18" s="35">
        <v>3</v>
      </c>
      <c r="VC18" s="35">
        <v>3</v>
      </c>
      <c r="VD18" s="35">
        <v>2</v>
      </c>
      <c r="VE18" s="35">
        <v>2</v>
      </c>
      <c r="VF18" s="35">
        <v>3</v>
      </c>
      <c r="VG18" s="35">
        <v>2</v>
      </c>
      <c r="VH18" s="35">
        <v>1</v>
      </c>
      <c r="VI18" s="35">
        <v>1</v>
      </c>
      <c r="VJ18" s="35">
        <v>1</v>
      </c>
      <c r="VK18" s="35">
        <v>1</v>
      </c>
      <c r="VL18" s="35">
        <v>2</v>
      </c>
      <c r="VM18" s="35">
        <v>1</v>
      </c>
      <c r="VN18" s="35">
        <v>2</v>
      </c>
      <c r="VO18" s="35">
        <v>1</v>
      </c>
      <c r="VP18" s="35">
        <v>1</v>
      </c>
      <c r="VQ18" s="35">
        <v>1</v>
      </c>
      <c r="VR18" s="40">
        <f>SUM(UY18:VQ18)</f>
        <v>34</v>
      </c>
      <c r="VS18" s="44" t="s">
        <v>106</v>
      </c>
      <c r="VT18" s="35" t="s">
        <v>571</v>
      </c>
      <c r="VU18" s="44" t="s">
        <v>165</v>
      </c>
      <c r="VV18" s="35">
        <v>7.5</v>
      </c>
      <c r="VW18" s="35" t="s">
        <v>26</v>
      </c>
      <c r="VX18" s="35" t="s">
        <v>69</v>
      </c>
      <c r="VY18" s="35" t="s">
        <v>26</v>
      </c>
      <c r="VZ18" s="35" t="s">
        <v>103</v>
      </c>
      <c r="WA18" s="35" t="s">
        <v>26</v>
      </c>
      <c r="WB18" s="35" t="s">
        <v>26</v>
      </c>
      <c r="WC18" s="35" t="s">
        <v>69</v>
      </c>
      <c r="WD18" s="35" t="s">
        <v>103</v>
      </c>
      <c r="WE18" s="35" t="s">
        <v>103</v>
      </c>
      <c r="WF18" s="35" t="s">
        <v>102</v>
      </c>
      <c r="WG18" s="35" t="s">
        <v>125</v>
      </c>
      <c r="WH18" s="35" t="s">
        <v>26</v>
      </c>
      <c r="WI18" s="35" t="s">
        <v>101</v>
      </c>
      <c r="WJ18" s="35" t="s">
        <v>100</v>
      </c>
      <c r="WK18" s="35">
        <v>1200</v>
      </c>
      <c r="WL18" s="35" t="s">
        <v>7</v>
      </c>
      <c r="WM18" s="35" t="s">
        <v>7</v>
      </c>
      <c r="WO18" s="35" t="s">
        <v>96</v>
      </c>
      <c r="WP18" s="35" t="s">
        <v>21</v>
      </c>
      <c r="WQ18" s="35">
        <v>3</v>
      </c>
      <c r="WR18" s="35">
        <v>2</v>
      </c>
      <c r="WS18" s="35">
        <v>3</v>
      </c>
      <c r="WT18" s="35">
        <v>3</v>
      </c>
      <c r="WU18" s="35" t="s">
        <v>18</v>
      </c>
      <c r="WV18" s="35" t="s">
        <v>16</v>
      </c>
      <c r="WW18" s="35" t="s">
        <v>19</v>
      </c>
      <c r="WX18" s="35" t="s">
        <v>1346</v>
      </c>
      <c r="WY18" s="35" t="s">
        <v>20</v>
      </c>
      <c r="WZ18" s="35">
        <v>1</v>
      </c>
      <c r="XA18" s="35">
        <v>3</v>
      </c>
      <c r="XB18" s="35">
        <v>1</v>
      </c>
      <c r="XC18" s="35">
        <v>2</v>
      </c>
      <c r="XD18" s="35" t="s">
        <v>1498</v>
      </c>
      <c r="XE18" s="35" t="s">
        <v>94</v>
      </c>
      <c r="XF18" s="35" t="s">
        <v>9</v>
      </c>
      <c r="XG18" s="35" t="s">
        <v>58</v>
      </c>
      <c r="XH18" s="35" t="s">
        <v>58</v>
      </c>
      <c r="XI18" s="35" t="s">
        <v>13</v>
      </c>
      <c r="XJ18" s="35" t="s">
        <v>13</v>
      </c>
      <c r="XK18" s="35" t="s">
        <v>7</v>
      </c>
      <c r="XL18" s="35" t="s">
        <v>12</v>
      </c>
      <c r="XM18" s="35" t="s">
        <v>11</v>
      </c>
      <c r="XN18" s="35" t="s">
        <v>7</v>
      </c>
      <c r="XO18" s="35" t="s">
        <v>7</v>
      </c>
      <c r="XQ18" s="35" t="s">
        <v>615</v>
      </c>
      <c r="XR18" s="35" t="s">
        <v>7</v>
      </c>
      <c r="XS18" s="35" t="s">
        <v>7</v>
      </c>
      <c r="XT18" s="35" t="s">
        <v>9</v>
      </c>
      <c r="XU18" s="35" t="s">
        <v>8</v>
      </c>
      <c r="XV18" s="35" t="s">
        <v>7</v>
      </c>
      <c r="XW18" s="35" t="s">
        <v>7</v>
      </c>
      <c r="XY18" s="35" t="s">
        <v>7</v>
      </c>
      <c r="XZ18" s="35" t="s">
        <v>7</v>
      </c>
      <c r="YA18" s="35" t="s">
        <v>55</v>
      </c>
      <c r="YI18" s="35">
        <v>3</v>
      </c>
      <c r="YJ18" s="35" t="s">
        <v>5</v>
      </c>
      <c r="YR18" s="35" t="s">
        <v>4</v>
      </c>
      <c r="YV18" s="35" t="s">
        <v>336</v>
      </c>
      <c r="YX18" s="35" t="s">
        <v>356</v>
      </c>
      <c r="YY18" s="35" t="s">
        <v>355</v>
      </c>
      <c r="YZ18" s="35" t="s">
        <v>1</v>
      </c>
    </row>
    <row r="19" spans="1:691" ht="14.5" x14ac:dyDescent="0.35">
      <c r="A19" s="17">
        <v>43963.613354189816</v>
      </c>
      <c r="B19" s="47" t="s">
        <v>292</v>
      </c>
      <c r="C19" s="53">
        <v>29</v>
      </c>
      <c r="D19" s="11" t="s">
        <v>51</v>
      </c>
      <c r="E19" s="11" t="s">
        <v>50</v>
      </c>
      <c r="F19" s="11" t="s">
        <v>118</v>
      </c>
      <c r="G19" s="11" t="s">
        <v>87</v>
      </c>
      <c r="H19" s="11" t="s">
        <v>47</v>
      </c>
      <c r="I19" s="11" t="s">
        <v>47</v>
      </c>
      <c r="J19" s="11" t="s">
        <v>7</v>
      </c>
      <c r="L19" s="11" t="s">
        <v>7</v>
      </c>
      <c r="N19" s="11" t="s">
        <v>7</v>
      </c>
      <c r="O19" s="11" t="s">
        <v>86</v>
      </c>
      <c r="P19" s="11">
        <v>500</v>
      </c>
      <c r="Q19" s="11" t="s">
        <v>291</v>
      </c>
      <c r="R19" s="11">
        <v>10</v>
      </c>
      <c r="S19" s="11" t="s">
        <v>84</v>
      </c>
      <c r="T19" s="11">
        <v>0</v>
      </c>
      <c r="U19" s="11" t="s">
        <v>7</v>
      </c>
      <c r="V19" s="11" t="s">
        <v>7</v>
      </c>
      <c r="W19" s="11" t="s">
        <v>7</v>
      </c>
      <c r="X19" s="11" t="s">
        <v>7</v>
      </c>
      <c r="Y19" s="54" t="s">
        <v>7</v>
      </c>
      <c r="Z19" s="65" t="s">
        <v>7</v>
      </c>
      <c r="AA19" s="66"/>
      <c r="AB19" s="66" t="s">
        <v>7</v>
      </c>
      <c r="AC19" s="66"/>
      <c r="AD19" s="66" t="s">
        <v>7</v>
      </c>
      <c r="AE19" s="66"/>
      <c r="AF19" s="67"/>
      <c r="AG19" s="53" t="s">
        <v>20</v>
      </c>
      <c r="AH19" s="11" t="s">
        <v>40</v>
      </c>
      <c r="AI19" s="11">
        <v>1</v>
      </c>
      <c r="AJ19" s="11">
        <v>1</v>
      </c>
      <c r="AK19" s="11">
        <v>2</v>
      </c>
      <c r="AL19" s="11" t="s">
        <v>39</v>
      </c>
      <c r="AM19" s="11">
        <v>1</v>
      </c>
      <c r="AN19" s="11" t="s">
        <v>79</v>
      </c>
      <c r="AO19" s="11">
        <v>1</v>
      </c>
      <c r="AP19" s="54" t="s">
        <v>115</v>
      </c>
      <c r="AQ19" s="65" t="s">
        <v>9</v>
      </c>
      <c r="AR19" s="66" t="s">
        <v>290</v>
      </c>
      <c r="AS19" s="66" t="s">
        <v>9</v>
      </c>
      <c r="AT19" s="67" t="s">
        <v>289</v>
      </c>
      <c r="AU19" s="53" t="s">
        <v>9</v>
      </c>
      <c r="AV19" s="11" t="s">
        <v>112</v>
      </c>
      <c r="AW19" s="11" t="s">
        <v>288</v>
      </c>
      <c r="AX19" s="11" t="s">
        <v>9</v>
      </c>
      <c r="AY19" s="11" t="s">
        <v>287</v>
      </c>
      <c r="AZ19" s="11">
        <v>0</v>
      </c>
      <c r="BB19" s="11">
        <v>0</v>
      </c>
      <c r="BD19" s="11">
        <v>2</v>
      </c>
      <c r="BE19" s="11" t="s">
        <v>286</v>
      </c>
      <c r="BF19" s="54" t="s">
        <v>285</v>
      </c>
      <c r="BG19" s="83">
        <v>3</v>
      </c>
      <c r="BH19" s="79">
        <v>4</v>
      </c>
      <c r="BI19" s="79">
        <v>2</v>
      </c>
      <c r="BJ19" s="79">
        <v>4</v>
      </c>
      <c r="BK19" s="79">
        <v>1</v>
      </c>
      <c r="BL19" s="79">
        <v>3</v>
      </c>
      <c r="BM19" s="79">
        <v>1</v>
      </c>
      <c r="BN19" s="79">
        <v>2</v>
      </c>
      <c r="BO19" s="79">
        <v>1</v>
      </c>
      <c r="BP19" s="79">
        <v>2</v>
      </c>
      <c r="BQ19" s="79">
        <v>3</v>
      </c>
      <c r="BR19" s="79">
        <v>2</v>
      </c>
      <c r="BS19" s="79">
        <v>1</v>
      </c>
      <c r="BT19" s="79">
        <v>3</v>
      </c>
      <c r="BU19" s="79">
        <v>2</v>
      </c>
      <c r="BV19" s="79">
        <v>2</v>
      </c>
      <c r="BW19" s="79">
        <v>1</v>
      </c>
      <c r="BX19" s="79">
        <v>1</v>
      </c>
      <c r="BY19" s="79">
        <v>1</v>
      </c>
      <c r="BZ19" s="84">
        <v>2</v>
      </c>
      <c r="CA19" s="136">
        <v>46</v>
      </c>
      <c r="CB19" s="53">
        <v>2</v>
      </c>
      <c r="CC19" s="11">
        <v>0</v>
      </c>
      <c r="CD19" s="11">
        <v>2</v>
      </c>
      <c r="CE19" s="11">
        <v>1</v>
      </c>
      <c r="CF19" s="11">
        <v>1</v>
      </c>
      <c r="CG19" s="11">
        <v>0</v>
      </c>
      <c r="CH19" s="11">
        <v>0</v>
      </c>
      <c r="CI19" s="11">
        <v>1</v>
      </c>
      <c r="CJ19" s="11">
        <v>1</v>
      </c>
      <c r="CK19" s="11">
        <v>0</v>
      </c>
      <c r="CL19" s="11">
        <v>0</v>
      </c>
      <c r="CM19" s="11">
        <v>3</v>
      </c>
      <c r="CN19" s="11">
        <v>1</v>
      </c>
      <c r="CO19" s="11">
        <v>0</v>
      </c>
      <c r="CP19" s="11">
        <v>2</v>
      </c>
      <c r="CQ19" s="11">
        <v>1</v>
      </c>
      <c r="CR19" s="11">
        <v>4</v>
      </c>
      <c r="CS19" s="11">
        <v>1</v>
      </c>
      <c r="CT19" s="11">
        <v>0</v>
      </c>
      <c r="CU19" s="11">
        <v>0</v>
      </c>
      <c r="CV19" s="11">
        <v>0</v>
      </c>
      <c r="CW19" s="11">
        <v>0</v>
      </c>
      <c r="CX19" s="11">
        <v>1</v>
      </c>
      <c r="CY19" s="11">
        <v>2</v>
      </c>
      <c r="CZ19" s="11">
        <v>0</v>
      </c>
      <c r="DA19" s="11">
        <v>0</v>
      </c>
      <c r="DB19" s="11">
        <v>4</v>
      </c>
      <c r="DC19" s="11">
        <v>0</v>
      </c>
      <c r="DD19" s="11">
        <v>2</v>
      </c>
      <c r="DE19" s="11">
        <v>1</v>
      </c>
      <c r="DF19" s="11">
        <v>0</v>
      </c>
      <c r="DG19" s="11">
        <v>1</v>
      </c>
      <c r="DH19" s="11">
        <v>0</v>
      </c>
      <c r="DI19" s="11">
        <v>3</v>
      </c>
      <c r="DJ19" s="11">
        <v>0</v>
      </c>
      <c r="DK19" s="11">
        <v>1</v>
      </c>
      <c r="DL19" s="54">
        <v>1</v>
      </c>
      <c r="DM19" s="143">
        <v>9</v>
      </c>
      <c r="DN19" s="143">
        <v>0</v>
      </c>
      <c r="DO19" s="143">
        <v>6</v>
      </c>
      <c r="DP19" s="143">
        <v>6</v>
      </c>
      <c r="DQ19" s="143">
        <v>6</v>
      </c>
      <c r="DR19" s="143">
        <v>9</v>
      </c>
      <c r="DS19" s="143">
        <v>24</v>
      </c>
      <c r="DT19" s="83">
        <v>3</v>
      </c>
      <c r="DU19" s="79">
        <v>3</v>
      </c>
      <c r="DV19" s="79">
        <v>2</v>
      </c>
      <c r="DW19" s="79">
        <v>3</v>
      </c>
      <c r="DX19" s="79">
        <v>1</v>
      </c>
      <c r="DY19" s="79">
        <v>1</v>
      </c>
      <c r="DZ19" s="79">
        <v>1</v>
      </c>
      <c r="EA19" s="79">
        <v>1</v>
      </c>
      <c r="EB19" s="79">
        <v>1</v>
      </c>
      <c r="EC19" s="79">
        <v>3</v>
      </c>
      <c r="ED19" s="79">
        <v>1</v>
      </c>
      <c r="EE19" s="79">
        <v>2</v>
      </c>
      <c r="EF19" s="79">
        <v>3</v>
      </c>
      <c r="EG19" s="79">
        <v>2</v>
      </c>
      <c r="EH19" s="79">
        <v>2</v>
      </c>
      <c r="EI19" s="79">
        <v>2</v>
      </c>
      <c r="EJ19" s="79">
        <v>1</v>
      </c>
      <c r="EK19" s="79">
        <v>1</v>
      </c>
      <c r="EL19" s="84">
        <v>2</v>
      </c>
      <c r="EM19" s="136">
        <f t="shared" si="0"/>
        <v>35</v>
      </c>
      <c r="EN19" s="90" t="s">
        <v>284</v>
      </c>
      <c r="EO19" s="11" t="s">
        <v>283</v>
      </c>
      <c r="EP19" s="77" t="s">
        <v>282</v>
      </c>
      <c r="EQ19" s="11">
        <v>7</v>
      </c>
      <c r="ER19" s="11" t="s">
        <v>69</v>
      </c>
      <c r="ES19" s="11" t="s">
        <v>103</v>
      </c>
      <c r="ET19" s="11" t="s">
        <v>103</v>
      </c>
      <c r="EU19" s="11" t="s">
        <v>26</v>
      </c>
      <c r="EV19" s="11" t="s">
        <v>26</v>
      </c>
      <c r="EW19" s="11" t="s">
        <v>26</v>
      </c>
      <c r="EX19" s="11" t="s">
        <v>26</v>
      </c>
      <c r="EY19" s="11" t="s">
        <v>103</v>
      </c>
      <c r="EZ19" s="11" t="s">
        <v>26</v>
      </c>
      <c r="FA19" s="11" t="s">
        <v>281</v>
      </c>
      <c r="FB19" s="11" t="s">
        <v>26</v>
      </c>
      <c r="FC19" s="11" t="s">
        <v>26</v>
      </c>
      <c r="FD19" s="11" t="s">
        <v>101</v>
      </c>
      <c r="FE19" s="54" t="s">
        <v>100</v>
      </c>
      <c r="FF19" s="83">
        <v>0.1</v>
      </c>
      <c r="FG19" s="79" t="s">
        <v>63</v>
      </c>
      <c r="FH19" s="79">
        <v>47</v>
      </c>
      <c r="FI19" s="79">
        <v>105</v>
      </c>
      <c r="FJ19" s="79" t="s">
        <v>9</v>
      </c>
      <c r="FK19" s="79" t="s">
        <v>7</v>
      </c>
      <c r="FL19" s="79"/>
      <c r="FM19" s="79" t="s">
        <v>21</v>
      </c>
      <c r="FN19" s="84" t="s">
        <v>21</v>
      </c>
      <c r="FO19" s="53">
        <v>5</v>
      </c>
      <c r="FP19" s="11">
        <v>3</v>
      </c>
      <c r="FQ19" s="11">
        <v>2</v>
      </c>
      <c r="FR19" s="11">
        <v>1</v>
      </c>
      <c r="FS19" s="11" t="s">
        <v>20</v>
      </c>
      <c r="FT19" s="11" t="s">
        <v>20</v>
      </c>
      <c r="FU19" s="11" t="s">
        <v>20</v>
      </c>
      <c r="FV19" s="11" t="s">
        <v>20</v>
      </c>
      <c r="FW19" s="11" t="s">
        <v>20</v>
      </c>
      <c r="FX19" s="11">
        <v>2</v>
      </c>
      <c r="FY19" s="11">
        <v>4</v>
      </c>
      <c r="FZ19" s="11">
        <v>3</v>
      </c>
      <c r="GA19" s="11">
        <v>5</v>
      </c>
      <c r="GC19" s="11" t="s">
        <v>58</v>
      </c>
      <c r="GD19" s="11" t="s">
        <v>9</v>
      </c>
      <c r="GE19" s="11" t="s">
        <v>94</v>
      </c>
      <c r="GF19" s="11" t="s">
        <v>162</v>
      </c>
      <c r="GG19" s="11" t="s">
        <v>7</v>
      </c>
      <c r="GH19" s="11" t="s">
        <v>7</v>
      </c>
      <c r="GI19" s="54" t="s">
        <v>7</v>
      </c>
      <c r="GJ19" s="83" t="s">
        <v>12</v>
      </c>
      <c r="GK19" s="79" t="s">
        <v>57</v>
      </c>
      <c r="GL19" s="79" t="s">
        <v>9</v>
      </c>
      <c r="GM19" s="79" t="s">
        <v>7</v>
      </c>
      <c r="GN19" s="79"/>
      <c r="GO19" s="79" t="s">
        <v>280</v>
      </c>
      <c r="GP19" s="79" t="s">
        <v>7</v>
      </c>
      <c r="GQ19" s="79" t="s">
        <v>7</v>
      </c>
      <c r="GR19" s="79" t="s">
        <v>7</v>
      </c>
      <c r="GS19" s="79"/>
      <c r="GT19" s="84" t="s">
        <v>7</v>
      </c>
      <c r="GU19" s="53" t="s">
        <v>7</v>
      </c>
      <c r="GW19" s="11" t="s">
        <v>7</v>
      </c>
      <c r="GX19" s="54" t="s">
        <v>7</v>
      </c>
      <c r="GY19" s="83" t="s">
        <v>121</v>
      </c>
      <c r="GZ19" s="79">
        <v>10</v>
      </c>
      <c r="HA19" s="79"/>
      <c r="HB19" s="79"/>
      <c r="HC19" s="79"/>
      <c r="HD19" s="79"/>
      <c r="HE19" s="79"/>
      <c r="HF19" s="79"/>
      <c r="HG19" s="84"/>
      <c r="HH19" s="49" t="s">
        <v>5</v>
      </c>
      <c r="HX19" s="11" t="s">
        <v>54</v>
      </c>
      <c r="IF19" s="11" t="s">
        <v>158</v>
      </c>
      <c r="IJ19" s="11" t="s">
        <v>229</v>
      </c>
      <c r="IL19" s="11" t="s">
        <v>279</v>
      </c>
      <c r="IM19" s="11" t="s">
        <v>278</v>
      </c>
      <c r="IN19" s="21">
        <v>43970.495556435184</v>
      </c>
      <c r="IO19" s="18" t="s">
        <v>292</v>
      </c>
      <c r="IP19" s="18">
        <v>9</v>
      </c>
      <c r="IQ19" s="18" t="s">
        <v>7</v>
      </c>
      <c r="IS19" s="18" t="s">
        <v>7</v>
      </c>
      <c r="IU19" s="18" t="s">
        <v>7</v>
      </c>
      <c r="IX19" s="18" t="s">
        <v>20</v>
      </c>
      <c r="IY19" s="18" t="s">
        <v>40</v>
      </c>
      <c r="IZ19" s="18" t="s">
        <v>20</v>
      </c>
      <c r="JA19" s="18">
        <v>1</v>
      </c>
      <c r="JB19" s="18">
        <v>1</v>
      </c>
      <c r="JC19" s="18" t="s">
        <v>39</v>
      </c>
      <c r="JD19" s="18">
        <v>1</v>
      </c>
      <c r="JE19" s="18">
        <v>3</v>
      </c>
      <c r="JF19" s="18" t="s">
        <v>20</v>
      </c>
      <c r="JG19" s="18" t="s">
        <v>115</v>
      </c>
      <c r="JH19" s="18" t="s">
        <v>9</v>
      </c>
      <c r="JI19" s="18" t="s">
        <v>1412</v>
      </c>
      <c r="JJ19" s="18" t="s">
        <v>7</v>
      </c>
      <c r="JL19" s="18" t="s">
        <v>9</v>
      </c>
      <c r="JM19" s="18" t="s">
        <v>35</v>
      </c>
      <c r="JN19" s="18" t="s">
        <v>1411</v>
      </c>
      <c r="JO19" s="18" t="s">
        <v>7</v>
      </c>
      <c r="JQ19" s="18">
        <v>0</v>
      </c>
      <c r="JR19" s="18">
        <v>0</v>
      </c>
      <c r="JS19" s="18">
        <v>0</v>
      </c>
      <c r="JT19" s="18">
        <v>0</v>
      </c>
      <c r="JU19" s="18">
        <v>0</v>
      </c>
      <c r="JV19" s="18">
        <v>0</v>
      </c>
      <c r="JW19" s="18" t="s">
        <v>1410</v>
      </c>
      <c r="JX19" s="18">
        <v>3</v>
      </c>
      <c r="JY19" s="18">
        <v>4</v>
      </c>
      <c r="JZ19" s="18">
        <v>2</v>
      </c>
      <c r="KA19" s="18">
        <v>1</v>
      </c>
      <c r="KB19" s="18">
        <v>3</v>
      </c>
      <c r="KC19" s="18">
        <v>2</v>
      </c>
      <c r="KD19" s="18">
        <v>1</v>
      </c>
      <c r="KE19" s="18">
        <v>2</v>
      </c>
      <c r="KF19" s="18">
        <v>1</v>
      </c>
      <c r="KG19" s="18">
        <v>3</v>
      </c>
      <c r="KH19" s="18">
        <v>3</v>
      </c>
      <c r="KI19" s="18">
        <v>2</v>
      </c>
      <c r="KJ19" s="18">
        <v>2</v>
      </c>
      <c r="KK19" s="18">
        <v>1</v>
      </c>
      <c r="KL19" s="18">
        <v>2</v>
      </c>
      <c r="KM19" s="18">
        <v>3</v>
      </c>
      <c r="KN19" s="18">
        <v>2</v>
      </c>
      <c r="KO19" s="18">
        <v>2</v>
      </c>
      <c r="KP19" s="18">
        <v>2</v>
      </c>
      <c r="KQ19" s="18">
        <v>2</v>
      </c>
      <c r="KR19" s="34">
        <v>40</v>
      </c>
      <c r="KS19" s="149">
        <v>3</v>
      </c>
      <c r="KT19" s="18">
        <v>0</v>
      </c>
      <c r="KU19" s="18">
        <v>1</v>
      </c>
      <c r="KV19" s="18">
        <v>1</v>
      </c>
      <c r="KW19" s="18">
        <v>1</v>
      </c>
      <c r="KX19" s="18">
        <v>0</v>
      </c>
      <c r="KY19" s="18">
        <v>1</v>
      </c>
      <c r="KZ19" s="18">
        <v>1</v>
      </c>
      <c r="LA19" s="18">
        <v>1</v>
      </c>
      <c r="LB19" s="18">
        <v>0</v>
      </c>
      <c r="LC19" s="18">
        <v>0</v>
      </c>
      <c r="LD19" s="18">
        <v>0</v>
      </c>
      <c r="LE19" s="18">
        <v>1</v>
      </c>
      <c r="LF19" s="18">
        <v>0</v>
      </c>
      <c r="LG19" s="18">
        <v>0</v>
      </c>
      <c r="LH19" s="18">
        <v>2</v>
      </c>
      <c r="LI19" s="18">
        <v>3</v>
      </c>
      <c r="LJ19" s="18">
        <v>0</v>
      </c>
      <c r="LK19" s="18">
        <v>0</v>
      </c>
      <c r="LL19" s="18">
        <v>0</v>
      </c>
      <c r="LM19" s="18">
        <v>0</v>
      </c>
      <c r="LN19" s="18">
        <v>1</v>
      </c>
      <c r="LO19" s="18">
        <v>0</v>
      </c>
      <c r="LP19" s="18">
        <v>2</v>
      </c>
      <c r="LQ19" s="18">
        <v>0</v>
      </c>
      <c r="LR19" s="18">
        <v>0</v>
      </c>
      <c r="LS19" s="18">
        <v>2</v>
      </c>
      <c r="LT19" s="18">
        <v>0</v>
      </c>
      <c r="LU19" s="18">
        <v>0</v>
      </c>
      <c r="LV19" s="18">
        <v>1</v>
      </c>
      <c r="LW19" s="18">
        <v>0</v>
      </c>
      <c r="LX19" s="18">
        <v>1</v>
      </c>
      <c r="LY19" s="18">
        <v>0</v>
      </c>
      <c r="LZ19" s="18">
        <v>0</v>
      </c>
      <c r="MA19" s="18">
        <v>1</v>
      </c>
      <c r="MB19" s="18">
        <v>1</v>
      </c>
      <c r="MC19" s="34">
        <v>0</v>
      </c>
      <c r="MD19">
        <f t="shared" si="1"/>
        <v>8</v>
      </c>
      <c r="ME19">
        <f t="shared" si="2"/>
        <v>1</v>
      </c>
      <c r="MF19">
        <f t="shared" si="3"/>
        <v>1</v>
      </c>
      <c r="MG19">
        <f t="shared" si="4"/>
        <v>2</v>
      </c>
      <c r="MH19">
        <f t="shared" si="5"/>
        <v>7</v>
      </c>
      <c r="MI19">
        <f t="shared" si="6"/>
        <v>5</v>
      </c>
      <c r="MJ19">
        <f t="shared" si="7"/>
        <v>10</v>
      </c>
      <c r="MK19" s="149">
        <v>3</v>
      </c>
      <c r="ML19" s="18">
        <v>3</v>
      </c>
      <c r="MM19" s="18">
        <v>3</v>
      </c>
      <c r="MN19" s="18">
        <v>1</v>
      </c>
      <c r="MO19" s="18">
        <v>1</v>
      </c>
      <c r="MP19" s="18">
        <v>1</v>
      </c>
      <c r="MQ19" s="18">
        <v>1</v>
      </c>
      <c r="MR19" s="18">
        <v>2</v>
      </c>
      <c r="MS19" s="18">
        <v>1</v>
      </c>
      <c r="MT19" s="18">
        <v>1</v>
      </c>
      <c r="MU19" s="18">
        <v>1</v>
      </c>
      <c r="MV19" s="18">
        <v>2</v>
      </c>
      <c r="MW19" s="18">
        <v>2</v>
      </c>
      <c r="MX19" s="18">
        <v>2</v>
      </c>
      <c r="MY19" s="18">
        <v>2</v>
      </c>
      <c r="MZ19" s="18">
        <v>3</v>
      </c>
      <c r="NA19" s="18">
        <v>1</v>
      </c>
      <c r="NB19" s="18">
        <v>1</v>
      </c>
      <c r="NC19" s="18">
        <v>1</v>
      </c>
      <c r="ND19" s="24">
        <f>SUM(MK19:NC19)</f>
        <v>32</v>
      </c>
      <c r="NE19" s="20" t="s">
        <v>284</v>
      </c>
      <c r="NF19" s="18" t="s">
        <v>1409</v>
      </c>
      <c r="NG19" s="18" t="s">
        <v>1408</v>
      </c>
      <c r="NH19" s="18">
        <v>9</v>
      </c>
      <c r="NI19" s="18" t="s">
        <v>68</v>
      </c>
      <c r="NJ19" s="18" t="s">
        <v>69</v>
      </c>
      <c r="NK19" s="18" t="s">
        <v>103</v>
      </c>
      <c r="NL19" s="18" t="s">
        <v>26</v>
      </c>
      <c r="NM19" s="18" t="s">
        <v>26</v>
      </c>
      <c r="NN19" s="18" t="s">
        <v>26</v>
      </c>
      <c r="NO19" s="18" t="s">
        <v>103</v>
      </c>
      <c r="NP19" s="18" t="s">
        <v>69</v>
      </c>
      <c r="NQ19" s="18" t="s">
        <v>26</v>
      </c>
      <c r="NR19" s="18" t="s">
        <v>7</v>
      </c>
      <c r="NS19" s="18" t="s">
        <v>26</v>
      </c>
      <c r="NT19" s="18" t="s">
        <v>26</v>
      </c>
      <c r="NU19" s="18" t="s">
        <v>124</v>
      </c>
      <c r="NV19" s="18" t="s">
        <v>100</v>
      </c>
      <c r="NW19" s="18">
        <v>105</v>
      </c>
      <c r="NX19" s="18" t="s">
        <v>9</v>
      </c>
      <c r="NY19" s="18" t="s">
        <v>9</v>
      </c>
      <c r="NZ19" s="18" t="s">
        <v>1407</v>
      </c>
      <c r="OA19" s="18" t="s">
        <v>21</v>
      </c>
      <c r="OB19" s="18" t="s">
        <v>21</v>
      </c>
      <c r="OC19" s="18">
        <v>5</v>
      </c>
      <c r="OD19" s="18">
        <v>3</v>
      </c>
      <c r="OE19" s="18">
        <v>2</v>
      </c>
      <c r="OF19" s="18">
        <v>1</v>
      </c>
      <c r="OG19" s="18" t="s">
        <v>20</v>
      </c>
      <c r="OH19" s="18" t="s">
        <v>20</v>
      </c>
      <c r="OI19" s="18" t="s">
        <v>20</v>
      </c>
      <c r="OJ19" s="18" t="s">
        <v>20</v>
      </c>
      <c r="OK19" s="18" t="s">
        <v>20</v>
      </c>
      <c r="OL19" s="18">
        <v>2</v>
      </c>
      <c r="OM19" s="18">
        <v>5</v>
      </c>
      <c r="ON19" s="18">
        <v>3</v>
      </c>
      <c r="OO19" s="18">
        <v>5</v>
      </c>
      <c r="OP19" s="18" t="s">
        <v>1406</v>
      </c>
      <c r="OQ19" s="18" t="s">
        <v>427</v>
      </c>
      <c r="OR19" s="18" t="s">
        <v>9</v>
      </c>
      <c r="OS19" s="18" t="s">
        <v>14</v>
      </c>
      <c r="OT19" s="18" t="s">
        <v>58</v>
      </c>
      <c r="OU19" s="18" t="s">
        <v>7</v>
      </c>
      <c r="OV19" s="18" t="s">
        <v>7</v>
      </c>
      <c r="OW19" s="18" t="s">
        <v>7</v>
      </c>
      <c r="OX19" s="18" t="s">
        <v>12</v>
      </c>
      <c r="OY19" s="18" t="s">
        <v>57</v>
      </c>
      <c r="OZ19" s="18" t="s">
        <v>9</v>
      </c>
      <c r="PA19" s="18" t="s">
        <v>7</v>
      </c>
      <c r="PC19" s="18" t="s">
        <v>280</v>
      </c>
      <c r="PD19" s="18" t="s">
        <v>9</v>
      </c>
      <c r="PE19" s="18" t="s">
        <v>7</v>
      </c>
      <c r="PF19" s="18" t="s">
        <v>7</v>
      </c>
      <c r="PH19" s="18" t="s">
        <v>7</v>
      </c>
      <c r="PI19" s="18" t="s">
        <v>7</v>
      </c>
      <c r="PK19" s="18" t="s">
        <v>7</v>
      </c>
      <c r="PL19" s="18" t="s">
        <v>7</v>
      </c>
      <c r="PM19" s="18" t="s">
        <v>6</v>
      </c>
      <c r="PR19" s="18">
        <v>1</v>
      </c>
      <c r="PV19" s="18" t="s">
        <v>5</v>
      </c>
      <c r="QL19" s="18" t="s">
        <v>54</v>
      </c>
      <c r="QT19" s="18" t="s">
        <v>158</v>
      </c>
      <c r="QX19" s="18" t="s">
        <v>229</v>
      </c>
      <c r="QZ19" s="18" t="s">
        <v>279</v>
      </c>
      <c r="RA19" s="34" t="s">
        <v>278</v>
      </c>
      <c r="RB19" s="37">
        <v>43977.416406979166</v>
      </c>
      <c r="RC19" s="35" t="s">
        <v>292</v>
      </c>
      <c r="RD19" s="35">
        <v>10</v>
      </c>
      <c r="RE19" s="35" t="s">
        <v>7</v>
      </c>
      <c r="RG19" s="35" t="s">
        <v>7</v>
      </c>
      <c r="RI19" s="35" t="s">
        <v>7</v>
      </c>
      <c r="RL19" s="35" t="s">
        <v>20</v>
      </c>
      <c r="RM19" s="35" t="s">
        <v>40</v>
      </c>
      <c r="RN19" s="35">
        <v>1</v>
      </c>
      <c r="RO19" s="35">
        <v>1</v>
      </c>
      <c r="RP19" s="35">
        <v>1</v>
      </c>
      <c r="RQ19" s="35" t="s">
        <v>39</v>
      </c>
      <c r="RR19" s="35">
        <v>1</v>
      </c>
      <c r="RS19" s="35">
        <v>3</v>
      </c>
      <c r="RT19" s="35" t="s">
        <v>20</v>
      </c>
      <c r="RU19" s="35" t="s">
        <v>115</v>
      </c>
      <c r="RV19" s="35" t="s">
        <v>9</v>
      </c>
      <c r="RW19" s="35" t="s">
        <v>1660</v>
      </c>
      <c r="RX19" s="35" t="s">
        <v>7</v>
      </c>
      <c r="RZ19" s="35" t="s">
        <v>9</v>
      </c>
      <c r="SA19" s="35" t="s">
        <v>35</v>
      </c>
      <c r="SB19" s="35" t="s">
        <v>1395</v>
      </c>
      <c r="SC19" s="35" t="s">
        <v>7</v>
      </c>
      <c r="SE19" s="35">
        <v>0</v>
      </c>
      <c r="SF19" s="35">
        <v>0</v>
      </c>
      <c r="SG19" s="35">
        <v>0</v>
      </c>
      <c r="SH19" s="35">
        <v>0</v>
      </c>
      <c r="SI19" s="35">
        <v>0</v>
      </c>
      <c r="SK19" s="35" t="s">
        <v>1659</v>
      </c>
      <c r="SL19" s="35">
        <v>3</v>
      </c>
      <c r="SM19" s="35">
        <v>4</v>
      </c>
      <c r="SN19" s="35">
        <v>2</v>
      </c>
      <c r="SO19" s="35">
        <v>1</v>
      </c>
      <c r="SP19" s="35">
        <v>3</v>
      </c>
      <c r="SQ19" s="35">
        <v>1</v>
      </c>
      <c r="SR19" s="35">
        <v>1</v>
      </c>
      <c r="SS19" s="35">
        <v>2</v>
      </c>
      <c r="ST19" s="35">
        <v>1</v>
      </c>
      <c r="SU19" s="35">
        <v>3</v>
      </c>
      <c r="SV19" s="35">
        <v>3</v>
      </c>
      <c r="SW19" s="35">
        <v>2</v>
      </c>
      <c r="SX19" s="35">
        <v>2</v>
      </c>
      <c r="SY19" s="35">
        <v>1</v>
      </c>
      <c r="SZ19" s="35">
        <v>3</v>
      </c>
      <c r="TA19" s="35">
        <v>2</v>
      </c>
      <c r="TB19" s="35">
        <v>1</v>
      </c>
      <c r="TC19" s="35">
        <v>1</v>
      </c>
      <c r="TD19" s="35">
        <v>2</v>
      </c>
      <c r="TE19" s="35">
        <v>3</v>
      </c>
      <c r="TF19" s="156">
        <v>36</v>
      </c>
      <c r="TG19" s="160">
        <v>2</v>
      </c>
      <c r="TH19" s="35">
        <v>0</v>
      </c>
      <c r="TI19" s="35">
        <v>2</v>
      </c>
      <c r="TJ19" s="35">
        <v>0</v>
      </c>
      <c r="TK19" s="35">
        <v>2</v>
      </c>
      <c r="TL19" s="35">
        <v>0</v>
      </c>
      <c r="TM19" s="35">
        <v>0</v>
      </c>
      <c r="TN19" s="35">
        <v>1</v>
      </c>
      <c r="TO19" s="35">
        <v>1</v>
      </c>
      <c r="TP19" s="35">
        <v>0</v>
      </c>
      <c r="TQ19" s="35">
        <v>0</v>
      </c>
      <c r="TR19" s="35">
        <v>1</v>
      </c>
      <c r="TS19" s="35">
        <v>2</v>
      </c>
      <c r="TT19" s="35">
        <v>0</v>
      </c>
      <c r="TU19" s="35">
        <v>0</v>
      </c>
      <c r="TV19" s="35">
        <v>2</v>
      </c>
      <c r="TW19" s="35">
        <v>1</v>
      </c>
      <c r="TX19" s="35">
        <v>0</v>
      </c>
      <c r="TY19" s="35">
        <v>1</v>
      </c>
      <c r="TZ19" s="35">
        <v>0</v>
      </c>
      <c r="UA19" s="35">
        <v>0</v>
      </c>
      <c r="UB19" s="35">
        <v>1</v>
      </c>
      <c r="UC19" s="35">
        <v>0</v>
      </c>
      <c r="UD19" s="35">
        <v>2</v>
      </c>
      <c r="UE19" s="35">
        <v>0</v>
      </c>
      <c r="UF19" s="35">
        <v>0</v>
      </c>
      <c r="UG19" s="35">
        <v>2</v>
      </c>
      <c r="UH19" s="35">
        <v>0</v>
      </c>
      <c r="UI19" s="35">
        <v>0</v>
      </c>
      <c r="UJ19" s="35">
        <v>1</v>
      </c>
      <c r="UK19" s="35">
        <v>0</v>
      </c>
      <c r="UL19" s="35">
        <v>1</v>
      </c>
      <c r="UM19" s="35">
        <v>0</v>
      </c>
      <c r="UN19" s="35">
        <v>2</v>
      </c>
      <c r="UO19" s="35">
        <v>0</v>
      </c>
      <c r="UP19" s="35">
        <v>1</v>
      </c>
      <c r="UQ19" s="156">
        <v>1</v>
      </c>
      <c r="UR19" s="163">
        <v>7</v>
      </c>
      <c r="US19" s="163">
        <v>1</v>
      </c>
      <c r="UT19" s="163">
        <v>3</v>
      </c>
      <c r="UU19" s="163">
        <v>2</v>
      </c>
      <c r="UV19" s="163">
        <v>8</v>
      </c>
      <c r="UW19" s="163">
        <v>5</v>
      </c>
      <c r="UX19" s="163">
        <v>10</v>
      </c>
      <c r="UY19" s="160">
        <v>2</v>
      </c>
      <c r="UZ19" s="35">
        <v>1</v>
      </c>
      <c r="VA19" s="35">
        <v>4</v>
      </c>
      <c r="VB19" s="35">
        <v>1</v>
      </c>
      <c r="VC19" s="35">
        <v>1</v>
      </c>
      <c r="VD19" s="35">
        <v>1</v>
      </c>
      <c r="VE19" s="35">
        <v>1</v>
      </c>
      <c r="VF19" s="35">
        <v>1</v>
      </c>
      <c r="VG19" s="35">
        <v>1</v>
      </c>
      <c r="VH19" s="35">
        <v>1</v>
      </c>
      <c r="VI19" s="35">
        <v>1</v>
      </c>
      <c r="VJ19" s="35">
        <v>2</v>
      </c>
      <c r="VK19" s="35">
        <v>3</v>
      </c>
      <c r="VL19" s="35">
        <v>1</v>
      </c>
      <c r="VM19" s="35">
        <v>2</v>
      </c>
      <c r="VN19" s="35">
        <v>1</v>
      </c>
      <c r="VO19" s="35">
        <v>1</v>
      </c>
      <c r="VP19" s="35">
        <v>1</v>
      </c>
      <c r="VQ19" s="35">
        <v>1</v>
      </c>
      <c r="VR19" s="40">
        <f>SUM(UY19:VQ19)</f>
        <v>27</v>
      </c>
      <c r="VS19" s="44" t="s">
        <v>284</v>
      </c>
      <c r="VT19" s="35" t="s">
        <v>760</v>
      </c>
      <c r="VU19" s="35">
        <v>8</v>
      </c>
      <c r="VV19" s="35">
        <v>9</v>
      </c>
      <c r="VW19" s="35" t="s">
        <v>69</v>
      </c>
      <c r="VX19" s="35" t="s">
        <v>69</v>
      </c>
      <c r="VY19" s="35" t="s">
        <v>103</v>
      </c>
      <c r="VZ19" s="35" t="s">
        <v>26</v>
      </c>
      <c r="WA19" s="35" t="s">
        <v>26</v>
      </c>
      <c r="WB19" s="35" t="s">
        <v>26</v>
      </c>
      <c r="WC19" s="35" t="s">
        <v>103</v>
      </c>
      <c r="WD19" s="35" t="s">
        <v>103</v>
      </c>
      <c r="WE19" s="35" t="s">
        <v>26</v>
      </c>
      <c r="WF19" s="35" t="s">
        <v>102</v>
      </c>
      <c r="WG19" s="35" t="s">
        <v>26</v>
      </c>
      <c r="WH19" s="35" t="s">
        <v>25</v>
      </c>
      <c r="WI19" s="35" t="s">
        <v>101</v>
      </c>
      <c r="WJ19" s="35" t="s">
        <v>100</v>
      </c>
      <c r="WK19" s="35">
        <v>105</v>
      </c>
      <c r="WL19" s="35" t="s">
        <v>9</v>
      </c>
      <c r="WM19" s="35" t="s">
        <v>9</v>
      </c>
      <c r="WN19" s="35" t="s">
        <v>1658</v>
      </c>
      <c r="WO19" s="35" t="s">
        <v>21</v>
      </c>
      <c r="WP19" s="35" t="s">
        <v>21</v>
      </c>
      <c r="WQ19" s="35">
        <v>5</v>
      </c>
      <c r="WR19" s="35">
        <v>2</v>
      </c>
      <c r="WS19" s="35">
        <v>2</v>
      </c>
      <c r="WT19" s="35">
        <v>1</v>
      </c>
      <c r="WU19" s="35" t="s">
        <v>20</v>
      </c>
      <c r="WV19" s="35" t="s">
        <v>20</v>
      </c>
      <c r="WW19" s="35" t="s">
        <v>20</v>
      </c>
      <c r="WX19" s="35" t="s">
        <v>20</v>
      </c>
      <c r="WY19" s="35" t="s">
        <v>20</v>
      </c>
      <c r="WZ19" s="35">
        <v>1</v>
      </c>
      <c r="XA19" s="35">
        <v>5</v>
      </c>
      <c r="XB19" s="35">
        <v>1</v>
      </c>
      <c r="XC19" s="35">
        <v>5</v>
      </c>
      <c r="XE19" s="35" t="s">
        <v>427</v>
      </c>
      <c r="XF19" s="35" t="s">
        <v>9</v>
      </c>
      <c r="XG19" s="35" t="s">
        <v>14</v>
      </c>
      <c r="XH19" s="35" t="s">
        <v>58</v>
      </c>
      <c r="XI19" s="35" t="s">
        <v>7</v>
      </c>
      <c r="XJ19" s="35" t="s">
        <v>7</v>
      </c>
      <c r="XK19" s="35" t="s">
        <v>7</v>
      </c>
      <c r="XL19" s="35" t="s">
        <v>12</v>
      </c>
      <c r="XM19" s="35" t="s">
        <v>57</v>
      </c>
      <c r="XN19" s="35" t="s">
        <v>9</v>
      </c>
      <c r="XO19" s="35" t="s">
        <v>7</v>
      </c>
      <c r="XQ19" s="35" t="s">
        <v>1657</v>
      </c>
      <c r="XR19" s="35" t="s">
        <v>9</v>
      </c>
      <c r="XS19" s="35" t="s">
        <v>7</v>
      </c>
      <c r="XT19" s="35" t="s">
        <v>7</v>
      </c>
      <c r="XV19" s="35" t="s">
        <v>7</v>
      </c>
      <c r="XW19" s="35" t="s">
        <v>7</v>
      </c>
      <c r="XY19" s="35" t="s">
        <v>7</v>
      </c>
      <c r="XZ19" s="35" t="s">
        <v>7</v>
      </c>
      <c r="YA19" s="35" t="s">
        <v>337</v>
      </c>
      <c r="YE19" s="35">
        <v>5</v>
      </c>
      <c r="YJ19" s="35" t="s">
        <v>5</v>
      </c>
      <c r="YZ19" s="35" t="s">
        <v>54</v>
      </c>
      <c r="ZH19" s="35" t="s">
        <v>158</v>
      </c>
      <c r="ZL19" s="35" t="s">
        <v>229</v>
      </c>
      <c r="ZN19" s="35" t="s">
        <v>279</v>
      </c>
      <c r="ZO19" s="35" t="s">
        <v>278</v>
      </c>
    </row>
    <row r="20" spans="1:691" ht="14.5" x14ac:dyDescent="0.35">
      <c r="A20" s="17">
        <v>43955.265308472226</v>
      </c>
      <c r="B20" s="47" t="s">
        <v>990</v>
      </c>
      <c r="C20" s="53">
        <v>47</v>
      </c>
      <c r="D20" s="11" t="s">
        <v>139</v>
      </c>
      <c r="E20" s="11" t="s">
        <v>138</v>
      </c>
      <c r="F20" s="11" t="s">
        <v>351</v>
      </c>
      <c r="G20" s="11" t="s">
        <v>48</v>
      </c>
      <c r="H20" s="11" t="s">
        <v>47</v>
      </c>
      <c r="I20" s="11" t="s">
        <v>47</v>
      </c>
      <c r="J20" s="11" t="s">
        <v>7</v>
      </c>
      <c r="L20" s="11" t="s">
        <v>7</v>
      </c>
      <c r="N20" s="11" t="s">
        <v>7</v>
      </c>
      <c r="O20" s="11" t="s">
        <v>914</v>
      </c>
      <c r="P20" s="11">
        <v>34</v>
      </c>
      <c r="Q20" s="11" t="s">
        <v>136</v>
      </c>
      <c r="R20" s="11">
        <v>12</v>
      </c>
      <c r="S20" s="11" t="s">
        <v>84</v>
      </c>
      <c r="T20" s="11">
        <v>0</v>
      </c>
      <c r="U20" s="11" t="s">
        <v>7</v>
      </c>
      <c r="V20" s="11" t="s">
        <v>7</v>
      </c>
      <c r="W20" s="11" t="s">
        <v>7</v>
      </c>
      <c r="X20" s="11" t="s">
        <v>7</v>
      </c>
      <c r="Y20" s="54" t="s">
        <v>7</v>
      </c>
      <c r="Z20" s="65" t="s">
        <v>9</v>
      </c>
      <c r="AA20" s="66" t="s">
        <v>989</v>
      </c>
      <c r="AB20" s="66" t="s">
        <v>7</v>
      </c>
      <c r="AC20" s="66" t="s">
        <v>351</v>
      </c>
      <c r="AD20" s="66" t="s">
        <v>7</v>
      </c>
      <c r="AE20" s="66"/>
      <c r="AF20" s="67"/>
      <c r="AG20" s="53" t="s">
        <v>82</v>
      </c>
      <c r="AH20" s="11" t="s">
        <v>988</v>
      </c>
      <c r="AI20" s="11">
        <v>2</v>
      </c>
      <c r="AJ20" s="11" t="s">
        <v>20</v>
      </c>
      <c r="AK20" s="11">
        <v>1</v>
      </c>
      <c r="AL20" s="11" t="s">
        <v>134</v>
      </c>
      <c r="AM20" s="11" t="s">
        <v>20</v>
      </c>
      <c r="AN20" s="11">
        <v>1</v>
      </c>
      <c r="AO20" s="11" t="s">
        <v>20</v>
      </c>
      <c r="AP20" s="54" t="s">
        <v>349</v>
      </c>
      <c r="AQ20" s="65" t="s">
        <v>9</v>
      </c>
      <c r="AR20" s="66" t="s">
        <v>987</v>
      </c>
      <c r="AS20" s="66" t="s">
        <v>9</v>
      </c>
      <c r="AT20" s="67" t="s">
        <v>986</v>
      </c>
      <c r="AU20" s="53" t="s">
        <v>7</v>
      </c>
      <c r="AV20" s="11" t="s">
        <v>20</v>
      </c>
      <c r="AW20" s="11" t="s">
        <v>34</v>
      </c>
      <c r="AX20" s="11" t="s">
        <v>9</v>
      </c>
      <c r="AY20" s="11" t="s">
        <v>985</v>
      </c>
      <c r="AZ20" s="11">
        <v>3</v>
      </c>
      <c r="BA20" s="11" t="s">
        <v>129</v>
      </c>
      <c r="BB20" s="11">
        <v>3</v>
      </c>
      <c r="BC20" s="11" t="s">
        <v>108</v>
      </c>
      <c r="BD20" s="11">
        <v>7</v>
      </c>
      <c r="BE20" s="11" t="s">
        <v>204</v>
      </c>
      <c r="BF20" s="54" t="s">
        <v>734</v>
      </c>
      <c r="BG20" s="83">
        <v>2</v>
      </c>
      <c r="BH20" s="79">
        <v>2</v>
      </c>
      <c r="BI20" s="79">
        <v>2</v>
      </c>
      <c r="BJ20" s="79">
        <v>2</v>
      </c>
      <c r="BK20" s="79">
        <v>3</v>
      </c>
      <c r="BL20" s="79">
        <v>3</v>
      </c>
      <c r="BM20" s="79">
        <v>2</v>
      </c>
      <c r="BN20" s="79">
        <v>2</v>
      </c>
      <c r="BO20" s="79">
        <v>2</v>
      </c>
      <c r="BP20" s="79">
        <v>3</v>
      </c>
      <c r="BQ20" s="79">
        <v>3</v>
      </c>
      <c r="BR20" s="79">
        <v>2</v>
      </c>
      <c r="BS20" s="79">
        <v>2</v>
      </c>
      <c r="BT20" s="79">
        <v>2</v>
      </c>
      <c r="BU20" s="79">
        <v>2</v>
      </c>
      <c r="BV20" s="79">
        <v>3</v>
      </c>
      <c r="BW20" s="79">
        <v>2</v>
      </c>
      <c r="BX20" s="79">
        <v>2</v>
      </c>
      <c r="BY20" s="79">
        <v>2</v>
      </c>
      <c r="BZ20" s="84">
        <v>2</v>
      </c>
      <c r="CA20" s="136">
        <v>48</v>
      </c>
      <c r="CB20" s="53">
        <v>2</v>
      </c>
      <c r="CC20" s="11">
        <v>1</v>
      </c>
      <c r="CD20" s="11">
        <v>2</v>
      </c>
      <c r="CE20" s="11">
        <v>1</v>
      </c>
      <c r="CF20" s="11">
        <v>1</v>
      </c>
      <c r="CG20" s="11">
        <v>1</v>
      </c>
      <c r="CH20" s="11">
        <v>1</v>
      </c>
      <c r="CI20" s="11">
        <v>1</v>
      </c>
      <c r="CJ20" s="11">
        <v>3</v>
      </c>
      <c r="CK20" s="11">
        <v>2</v>
      </c>
      <c r="CL20" s="11">
        <v>1</v>
      </c>
      <c r="CM20" s="11">
        <v>1</v>
      </c>
      <c r="CN20" s="11">
        <v>3</v>
      </c>
      <c r="CO20" s="11">
        <v>3</v>
      </c>
      <c r="CP20" s="11">
        <v>2</v>
      </c>
      <c r="CQ20" s="11">
        <v>2</v>
      </c>
      <c r="CR20" s="11">
        <v>1</v>
      </c>
      <c r="CS20" s="11">
        <v>1</v>
      </c>
      <c r="CT20" s="11">
        <v>1</v>
      </c>
      <c r="CU20" s="11">
        <v>1</v>
      </c>
      <c r="CV20" s="11">
        <v>2</v>
      </c>
      <c r="CW20" s="11">
        <v>2</v>
      </c>
      <c r="CX20" s="11">
        <v>1</v>
      </c>
      <c r="CY20" s="11">
        <v>3</v>
      </c>
      <c r="CZ20" s="11">
        <v>1</v>
      </c>
      <c r="DA20" s="11">
        <v>1</v>
      </c>
      <c r="DB20" s="11">
        <v>2</v>
      </c>
      <c r="DC20" s="11">
        <v>1</v>
      </c>
      <c r="DD20" s="11">
        <v>2</v>
      </c>
      <c r="DE20" s="11">
        <v>2</v>
      </c>
      <c r="DF20" s="11">
        <v>2</v>
      </c>
      <c r="DG20" s="11">
        <v>3</v>
      </c>
      <c r="DH20" s="11">
        <v>2</v>
      </c>
      <c r="DI20" s="11">
        <v>2</v>
      </c>
      <c r="DJ20" s="11">
        <v>3</v>
      </c>
      <c r="DK20" s="11">
        <v>2</v>
      </c>
      <c r="DL20" s="54">
        <v>2</v>
      </c>
      <c r="DM20" s="143">
        <v>12</v>
      </c>
      <c r="DN20" s="143">
        <v>9</v>
      </c>
      <c r="DO20" s="143">
        <v>8</v>
      </c>
      <c r="DP20" s="143">
        <v>11</v>
      </c>
      <c r="DQ20" s="143">
        <v>16</v>
      </c>
      <c r="DR20" s="143">
        <v>8</v>
      </c>
      <c r="DS20" s="143">
        <v>32</v>
      </c>
      <c r="DT20" s="83">
        <v>3</v>
      </c>
      <c r="DU20" s="79">
        <v>2</v>
      </c>
      <c r="DV20" s="79">
        <v>3</v>
      </c>
      <c r="DW20" s="79">
        <v>2</v>
      </c>
      <c r="DX20" s="79">
        <v>3</v>
      </c>
      <c r="DY20" s="79">
        <v>1</v>
      </c>
      <c r="DZ20" s="79">
        <v>2</v>
      </c>
      <c r="EA20" s="79">
        <v>2</v>
      </c>
      <c r="EB20" s="79">
        <v>2</v>
      </c>
      <c r="EC20" s="79">
        <v>1</v>
      </c>
      <c r="ED20" s="79">
        <v>1</v>
      </c>
      <c r="EE20" s="79">
        <v>2</v>
      </c>
      <c r="EF20" s="79">
        <v>3</v>
      </c>
      <c r="EG20" s="79">
        <v>2</v>
      </c>
      <c r="EH20" s="79">
        <v>2</v>
      </c>
      <c r="EI20" s="79">
        <v>2</v>
      </c>
      <c r="EJ20" s="79">
        <v>2</v>
      </c>
      <c r="EK20" s="79">
        <v>2</v>
      </c>
      <c r="EL20" s="84">
        <v>2</v>
      </c>
      <c r="EM20" s="136">
        <f t="shared" si="0"/>
        <v>39</v>
      </c>
      <c r="EN20" s="53" t="s">
        <v>984</v>
      </c>
      <c r="EO20" s="11" t="s">
        <v>204</v>
      </c>
      <c r="EP20" s="77" t="s">
        <v>983</v>
      </c>
      <c r="EQ20" s="11">
        <v>7</v>
      </c>
      <c r="ER20" s="11" t="s">
        <v>69</v>
      </c>
      <c r="ES20" s="11" t="s">
        <v>26</v>
      </c>
      <c r="ET20" s="11" t="s">
        <v>103</v>
      </c>
      <c r="EU20" s="11" t="s">
        <v>103</v>
      </c>
      <c r="EV20" s="11" t="s">
        <v>26</v>
      </c>
      <c r="EW20" s="11" t="s">
        <v>26</v>
      </c>
      <c r="EX20" s="11" t="s">
        <v>103</v>
      </c>
      <c r="EY20" s="11" t="s">
        <v>103</v>
      </c>
      <c r="EZ20" s="11" t="s">
        <v>103</v>
      </c>
      <c r="FA20" s="11" t="s">
        <v>7</v>
      </c>
      <c r="FB20" s="11" t="s">
        <v>26</v>
      </c>
      <c r="FC20" s="11" t="s">
        <v>26</v>
      </c>
      <c r="FD20" s="11" t="s">
        <v>24</v>
      </c>
      <c r="FE20" s="54" t="s">
        <v>100</v>
      </c>
      <c r="FF20" s="83">
        <v>1.1000000000000001</v>
      </c>
      <c r="FG20" s="79" t="s">
        <v>438</v>
      </c>
      <c r="FH20" s="79">
        <v>47</v>
      </c>
      <c r="FI20" s="79">
        <v>3</v>
      </c>
      <c r="FJ20" s="79" t="s">
        <v>7</v>
      </c>
      <c r="FK20" s="79" t="s">
        <v>9</v>
      </c>
      <c r="FL20" s="79" t="s">
        <v>982</v>
      </c>
      <c r="FM20" s="79" t="s">
        <v>60</v>
      </c>
      <c r="FN20" s="84" t="s">
        <v>60</v>
      </c>
      <c r="FO20" s="53">
        <v>4</v>
      </c>
      <c r="FP20" s="11">
        <v>3</v>
      </c>
      <c r="FQ20" s="11">
        <v>3</v>
      </c>
      <c r="FR20" s="11">
        <v>4</v>
      </c>
      <c r="FS20" s="11" t="s">
        <v>17</v>
      </c>
      <c r="FT20" s="11" t="s">
        <v>18</v>
      </c>
      <c r="FU20" s="11" t="s">
        <v>19</v>
      </c>
      <c r="FV20" s="11" t="s">
        <v>17</v>
      </c>
      <c r="FW20" s="11" t="s">
        <v>18</v>
      </c>
      <c r="FX20" s="11">
        <v>4</v>
      </c>
      <c r="FY20" s="11">
        <v>3</v>
      </c>
      <c r="FZ20" s="11">
        <v>4</v>
      </c>
      <c r="GA20" s="11">
        <v>3</v>
      </c>
      <c r="GB20" s="11" t="s">
        <v>981</v>
      </c>
      <c r="GC20" s="11" t="s">
        <v>427</v>
      </c>
      <c r="GD20" s="11" t="s">
        <v>7</v>
      </c>
      <c r="GE20" s="11" t="s">
        <v>58</v>
      </c>
      <c r="GF20" s="11" t="s">
        <v>58</v>
      </c>
      <c r="GG20" s="11" t="s">
        <v>13</v>
      </c>
      <c r="GH20" s="11" t="s">
        <v>7</v>
      </c>
      <c r="GI20" s="54" t="s">
        <v>7</v>
      </c>
      <c r="GJ20" s="83" t="s">
        <v>93</v>
      </c>
      <c r="GK20" s="79" t="s">
        <v>92</v>
      </c>
      <c r="GL20" s="79" t="s">
        <v>7</v>
      </c>
      <c r="GM20" s="79" t="s">
        <v>7</v>
      </c>
      <c r="GN20" s="79"/>
      <c r="GO20" s="79" t="s">
        <v>980</v>
      </c>
      <c r="GP20" s="79" t="s">
        <v>9</v>
      </c>
      <c r="GQ20" s="79" t="s">
        <v>9</v>
      </c>
      <c r="GR20" s="79" t="s">
        <v>7</v>
      </c>
      <c r="GS20" s="79"/>
      <c r="GT20" s="84" t="s">
        <v>9</v>
      </c>
      <c r="GU20" s="53" t="s">
        <v>7</v>
      </c>
      <c r="GX20" s="54"/>
      <c r="GY20" s="83" t="s">
        <v>90</v>
      </c>
      <c r="GZ20" s="79"/>
      <c r="HA20" s="79"/>
      <c r="HB20" s="79"/>
      <c r="HC20" s="79"/>
      <c r="HD20" s="79"/>
      <c r="HE20" s="79">
        <v>7</v>
      </c>
      <c r="HF20" s="79"/>
      <c r="HG20" s="84"/>
      <c r="HH20" s="49" t="s">
        <v>5</v>
      </c>
      <c r="HI20" s="11" t="s">
        <v>1</v>
      </c>
      <c r="HJ20" s="11" t="s">
        <v>1</v>
      </c>
      <c r="HL20" s="11" t="s">
        <v>1</v>
      </c>
      <c r="HP20" s="11" t="s">
        <v>1</v>
      </c>
      <c r="HX20" s="11" t="s">
        <v>1</v>
      </c>
      <c r="MD20"/>
      <c r="ME20"/>
      <c r="MF20"/>
      <c r="MG20"/>
      <c r="MH20"/>
      <c r="MI20"/>
      <c r="MJ20"/>
    </row>
    <row r="21" spans="1:691" ht="14.5" x14ac:dyDescent="0.35">
      <c r="A21" s="17">
        <v>43957.524438206019</v>
      </c>
      <c r="B21" s="47" t="s">
        <v>729</v>
      </c>
      <c r="C21" s="53">
        <v>63</v>
      </c>
      <c r="D21" s="11" t="s">
        <v>51</v>
      </c>
      <c r="E21" s="11" t="s">
        <v>50</v>
      </c>
      <c r="F21" s="11" t="s">
        <v>333</v>
      </c>
      <c r="G21" s="11" t="s">
        <v>117</v>
      </c>
      <c r="H21" s="11" t="s">
        <v>47</v>
      </c>
      <c r="I21" s="11" t="s">
        <v>47</v>
      </c>
      <c r="J21" s="11" t="s">
        <v>9</v>
      </c>
      <c r="K21" s="11">
        <v>3</v>
      </c>
      <c r="L21" s="11" t="s">
        <v>9</v>
      </c>
      <c r="M21" s="11" t="s">
        <v>449</v>
      </c>
      <c r="N21" s="11" t="s">
        <v>9</v>
      </c>
      <c r="O21" s="11" t="s">
        <v>45</v>
      </c>
      <c r="P21" s="11">
        <v>75</v>
      </c>
      <c r="Q21" s="11" t="s">
        <v>728</v>
      </c>
      <c r="R21" s="11">
        <v>150</v>
      </c>
      <c r="S21" s="11">
        <v>1</v>
      </c>
      <c r="T21" s="11">
        <v>0</v>
      </c>
      <c r="U21" s="11" t="s">
        <v>9</v>
      </c>
      <c r="V21" s="11" t="s">
        <v>9</v>
      </c>
      <c r="W21" s="11" t="s">
        <v>7</v>
      </c>
      <c r="X21" s="11" t="s">
        <v>7</v>
      </c>
      <c r="Y21" s="54" t="s">
        <v>7</v>
      </c>
      <c r="Z21" s="65" t="s">
        <v>7</v>
      </c>
      <c r="AA21" s="66"/>
      <c r="AB21" s="66" t="s">
        <v>7</v>
      </c>
      <c r="AC21" s="66"/>
      <c r="AD21" s="66" t="s">
        <v>7</v>
      </c>
      <c r="AE21" s="66"/>
      <c r="AF21" s="67"/>
      <c r="AG21" s="53" t="s">
        <v>20</v>
      </c>
      <c r="AH21" s="11" t="s">
        <v>40</v>
      </c>
      <c r="AI21" s="11" t="s">
        <v>20</v>
      </c>
      <c r="AJ21" s="11" t="s">
        <v>20</v>
      </c>
      <c r="AK21" s="11" t="s">
        <v>20</v>
      </c>
      <c r="AL21" s="11" t="s">
        <v>80</v>
      </c>
      <c r="AM21" s="11">
        <v>2</v>
      </c>
      <c r="AN21" s="11">
        <v>1</v>
      </c>
      <c r="AO21" s="11" t="s">
        <v>20</v>
      </c>
      <c r="AP21" s="54" t="s">
        <v>115</v>
      </c>
      <c r="AQ21" s="65" t="s">
        <v>9</v>
      </c>
      <c r="AR21" s="66" t="s">
        <v>727</v>
      </c>
      <c r="AS21" s="66" t="s">
        <v>9</v>
      </c>
      <c r="AT21" s="67" t="s">
        <v>726</v>
      </c>
      <c r="AU21" s="53" t="s">
        <v>7</v>
      </c>
      <c r="AV21" s="11" t="s">
        <v>20</v>
      </c>
      <c r="AX21" s="11" t="s">
        <v>9</v>
      </c>
      <c r="AY21" s="11" t="s">
        <v>725</v>
      </c>
      <c r="AZ21" s="11">
        <v>2</v>
      </c>
      <c r="BA21" s="11" t="s">
        <v>253</v>
      </c>
      <c r="BB21" s="11">
        <v>0</v>
      </c>
      <c r="BC21" s="11">
        <v>0</v>
      </c>
      <c r="BD21" s="11">
        <v>1</v>
      </c>
      <c r="BE21" s="11">
        <v>20</v>
      </c>
      <c r="BF21" s="54" t="s">
        <v>344</v>
      </c>
      <c r="BG21" s="83">
        <v>3</v>
      </c>
      <c r="BH21" s="79">
        <v>4</v>
      </c>
      <c r="BI21" s="79">
        <v>1</v>
      </c>
      <c r="BJ21" s="79">
        <v>1</v>
      </c>
      <c r="BK21" s="79">
        <v>3</v>
      </c>
      <c r="BL21" s="79">
        <v>2</v>
      </c>
      <c r="BM21" s="79">
        <v>3</v>
      </c>
      <c r="BN21" s="79">
        <v>3</v>
      </c>
      <c r="BO21" s="79">
        <v>2</v>
      </c>
      <c r="BP21" s="79">
        <v>4</v>
      </c>
      <c r="BQ21" s="79">
        <v>4</v>
      </c>
      <c r="BR21" s="79">
        <v>1</v>
      </c>
      <c r="BS21" s="79">
        <v>1</v>
      </c>
      <c r="BT21" s="79">
        <v>1</v>
      </c>
      <c r="BU21" s="79">
        <v>3</v>
      </c>
      <c r="BV21" s="79">
        <v>4</v>
      </c>
      <c r="BW21" s="79">
        <v>2</v>
      </c>
      <c r="BX21" s="79">
        <v>1</v>
      </c>
      <c r="BY21" s="79">
        <v>3</v>
      </c>
      <c r="BZ21" s="84">
        <v>3</v>
      </c>
      <c r="CA21" s="136">
        <v>34</v>
      </c>
      <c r="CB21" s="53">
        <v>1</v>
      </c>
      <c r="CC21" s="11">
        <v>3</v>
      </c>
      <c r="CD21" s="11">
        <v>0</v>
      </c>
      <c r="CE21" s="11">
        <v>0</v>
      </c>
      <c r="CF21" s="11">
        <v>2</v>
      </c>
      <c r="CG21" s="11">
        <v>0</v>
      </c>
      <c r="CH21" s="11">
        <v>2</v>
      </c>
      <c r="CI21" s="11">
        <v>0</v>
      </c>
      <c r="CJ21" s="11">
        <v>2</v>
      </c>
      <c r="CK21" s="11">
        <v>0</v>
      </c>
      <c r="CL21" s="11">
        <v>0</v>
      </c>
      <c r="CM21" s="11">
        <v>0</v>
      </c>
      <c r="CN21" s="11">
        <v>1</v>
      </c>
      <c r="CO21" s="11">
        <v>0</v>
      </c>
      <c r="CP21" s="11">
        <v>2</v>
      </c>
      <c r="CQ21" s="11">
        <v>0</v>
      </c>
      <c r="CR21" s="11">
        <v>0</v>
      </c>
      <c r="CS21" s="11">
        <v>2</v>
      </c>
      <c r="CT21" s="11">
        <v>2</v>
      </c>
      <c r="CU21" s="11">
        <v>0</v>
      </c>
      <c r="CV21" s="11">
        <v>0</v>
      </c>
      <c r="CW21" s="11">
        <v>0</v>
      </c>
      <c r="CX21" s="11">
        <v>0</v>
      </c>
      <c r="CY21" s="11">
        <v>3</v>
      </c>
      <c r="CZ21" s="11">
        <v>0</v>
      </c>
      <c r="DA21" s="11">
        <v>0</v>
      </c>
      <c r="DB21" s="11">
        <v>2</v>
      </c>
      <c r="DC21" s="11">
        <v>0</v>
      </c>
      <c r="DD21" s="11">
        <v>0</v>
      </c>
      <c r="DE21" s="11">
        <v>0</v>
      </c>
      <c r="DF21" s="11">
        <v>0</v>
      </c>
      <c r="DG21" s="11">
        <v>0</v>
      </c>
      <c r="DH21" s="11">
        <v>0</v>
      </c>
      <c r="DI21" s="11">
        <v>0</v>
      </c>
      <c r="DJ21" s="11">
        <v>0</v>
      </c>
      <c r="DK21" s="11">
        <v>2</v>
      </c>
      <c r="DL21" s="54">
        <v>0</v>
      </c>
      <c r="DM21" s="143">
        <v>5</v>
      </c>
      <c r="DN21" s="143">
        <v>7</v>
      </c>
      <c r="DO21" s="143">
        <v>2</v>
      </c>
      <c r="DP21" s="143">
        <v>0</v>
      </c>
      <c r="DQ21" s="143">
        <v>8</v>
      </c>
      <c r="DR21" s="143">
        <v>2</v>
      </c>
      <c r="DS21" s="143">
        <v>8</v>
      </c>
      <c r="DT21" s="83">
        <v>1</v>
      </c>
      <c r="DU21" s="79">
        <v>1</v>
      </c>
      <c r="DV21" s="79">
        <v>1</v>
      </c>
      <c r="DW21" s="79">
        <v>1</v>
      </c>
      <c r="DX21" s="79">
        <v>1</v>
      </c>
      <c r="DY21" s="79">
        <v>1</v>
      </c>
      <c r="DZ21" s="79">
        <v>1</v>
      </c>
      <c r="EA21" s="79">
        <v>1</v>
      </c>
      <c r="EB21" s="79">
        <v>1</v>
      </c>
      <c r="EC21" s="79">
        <v>4</v>
      </c>
      <c r="ED21" s="79">
        <v>1</v>
      </c>
      <c r="EE21" s="79">
        <v>1</v>
      </c>
      <c r="EF21" s="79">
        <v>1</v>
      </c>
      <c r="EG21" s="79">
        <v>1</v>
      </c>
      <c r="EH21" s="79">
        <v>1</v>
      </c>
      <c r="EI21" s="79">
        <v>1</v>
      </c>
      <c r="EJ21" s="79">
        <v>1</v>
      </c>
      <c r="EK21" s="79">
        <v>1</v>
      </c>
      <c r="EL21" s="84">
        <v>1</v>
      </c>
      <c r="EM21" s="136">
        <f t="shared" si="0"/>
        <v>22</v>
      </c>
      <c r="EN21" s="90" t="s">
        <v>724</v>
      </c>
      <c r="EO21" s="11">
        <v>20</v>
      </c>
      <c r="EP21" s="77" t="s">
        <v>440</v>
      </c>
      <c r="EQ21" s="11">
        <v>5</v>
      </c>
      <c r="ER21" s="11" t="s">
        <v>68</v>
      </c>
      <c r="ES21" s="11" t="s">
        <v>68</v>
      </c>
      <c r="ET21" s="11" t="s">
        <v>26</v>
      </c>
      <c r="EU21" s="11" t="s">
        <v>26</v>
      </c>
      <c r="EV21" s="11" t="s">
        <v>26</v>
      </c>
      <c r="EW21" s="11" t="s">
        <v>26</v>
      </c>
      <c r="EX21" s="11" t="s">
        <v>69</v>
      </c>
      <c r="EY21" s="11" t="s">
        <v>26</v>
      </c>
      <c r="EZ21" s="11" t="s">
        <v>26</v>
      </c>
      <c r="FA21" s="11" t="s">
        <v>723</v>
      </c>
      <c r="FB21" s="11" t="s">
        <v>25</v>
      </c>
      <c r="FC21" s="11" t="s">
        <v>26</v>
      </c>
      <c r="FD21" s="11" t="s">
        <v>101</v>
      </c>
      <c r="FE21" s="54" t="s">
        <v>65</v>
      </c>
      <c r="FF21" s="83">
        <v>0.05</v>
      </c>
      <c r="FG21" s="79">
        <v>20</v>
      </c>
      <c r="FH21" s="79">
        <v>24</v>
      </c>
      <c r="FI21" s="79">
        <v>90</v>
      </c>
      <c r="FJ21" s="79" t="s">
        <v>7</v>
      </c>
      <c r="FK21" s="79" t="s">
        <v>7</v>
      </c>
      <c r="FL21" s="79"/>
      <c r="FM21" s="79" t="s">
        <v>96</v>
      </c>
      <c r="FN21" s="84" t="s">
        <v>96</v>
      </c>
      <c r="FO21" s="53">
        <v>5</v>
      </c>
      <c r="FP21" s="11">
        <v>3</v>
      </c>
      <c r="FQ21" s="11">
        <v>5</v>
      </c>
      <c r="FR21" s="11">
        <v>1</v>
      </c>
      <c r="FS21" s="11" t="s">
        <v>17</v>
      </c>
      <c r="FT21" s="11" t="s">
        <v>19</v>
      </c>
      <c r="FU21" s="11" t="s">
        <v>19</v>
      </c>
      <c r="FV21" s="11" t="s">
        <v>17</v>
      </c>
      <c r="FW21" s="11" t="s">
        <v>17</v>
      </c>
      <c r="FX21" s="11">
        <v>4</v>
      </c>
      <c r="FY21" s="11">
        <v>3</v>
      </c>
      <c r="FZ21" s="11">
        <v>4</v>
      </c>
      <c r="GA21" s="11">
        <v>5</v>
      </c>
      <c r="GC21" s="11" t="s">
        <v>14</v>
      </c>
      <c r="GD21" s="11" t="s">
        <v>9</v>
      </c>
      <c r="GE21" s="11" t="s">
        <v>58</v>
      </c>
      <c r="GF21" s="11" t="s">
        <v>162</v>
      </c>
      <c r="GG21" s="11" t="s">
        <v>7</v>
      </c>
      <c r="GH21" s="11" t="s">
        <v>7</v>
      </c>
      <c r="GI21" s="54" t="s">
        <v>7</v>
      </c>
      <c r="GJ21" s="83" t="s">
        <v>12</v>
      </c>
      <c r="GK21" s="79" t="s">
        <v>57</v>
      </c>
      <c r="GL21" s="79" t="s">
        <v>9</v>
      </c>
      <c r="GM21" s="79" t="s">
        <v>7</v>
      </c>
      <c r="GN21" s="79"/>
      <c r="GO21" s="79" t="s">
        <v>722</v>
      </c>
      <c r="GP21" s="79" t="s">
        <v>9</v>
      </c>
      <c r="GQ21" s="79" t="s">
        <v>7</v>
      </c>
      <c r="GR21" s="79" t="s">
        <v>7</v>
      </c>
      <c r="GS21" s="79"/>
      <c r="GT21" s="84" t="s">
        <v>9</v>
      </c>
      <c r="GU21" s="53" t="s">
        <v>9</v>
      </c>
      <c r="GV21" s="11" t="s">
        <v>721</v>
      </c>
      <c r="GW21" s="11" t="s">
        <v>7</v>
      </c>
      <c r="GX21" s="54" t="s">
        <v>7</v>
      </c>
      <c r="GY21" s="83" t="s">
        <v>185</v>
      </c>
      <c r="GZ21" s="79"/>
      <c r="HA21" s="79"/>
      <c r="HB21" s="79"/>
      <c r="HC21" s="79"/>
      <c r="HD21" s="79"/>
      <c r="HE21" s="79"/>
      <c r="HF21" s="79">
        <v>4</v>
      </c>
      <c r="HG21" s="84"/>
      <c r="HH21" s="49" t="s">
        <v>5</v>
      </c>
      <c r="HX21" s="11" t="s">
        <v>54</v>
      </c>
      <c r="IB21" s="11" t="s">
        <v>141</v>
      </c>
      <c r="IC21" s="11" t="s">
        <v>248</v>
      </c>
      <c r="ID21" s="11" t="s">
        <v>1</v>
      </c>
      <c r="IF21" s="11" t="s">
        <v>1</v>
      </c>
      <c r="IN21" s="21">
        <v>43964.428288900468</v>
      </c>
      <c r="IO21" s="18" t="s">
        <v>1549</v>
      </c>
      <c r="IP21" s="18">
        <v>9</v>
      </c>
      <c r="IQ21" s="18" t="s">
        <v>7</v>
      </c>
      <c r="IS21" s="18" t="s">
        <v>7</v>
      </c>
      <c r="IU21" s="18" t="s">
        <v>7</v>
      </c>
      <c r="IX21" s="18" t="s">
        <v>20</v>
      </c>
      <c r="IY21" s="18" t="s">
        <v>40</v>
      </c>
      <c r="IZ21" s="18" t="s">
        <v>20</v>
      </c>
      <c r="JA21" s="18" t="s">
        <v>20</v>
      </c>
      <c r="JB21" s="18" t="s">
        <v>20</v>
      </c>
      <c r="JC21" s="18" t="s">
        <v>80</v>
      </c>
      <c r="JD21" s="18">
        <v>2</v>
      </c>
      <c r="JE21" s="18" t="s">
        <v>20</v>
      </c>
      <c r="JF21" s="18" t="s">
        <v>20</v>
      </c>
      <c r="JG21" s="18" t="s">
        <v>38</v>
      </c>
      <c r="JH21" s="18" t="s">
        <v>9</v>
      </c>
      <c r="JI21" s="18" t="s">
        <v>1548</v>
      </c>
      <c r="JJ21" s="18" t="s">
        <v>9</v>
      </c>
      <c r="JK21" s="18" t="s">
        <v>1547</v>
      </c>
      <c r="JL21" s="18" t="s">
        <v>7</v>
      </c>
      <c r="JM21" s="18" t="s">
        <v>20</v>
      </c>
      <c r="JO21" s="18" t="s">
        <v>9</v>
      </c>
      <c r="JP21" s="18" t="s">
        <v>1546</v>
      </c>
      <c r="JQ21" s="18">
        <v>2</v>
      </c>
      <c r="JR21" s="18" t="s">
        <v>170</v>
      </c>
      <c r="JS21" s="18">
        <v>2</v>
      </c>
      <c r="JT21" s="18" t="s">
        <v>253</v>
      </c>
      <c r="JU21" s="18">
        <v>3</v>
      </c>
      <c r="JW21" s="18" t="s">
        <v>1545</v>
      </c>
      <c r="JX21" s="18">
        <v>2</v>
      </c>
      <c r="JY21" s="18">
        <v>3</v>
      </c>
      <c r="JZ21" s="18">
        <v>4</v>
      </c>
      <c r="KA21" s="18">
        <v>4</v>
      </c>
      <c r="KB21" s="18">
        <v>2</v>
      </c>
      <c r="KC21" s="18">
        <v>3</v>
      </c>
      <c r="KD21" s="18">
        <v>1</v>
      </c>
      <c r="KE21" s="18">
        <v>3</v>
      </c>
      <c r="KF21" s="18">
        <v>2</v>
      </c>
      <c r="KG21" s="18">
        <v>3</v>
      </c>
      <c r="KH21" s="18">
        <v>2</v>
      </c>
      <c r="KI21" s="18">
        <v>3</v>
      </c>
      <c r="KJ21" s="18">
        <v>3</v>
      </c>
      <c r="KK21" s="18">
        <v>3</v>
      </c>
      <c r="KL21" s="18">
        <v>2</v>
      </c>
      <c r="KM21" s="18">
        <v>1</v>
      </c>
      <c r="KN21" s="18">
        <v>3</v>
      </c>
      <c r="KO21" s="18">
        <v>3</v>
      </c>
      <c r="KP21" s="18">
        <v>2</v>
      </c>
      <c r="KQ21" s="18">
        <v>2</v>
      </c>
      <c r="KR21" s="34">
        <v>58</v>
      </c>
      <c r="KS21" s="149">
        <v>4</v>
      </c>
      <c r="KT21" s="18">
        <v>1</v>
      </c>
      <c r="KU21" s="18">
        <v>4</v>
      </c>
      <c r="KV21" s="18">
        <v>1</v>
      </c>
      <c r="KW21" s="18">
        <v>1</v>
      </c>
      <c r="KX21" s="18">
        <v>3</v>
      </c>
      <c r="KY21" s="18">
        <v>1</v>
      </c>
      <c r="KZ21" s="18">
        <v>1</v>
      </c>
      <c r="LA21" s="18">
        <v>2</v>
      </c>
      <c r="LB21" s="18">
        <v>3</v>
      </c>
      <c r="LC21" s="18">
        <v>2</v>
      </c>
      <c r="LD21" s="18">
        <v>4</v>
      </c>
      <c r="LE21" s="18">
        <v>1</v>
      </c>
      <c r="LF21" s="18">
        <v>1</v>
      </c>
      <c r="LG21" s="18">
        <v>3</v>
      </c>
      <c r="LH21" s="18">
        <v>4</v>
      </c>
      <c r="LI21" s="18">
        <v>4</v>
      </c>
      <c r="LJ21" s="18">
        <v>4</v>
      </c>
      <c r="LK21" s="18">
        <v>1</v>
      </c>
      <c r="LL21" s="18">
        <v>3</v>
      </c>
      <c r="LM21" s="18">
        <v>0</v>
      </c>
      <c r="LN21" s="18">
        <v>3</v>
      </c>
      <c r="LO21" s="18">
        <v>0</v>
      </c>
      <c r="LP21" s="18">
        <v>1</v>
      </c>
      <c r="LQ21" s="18">
        <v>0</v>
      </c>
      <c r="LR21" s="18">
        <v>4</v>
      </c>
      <c r="LS21" s="18">
        <v>3</v>
      </c>
      <c r="LT21" s="18">
        <v>1</v>
      </c>
      <c r="LU21" s="18">
        <v>4</v>
      </c>
      <c r="LV21" s="18">
        <v>3</v>
      </c>
      <c r="LW21" s="18">
        <v>0</v>
      </c>
      <c r="LX21" s="18">
        <v>0</v>
      </c>
      <c r="LY21" s="18">
        <v>0</v>
      </c>
      <c r="LZ21" s="18">
        <v>4</v>
      </c>
      <c r="MA21" s="18">
        <v>0</v>
      </c>
      <c r="MB21" s="18">
        <v>4</v>
      </c>
      <c r="MC21" s="34">
        <v>4</v>
      </c>
      <c r="MD21">
        <f t="shared" si="1"/>
        <v>20</v>
      </c>
      <c r="ME21">
        <f t="shared" si="2"/>
        <v>5</v>
      </c>
      <c r="MF21">
        <f t="shared" si="3"/>
        <v>20</v>
      </c>
      <c r="MG21">
        <f t="shared" si="4"/>
        <v>11</v>
      </c>
      <c r="MH21">
        <f t="shared" si="5"/>
        <v>5</v>
      </c>
      <c r="MI21">
        <f t="shared" si="6"/>
        <v>18</v>
      </c>
      <c r="MJ21">
        <f t="shared" si="7"/>
        <v>69</v>
      </c>
      <c r="MK21" s="149">
        <v>1</v>
      </c>
      <c r="ML21" s="18">
        <v>1</v>
      </c>
      <c r="MM21" s="18">
        <v>1</v>
      </c>
      <c r="MN21" s="18">
        <v>1</v>
      </c>
      <c r="MO21" s="18">
        <v>1</v>
      </c>
      <c r="MP21" s="18">
        <v>1</v>
      </c>
      <c r="MQ21" s="18">
        <v>1</v>
      </c>
      <c r="MR21" s="18">
        <v>1</v>
      </c>
      <c r="MS21" s="18">
        <v>1</v>
      </c>
      <c r="MT21" s="18">
        <v>1</v>
      </c>
      <c r="MU21" s="18">
        <v>1</v>
      </c>
      <c r="MV21" s="18">
        <v>1</v>
      </c>
      <c r="MW21" s="18">
        <v>1</v>
      </c>
      <c r="MX21" s="18">
        <v>1</v>
      </c>
      <c r="MY21" s="18">
        <v>3</v>
      </c>
      <c r="MZ21" s="18">
        <v>1</v>
      </c>
      <c r="NA21" s="18">
        <v>1</v>
      </c>
      <c r="NB21" s="18">
        <v>1</v>
      </c>
      <c r="NC21" s="18">
        <v>1</v>
      </c>
      <c r="ND21" s="24">
        <f>SUM(MK21:NC21)</f>
        <v>21</v>
      </c>
      <c r="NE21" s="20" t="s">
        <v>1544</v>
      </c>
      <c r="NF21" s="18">
        <v>20</v>
      </c>
      <c r="NG21" s="20" t="s">
        <v>165</v>
      </c>
      <c r="NH21" s="18">
        <v>5</v>
      </c>
      <c r="NI21" s="18" t="s">
        <v>68</v>
      </c>
      <c r="NJ21" s="18" t="s">
        <v>68</v>
      </c>
      <c r="NK21" s="18" t="s">
        <v>26</v>
      </c>
      <c r="NL21" s="18" t="s">
        <v>26</v>
      </c>
      <c r="NM21" s="18" t="s">
        <v>26</v>
      </c>
      <c r="NN21" s="18" t="s">
        <v>26</v>
      </c>
      <c r="NO21" s="18" t="s">
        <v>26</v>
      </c>
      <c r="NP21" s="18" t="s">
        <v>69</v>
      </c>
      <c r="NQ21" s="18" t="s">
        <v>69</v>
      </c>
      <c r="NR21" s="18" t="s">
        <v>1543</v>
      </c>
      <c r="NS21" s="18" t="s">
        <v>26</v>
      </c>
      <c r="NT21" s="18" t="s">
        <v>25</v>
      </c>
      <c r="NU21" s="18" t="s">
        <v>101</v>
      </c>
      <c r="NV21" s="18" t="s">
        <v>146</v>
      </c>
      <c r="NW21" s="18">
        <v>120</v>
      </c>
      <c r="NX21" s="18" t="s">
        <v>7</v>
      </c>
      <c r="NY21" s="18" t="s">
        <v>9</v>
      </c>
      <c r="NZ21" s="18" t="s">
        <v>1542</v>
      </c>
      <c r="OA21" s="18" t="s">
        <v>96</v>
      </c>
      <c r="OB21" s="18" t="s">
        <v>60</v>
      </c>
      <c r="OC21" s="18">
        <v>5</v>
      </c>
      <c r="OD21" s="18">
        <v>2</v>
      </c>
      <c r="OE21" s="18">
        <v>5</v>
      </c>
      <c r="OF21" s="18">
        <v>1</v>
      </c>
      <c r="OG21" s="18" t="s">
        <v>1346</v>
      </c>
      <c r="OH21" s="18" t="s">
        <v>16</v>
      </c>
      <c r="OI21" s="18" t="s">
        <v>18</v>
      </c>
      <c r="OJ21" s="18" t="s">
        <v>19</v>
      </c>
      <c r="OK21" s="18" t="s">
        <v>20</v>
      </c>
      <c r="OL21" s="18">
        <v>3</v>
      </c>
      <c r="OM21" s="18">
        <v>5</v>
      </c>
      <c r="ON21" s="18">
        <v>2</v>
      </c>
      <c r="OO21" s="18">
        <v>5</v>
      </c>
      <c r="OP21" s="18" t="s">
        <v>1541</v>
      </c>
      <c r="OQ21" s="18" t="s">
        <v>14</v>
      </c>
      <c r="OR21" s="18" t="s">
        <v>9</v>
      </c>
      <c r="OS21" s="18" t="s">
        <v>162</v>
      </c>
      <c r="OT21" s="18" t="s">
        <v>551</v>
      </c>
      <c r="OU21" s="18" t="s">
        <v>13</v>
      </c>
      <c r="OV21" s="18" t="s">
        <v>13</v>
      </c>
      <c r="OW21" s="18" t="s">
        <v>7</v>
      </c>
      <c r="OX21" s="18" t="s">
        <v>12</v>
      </c>
      <c r="OY21" s="18" t="s">
        <v>57</v>
      </c>
      <c r="OZ21" s="18" t="s">
        <v>9</v>
      </c>
      <c r="PA21" s="18" t="s">
        <v>7</v>
      </c>
      <c r="PC21" s="18" t="s">
        <v>1540</v>
      </c>
      <c r="PD21" s="18" t="s">
        <v>9</v>
      </c>
      <c r="PE21" s="18" t="s">
        <v>9</v>
      </c>
      <c r="PF21" s="18" t="s">
        <v>7</v>
      </c>
      <c r="PH21" s="18" t="s">
        <v>7</v>
      </c>
      <c r="PI21" s="18" t="s">
        <v>9</v>
      </c>
      <c r="PJ21" s="18" t="s">
        <v>1539</v>
      </c>
      <c r="PK21" s="18" t="s">
        <v>7</v>
      </c>
      <c r="PL21" s="18" t="s">
        <v>7</v>
      </c>
      <c r="PM21" s="18" t="s">
        <v>185</v>
      </c>
      <c r="PT21" s="18">
        <v>10</v>
      </c>
      <c r="PV21" s="18" t="s">
        <v>5</v>
      </c>
      <c r="QL21" s="18" t="s">
        <v>54</v>
      </c>
      <c r="QP21" s="18" t="s">
        <v>141</v>
      </c>
      <c r="QQ21" s="18" t="s">
        <v>248</v>
      </c>
      <c r="QR21" s="18" t="s">
        <v>1</v>
      </c>
      <c r="QT21" s="18" t="s">
        <v>1</v>
      </c>
      <c r="RB21" s="37">
        <v>43971.443911724535</v>
      </c>
      <c r="RC21" s="35" t="s">
        <v>1549</v>
      </c>
      <c r="RD21" s="35" t="s">
        <v>1719</v>
      </c>
      <c r="RE21" s="35" t="s">
        <v>7</v>
      </c>
      <c r="RG21" s="35" t="s">
        <v>7</v>
      </c>
      <c r="RI21" s="35" t="s">
        <v>7</v>
      </c>
      <c r="RL21" s="35" t="s">
        <v>20</v>
      </c>
      <c r="RM21" s="35" t="s">
        <v>81</v>
      </c>
      <c r="RN21" s="35" t="s">
        <v>20</v>
      </c>
      <c r="RO21" s="35" t="s">
        <v>20</v>
      </c>
      <c r="RP21" s="35" t="s">
        <v>20</v>
      </c>
      <c r="RR21" s="35">
        <v>2</v>
      </c>
      <c r="RS21" s="35" t="s">
        <v>20</v>
      </c>
      <c r="RT21" s="35" t="s">
        <v>20</v>
      </c>
      <c r="RU21" s="35" t="s">
        <v>38</v>
      </c>
      <c r="RV21" s="35" t="s">
        <v>9</v>
      </c>
      <c r="RW21" s="35" t="s">
        <v>1718</v>
      </c>
      <c r="RX21" s="35" t="s">
        <v>9</v>
      </c>
      <c r="RY21" s="35" t="s">
        <v>1717</v>
      </c>
      <c r="RZ21" s="35" t="s">
        <v>7</v>
      </c>
      <c r="SA21" s="35" t="s">
        <v>20</v>
      </c>
      <c r="SB21" s="35" t="s">
        <v>1716</v>
      </c>
      <c r="SC21" s="35" t="s">
        <v>9</v>
      </c>
      <c r="SD21" s="35" t="s">
        <v>1715</v>
      </c>
      <c r="SE21" s="35">
        <v>0</v>
      </c>
      <c r="SG21" s="35">
        <v>0</v>
      </c>
      <c r="SH21" s="35" t="s">
        <v>170</v>
      </c>
      <c r="SI21" s="35">
        <v>3</v>
      </c>
      <c r="SJ21" s="35" t="s">
        <v>170</v>
      </c>
      <c r="SK21" s="35" t="s">
        <v>344</v>
      </c>
      <c r="SL21" s="35">
        <v>3</v>
      </c>
      <c r="SM21" s="35">
        <v>2</v>
      </c>
      <c r="SN21" s="35">
        <v>2</v>
      </c>
      <c r="SO21" s="35">
        <v>1</v>
      </c>
      <c r="SP21" s="35">
        <v>2</v>
      </c>
      <c r="SQ21" s="35">
        <v>3</v>
      </c>
      <c r="SR21" s="35">
        <v>4</v>
      </c>
      <c r="SS21" s="35">
        <v>3</v>
      </c>
      <c r="ST21" s="35">
        <v>3</v>
      </c>
      <c r="SU21" s="35">
        <v>2</v>
      </c>
      <c r="SV21" s="35">
        <v>2</v>
      </c>
      <c r="SW21" s="35">
        <v>2</v>
      </c>
      <c r="SX21" s="35">
        <v>1</v>
      </c>
      <c r="SY21" s="35">
        <v>3</v>
      </c>
      <c r="SZ21" s="35">
        <v>2</v>
      </c>
      <c r="TA21" s="35">
        <v>1</v>
      </c>
      <c r="TB21" s="35">
        <v>3</v>
      </c>
      <c r="TC21" s="35">
        <v>3</v>
      </c>
      <c r="TD21" s="35">
        <v>2</v>
      </c>
      <c r="TE21" s="35">
        <v>3</v>
      </c>
      <c r="TF21" s="156">
        <v>52</v>
      </c>
      <c r="TG21" s="160">
        <v>4</v>
      </c>
      <c r="TH21" s="35">
        <v>4</v>
      </c>
      <c r="TI21" s="35">
        <v>2</v>
      </c>
      <c r="TJ21" s="35">
        <v>1</v>
      </c>
      <c r="TK21" s="35">
        <v>2</v>
      </c>
      <c r="TL21" s="35">
        <v>2</v>
      </c>
      <c r="TM21" s="35">
        <v>3</v>
      </c>
      <c r="TN21" s="35">
        <v>1</v>
      </c>
      <c r="TO21" s="35">
        <v>2</v>
      </c>
      <c r="TP21" s="35">
        <v>3</v>
      </c>
      <c r="TQ21" s="35">
        <v>0</v>
      </c>
      <c r="TR21" s="35">
        <v>0</v>
      </c>
      <c r="TS21" s="35">
        <v>2</v>
      </c>
      <c r="TT21" s="35">
        <v>2</v>
      </c>
      <c r="TU21" s="35">
        <v>3</v>
      </c>
      <c r="TV21" s="35">
        <v>1</v>
      </c>
      <c r="TW21" s="35">
        <v>0</v>
      </c>
      <c r="TX21" s="35">
        <v>0</v>
      </c>
      <c r="TY21" s="35">
        <v>3</v>
      </c>
      <c r="TZ21" s="35">
        <v>3</v>
      </c>
      <c r="UA21" s="35">
        <v>0</v>
      </c>
      <c r="UB21" s="35">
        <v>3</v>
      </c>
      <c r="UC21" s="35">
        <v>0</v>
      </c>
      <c r="UD21" s="35">
        <v>1</v>
      </c>
      <c r="UE21" s="35">
        <v>3</v>
      </c>
      <c r="UF21" s="35">
        <v>0</v>
      </c>
      <c r="UG21" s="35">
        <v>3</v>
      </c>
      <c r="UH21" s="35">
        <v>3</v>
      </c>
      <c r="UI21" s="35">
        <v>1</v>
      </c>
      <c r="UJ21" s="35">
        <v>2</v>
      </c>
      <c r="UK21" s="35">
        <v>0</v>
      </c>
      <c r="UL21" s="35">
        <v>0</v>
      </c>
      <c r="UM21" s="35">
        <v>0</v>
      </c>
      <c r="UN21" s="35">
        <v>0</v>
      </c>
      <c r="UO21" s="35">
        <v>0</v>
      </c>
      <c r="UP21" s="35">
        <v>2</v>
      </c>
      <c r="UQ21" s="156">
        <v>0</v>
      </c>
      <c r="UR21" s="163">
        <v>17</v>
      </c>
      <c r="US21" s="163">
        <v>13</v>
      </c>
      <c r="UT21" s="163">
        <v>3</v>
      </c>
      <c r="UU21" s="163">
        <v>10</v>
      </c>
      <c r="UV21" s="163">
        <v>7</v>
      </c>
      <c r="UW21" s="163">
        <v>6</v>
      </c>
      <c r="UX21" s="163">
        <v>42</v>
      </c>
      <c r="UY21" s="160">
        <v>1</v>
      </c>
      <c r="UZ21" s="35">
        <v>1</v>
      </c>
      <c r="VA21" s="35">
        <v>1</v>
      </c>
      <c r="VB21" s="35">
        <v>2</v>
      </c>
      <c r="VC21" s="35">
        <v>1</v>
      </c>
      <c r="VD21" s="35">
        <v>1</v>
      </c>
      <c r="VE21" s="35">
        <v>1</v>
      </c>
      <c r="VF21" s="35">
        <v>1</v>
      </c>
      <c r="VG21" s="35">
        <v>1</v>
      </c>
      <c r="VH21" s="35">
        <v>1</v>
      </c>
      <c r="VI21" s="35">
        <v>1</v>
      </c>
      <c r="VJ21" s="35">
        <v>1</v>
      </c>
      <c r="VK21" s="35">
        <v>1</v>
      </c>
      <c r="VL21" s="35">
        <v>1</v>
      </c>
      <c r="VM21" s="35">
        <v>1</v>
      </c>
      <c r="VN21" s="35">
        <v>1</v>
      </c>
      <c r="VO21" s="35">
        <v>1</v>
      </c>
      <c r="VP21" s="35">
        <v>1</v>
      </c>
      <c r="VQ21" s="35">
        <v>1</v>
      </c>
      <c r="VR21" s="40">
        <f>SUM(UY21:VQ21)</f>
        <v>20</v>
      </c>
      <c r="VS21" s="35" t="s">
        <v>647</v>
      </c>
      <c r="VT21" s="35" t="s">
        <v>1714</v>
      </c>
      <c r="VU21" s="35" t="s">
        <v>739</v>
      </c>
      <c r="VV21" s="35">
        <v>6</v>
      </c>
      <c r="VW21" s="35" t="s">
        <v>69</v>
      </c>
      <c r="VX21" s="35" t="s">
        <v>69</v>
      </c>
      <c r="VY21" s="35" t="s">
        <v>26</v>
      </c>
      <c r="VZ21" s="35" t="s">
        <v>26</v>
      </c>
      <c r="WA21" s="35" t="s">
        <v>26</v>
      </c>
      <c r="WB21" s="35" t="s">
        <v>26</v>
      </c>
      <c r="WC21" s="35" t="s">
        <v>69</v>
      </c>
      <c r="WD21" s="35" t="s">
        <v>26</v>
      </c>
      <c r="WE21" s="35" t="s">
        <v>26</v>
      </c>
      <c r="WF21" s="35" t="s">
        <v>297</v>
      </c>
      <c r="WG21" s="35" t="s">
        <v>26</v>
      </c>
      <c r="WH21" s="35" t="s">
        <v>125</v>
      </c>
      <c r="WI21" s="35" t="s">
        <v>124</v>
      </c>
      <c r="WJ21" s="35" t="s">
        <v>65</v>
      </c>
      <c r="WK21" s="35">
        <v>7</v>
      </c>
      <c r="WL21" s="35" t="s">
        <v>9</v>
      </c>
      <c r="WM21" s="35" t="s">
        <v>9</v>
      </c>
      <c r="WN21" s="35" t="s">
        <v>1713</v>
      </c>
      <c r="WO21" s="35" t="s">
        <v>60</v>
      </c>
      <c r="WP21" s="35" t="s">
        <v>60</v>
      </c>
      <c r="WQ21" s="35">
        <v>5</v>
      </c>
      <c r="WR21" s="35">
        <v>3</v>
      </c>
      <c r="WS21" s="35">
        <v>5</v>
      </c>
      <c r="WT21" s="35">
        <v>1</v>
      </c>
      <c r="WU21" s="35" t="s">
        <v>16</v>
      </c>
      <c r="WV21" s="35" t="s">
        <v>1346</v>
      </c>
      <c r="WW21" s="35" t="s">
        <v>20</v>
      </c>
      <c r="WX21" s="35" t="s">
        <v>20</v>
      </c>
      <c r="WY21" s="35" t="s">
        <v>20</v>
      </c>
      <c r="WZ21" s="35">
        <v>2</v>
      </c>
      <c r="XA21" s="35">
        <v>4</v>
      </c>
      <c r="XB21" s="35">
        <v>2</v>
      </c>
      <c r="XC21" s="35">
        <v>5</v>
      </c>
      <c r="XD21" s="35" t="s">
        <v>297</v>
      </c>
      <c r="XE21" s="35" t="s">
        <v>14</v>
      </c>
      <c r="XF21" s="35" t="s">
        <v>9</v>
      </c>
      <c r="XG21" s="35" t="s">
        <v>94</v>
      </c>
      <c r="XH21" s="35" t="s">
        <v>94</v>
      </c>
      <c r="XI21" s="35" t="s">
        <v>7</v>
      </c>
      <c r="XJ21" s="35" t="s">
        <v>7</v>
      </c>
      <c r="XK21" s="35" t="s">
        <v>7</v>
      </c>
      <c r="XL21" s="35" t="s">
        <v>12</v>
      </c>
      <c r="XM21" s="35" t="s">
        <v>57</v>
      </c>
      <c r="XN21" s="35" t="s">
        <v>7</v>
      </c>
      <c r="XO21" s="35" t="s">
        <v>9</v>
      </c>
      <c r="XP21" s="35">
        <v>5</v>
      </c>
      <c r="XQ21" s="35" t="s">
        <v>1712</v>
      </c>
      <c r="XR21" s="35" t="s">
        <v>7</v>
      </c>
      <c r="XS21" s="35" t="s">
        <v>7</v>
      </c>
      <c r="XT21" s="35" t="s">
        <v>7</v>
      </c>
      <c r="XV21" s="35" t="s">
        <v>7</v>
      </c>
      <c r="XW21" s="35" t="s">
        <v>9</v>
      </c>
      <c r="XX21" s="35" t="s">
        <v>1711</v>
      </c>
      <c r="XY21" s="35" t="s">
        <v>9</v>
      </c>
      <c r="XZ21" s="35" t="s">
        <v>9</v>
      </c>
      <c r="YA21" s="35" t="s">
        <v>185</v>
      </c>
      <c r="YH21" s="35">
        <v>9</v>
      </c>
      <c r="YJ21" s="35" t="s">
        <v>5</v>
      </c>
      <c r="YZ21" s="35" t="s">
        <v>54</v>
      </c>
      <c r="ZD21" s="35" t="s">
        <v>141</v>
      </c>
      <c r="ZE21" s="35" t="s">
        <v>1</v>
      </c>
      <c r="ZF21" s="35" t="s">
        <v>1</v>
      </c>
      <c r="ZH21" s="35" t="s">
        <v>1</v>
      </c>
    </row>
    <row r="22" spans="1:691" ht="14.5" x14ac:dyDescent="0.35">
      <c r="A22" s="17">
        <v>43957.419350520839</v>
      </c>
      <c r="B22" s="47" t="s">
        <v>895</v>
      </c>
      <c r="C22" s="53">
        <v>48</v>
      </c>
      <c r="D22" s="11" t="s">
        <v>51</v>
      </c>
      <c r="E22" s="11" t="s">
        <v>50</v>
      </c>
      <c r="F22" s="11" t="s">
        <v>333</v>
      </c>
      <c r="G22" s="11" t="s">
        <v>578</v>
      </c>
      <c r="H22" s="11" t="s">
        <v>47</v>
      </c>
      <c r="I22" s="11" t="s">
        <v>47</v>
      </c>
      <c r="J22" s="11" t="s">
        <v>9</v>
      </c>
      <c r="K22" s="11">
        <v>2</v>
      </c>
      <c r="L22" s="11" t="s">
        <v>9</v>
      </c>
      <c r="M22" s="11" t="s">
        <v>46</v>
      </c>
      <c r="N22" s="11" t="s">
        <v>9</v>
      </c>
      <c r="O22" s="11" t="s">
        <v>45</v>
      </c>
      <c r="P22" s="11">
        <v>1200</v>
      </c>
      <c r="Q22" s="11" t="s">
        <v>894</v>
      </c>
      <c r="R22" s="11">
        <v>12140</v>
      </c>
      <c r="S22" s="11" t="s">
        <v>84</v>
      </c>
      <c r="T22" s="11">
        <v>2</v>
      </c>
      <c r="U22" s="11" t="s">
        <v>9</v>
      </c>
      <c r="V22" s="11" t="s">
        <v>7</v>
      </c>
      <c r="W22" s="11" t="s">
        <v>7</v>
      </c>
      <c r="X22" s="11" t="s">
        <v>7</v>
      </c>
      <c r="Y22" s="54" t="s">
        <v>7</v>
      </c>
      <c r="Z22" s="65" t="s">
        <v>7</v>
      </c>
      <c r="AA22" s="66"/>
      <c r="AB22" s="66" t="s">
        <v>7</v>
      </c>
      <c r="AC22" s="66"/>
      <c r="AD22" s="66" t="s">
        <v>7</v>
      </c>
      <c r="AE22" s="66"/>
      <c r="AF22" s="67"/>
      <c r="AG22" s="53" t="s">
        <v>20</v>
      </c>
      <c r="AH22" s="11" t="s">
        <v>40</v>
      </c>
      <c r="AI22" s="11">
        <v>4</v>
      </c>
      <c r="AJ22" s="11" t="s">
        <v>20</v>
      </c>
      <c r="AK22" s="11" t="s">
        <v>20</v>
      </c>
      <c r="AL22" s="11" t="s">
        <v>194</v>
      </c>
      <c r="AM22" s="11" t="s">
        <v>20</v>
      </c>
      <c r="AN22" s="11">
        <v>2</v>
      </c>
      <c r="AO22" s="11">
        <v>3</v>
      </c>
      <c r="AP22" s="54" t="s">
        <v>115</v>
      </c>
      <c r="AQ22" s="65" t="s">
        <v>9</v>
      </c>
      <c r="AR22" s="66" t="s">
        <v>893</v>
      </c>
      <c r="AS22" s="66" t="s">
        <v>9</v>
      </c>
      <c r="AT22" s="67" t="s">
        <v>892</v>
      </c>
      <c r="AU22" s="53" t="s">
        <v>9</v>
      </c>
      <c r="AV22" s="11" t="s">
        <v>35</v>
      </c>
      <c r="AW22" s="11" t="s">
        <v>34</v>
      </c>
      <c r="AX22" s="11" t="s">
        <v>9</v>
      </c>
      <c r="AY22" s="11" t="s">
        <v>891</v>
      </c>
      <c r="AZ22" s="11">
        <v>7</v>
      </c>
      <c r="BA22" s="11" t="s">
        <v>129</v>
      </c>
      <c r="BB22" s="11">
        <v>4</v>
      </c>
      <c r="BC22" s="11" t="s">
        <v>170</v>
      </c>
      <c r="BD22" s="11">
        <v>7</v>
      </c>
      <c r="BE22" s="11" t="s">
        <v>204</v>
      </c>
      <c r="BF22" s="54" t="s">
        <v>890</v>
      </c>
      <c r="BG22" s="83">
        <v>4</v>
      </c>
      <c r="BH22" s="79">
        <v>4</v>
      </c>
      <c r="BI22" s="79">
        <v>1</v>
      </c>
      <c r="BJ22" s="79">
        <v>1</v>
      </c>
      <c r="BK22" s="79">
        <v>2</v>
      </c>
      <c r="BL22" s="79">
        <v>1</v>
      </c>
      <c r="BM22" s="79">
        <v>2</v>
      </c>
      <c r="BN22" s="79">
        <v>3</v>
      </c>
      <c r="BO22" s="79">
        <v>1</v>
      </c>
      <c r="BP22" s="79">
        <v>2</v>
      </c>
      <c r="BQ22" s="79">
        <v>2</v>
      </c>
      <c r="BR22" s="79">
        <v>2</v>
      </c>
      <c r="BS22" s="79">
        <v>1</v>
      </c>
      <c r="BT22" s="79">
        <v>1</v>
      </c>
      <c r="BU22" s="79">
        <v>2</v>
      </c>
      <c r="BV22" s="79">
        <v>2</v>
      </c>
      <c r="BW22" s="79">
        <v>2</v>
      </c>
      <c r="BX22" s="79">
        <v>2</v>
      </c>
      <c r="BY22" s="79">
        <v>3</v>
      </c>
      <c r="BZ22" s="84">
        <v>4</v>
      </c>
      <c r="CA22" s="136">
        <v>35</v>
      </c>
      <c r="CB22" s="53">
        <v>1</v>
      </c>
      <c r="CC22" s="11">
        <v>0</v>
      </c>
      <c r="CD22" s="11">
        <v>2</v>
      </c>
      <c r="CE22" s="11">
        <v>1</v>
      </c>
      <c r="CF22" s="11">
        <v>2</v>
      </c>
      <c r="CG22" s="11">
        <v>1</v>
      </c>
      <c r="CH22" s="11">
        <v>1</v>
      </c>
      <c r="CI22" s="11">
        <v>1</v>
      </c>
      <c r="CJ22" s="11">
        <v>4</v>
      </c>
      <c r="CK22" s="11">
        <v>1</v>
      </c>
      <c r="CL22" s="11">
        <v>1</v>
      </c>
      <c r="CM22" s="11">
        <v>0</v>
      </c>
      <c r="CN22" s="11">
        <v>3</v>
      </c>
      <c r="CO22" s="11">
        <v>0</v>
      </c>
      <c r="CP22" s="11">
        <v>2</v>
      </c>
      <c r="CQ22" s="11">
        <v>3</v>
      </c>
      <c r="CR22" s="11">
        <v>1</v>
      </c>
      <c r="CS22" s="11">
        <v>2</v>
      </c>
      <c r="CT22" s="11">
        <v>1</v>
      </c>
      <c r="CU22" s="11">
        <v>0</v>
      </c>
      <c r="CV22" s="11">
        <v>0</v>
      </c>
      <c r="CW22" s="11">
        <v>2</v>
      </c>
      <c r="CX22" s="11">
        <v>0</v>
      </c>
      <c r="CY22" s="11">
        <v>4</v>
      </c>
      <c r="CZ22" s="11">
        <v>0</v>
      </c>
      <c r="DA22" s="11">
        <v>2</v>
      </c>
      <c r="DB22" s="11">
        <v>1</v>
      </c>
      <c r="DC22" s="11">
        <v>0</v>
      </c>
      <c r="DD22" s="11">
        <v>1</v>
      </c>
      <c r="DE22" s="11">
        <v>1</v>
      </c>
      <c r="DF22" s="11">
        <v>0</v>
      </c>
      <c r="DG22" s="11">
        <v>3</v>
      </c>
      <c r="DH22" s="11">
        <v>0</v>
      </c>
      <c r="DI22" s="11">
        <v>1</v>
      </c>
      <c r="DJ22" s="11">
        <v>3</v>
      </c>
      <c r="DK22" s="11">
        <v>1</v>
      </c>
      <c r="DL22" s="54">
        <v>2</v>
      </c>
      <c r="DM22" s="143">
        <v>10</v>
      </c>
      <c r="DN22" s="143">
        <v>3</v>
      </c>
      <c r="DO22" s="143">
        <v>9</v>
      </c>
      <c r="DP22" s="143">
        <v>2</v>
      </c>
      <c r="DQ22" s="143">
        <v>19</v>
      </c>
      <c r="DR22" s="143">
        <v>5</v>
      </c>
      <c r="DS22" s="143">
        <v>10</v>
      </c>
      <c r="DT22" s="83">
        <v>1</v>
      </c>
      <c r="DU22" s="79">
        <v>1</v>
      </c>
      <c r="DV22" s="79">
        <v>2</v>
      </c>
      <c r="DW22" s="79">
        <v>1</v>
      </c>
      <c r="DX22" s="79">
        <v>2</v>
      </c>
      <c r="DY22" s="79">
        <v>1</v>
      </c>
      <c r="DZ22" s="79">
        <v>1</v>
      </c>
      <c r="EA22" s="79">
        <v>1</v>
      </c>
      <c r="EB22" s="79">
        <v>2</v>
      </c>
      <c r="EC22" s="79">
        <v>1</v>
      </c>
      <c r="ED22" s="79">
        <v>1</v>
      </c>
      <c r="EE22" s="79">
        <v>1</v>
      </c>
      <c r="EF22" s="79">
        <v>2</v>
      </c>
      <c r="EG22" s="79">
        <v>1</v>
      </c>
      <c r="EH22" s="79">
        <v>2</v>
      </c>
      <c r="EI22" s="79">
        <v>1</v>
      </c>
      <c r="EJ22" s="79">
        <v>1</v>
      </c>
      <c r="EK22" s="79">
        <v>1</v>
      </c>
      <c r="EL22" s="84">
        <v>1</v>
      </c>
      <c r="EM22" s="136">
        <f t="shared" si="0"/>
        <v>24</v>
      </c>
      <c r="EN22" s="53" t="s">
        <v>465</v>
      </c>
      <c r="EO22" s="11" t="s">
        <v>533</v>
      </c>
      <c r="EP22" s="11" t="s">
        <v>739</v>
      </c>
      <c r="EQ22" s="11">
        <v>7</v>
      </c>
      <c r="ER22" s="11" t="s">
        <v>26</v>
      </c>
      <c r="ES22" s="11" t="s">
        <v>26</v>
      </c>
      <c r="ET22" s="11" t="s">
        <v>69</v>
      </c>
      <c r="EU22" s="11" t="s">
        <v>26</v>
      </c>
      <c r="EV22" s="11" t="s">
        <v>26</v>
      </c>
      <c r="EW22" s="11" t="s">
        <v>26</v>
      </c>
      <c r="EX22" s="11" t="s">
        <v>103</v>
      </c>
      <c r="EY22" s="11" t="s">
        <v>26</v>
      </c>
      <c r="EZ22" s="11" t="s">
        <v>26</v>
      </c>
      <c r="FA22" s="11" t="s">
        <v>889</v>
      </c>
      <c r="FB22" s="11" t="s">
        <v>26</v>
      </c>
      <c r="FC22" s="11" t="s">
        <v>26</v>
      </c>
      <c r="FD22" s="11" t="s">
        <v>66</v>
      </c>
      <c r="FE22" s="54" t="s">
        <v>100</v>
      </c>
      <c r="FF22" s="83">
        <v>0.1</v>
      </c>
      <c r="FG22" s="79" t="s">
        <v>98</v>
      </c>
      <c r="FH22" s="79">
        <v>24</v>
      </c>
      <c r="FI22" s="79">
        <v>840</v>
      </c>
      <c r="FJ22" s="79" t="s">
        <v>7</v>
      </c>
      <c r="FK22" s="79" t="s">
        <v>7</v>
      </c>
      <c r="FL22" s="79" t="s">
        <v>888</v>
      </c>
      <c r="FM22" s="79" t="s">
        <v>22</v>
      </c>
      <c r="FN22" s="84" t="s">
        <v>60</v>
      </c>
      <c r="FO22" s="53">
        <v>4</v>
      </c>
      <c r="FP22" s="11">
        <v>5</v>
      </c>
      <c r="FQ22" s="11">
        <v>5</v>
      </c>
      <c r="FR22" s="11">
        <v>2</v>
      </c>
      <c r="FS22" s="11" t="s">
        <v>16</v>
      </c>
      <c r="FT22" s="11" t="s">
        <v>19</v>
      </c>
      <c r="FU22" s="11" t="s">
        <v>17</v>
      </c>
      <c r="FV22" s="11" t="s">
        <v>18</v>
      </c>
      <c r="FW22" s="11" t="s">
        <v>20</v>
      </c>
      <c r="FX22" s="11">
        <v>4</v>
      </c>
      <c r="FY22" s="11">
        <v>2</v>
      </c>
      <c r="FZ22" s="11">
        <v>2</v>
      </c>
      <c r="GA22" s="11">
        <v>5</v>
      </c>
      <c r="GB22" s="11" t="s">
        <v>887</v>
      </c>
      <c r="GC22" s="11" t="s">
        <v>14</v>
      </c>
      <c r="GD22" s="11" t="s">
        <v>9</v>
      </c>
      <c r="GE22" s="11" t="s">
        <v>94</v>
      </c>
      <c r="GF22" s="11" t="s">
        <v>94</v>
      </c>
      <c r="GG22" s="11" t="s">
        <v>7</v>
      </c>
      <c r="GH22" s="11" t="s">
        <v>7</v>
      </c>
      <c r="GI22" s="54" t="s">
        <v>7</v>
      </c>
      <c r="GJ22" s="83" t="s">
        <v>12</v>
      </c>
      <c r="GK22" s="79" t="s">
        <v>57</v>
      </c>
      <c r="GL22" s="79" t="s">
        <v>9</v>
      </c>
      <c r="GM22" s="79" t="s">
        <v>7</v>
      </c>
      <c r="GN22" s="79">
        <v>0</v>
      </c>
      <c r="GO22" s="79" t="s">
        <v>368</v>
      </c>
      <c r="GP22" s="79" t="s">
        <v>7</v>
      </c>
      <c r="GQ22" s="79" t="s">
        <v>9</v>
      </c>
      <c r="GR22" s="79" t="s">
        <v>7</v>
      </c>
      <c r="GS22" s="79"/>
      <c r="GT22" s="84" t="s">
        <v>9</v>
      </c>
      <c r="GU22" s="53" t="s">
        <v>7</v>
      </c>
      <c r="GW22" s="11" t="s">
        <v>7</v>
      </c>
      <c r="GX22" s="54" t="s">
        <v>7</v>
      </c>
      <c r="GY22" s="83" t="s">
        <v>6</v>
      </c>
      <c r="GZ22" s="79"/>
      <c r="HA22" s="79"/>
      <c r="HB22" s="79"/>
      <c r="HC22" s="79"/>
      <c r="HD22" s="79">
        <v>1</v>
      </c>
      <c r="HE22" s="79"/>
      <c r="HF22" s="79"/>
      <c r="HG22" s="84"/>
      <c r="HH22" s="49" t="s">
        <v>5</v>
      </c>
      <c r="HX22" s="11" t="s">
        <v>54</v>
      </c>
      <c r="HY22" s="11" t="s">
        <v>53</v>
      </c>
      <c r="HZ22" s="11" t="s">
        <v>1</v>
      </c>
      <c r="IB22" s="11" t="s">
        <v>1</v>
      </c>
      <c r="IF22" s="11" t="s">
        <v>1</v>
      </c>
      <c r="IN22" s="21">
        <v>43964.416460995373</v>
      </c>
      <c r="IO22" s="18" t="s">
        <v>895</v>
      </c>
      <c r="IP22" s="18">
        <v>7</v>
      </c>
      <c r="IQ22" s="18" t="s">
        <v>7</v>
      </c>
      <c r="IS22" s="18" t="s">
        <v>7</v>
      </c>
      <c r="IU22" s="18" t="s">
        <v>7</v>
      </c>
      <c r="IX22" s="18" t="s">
        <v>20</v>
      </c>
      <c r="IY22" s="18" t="s">
        <v>40</v>
      </c>
      <c r="IZ22" s="18" t="s">
        <v>494</v>
      </c>
      <c r="JA22" s="18" t="s">
        <v>20</v>
      </c>
      <c r="JB22" s="18" t="s">
        <v>20</v>
      </c>
      <c r="JC22" s="18" t="s">
        <v>194</v>
      </c>
      <c r="JD22" s="18" t="s">
        <v>20</v>
      </c>
      <c r="JE22" s="18">
        <v>2</v>
      </c>
      <c r="JF22" s="18">
        <v>4</v>
      </c>
      <c r="JG22" s="18" t="s">
        <v>115</v>
      </c>
      <c r="JH22" s="18" t="s">
        <v>9</v>
      </c>
      <c r="JI22" s="18" t="s">
        <v>1559</v>
      </c>
      <c r="JJ22" s="18" t="s">
        <v>9</v>
      </c>
      <c r="JK22" s="18" t="s">
        <v>1558</v>
      </c>
      <c r="JL22" s="18" t="s">
        <v>9</v>
      </c>
      <c r="JM22" s="18" t="s">
        <v>112</v>
      </c>
      <c r="JN22" s="18" t="s">
        <v>34</v>
      </c>
      <c r="JO22" s="18" t="s">
        <v>9</v>
      </c>
      <c r="JP22" s="18" t="s">
        <v>1557</v>
      </c>
      <c r="JQ22" s="18">
        <v>6</v>
      </c>
      <c r="JR22" s="18" t="s">
        <v>129</v>
      </c>
      <c r="JS22" s="18">
        <v>4</v>
      </c>
      <c r="JT22" s="18" t="s">
        <v>152</v>
      </c>
      <c r="JU22" s="18">
        <v>7</v>
      </c>
      <c r="JV22" s="18" t="s">
        <v>108</v>
      </c>
      <c r="JW22" s="18" t="s">
        <v>1556</v>
      </c>
      <c r="JX22" s="18">
        <v>3</v>
      </c>
      <c r="JY22" s="18">
        <v>3</v>
      </c>
      <c r="JZ22" s="18">
        <v>2</v>
      </c>
      <c r="KA22" s="18">
        <v>1</v>
      </c>
      <c r="KB22" s="18">
        <v>2</v>
      </c>
      <c r="KC22" s="18">
        <v>1</v>
      </c>
      <c r="KD22" s="18">
        <v>2</v>
      </c>
      <c r="KE22" s="18">
        <v>3</v>
      </c>
      <c r="KF22" s="18">
        <v>1</v>
      </c>
      <c r="KG22" s="18">
        <v>3</v>
      </c>
      <c r="KH22" s="18">
        <v>3</v>
      </c>
      <c r="KI22" s="18">
        <v>1</v>
      </c>
      <c r="KJ22" s="18">
        <v>1</v>
      </c>
      <c r="KK22" s="18">
        <v>1</v>
      </c>
      <c r="KL22" s="18">
        <v>2</v>
      </c>
      <c r="KM22" s="18">
        <v>2</v>
      </c>
      <c r="KN22" s="18">
        <v>2</v>
      </c>
      <c r="KO22" s="18">
        <v>1</v>
      </c>
      <c r="KP22" s="18">
        <v>3</v>
      </c>
      <c r="KQ22" s="18">
        <v>2</v>
      </c>
      <c r="KR22" s="34">
        <v>38</v>
      </c>
      <c r="KS22" s="149">
        <v>1</v>
      </c>
      <c r="KT22" s="18">
        <v>0</v>
      </c>
      <c r="KU22" s="18">
        <v>1</v>
      </c>
      <c r="KV22" s="18">
        <v>0</v>
      </c>
      <c r="KW22" s="18">
        <v>2</v>
      </c>
      <c r="KX22" s="18">
        <v>1</v>
      </c>
      <c r="KY22" s="18">
        <v>0</v>
      </c>
      <c r="KZ22" s="18">
        <v>0</v>
      </c>
      <c r="LA22" s="18">
        <v>3</v>
      </c>
      <c r="LB22" s="18">
        <v>0</v>
      </c>
      <c r="LC22" s="18">
        <v>0</v>
      </c>
      <c r="LD22" s="18">
        <v>0</v>
      </c>
      <c r="LE22" s="18">
        <v>2</v>
      </c>
      <c r="LF22" s="18">
        <v>0</v>
      </c>
      <c r="LG22" s="18">
        <v>1</v>
      </c>
      <c r="LH22" s="18">
        <v>2</v>
      </c>
      <c r="LI22" s="18">
        <v>1</v>
      </c>
      <c r="LJ22" s="18">
        <v>1</v>
      </c>
      <c r="LK22" s="18">
        <v>0</v>
      </c>
      <c r="LL22" s="18">
        <v>1</v>
      </c>
      <c r="LM22" s="18">
        <v>0</v>
      </c>
      <c r="LN22" s="18">
        <v>1</v>
      </c>
      <c r="LO22" s="18">
        <v>0</v>
      </c>
      <c r="LP22" s="18">
        <v>1</v>
      </c>
      <c r="LQ22" s="18">
        <v>0</v>
      </c>
      <c r="LR22" s="18">
        <v>1</v>
      </c>
      <c r="LS22" s="18">
        <v>1</v>
      </c>
      <c r="LT22" s="18">
        <v>0</v>
      </c>
      <c r="LU22" s="18">
        <v>0</v>
      </c>
      <c r="LV22" s="18">
        <v>1</v>
      </c>
      <c r="LW22" s="18">
        <v>0</v>
      </c>
      <c r="LX22" s="18">
        <v>1</v>
      </c>
      <c r="LY22" s="18">
        <v>0</v>
      </c>
      <c r="LZ22" s="18">
        <v>1</v>
      </c>
      <c r="MA22" s="18">
        <v>1</v>
      </c>
      <c r="MB22" s="18">
        <v>1</v>
      </c>
      <c r="MC22" s="34">
        <v>0</v>
      </c>
      <c r="MD22">
        <f t="shared" si="1"/>
        <v>6</v>
      </c>
      <c r="ME22">
        <f t="shared" si="2"/>
        <v>0</v>
      </c>
      <c r="MF22">
        <f t="shared" si="3"/>
        <v>3</v>
      </c>
      <c r="MG22">
        <f t="shared" si="4"/>
        <v>1</v>
      </c>
      <c r="MH22">
        <f t="shared" si="5"/>
        <v>10</v>
      </c>
      <c r="MI22">
        <f t="shared" si="6"/>
        <v>5</v>
      </c>
      <c r="MJ22">
        <f t="shared" si="7"/>
        <v>5</v>
      </c>
      <c r="MK22" s="149">
        <v>2</v>
      </c>
      <c r="ML22" s="18">
        <v>2</v>
      </c>
      <c r="MM22" s="18">
        <v>1</v>
      </c>
      <c r="MN22" s="18">
        <v>1</v>
      </c>
      <c r="MO22" s="18">
        <v>2</v>
      </c>
      <c r="MP22" s="18">
        <v>1</v>
      </c>
      <c r="MQ22" s="18">
        <v>1</v>
      </c>
      <c r="MR22" s="18">
        <v>1</v>
      </c>
      <c r="MS22" s="18">
        <v>3</v>
      </c>
      <c r="MT22" s="18">
        <v>1</v>
      </c>
      <c r="MU22" s="18">
        <v>1</v>
      </c>
      <c r="MV22" s="18">
        <v>1</v>
      </c>
      <c r="MW22" s="18">
        <v>1</v>
      </c>
      <c r="MX22" s="18">
        <v>1</v>
      </c>
      <c r="MY22" s="18">
        <v>2</v>
      </c>
      <c r="MZ22" s="18">
        <v>2</v>
      </c>
      <c r="NA22" s="18">
        <v>1</v>
      </c>
      <c r="NB22" s="18">
        <v>2</v>
      </c>
      <c r="NC22" s="18">
        <v>1</v>
      </c>
      <c r="ND22" s="24">
        <f>SUM(MK22:NC22)</f>
        <v>27</v>
      </c>
      <c r="NE22" s="18" t="s">
        <v>465</v>
      </c>
      <c r="NF22" s="18">
        <v>30</v>
      </c>
      <c r="NG22" s="18" t="s">
        <v>553</v>
      </c>
      <c r="NH22" s="18">
        <v>7</v>
      </c>
      <c r="NI22" s="18" t="s">
        <v>69</v>
      </c>
      <c r="NJ22" s="18" t="s">
        <v>69</v>
      </c>
      <c r="NK22" s="18" t="s">
        <v>69</v>
      </c>
      <c r="NL22" s="18" t="s">
        <v>26</v>
      </c>
      <c r="NM22" s="18" t="s">
        <v>26</v>
      </c>
      <c r="NN22" s="18" t="s">
        <v>26</v>
      </c>
      <c r="NO22" s="18" t="s">
        <v>103</v>
      </c>
      <c r="NP22" s="18" t="s">
        <v>26</v>
      </c>
      <c r="NQ22" s="18" t="s">
        <v>26</v>
      </c>
      <c r="NR22" s="18" t="s">
        <v>102</v>
      </c>
      <c r="NS22" s="18" t="s">
        <v>26</v>
      </c>
      <c r="NT22" s="18" t="s">
        <v>26</v>
      </c>
      <c r="NU22" s="18" t="s">
        <v>24</v>
      </c>
      <c r="NV22" s="18" t="s">
        <v>100</v>
      </c>
      <c r="NW22" s="18">
        <v>60</v>
      </c>
      <c r="NX22" s="18" t="s">
        <v>7</v>
      </c>
      <c r="NY22" s="18" t="s">
        <v>7</v>
      </c>
      <c r="NZ22" s="18" t="s">
        <v>1555</v>
      </c>
      <c r="OA22" s="18" t="s">
        <v>96</v>
      </c>
      <c r="OB22" s="18" t="s">
        <v>60</v>
      </c>
      <c r="OC22" s="18">
        <v>4</v>
      </c>
      <c r="OD22" s="18">
        <v>4</v>
      </c>
      <c r="OE22" s="18">
        <v>5</v>
      </c>
      <c r="OF22" s="18">
        <v>1</v>
      </c>
      <c r="OG22" s="18" t="s">
        <v>16</v>
      </c>
      <c r="OH22" s="18" t="s">
        <v>1346</v>
      </c>
      <c r="OI22" s="18" t="s">
        <v>18</v>
      </c>
      <c r="OJ22" s="18" t="s">
        <v>19</v>
      </c>
      <c r="OK22" s="18" t="s">
        <v>20</v>
      </c>
      <c r="OL22" s="18">
        <v>3</v>
      </c>
      <c r="OM22" s="18">
        <v>2</v>
      </c>
      <c r="ON22" s="18">
        <v>2</v>
      </c>
      <c r="OO22" s="18">
        <v>5</v>
      </c>
      <c r="OP22" s="18" t="s">
        <v>1554</v>
      </c>
      <c r="OQ22" s="18" t="s">
        <v>14</v>
      </c>
      <c r="OR22" s="18" t="s">
        <v>9</v>
      </c>
      <c r="OS22" s="18" t="s">
        <v>94</v>
      </c>
      <c r="OT22" s="18" t="s">
        <v>94</v>
      </c>
      <c r="OU22" s="18" t="s">
        <v>7</v>
      </c>
      <c r="OV22" s="18" t="s">
        <v>7</v>
      </c>
      <c r="OW22" s="18" t="s">
        <v>7</v>
      </c>
      <c r="OX22" s="18" t="s">
        <v>12</v>
      </c>
      <c r="OY22" s="18" t="s">
        <v>57</v>
      </c>
      <c r="OZ22" s="18" t="s">
        <v>9</v>
      </c>
      <c r="PA22" s="18" t="s">
        <v>7</v>
      </c>
      <c r="PB22" s="18">
        <v>0</v>
      </c>
      <c r="PC22" s="18" t="s">
        <v>368</v>
      </c>
      <c r="PD22" s="18" t="s">
        <v>9</v>
      </c>
      <c r="PE22" s="18" t="s">
        <v>9</v>
      </c>
      <c r="PF22" s="18" t="s">
        <v>7</v>
      </c>
      <c r="PG22" s="18" t="s">
        <v>8</v>
      </c>
      <c r="PH22" s="18" t="s">
        <v>9</v>
      </c>
      <c r="PI22" s="18" t="s">
        <v>7</v>
      </c>
      <c r="PJ22" s="18" t="s">
        <v>297</v>
      </c>
      <c r="PK22" s="18" t="s">
        <v>7</v>
      </c>
      <c r="PL22" s="18" t="s">
        <v>9</v>
      </c>
      <c r="PM22" s="18" t="s">
        <v>121</v>
      </c>
      <c r="PN22" s="18">
        <v>3</v>
      </c>
      <c r="PV22" s="18" t="s">
        <v>5</v>
      </c>
      <c r="QL22" s="18" t="s">
        <v>54</v>
      </c>
      <c r="QN22" s="18" t="s">
        <v>184</v>
      </c>
      <c r="QO22" s="18" t="s">
        <v>183</v>
      </c>
      <c r="QP22" s="18" t="s">
        <v>1</v>
      </c>
      <c r="QT22" s="18" t="s">
        <v>1</v>
      </c>
      <c r="RB22" s="37">
        <v>43971.43673199074</v>
      </c>
      <c r="RC22" s="35" t="s">
        <v>895</v>
      </c>
      <c r="RD22" s="35">
        <v>9</v>
      </c>
      <c r="RE22" s="35" t="s">
        <v>7</v>
      </c>
      <c r="RG22" s="35" t="s">
        <v>7</v>
      </c>
      <c r="RH22" s="35" t="s">
        <v>212</v>
      </c>
      <c r="RI22" s="35" t="s">
        <v>7</v>
      </c>
      <c r="RL22" s="35" t="s">
        <v>20</v>
      </c>
      <c r="RM22" s="35" t="s">
        <v>40</v>
      </c>
      <c r="RN22" s="35">
        <v>2</v>
      </c>
      <c r="RO22" s="35" t="s">
        <v>20</v>
      </c>
      <c r="RP22" s="35" t="s">
        <v>20</v>
      </c>
      <c r="RQ22" s="35" t="s">
        <v>194</v>
      </c>
      <c r="RR22" s="35" t="s">
        <v>20</v>
      </c>
      <c r="RS22" s="35">
        <v>2</v>
      </c>
      <c r="RT22" s="35">
        <v>3</v>
      </c>
      <c r="RU22" s="35" t="s">
        <v>115</v>
      </c>
      <c r="RV22" s="35" t="s">
        <v>9</v>
      </c>
      <c r="RW22" s="35" t="s">
        <v>1731</v>
      </c>
      <c r="RX22" s="35" t="s">
        <v>9</v>
      </c>
      <c r="RY22" s="35" t="s">
        <v>1730</v>
      </c>
      <c r="RZ22" s="35" t="s">
        <v>9</v>
      </c>
      <c r="SA22" s="35" t="s">
        <v>112</v>
      </c>
      <c r="SB22" s="35" t="s">
        <v>34</v>
      </c>
      <c r="SC22" s="35" t="s">
        <v>9</v>
      </c>
      <c r="SD22" s="35" t="s">
        <v>1729</v>
      </c>
      <c r="SE22" s="35">
        <v>5</v>
      </c>
      <c r="SF22" s="35" t="s">
        <v>207</v>
      </c>
      <c r="SG22" s="35">
        <v>6</v>
      </c>
      <c r="SH22" s="35" t="s">
        <v>170</v>
      </c>
      <c r="SI22" s="35">
        <v>7</v>
      </c>
      <c r="SJ22" s="35" t="s">
        <v>204</v>
      </c>
      <c r="SK22" s="35" t="s">
        <v>1380</v>
      </c>
      <c r="SL22" s="35">
        <v>4</v>
      </c>
      <c r="SM22" s="35">
        <v>4</v>
      </c>
      <c r="SN22" s="35">
        <v>1</v>
      </c>
      <c r="SO22" s="35">
        <v>1</v>
      </c>
      <c r="SP22" s="35">
        <v>3</v>
      </c>
      <c r="SQ22" s="35">
        <v>1</v>
      </c>
      <c r="SR22" s="35">
        <v>2</v>
      </c>
      <c r="SS22" s="35">
        <v>3</v>
      </c>
      <c r="ST22" s="35">
        <v>1</v>
      </c>
      <c r="SU22" s="35">
        <v>3</v>
      </c>
      <c r="SV22" s="35">
        <v>4</v>
      </c>
      <c r="SW22" s="35">
        <v>2</v>
      </c>
      <c r="SX22" s="35">
        <v>1</v>
      </c>
      <c r="SY22" s="35">
        <v>1</v>
      </c>
      <c r="SZ22" s="35">
        <v>3</v>
      </c>
      <c r="TA22" s="35">
        <v>3</v>
      </c>
      <c r="TB22" s="35">
        <v>1</v>
      </c>
      <c r="TC22" s="35">
        <v>1</v>
      </c>
      <c r="TD22" s="35">
        <v>3</v>
      </c>
      <c r="TE22" s="35">
        <v>3</v>
      </c>
      <c r="TF22" s="156">
        <v>30</v>
      </c>
      <c r="TG22" s="160">
        <v>0</v>
      </c>
      <c r="TH22" s="35">
        <v>0</v>
      </c>
      <c r="TI22" s="35">
        <v>1</v>
      </c>
      <c r="TJ22" s="35">
        <v>0</v>
      </c>
      <c r="TK22" s="35">
        <v>3</v>
      </c>
      <c r="TL22" s="35">
        <v>0</v>
      </c>
      <c r="TM22" s="35">
        <v>0</v>
      </c>
      <c r="TN22" s="35">
        <v>0</v>
      </c>
      <c r="TO22" s="35">
        <v>4</v>
      </c>
      <c r="TP22" s="35">
        <v>0</v>
      </c>
      <c r="TQ22" s="35">
        <v>0</v>
      </c>
      <c r="TR22" s="35">
        <v>0</v>
      </c>
      <c r="TS22" s="35">
        <v>3</v>
      </c>
      <c r="TT22" s="35">
        <v>0</v>
      </c>
      <c r="TU22" s="35">
        <v>1</v>
      </c>
      <c r="TV22" s="35">
        <v>2</v>
      </c>
      <c r="TW22" s="35">
        <v>0</v>
      </c>
      <c r="TX22" s="35">
        <v>0</v>
      </c>
      <c r="TY22" s="35">
        <v>0</v>
      </c>
      <c r="TZ22" s="35">
        <v>0</v>
      </c>
      <c r="UA22" s="35">
        <v>0</v>
      </c>
      <c r="UB22" s="35">
        <v>0</v>
      </c>
      <c r="UC22" s="35">
        <v>0</v>
      </c>
      <c r="UD22" s="35">
        <v>3</v>
      </c>
      <c r="UE22" s="35">
        <v>0</v>
      </c>
      <c r="UF22" s="35">
        <v>0</v>
      </c>
      <c r="UG22" s="35">
        <v>0</v>
      </c>
      <c r="UH22" s="35">
        <v>0</v>
      </c>
      <c r="UI22" s="35">
        <v>0</v>
      </c>
      <c r="UJ22" s="35">
        <v>0</v>
      </c>
      <c r="UK22" s="35">
        <v>0</v>
      </c>
      <c r="UL22" s="35">
        <v>3</v>
      </c>
      <c r="UM22" s="35">
        <v>0</v>
      </c>
      <c r="UN22" s="35">
        <v>0</v>
      </c>
      <c r="UO22" s="35">
        <v>2</v>
      </c>
      <c r="UP22" s="35">
        <v>0</v>
      </c>
      <c r="UQ22" s="156">
        <v>0</v>
      </c>
      <c r="UR22" s="163">
        <v>3</v>
      </c>
      <c r="US22" s="163">
        <v>0</v>
      </c>
      <c r="UT22" s="163">
        <v>1</v>
      </c>
      <c r="UU22" s="163">
        <v>0</v>
      </c>
      <c r="UV22" s="163">
        <v>18</v>
      </c>
      <c r="UW22" s="163">
        <v>0</v>
      </c>
      <c r="UX22" s="163">
        <v>-14</v>
      </c>
      <c r="UY22" s="160">
        <v>1</v>
      </c>
      <c r="UZ22" s="35">
        <v>1</v>
      </c>
      <c r="VA22" s="35">
        <v>2</v>
      </c>
      <c r="VB22" s="35">
        <v>1</v>
      </c>
      <c r="VC22" s="35">
        <v>1</v>
      </c>
      <c r="VD22" s="35">
        <v>1</v>
      </c>
      <c r="VE22" s="35">
        <v>1</v>
      </c>
      <c r="VF22" s="35">
        <v>1</v>
      </c>
      <c r="VG22" s="35">
        <v>2</v>
      </c>
      <c r="VH22" s="35">
        <v>1</v>
      </c>
      <c r="VI22" s="35">
        <v>1</v>
      </c>
      <c r="VJ22" s="35">
        <v>1</v>
      </c>
      <c r="VK22" s="35">
        <v>1</v>
      </c>
      <c r="VL22" s="35">
        <v>1</v>
      </c>
      <c r="VM22" s="35">
        <v>2</v>
      </c>
      <c r="VN22" s="35">
        <v>1</v>
      </c>
      <c r="VO22" s="35">
        <v>1</v>
      </c>
      <c r="VP22" s="35">
        <v>1</v>
      </c>
      <c r="VQ22" s="35">
        <v>1</v>
      </c>
      <c r="VR22" s="40">
        <f>SUM(UY22:VQ22)</f>
        <v>22</v>
      </c>
      <c r="VS22" s="35" t="s">
        <v>534</v>
      </c>
      <c r="VT22" s="35">
        <v>15</v>
      </c>
      <c r="VU22" s="35" t="s">
        <v>1354</v>
      </c>
      <c r="VV22" s="35">
        <v>7</v>
      </c>
      <c r="VW22" s="35" t="s">
        <v>103</v>
      </c>
      <c r="VX22" s="35" t="s">
        <v>26</v>
      </c>
      <c r="VY22" s="35" t="s">
        <v>69</v>
      </c>
      <c r="VZ22" s="35" t="s">
        <v>26</v>
      </c>
      <c r="WA22" s="35" t="s">
        <v>26</v>
      </c>
      <c r="WB22" s="35" t="s">
        <v>26</v>
      </c>
      <c r="WC22" s="35" t="s">
        <v>26</v>
      </c>
      <c r="WD22" s="35" t="s">
        <v>26</v>
      </c>
      <c r="WE22" s="35" t="s">
        <v>26</v>
      </c>
      <c r="WF22" s="35" t="s">
        <v>297</v>
      </c>
      <c r="WG22" s="35" t="s">
        <v>26</v>
      </c>
      <c r="WH22" s="35" t="s">
        <v>26</v>
      </c>
      <c r="WI22" s="35" t="s">
        <v>66</v>
      </c>
      <c r="WJ22" s="35" t="s">
        <v>100</v>
      </c>
      <c r="WK22" s="35">
        <v>180</v>
      </c>
      <c r="WL22" s="35" t="s">
        <v>7</v>
      </c>
      <c r="WM22" s="35" t="s">
        <v>9</v>
      </c>
      <c r="WN22" s="35" t="s">
        <v>1728</v>
      </c>
      <c r="WO22" s="35" t="s">
        <v>96</v>
      </c>
      <c r="WP22" s="35" t="s">
        <v>96</v>
      </c>
      <c r="WQ22" s="35">
        <v>3</v>
      </c>
      <c r="WR22" s="35">
        <v>5</v>
      </c>
      <c r="WS22" s="35">
        <v>5</v>
      </c>
      <c r="WT22" s="35">
        <v>1</v>
      </c>
      <c r="WU22" s="35" t="s">
        <v>16</v>
      </c>
      <c r="WV22" s="35" t="s">
        <v>1346</v>
      </c>
      <c r="WW22" s="35" t="s">
        <v>18</v>
      </c>
      <c r="WX22" s="35" t="s">
        <v>19</v>
      </c>
      <c r="WY22" s="35" t="s">
        <v>20</v>
      </c>
      <c r="WZ22" s="35">
        <v>4</v>
      </c>
      <c r="XA22" s="35">
        <v>2</v>
      </c>
      <c r="XB22" s="35">
        <v>3</v>
      </c>
      <c r="XC22" s="35">
        <v>5</v>
      </c>
      <c r="XD22" s="35" t="s">
        <v>1727</v>
      </c>
      <c r="XE22" s="35" t="s">
        <v>14</v>
      </c>
      <c r="XF22" s="35" t="s">
        <v>9</v>
      </c>
      <c r="XG22" s="35" t="s">
        <v>94</v>
      </c>
      <c r="XH22" s="35" t="s">
        <v>94</v>
      </c>
      <c r="XI22" s="35" t="s">
        <v>7</v>
      </c>
      <c r="XJ22" s="35" t="s">
        <v>7</v>
      </c>
      <c r="XK22" s="35" t="s">
        <v>7</v>
      </c>
      <c r="XL22" s="35" t="s">
        <v>12</v>
      </c>
      <c r="XM22" s="35" t="s">
        <v>57</v>
      </c>
      <c r="XN22" s="35" t="s">
        <v>9</v>
      </c>
      <c r="XO22" s="35" t="s">
        <v>7</v>
      </c>
      <c r="XP22" s="35" t="s">
        <v>1726</v>
      </c>
      <c r="XQ22" s="35" t="s">
        <v>580</v>
      </c>
      <c r="XR22" s="35" t="s">
        <v>9</v>
      </c>
      <c r="XS22" s="35" t="s">
        <v>9</v>
      </c>
      <c r="XT22" s="35" t="s">
        <v>7</v>
      </c>
      <c r="XV22" s="35" t="s">
        <v>9</v>
      </c>
      <c r="XW22" s="35" t="s">
        <v>7</v>
      </c>
      <c r="XY22" s="35" t="s">
        <v>7</v>
      </c>
      <c r="XZ22" s="35" t="s">
        <v>7</v>
      </c>
      <c r="YA22" s="35" t="s">
        <v>121</v>
      </c>
      <c r="YB22" s="35">
        <v>7</v>
      </c>
      <c r="YJ22" s="35" t="s">
        <v>5</v>
      </c>
      <c r="YZ22" s="35" t="s">
        <v>54</v>
      </c>
      <c r="ZB22" s="35" t="s">
        <v>184</v>
      </c>
      <c r="ZC22" s="35" t="s">
        <v>183</v>
      </c>
      <c r="ZD22" s="35" t="s">
        <v>1</v>
      </c>
      <c r="ZH22" s="35" t="s">
        <v>1</v>
      </c>
    </row>
    <row r="23" spans="1:691" ht="14.5" x14ac:dyDescent="0.35">
      <c r="A23" s="17">
        <v>43957.416888865744</v>
      </c>
      <c r="B23" s="47" t="s">
        <v>903</v>
      </c>
      <c r="C23" s="53">
        <v>48</v>
      </c>
      <c r="D23" s="11" t="s">
        <v>51</v>
      </c>
      <c r="E23" s="11" t="s">
        <v>50</v>
      </c>
      <c r="F23" s="11" t="s">
        <v>118</v>
      </c>
      <c r="G23" s="11" t="s">
        <v>87</v>
      </c>
      <c r="H23" s="11" t="s">
        <v>47</v>
      </c>
      <c r="I23" s="11" t="s">
        <v>47</v>
      </c>
      <c r="J23" s="11" t="s">
        <v>7</v>
      </c>
      <c r="L23" s="11" t="s">
        <v>7</v>
      </c>
      <c r="N23" s="11" t="s">
        <v>7</v>
      </c>
      <c r="O23" s="11" t="s">
        <v>45</v>
      </c>
      <c r="P23" s="11">
        <v>1800</v>
      </c>
      <c r="Q23" s="11" t="s">
        <v>902</v>
      </c>
      <c r="R23" s="11">
        <v>1000</v>
      </c>
      <c r="S23" s="11" t="s">
        <v>84</v>
      </c>
      <c r="T23" s="11">
        <v>0</v>
      </c>
      <c r="U23" s="11" t="s">
        <v>7</v>
      </c>
      <c r="V23" s="11" t="s">
        <v>7</v>
      </c>
      <c r="W23" s="11" t="s">
        <v>7</v>
      </c>
      <c r="X23" s="11" t="s">
        <v>7</v>
      </c>
      <c r="Y23" s="54" t="s">
        <v>7</v>
      </c>
      <c r="Z23" s="65" t="s">
        <v>7</v>
      </c>
      <c r="AA23" s="66"/>
      <c r="AB23" s="66" t="s">
        <v>7</v>
      </c>
      <c r="AC23" s="66"/>
      <c r="AD23" s="66" t="s">
        <v>7</v>
      </c>
      <c r="AE23" s="66"/>
      <c r="AF23" s="67"/>
      <c r="AG23" s="53" t="s">
        <v>20</v>
      </c>
      <c r="AH23" s="11" t="s">
        <v>40</v>
      </c>
      <c r="AI23" s="11" t="s">
        <v>20</v>
      </c>
      <c r="AJ23" s="11" t="s">
        <v>20</v>
      </c>
      <c r="AK23" s="11" t="s">
        <v>20</v>
      </c>
      <c r="AL23" s="11" t="s">
        <v>80</v>
      </c>
      <c r="AM23" s="11" t="s">
        <v>20</v>
      </c>
      <c r="AN23" s="11" t="s">
        <v>20</v>
      </c>
      <c r="AO23" s="11" t="s">
        <v>79</v>
      </c>
      <c r="AP23" s="54" t="s">
        <v>38</v>
      </c>
      <c r="AQ23" s="65" t="s">
        <v>9</v>
      </c>
      <c r="AR23" s="66" t="s">
        <v>901</v>
      </c>
      <c r="AS23" s="66" t="s">
        <v>7</v>
      </c>
      <c r="AT23" s="67"/>
      <c r="AU23" s="53" t="s">
        <v>9</v>
      </c>
      <c r="AV23" s="11" t="s">
        <v>172</v>
      </c>
      <c r="AW23" s="11" t="s">
        <v>537</v>
      </c>
      <c r="AX23" s="11" t="s">
        <v>9</v>
      </c>
      <c r="AY23" s="11" t="s">
        <v>900</v>
      </c>
      <c r="AZ23" s="11">
        <v>0</v>
      </c>
      <c r="BA23" s="11">
        <v>0</v>
      </c>
      <c r="BB23" s="11">
        <v>0</v>
      </c>
      <c r="BC23" s="11">
        <v>0</v>
      </c>
      <c r="BD23" s="11">
        <v>7</v>
      </c>
      <c r="BE23" s="11" t="s">
        <v>207</v>
      </c>
      <c r="BF23" s="54" t="s">
        <v>30</v>
      </c>
      <c r="BG23" s="83">
        <v>2</v>
      </c>
      <c r="BH23" s="79">
        <v>2</v>
      </c>
      <c r="BI23" s="79">
        <v>3</v>
      </c>
      <c r="BJ23" s="79">
        <v>2</v>
      </c>
      <c r="BK23" s="79">
        <v>1</v>
      </c>
      <c r="BL23" s="79">
        <v>2</v>
      </c>
      <c r="BM23" s="79">
        <v>3</v>
      </c>
      <c r="BN23" s="79">
        <v>2</v>
      </c>
      <c r="BO23" s="79">
        <v>2</v>
      </c>
      <c r="BP23" s="79">
        <v>2</v>
      </c>
      <c r="BQ23" s="79">
        <v>2</v>
      </c>
      <c r="BR23" s="79">
        <v>3</v>
      </c>
      <c r="BS23" s="79">
        <v>1</v>
      </c>
      <c r="BT23" s="79">
        <v>1</v>
      </c>
      <c r="BU23" s="79">
        <v>1</v>
      </c>
      <c r="BV23" s="79">
        <v>2</v>
      </c>
      <c r="BW23" s="79">
        <v>2</v>
      </c>
      <c r="BX23" s="79">
        <v>1</v>
      </c>
      <c r="BY23" s="79">
        <v>3</v>
      </c>
      <c r="BZ23" s="84">
        <v>3</v>
      </c>
      <c r="CA23" s="136">
        <v>49</v>
      </c>
      <c r="CB23" s="53">
        <v>3</v>
      </c>
      <c r="CC23" s="11">
        <v>0</v>
      </c>
      <c r="CD23" s="11">
        <v>2</v>
      </c>
      <c r="CE23" s="11">
        <v>2</v>
      </c>
      <c r="CF23" s="11">
        <v>2</v>
      </c>
      <c r="CG23" s="11">
        <v>1</v>
      </c>
      <c r="CH23" s="11">
        <v>0</v>
      </c>
      <c r="CI23" s="11">
        <v>1</v>
      </c>
      <c r="CJ23" s="11">
        <v>3</v>
      </c>
      <c r="CK23" s="11">
        <v>2</v>
      </c>
      <c r="CL23" s="11">
        <v>1</v>
      </c>
      <c r="CM23" s="11">
        <v>2</v>
      </c>
      <c r="CN23" s="11">
        <v>2</v>
      </c>
      <c r="CO23" s="11">
        <v>0</v>
      </c>
      <c r="CP23" s="11">
        <v>3</v>
      </c>
      <c r="CQ23" s="11">
        <v>1</v>
      </c>
      <c r="CR23" s="11">
        <v>0</v>
      </c>
      <c r="CS23" s="11">
        <v>3</v>
      </c>
      <c r="CT23" s="11">
        <v>0</v>
      </c>
      <c r="CU23" s="11">
        <v>0</v>
      </c>
      <c r="CV23" s="11">
        <v>0</v>
      </c>
      <c r="CW23" s="11">
        <v>1</v>
      </c>
      <c r="CX23" s="11">
        <v>1</v>
      </c>
      <c r="CY23" s="11">
        <v>2</v>
      </c>
      <c r="CZ23" s="11">
        <v>0</v>
      </c>
      <c r="DA23" s="11">
        <v>3</v>
      </c>
      <c r="DB23" s="11">
        <v>3</v>
      </c>
      <c r="DC23" s="11">
        <v>1</v>
      </c>
      <c r="DD23" s="11">
        <v>3</v>
      </c>
      <c r="DE23" s="11">
        <v>2</v>
      </c>
      <c r="DF23" s="11">
        <v>0</v>
      </c>
      <c r="DG23" s="11">
        <v>1</v>
      </c>
      <c r="DH23" s="11">
        <v>0</v>
      </c>
      <c r="DI23" s="11">
        <v>1</v>
      </c>
      <c r="DJ23" s="11">
        <v>2</v>
      </c>
      <c r="DK23" s="11">
        <v>4</v>
      </c>
      <c r="DL23" s="54">
        <v>3</v>
      </c>
      <c r="DM23" s="143">
        <v>13</v>
      </c>
      <c r="DN23" s="143">
        <v>1</v>
      </c>
      <c r="DO23" s="143">
        <v>14</v>
      </c>
      <c r="DP23" s="143">
        <v>7</v>
      </c>
      <c r="DQ23" s="143">
        <v>12</v>
      </c>
      <c r="DR23" s="143">
        <v>8</v>
      </c>
      <c r="DS23" s="143">
        <v>31</v>
      </c>
      <c r="DT23" s="83">
        <v>2</v>
      </c>
      <c r="DU23" s="79">
        <v>1</v>
      </c>
      <c r="DV23" s="79">
        <v>2</v>
      </c>
      <c r="DW23" s="79">
        <v>1</v>
      </c>
      <c r="DX23" s="79">
        <v>1</v>
      </c>
      <c r="DY23" s="79">
        <v>1</v>
      </c>
      <c r="DZ23" s="79">
        <v>1</v>
      </c>
      <c r="EA23" s="79">
        <v>1</v>
      </c>
      <c r="EB23" s="79">
        <v>1</v>
      </c>
      <c r="EC23" s="79">
        <v>1</v>
      </c>
      <c r="ED23" s="79">
        <v>1</v>
      </c>
      <c r="EE23" s="79">
        <v>2</v>
      </c>
      <c r="EF23" s="79">
        <v>1</v>
      </c>
      <c r="EG23" s="79">
        <v>2</v>
      </c>
      <c r="EH23" s="79">
        <v>2</v>
      </c>
      <c r="EI23" s="79">
        <v>1</v>
      </c>
      <c r="EJ23" s="79">
        <v>2</v>
      </c>
      <c r="EK23" s="79">
        <v>1</v>
      </c>
      <c r="EL23" s="84">
        <v>1</v>
      </c>
      <c r="EM23" s="136">
        <f t="shared" si="0"/>
        <v>25</v>
      </c>
      <c r="EN23" s="53" t="s">
        <v>647</v>
      </c>
      <c r="EO23" s="11">
        <v>30</v>
      </c>
      <c r="EP23" s="11" t="s">
        <v>850</v>
      </c>
      <c r="EQ23" s="11">
        <v>7</v>
      </c>
      <c r="ER23" s="11" t="s">
        <v>103</v>
      </c>
      <c r="ES23" s="11" t="s">
        <v>69</v>
      </c>
      <c r="ET23" s="11" t="s">
        <v>69</v>
      </c>
      <c r="EU23" s="11" t="s">
        <v>26</v>
      </c>
      <c r="EV23" s="11" t="s">
        <v>26</v>
      </c>
      <c r="EW23" s="11" t="s">
        <v>26</v>
      </c>
      <c r="EX23" s="11" t="s">
        <v>103</v>
      </c>
      <c r="EY23" s="11" t="s">
        <v>26</v>
      </c>
      <c r="EZ23" s="11" t="s">
        <v>26</v>
      </c>
      <c r="FA23" s="11" t="s">
        <v>7</v>
      </c>
      <c r="FB23" s="11" t="s">
        <v>125</v>
      </c>
      <c r="FC23" s="11" t="s">
        <v>26</v>
      </c>
      <c r="FD23" s="11" t="s">
        <v>24</v>
      </c>
      <c r="FE23" s="54" t="s">
        <v>100</v>
      </c>
      <c r="FF23" s="83" t="s">
        <v>899</v>
      </c>
      <c r="FG23" s="79" t="s">
        <v>264</v>
      </c>
      <c r="FH23" s="79" t="s">
        <v>514</v>
      </c>
      <c r="FI23" s="79">
        <v>70</v>
      </c>
      <c r="FJ23" s="79" t="s">
        <v>7</v>
      </c>
      <c r="FK23" s="79" t="s">
        <v>9</v>
      </c>
      <c r="FL23" s="79" t="s">
        <v>898</v>
      </c>
      <c r="FM23" s="79" t="s">
        <v>22</v>
      </c>
      <c r="FN23" s="84" t="s">
        <v>60</v>
      </c>
      <c r="FO23" s="53">
        <v>3</v>
      </c>
      <c r="FP23" s="11">
        <v>2</v>
      </c>
      <c r="FQ23" s="11">
        <v>3</v>
      </c>
      <c r="FR23" s="11">
        <v>1</v>
      </c>
      <c r="FS23" s="11" t="s">
        <v>16</v>
      </c>
      <c r="FT23" s="11" t="s">
        <v>19</v>
      </c>
      <c r="FU23" s="11" t="s">
        <v>17</v>
      </c>
      <c r="FV23" s="11" t="s">
        <v>18</v>
      </c>
      <c r="FW23" s="11" t="s">
        <v>20</v>
      </c>
      <c r="FX23" s="11">
        <v>2</v>
      </c>
      <c r="FY23" s="11">
        <v>5</v>
      </c>
      <c r="FZ23" s="11">
        <v>5</v>
      </c>
      <c r="GA23" s="11">
        <v>5</v>
      </c>
      <c r="GB23" s="11" t="s">
        <v>897</v>
      </c>
      <c r="GC23" s="11" t="s">
        <v>14</v>
      </c>
      <c r="GD23" s="11" t="s">
        <v>7</v>
      </c>
      <c r="GE23" s="11" t="s">
        <v>94</v>
      </c>
      <c r="GF23" s="11" t="s">
        <v>58</v>
      </c>
      <c r="GG23" s="11" t="s">
        <v>7</v>
      </c>
      <c r="GH23" s="11" t="s">
        <v>7</v>
      </c>
      <c r="GI23" s="54" t="s">
        <v>7</v>
      </c>
      <c r="GJ23" s="83" t="s">
        <v>12</v>
      </c>
      <c r="GK23" s="79" t="s">
        <v>57</v>
      </c>
      <c r="GL23" s="79" t="s">
        <v>9</v>
      </c>
      <c r="GM23" s="79" t="s">
        <v>7</v>
      </c>
      <c r="GN23" s="79">
        <v>0</v>
      </c>
      <c r="GO23" s="79" t="s">
        <v>580</v>
      </c>
      <c r="GP23" s="79" t="s">
        <v>9</v>
      </c>
      <c r="GQ23" s="79" t="s">
        <v>9</v>
      </c>
      <c r="GR23" s="79" t="s">
        <v>9</v>
      </c>
      <c r="GS23" s="79" t="s">
        <v>8</v>
      </c>
      <c r="GT23" s="84" t="s">
        <v>9</v>
      </c>
      <c r="GU23" s="53" t="s">
        <v>9</v>
      </c>
      <c r="GV23" s="11" t="s">
        <v>896</v>
      </c>
      <c r="GW23" s="11" t="s">
        <v>7</v>
      </c>
      <c r="GX23" s="54" t="s">
        <v>9</v>
      </c>
      <c r="GY23" s="83" t="s">
        <v>55</v>
      </c>
      <c r="GZ23" s="79"/>
      <c r="HA23" s="79"/>
      <c r="HB23" s="79"/>
      <c r="HC23" s="79"/>
      <c r="HD23" s="79"/>
      <c r="HE23" s="79"/>
      <c r="HF23" s="79"/>
      <c r="HG23" s="84">
        <v>4</v>
      </c>
      <c r="HH23" s="49" t="s">
        <v>5</v>
      </c>
      <c r="HX23" s="11" t="s">
        <v>54</v>
      </c>
      <c r="IB23" s="11" t="s">
        <v>141</v>
      </c>
      <c r="IC23" s="11" t="s">
        <v>1</v>
      </c>
      <c r="ID23" s="11" t="s">
        <v>1</v>
      </c>
      <c r="IF23" s="11" t="s">
        <v>1</v>
      </c>
      <c r="IN23" s="21">
        <v>43964.433845706022</v>
      </c>
      <c r="IO23" s="18" t="s">
        <v>903</v>
      </c>
      <c r="IP23" s="18">
        <v>8</v>
      </c>
      <c r="IQ23" s="18" t="s">
        <v>7</v>
      </c>
      <c r="IS23" s="18" t="s">
        <v>7</v>
      </c>
      <c r="IU23" s="18" t="s">
        <v>7</v>
      </c>
      <c r="IX23" s="18" t="s">
        <v>20</v>
      </c>
      <c r="IY23" s="18" t="s">
        <v>40</v>
      </c>
      <c r="IZ23" s="18" t="s">
        <v>20</v>
      </c>
      <c r="JA23" s="18" t="s">
        <v>20</v>
      </c>
      <c r="JB23" s="18" t="s">
        <v>20</v>
      </c>
      <c r="JC23" s="18" t="s">
        <v>80</v>
      </c>
      <c r="JD23" s="18" t="s">
        <v>20</v>
      </c>
      <c r="JE23" s="18" t="s">
        <v>20</v>
      </c>
      <c r="JF23" s="18" t="s">
        <v>79</v>
      </c>
      <c r="JG23" s="18" t="s">
        <v>38</v>
      </c>
      <c r="JH23" s="18" t="s">
        <v>9</v>
      </c>
      <c r="JI23" s="18" t="s">
        <v>1538</v>
      </c>
      <c r="JJ23" s="18" t="s">
        <v>7</v>
      </c>
      <c r="JL23" s="18" t="s">
        <v>9</v>
      </c>
      <c r="JM23" s="18" t="s">
        <v>172</v>
      </c>
      <c r="JN23" s="18" t="s">
        <v>34</v>
      </c>
      <c r="JO23" s="18" t="s">
        <v>9</v>
      </c>
      <c r="JP23" s="18" t="s">
        <v>1537</v>
      </c>
      <c r="JQ23" s="18">
        <v>2</v>
      </c>
      <c r="JR23" s="18">
        <v>1</v>
      </c>
      <c r="JS23" s="18">
        <v>0</v>
      </c>
      <c r="JT23" s="18">
        <v>0</v>
      </c>
      <c r="JU23" s="18">
        <v>7</v>
      </c>
      <c r="JV23" s="18" t="s">
        <v>207</v>
      </c>
      <c r="JW23" s="18">
        <v>5</v>
      </c>
      <c r="JX23" s="18">
        <v>2</v>
      </c>
      <c r="JY23" s="18">
        <v>2</v>
      </c>
      <c r="JZ23" s="18">
        <v>3</v>
      </c>
      <c r="KA23" s="18">
        <v>2</v>
      </c>
      <c r="KB23" s="18">
        <v>2</v>
      </c>
      <c r="KC23" s="18">
        <v>1</v>
      </c>
      <c r="KD23" s="18">
        <v>4</v>
      </c>
      <c r="KE23" s="18">
        <v>2</v>
      </c>
      <c r="KF23" s="18">
        <v>2</v>
      </c>
      <c r="KG23" s="18">
        <v>3</v>
      </c>
      <c r="KH23" s="18">
        <v>3</v>
      </c>
      <c r="KI23" s="18">
        <v>4</v>
      </c>
      <c r="KJ23" s="18">
        <v>1</v>
      </c>
      <c r="KK23" s="18">
        <v>1</v>
      </c>
      <c r="KL23" s="18">
        <v>2</v>
      </c>
      <c r="KM23" s="18">
        <v>2</v>
      </c>
      <c r="KN23" s="18">
        <v>3</v>
      </c>
      <c r="KO23" s="18">
        <v>1</v>
      </c>
      <c r="KP23" s="18">
        <v>2</v>
      </c>
      <c r="KQ23" s="18">
        <v>2</v>
      </c>
      <c r="KR23" s="34">
        <v>51</v>
      </c>
      <c r="KS23" s="149">
        <v>3</v>
      </c>
      <c r="KT23" s="18">
        <v>0</v>
      </c>
      <c r="KU23" s="18">
        <v>3</v>
      </c>
      <c r="KV23" s="18">
        <v>1</v>
      </c>
      <c r="KW23" s="18">
        <v>2</v>
      </c>
      <c r="KX23" s="18">
        <v>0</v>
      </c>
      <c r="KY23" s="18">
        <v>0</v>
      </c>
      <c r="KZ23" s="18">
        <v>1</v>
      </c>
      <c r="LA23" s="18">
        <v>3</v>
      </c>
      <c r="LB23" s="18">
        <v>2</v>
      </c>
      <c r="LC23" s="18">
        <v>0</v>
      </c>
      <c r="LD23" s="18">
        <v>2</v>
      </c>
      <c r="LE23" s="18">
        <v>2</v>
      </c>
      <c r="LF23" s="18">
        <v>1</v>
      </c>
      <c r="LG23" s="18">
        <v>2</v>
      </c>
      <c r="LH23" s="18">
        <v>1</v>
      </c>
      <c r="LI23" s="18">
        <v>2</v>
      </c>
      <c r="LJ23" s="18">
        <v>3</v>
      </c>
      <c r="LK23" s="18">
        <v>0</v>
      </c>
      <c r="LL23" s="18">
        <v>1</v>
      </c>
      <c r="LM23" s="18">
        <v>0</v>
      </c>
      <c r="LN23" s="18">
        <v>3</v>
      </c>
      <c r="LO23" s="18">
        <v>1</v>
      </c>
      <c r="LP23" s="18">
        <v>1</v>
      </c>
      <c r="LQ23" s="18">
        <v>0</v>
      </c>
      <c r="LR23" s="18">
        <v>3</v>
      </c>
      <c r="LS23" s="18">
        <v>4</v>
      </c>
      <c r="LT23" s="18">
        <v>1</v>
      </c>
      <c r="LU23" s="18">
        <v>2</v>
      </c>
      <c r="LV23" s="18">
        <v>0</v>
      </c>
      <c r="LW23" s="18">
        <v>0</v>
      </c>
      <c r="LX23" s="18">
        <v>0</v>
      </c>
      <c r="LY23" s="18">
        <v>0</v>
      </c>
      <c r="LZ23" s="18">
        <v>0</v>
      </c>
      <c r="MA23" s="18">
        <v>1</v>
      </c>
      <c r="MB23" s="18">
        <v>3</v>
      </c>
      <c r="MC23" s="34">
        <v>2</v>
      </c>
      <c r="MD23">
        <f t="shared" si="1"/>
        <v>15</v>
      </c>
      <c r="ME23">
        <f t="shared" si="2"/>
        <v>0</v>
      </c>
      <c r="MF23">
        <f t="shared" si="3"/>
        <v>13</v>
      </c>
      <c r="MG23">
        <f t="shared" si="4"/>
        <v>8</v>
      </c>
      <c r="MH23">
        <f t="shared" si="5"/>
        <v>9</v>
      </c>
      <c r="MI23">
        <f t="shared" si="6"/>
        <v>5</v>
      </c>
      <c r="MJ23">
        <f t="shared" si="7"/>
        <v>32</v>
      </c>
      <c r="MK23" s="149">
        <v>3</v>
      </c>
      <c r="ML23" s="18">
        <v>2</v>
      </c>
      <c r="MM23" s="18">
        <v>3</v>
      </c>
      <c r="MN23" s="18">
        <v>1</v>
      </c>
      <c r="MO23" s="18">
        <v>2</v>
      </c>
      <c r="MP23" s="18">
        <v>1</v>
      </c>
      <c r="MQ23" s="18">
        <v>2</v>
      </c>
      <c r="MR23" s="18">
        <v>1</v>
      </c>
      <c r="MS23" s="18">
        <v>1</v>
      </c>
      <c r="MT23" s="18">
        <v>2</v>
      </c>
      <c r="MU23" s="18">
        <v>1</v>
      </c>
      <c r="MV23" s="18">
        <v>2</v>
      </c>
      <c r="MW23" s="18">
        <v>2</v>
      </c>
      <c r="MX23" s="18">
        <v>3</v>
      </c>
      <c r="MY23" s="18">
        <v>3</v>
      </c>
      <c r="MZ23" s="18">
        <v>2</v>
      </c>
      <c r="NA23" s="18">
        <v>2</v>
      </c>
      <c r="NB23" s="18">
        <v>1</v>
      </c>
      <c r="NC23" s="18">
        <v>1</v>
      </c>
      <c r="ND23" s="24">
        <f>SUM(MK23:NC23)</f>
        <v>35</v>
      </c>
      <c r="NE23" s="18" t="s">
        <v>1536</v>
      </c>
      <c r="NF23" s="18" t="s">
        <v>253</v>
      </c>
      <c r="NG23" s="18" t="s">
        <v>1535</v>
      </c>
      <c r="NH23" s="18">
        <v>7</v>
      </c>
      <c r="NI23" s="18" t="s">
        <v>69</v>
      </c>
      <c r="NJ23" s="18" t="s">
        <v>69</v>
      </c>
      <c r="NK23" s="18" t="s">
        <v>69</v>
      </c>
      <c r="NL23" s="18" t="s">
        <v>26</v>
      </c>
      <c r="NM23" s="18" t="s">
        <v>26</v>
      </c>
      <c r="NN23" s="18" t="s">
        <v>26</v>
      </c>
      <c r="NO23" s="18" t="s">
        <v>103</v>
      </c>
      <c r="NP23" s="18" t="s">
        <v>26</v>
      </c>
      <c r="NQ23" s="18" t="s">
        <v>26</v>
      </c>
      <c r="NR23" s="18" t="s">
        <v>7</v>
      </c>
      <c r="NS23" s="18" t="s">
        <v>125</v>
      </c>
      <c r="NT23" s="18" t="s">
        <v>26</v>
      </c>
      <c r="NU23" s="18" t="s">
        <v>101</v>
      </c>
      <c r="NV23" s="18" t="s">
        <v>100</v>
      </c>
      <c r="NW23" s="18">
        <v>40</v>
      </c>
      <c r="NX23" s="18" t="s">
        <v>7</v>
      </c>
      <c r="NY23" s="18" t="s">
        <v>9</v>
      </c>
      <c r="NZ23" s="18" t="s">
        <v>1534</v>
      </c>
      <c r="OA23" s="18" t="s">
        <v>96</v>
      </c>
      <c r="OB23" s="18" t="s">
        <v>60</v>
      </c>
      <c r="OC23" s="18">
        <v>4</v>
      </c>
      <c r="OD23" s="18">
        <v>2</v>
      </c>
      <c r="OE23" s="18">
        <v>3</v>
      </c>
      <c r="OF23" s="18">
        <v>2</v>
      </c>
      <c r="OG23" s="18" t="s">
        <v>16</v>
      </c>
      <c r="OH23" s="18" t="s">
        <v>1346</v>
      </c>
      <c r="OI23" s="18" t="s">
        <v>19</v>
      </c>
      <c r="OJ23" s="18" t="s">
        <v>18</v>
      </c>
      <c r="OK23" s="18" t="s">
        <v>20</v>
      </c>
      <c r="OL23" s="18">
        <v>1</v>
      </c>
      <c r="OM23" s="18">
        <v>5</v>
      </c>
      <c r="ON23" s="18">
        <v>5</v>
      </c>
      <c r="OO23" s="18">
        <v>4</v>
      </c>
      <c r="OP23" s="18" t="s">
        <v>1533</v>
      </c>
      <c r="OQ23" s="18" t="s">
        <v>14</v>
      </c>
      <c r="OR23" s="18" t="s">
        <v>7</v>
      </c>
      <c r="OS23" s="18" t="s">
        <v>94</v>
      </c>
      <c r="OT23" s="18" t="s">
        <v>94</v>
      </c>
      <c r="OU23" s="18" t="s">
        <v>7</v>
      </c>
      <c r="OV23" s="18" t="s">
        <v>7</v>
      </c>
      <c r="OW23" s="18" t="s">
        <v>7</v>
      </c>
      <c r="OX23" s="18" t="s">
        <v>12</v>
      </c>
      <c r="OY23" s="18" t="s">
        <v>57</v>
      </c>
      <c r="OZ23" s="18" t="s">
        <v>9</v>
      </c>
      <c r="PA23" s="18" t="s">
        <v>7</v>
      </c>
      <c r="PC23" s="18" t="s">
        <v>580</v>
      </c>
      <c r="PD23" s="18" t="s">
        <v>9</v>
      </c>
      <c r="PE23" s="18" t="s">
        <v>9</v>
      </c>
      <c r="PF23" s="18" t="s">
        <v>9</v>
      </c>
      <c r="PG23" s="18" t="s">
        <v>8</v>
      </c>
      <c r="PH23" s="18" t="s">
        <v>9</v>
      </c>
      <c r="PI23" s="18" t="s">
        <v>9</v>
      </c>
      <c r="PJ23" s="18" t="s">
        <v>1532</v>
      </c>
      <c r="PK23" s="18" t="s">
        <v>7</v>
      </c>
      <c r="PL23" s="18" t="s">
        <v>9</v>
      </c>
      <c r="PM23" s="18" t="s">
        <v>55</v>
      </c>
      <c r="PU23" s="18">
        <v>6</v>
      </c>
      <c r="PV23" s="18" t="s">
        <v>5</v>
      </c>
      <c r="QL23" s="18" t="s">
        <v>54</v>
      </c>
      <c r="QP23" s="18" t="s">
        <v>141</v>
      </c>
      <c r="QQ23" s="18" t="s">
        <v>1</v>
      </c>
      <c r="QR23" s="18" t="s">
        <v>1</v>
      </c>
      <c r="QT23" s="18" t="s">
        <v>1</v>
      </c>
      <c r="RB23" s="37">
        <v>43971.484466504626</v>
      </c>
      <c r="RC23" s="35" t="s">
        <v>903</v>
      </c>
      <c r="RD23" s="35">
        <v>9</v>
      </c>
      <c r="RE23" s="35" t="s">
        <v>7</v>
      </c>
      <c r="RG23" s="35" t="s">
        <v>7</v>
      </c>
      <c r="RI23" s="35" t="s">
        <v>7</v>
      </c>
      <c r="RL23" s="35" t="s">
        <v>20</v>
      </c>
      <c r="RM23" s="35" t="s">
        <v>40</v>
      </c>
      <c r="RN23" s="35" t="s">
        <v>20</v>
      </c>
      <c r="RO23" s="35" t="s">
        <v>20</v>
      </c>
      <c r="RP23" s="35" t="s">
        <v>20</v>
      </c>
      <c r="RQ23" s="35" t="s">
        <v>80</v>
      </c>
      <c r="RR23" s="35" t="s">
        <v>20</v>
      </c>
      <c r="RS23" s="35" t="s">
        <v>20</v>
      </c>
      <c r="RT23" s="35">
        <v>3</v>
      </c>
      <c r="RU23" s="35" t="s">
        <v>349</v>
      </c>
      <c r="RV23" s="35" t="s">
        <v>7</v>
      </c>
      <c r="RW23" s="35" t="s">
        <v>1701</v>
      </c>
      <c r="RX23" s="35" t="s">
        <v>7</v>
      </c>
      <c r="RZ23" s="35" t="s">
        <v>9</v>
      </c>
      <c r="SA23" s="35" t="s">
        <v>172</v>
      </c>
      <c r="SB23" s="35" t="s">
        <v>537</v>
      </c>
      <c r="SC23" s="35" t="s">
        <v>9</v>
      </c>
      <c r="SD23" s="35" t="s">
        <v>1700</v>
      </c>
      <c r="SE23" s="35">
        <v>0</v>
      </c>
      <c r="SF23" s="35">
        <v>0</v>
      </c>
      <c r="SG23" s="35">
        <v>2</v>
      </c>
      <c r="SH23" s="35">
        <v>4</v>
      </c>
      <c r="SI23" s="35">
        <v>7</v>
      </c>
      <c r="SJ23" s="35" t="s">
        <v>207</v>
      </c>
      <c r="SK23" s="35">
        <v>5</v>
      </c>
      <c r="SL23" s="35">
        <v>2</v>
      </c>
      <c r="SM23" s="35">
        <v>2</v>
      </c>
      <c r="SN23" s="35">
        <v>3</v>
      </c>
      <c r="SO23" s="35">
        <v>2</v>
      </c>
      <c r="SP23" s="35">
        <v>2</v>
      </c>
      <c r="SQ23" s="35">
        <v>2</v>
      </c>
      <c r="SR23" s="35">
        <v>3</v>
      </c>
      <c r="SS23" s="35">
        <v>2</v>
      </c>
      <c r="ST23" s="35">
        <v>1</v>
      </c>
      <c r="SU23" s="35">
        <v>1</v>
      </c>
      <c r="SV23" s="35">
        <v>2</v>
      </c>
      <c r="SW23" s="35">
        <v>1</v>
      </c>
      <c r="SX23" s="35">
        <v>1</v>
      </c>
      <c r="SY23" s="35">
        <v>1</v>
      </c>
      <c r="SZ23" s="35">
        <v>1</v>
      </c>
      <c r="TA23" s="35">
        <v>2</v>
      </c>
      <c r="TB23" s="35">
        <v>2</v>
      </c>
      <c r="TC23" s="35">
        <v>1</v>
      </c>
      <c r="TD23" s="35">
        <v>2</v>
      </c>
      <c r="TE23" s="35">
        <v>1</v>
      </c>
      <c r="TF23" s="156">
        <v>47</v>
      </c>
      <c r="TG23" s="160">
        <v>2</v>
      </c>
      <c r="TH23" s="35">
        <v>0</v>
      </c>
      <c r="TI23" s="35">
        <v>2</v>
      </c>
      <c r="TJ23" s="35">
        <v>2</v>
      </c>
      <c r="TK23" s="35">
        <v>0</v>
      </c>
      <c r="TL23" s="35">
        <v>0</v>
      </c>
      <c r="TM23" s="35">
        <v>1</v>
      </c>
      <c r="TN23" s="35">
        <v>1</v>
      </c>
      <c r="TO23" s="35">
        <v>1</v>
      </c>
      <c r="TP23" s="35">
        <v>2</v>
      </c>
      <c r="TQ23" s="35">
        <v>1</v>
      </c>
      <c r="TR23" s="35">
        <v>0</v>
      </c>
      <c r="TS23" s="35">
        <v>0</v>
      </c>
      <c r="TT23" s="35">
        <v>2</v>
      </c>
      <c r="TU23" s="35">
        <v>1</v>
      </c>
      <c r="TV23" s="35">
        <v>2</v>
      </c>
      <c r="TW23" s="35">
        <v>1</v>
      </c>
      <c r="TX23" s="35">
        <v>3</v>
      </c>
      <c r="TY23" s="35">
        <v>1</v>
      </c>
      <c r="TZ23" s="35">
        <v>2</v>
      </c>
      <c r="UA23" s="35">
        <v>0</v>
      </c>
      <c r="UB23" s="35">
        <v>1</v>
      </c>
      <c r="UC23" s="35">
        <v>3</v>
      </c>
      <c r="UD23" s="35">
        <v>1</v>
      </c>
      <c r="UE23" s="35">
        <v>0</v>
      </c>
      <c r="UF23" s="35">
        <v>3</v>
      </c>
      <c r="UG23" s="35">
        <v>3</v>
      </c>
      <c r="UH23" s="35">
        <v>3</v>
      </c>
      <c r="UI23" s="35">
        <v>3</v>
      </c>
      <c r="UJ23" s="35">
        <v>1</v>
      </c>
      <c r="UK23" s="35">
        <v>0</v>
      </c>
      <c r="UL23" s="35">
        <v>0</v>
      </c>
      <c r="UM23" s="35">
        <v>0</v>
      </c>
      <c r="UN23" s="35">
        <v>1</v>
      </c>
      <c r="UO23" s="35">
        <v>0</v>
      </c>
      <c r="UP23" s="35">
        <v>4</v>
      </c>
      <c r="UQ23" s="156">
        <v>4</v>
      </c>
      <c r="UR23" s="163">
        <v>11</v>
      </c>
      <c r="US23" s="163">
        <v>3</v>
      </c>
      <c r="UT23" s="163">
        <v>15</v>
      </c>
      <c r="UU23" s="163">
        <v>13</v>
      </c>
      <c r="UV23" s="163">
        <v>2</v>
      </c>
      <c r="UW23" s="163">
        <v>7</v>
      </c>
      <c r="UX23" s="163">
        <v>47</v>
      </c>
      <c r="UY23" s="160">
        <v>3</v>
      </c>
      <c r="UZ23" s="35">
        <v>2</v>
      </c>
      <c r="VA23" s="35">
        <v>3</v>
      </c>
      <c r="VB23" s="35">
        <v>1</v>
      </c>
      <c r="VC23" s="35">
        <v>1</v>
      </c>
      <c r="VD23" s="35">
        <v>1</v>
      </c>
      <c r="VE23" s="35">
        <v>1</v>
      </c>
      <c r="VF23" s="35">
        <v>2</v>
      </c>
      <c r="VG23" s="35">
        <v>1</v>
      </c>
      <c r="VH23" s="35">
        <v>2</v>
      </c>
      <c r="VI23" s="35">
        <v>1</v>
      </c>
      <c r="VJ23" s="35">
        <v>1</v>
      </c>
      <c r="VK23" s="35">
        <v>2</v>
      </c>
      <c r="VL23" s="35">
        <v>2</v>
      </c>
      <c r="VM23" s="35">
        <v>3</v>
      </c>
      <c r="VN23" s="35">
        <v>2</v>
      </c>
      <c r="VO23" s="35">
        <v>1</v>
      </c>
      <c r="VP23" s="35">
        <v>1</v>
      </c>
      <c r="VQ23" s="35">
        <v>1</v>
      </c>
      <c r="VR23" s="40">
        <f>SUM(UY23:VQ23)</f>
        <v>31</v>
      </c>
      <c r="VS23" s="35" t="s">
        <v>1470</v>
      </c>
      <c r="VT23" s="35" t="s">
        <v>253</v>
      </c>
      <c r="VU23" s="35" t="s">
        <v>850</v>
      </c>
      <c r="VV23" s="35">
        <v>7</v>
      </c>
      <c r="VW23" s="35" t="s">
        <v>69</v>
      </c>
      <c r="VX23" s="35" t="s">
        <v>69</v>
      </c>
      <c r="VY23" s="35" t="s">
        <v>103</v>
      </c>
      <c r="VZ23" s="35" t="s">
        <v>26</v>
      </c>
      <c r="WA23" s="35" t="s">
        <v>26</v>
      </c>
      <c r="WB23" s="35" t="s">
        <v>26</v>
      </c>
      <c r="WC23" s="35" t="s">
        <v>69</v>
      </c>
      <c r="WD23" s="35" t="s">
        <v>26</v>
      </c>
      <c r="WE23" s="35" t="s">
        <v>103</v>
      </c>
      <c r="WF23" s="35" t="s">
        <v>1699</v>
      </c>
      <c r="WG23" s="35" t="s">
        <v>125</v>
      </c>
      <c r="WH23" s="35" t="s">
        <v>25</v>
      </c>
      <c r="WI23" s="35" t="s">
        <v>24</v>
      </c>
      <c r="WJ23" s="35" t="s">
        <v>65</v>
      </c>
      <c r="WK23" s="35">
        <v>50</v>
      </c>
      <c r="WL23" s="35" t="s">
        <v>9</v>
      </c>
      <c r="WM23" s="35" t="s">
        <v>7</v>
      </c>
      <c r="WN23" s="35" t="s">
        <v>1698</v>
      </c>
      <c r="WO23" s="35" t="s">
        <v>22</v>
      </c>
      <c r="WP23" s="35" t="s">
        <v>22</v>
      </c>
      <c r="WQ23" s="35">
        <v>4</v>
      </c>
      <c r="WR23" s="35">
        <v>2</v>
      </c>
      <c r="WS23" s="35">
        <v>3</v>
      </c>
      <c r="WT23" s="35">
        <v>1</v>
      </c>
      <c r="WU23" s="35" t="s">
        <v>19</v>
      </c>
      <c r="WV23" s="35" t="s">
        <v>16</v>
      </c>
      <c r="WW23" s="35" t="s">
        <v>1346</v>
      </c>
      <c r="WX23" s="35" t="s">
        <v>18</v>
      </c>
      <c r="WY23" s="35" t="s">
        <v>20</v>
      </c>
      <c r="WZ23" s="35">
        <v>1</v>
      </c>
      <c r="XA23" s="35">
        <v>5</v>
      </c>
      <c r="XB23" s="35">
        <v>4</v>
      </c>
      <c r="XC23" s="35">
        <v>4</v>
      </c>
      <c r="XD23" s="35" t="s">
        <v>1697</v>
      </c>
      <c r="XE23" s="35" t="s">
        <v>14</v>
      </c>
      <c r="XF23" s="35" t="s">
        <v>7</v>
      </c>
      <c r="XG23" s="35" t="s">
        <v>94</v>
      </c>
      <c r="XH23" s="35" t="s">
        <v>94</v>
      </c>
      <c r="XI23" s="35" t="s">
        <v>7</v>
      </c>
      <c r="XJ23" s="35" t="s">
        <v>7</v>
      </c>
      <c r="XK23" s="35" t="s">
        <v>7</v>
      </c>
      <c r="XL23" s="35" t="s">
        <v>12</v>
      </c>
      <c r="XM23" s="35" t="s">
        <v>57</v>
      </c>
      <c r="XN23" s="35" t="s">
        <v>9</v>
      </c>
      <c r="XO23" s="35" t="s">
        <v>7</v>
      </c>
      <c r="XQ23" s="35" t="s">
        <v>580</v>
      </c>
      <c r="XR23" s="35" t="s">
        <v>9</v>
      </c>
      <c r="XS23" s="35" t="s">
        <v>9</v>
      </c>
      <c r="XT23" s="35" t="s">
        <v>9</v>
      </c>
      <c r="XV23" s="35" t="s">
        <v>9</v>
      </c>
      <c r="XW23" s="35" t="s">
        <v>7</v>
      </c>
      <c r="XY23" s="35" t="s">
        <v>7</v>
      </c>
      <c r="XZ23" s="35" t="s">
        <v>7</v>
      </c>
      <c r="YA23" s="35" t="s">
        <v>308</v>
      </c>
      <c r="YD23" s="35">
        <v>10</v>
      </c>
      <c r="YJ23" s="35" t="s">
        <v>5</v>
      </c>
      <c r="YZ23" s="35" t="s">
        <v>54</v>
      </c>
      <c r="ZB23" s="35" t="s">
        <v>184</v>
      </c>
      <c r="ZC23" s="35" t="s">
        <v>183</v>
      </c>
      <c r="ZD23" s="35" t="s">
        <v>1</v>
      </c>
      <c r="ZH23" s="35" t="s">
        <v>1</v>
      </c>
    </row>
    <row r="24" spans="1:691" ht="14.5" x14ac:dyDescent="0.35">
      <c r="A24" s="17">
        <v>43957.693129386578</v>
      </c>
      <c r="B24" s="47" t="s">
        <v>641</v>
      </c>
      <c r="C24" s="53">
        <v>18</v>
      </c>
      <c r="D24" s="11" t="s">
        <v>51</v>
      </c>
      <c r="E24" s="11" t="s">
        <v>50</v>
      </c>
      <c r="F24" s="11" t="s">
        <v>333</v>
      </c>
      <c r="G24" s="11" t="s">
        <v>48</v>
      </c>
      <c r="H24" s="11" t="s">
        <v>47</v>
      </c>
      <c r="I24" s="11" t="s">
        <v>47</v>
      </c>
      <c r="J24" s="11" t="s">
        <v>7</v>
      </c>
      <c r="L24" s="11" t="s">
        <v>7</v>
      </c>
      <c r="N24" s="11" t="s">
        <v>9</v>
      </c>
      <c r="O24" s="11" t="s">
        <v>45</v>
      </c>
      <c r="Q24" s="11" t="s">
        <v>640</v>
      </c>
      <c r="S24" s="11">
        <v>2</v>
      </c>
      <c r="T24" s="11">
        <v>0</v>
      </c>
      <c r="U24" s="11" t="s">
        <v>9</v>
      </c>
      <c r="V24" s="11" t="s">
        <v>7</v>
      </c>
      <c r="W24" s="11" t="s">
        <v>9</v>
      </c>
      <c r="X24" s="11" t="s">
        <v>7</v>
      </c>
      <c r="Y24" s="54" t="s">
        <v>7</v>
      </c>
      <c r="Z24" s="65" t="s">
        <v>9</v>
      </c>
      <c r="AA24" s="66" t="s">
        <v>639</v>
      </c>
      <c r="AB24" s="66" t="s">
        <v>524</v>
      </c>
      <c r="AC24" s="66" t="s">
        <v>351</v>
      </c>
      <c r="AD24" s="66" t="s">
        <v>9</v>
      </c>
      <c r="AE24" s="66" t="s">
        <v>638</v>
      </c>
      <c r="AF24" s="67" t="s">
        <v>637</v>
      </c>
      <c r="AG24" s="53" t="s">
        <v>20</v>
      </c>
      <c r="AH24" s="11" t="s">
        <v>40</v>
      </c>
      <c r="AI24" s="11" t="s">
        <v>20</v>
      </c>
      <c r="AJ24" s="11" t="s">
        <v>20</v>
      </c>
      <c r="AK24" s="11" t="s">
        <v>20</v>
      </c>
      <c r="AL24" s="11" t="s">
        <v>134</v>
      </c>
      <c r="AM24" s="11">
        <v>1</v>
      </c>
      <c r="AN24" s="11" t="s">
        <v>20</v>
      </c>
      <c r="AO24" s="11">
        <v>1</v>
      </c>
      <c r="AP24" s="54" t="s">
        <v>349</v>
      </c>
      <c r="AQ24" s="65" t="s">
        <v>9</v>
      </c>
      <c r="AR24" s="66" t="s">
        <v>636</v>
      </c>
      <c r="AS24" s="66" t="s">
        <v>9</v>
      </c>
      <c r="AT24" s="67" t="s">
        <v>635</v>
      </c>
      <c r="AU24" s="53" t="s">
        <v>9</v>
      </c>
      <c r="AV24" s="11" t="s">
        <v>35</v>
      </c>
      <c r="AW24" s="11" t="s">
        <v>256</v>
      </c>
      <c r="AX24" s="11" t="s">
        <v>9</v>
      </c>
      <c r="AY24" s="11" t="s">
        <v>634</v>
      </c>
      <c r="AZ24" s="11">
        <v>0</v>
      </c>
      <c r="BB24" s="11">
        <v>0</v>
      </c>
      <c r="BD24" s="11">
        <v>3</v>
      </c>
      <c r="BE24" s="11" t="s">
        <v>152</v>
      </c>
      <c r="BF24" s="54" t="s">
        <v>573</v>
      </c>
      <c r="BG24" s="83">
        <v>2</v>
      </c>
      <c r="BH24" s="79">
        <v>3</v>
      </c>
      <c r="BI24" s="79">
        <v>2</v>
      </c>
      <c r="BJ24" s="79">
        <v>3</v>
      </c>
      <c r="BK24" s="79">
        <v>2</v>
      </c>
      <c r="BL24" s="79">
        <v>2</v>
      </c>
      <c r="BM24" s="79">
        <v>3</v>
      </c>
      <c r="BN24" s="79">
        <v>2</v>
      </c>
      <c r="BO24" s="79">
        <v>1</v>
      </c>
      <c r="BP24" s="79">
        <v>3</v>
      </c>
      <c r="BQ24" s="79">
        <v>2</v>
      </c>
      <c r="BR24" s="79">
        <v>3</v>
      </c>
      <c r="BS24" s="79">
        <v>1</v>
      </c>
      <c r="BT24" s="79">
        <v>2</v>
      </c>
      <c r="BU24" s="79">
        <v>2</v>
      </c>
      <c r="BV24" s="79">
        <v>2</v>
      </c>
      <c r="BW24" s="79">
        <v>3</v>
      </c>
      <c r="BX24" s="79">
        <v>2</v>
      </c>
      <c r="BY24" s="79">
        <v>3</v>
      </c>
      <c r="BZ24" s="84">
        <v>2</v>
      </c>
      <c r="CA24" s="136">
        <v>50</v>
      </c>
      <c r="CB24" s="53">
        <v>2</v>
      </c>
      <c r="CC24" s="11">
        <v>3</v>
      </c>
      <c r="CD24" s="11">
        <v>2</v>
      </c>
      <c r="CE24" s="11">
        <v>1</v>
      </c>
      <c r="CF24" s="11">
        <v>2</v>
      </c>
      <c r="CG24" s="11">
        <v>2</v>
      </c>
      <c r="CH24" s="11">
        <v>2</v>
      </c>
      <c r="CI24" s="11">
        <v>1</v>
      </c>
      <c r="CJ24" s="11">
        <v>1</v>
      </c>
      <c r="CK24" s="11">
        <v>1</v>
      </c>
      <c r="CL24" s="11">
        <v>0</v>
      </c>
      <c r="CM24" s="11">
        <v>0</v>
      </c>
      <c r="CN24" s="11">
        <v>1</v>
      </c>
      <c r="CO24" s="11">
        <v>0</v>
      </c>
      <c r="CP24" s="11">
        <v>1</v>
      </c>
      <c r="CQ24" s="11">
        <v>3</v>
      </c>
      <c r="CR24" s="11">
        <v>3</v>
      </c>
      <c r="CS24" s="11">
        <v>1</v>
      </c>
      <c r="CT24" s="11">
        <v>1</v>
      </c>
      <c r="CU24" s="11">
        <v>2</v>
      </c>
      <c r="CV24" s="11">
        <v>1</v>
      </c>
      <c r="CW24" s="11">
        <v>1</v>
      </c>
      <c r="CX24" s="11">
        <v>0</v>
      </c>
      <c r="CY24" s="11">
        <v>1</v>
      </c>
      <c r="CZ24" s="11">
        <v>1</v>
      </c>
      <c r="DA24" s="11">
        <v>2</v>
      </c>
      <c r="DB24" s="11">
        <v>1</v>
      </c>
      <c r="DC24" s="11">
        <v>0</v>
      </c>
      <c r="DD24" s="11">
        <v>2</v>
      </c>
      <c r="DE24" s="11">
        <v>0</v>
      </c>
      <c r="DF24" s="11">
        <v>0</v>
      </c>
      <c r="DG24" s="11">
        <v>1</v>
      </c>
      <c r="DH24" s="11">
        <v>0</v>
      </c>
      <c r="DI24" s="11">
        <v>2</v>
      </c>
      <c r="DJ24" s="11">
        <v>1</v>
      </c>
      <c r="DK24" s="11">
        <v>2</v>
      </c>
      <c r="DL24" s="54">
        <v>0</v>
      </c>
      <c r="DM24" s="143">
        <v>9</v>
      </c>
      <c r="DN24" s="143">
        <v>8</v>
      </c>
      <c r="DO24" s="143">
        <v>7</v>
      </c>
      <c r="DP24" s="143">
        <v>4</v>
      </c>
      <c r="DQ24" s="143">
        <v>7</v>
      </c>
      <c r="DR24" s="143">
        <v>9</v>
      </c>
      <c r="DS24" s="143">
        <v>30</v>
      </c>
      <c r="DT24" s="83">
        <v>3</v>
      </c>
      <c r="DU24" s="79">
        <v>2</v>
      </c>
      <c r="DV24" s="79">
        <v>3</v>
      </c>
      <c r="DW24" s="79">
        <v>1</v>
      </c>
      <c r="DX24" s="79">
        <v>3</v>
      </c>
      <c r="DY24" s="79">
        <v>1</v>
      </c>
      <c r="DZ24" s="79">
        <v>1</v>
      </c>
      <c r="EA24" s="79">
        <v>2</v>
      </c>
      <c r="EB24" s="79">
        <v>3</v>
      </c>
      <c r="EC24" s="79">
        <v>1</v>
      </c>
      <c r="ED24" s="79">
        <v>1</v>
      </c>
      <c r="EE24" s="79">
        <v>2</v>
      </c>
      <c r="EF24" s="79">
        <v>3</v>
      </c>
      <c r="EG24" s="79">
        <v>2</v>
      </c>
      <c r="EH24" s="79">
        <v>4</v>
      </c>
      <c r="EI24" s="79">
        <v>2</v>
      </c>
      <c r="EJ24" s="79">
        <v>1</v>
      </c>
      <c r="EK24" s="79">
        <v>1</v>
      </c>
      <c r="EL24" s="84">
        <v>1</v>
      </c>
      <c r="EM24" s="136">
        <f t="shared" si="0"/>
        <v>37</v>
      </c>
      <c r="EN24" s="90" t="s">
        <v>390</v>
      </c>
      <c r="EO24" s="11" t="s">
        <v>253</v>
      </c>
      <c r="EP24" s="77" t="s">
        <v>608</v>
      </c>
      <c r="EQ24" s="11">
        <v>9</v>
      </c>
      <c r="ER24" s="11" t="s">
        <v>26</v>
      </c>
      <c r="ES24" s="11" t="s">
        <v>69</v>
      </c>
      <c r="ET24" s="11" t="s">
        <v>26</v>
      </c>
      <c r="EU24" s="11" t="s">
        <v>103</v>
      </c>
      <c r="EV24" s="11" t="s">
        <v>26</v>
      </c>
      <c r="EW24" s="11" t="s">
        <v>26</v>
      </c>
      <c r="EX24" s="11" t="s">
        <v>26</v>
      </c>
      <c r="EY24" s="11" t="s">
        <v>103</v>
      </c>
      <c r="EZ24" s="11" t="s">
        <v>26</v>
      </c>
      <c r="FA24" s="11" t="s">
        <v>7</v>
      </c>
      <c r="FB24" s="11" t="s">
        <v>26</v>
      </c>
      <c r="FC24" s="11" t="s">
        <v>25</v>
      </c>
      <c r="FD24" s="11" t="s">
        <v>101</v>
      </c>
      <c r="FE24" s="54" t="s">
        <v>65</v>
      </c>
      <c r="FF24" s="83" t="s">
        <v>633</v>
      </c>
      <c r="FG24" s="79" t="s">
        <v>632</v>
      </c>
      <c r="FH24" s="79" t="s">
        <v>62</v>
      </c>
      <c r="FI24" s="79">
        <v>180</v>
      </c>
      <c r="FJ24" s="79" t="s">
        <v>9</v>
      </c>
      <c r="FK24" s="79" t="s">
        <v>9</v>
      </c>
      <c r="FL24" s="79" t="s">
        <v>631</v>
      </c>
      <c r="FM24" s="79" t="s">
        <v>60</v>
      </c>
      <c r="FN24" s="84" t="s">
        <v>60</v>
      </c>
      <c r="FO24" s="53">
        <v>4</v>
      </c>
      <c r="FP24" s="11">
        <v>2</v>
      </c>
      <c r="FQ24" s="11">
        <v>3</v>
      </c>
      <c r="FR24" s="11">
        <v>2</v>
      </c>
      <c r="FS24" s="11" t="s">
        <v>20</v>
      </c>
      <c r="FT24" s="11" t="s">
        <v>18</v>
      </c>
      <c r="FU24" s="11" t="s">
        <v>19</v>
      </c>
      <c r="FV24" s="11" t="s">
        <v>17</v>
      </c>
      <c r="FW24" s="11" t="s">
        <v>16</v>
      </c>
      <c r="FX24" s="11">
        <v>1</v>
      </c>
      <c r="FY24" s="11">
        <v>4</v>
      </c>
      <c r="FZ24" s="11">
        <v>3</v>
      </c>
      <c r="GA24" s="11">
        <v>4</v>
      </c>
      <c r="GB24" s="11" t="s">
        <v>630</v>
      </c>
      <c r="GC24" s="11" t="s">
        <v>14</v>
      </c>
      <c r="GD24" s="11" t="s">
        <v>9</v>
      </c>
      <c r="GE24" s="11" t="s">
        <v>58</v>
      </c>
      <c r="GF24" s="11" t="s">
        <v>551</v>
      </c>
      <c r="GG24" s="11" t="s">
        <v>7</v>
      </c>
      <c r="GH24" s="11" t="s">
        <v>7</v>
      </c>
      <c r="GI24" s="54" t="s">
        <v>7</v>
      </c>
      <c r="GJ24" s="83" t="s">
        <v>143</v>
      </c>
      <c r="GK24" s="79" t="s">
        <v>92</v>
      </c>
      <c r="GL24" s="79" t="s">
        <v>7</v>
      </c>
      <c r="GM24" s="79" t="s">
        <v>7</v>
      </c>
      <c r="GN24" s="79"/>
      <c r="GO24" s="79" t="s">
        <v>629</v>
      </c>
      <c r="GP24" s="79" t="s">
        <v>7</v>
      </c>
      <c r="GQ24" s="79" t="s">
        <v>7</v>
      </c>
      <c r="GR24" s="79" t="s">
        <v>7</v>
      </c>
      <c r="GS24" s="79"/>
      <c r="GT24" s="84" t="s">
        <v>7</v>
      </c>
      <c r="GU24" s="53" t="s">
        <v>7</v>
      </c>
      <c r="GW24" s="11" t="s">
        <v>7</v>
      </c>
      <c r="GX24" s="54" t="s">
        <v>7</v>
      </c>
      <c r="GY24" s="83" t="s">
        <v>6</v>
      </c>
      <c r="GZ24" s="79"/>
      <c r="HA24" s="79"/>
      <c r="HB24" s="79"/>
      <c r="HC24" s="79"/>
      <c r="HD24" s="79">
        <v>3</v>
      </c>
      <c r="HE24" s="79"/>
      <c r="HF24" s="79"/>
      <c r="HG24" s="84"/>
      <c r="HH24" s="49" t="s">
        <v>5</v>
      </c>
      <c r="HX24" s="11" t="s">
        <v>54</v>
      </c>
      <c r="IB24" s="11" t="s">
        <v>141</v>
      </c>
      <c r="ID24" s="11" t="s">
        <v>293</v>
      </c>
      <c r="IE24" s="11" t="s">
        <v>1</v>
      </c>
      <c r="IF24" s="11" t="s">
        <v>1</v>
      </c>
      <c r="IN24" s="21">
        <v>43965.071986631941</v>
      </c>
      <c r="IO24" s="18" t="s">
        <v>641</v>
      </c>
      <c r="IP24" s="18">
        <v>9</v>
      </c>
      <c r="IQ24" s="18" t="s">
        <v>7</v>
      </c>
      <c r="IS24" s="18" t="s">
        <v>9</v>
      </c>
      <c r="IT24" s="18" t="s">
        <v>43</v>
      </c>
      <c r="IU24" s="18" t="s">
        <v>7</v>
      </c>
      <c r="IW24" s="18" t="s">
        <v>1373</v>
      </c>
      <c r="IX24" s="18" t="s">
        <v>20</v>
      </c>
      <c r="IY24" s="18" t="s">
        <v>40</v>
      </c>
      <c r="IZ24" s="18" t="s">
        <v>20</v>
      </c>
      <c r="JA24" s="18" t="s">
        <v>20</v>
      </c>
      <c r="JB24" s="18" t="s">
        <v>20</v>
      </c>
      <c r="JC24" s="18" t="s">
        <v>134</v>
      </c>
      <c r="JD24" s="18" t="s">
        <v>20</v>
      </c>
      <c r="JE24" s="18" t="s">
        <v>20</v>
      </c>
      <c r="JF24" s="18">
        <v>1</v>
      </c>
      <c r="JG24" s="18" t="s">
        <v>349</v>
      </c>
      <c r="JH24" s="18" t="s">
        <v>9</v>
      </c>
      <c r="JI24" s="18" t="s">
        <v>1372</v>
      </c>
      <c r="JJ24" s="18" t="s">
        <v>9</v>
      </c>
      <c r="JK24" s="18" t="s">
        <v>1371</v>
      </c>
      <c r="JL24" s="18" t="s">
        <v>9</v>
      </c>
      <c r="JM24" s="18" t="s">
        <v>35</v>
      </c>
      <c r="JN24" s="18" t="s">
        <v>256</v>
      </c>
      <c r="JO24" s="18" t="s">
        <v>9</v>
      </c>
      <c r="JP24" s="18" t="s">
        <v>1370</v>
      </c>
      <c r="JQ24" s="18">
        <v>0</v>
      </c>
      <c r="JR24" s="18">
        <v>0</v>
      </c>
      <c r="JS24" s="18">
        <v>3</v>
      </c>
      <c r="JT24" s="18" t="s">
        <v>1069</v>
      </c>
      <c r="JU24" s="18">
        <v>3</v>
      </c>
      <c r="JV24" s="18" t="s">
        <v>1369</v>
      </c>
      <c r="JW24" s="18" t="s">
        <v>573</v>
      </c>
      <c r="JX24" s="18">
        <v>3</v>
      </c>
      <c r="JY24" s="18">
        <v>3</v>
      </c>
      <c r="JZ24" s="18">
        <v>2</v>
      </c>
      <c r="KA24" s="18">
        <v>3</v>
      </c>
      <c r="KB24" s="18">
        <v>3</v>
      </c>
      <c r="KC24" s="18">
        <v>3</v>
      </c>
      <c r="KD24" s="18">
        <v>3</v>
      </c>
      <c r="KE24" s="18">
        <v>2</v>
      </c>
      <c r="KF24" s="18">
        <v>2</v>
      </c>
      <c r="KG24" s="18">
        <v>3</v>
      </c>
      <c r="KH24" s="18">
        <v>4</v>
      </c>
      <c r="KI24" s="18">
        <v>3</v>
      </c>
      <c r="KJ24" s="18">
        <v>2</v>
      </c>
      <c r="KK24" s="18">
        <v>3</v>
      </c>
      <c r="KL24" s="18">
        <v>3</v>
      </c>
      <c r="KM24" s="18">
        <v>3</v>
      </c>
      <c r="KN24" s="18">
        <v>3</v>
      </c>
      <c r="KO24" s="18">
        <v>2</v>
      </c>
      <c r="KP24" s="18">
        <v>3</v>
      </c>
      <c r="KQ24" s="18">
        <v>3</v>
      </c>
      <c r="KR24" s="34">
        <v>47</v>
      </c>
      <c r="KS24" s="149">
        <v>2</v>
      </c>
      <c r="KT24" s="18">
        <v>1</v>
      </c>
      <c r="KU24" s="18">
        <v>4</v>
      </c>
      <c r="KV24" s="18">
        <v>2</v>
      </c>
      <c r="KW24" s="18">
        <v>2</v>
      </c>
      <c r="KX24" s="18">
        <v>1</v>
      </c>
      <c r="KY24" s="18">
        <v>1</v>
      </c>
      <c r="KZ24" s="18">
        <v>2</v>
      </c>
      <c r="LA24" s="18">
        <v>2</v>
      </c>
      <c r="LB24" s="18">
        <v>2</v>
      </c>
      <c r="LC24" s="18">
        <v>1</v>
      </c>
      <c r="LD24" s="18">
        <v>1</v>
      </c>
      <c r="LE24" s="18">
        <v>2</v>
      </c>
      <c r="LF24" s="18">
        <v>0</v>
      </c>
      <c r="LG24" s="18">
        <v>2</v>
      </c>
      <c r="LH24" s="18">
        <v>3</v>
      </c>
      <c r="LI24" s="18">
        <v>3</v>
      </c>
      <c r="LJ24" s="18">
        <v>2</v>
      </c>
      <c r="LK24" s="18">
        <v>1</v>
      </c>
      <c r="LL24" s="18">
        <v>3</v>
      </c>
      <c r="LM24" s="18">
        <v>2</v>
      </c>
      <c r="LN24" s="18">
        <v>2</v>
      </c>
      <c r="LO24" s="18">
        <v>1</v>
      </c>
      <c r="LP24" s="18">
        <v>3</v>
      </c>
      <c r="LQ24" s="18">
        <v>2</v>
      </c>
      <c r="LR24" s="18">
        <v>3</v>
      </c>
      <c r="LS24" s="18">
        <v>1</v>
      </c>
      <c r="LT24" s="18">
        <v>1</v>
      </c>
      <c r="LU24" s="18">
        <v>2</v>
      </c>
      <c r="LV24" s="18">
        <v>1</v>
      </c>
      <c r="LW24" s="18">
        <v>0</v>
      </c>
      <c r="LX24" s="18">
        <v>1</v>
      </c>
      <c r="LY24" s="18">
        <v>0</v>
      </c>
      <c r="LZ24" s="18">
        <v>3</v>
      </c>
      <c r="MA24" s="18">
        <v>0</v>
      </c>
      <c r="MB24" s="18">
        <v>2</v>
      </c>
      <c r="MC24" s="34">
        <v>2</v>
      </c>
      <c r="MD24">
        <f t="shared" si="1"/>
        <v>12</v>
      </c>
      <c r="ME24">
        <f t="shared" si="2"/>
        <v>8</v>
      </c>
      <c r="MF24">
        <f t="shared" si="3"/>
        <v>13</v>
      </c>
      <c r="MG24">
        <f t="shared" si="4"/>
        <v>10</v>
      </c>
      <c r="MH24">
        <f t="shared" si="5"/>
        <v>10</v>
      </c>
      <c r="MI24">
        <f t="shared" si="6"/>
        <v>10</v>
      </c>
      <c r="MJ24">
        <f t="shared" si="7"/>
        <v>43</v>
      </c>
      <c r="MK24" s="149">
        <v>4</v>
      </c>
      <c r="ML24" s="18">
        <v>2</v>
      </c>
      <c r="MM24" s="18">
        <v>2</v>
      </c>
      <c r="MN24" s="18">
        <v>2</v>
      </c>
      <c r="MO24" s="18">
        <v>3</v>
      </c>
      <c r="MP24" s="18">
        <v>1</v>
      </c>
      <c r="MQ24" s="18">
        <v>1</v>
      </c>
      <c r="MR24" s="18">
        <v>2</v>
      </c>
      <c r="MS24" s="18">
        <v>3</v>
      </c>
      <c r="MT24" s="18">
        <v>2</v>
      </c>
      <c r="MU24" s="18">
        <v>2</v>
      </c>
      <c r="MV24" s="18">
        <v>1</v>
      </c>
      <c r="MW24" s="18">
        <v>4</v>
      </c>
      <c r="MX24" s="18">
        <v>2</v>
      </c>
      <c r="MY24" s="18">
        <v>4</v>
      </c>
      <c r="MZ24" s="18">
        <v>3</v>
      </c>
      <c r="NA24" s="18">
        <v>2</v>
      </c>
      <c r="NB24" s="18">
        <v>1</v>
      </c>
      <c r="NC24" s="18">
        <v>3</v>
      </c>
      <c r="ND24" s="24">
        <f>SUM(MK24:NC24)</f>
        <v>44</v>
      </c>
      <c r="NE24" s="20" t="s">
        <v>1368</v>
      </c>
      <c r="NF24" s="18" t="s">
        <v>253</v>
      </c>
      <c r="NG24" s="20" t="s">
        <v>1367</v>
      </c>
      <c r="NH24" s="18">
        <v>9</v>
      </c>
      <c r="NI24" s="18" t="s">
        <v>103</v>
      </c>
      <c r="NJ24" s="18" t="s">
        <v>26</v>
      </c>
      <c r="NK24" s="18" t="s">
        <v>26</v>
      </c>
      <c r="NL24" s="18" t="s">
        <v>26</v>
      </c>
      <c r="NM24" s="18" t="s">
        <v>26</v>
      </c>
      <c r="NN24" s="18" t="s">
        <v>103</v>
      </c>
      <c r="NO24" s="18" t="s">
        <v>103</v>
      </c>
      <c r="NP24" s="18" t="s">
        <v>103</v>
      </c>
      <c r="NQ24" s="18" t="s">
        <v>26</v>
      </c>
      <c r="NR24" s="18" t="s">
        <v>7</v>
      </c>
      <c r="NS24" s="18" t="s">
        <v>26</v>
      </c>
      <c r="NT24" s="18" t="s">
        <v>26</v>
      </c>
      <c r="NU24" s="18" t="s">
        <v>101</v>
      </c>
      <c r="NV24" s="18" t="s">
        <v>100</v>
      </c>
      <c r="NW24" s="18">
        <v>240</v>
      </c>
      <c r="NX24" s="18" t="s">
        <v>7</v>
      </c>
      <c r="NY24" s="18" t="s">
        <v>9</v>
      </c>
      <c r="NZ24" s="18" t="s">
        <v>1366</v>
      </c>
      <c r="OA24" s="18" t="s">
        <v>96</v>
      </c>
      <c r="OB24" s="18" t="s">
        <v>96</v>
      </c>
      <c r="OC24" s="18">
        <v>4</v>
      </c>
      <c r="OD24" s="18">
        <v>3</v>
      </c>
      <c r="OE24" s="18">
        <v>4</v>
      </c>
      <c r="OF24" s="18">
        <v>3</v>
      </c>
      <c r="OG24" s="18" t="s">
        <v>16</v>
      </c>
      <c r="OH24" s="18" t="s">
        <v>1346</v>
      </c>
      <c r="OI24" s="18" t="s">
        <v>19</v>
      </c>
      <c r="OJ24" s="18" t="s">
        <v>18</v>
      </c>
      <c r="OK24" s="18" t="s">
        <v>20</v>
      </c>
      <c r="OL24" s="18">
        <v>4</v>
      </c>
      <c r="OM24" s="18">
        <v>5</v>
      </c>
      <c r="ON24" s="18">
        <v>4</v>
      </c>
      <c r="OO24" s="18">
        <v>5</v>
      </c>
      <c r="OP24" s="18" t="s">
        <v>1365</v>
      </c>
      <c r="OQ24" s="18" t="s">
        <v>14</v>
      </c>
      <c r="OR24" s="18" t="s">
        <v>9</v>
      </c>
      <c r="OS24" s="18" t="s">
        <v>58</v>
      </c>
      <c r="OT24" s="18" t="s">
        <v>162</v>
      </c>
      <c r="OU24" s="18" t="s">
        <v>13</v>
      </c>
      <c r="OV24" s="18" t="s">
        <v>7</v>
      </c>
      <c r="OW24" s="18" t="s">
        <v>7</v>
      </c>
      <c r="OX24" s="18" t="s">
        <v>143</v>
      </c>
      <c r="OY24" s="18" t="s">
        <v>92</v>
      </c>
      <c r="PC24" s="18" t="s">
        <v>865</v>
      </c>
      <c r="PD24" s="18" t="s">
        <v>7</v>
      </c>
      <c r="PE24" s="18" t="s">
        <v>7</v>
      </c>
      <c r="PF24" s="18" t="s">
        <v>7</v>
      </c>
      <c r="PH24" s="18" t="s">
        <v>7</v>
      </c>
      <c r="PI24" s="18" t="s">
        <v>7</v>
      </c>
      <c r="PK24" s="18" t="s">
        <v>7</v>
      </c>
      <c r="PL24" s="18" t="s">
        <v>7</v>
      </c>
      <c r="PM24" s="18" t="s">
        <v>337</v>
      </c>
      <c r="PQ24" s="18">
        <v>3</v>
      </c>
      <c r="PV24" s="18" t="s">
        <v>5</v>
      </c>
      <c r="QL24" s="18" t="s">
        <v>54</v>
      </c>
      <c r="QP24" s="18" t="s">
        <v>141</v>
      </c>
      <c r="QQ24" s="18" t="s">
        <v>1</v>
      </c>
      <c r="QR24" s="18" t="s">
        <v>1</v>
      </c>
      <c r="QT24" s="18" t="s">
        <v>1</v>
      </c>
      <c r="RB24" s="37">
        <v>43973.013865381945</v>
      </c>
      <c r="RC24" s="35" t="s">
        <v>641</v>
      </c>
      <c r="RD24" s="35">
        <v>9</v>
      </c>
      <c r="RE24" s="35" t="s">
        <v>7</v>
      </c>
      <c r="RG24" s="35" t="s">
        <v>9</v>
      </c>
      <c r="RH24" s="35" t="s">
        <v>43</v>
      </c>
      <c r="RI24" s="35" t="s">
        <v>7</v>
      </c>
      <c r="RK24" s="35" t="s">
        <v>1373</v>
      </c>
      <c r="RL24" s="35" t="s">
        <v>20</v>
      </c>
      <c r="RM24" s="35" t="s">
        <v>40</v>
      </c>
      <c r="RN24" s="35" t="s">
        <v>20</v>
      </c>
      <c r="RO24" s="35" t="s">
        <v>20</v>
      </c>
      <c r="RP24" s="35" t="s">
        <v>20</v>
      </c>
      <c r="RQ24" s="35" t="s">
        <v>134</v>
      </c>
      <c r="RR24" s="35" t="s">
        <v>20</v>
      </c>
      <c r="RS24" s="35" t="s">
        <v>20</v>
      </c>
      <c r="RT24" s="35">
        <v>1</v>
      </c>
      <c r="RU24" s="35" t="s">
        <v>349</v>
      </c>
      <c r="RV24" s="35" t="s">
        <v>9</v>
      </c>
      <c r="RW24" s="35" t="s">
        <v>1372</v>
      </c>
      <c r="RX24" s="35" t="s">
        <v>9</v>
      </c>
      <c r="RY24" s="35" t="s">
        <v>1371</v>
      </c>
      <c r="RZ24" s="35" t="s">
        <v>9</v>
      </c>
      <c r="SA24" s="35" t="s">
        <v>35</v>
      </c>
      <c r="SB24" s="35" t="s">
        <v>256</v>
      </c>
      <c r="SC24" s="35" t="s">
        <v>9</v>
      </c>
      <c r="SD24" s="35" t="s">
        <v>1370</v>
      </c>
      <c r="SE24" s="35">
        <v>0</v>
      </c>
      <c r="SF24" s="35">
        <v>0</v>
      </c>
      <c r="SG24" s="35">
        <v>3</v>
      </c>
      <c r="SH24" s="35" t="s">
        <v>1069</v>
      </c>
      <c r="SI24" s="35">
        <v>3</v>
      </c>
      <c r="SJ24" s="35" t="s">
        <v>1369</v>
      </c>
      <c r="SK24" s="35" t="s">
        <v>573</v>
      </c>
      <c r="SL24" s="35">
        <v>3</v>
      </c>
      <c r="SM24" s="35">
        <v>3</v>
      </c>
      <c r="SN24" s="35">
        <v>2</v>
      </c>
      <c r="SO24" s="35">
        <v>3</v>
      </c>
      <c r="SP24" s="35">
        <v>3</v>
      </c>
      <c r="SQ24" s="35">
        <v>3</v>
      </c>
      <c r="SR24" s="35">
        <v>3</v>
      </c>
      <c r="SS24" s="35">
        <v>2</v>
      </c>
      <c r="ST24" s="35">
        <v>2</v>
      </c>
      <c r="SU24" s="35">
        <v>3</v>
      </c>
      <c r="SV24" s="35">
        <v>4</v>
      </c>
      <c r="SW24" s="35">
        <v>3</v>
      </c>
      <c r="SX24" s="35">
        <v>2</v>
      </c>
      <c r="SY24" s="35">
        <v>3</v>
      </c>
      <c r="SZ24" s="35">
        <v>3</v>
      </c>
      <c r="TA24" s="35">
        <v>3</v>
      </c>
      <c r="TB24" s="35">
        <v>3</v>
      </c>
      <c r="TC24" s="35">
        <v>2</v>
      </c>
      <c r="TD24" s="35">
        <v>3</v>
      </c>
      <c r="TE24" s="35">
        <v>3</v>
      </c>
      <c r="TF24" s="156">
        <v>47</v>
      </c>
      <c r="TG24" s="160">
        <v>2</v>
      </c>
      <c r="TH24" s="35">
        <v>1</v>
      </c>
      <c r="TI24" s="35">
        <v>4</v>
      </c>
      <c r="TJ24" s="35">
        <v>2</v>
      </c>
      <c r="TK24" s="35">
        <v>2</v>
      </c>
      <c r="TL24" s="35">
        <v>1</v>
      </c>
      <c r="TM24" s="35">
        <v>1</v>
      </c>
      <c r="TN24" s="35">
        <v>2</v>
      </c>
      <c r="TO24" s="35">
        <v>2</v>
      </c>
      <c r="TP24" s="35">
        <v>2</v>
      </c>
      <c r="TQ24" s="35">
        <v>1</v>
      </c>
      <c r="TR24" s="35">
        <v>1</v>
      </c>
      <c r="TS24" s="35">
        <v>2</v>
      </c>
      <c r="TT24" s="35">
        <v>0</v>
      </c>
      <c r="TU24" s="35">
        <v>2</v>
      </c>
      <c r="TV24" s="35">
        <v>3</v>
      </c>
      <c r="TW24" s="35">
        <v>3</v>
      </c>
      <c r="TX24" s="35">
        <v>2</v>
      </c>
      <c r="TY24" s="35">
        <v>1</v>
      </c>
      <c r="TZ24" s="35">
        <v>3</v>
      </c>
      <c r="UA24" s="35">
        <v>2</v>
      </c>
      <c r="UB24" s="35">
        <v>2</v>
      </c>
      <c r="UC24" s="35">
        <v>1</v>
      </c>
      <c r="UD24" s="35">
        <v>3</v>
      </c>
      <c r="UE24" s="35">
        <v>2</v>
      </c>
      <c r="UF24" s="35">
        <v>3</v>
      </c>
      <c r="UG24" s="35">
        <v>1</v>
      </c>
      <c r="UH24" s="35">
        <v>1</v>
      </c>
      <c r="UI24" s="35">
        <v>2</v>
      </c>
      <c r="UJ24" s="35">
        <v>1</v>
      </c>
      <c r="UK24" s="35">
        <v>0</v>
      </c>
      <c r="UL24" s="35">
        <v>1</v>
      </c>
      <c r="UM24" s="35">
        <v>0</v>
      </c>
      <c r="UN24" s="35">
        <v>3</v>
      </c>
      <c r="UO24" s="35">
        <v>0</v>
      </c>
      <c r="UP24" s="35">
        <v>2</v>
      </c>
      <c r="UQ24" s="156">
        <v>2</v>
      </c>
      <c r="UR24" s="163">
        <v>12</v>
      </c>
      <c r="US24" s="163">
        <v>8</v>
      </c>
      <c r="UT24" s="163">
        <v>13</v>
      </c>
      <c r="UU24" s="163">
        <v>10</v>
      </c>
      <c r="UV24" s="163">
        <v>10</v>
      </c>
      <c r="UW24" s="163">
        <v>10</v>
      </c>
      <c r="UX24" s="163">
        <v>43</v>
      </c>
      <c r="UY24" s="160">
        <v>4</v>
      </c>
      <c r="UZ24" s="35">
        <v>2</v>
      </c>
      <c r="VA24" s="35">
        <v>2</v>
      </c>
      <c r="VB24" s="35">
        <v>2</v>
      </c>
      <c r="VC24" s="35">
        <v>3</v>
      </c>
      <c r="VD24" s="35">
        <v>1</v>
      </c>
      <c r="VE24" s="35">
        <v>1</v>
      </c>
      <c r="VF24" s="35">
        <v>2</v>
      </c>
      <c r="VG24" s="35">
        <v>3</v>
      </c>
      <c r="VH24" s="35">
        <v>2</v>
      </c>
      <c r="VI24" s="35">
        <v>2</v>
      </c>
      <c r="VJ24" s="35">
        <v>1</v>
      </c>
      <c r="VK24" s="35">
        <v>4</v>
      </c>
      <c r="VL24" s="35">
        <v>2</v>
      </c>
      <c r="VM24" s="35">
        <v>4</v>
      </c>
      <c r="VN24" s="35">
        <v>3</v>
      </c>
      <c r="VO24" s="35">
        <v>2</v>
      </c>
      <c r="VP24" s="35">
        <v>1</v>
      </c>
      <c r="VQ24" s="35">
        <v>3</v>
      </c>
      <c r="VR24" s="40">
        <f>SUM(UY24:VQ24)</f>
        <v>44</v>
      </c>
      <c r="VS24" s="44" t="s">
        <v>1368</v>
      </c>
      <c r="VT24" s="35" t="s">
        <v>253</v>
      </c>
      <c r="VU24" s="44" t="s">
        <v>1367</v>
      </c>
      <c r="VV24" s="35">
        <v>9</v>
      </c>
      <c r="VW24" s="35" t="s">
        <v>103</v>
      </c>
      <c r="VX24" s="35" t="s">
        <v>26</v>
      </c>
      <c r="VY24" s="35" t="s">
        <v>26</v>
      </c>
      <c r="VZ24" s="35" t="s">
        <v>26</v>
      </c>
      <c r="WA24" s="35" t="s">
        <v>26</v>
      </c>
      <c r="WB24" s="35" t="s">
        <v>103</v>
      </c>
      <c r="WC24" s="35" t="s">
        <v>103</v>
      </c>
      <c r="WD24" s="35" t="s">
        <v>103</v>
      </c>
      <c r="WE24" s="35" t="s">
        <v>26</v>
      </c>
      <c r="WF24" s="35" t="s">
        <v>7</v>
      </c>
      <c r="WG24" s="35" t="s">
        <v>26</v>
      </c>
      <c r="WH24" s="35" t="s">
        <v>26</v>
      </c>
      <c r="WI24" s="35" t="s">
        <v>101</v>
      </c>
      <c r="WJ24" s="35" t="s">
        <v>100</v>
      </c>
      <c r="WK24" s="35">
        <v>240</v>
      </c>
      <c r="WL24" s="35" t="s">
        <v>7</v>
      </c>
      <c r="WM24" s="35" t="s">
        <v>9</v>
      </c>
      <c r="WN24" s="35" t="s">
        <v>1366</v>
      </c>
      <c r="WO24" s="35" t="s">
        <v>96</v>
      </c>
      <c r="WP24" s="35" t="s">
        <v>96</v>
      </c>
      <c r="WQ24" s="35">
        <v>4</v>
      </c>
      <c r="WR24" s="35">
        <v>3</v>
      </c>
      <c r="WS24" s="35">
        <v>4</v>
      </c>
      <c r="WT24" s="35">
        <v>3</v>
      </c>
      <c r="WU24" s="35" t="s">
        <v>16</v>
      </c>
      <c r="WV24" s="35" t="s">
        <v>1346</v>
      </c>
      <c r="WW24" s="35" t="s">
        <v>19</v>
      </c>
      <c r="WX24" s="35" t="s">
        <v>18</v>
      </c>
      <c r="WY24" s="35" t="s">
        <v>20</v>
      </c>
      <c r="WZ24" s="35">
        <v>4</v>
      </c>
      <c r="XA24" s="35">
        <v>5</v>
      </c>
      <c r="XB24" s="35">
        <v>4</v>
      </c>
      <c r="XC24" s="35">
        <v>5</v>
      </c>
      <c r="XD24" s="35" t="s">
        <v>1365</v>
      </c>
      <c r="XE24" s="35" t="s">
        <v>14</v>
      </c>
      <c r="XF24" s="35" t="s">
        <v>9</v>
      </c>
      <c r="XG24" s="35" t="s">
        <v>58</v>
      </c>
      <c r="XH24" s="35" t="s">
        <v>162</v>
      </c>
      <c r="XI24" s="35" t="s">
        <v>13</v>
      </c>
      <c r="XJ24" s="35" t="s">
        <v>7</v>
      </c>
      <c r="XK24" s="35" t="s">
        <v>7</v>
      </c>
      <c r="XL24" s="35" t="s">
        <v>143</v>
      </c>
      <c r="XM24" s="35" t="s">
        <v>92</v>
      </c>
      <c r="XQ24" s="35" t="s">
        <v>865</v>
      </c>
      <c r="XR24" s="35" t="s">
        <v>7</v>
      </c>
      <c r="XS24" s="35" t="s">
        <v>7</v>
      </c>
      <c r="XT24" s="35" t="s">
        <v>7</v>
      </c>
      <c r="XV24" s="35" t="s">
        <v>7</v>
      </c>
      <c r="XW24" s="35" t="s">
        <v>7</v>
      </c>
      <c r="XY24" s="35" t="s">
        <v>7</v>
      </c>
      <c r="XZ24" s="35" t="s">
        <v>7</v>
      </c>
      <c r="YA24" s="35" t="s">
        <v>337</v>
      </c>
      <c r="YE24" s="35">
        <v>3</v>
      </c>
      <c r="YJ24" s="35" t="s">
        <v>5</v>
      </c>
      <c r="YZ24" s="35" t="s">
        <v>54</v>
      </c>
      <c r="ZD24" s="35" t="s">
        <v>141</v>
      </c>
      <c r="ZE24" s="35" t="s">
        <v>1</v>
      </c>
      <c r="ZF24" s="35" t="s">
        <v>1</v>
      </c>
      <c r="ZH24" s="35" t="s">
        <v>1</v>
      </c>
    </row>
    <row r="25" spans="1:691" ht="14.5" x14ac:dyDescent="0.35">
      <c r="A25" s="17">
        <v>43962.516923506948</v>
      </c>
      <c r="B25" s="47" t="s">
        <v>319</v>
      </c>
      <c r="C25" s="53">
        <v>21</v>
      </c>
      <c r="D25" s="11" t="s">
        <v>51</v>
      </c>
      <c r="E25" s="11" t="s">
        <v>50</v>
      </c>
      <c r="F25" s="11" t="s">
        <v>49</v>
      </c>
      <c r="G25" s="11" t="s">
        <v>48</v>
      </c>
      <c r="H25" s="11" t="s">
        <v>47</v>
      </c>
      <c r="I25" s="11" t="s">
        <v>47</v>
      </c>
      <c r="J25" s="11" t="s">
        <v>7</v>
      </c>
      <c r="L25" s="11" t="s">
        <v>9</v>
      </c>
      <c r="M25" s="11" t="s">
        <v>318</v>
      </c>
      <c r="N25" s="11" t="s">
        <v>9</v>
      </c>
      <c r="O25" s="11" t="s">
        <v>45</v>
      </c>
      <c r="P25" s="11">
        <v>1000</v>
      </c>
      <c r="Q25" s="11" t="s">
        <v>317</v>
      </c>
      <c r="R25" s="11">
        <v>25</v>
      </c>
      <c r="S25" s="11">
        <v>2</v>
      </c>
      <c r="T25" s="11">
        <v>0</v>
      </c>
      <c r="U25" s="11" t="s">
        <v>7</v>
      </c>
      <c r="V25" s="11" t="s">
        <v>7</v>
      </c>
      <c r="W25" s="11" t="s">
        <v>7</v>
      </c>
      <c r="X25" s="11" t="s">
        <v>7</v>
      </c>
      <c r="Y25" s="54" t="s">
        <v>7</v>
      </c>
      <c r="Z25" s="65" t="s">
        <v>7</v>
      </c>
      <c r="AA25" s="66"/>
      <c r="AB25" s="66" t="s">
        <v>7</v>
      </c>
      <c r="AC25" s="66"/>
      <c r="AD25" s="66" t="s">
        <v>7</v>
      </c>
      <c r="AE25" s="66"/>
      <c r="AF25" s="67"/>
      <c r="AG25" s="53" t="s">
        <v>20</v>
      </c>
      <c r="AH25" s="11" t="s">
        <v>40</v>
      </c>
      <c r="AI25" s="11" t="s">
        <v>20</v>
      </c>
      <c r="AJ25" s="11" t="s">
        <v>20</v>
      </c>
      <c r="AK25" s="11">
        <v>1</v>
      </c>
      <c r="AL25" s="11" t="s">
        <v>194</v>
      </c>
      <c r="AM25" s="11">
        <v>1</v>
      </c>
      <c r="AN25" s="11">
        <v>2</v>
      </c>
      <c r="AO25" s="11" t="s">
        <v>20</v>
      </c>
      <c r="AP25" s="54" t="s">
        <v>115</v>
      </c>
      <c r="AQ25" s="65" t="s">
        <v>9</v>
      </c>
      <c r="AR25" s="66" t="s">
        <v>316</v>
      </c>
      <c r="AS25" s="66" t="s">
        <v>9</v>
      </c>
      <c r="AT25" s="67" t="s">
        <v>315</v>
      </c>
      <c r="AU25" s="53" t="s">
        <v>9</v>
      </c>
      <c r="AV25" s="11" t="s">
        <v>132</v>
      </c>
      <c r="AW25" s="11" t="s">
        <v>34</v>
      </c>
      <c r="AX25" s="11" t="s">
        <v>9</v>
      </c>
      <c r="AY25" s="11" t="s">
        <v>314</v>
      </c>
      <c r="AZ25" s="11">
        <v>0</v>
      </c>
      <c r="BB25" s="11">
        <v>0</v>
      </c>
      <c r="BD25" s="11">
        <v>3</v>
      </c>
      <c r="BE25" s="11" t="s">
        <v>313</v>
      </c>
      <c r="BF25" s="54" t="s">
        <v>128</v>
      </c>
      <c r="BG25" s="83">
        <v>3</v>
      </c>
      <c r="BH25" s="79">
        <v>3</v>
      </c>
      <c r="BI25" s="79">
        <v>3</v>
      </c>
      <c r="BJ25" s="79">
        <v>1</v>
      </c>
      <c r="BK25" s="79">
        <v>2</v>
      </c>
      <c r="BL25" s="79">
        <v>1</v>
      </c>
      <c r="BM25" s="79">
        <v>1</v>
      </c>
      <c r="BN25" s="79">
        <v>2</v>
      </c>
      <c r="BO25" s="79">
        <v>2</v>
      </c>
      <c r="BP25" s="79">
        <v>3</v>
      </c>
      <c r="BQ25" s="79">
        <v>3</v>
      </c>
      <c r="BR25" s="79">
        <v>2</v>
      </c>
      <c r="BS25" s="79">
        <v>1</v>
      </c>
      <c r="BT25" s="79">
        <v>1</v>
      </c>
      <c r="BU25" s="79">
        <v>3</v>
      </c>
      <c r="BV25" s="79">
        <v>3</v>
      </c>
      <c r="BW25" s="79">
        <v>2</v>
      </c>
      <c r="BX25" s="79">
        <v>1</v>
      </c>
      <c r="BY25" s="79">
        <v>2</v>
      </c>
      <c r="BZ25" s="84">
        <v>2</v>
      </c>
      <c r="CA25" s="136">
        <v>40</v>
      </c>
      <c r="CB25" s="53">
        <v>2</v>
      </c>
      <c r="CC25" s="11">
        <v>1</v>
      </c>
      <c r="CD25" s="11">
        <v>2</v>
      </c>
      <c r="CE25" s="11">
        <v>1</v>
      </c>
      <c r="CF25" s="11">
        <v>3</v>
      </c>
      <c r="CG25" s="11">
        <v>0</v>
      </c>
      <c r="CH25" s="11">
        <v>0</v>
      </c>
      <c r="CI25" s="11">
        <v>3</v>
      </c>
      <c r="CJ25" s="11">
        <v>1</v>
      </c>
      <c r="CK25" s="11">
        <v>0</v>
      </c>
      <c r="CL25" s="11">
        <v>0</v>
      </c>
      <c r="CM25" s="11">
        <v>2</v>
      </c>
      <c r="CN25" s="11">
        <v>1</v>
      </c>
      <c r="CO25" s="11">
        <v>0</v>
      </c>
      <c r="CP25" s="11">
        <v>0</v>
      </c>
      <c r="CQ25" s="11">
        <v>2</v>
      </c>
      <c r="CR25" s="11">
        <v>1</v>
      </c>
      <c r="CS25" s="11">
        <v>4</v>
      </c>
      <c r="CT25" s="11">
        <v>0</v>
      </c>
      <c r="CU25" s="11">
        <v>0</v>
      </c>
      <c r="CV25" s="11">
        <v>0</v>
      </c>
      <c r="CW25" s="11">
        <v>0</v>
      </c>
      <c r="CX25" s="11">
        <v>0</v>
      </c>
      <c r="CY25" s="11">
        <v>1</v>
      </c>
      <c r="CZ25" s="11">
        <v>0</v>
      </c>
      <c r="DA25" s="11">
        <v>3</v>
      </c>
      <c r="DB25" s="11">
        <v>1</v>
      </c>
      <c r="DC25" s="11">
        <v>0</v>
      </c>
      <c r="DD25" s="11">
        <v>0</v>
      </c>
      <c r="DE25" s="11">
        <v>0</v>
      </c>
      <c r="DF25" s="11">
        <v>0</v>
      </c>
      <c r="DG25" s="11">
        <v>0</v>
      </c>
      <c r="DH25" s="11">
        <v>0</v>
      </c>
      <c r="DI25" s="11">
        <v>0</v>
      </c>
      <c r="DJ25" s="11">
        <v>0</v>
      </c>
      <c r="DK25" s="11">
        <v>1</v>
      </c>
      <c r="DL25" s="54">
        <v>0</v>
      </c>
      <c r="DM25" s="143">
        <v>5</v>
      </c>
      <c r="DN25" s="143">
        <v>1</v>
      </c>
      <c r="DO25" s="143">
        <v>9</v>
      </c>
      <c r="DP25" s="143">
        <v>6</v>
      </c>
      <c r="DQ25" s="143">
        <v>6</v>
      </c>
      <c r="DR25" s="143">
        <v>2</v>
      </c>
      <c r="DS25" s="143">
        <v>17</v>
      </c>
      <c r="DT25" s="83">
        <v>3</v>
      </c>
      <c r="DU25" s="79">
        <v>1</v>
      </c>
      <c r="DV25" s="79">
        <v>2</v>
      </c>
      <c r="DW25" s="79">
        <v>1</v>
      </c>
      <c r="DX25" s="79">
        <v>2</v>
      </c>
      <c r="DY25" s="79">
        <v>1</v>
      </c>
      <c r="DZ25" s="79">
        <v>1</v>
      </c>
      <c r="EA25" s="79">
        <v>1</v>
      </c>
      <c r="EB25" s="79">
        <v>1</v>
      </c>
      <c r="EC25" s="79">
        <v>1</v>
      </c>
      <c r="ED25" s="79">
        <v>1</v>
      </c>
      <c r="EE25" s="79">
        <v>1</v>
      </c>
      <c r="EF25" s="79">
        <v>2</v>
      </c>
      <c r="EG25" s="79">
        <v>1</v>
      </c>
      <c r="EH25" s="79">
        <v>1</v>
      </c>
      <c r="EI25" s="79">
        <v>2</v>
      </c>
      <c r="EJ25" s="79">
        <v>1</v>
      </c>
      <c r="EK25" s="79">
        <v>1</v>
      </c>
      <c r="EL25" s="84">
        <v>1</v>
      </c>
      <c r="EM25" s="136">
        <f t="shared" si="0"/>
        <v>25</v>
      </c>
      <c r="EN25" s="53" t="s">
        <v>312</v>
      </c>
      <c r="EO25" s="11" t="s">
        <v>169</v>
      </c>
      <c r="EP25" s="77" t="s">
        <v>311</v>
      </c>
      <c r="EQ25" s="11">
        <v>7</v>
      </c>
      <c r="ER25" s="11" t="s">
        <v>68</v>
      </c>
      <c r="ES25" s="11" t="s">
        <v>103</v>
      </c>
      <c r="ET25" s="11" t="s">
        <v>26</v>
      </c>
      <c r="EU25" s="11" t="s">
        <v>103</v>
      </c>
      <c r="EV25" s="11" t="s">
        <v>26</v>
      </c>
      <c r="EW25" s="11" t="s">
        <v>26</v>
      </c>
      <c r="EX25" s="11" t="s">
        <v>26</v>
      </c>
      <c r="EY25" s="11" t="s">
        <v>26</v>
      </c>
      <c r="EZ25" s="11" t="s">
        <v>26</v>
      </c>
      <c r="FA25" s="11" t="s">
        <v>310</v>
      </c>
      <c r="FB25" s="11" t="s">
        <v>201</v>
      </c>
      <c r="FC25" s="11" t="s">
        <v>25</v>
      </c>
      <c r="FD25" s="11" t="s">
        <v>101</v>
      </c>
      <c r="FE25" s="54" t="s">
        <v>65</v>
      </c>
      <c r="FF25" s="83">
        <v>0.05</v>
      </c>
      <c r="FG25" s="79">
        <v>5</v>
      </c>
      <c r="FH25" s="79">
        <v>47</v>
      </c>
      <c r="FI25" s="79">
        <v>60</v>
      </c>
      <c r="FJ25" s="79" t="s">
        <v>9</v>
      </c>
      <c r="FK25" s="79" t="s">
        <v>7</v>
      </c>
      <c r="FL25" s="79"/>
      <c r="FM25" s="79" t="s">
        <v>60</v>
      </c>
      <c r="FN25" s="84" t="s">
        <v>21</v>
      </c>
      <c r="FO25" s="53">
        <v>5</v>
      </c>
      <c r="FP25" s="11">
        <v>2</v>
      </c>
      <c r="FQ25" s="11">
        <v>4</v>
      </c>
      <c r="FR25" s="11">
        <v>3</v>
      </c>
      <c r="FS25" s="11" t="s">
        <v>19</v>
      </c>
      <c r="FT25" s="11" t="s">
        <v>17</v>
      </c>
      <c r="FU25" s="11" t="s">
        <v>16</v>
      </c>
      <c r="FV25" s="11" t="s">
        <v>18</v>
      </c>
      <c r="FW25" s="11" t="s">
        <v>20</v>
      </c>
      <c r="FX25" s="11">
        <v>4</v>
      </c>
      <c r="FY25" s="11">
        <v>3</v>
      </c>
      <c r="FZ25" s="11">
        <v>4</v>
      </c>
      <c r="GA25" s="11">
        <v>4</v>
      </c>
      <c r="GC25" s="11" t="s">
        <v>14</v>
      </c>
      <c r="GD25" s="11" t="s">
        <v>9</v>
      </c>
      <c r="GE25" s="11" t="s">
        <v>94</v>
      </c>
      <c r="GF25" s="11" t="s">
        <v>14</v>
      </c>
      <c r="GG25" s="11" t="s">
        <v>7</v>
      </c>
      <c r="GH25" s="11" t="s">
        <v>13</v>
      </c>
      <c r="GI25" s="54" t="s">
        <v>7</v>
      </c>
      <c r="GJ25" s="83" t="s">
        <v>12</v>
      </c>
      <c r="GK25" s="79" t="s">
        <v>57</v>
      </c>
      <c r="GL25" s="79" t="s">
        <v>9</v>
      </c>
      <c r="GM25" s="79" t="s">
        <v>7</v>
      </c>
      <c r="GN25" s="79"/>
      <c r="GO25" s="79" t="s">
        <v>309</v>
      </c>
      <c r="GP25" s="79" t="s">
        <v>9</v>
      </c>
      <c r="GQ25" s="79" t="s">
        <v>7</v>
      </c>
      <c r="GR25" s="79" t="s">
        <v>7</v>
      </c>
      <c r="GS25" s="79"/>
      <c r="GT25" s="84" t="s">
        <v>7</v>
      </c>
      <c r="GU25" s="53" t="s">
        <v>7</v>
      </c>
      <c r="GW25" s="11" t="s">
        <v>7</v>
      </c>
      <c r="GX25" s="54" t="s">
        <v>7</v>
      </c>
      <c r="GY25" s="83" t="s">
        <v>308</v>
      </c>
      <c r="GZ25" s="79"/>
      <c r="HA25" s="79"/>
      <c r="HB25" s="79">
        <v>5</v>
      </c>
      <c r="HC25" s="79"/>
      <c r="HD25" s="79"/>
      <c r="HE25" s="79"/>
      <c r="HF25" s="79"/>
      <c r="HG25" s="84"/>
      <c r="HH25" s="49" t="s">
        <v>5</v>
      </c>
      <c r="HX25" s="11" t="s">
        <v>54</v>
      </c>
      <c r="HY25" s="11" t="s">
        <v>1</v>
      </c>
      <c r="HZ25" s="11" t="s">
        <v>1</v>
      </c>
      <c r="IB25" s="11" t="s">
        <v>1</v>
      </c>
      <c r="IF25" s="11" t="s">
        <v>1</v>
      </c>
      <c r="MD25"/>
      <c r="ME25"/>
      <c r="MF25"/>
      <c r="MG25"/>
      <c r="MH25"/>
      <c r="MI25"/>
      <c r="MJ25"/>
    </row>
    <row r="26" spans="1:691" ht="14.5" x14ac:dyDescent="0.35">
      <c r="A26" s="17">
        <v>43957.682414212963</v>
      </c>
      <c r="B26" s="47" t="s">
        <v>653</v>
      </c>
      <c r="C26" s="53">
        <v>38</v>
      </c>
      <c r="D26" s="11" t="s">
        <v>51</v>
      </c>
      <c r="E26" s="11" t="s">
        <v>50</v>
      </c>
      <c r="F26" s="11" t="s">
        <v>118</v>
      </c>
      <c r="G26" s="11" t="s">
        <v>117</v>
      </c>
      <c r="H26" s="11" t="s">
        <v>9</v>
      </c>
      <c r="I26" s="11" t="s">
        <v>9</v>
      </c>
      <c r="J26" s="11" t="s">
        <v>7</v>
      </c>
      <c r="L26" s="11" t="s">
        <v>9</v>
      </c>
      <c r="M26" s="11" t="s">
        <v>318</v>
      </c>
      <c r="N26" s="11" t="s">
        <v>7</v>
      </c>
      <c r="O26" s="11" t="s">
        <v>45</v>
      </c>
      <c r="P26" s="11">
        <v>120</v>
      </c>
      <c r="Q26" s="11" t="s">
        <v>652</v>
      </c>
      <c r="R26" s="11">
        <v>100</v>
      </c>
      <c r="S26" s="11">
        <v>1</v>
      </c>
      <c r="T26" s="11">
        <v>0</v>
      </c>
      <c r="U26" s="11" t="s">
        <v>7</v>
      </c>
      <c r="V26" s="11" t="s">
        <v>7</v>
      </c>
      <c r="W26" s="11" t="s">
        <v>7</v>
      </c>
      <c r="X26" s="11" t="s">
        <v>7</v>
      </c>
      <c r="Y26" s="54" t="s">
        <v>7</v>
      </c>
      <c r="Z26" s="65" t="s">
        <v>7</v>
      </c>
      <c r="AA26" s="66"/>
      <c r="AB26" s="66" t="s">
        <v>524</v>
      </c>
      <c r="AC26" s="66" t="s">
        <v>351</v>
      </c>
      <c r="AD26" s="66" t="s">
        <v>9</v>
      </c>
      <c r="AE26" s="66" t="s">
        <v>651</v>
      </c>
      <c r="AF26" s="67">
        <v>1</v>
      </c>
      <c r="AG26" s="53" t="s">
        <v>20</v>
      </c>
      <c r="AH26" s="11" t="s">
        <v>40</v>
      </c>
      <c r="AI26" s="11" t="s">
        <v>20</v>
      </c>
      <c r="AJ26" s="11">
        <v>3</v>
      </c>
      <c r="AK26" s="11">
        <v>2</v>
      </c>
      <c r="AL26" s="11" t="s">
        <v>194</v>
      </c>
      <c r="AM26" s="11" t="s">
        <v>79</v>
      </c>
      <c r="AN26" s="11" t="s">
        <v>20</v>
      </c>
      <c r="AO26" s="11" t="s">
        <v>20</v>
      </c>
      <c r="AP26" s="54" t="s">
        <v>349</v>
      </c>
      <c r="AQ26" s="65" t="s">
        <v>7</v>
      </c>
      <c r="AR26" s="66"/>
      <c r="AS26" s="66" t="s">
        <v>7</v>
      </c>
      <c r="AT26" s="67"/>
      <c r="AU26" s="53" t="s">
        <v>9</v>
      </c>
      <c r="AV26" s="11" t="s">
        <v>112</v>
      </c>
      <c r="AW26" s="11" t="s">
        <v>34</v>
      </c>
      <c r="AX26" s="11" t="s">
        <v>9</v>
      </c>
      <c r="AY26" s="11" t="s">
        <v>650</v>
      </c>
      <c r="AZ26" s="11">
        <v>1</v>
      </c>
      <c r="BA26" s="11" t="s">
        <v>649</v>
      </c>
      <c r="BB26" s="11">
        <v>0</v>
      </c>
      <c r="BD26" s="11">
        <v>5</v>
      </c>
      <c r="BE26" s="11" t="s">
        <v>648</v>
      </c>
      <c r="BF26" s="54" t="s">
        <v>151</v>
      </c>
      <c r="BG26" s="83">
        <v>2</v>
      </c>
      <c r="BH26" s="79">
        <v>2</v>
      </c>
      <c r="BI26" s="79">
        <v>3</v>
      </c>
      <c r="BJ26" s="79">
        <v>4</v>
      </c>
      <c r="BK26" s="79">
        <v>2</v>
      </c>
      <c r="BL26" s="79">
        <v>3</v>
      </c>
      <c r="BM26" s="79">
        <v>4</v>
      </c>
      <c r="BN26" s="79">
        <v>1</v>
      </c>
      <c r="BO26" s="79">
        <v>3</v>
      </c>
      <c r="BP26" s="79">
        <v>3</v>
      </c>
      <c r="BQ26" s="79">
        <v>3</v>
      </c>
      <c r="BR26" s="79">
        <v>2</v>
      </c>
      <c r="BS26" s="79">
        <v>4</v>
      </c>
      <c r="BT26" s="79">
        <v>4</v>
      </c>
      <c r="BU26" s="79">
        <v>2</v>
      </c>
      <c r="BV26" s="79">
        <v>3</v>
      </c>
      <c r="BW26" s="79">
        <v>4</v>
      </c>
      <c r="BX26" s="79">
        <v>4</v>
      </c>
      <c r="BY26" s="79">
        <v>2</v>
      </c>
      <c r="BZ26" s="84">
        <v>1</v>
      </c>
      <c r="CA26" s="136">
        <v>65</v>
      </c>
      <c r="CB26" s="53">
        <v>4</v>
      </c>
      <c r="CC26" s="11">
        <v>2</v>
      </c>
      <c r="CD26" s="11">
        <v>4</v>
      </c>
      <c r="CE26" s="11">
        <v>3</v>
      </c>
      <c r="CF26" s="11">
        <v>1</v>
      </c>
      <c r="CG26" s="11">
        <v>3</v>
      </c>
      <c r="CH26" s="11">
        <v>2</v>
      </c>
      <c r="CI26" s="11">
        <v>3</v>
      </c>
      <c r="CJ26" s="11">
        <v>0</v>
      </c>
      <c r="CK26" s="11">
        <v>4</v>
      </c>
      <c r="CL26" s="11">
        <v>3</v>
      </c>
      <c r="CM26" s="11">
        <v>3</v>
      </c>
      <c r="CN26" s="11">
        <v>0</v>
      </c>
      <c r="CO26" s="11">
        <v>2</v>
      </c>
      <c r="CP26" s="11">
        <v>3</v>
      </c>
      <c r="CQ26" s="11">
        <v>4</v>
      </c>
      <c r="CR26" s="11">
        <v>4</v>
      </c>
      <c r="CS26" s="11">
        <v>4</v>
      </c>
      <c r="CT26" s="11">
        <v>3</v>
      </c>
      <c r="CU26" s="11">
        <v>2</v>
      </c>
      <c r="CV26" s="11">
        <v>0</v>
      </c>
      <c r="CW26" s="11">
        <v>3</v>
      </c>
      <c r="CX26" s="11">
        <v>1</v>
      </c>
      <c r="CY26" s="11">
        <v>1</v>
      </c>
      <c r="CZ26" s="11">
        <v>0</v>
      </c>
      <c r="DA26" s="11">
        <v>4</v>
      </c>
      <c r="DB26" s="11">
        <v>4</v>
      </c>
      <c r="DC26" s="11">
        <v>4</v>
      </c>
      <c r="DD26" s="11">
        <v>4</v>
      </c>
      <c r="DE26" s="11">
        <v>3</v>
      </c>
      <c r="DF26" s="11">
        <v>0</v>
      </c>
      <c r="DG26" s="11">
        <v>0</v>
      </c>
      <c r="DH26" s="11">
        <v>1</v>
      </c>
      <c r="DI26" s="11">
        <v>2</v>
      </c>
      <c r="DJ26" s="11">
        <v>0</v>
      </c>
      <c r="DK26" s="11">
        <v>4</v>
      </c>
      <c r="DL26" s="54">
        <v>0</v>
      </c>
      <c r="DM26" s="143">
        <v>22</v>
      </c>
      <c r="DN26" s="143">
        <v>10</v>
      </c>
      <c r="DO26" s="143">
        <v>16</v>
      </c>
      <c r="DP26" s="143">
        <v>19</v>
      </c>
      <c r="DQ26" s="143">
        <v>2</v>
      </c>
      <c r="DR26" s="143">
        <v>16</v>
      </c>
      <c r="DS26" s="143">
        <v>81</v>
      </c>
      <c r="DT26" s="83">
        <v>4</v>
      </c>
      <c r="DU26" s="79">
        <v>3</v>
      </c>
      <c r="DV26" s="79">
        <v>1</v>
      </c>
      <c r="DW26" s="79">
        <v>1</v>
      </c>
      <c r="DX26" s="79">
        <v>1</v>
      </c>
      <c r="DY26" s="79">
        <v>1</v>
      </c>
      <c r="DZ26" s="79">
        <v>1</v>
      </c>
      <c r="EA26" s="79">
        <v>1</v>
      </c>
      <c r="EB26" s="79">
        <v>1</v>
      </c>
      <c r="EC26" s="79">
        <v>1</v>
      </c>
      <c r="ED26" s="79">
        <v>1</v>
      </c>
      <c r="EE26" s="79">
        <v>1</v>
      </c>
      <c r="EF26" s="79">
        <v>3</v>
      </c>
      <c r="EG26" s="79">
        <v>1</v>
      </c>
      <c r="EH26" s="79">
        <v>1</v>
      </c>
      <c r="EI26" s="79">
        <v>3</v>
      </c>
      <c r="EJ26" s="79">
        <v>1</v>
      </c>
      <c r="EK26" s="79">
        <v>1</v>
      </c>
      <c r="EL26" s="84">
        <v>1</v>
      </c>
      <c r="EM26" s="136">
        <f t="shared" si="0"/>
        <v>28</v>
      </c>
      <c r="EN26" s="53" t="s">
        <v>647</v>
      </c>
      <c r="EO26" s="11" t="s">
        <v>169</v>
      </c>
      <c r="EP26" s="11" t="s">
        <v>646</v>
      </c>
      <c r="EQ26" s="11">
        <v>56</v>
      </c>
      <c r="ER26" s="11" t="s">
        <v>68</v>
      </c>
      <c r="ES26" s="11" t="s">
        <v>69</v>
      </c>
      <c r="ET26" s="11" t="s">
        <v>26</v>
      </c>
      <c r="EU26" s="11" t="s">
        <v>26</v>
      </c>
      <c r="EV26" s="11" t="s">
        <v>26</v>
      </c>
      <c r="EW26" s="11" t="s">
        <v>26</v>
      </c>
      <c r="EX26" s="11" t="s">
        <v>69</v>
      </c>
      <c r="EY26" s="11" t="s">
        <v>26</v>
      </c>
      <c r="EZ26" s="11" t="s">
        <v>69</v>
      </c>
      <c r="FA26" s="11" t="s">
        <v>645</v>
      </c>
      <c r="FB26" s="11" t="s">
        <v>25</v>
      </c>
      <c r="FC26" s="11" t="s">
        <v>125</v>
      </c>
      <c r="FD26" s="11" t="s">
        <v>101</v>
      </c>
      <c r="FE26" s="54" t="s">
        <v>65</v>
      </c>
      <c r="FF26" s="83">
        <v>0.1</v>
      </c>
      <c r="FG26" s="79" t="s">
        <v>98</v>
      </c>
      <c r="FH26" s="79">
        <v>47</v>
      </c>
      <c r="FI26" s="79">
        <v>420</v>
      </c>
      <c r="FJ26" s="79" t="s">
        <v>9</v>
      </c>
      <c r="FK26" s="79" t="s">
        <v>9</v>
      </c>
      <c r="FL26" s="79" t="s">
        <v>644</v>
      </c>
      <c r="FM26" s="79" t="s">
        <v>96</v>
      </c>
      <c r="FN26" s="84" t="s">
        <v>60</v>
      </c>
      <c r="FO26" s="53">
        <v>5</v>
      </c>
      <c r="FP26" s="11">
        <v>3</v>
      </c>
      <c r="FQ26" s="11">
        <v>5</v>
      </c>
      <c r="FR26" s="11">
        <v>1</v>
      </c>
      <c r="FS26" s="11" t="s">
        <v>19</v>
      </c>
      <c r="FT26" s="11" t="s">
        <v>17</v>
      </c>
      <c r="FU26" s="11" t="s">
        <v>16</v>
      </c>
      <c r="FV26" s="11" t="s">
        <v>18</v>
      </c>
      <c r="FW26" s="11" t="s">
        <v>20</v>
      </c>
      <c r="FX26" s="11">
        <v>2</v>
      </c>
      <c r="FY26" s="11">
        <v>5</v>
      </c>
      <c r="FZ26" s="11">
        <v>4</v>
      </c>
      <c r="GA26" s="11">
        <v>5</v>
      </c>
      <c r="GC26" s="11" t="s">
        <v>14</v>
      </c>
      <c r="GD26" s="11" t="s">
        <v>9</v>
      </c>
      <c r="GE26" s="11" t="s">
        <v>58</v>
      </c>
      <c r="GF26" s="11" t="s">
        <v>58</v>
      </c>
      <c r="GG26" s="11" t="s">
        <v>13</v>
      </c>
      <c r="GH26" s="11" t="s">
        <v>7</v>
      </c>
      <c r="GI26" s="54" t="s">
        <v>7</v>
      </c>
      <c r="GJ26" s="83" t="s">
        <v>161</v>
      </c>
      <c r="GK26" s="79" t="s">
        <v>57</v>
      </c>
      <c r="GL26" s="79" t="s">
        <v>7</v>
      </c>
      <c r="GM26" s="79" t="s">
        <v>9</v>
      </c>
      <c r="GN26" s="79">
        <v>7</v>
      </c>
      <c r="GO26" s="79" t="s">
        <v>643</v>
      </c>
      <c r="GP26" s="79" t="s">
        <v>9</v>
      </c>
      <c r="GQ26" s="79" t="s">
        <v>9</v>
      </c>
      <c r="GR26" s="79" t="s">
        <v>7</v>
      </c>
      <c r="GS26" s="79"/>
      <c r="GT26" s="84" t="s">
        <v>7</v>
      </c>
      <c r="GU26" s="53" t="s">
        <v>9</v>
      </c>
      <c r="GV26" s="11" t="s">
        <v>642</v>
      </c>
      <c r="GW26" s="11" t="s">
        <v>7</v>
      </c>
      <c r="GX26" s="54" t="s">
        <v>9</v>
      </c>
      <c r="GY26" s="83" t="s">
        <v>55</v>
      </c>
      <c r="GZ26" s="79"/>
      <c r="HA26" s="79"/>
      <c r="HB26" s="79"/>
      <c r="HC26" s="79"/>
      <c r="HD26" s="79"/>
      <c r="HE26" s="79"/>
      <c r="HF26" s="79"/>
      <c r="HG26" s="84">
        <v>1</v>
      </c>
      <c r="HH26" s="49" t="s">
        <v>5</v>
      </c>
      <c r="HX26" s="11" t="s">
        <v>54</v>
      </c>
      <c r="IB26" s="11" t="s">
        <v>141</v>
      </c>
      <c r="IC26" s="11" t="s">
        <v>1</v>
      </c>
      <c r="ID26" s="11" t="s">
        <v>1</v>
      </c>
      <c r="IF26" s="11" t="s">
        <v>1</v>
      </c>
      <c r="MD26"/>
      <c r="ME26"/>
      <c r="MF26"/>
      <c r="MG26"/>
      <c r="MH26"/>
      <c r="MI26"/>
      <c r="MJ26"/>
    </row>
    <row r="27" spans="1:691" ht="14.5" x14ac:dyDescent="0.35">
      <c r="A27" s="17">
        <v>43958.920403599535</v>
      </c>
      <c r="B27" s="47" t="s">
        <v>460</v>
      </c>
      <c r="C27" s="53">
        <v>19</v>
      </c>
      <c r="D27" s="11" t="s">
        <v>459</v>
      </c>
      <c r="E27" s="11" t="s">
        <v>50</v>
      </c>
      <c r="F27" s="11" t="s">
        <v>333</v>
      </c>
      <c r="G27" s="11" t="s">
        <v>48</v>
      </c>
      <c r="H27" s="11" t="s">
        <v>47</v>
      </c>
      <c r="I27" s="11" t="s">
        <v>47</v>
      </c>
      <c r="J27" s="11" t="s">
        <v>7</v>
      </c>
      <c r="L27" s="11" t="s">
        <v>7</v>
      </c>
      <c r="N27" s="11" t="s">
        <v>9</v>
      </c>
      <c r="O27" s="11" t="s">
        <v>45</v>
      </c>
      <c r="Q27" s="11" t="s">
        <v>116</v>
      </c>
      <c r="S27" s="11">
        <v>3</v>
      </c>
      <c r="T27" s="11">
        <v>0</v>
      </c>
      <c r="U27" s="11" t="s">
        <v>9</v>
      </c>
      <c r="V27" s="11" t="s">
        <v>9</v>
      </c>
      <c r="W27" s="11" t="s">
        <v>7</v>
      </c>
      <c r="X27" s="11" t="s">
        <v>7</v>
      </c>
      <c r="Y27" s="54" t="s">
        <v>7</v>
      </c>
      <c r="Z27" s="65" t="s">
        <v>9</v>
      </c>
      <c r="AA27" s="66"/>
      <c r="AB27" s="66" t="s">
        <v>7</v>
      </c>
      <c r="AC27" s="66"/>
      <c r="AD27" s="66" t="s">
        <v>9</v>
      </c>
      <c r="AE27" s="66" t="s">
        <v>458</v>
      </c>
      <c r="AF27" s="67">
        <v>1</v>
      </c>
      <c r="AG27" s="53" t="s">
        <v>20</v>
      </c>
      <c r="AH27" s="11" t="s">
        <v>40</v>
      </c>
      <c r="AI27" s="11" t="s">
        <v>20</v>
      </c>
      <c r="AJ27" s="11" t="s">
        <v>20</v>
      </c>
      <c r="AK27" s="11" t="s">
        <v>20</v>
      </c>
      <c r="AL27" s="11" t="s">
        <v>80</v>
      </c>
      <c r="AM27" s="11" t="s">
        <v>20</v>
      </c>
      <c r="AN27" s="11">
        <v>1</v>
      </c>
      <c r="AO27" s="11" t="s">
        <v>20</v>
      </c>
      <c r="AP27" s="54" t="s">
        <v>133</v>
      </c>
      <c r="AQ27" s="65" t="s">
        <v>9</v>
      </c>
      <c r="AR27" s="66" t="s">
        <v>457</v>
      </c>
      <c r="AS27" s="66" t="s">
        <v>9</v>
      </c>
      <c r="AT27" s="67"/>
      <c r="AU27" s="53" t="s">
        <v>9</v>
      </c>
      <c r="AV27" s="11" t="s">
        <v>35</v>
      </c>
      <c r="AW27" s="11" t="s">
        <v>34</v>
      </c>
      <c r="AX27" s="11" t="s">
        <v>9</v>
      </c>
      <c r="AY27" s="11" t="s">
        <v>456</v>
      </c>
      <c r="AZ27" s="11">
        <v>1</v>
      </c>
      <c r="BA27" s="11" t="s">
        <v>313</v>
      </c>
      <c r="BB27" s="11">
        <v>2</v>
      </c>
      <c r="BC27" s="11">
        <v>1</v>
      </c>
      <c r="BD27" s="11">
        <v>2</v>
      </c>
      <c r="BF27" s="54"/>
      <c r="BG27" s="83">
        <v>3</v>
      </c>
      <c r="BH27" s="79">
        <v>2</v>
      </c>
      <c r="BI27" s="79">
        <v>3</v>
      </c>
      <c r="BJ27" s="79">
        <v>2</v>
      </c>
      <c r="BK27" s="79">
        <v>3</v>
      </c>
      <c r="BL27" s="79">
        <v>2</v>
      </c>
      <c r="BM27" s="79">
        <v>4</v>
      </c>
      <c r="BN27" s="79">
        <v>2</v>
      </c>
      <c r="BO27" s="79">
        <v>3</v>
      </c>
      <c r="BP27" s="79">
        <v>2</v>
      </c>
      <c r="BQ27" s="79">
        <v>2</v>
      </c>
      <c r="BR27" s="79">
        <v>3</v>
      </c>
      <c r="BS27" s="79">
        <v>1</v>
      </c>
      <c r="BT27" s="79">
        <v>3</v>
      </c>
      <c r="BU27" s="79">
        <v>2</v>
      </c>
      <c r="BV27" s="79">
        <v>2</v>
      </c>
      <c r="BW27" s="79">
        <v>3</v>
      </c>
      <c r="BX27" s="79">
        <v>3</v>
      </c>
      <c r="BY27" s="79">
        <v>2</v>
      </c>
      <c r="BZ27" s="84">
        <v>2</v>
      </c>
      <c r="CA27" s="136">
        <v>54</v>
      </c>
      <c r="CB27" s="53">
        <v>3</v>
      </c>
      <c r="CC27" s="11">
        <v>2</v>
      </c>
      <c r="CD27" s="11">
        <v>4</v>
      </c>
      <c r="CE27" s="11">
        <v>1</v>
      </c>
      <c r="CF27" s="11">
        <v>1</v>
      </c>
      <c r="CG27" s="11">
        <v>1</v>
      </c>
      <c r="CH27" s="11">
        <v>1</v>
      </c>
      <c r="CI27" s="11">
        <v>1</v>
      </c>
      <c r="CJ27" s="11">
        <v>2</v>
      </c>
      <c r="CK27" s="11">
        <v>3</v>
      </c>
      <c r="CL27" s="11">
        <v>2</v>
      </c>
      <c r="CM27" s="11">
        <v>1</v>
      </c>
      <c r="CN27" s="11">
        <v>0</v>
      </c>
      <c r="CO27" s="11">
        <v>2</v>
      </c>
      <c r="CP27" s="11">
        <v>2</v>
      </c>
      <c r="CQ27" s="11">
        <v>3</v>
      </c>
      <c r="CR27" s="11">
        <v>3</v>
      </c>
      <c r="CS27" s="11">
        <v>3</v>
      </c>
      <c r="CT27" s="11">
        <v>1</v>
      </c>
      <c r="CU27" s="11">
        <v>2</v>
      </c>
      <c r="CV27" s="11">
        <v>2</v>
      </c>
      <c r="CW27" s="11">
        <v>2</v>
      </c>
      <c r="CX27" s="11">
        <v>1</v>
      </c>
      <c r="CY27" s="11">
        <v>2</v>
      </c>
      <c r="CZ27" s="11">
        <v>1</v>
      </c>
      <c r="DA27" s="11">
        <v>3</v>
      </c>
      <c r="DB27" s="11">
        <v>4</v>
      </c>
      <c r="DC27" s="11">
        <v>2</v>
      </c>
      <c r="DD27" s="11">
        <v>3</v>
      </c>
      <c r="DE27" s="11">
        <v>1</v>
      </c>
      <c r="DF27" s="11">
        <v>0</v>
      </c>
      <c r="DG27" s="11">
        <v>0</v>
      </c>
      <c r="DH27" s="11">
        <v>1</v>
      </c>
      <c r="DI27" s="11">
        <v>2</v>
      </c>
      <c r="DJ27" s="11">
        <v>0</v>
      </c>
      <c r="DK27" s="11">
        <v>4</v>
      </c>
      <c r="DL27" s="54">
        <v>3</v>
      </c>
      <c r="DM27" s="143">
        <v>17</v>
      </c>
      <c r="DN27" s="143">
        <v>9</v>
      </c>
      <c r="DO27" s="143">
        <v>16</v>
      </c>
      <c r="DP27" s="143">
        <v>11</v>
      </c>
      <c r="DQ27" s="143">
        <v>5</v>
      </c>
      <c r="DR27" s="143">
        <v>11</v>
      </c>
      <c r="DS27" s="143">
        <v>59</v>
      </c>
      <c r="DT27" s="83">
        <v>3</v>
      </c>
      <c r="DU27" s="79">
        <v>3</v>
      </c>
      <c r="DV27" s="79">
        <v>3</v>
      </c>
      <c r="DW27" s="79">
        <v>1</v>
      </c>
      <c r="DX27" s="79">
        <v>4</v>
      </c>
      <c r="DY27" s="79">
        <v>2</v>
      </c>
      <c r="DZ27" s="79">
        <v>3</v>
      </c>
      <c r="EA27" s="79">
        <v>1</v>
      </c>
      <c r="EB27" s="79">
        <v>1</v>
      </c>
      <c r="EC27" s="79">
        <v>2</v>
      </c>
      <c r="ED27" s="79">
        <v>3</v>
      </c>
      <c r="EE27" s="79">
        <v>1</v>
      </c>
      <c r="EF27" s="79">
        <v>4</v>
      </c>
      <c r="EG27" s="79">
        <v>2</v>
      </c>
      <c r="EH27" s="79">
        <v>3</v>
      </c>
      <c r="EI27" s="79">
        <v>3</v>
      </c>
      <c r="EJ27" s="79">
        <v>3</v>
      </c>
      <c r="EK27" s="79">
        <v>2</v>
      </c>
      <c r="EL27" s="84">
        <v>4</v>
      </c>
      <c r="EM27" s="136">
        <f t="shared" si="0"/>
        <v>48</v>
      </c>
      <c r="EN27" s="90" t="s">
        <v>455</v>
      </c>
      <c r="EO27" s="11">
        <v>30</v>
      </c>
      <c r="EP27" s="77" t="s">
        <v>454</v>
      </c>
      <c r="EQ27" s="11">
        <v>5</v>
      </c>
      <c r="ER27" s="11" t="s">
        <v>69</v>
      </c>
      <c r="ES27" s="11" t="s">
        <v>103</v>
      </c>
      <c r="ET27" s="11" t="s">
        <v>69</v>
      </c>
      <c r="EU27" s="11" t="s">
        <v>26</v>
      </c>
      <c r="EV27" s="11" t="s">
        <v>103</v>
      </c>
      <c r="EW27" s="11" t="s">
        <v>26</v>
      </c>
      <c r="EX27" s="11" t="s">
        <v>103</v>
      </c>
      <c r="EY27" s="11" t="s">
        <v>103</v>
      </c>
      <c r="EZ27" s="11" t="s">
        <v>26</v>
      </c>
      <c r="FA27" s="11" t="s">
        <v>453</v>
      </c>
      <c r="FB27" s="11" t="s">
        <v>26</v>
      </c>
      <c r="FC27" s="11" t="s">
        <v>125</v>
      </c>
      <c r="FD27" s="11" t="s">
        <v>101</v>
      </c>
      <c r="FE27" s="54" t="s">
        <v>65</v>
      </c>
      <c r="FF27" s="83">
        <v>0.05</v>
      </c>
      <c r="FG27" s="79">
        <v>100</v>
      </c>
      <c r="FH27" s="79">
        <v>47</v>
      </c>
      <c r="FI27" s="79">
        <v>10</v>
      </c>
      <c r="FJ27" s="79" t="s">
        <v>9</v>
      </c>
      <c r="FK27" s="79" t="s">
        <v>9</v>
      </c>
      <c r="FL27" s="79"/>
      <c r="FM27" s="79" t="s">
        <v>60</v>
      </c>
      <c r="FN27" s="84" t="s">
        <v>96</v>
      </c>
      <c r="FO27" s="53">
        <v>3</v>
      </c>
      <c r="FP27" s="11">
        <v>2</v>
      </c>
      <c r="FQ27" s="11">
        <v>4</v>
      </c>
      <c r="FR27" s="11">
        <v>2</v>
      </c>
      <c r="FS27" s="11" t="s">
        <v>17</v>
      </c>
      <c r="FT27" s="11" t="s">
        <v>19</v>
      </c>
      <c r="FU27" s="11" t="s">
        <v>20</v>
      </c>
      <c r="FV27" s="11" t="s">
        <v>16</v>
      </c>
      <c r="FW27" s="11" t="s">
        <v>18</v>
      </c>
      <c r="FX27" s="11">
        <v>3</v>
      </c>
      <c r="FY27" s="11">
        <v>5</v>
      </c>
      <c r="FZ27" s="11">
        <v>5</v>
      </c>
      <c r="GA27" s="11">
        <v>2</v>
      </c>
      <c r="GB27" s="11" t="s">
        <v>452</v>
      </c>
      <c r="GC27" s="11" t="s">
        <v>14</v>
      </c>
      <c r="GD27" s="11" t="s">
        <v>9</v>
      </c>
      <c r="GE27" s="11" t="s">
        <v>58</v>
      </c>
      <c r="GF27" s="11" t="s">
        <v>162</v>
      </c>
      <c r="GG27" s="11" t="s">
        <v>7</v>
      </c>
      <c r="GH27" s="11" t="s">
        <v>7</v>
      </c>
      <c r="GI27" s="54" t="s">
        <v>7</v>
      </c>
      <c r="GJ27" s="83" t="s">
        <v>143</v>
      </c>
      <c r="GK27" s="79" t="s">
        <v>92</v>
      </c>
      <c r="GL27" s="79"/>
      <c r="GM27" s="79"/>
      <c r="GN27" s="79"/>
      <c r="GO27" s="79" t="s">
        <v>451</v>
      </c>
      <c r="GP27" s="79" t="s">
        <v>7</v>
      </c>
      <c r="GQ27" s="79" t="s">
        <v>7</v>
      </c>
      <c r="GR27" s="79" t="s">
        <v>7</v>
      </c>
      <c r="GS27" s="79"/>
      <c r="GT27" s="84" t="s">
        <v>7</v>
      </c>
      <c r="GU27" s="53" t="s">
        <v>7</v>
      </c>
      <c r="GX27" s="54"/>
      <c r="GY27" s="83" t="s">
        <v>185</v>
      </c>
      <c r="GZ27" s="79"/>
      <c r="HA27" s="79"/>
      <c r="HB27" s="79"/>
      <c r="HC27" s="79"/>
      <c r="HD27" s="79"/>
      <c r="HE27" s="79"/>
      <c r="HF27" s="79">
        <v>8</v>
      </c>
      <c r="HG27" s="84"/>
      <c r="HH27" s="49" t="s">
        <v>5</v>
      </c>
      <c r="HX27" s="11" t="s">
        <v>54</v>
      </c>
      <c r="IB27" s="11" t="s">
        <v>141</v>
      </c>
      <c r="IC27" s="11" t="s">
        <v>248</v>
      </c>
      <c r="ID27" s="11" t="s">
        <v>1</v>
      </c>
      <c r="IF27" s="11" t="s">
        <v>1</v>
      </c>
      <c r="IN27" s="21">
        <v>43965.450608530096</v>
      </c>
      <c r="IO27" s="18" t="s">
        <v>460</v>
      </c>
      <c r="IP27" s="18">
        <v>8</v>
      </c>
      <c r="IQ27" s="18" t="s">
        <v>9</v>
      </c>
      <c r="IS27" s="18" t="s">
        <v>9</v>
      </c>
      <c r="IT27" s="18" t="s">
        <v>351</v>
      </c>
      <c r="IU27" s="18" t="s">
        <v>7</v>
      </c>
      <c r="IW27" s="18">
        <v>1</v>
      </c>
      <c r="IX27" s="18" t="s">
        <v>20</v>
      </c>
      <c r="IY27" s="18" t="s">
        <v>40</v>
      </c>
      <c r="IZ27" s="18" t="s">
        <v>20</v>
      </c>
      <c r="JA27" s="18" t="s">
        <v>20</v>
      </c>
      <c r="JB27" s="18" t="s">
        <v>20</v>
      </c>
      <c r="JC27" s="18" t="s">
        <v>80</v>
      </c>
      <c r="JD27" s="18" t="s">
        <v>20</v>
      </c>
      <c r="JE27" s="18">
        <v>3</v>
      </c>
      <c r="JF27" s="18" t="s">
        <v>20</v>
      </c>
      <c r="JG27" s="18" t="s">
        <v>38</v>
      </c>
      <c r="JH27" s="18" t="s">
        <v>9</v>
      </c>
      <c r="JI27" s="18" t="s">
        <v>1478</v>
      </c>
      <c r="JJ27" s="18" t="s">
        <v>9</v>
      </c>
      <c r="JK27" s="18" t="s">
        <v>1477</v>
      </c>
      <c r="JL27" s="18" t="s">
        <v>9</v>
      </c>
      <c r="JM27" s="18" t="s">
        <v>35</v>
      </c>
      <c r="JN27" s="18" t="s">
        <v>34</v>
      </c>
      <c r="JO27" s="18" t="s">
        <v>9</v>
      </c>
      <c r="JQ27" s="18">
        <v>1</v>
      </c>
      <c r="JR27" s="18">
        <v>40</v>
      </c>
      <c r="JS27" s="18">
        <v>0</v>
      </c>
      <c r="JT27" s="18">
        <v>0</v>
      </c>
      <c r="JU27" s="18">
        <v>6</v>
      </c>
      <c r="JV27" s="18" t="s">
        <v>760</v>
      </c>
      <c r="JW27" s="18">
        <v>10</v>
      </c>
      <c r="JX27" s="18">
        <v>3</v>
      </c>
      <c r="JY27" s="18">
        <v>2</v>
      </c>
      <c r="JZ27" s="18">
        <v>3</v>
      </c>
      <c r="KA27" s="18">
        <v>3</v>
      </c>
      <c r="KB27" s="18">
        <v>3</v>
      </c>
      <c r="KC27" s="18">
        <v>2</v>
      </c>
      <c r="KD27" s="18">
        <v>3</v>
      </c>
      <c r="KE27" s="18">
        <v>2</v>
      </c>
      <c r="KF27" s="18">
        <v>3</v>
      </c>
      <c r="KG27" s="18">
        <v>3</v>
      </c>
      <c r="KH27" s="18">
        <v>2</v>
      </c>
      <c r="KI27" s="18">
        <v>3</v>
      </c>
      <c r="KJ27" s="18">
        <v>2</v>
      </c>
      <c r="KK27" s="18">
        <v>4</v>
      </c>
      <c r="KL27" s="18">
        <v>2</v>
      </c>
      <c r="KM27" s="18">
        <v>2</v>
      </c>
      <c r="KN27" s="18">
        <v>3</v>
      </c>
      <c r="KO27" s="18">
        <v>3</v>
      </c>
      <c r="KP27" s="18">
        <v>3</v>
      </c>
      <c r="KQ27" s="18">
        <v>3</v>
      </c>
      <c r="KR27" s="34">
        <v>55</v>
      </c>
      <c r="KS27" s="149">
        <v>3</v>
      </c>
      <c r="KT27" s="18">
        <v>2</v>
      </c>
      <c r="KU27" s="18">
        <v>3</v>
      </c>
      <c r="KV27" s="18">
        <v>3</v>
      </c>
      <c r="KW27" s="18">
        <v>2</v>
      </c>
      <c r="KX27" s="18">
        <v>2</v>
      </c>
      <c r="KY27" s="18">
        <v>1</v>
      </c>
      <c r="KZ27" s="18">
        <v>3</v>
      </c>
      <c r="LA27" s="18">
        <v>3</v>
      </c>
      <c r="LB27" s="18">
        <v>2</v>
      </c>
      <c r="LC27" s="18">
        <v>2</v>
      </c>
      <c r="LD27" s="18">
        <v>3</v>
      </c>
      <c r="LE27" s="18">
        <v>2</v>
      </c>
      <c r="LF27" s="18">
        <v>3</v>
      </c>
      <c r="LG27" s="18">
        <v>2</v>
      </c>
      <c r="LH27" s="18">
        <v>4</v>
      </c>
      <c r="LI27" s="18">
        <v>3</v>
      </c>
      <c r="LJ27" s="18">
        <v>3</v>
      </c>
      <c r="LK27" s="18">
        <v>1</v>
      </c>
      <c r="LL27" s="18">
        <v>2</v>
      </c>
      <c r="LM27" s="18">
        <v>3</v>
      </c>
      <c r="LN27" s="18">
        <v>3</v>
      </c>
      <c r="LO27" s="18">
        <v>2</v>
      </c>
      <c r="LP27" s="18">
        <v>2</v>
      </c>
      <c r="LQ27" s="18">
        <v>2</v>
      </c>
      <c r="LR27" s="18">
        <v>1</v>
      </c>
      <c r="LS27" s="18">
        <v>3</v>
      </c>
      <c r="LT27" s="18">
        <v>1</v>
      </c>
      <c r="LU27" s="18">
        <v>3</v>
      </c>
      <c r="LV27" s="18">
        <v>2</v>
      </c>
      <c r="LW27" s="18">
        <v>2</v>
      </c>
      <c r="LX27" s="18">
        <v>1</v>
      </c>
      <c r="LY27" s="18">
        <v>2</v>
      </c>
      <c r="LZ27" s="18">
        <v>3</v>
      </c>
      <c r="MA27" s="18">
        <v>3</v>
      </c>
      <c r="MB27" s="18">
        <v>4</v>
      </c>
      <c r="MC27" s="34">
        <v>3</v>
      </c>
      <c r="MD27">
        <f t="shared" si="1"/>
        <v>17</v>
      </c>
      <c r="ME27">
        <f t="shared" si="2"/>
        <v>13</v>
      </c>
      <c r="MF27">
        <f t="shared" si="3"/>
        <v>13</v>
      </c>
      <c r="MG27">
        <f t="shared" si="4"/>
        <v>19</v>
      </c>
      <c r="MH27">
        <f t="shared" si="5"/>
        <v>13</v>
      </c>
      <c r="MI27">
        <f t="shared" si="6"/>
        <v>14</v>
      </c>
      <c r="MJ27">
        <f t="shared" si="7"/>
        <v>63</v>
      </c>
      <c r="MK27" s="149">
        <v>3</v>
      </c>
      <c r="ML27" s="18">
        <v>2</v>
      </c>
      <c r="MM27" s="18">
        <v>3</v>
      </c>
      <c r="MN27" s="18">
        <v>3</v>
      </c>
      <c r="MO27" s="18">
        <v>4</v>
      </c>
      <c r="MP27" s="18">
        <v>2</v>
      </c>
      <c r="MQ27" s="18">
        <v>2</v>
      </c>
      <c r="MR27" s="18">
        <v>2</v>
      </c>
      <c r="MS27" s="18">
        <v>1</v>
      </c>
      <c r="MT27" s="18">
        <v>2</v>
      </c>
      <c r="MU27" s="18">
        <v>3</v>
      </c>
      <c r="MV27" s="18">
        <v>2</v>
      </c>
      <c r="MW27" s="18">
        <v>3</v>
      </c>
      <c r="MX27" s="18">
        <v>1</v>
      </c>
      <c r="MY27" s="18">
        <v>3</v>
      </c>
      <c r="MZ27" s="18">
        <v>3</v>
      </c>
      <c r="NA27" s="18">
        <v>3</v>
      </c>
      <c r="NB27" s="18">
        <v>2</v>
      </c>
      <c r="NC27" s="18">
        <v>3</v>
      </c>
      <c r="ND27" s="24">
        <f>SUM(MK27:NC27)</f>
        <v>47</v>
      </c>
      <c r="NE27" s="20" t="s">
        <v>708</v>
      </c>
      <c r="NF27" s="18">
        <v>15</v>
      </c>
      <c r="NG27" s="20" t="s">
        <v>1476</v>
      </c>
      <c r="NH27" s="18">
        <v>5</v>
      </c>
      <c r="NI27" s="18" t="s">
        <v>69</v>
      </c>
      <c r="NJ27" s="18" t="s">
        <v>26</v>
      </c>
      <c r="NK27" s="18" t="s">
        <v>69</v>
      </c>
      <c r="NL27" s="18" t="s">
        <v>26</v>
      </c>
      <c r="NM27" s="18" t="s">
        <v>26</v>
      </c>
      <c r="NN27" s="18" t="s">
        <v>69</v>
      </c>
      <c r="NO27" s="18" t="s">
        <v>26</v>
      </c>
      <c r="NP27" s="18" t="s">
        <v>103</v>
      </c>
      <c r="NQ27" s="18" t="s">
        <v>26</v>
      </c>
      <c r="NR27" s="18" t="s">
        <v>1475</v>
      </c>
      <c r="NS27" s="18" t="s">
        <v>26</v>
      </c>
      <c r="NT27" s="18" t="s">
        <v>26</v>
      </c>
      <c r="NU27" s="18" t="s">
        <v>101</v>
      </c>
      <c r="NV27" s="18" t="s">
        <v>65</v>
      </c>
      <c r="NW27" s="18">
        <v>280</v>
      </c>
      <c r="NX27" s="18" t="s">
        <v>9</v>
      </c>
      <c r="NY27" s="18" t="s">
        <v>9</v>
      </c>
      <c r="OA27" s="18" t="s">
        <v>60</v>
      </c>
      <c r="OB27" s="18" t="s">
        <v>22</v>
      </c>
      <c r="OC27" s="18">
        <v>3</v>
      </c>
      <c r="OD27" s="18">
        <v>2</v>
      </c>
      <c r="OE27" s="18">
        <v>4</v>
      </c>
      <c r="OF27" s="18">
        <v>2</v>
      </c>
      <c r="OG27" s="18" t="s">
        <v>1346</v>
      </c>
      <c r="OH27" s="18" t="s">
        <v>19</v>
      </c>
      <c r="OI27" s="18" t="s">
        <v>20</v>
      </c>
      <c r="OJ27" s="18" t="s">
        <v>16</v>
      </c>
      <c r="OK27" s="18" t="s">
        <v>18</v>
      </c>
      <c r="OL27" s="18">
        <v>2</v>
      </c>
      <c r="OM27" s="18">
        <v>5</v>
      </c>
      <c r="ON27" s="18">
        <v>5</v>
      </c>
      <c r="OO27" s="18">
        <v>4</v>
      </c>
      <c r="OQ27" s="18" t="s">
        <v>14</v>
      </c>
      <c r="OR27" s="18" t="s">
        <v>9</v>
      </c>
      <c r="OS27" s="18" t="s">
        <v>94</v>
      </c>
      <c r="OT27" s="18" t="s">
        <v>162</v>
      </c>
      <c r="OU27" s="18" t="s">
        <v>7</v>
      </c>
      <c r="OV27" s="18" t="s">
        <v>7</v>
      </c>
      <c r="OW27" s="18" t="s">
        <v>7</v>
      </c>
      <c r="OX27" s="18" t="s">
        <v>143</v>
      </c>
      <c r="OY27" s="18" t="s">
        <v>92</v>
      </c>
      <c r="OZ27" s="18" t="s">
        <v>7</v>
      </c>
      <c r="PA27" s="18" t="s">
        <v>7</v>
      </c>
      <c r="PC27" s="18" t="s">
        <v>20</v>
      </c>
      <c r="PD27" s="18" t="s">
        <v>7</v>
      </c>
      <c r="PE27" s="18" t="s">
        <v>7</v>
      </c>
      <c r="PF27" s="18" t="s">
        <v>7</v>
      </c>
      <c r="PH27" s="18" t="s">
        <v>7</v>
      </c>
      <c r="PI27" s="18" t="s">
        <v>7</v>
      </c>
      <c r="PM27" s="18" t="s">
        <v>308</v>
      </c>
      <c r="PP27" s="18">
        <v>6</v>
      </c>
      <c r="PV27" s="18" t="s">
        <v>5</v>
      </c>
      <c r="QL27" s="18" t="s">
        <v>54</v>
      </c>
      <c r="QP27" s="18" t="s">
        <v>141</v>
      </c>
      <c r="QR27" s="18" t="s">
        <v>293</v>
      </c>
      <c r="QS27" s="18" t="s">
        <v>486</v>
      </c>
      <c r="QT27" s="18" t="s">
        <v>1</v>
      </c>
      <c r="RB27" s="37">
        <v>43978.658201458333</v>
      </c>
      <c r="RC27" s="35" t="s">
        <v>460</v>
      </c>
      <c r="RD27" s="35">
        <v>10</v>
      </c>
      <c r="RE27" s="35" t="s">
        <v>7</v>
      </c>
      <c r="RG27" s="35" t="s">
        <v>7</v>
      </c>
      <c r="RI27" s="35" t="s">
        <v>7</v>
      </c>
      <c r="RL27" s="35" t="s">
        <v>20</v>
      </c>
      <c r="RM27" s="35" t="s">
        <v>40</v>
      </c>
      <c r="RN27" s="35" t="s">
        <v>20</v>
      </c>
      <c r="RO27" s="35" t="s">
        <v>20</v>
      </c>
      <c r="RP27" s="35" t="s">
        <v>20</v>
      </c>
      <c r="RQ27" s="35" t="s">
        <v>80</v>
      </c>
      <c r="RR27" s="35" t="s">
        <v>20</v>
      </c>
      <c r="RS27" s="35">
        <v>1</v>
      </c>
      <c r="RT27" s="35" t="s">
        <v>20</v>
      </c>
      <c r="RU27" s="35" t="s">
        <v>38</v>
      </c>
      <c r="RV27" s="35" t="s">
        <v>9</v>
      </c>
      <c r="RW27" s="35" t="s">
        <v>1626</v>
      </c>
      <c r="RX27" s="35" t="s">
        <v>9</v>
      </c>
      <c r="RY27" s="35" t="s">
        <v>1625</v>
      </c>
      <c r="RZ27" s="35" t="s">
        <v>9</v>
      </c>
      <c r="SA27" s="35" t="s">
        <v>35</v>
      </c>
      <c r="SB27" s="35" t="s">
        <v>34</v>
      </c>
      <c r="SC27" s="35" t="s">
        <v>9</v>
      </c>
      <c r="SD27" s="35" t="s">
        <v>1624</v>
      </c>
      <c r="SE27" s="35">
        <v>3</v>
      </c>
      <c r="SF27" s="35" t="s">
        <v>1623</v>
      </c>
      <c r="SG27" s="35">
        <v>2</v>
      </c>
      <c r="SH27" s="35">
        <v>15</v>
      </c>
      <c r="SI27" s="35">
        <v>5</v>
      </c>
      <c r="SJ27" s="35" t="s">
        <v>105</v>
      </c>
      <c r="SK27" s="35">
        <v>10</v>
      </c>
      <c r="SL27" s="35">
        <v>3</v>
      </c>
      <c r="SM27" s="35">
        <v>2</v>
      </c>
      <c r="SN27" s="35">
        <v>1</v>
      </c>
      <c r="SO27" s="35">
        <v>1</v>
      </c>
      <c r="SP27" s="35">
        <v>2</v>
      </c>
      <c r="SQ27" s="35">
        <v>1</v>
      </c>
      <c r="SR27" s="35">
        <v>3</v>
      </c>
      <c r="SS27" s="35">
        <v>3</v>
      </c>
      <c r="ST27" s="35">
        <v>3</v>
      </c>
      <c r="SU27" s="35">
        <v>3</v>
      </c>
      <c r="SV27" s="35">
        <v>3</v>
      </c>
      <c r="SW27" s="35">
        <v>2</v>
      </c>
      <c r="SX27" s="35">
        <v>1</v>
      </c>
      <c r="SY27" s="35">
        <v>4</v>
      </c>
      <c r="SZ27" s="35">
        <v>3</v>
      </c>
      <c r="TA27" s="35">
        <v>1</v>
      </c>
      <c r="TB27" s="35">
        <v>2</v>
      </c>
      <c r="TC27" s="35">
        <v>2</v>
      </c>
      <c r="TD27" s="35">
        <v>2</v>
      </c>
      <c r="TE27" s="35">
        <v>2</v>
      </c>
      <c r="TF27" s="156">
        <v>47</v>
      </c>
      <c r="TG27" s="160">
        <v>1</v>
      </c>
      <c r="TH27" s="35">
        <v>0</v>
      </c>
      <c r="TI27" s="35">
        <v>1</v>
      </c>
      <c r="TJ27" s="35">
        <v>1</v>
      </c>
      <c r="TK27" s="35">
        <v>2</v>
      </c>
      <c r="TL27" s="35">
        <v>1</v>
      </c>
      <c r="TM27" s="35">
        <v>0</v>
      </c>
      <c r="TN27" s="35">
        <v>1</v>
      </c>
      <c r="TO27" s="35">
        <v>2</v>
      </c>
      <c r="TP27" s="35">
        <v>1</v>
      </c>
      <c r="TQ27" s="35">
        <v>1</v>
      </c>
      <c r="TR27" s="35">
        <v>1</v>
      </c>
      <c r="TS27" s="35">
        <v>2</v>
      </c>
      <c r="TT27" s="35">
        <v>0</v>
      </c>
      <c r="TU27" s="35">
        <v>2</v>
      </c>
      <c r="TV27" s="35">
        <v>3</v>
      </c>
      <c r="TW27" s="35">
        <v>3</v>
      </c>
      <c r="TX27" s="35">
        <v>2</v>
      </c>
      <c r="TY27" s="35">
        <v>1</v>
      </c>
      <c r="TZ27" s="35">
        <v>2</v>
      </c>
      <c r="UA27" s="35">
        <v>1</v>
      </c>
      <c r="UB27" s="35">
        <v>2</v>
      </c>
      <c r="UC27" s="35">
        <v>0</v>
      </c>
      <c r="UD27" s="35">
        <v>2</v>
      </c>
      <c r="UE27" s="35">
        <v>1</v>
      </c>
      <c r="UF27" s="35">
        <v>1</v>
      </c>
      <c r="UG27" s="35">
        <v>1</v>
      </c>
      <c r="UH27" s="35">
        <v>1</v>
      </c>
      <c r="UI27" s="35">
        <v>2</v>
      </c>
      <c r="UJ27" s="35">
        <v>0</v>
      </c>
      <c r="UK27" s="35">
        <v>1</v>
      </c>
      <c r="UL27" s="35">
        <v>1</v>
      </c>
      <c r="UM27" s="35">
        <v>0</v>
      </c>
      <c r="UN27" s="35">
        <v>0</v>
      </c>
      <c r="UO27" s="35">
        <v>2</v>
      </c>
      <c r="UP27" s="35">
        <v>3</v>
      </c>
      <c r="UQ27" s="156">
        <v>1</v>
      </c>
      <c r="UR27" s="163">
        <v>10</v>
      </c>
      <c r="US27" s="163">
        <v>5</v>
      </c>
      <c r="UT27" s="163">
        <v>7</v>
      </c>
      <c r="UU27" s="163">
        <v>6</v>
      </c>
      <c r="UV27" s="163">
        <v>11</v>
      </c>
      <c r="UW27" s="163">
        <v>7</v>
      </c>
      <c r="UX27" s="163">
        <v>24</v>
      </c>
      <c r="UY27" s="160">
        <v>2</v>
      </c>
      <c r="UZ27" s="35">
        <v>2</v>
      </c>
      <c r="VA27" s="35">
        <v>2</v>
      </c>
      <c r="VB27" s="35">
        <v>1</v>
      </c>
      <c r="VC27" s="35">
        <v>3</v>
      </c>
      <c r="VD27" s="35">
        <v>1</v>
      </c>
      <c r="VE27" s="35">
        <v>2</v>
      </c>
      <c r="VF27" s="35">
        <v>1</v>
      </c>
      <c r="VG27" s="35">
        <v>1</v>
      </c>
      <c r="VH27" s="35">
        <v>1</v>
      </c>
      <c r="VI27" s="35">
        <v>2</v>
      </c>
      <c r="VJ27" s="35">
        <v>1</v>
      </c>
      <c r="VK27" s="35">
        <v>2</v>
      </c>
      <c r="VL27" s="35">
        <v>1</v>
      </c>
      <c r="VM27" s="35">
        <v>2</v>
      </c>
      <c r="VN27" s="35">
        <v>2</v>
      </c>
      <c r="VO27" s="35">
        <v>2</v>
      </c>
      <c r="VP27" s="35">
        <v>1</v>
      </c>
      <c r="VQ27" s="35">
        <v>2</v>
      </c>
      <c r="VR27" s="40">
        <f>SUM(UY27:VQ27)</f>
        <v>31</v>
      </c>
      <c r="VS27" s="44" t="s">
        <v>1622</v>
      </c>
      <c r="VT27" s="35" t="s">
        <v>1621</v>
      </c>
      <c r="VU27" s="35" t="s">
        <v>1620</v>
      </c>
      <c r="VV27" s="35">
        <v>7</v>
      </c>
      <c r="VW27" s="35" t="s">
        <v>103</v>
      </c>
      <c r="VX27" s="35" t="s">
        <v>26</v>
      </c>
      <c r="VY27" s="35" t="s">
        <v>26</v>
      </c>
      <c r="VZ27" s="35" t="s">
        <v>26</v>
      </c>
      <c r="WA27" s="35" t="s">
        <v>26</v>
      </c>
      <c r="WB27" s="35" t="s">
        <v>103</v>
      </c>
      <c r="WC27" s="35" t="s">
        <v>26</v>
      </c>
      <c r="WD27" s="35" t="s">
        <v>26</v>
      </c>
      <c r="WE27" s="35" t="s">
        <v>26</v>
      </c>
      <c r="WF27" s="35" t="s">
        <v>1619</v>
      </c>
      <c r="WG27" s="35" t="s">
        <v>26</v>
      </c>
      <c r="WH27" s="35" t="s">
        <v>26</v>
      </c>
      <c r="WI27" s="35" t="s">
        <v>24</v>
      </c>
      <c r="WJ27" s="35" t="s">
        <v>100</v>
      </c>
      <c r="WK27" s="35">
        <v>60</v>
      </c>
      <c r="WL27" s="35" t="s">
        <v>7</v>
      </c>
      <c r="WM27" s="35" t="s">
        <v>9</v>
      </c>
      <c r="WO27" s="35" t="s">
        <v>96</v>
      </c>
      <c r="WP27" s="35" t="s">
        <v>21</v>
      </c>
      <c r="WQ27" s="35">
        <v>3</v>
      </c>
      <c r="WR27" s="35">
        <v>2</v>
      </c>
      <c r="WS27" s="35">
        <v>4</v>
      </c>
      <c r="WT27" s="35">
        <v>2</v>
      </c>
      <c r="WU27" s="35" t="s">
        <v>1346</v>
      </c>
      <c r="WV27" s="35" t="s">
        <v>19</v>
      </c>
      <c r="WW27" s="35" t="s">
        <v>20</v>
      </c>
      <c r="WX27" s="35" t="s">
        <v>20</v>
      </c>
      <c r="WY27" s="35" t="s">
        <v>20</v>
      </c>
      <c r="WZ27" s="35">
        <v>3</v>
      </c>
      <c r="XA27" s="35">
        <v>4</v>
      </c>
      <c r="XB27" s="35">
        <v>4</v>
      </c>
      <c r="XC27" s="35">
        <v>4</v>
      </c>
      <c r="XD27" s="35" t="s">
        <v>1618</v>
      </c>
      <c r="XE27" s="35" t="s">
        <v>14</v>
      </c>
      <c r="XF27" s="35" t="s">
        <v>9</v>
      </c>
      <c r="XG27" s="35" t="s">
        <v>94</v>
      </c>
      <c r="XH27" s="35" t="s">
        <v>58</v>
      </c>
      <c r="XI27" s="35" t="s">
        <v>7</v>
      </c>
      <c r="XJ27" s="35" t="s">
        <v>13</v>
      </c>
      <c r="XK27" s="35" t="s">
        <v>7</v>
      </c>
      <c r="XL27" s="35" t="s">
        <v>143</v>
      </c>
      <c r="XM27" s="35" t="s">
        <v>92</v>
      </c>
      <c r="XN27" s="35" t="s">
        <v>7</v>
      </c>
      <c r="XO27" s="35" t="s">
        <v>7</v>
      </c>
      <c r="XQ27" s="35" t="s">
        <v>865</v>
      </c>
      <c r="XR27" s="35" t="s">
        <v>7</v>
      </c>
      <c r="XS27" s="35" t="s">
        <v>7</v>
      </c>
      <c r="XT27" s="35" t="s">
        <v>7</v>
      </c>
      <c r="XV27" s="35" t="s">
        <v>9</v>
      </c>
      <c r="XW27" s="35" t="s">
        <v>7</v>
      </c>
      <c r="YA27" s="35" t="s">
        <v>337</v>
      </c>
      <c r="YE27" s="35">
        <v>6</v>
      </c>
      <c r="YJ27" s="35" t="s">
        <v>5</v>
      </c>
      <c r="YZ27" s="35" t="s">
        <v>54</v>
      </c>
      <c r="ZD27" s="35" t="s">
        <v>141</v>
      </c>
      <c r="ZE27" s="35" t="s">
        <v>248</v>
      </c>
      <c r="ZF27" s="35" t="s">
        <v>1</v>
      </c>
      <c r="ZH27" s="35" t="s">
        <v>1</v>
      </c>
    </row>
    <row r="28" spans="1:691" ht="14.5" x14ac:dyDescent="0.35">
      <c r="A28" s="17">
        <v>43958.429277719908</v>
      </c>
      <c r="B28" s="47" t="s">
        <v>529</v>
      </c>
      <c r="C28" s="53">
        <v>39</v>
      </c>
      <c r="D28" s="11" t="s">
        <v>139</v>
      </c>
      <c r="E28" s="11" t="s">
        <v>528</v>
      </c>
      <c r="F28" s="11" t="s">
        <v>118</v>
      </c>
      <c r="G28" s="11" t="s">
        <v>87</v>
      </c>
      <c r="H28" s="11" t="s">
        <v>47</v>
      </c>
      <c r="I28" s="11" t="s">
        <v>47</v>
      </c>
      <c r="J28" s="11" t="s">
        <v>7</v>
      </c>
      <c r="K28" s="11">
        <v>0</v>
      </c>
      <c r="L28" s="11" t="s">
        <v>7</v>
      </c>
      <c r="M28" s="11" t="s">
        <v>46</v>
      </c>
      <c r="N28" s="11" t="s">
        <v>7</v>
      </c>
      <c r="O28" s="11" t="s">
        <v>45</v>
      </c>
      <c r="P28" s="11" t="s">
        <v>527</v>
      </c>
      <c r="Q28" s="11" t="s">
        <v>526</v>
      </c>
      <c r="R28" s="11">
        <v>20</v>
      </c>
      <c r="S28" s="11" t="s">
        <v>494</v>
      </c>
      <c r="T28" s="11">
        <v>0</v>
      </c>
      <c r="U28" s="11" t="s">
        <v>9</v>
      </c>
      <c r="V28" s="11" t="s">
        <v>9</v>
      </c>
      <c r="W28" s="11" t="s">
        <v>7</v>
      </c>
      <c r="X28" s="11" t="s">
        <v>7</v>
      </c>
      <c r="Y28" s="54" t="s">
        <v>7</v>
      </c>
      <c r="Z28" s="65" t="s">
        <v>9</v>
      </c>
      <c r="AA28" s="66" t="s">
        <v>525</v>
      </c>
      <c r="AB28" s="66" t="s">
        <v>524</v>
      </c>
      <c r="AC28" s="66" t="s">
        <v>351</v>
      </c>
      <c r="AD28" s="66" t="s">
        <v>9</v>
      </c>
      <c r="AE28" s="66" t="s">
        <v>523</v>
      </c>
      <c r="AF28" s="67" t="s">
        <v>522</v>
      </c>
      <c r="AG28" s="53" t="s">
        <v>20</v>
      </c>
      <c r="AH28" s="11" t="s">
        <v>40</v>
      </c>
      <c r="AI28" s="11" t="s">
        <v>20</v>
      </c>
      <c r="AJ28" s="11" t="s">
        <v>20</v>
      </c>
      <c r="AK28" s="11" t="s">
        <v>20</v>
      </c>
      <c r="AL28" s="11" t="s">
        <v>134</v>
      </c>
      <c r="AM28" s="11" t="s">
        <v>20</v>
      </c>
      <c r="AN28" s="11" t="s">
        <v>79</v>
      </c>
      <c r="AO28" s="11" t="s">
        <v>20</v>
      </c>
      <c r="AP28" s="54" t="s">
        <v>115</v>
      </c>
      <c r="AQ28" s="65" t="s">
        <v>9</v>
      </c>
      <c r="AR28" s="66" t="s">
        <v>521</v>
      </c>
      <c r="AS28" s="66" t="s">
        <v>7</v>
      </c>
      <c r="AT28" s="67" t="s">
        <v>142</v>
      </c>
      <c r="AU28" s="53" t="s">
        <v>9</v>
      </c>
      <c r="AV28" s="11" t="s">
        <v>35</v>
      </c>
      <c r="AW28" s="11" t="s">
        <v>520</v>
      </c>
      <c r="AX28" s="11" t="s">
        <v>9</v>
      </c>
      <c r="AY28" s="11" t="s">
        <v>519</v>
      </c>
      <c r="AZ28" s="11">
        <v>0</v>
      </c>
      <c r="BA28" s="11">
        <v>0</v>
      </c>
      <c r="BB28" s="11">
        <v>0</v>
      </c>
      <c r="BC28" s="11" t="s">
        <v>518</v>
      </c>
      <c r="BD28" s="11">
        <v>1</v>
      </c>
      <c r="BE28" s="11" t="s">
        <v>478</v>
      </c>
      <c r="BF28" s="54" t="s">
        <v>190</v>
      </c>
      <c r="BG28" s="83">
        <v>2</v>
      </c>
      <c r="BH28" s="79">
        <v>1</v>
      </c>
      <c r="BI28" s="79">
        <v>4</v>
      </c>
      <c r="BJ28" s="79">
        <v>4</v>
      </c>
      <c r="BK28" s="79">
        <v>3</v>
      </c>
      <c r="BL28" s="79">
        <v>3</v>
      </c>
      <c r="BM28" s="79">
        <v>4</v>
      </c>
      <c r="BN28" s="79">
        <v>2</v>
      </c>
      <c r="BO28" s="79">
        <v>3</v>
      </c>
      <c r="BP28" s="79">
        <v>2</v>
      </c>
      <c r="BQ28" s="79">
        <v>2</v>
      </c>
      <c r="BR28" s="79">
        <v>4</v>
      </c>
      <c r="BS28" s="79">
        <v>4</v>
      </c>
      <c r="BT28" s="79">
        <v>3</v>
      </c>
      <c r="BU28" s="79">
        <v>1</v>
      </c>
      <c r="BV28" s="79">
        <v>1</v>
      </c>
      <c r="BW28" s="79">
        <v>3</v>
      </c>
      <c r="BX28" s="79">
        <v>3</v>
      </c>
      <c r="BY28" s="79">
        <v>2</v>
      </c>
      <c r="BZ28" s="84">
        <v>2</v>
      </c>
      <c r="CA28" s="136">
        <v>66</v>
      </c>
      <c r="CB28" s="53">
        <v>4</v>
      </c>
      <c r="CC28" s="11">
        <v>2</v>
      </c>
      <c r="CD28" s="11">
        <v>4</v>
      </c>
      <c r="CE28" s="11">
        <v>3</v>
      </c>
      <c r="CF28" s="11">
        <v>0</v>
      </c>
      <c r="CG28" s="11">
        <v>3</v>
      </c>
      <c r="CH28" s="11">
        <v>2</v>
      </c>
      <c r="CI28" s="11">
        <v>4</v>
      </c>
      <c r="CJ28" s="11">
        <v>0</v>
      </c>
      <c r="CK28" s="11">
        <v>4</v>
      </c>
      <c r="CL28" s="11">
        <v>4</v>
      </c>
      <c r="CM28" s="11">
        <v>3</v>
      </c>
      <c r="CN28" s="11">
        <v>0</v>
      </c>
      <c r="CO28" s="11">
        <v>2</v>
      </c>
      <c r="CP28" s="11">
        <v>4</v>
      </c>
      <c r="CQ28" s="11">
        <v>4</v>
      </c>
      <c r="CR28" s="11">
        <v>3</v>
      </c>
      <c r="CS28" s="11">
        <v>4</v>
      </c>
      <c r="CT28" s="11">
        <v>2</v>
      </c>
      <c r="CU28" s="11">
        <v>2</v>
      </c>
      <c r="CV28" s="11">
        <v>0</v>
      </c>
      <c r="CW28" s="11">
        <v>4</v>
      </c>
      <c r="CX28" s="11">
        <v>2</v>
      </c>
      <c r="CY28" s="11">
        <v>1</v>
      </c>
      <c r="CZ28" s="11">
        <v>0</v>
      </c>
      <c r="DA28" s="11">
        <v>4</v>
      </c>
      <c r="DB28" s="11">
        <v>4</v>
      </c>
      <c r="DC28" s="11">
        <v>4</v>
      </c>
      <c r="DD28" s="11">
        <v>4</v>
      </c>
      <c r="DE28" s="11">
        <v>2</v>
      </c>
      <c r="DF28" s="11">
        <v>0</v>
      </c>
      <c r="DG28" s="11">
        <v>0</v>
      </c>
      <c r="DH28" s="11">
        <v>1</v>
      </c>
      <c r="DI28" s="11">
        <v>3</v>
      </c>
      <c r="DJ28" s="11">
        <v>0</v>
      </c>
      <c r="DK28" s="11">
        <v>4</v>
      </c>
      <c r="DL28" s="54">
        <v>2</v>
      </c>
      <c r="DM28" s="143">
        <v>24</v>
      </c>
      <c r="DN28" s="143">
        <v>10</v>
      </c>
      <c r="DO28" s="143">
        <v>18</v>
      </c>
      <c r="DP28" s="143">
        <v>21</v>
      </c>
      <c r="DQ28" s="143">
        <v>1</v>
      </c>
      <c r="DR28" s="143">
        <v>15</v>
      </c>
      <c r="DS28" s="143">
        <v>87</v>
      </c>
      <c r="DT28" s="83">
        <v>3</v>
      </c>
      <c r="DU28" s="79">
        <v>1</v>
      </c>
      <c r="DV28" s="79">
        <v>1</v>
      </c>
      <c r="DW28" s="79">
        <v>3</v>
      </c>
      <c r="DX28" s="79">
        <v>3</v>
      </c>
      <c r="DY28" s="79">
        <v>3</v>
      </c>
      <c r="DZ28" s="79">
        <v>1</v>
      </c>
      <c r="EA28" s="79">
        <v>3</v>
      </c>
      <c r="EB28" s="79">
        <v>3</v>
      </c>
      <c r="EC28" s="79">
        <v>1</v>
      </c>
      <c r="ED28" s="79">
        <v>2</v>
      </c>
      <c r="EE28" s="79">
        <v>3</v>
      </c>
      <c r="EF28" s="79">
        <v>3</v>
      </c>
      <c r="EG28" s="79">
        <v>3</v>
      </c>
      <c r="EH28" s="79">
        <v>2</v>
      </c>
      <c r="EI28" s="79">
        <v>2</v>
      </c>
      <c r="EJ28" s="79">
        <v>2</v>
      </c>
      <c r="EK28" s="79">
        <v>2</v>
      </c>
      <c r="EL28" s="84">
        <v>2</v>
      </c>
      <c r="EM28" s="136">
        <f t="shared" si="0"/>
        <v>43</v>
      </c>
      <c r="EN28" s="53" t="s">
        <v>517</v>
      </c>
      <c r="EO28" s="11">
        <v>90</v>
      </c>
      <c r="EP28" s="11" t="s">
        <v>516</v>
      </c>
      <c r="EQ28" s="11">
        <v>4</v>
      </c>
      <c r="ER28" s="11" t="s">
        <v>68</v>
      </c>
      <c r="ES28" s="11" t="s">
        <v>68</v>
      </c>
      <c r="ET28" s="11" t="s">
        <v>68</v>
      </c>
      <c r="EU28" s="11" t="s">
        <v>69</v>
      </c>
      <c r="EV28" s="11" t="s">
        <v>26</v>
      </c>
      <c r="EW28" s="11" t="s">
        <v>26</v>
      </c>
      <c r="EX28" s="11" t="s">
        <v>26</v>
      </c>
      <c r="EY28" s="11" t="s">
        <v>69</v>
      </c>
      <c r="EZ28" s="11" t="s">
        <v>26</v>
      </c>
      <c r="FA28" s="11" t="s">
        <v>142</v>
      </c>
      <c r="FB28" s="11" t="s">
        <v>26</v>
      </c>
      <c r="FC28" s="11" t="s">
        <v>125</v>
      </c>
      <c r="FD28" s="11" t="s">
        <v>124</v>
      </c>
      <c r="FE28" s="54" t="s">
        <v>146</v>
      </c>
      <c r="FF28" s="83" t="s">
        <v>515</v>
      </c>
      <c r="FG28" s="79" t="s">
        <v>98</v>
      </c>
      <c r="FH28" s="79" t="s">
        <v>514</v>
      </c>
      <c r="FI28" s="79">
        <v>300</v>
      </c>
      <c r="FJ28" s="79" t="s">
        <v>9</v>
      </c>
      <c r="FK28" s="79" t="s">
        <v>9</v>
      </c>
      <c r="FL28" s="79" t="s">
        <v>513</v>
      </c>
      <c r="FM28" s="79" t="s">
        <v>60</v>
      </c>
      <c r="FN28" s="84" t="s">
        <v>21</v>
      </c>
      <c r="FO28" s="53">
        <v>5</v>
      </c>
      <c r="FP28" s="11">
        <v>1</v>
      </c>
      <c r="FQ28" s="11">
        <v>5</v>
      </c>
      <c r="FR28" s="11">
        <v>1</v>
      </c>
      <c r="FS28" s="11" t="s">
        <v>16</v>
      </c>
      <c r="FT28" s="11" t="s">
        <v>17</v>
      </c>
      <c r="FU28" s="11" t="s">
        <v>20</v>
      </c>
      <c r="FV28" s="11" t="s">
        <v>20</v>
      </c>
      <c r="FW28" s="11" t="s">
        <v>20</v>
      </c>
      <c r="FX28" s="11">
        <v>1</v>
      </c>
      <c r="FY28" s="11">
        <v>5</v>
      </c>
      <c r="FZ28" s="11">
        <v>5</v>
      </c>
      <c r="GA28" s="11">
        <v>5</v>
      </c>
      <c r="GB28" s="11" t="s">
        <v>512</v>
      </c>
      <c r="GC28" s="11" t="s">
        <v>14</v>
      </c>
      <c r="GD28" s="11" t="s">
        <v>9</v>
      </c>
      <c r="GE28" s="11" t="s">
        <v>58</v>
      </c>
      <c r="GF28" s="11" t="s">
        <v>162</v>
      </c>
      <c r="GG28" s="11" t="s">
        <v>7</v>
      </c>
      <c r="GH28" s="11" t="s">
        <v>7</v>
      </c>
      <c r="GI28" s="54" t="s">
        <v>7</v>
      </c>
      <c r="GJ28" s="83" t="s">
        <v>143</v>
      </c>
      <c r="GK28" s="79" t="s">
        <v>92</v>
      </c>
      <c r="GL28" s="79" t="s">
        <v>9</v>
      </c>
      <c r="GM28" s="79" t="s">
        <v>7</v>
      </c>
      <c r="GN28" s="79" t="s">
        <v>142</v>
      </c>
      <c r="GO28" s="79" t="s">
        <v>511</v>
      </c>
      <c r="GP28" s="79" t="s">
        <v>9</v>
      </c>
      <c r="GQ28" s="79" t="s">
        <v>9</v>
      </c>
      <c r="GR28" s="79" t="s">
        <v>7</v>
      </c>
      <c r="GS28" s="79"/>
      <c r="GT28" s="84" t="s">
        <v>9</v>
      </c>
      <c r="GU28" s="53" t="s">
        <v>7</v>
      </c>
      <c r="GV28" s="11" t="s">
        <v>142</v>
      </c>
      <c r="GW28" s="11" t="s">
        <v>7</v>
      </c>
      <c r="GX28" s="54" t="s">
        <v>7</v>
      </c>
      <c r="GY28" s="83" t="s">
        <v>337</v>
      </c>
      <c r="GZ28" s="79"/>
      <c r="HA28" s="79"/>
      <c r="HB28" s="79"/>
      <c r="HC28" s="79">
        <v>5</v>
      </c>
      <c r="HD28" s="79"/>
      <c r="HE28" s="79"/>
      <c r="HF28" s="79"/>
      <c r="HG28" s="84"/>
      <c r="HH28" s="49" t="s">
        <v>5</v>
      </c>
      <c r="HX28" s="11" t="s">
        <v>54</v>
      </c>
      <c r="IF28" s="11" t="s">
        <v>158</v>
      </c>
      <c r="IJ28" s="11" t="s">
        <v>229</v>
      </c>
      <c r="IK28" s="11" t="s">
        <v>1</v>
      </c>
      <c r="IL28" s="11" t="s">
        <v>1</v>
      </c>
      <c r="MD28"/>
      <c r="ME28"/>
      <c r="MF28"/>
      <c r="MG28"/>
      <c r="MH28"/>
      <c r="MI28"/>
      <c r="MJ28"/>
    </row>
    <row r="29" spans="1:691" ht="14.5" x14ac:dyDescent="0.35">
      <c r="A29" s="17">
        <v>43957.572952546296</v>
      </c>
      <c r="B29" s="47" t="s">
        <v>683</v>
      </c>
      <c r="C29" s="53">
        <v>21</v>
      </c>
      <c r="D29" s="11" t="s">
        <v>51</v>
      </c>
      <c r="E29" s="11" t="s">
        <v>50</v>
      </c>
      <c r="F29" s="11" t="s">
        <v>333</v>
      </c>
      <c r="G29" s="11" t="s">
        <v>87</v>
      </c>
      <c r="H29" s="11" t="s">
        <v>47</v>
      </c>
      <c r="I29" s="11" t="s">
        <v>47</v>
      </c>
      <c r="J29" s="11" t="s">
        <v>7</v>
      </c>
      <c r="L29" s="11" t="s">
        <v>7</v>
      </c>
      <c r="N29" s="11" t="s">
        <v>9</v>
      </c>
      <c r="O29" s="11" t="s">
        <v>86</v>
      </c>
      <c r="P29" s="58">
        <v>1496</v>
      </c>
      <c r="Q29" s="11" t="s">
        <v>317</v>
      </c>
      <c r="R29" s="11">
        <v>25</v>
      </c>
      <c r="S29" s="11">
        <v>3</v>
      </c>
      <c r="T29" s="11">
        <v>0</v>
      </c>
      <c r="U29" s="11" t="s">
        <v>7</v>
      </c>
      <c r="V29" s="11" t="s">
        <v>7</v>
      </c>
      <c r="W29" s="11" t="s">
        <v>7</v>
      </c>
      <c r="X29" s="11" t="s">
        <v>7</v>
      </c>
      <c r="Y29" s="54" t="s">
        <v>7</v>
      </c>
      <c r="Z29" s="65" t="s">
        <v>7</v>
      </c>
      <c r="AA29" s="66"/>
      <c r="AB29" s="66" t="s">
        <v>7</v>
      </c>
      <c r="AC29" s="66"/>
      <c r="AD29" s="66" t="s">
        <v>7</v>
      </c>
      <c r="AE29" s="66"/>
      <c r="AF29" s="67"/>
      <c r="AG29" s="53" t="s">
        <v>20</v>
      </c>
      <c r="AH29" s="11" t="s">
        <v>40</v>
      </c>
      <c r="AI29" s="11">
        <v>1</v>
      </c>
      <c r="AJ29" s="11" t="s">
        <v>20</v>
      </c>
      <c r="AK29" s="11">
        <v>1</v>
      </c>
      <c r="AL29" s="11" t="s">
        <v>39</v>
      </c>
      <c r="AM29" s="11">
        <v>1</v>
      </c>
      <c r="AN29" s="11" t="s">
        <v>20</v>
      </c>
      <c r="AO29" s="11">
        <v>1</v>
      </c>
      <c r="AP29" s="54" t="s">
        <v>115</v>
      </c>
      <c r="AQ29" s="65" t="s">
        <v>9</v>
      </c>
      <c r="AR29" s="66" t="s">
        <v>682</v>
      </c>
      <c r="AS29" s="66" t="s">
        <v>9</v>
      </c>
      <c r="AT29" s="67" t="s">
        <v>681</v>
      </c>
      <c r="AU29" s="53" t="s">
        <v>9</v>
      </c>
      <c r="AV29" s="11" t="s">
        <v>112</v>
      </c>
      <c r="AW29" s="11" t="s">
        <v>256</v>
      </c>
      <c r="AX29" s="11" t="s">
        <v>9</v>
      </c>
      <c r="AY29" s="11" t="s">
        <v>680</v>
      </c>
      <c r="AZ29" s="11">
        <v>0</v>
      </c>
      <c r="BA29" s="11">
        <v>0</v>
      </c>
      <c r="BB29" s="11">
        <v>0</v>
      </c>
      <c r="BC29" s="11">
        <v>0</v>
      </c>
      <c r="BD29" s="11">
        <v>0</v>
      </c>
      <c r="BE29" s="11">
        <v>0</v>
      </c>
      <c r="BF29" s="54" t="s">
        <v>618</v>
      </c>
      <c r="BG29" s="83">
        <v>4</v>
      </c>
      <c r="BH29" s="79">
        <v>4</v>
      </c>
      <c r="BI29" s="79">
        <v>1</v>
      </c>
      <c r="BJ29" s="79">
        <v>2</v>
      </c>
      <c r="BK29" s="79">
        <v>4</v>
      </c>
      <c r="BL29" s="79">
        <v>1</v>
      </c>
      <c r="BM29" s="79">
        <v>2</v>
      </c>
      <c r="BN29" s="79">
        <v>3</v>
      </c>
      <c r="BO29" s="79">
        <v>1</v>
      </c>
      <c r="BP29" s="79">
        <v>4</v>
      </c>
      <c r="BQ29" s="79">
        <v>3</v>
      </c>
      <c r="BR29" s="79">
        <v>1</v>
      </c>
      <c r="BS29" s="79">
        <v>1</v>
      </c>
      <c r="BT29" s="79">
        <v>1</v>
      </c>
      <c r="BU29" s="79">
        <v>4</v>
      </c>
      <c r="BV29" s="79">
        <v>4</v>
      </c>
      <c r="BW29" s="79">
        <v>1</v>
      </c>
      <c r="BX29" s="79">
        <v>1</v>
      </c>
      <c r="BY29" s="79">
        <v>3</v>
      </c>
      <c r="BZ29" s="84">
        <v>4</v>
      </c>
      <c r="CA29" s="136">
        <v>28</v>
      </c>
      <c r="CB29" s="53">
        <v>1</v>
      </c>
      <c r="CC29" s="11">
        <v>0</v>
      </c>
      <c r="CD29" s="11">
        <v>2</v>
      </c>
      <c r="CE29" s="11">
        <v>0</v>
      </c>
      <c r="CF29" s="11">
        <v>3</v>
      </c>
      <c r="CG29" s="11">
        <v>0</v>
      </c>
      <c r="CH29" s="11">
        <v>2</v>
      </c>
      <c r="CI29" s="11">
        <v>0</v>
      </c>
      <c r="CJ29" s="11">
        <v>1</v>
      </c>
      <c r="CK29" s="11">
        <v>0</v>
      </c>
      <c r="CL29" s="11">
        <v>0</v>
      </c>
      <c r="CM29" s="11">
        <v>0</v>
      </c>
      <c r="CN29" s="11">
        <v>3</v>
      </c>
      <c r="CO29" s="11">
        <v>0</v>
      </c>
      <c r="CP29" s="11">
        <v>0</v>
      </c>
      <c r="CQ29" s="11">
        <v>1</v>
      </c>
      <c r="CR29" s="11">
        <v>1</v>
      </c>
      <c r="CS29" s="11">
        <v>2</v>
      </c>
      <c r="CT29" s="11">
        <v>0</v>
      </c>
      <c r="CU29" s="11">
        <v>0</v>
      </c>
      <c r="CV29" s="11">
        <v>0</v>
      </c>
      <c r="CW29" s="11">
        <v>0</v>
      </c>
      <c r="CX29" s="11">
        <v>0</v>
      </c>
      <c r="CY29" s="11">
        <v>2</v>
      </c>
      <c r="CZ29" s="11">
        <v>0</v>
      </c>
      <c r="DA29" s="11">
        <v>2</v>
      </c>
      <c r="DB29" s="11">
        <v>1</v>
      </c>
      <c r="DC29" s="11">
        <v>0</v>
      </c>
      <c r="DD29" s="11">
        <v>0</v>
      </c>
      <c r="DE29" s="11">
        <v>0</v>
      </c>
      <c r="DF29" s="11">
        <v>0</v>
      </c>
      <c r="DG29" s="11">
        <v>2</v>
      </c>
      <c r="DH29" s="11">
        <v>0</v>
      </c>
      <c r="DI29" s="11">
        <v>2</v>
      </c>
      <c r="DJ29" s="11">
        <v>0</v>
      </c>
      <c r="DK29" s="11">
        <v>1</v>
      </c>
      <c r="DL29" s="54">
        <v>0</v>
      </c>
      <c r="DM29" s="143">
        <v>3</v>
      </c>
      <c r="DN29" s="143">
        <v>2</v>
      </c>
      <c r="DO29" s="143">
        <v>6</v>
      </c>
      <c r="DP29" s="143">
        <v>0</v>
      </c>
      <c r="DQ29" s="143">
        <v>11</v>
      </c>
      <c r="DR29" s="143">
        <v>4</v>
      </c>
      <c r="DS29" s="143">
        <v>4</v>
      </c>
      <c r="DT29" s="83">
        <v>1</v>
      </c>
      <c r="DU29" s="79">
        <v>1</v>
      </c>
      <c r="DV29" s="79">
        <v>2</v>
      </c>
      <c r="DW29" s="79">
        <v>1</v>
      </c>
      <c r="DX29" s="79">
        <v>1</v>
      </c>
      <c r="DY29" s="79">
        <v>1</v>
      </c>
      <c r="DZ29" s="79">
        <v>1</v>
      </c>
      <c r="EA29" s="79">
        <v>1</v>
      </c>
      <c r="EB29" s="79">
        <v>1</v>
      </c>
      <c r="EC29" s="79">
        <v>1</v>
      </c>
      <c r="ED29" s="79">
        <v>1</v>
      </c>
      <c r="EE29" s="79">
        <v>1</v>
      </c>
      <c r="EF29" s="79">
        <v>1</v>
      </c>
      <c r="EG29" s="79">
        <v>1</v>
      </c>
      <c r="EH29" s="79">
        <v>1</v>
      </c>
      <c r="EI29" s="79">
        <v>1</v>
      </c>
      <c r="EJ29" s="79">
        <v>1</v>
      </c>
      <c r="EK29" s="79">
        <v>1</v>
      </c>
      <c r="EL29" s="84">
        <v>1</v>
      </c>
      <c r="EM29" s="136">
        <f t="shared" si="0"/>
        <v>20</v>
      </c>
      <c r="EN29" s="90" t="s">
        <v>679</v>
      </c>
      <c r="EO29" s="11" t="s">
        <v>533</v>
      </c>
      <c r="EP29" s="77" t="s">
        <v>678</v>
      </c>
      <c r="EQ29" s="11">
        <v>9</v>
      </c>
      <c r="ER29" s="11" t="s">
        <v>103</v>
      </c>
      <c r="ES29" s="11" t="s">
        <v>26</v>
      </c>
      <c r="ET29" s="11" t="s">
        <v>103</v>
      </c>
      <c r="EU29" s="11" t="s">
        <v>26</v>
      </c>
      <c r="EV29" s="11" t="s">
        <v>26</v>
      </c>
      <c r="EW29" s="11" t="s">
        <v>26</v>
      </c>
      <c r="EX29" s="11" t="s">
        <v>69</v>
      </c>
      <c r="EY29" s="11" t="s">
        <v>26</v>
      </c>
      <c r="EZ29" s="11" t="s">
        <v>103</v>
      </c>
      <c r="FA29" s="11" t="s">
        <v>102</v>
      </c>
      <c r="FB29" s="11" t="s">
        <v>26</v>
      </c>
      <c r="FC29" s="11" t="s">
        <v>25</v>
      </c>
      <c r="FD29" s="11" t="s">
        <v>24</v>
      </c>
      <c r="FE29" s="54" t="s">
        <v>100</v>
      </c>
      <c r="FF29" s="83">
        <v>0.1</v>
      </c>
      <c r="FG29" s="79">
        <v>100</v>
      </c>
      <c r="FH29" s="79">
        <v>24</v>
      </c>
      <c r="FI29" s="79">
        <v>90</v>
      </c>
      <c r="FJ29" s="79" t="s">
        <v>7</v>
      </c>
      <c r="FK29" s="79" t="s">
        <v>7</v>
      </c>
      <c r="FL29" s="79"/>
      <c r="FM29" s="79" t="s">
        <v>22</v>
      </c>
      <c r="FN29" s="84" t="s">
        <v>21</v>
      </c>
      <c r="FO29" s="53">
        <v>4</v>
      </c>
      <c r="FP29" s="11">
        <v>4</v>
      </c>
      <c r="FQ29" s="11">
        <v>3</v>
      </c>
      <c r="FR29" s="11">
        <v>3</v>
      </c>
      <c r="FS29" s="11" t="s">
        <v>17</v>
      </c>
      <c r="FT29" s="11" t="s">
        <v>20</v>
      </c>
      <c r="FU29" s="11" t="s">
        <v>16</v>
      </c>
      <c r="FV29" s="11" t="s">
        <v>18</v>
      </c>
      <c r="FW29" s="11" t="s">
        <v>18</v>
      </c>
      <c r="FX29" s="11">
        <v>4</v>
      </c>
      <c r="FY29" s="11">
        <v>2</v>
      </c>
      <c r="FZ29" s="11">
        <v>1</v>
      </c>
      <c r="GA29" s="11">
        <v>4</v>
      </c>
      <c r="GC29" s="11" t="s">
        <v>14</v>
      </c>
      <c r="GD29" s="11" t="s">
        <v>9</v>
      </c>
      <c r="GE29" s="11" t="s">
        <v>94</v>
      </c>
      <c r="GF29" s="11" t="s">
        <v>58</v>
      </c>
      <c r="GG29" s="11" t="s">
        <v>7</v>
      </c>
      <c r="GH29" s="11" t="s">
        <v>7</v>
      </c>
      <c r="GI29" s="54" t="s">
        <v>7</v>
      </c>
      <c r="GJ29" s="83" t="s">
        <v>12</v>
      </c>
      <c r="GK29" s="79" t="s">
        <v>11</v>
      </c>
      <c r="GL29" s="79" t="s">
        <v>7</v>
      </c>
      <c r="GM29" s="79" t="s">
        <v>7</v>
      </c>
      <c r="GN29" s="79"/>
      <c r="GO29" s="79" t="s">
        <v>677</v>
      </c>
      <c r="GP29" s="79" t="s">
        <v>9</v>
      </c>
      <c r="GQ29" s="79" t="s">
        <v>9</v>
      </c>
      <c r="GR29" s="79" t="s">
        <v>9</v>
      </c>
      <c r="GS29" s="79" t="s">
        <v>8</v>
      </c>
      <c r="GT29" s="84" t="s">
        <v>7</v>
      </c>
      <c r="GU29" s="53" t="s">
        <v>7</v>
      </c>
      <c r="GW29" s="11" t="s">
        <v>7</v>
      </c>
      <c r="GX29" s="54" t="s">
        <v>7</v>
      </c>
      <c r="GY29" s="83" t="s">
        <v>6</v>
      </c>
      <c r="GZ29" s="79"/>
      <c r="HA29" s="79"/>
      <c r="HB29" s="79"/>
      <c r="HC29" s="79"/>
      <c r="HD29" s="79">
        <v>2</v>
      </c>
      <c r="HE29" s="79"/>
      <c r="HF29" s="79"/>
      <c r="HG29" s="84"/>
      <c r="HH29" s="49" t="s">
        <v>5</v>
      </c>
      <c r="HX29" s="11" t="s">
        <v>54</v>
      </c>
      <c r="IB29" s="11" t="s">
        <v>141</v>
      </c>
      <c r="ID29" s="11" t="s">
        <v>293</v>
      </c>
      <c r="IE29" s="11" t="s">
        <v>1</v>
      </c>
      <c r="IF29" s="11" t="s">
        <v>1</v>
      </c>
      <c r="IN29" s="21">
        <v>43967.560486817129</v>
      </c>
      <c r="IO29" s="18" t="s">
        <v>683</v>
      </c>
      <c r="IP29" s="18">
        <v>9</v>
      </c>
      <c r="IQ29" s="18" t="s">
        <v>7</v>
      </c>
      <c r="IS29" s="18" t="s">
        <v>7</v>
      </c>
      <c r="IU29" s="18" t="s">
        <v>7</v>
      </c>
      <c r="IX29" s="18" t="s">
        <v>20</v>
      </c>
      <c r="IY29" s="18" t="s">
        <v>81</v>
      </c>
      <c r="IZ29" s="18" t="s">
        <v>20</v>
      </c>
      <c r="JA29" s="18" t="s">
        <v>20</v>
      </c>
      <c r="JB29" s="18" t="s">
        <v>20</v>
      </c>
      <c r="JC29" s="18" t="s">
        <v>39</v>
      </c>
      <c r="JD29" s="18">
        <v>1</v>
      </c>
      <c r="JE29" s="18" t="s">
        <v>20</v>
      </c>
      <c r="JF29" s="18">
        <v>1</v>
      </c>
      <c r="JG29" s="18" t="s">
        <v>38</v>
      </c>
      <c r="JH29" s="18" t="s">
        <v>9</v>
      </c>
      <c r="JI29" s="18" t="s">
        <v>1434</v>
      </c>
      <c r="JJ29" s="18" t="s">
        <v>7</v>
      </c>
      <c r="JL29" s="18" t="s">
        <v>9</v>
      </c>
      <c r="JM29" s="18" t="s">
        <v>112</v>
      </c>
      <c r="JN29" s="18" t="s">
        <v>256</v>
      </c>
      <c r="JO29" s="18" t="s">
        <v>9</v>
      </c>
      <c r="JP29" s="18" t="s">
        <v>1433</v>
      </c>
      <c r="JQ29" s="18">
        <v>1</v>
      </c>
      <c r="JR29" s="18" t="s">
        <v>283</v>
      </c>
      <c r="JS29" s="18">
        <v>2</v>
      </c>
      <c r="JT29" s="18" t="s">
        <v>1432</v>
      </c>
      <c r="JU29" s="18">
        <v>2</v>
      </c>
      <c r="JV29" s="18" t="s">
        <v>166</v>
      </c>
      <c r="JW29" s="18" t="s">
        <v>31</v>
      </c>
      <c r="JX29" s="18">
        <v>4</v>
      </c>
      <c r="JY29" s="18">
        <v>4</v>
      </c>
      <c r="JZ29" s="18">
        <v>1</v>
      </c>
      <c r="KA29" s="18">
        <v>2</v>
      </c>
      <c r="KB29" s="18">
        <v>3</v>
      </c>
      <c r="KC29" s="18">
        <v>1</v>
      </c>
      <c r="KD29" s="18">
        <v>2</v>
      </c>
      <c r="KE29" s="18">
        <v>4</v>
      </c>
      <c r="KF29" s="18">
        <v>1</v>
      </c>
      <c r="KG29" s="18">
        <v>4</v>
      </c>
      <c r="KH29" s="18">
        <v>4</v>
      </c>
      <c r="KI29" s="18">
        <v>2</v>
      </c>
      <c r="KJ29" s="18">
        <v>1</v>
      </c>
      <c r="KK29" s="18">
        <v>2</v>
      </c>
      <c r="KL29" s="18">
        <v>4</v>
      </c>
      <c r="KM29" s="18">
        <v>3</v>
      </c>
      <c r="KN29" s="18">
        <v>2</v>
      </c>
      <c r="KO29" s="18">
        <v>1</v>
      </c>
      <c r="KP29" s="18">
        <v>3</v>
      </c>
      <c r="KQ29" s="18">
        <v>4</v>
      </c>
      <c r="KR29" s="34">
        <v>31</v>
      </c>
      <c r="KS29" s="149">
        <v>0</v>
      </c>
      <c r="KT29" s="18">
        <v>0</v>
      </c>
      <c r="KU29" s="18">
        <v>1</v>
      </c>
      <c r="KV29" s="18">
        <v>0</v>
      </c>
      <c r="KW29" s="18">
        <v>3</v>
      </c>
      <c r="KX29" s="18">
        <v>0</v>
      </c>
      <c r="KY29" s="18">
        <v>0</v>
      </c>
      <c r="KZ29" s="18">
        <v>0</v>
      </c>
      <c r="LA29" s="18">
        <v>2</v>
      </c>
      <c r="LB29" s="18">
        <v>0</v>
      </c>
      <c r="LC29" s="18">
        <v>0</v>
      </c>
      <c r="LD29" s="18">
        <v>0</v>
      </c>
      <c r="LE29" s="18">
        <v>3</v>
      </c>
      <c r="LF29" s="18">
        <v>0</v>
      </c>
      <c r="LG29" s="18">
        <v>0</v>
      </c>
      <c r="LH29" s="18">
        <v>1</v>
      </c>
      <c r="LI29" s="18">
        <v>2</v>
      </c>
      <c r="LJ29" s="18">
        <v>1</v>
      </c>
      <c r="LK29" s="18">
        <v>1</v>
      </c>
      <c r="LL29" s="18">
        <v>0</v>
      </c>
      <c r="LM29" s="18">
        <v>0</v>
      </c>
      <c r="LN29" s="18">
        <v>0</v>
      </c>
      <c r="LO29" s="18">
        <v>0</v>
      </c>
      <c r="LP29" s="18">
        <v>3</v>
      </c>
      <c r="LQ29" s="18">
        <v>0</v>
      </c>
      <c r="LR29" s="18">
        <v>1</v>
      </c>
      <c r="LS29" s="18">
        <v>1</v>
      </c>
      <c r="LT29" s="18">
        <v>0</v>
      </c>
      <c r="LU29" s="18">
        <v>0</v>
      </c>
      <c r="LV29" s="18">
        <v>0</v>
      </c>
      <c r="LW29" s="18">
        <v>0</v>
      </c>
      <c r="LX29" s="18">
        <v>2</v>
      </c>
      <c r="LY29" s="18">
        <v>0</v>
      </c>
      <c r="LZ29" s="18">
        <v>2</v>
      </c>
      <c r="MA29" s="18">
        <v>0</v>
      </c>
      <c r="MB29" s="18">
        <v>0</v>
      </c>
      <c r="MC29" s="34">
        <v>0</v>
      </c>
      <c r="MD29">
        <f t="shared" si="1"/>
        <v>2</v>
      </c>
      <c r="ME29">
        <f t="shared" si="2"/>
        <v>1</v>
      </c>
      <c r="MF29">
        <f t="shared" si="3"/>
        <v>3</v>
      </c>
      <c r="MG29">
        <f t="shared" si="4"/>
        <v>0</v>
      </c>
      <c r="MH29">
        <f t="shared" si="5"/>
        <v>13</v>
      </c>
      <c r="MI29">
        <f t="shared" si="6"/>
        <v>4</v>
      </c>
      <c r="MJ29">
        <f t="shared" si="7"/>
        <v>-3</v>
      </c>
      <c r="MK29" s="149">
        <v>2</v>
      </c>
      <c r="ML29" s="18">
        <v>1</v>
      </c>
      <c r="MM29" s="18">
        <v>1</v>
      </c>
      <c r="MN29" s="18">
        <v>1</v>
      </c>
      <c r="MO29" s="18">
        <v>1</v>
      </c>
      <c r="MP29" s="18">
        <v>1</v>
      </c>
      <c r="MQ29" s="18">
        <v>1</v>
      </c>
      <c r="MR29" s="18">
        <v>1</v>
      </c>
      <c r="MS29" s="18">
        <v>1</v>
      </c>
      <c r="MT29" s="18">
        <v>1</v>
      </c>
      <c r="MU29" s="18">
        <v>1</v>
      </c>
      <c r="MV29" s="18">
        <v>2</v>
      </c>
      <c r="MW29" s="18">
        <v>1</v>
      </c>
      <c r="MX29" s="18">
        <v>1</v>
      </c>
      <c r="MY29" s="18">
        <v>2</v>
      </c>
      <c r="MZ29" s="18">
        <v>2</v>
      </c>
      <c r="NA29" s="18">
        <v>1</v>
      </c>
      <c r="NB29" s="18">
        <v>2</v>
      </c>
      <c r="NC29" s="18">
        <v>1</v>
      </c>
      <c r="ND29" s="24">
        <f>SUM(MK29:NC29)</f>
        <v>24</v>
      </c>
      <c r="NE29" s="20" t="s">
        <v>1431</v>
      </c>
      <c r="NF29" s="18" t="s">
        <v>253</v>
      </c>
      <c r="NG29" s="20" t="s">
        <v>678</v>
      </c>
      <c r="NH29" s="18">
        <v>6</v>
      </c>
      <c r="NI29" s="18" t="s">
        <v>103</v>
      </c>
      <c r="NJ29" s="18" t="s">
        <v>26</v>
      </c>
      <c r="NK29" s="18" t="s">
        <v>26</v>
      </c>
      <c r="NL29" s="18" t="s">
        <v>26</v>
      </c>
      <c r="NM29" s="18" t="s">
        <v>26</v>
      </c>
      <c r="NN29" s="18" t="s">
        <v>26</v>
      </c>
      <c r="NO29" s="18" t="s">
        <v>68</v>
      </c>
      <c r="NP29" s="18" t="s">
        <v>26</v>
      </c>
      <c r="NQ29" s="18" t="s">
        <v>69</v>
      </c>
      <c r="NR29" s="18" t="s">
        <v>102</v>
      </c>
      <c r="NS29" s="18" t="s">
        <v>26</v>
      </c>
      <c r="NT29" s="18" t="s">
        <v>25</v>
      </c>
      <c r="NU29" s="18" t="s">
        <v>24</v>
      </c>
      <c r="NV29" s="18" t="s">
        <v>100</v>
      </c>
      <c r="NW29" s="18">
        <v>15</v>
      </c>
      <c r="NX29" s="18" t="s">
        <v>9</v>
      </c>
      <c r="NY29" s="18" t="s">
        <v>9</v>
      </c>
      <c r="OA29" s="18" t="s">
        <v>21</v>
      </c>
      <c r="OB29" s="18" t="s">
        <v>21</v>
      </c>
      <c r="OC29" s="18">
        <v>3</v>
      </c>
      <c r="OD29" s="18">
        <v>4</v>
      </c>
      <c r="OE29" s="18">
        <v>4</v>
      </c>
      <c r="OF29" s="18">
        <v>3</v>
      </c>
      <c r="OG29" s="18" t="s">
        <v>1346</v>
      </c>
      <c r="OH29" s="18" t="s">
        <v>20</v>
      </c>
      <c r="OI29" s="18" t="s">
        <v>16</v>
      </c>
      <c r="OJ29" s="18" t="s">
        <v>19</v>
      </c>
      <c r="OK29" s="18" t="s">
        <v>18</v>
      </c>
      <c r="OL29" s="18">
        <v>3</v>
      </c>
      <c r="OM29" s="18">
        <v>1</v>
      </c>
      <c r="ON29" s="18">
        <v>1</v>
      </c>
      <c r="OO29" s="18">
        <v>3</v>
      </c>
      <c r="OQ29" s="18" t="s">
        <v>14</v>
      </c>
      <c r="OR29" s="18" t="s">
        <v>9</v>
      </c>
      <c r="OS29" s="18" t="s">
        <v>94</v>
      </c>
      <c r="OT29" s="18" t="s">
        <v>58</v>
      </c>
      <c r="OU29" s="18" t="s">
        <v>7</v>
      </c>
      <c r="OV29" s="18" t="s">
        <v>7</v>
      </c>
      <c r="OW29" s="18" t="s">
        <v>7</v>
      </c>
      <c r="OX29" s="18" t="s">
        <v>12</v>
      </c>
      <c r="OY29" s="18" t="s">
        <v>11</v>
      </c>
      <c r="OZ29" s="18" t="s">
        <v>7</v>
      </c>
      <c r="PA29" s="18" t="s">
        <v>7</v>
      </c>
      <c r="PC29" s="18" t="s">
        <v>1430</v>
      </c>
      <c r="PD29" s="18" t="s">
        <v>7</v>
      </c>
      <c r="PE29" s="18" t="s">
        <v>7</v>
      </c>
      <c r="PF29" s="18" t="s">
        <v>9</v>
      </c>
      <c r="PG29" s="18" t="s">
        <v>8</v>
      </c>
      <c r="PH29" s="18" t="s">
        <v>7</v>
      </c>
      <c r="PI29" s="18" t="s">
        <v>7</v>
      </c>
      <c r="PL29" s="18" t="s">
        <v>7</v>
      </c>
      <c r="PM29" s="18" t="s">
        <v>249</v>
      </c>
      <c r="PO29" s="18">
        <v>6</v>
      </c>
      <c r="PV29" s="18" t="s">
        <v>5</v>
      </c>
      <c r="QL29" s="18" t="s">
        <v>54</v>
      </c>
      <c r="QP29" s="18" t="s">
        <v>141</v>
      </c>
      <c r="QQ29" s="18" t="s">
        <v>248</v>
      </c>
      <c r="QR29" s="18" t="s">
        <v>1</v>
      </c>
      <c r="QT29" s="18" t="s">
        <v>1</v>
      </c>
    </row>
    <row r="30" spans="1:691" ht="14.5" x14ac:dyDescent="0.35">
      <c r="A30" s="17">
        <v>43957.462288668983</v>
      </c>
      <c r="B30" s="47" t="s">
        <v>800</v>
      </c>
      <c r="C30" s="53">
        <v>26</v>
      </c>
      <c r="D30" s="11" t="s">
        <v>139</v>
      </c>
      <c r="E30" s="11" t="s">
        <v>50</v>
      </c>
      <c r="F30" s="11" t="s">
        <v>49</v>
      </c>
      <c r="G30" s="11" t="s">
        <v>48</v>
      </c>
      <c r="H30" s="11" t="s">
        <v>47</v>
      </c>
      <c r="I30" s="11" t="s">
        <v>47</v>
      </c>
      <c r="J30" s="11" t="s">
        <v>7</v>
      </c>
      <c r="K30" s="11">
        <v>0</v>
      </c>
      <c r="L30" s="11" t="s">
        <v>7</v>
      </c>
      <c r="N30" s="11" t="s">
        <v>7</v>
      </c>
      <c r="O30" s="11" t="s">
        <v>45</v>
      </c>
      <c r="P30" s="11">
        <v>158</v>
      </c>
      <c r="Q30" s="11" t="s">
        <v>799</v>
      </c>
      <c r="S30" s="11">
        <v>3</v>
      </c>
      <c r="T30" s="11">
        <v>0</v>
      </c>
      <c r="U30" s="11" t="s">
        <v>7</v>
      </c>
      <c r="V30" s="11" t="s">
        <v>9</v>
      </c>
      <c r="W30" s="11" t="s">
        <v>7</v>
      </c>
      <c r="X30" s="11" t="s">
        <v>7</v>
      </c>
      <c r="Y30" s="54" t="s">
        <v>7</v>
      </c>
      <c r="Z30" s="65" t="s">
        <v>7</v>
      </c>
      <c r="AA30" s="66"/>
      <c r="AB30" s="66" t="s">
        <v>7</v>
      </c>
      <c r="AC30" s="66"/>
      <c r="AD30" s="66" t="s">
        <v>7</v>
      </c>
      <c r="AE30" s="66"/>
      <c r="AF30" s="67"/>
      <c r="AG30" s="53" t="s">
        <v>20</v>
      </c>
      <c r="AH30" s="11" t="s">
        <v>40</v>
      </c>
      <c r="AI30" s="11">
        <v>1</v>
      </c>
      <c r="AJ30" s="11" t="s">
        <v>20</v>
      </c>
      <c r="AK30" s="11">
        <v>2</v>
      </c>
      <c r="AL30" s="11" t="s">
        <v>194</v>
      </c>
      <c r="AM30" s="11" t="s">
        <v>20</v>
      </c>
      <c r="AN30" s="11" t="s">
        <v>20</v>
      </c>
      <c r="AO30" s="11" t="s">
        <v>20</v>
      </c>
      <c r="AP30" s="54" t="s">
        <v>133</v>
      </c>
      <c r="AQ30" s="65" t="s">
        <v>9</v>
      </c>
      <c r="AR30" s="66" t="s">
        <v>798</v>
      </c>
      <c r="AS30" s="66" t="s">
        <v>7</v>
      </c>
      <c r="AT30" s="67"/>
      <c r="AU30" s="53" t="s">
        <v>9</v>
      </c>
      <c r="AV30" s="11" t="s">
        <v>35</v>
      </c>
      <c r="AW30" s="11" t="s">
        <v>34</v>
      </c>
      <c r="AX30" s="11" t="s">
        <v>9</v>
      </c>
      <c r="AY30" s="11" t="s">
        <v>797</v>
      </c>
      <c r="AZ30" s="11">
        <v>3</v>
      </c>
      <c r="BA30" s="11" t="s">
        <v>796</v>
      </c>
      <c r="BB30" s="11">
        <v>0</v>
      </c>
      <c r="BD30" s="11">
        <v>3</v>
      </c>
      <c r="BE30" s="11" t="s">
        <v>795</v>
      </c>
      <c r="BF30" s="54" t="s">
        <v>794</v>
      </c>
      <c r="BG30" s="83">
        <v>2</v>
      </c>
      <c r="BH30" s="79">
        <v>3</v>
      </c>
      <c r="BI30" s="79">
        <v>3</v>
      </c>
      <c r="BJ30" s="79">
        <v>3</v>
      </c>
      <c r="BK30" s="79">
        <v>2</v>
      </c>
      <c r="BL30" s="79">
        <v>2</v>
      </c>
      <c r="BM30" s="79">
        <v>2</v>
      </c>
      <c r="BN30" s="79">
        <v>3</v>
      </c>
      <c r="BO30" s="79">
        <v>2</v>
      </c>
      <c r="BP30" s="79">
        <v>4</v>
      </c>
      <c r="BQ30" s="79">
        <v>3</v>
      </c>
      <c r="BR30" s="79">
        <v>2</v>
      </c>
      <c r="BS30" s="79">
        <v>2</v>
      </c>
      <c r="BT30" s="79">
        <v>3</v>
      </c>
      <c r="BU30" s="79">
        <v>3</v>
      </c>
      <c r="BV30" s="79">
        <v>3</v>
      </c>
      <c r="BW30" s="79">
        <v>2</v>
      </c>
      <c r="BX30" s="79">
        <v>1</v>
      </c>
      <c r="BY30" s="79">
        <v>2</v>
      </c>
      <c r="BZ30" s="84">
        <v>3</v>
      </c>
      <c r="CA30" s="136">
        <v>47</v>
      </c>
      <c r="CB30" s="53">
        <v>1</v>
      </c>
      <c r="CC30" s="11">
        <v>0</v>
      </c>
      <c r="CD30" s="11">
        <v>2</v>
      </c>
      <c r="CE30" s="11">
        <v>1</v>
      </c>
      <c r="CF30" s="11">
        <v>2</v>
      </c>
      <c r="CG30" s="11">
        <v>0</v>
      </c>
      <c r="CH30" s="11">
        <v>2</v>
      </c>
      <c r="CI30" s="11">
        <v>1</v>
      </c>
      <c r="CJ30" s="11">
        <v>3</v>
      </c>
      <c r="CK30" s="11">
        <v>2</v>
      </c>
      <c r="CL30" s="11">
        <v>1</v>
      </c>
      <c r="CM30" s="11">
        <v>1</v>
      </c>
      <c r="CN30" s="11">
        <v>2</v>
      </c>
      <c r="CO30" s="11">
        <v>0</v>
      </c>
      <c r="CP30" s="11">
        <v>1</v>
      </c>
      <c r="CQ30" s="11">
        <v>2</v>
      </c>
      <c r="CR30" s="11">
        <v>3</v>
      </c>
      <c r="CS30" s="11">
        <v>2</v>
      </c>
      <c r="CT30" s="11">
        <v>1</v>
      </c>
      <c r="CU30" s="11">
        <v>2</v>
      </c>
      <c r="CV30" s="11">
        <v>0</v>
      </c>
      <c r="CW30" s="11">
        <v>1</v>
      </c>
      <c r="CX30" s="11">
        <v>0</v>
      </c>
      <c r="CY30" s="11">
        <v>2</v>
      </c>
      <c r="CZ30" s="11">
        <v>0</v>
      </c>
      <c r="DA30" s="11">
        <v>3</v>
      </c>
      <c r="DB30" s="11">
        <v>2</v>
      </c>
      <c r="DC30" s="11">
        <v>1</v>
      </c>
      <c r="DD30" s="11">
        <v>2</v>
      </c>
      <c r="DE30" s="11">
        <v>0</v>
      </c>
      <c r="DF30" s="11">
        <v>0</v>
      </c>
      <c r="DG30" s="11">
        <v>2</v>
      </c>
      <c r="DH30" s="11">
        <v>0</v>
      </c>
      <c r="DI30" s="11">
        <v>1</v>
      </c>
      <c r="DJ30" s="11">
        <v>2</v>
      </c>
      <c r="DK30" s="11">
        <v>3</v>
      </c>
      <c r="DL30" s="54">
        <v>0</v>
      </c>
      <c r="DM30" s="143">
        <v>9</v>
      </c>
      <c r="DN30" s="143">
        <v>4</v>
      </c>
      <c r="DO30" s="143">
        <v>9</v>
      </c>
      <c r="DP30" s="143">
        <v>6</v>
      </c>
      <c r="DQ30" s="143">
        <v>13</v>
      </c>
      <c r="DR30" s="143">
        <v>7</v>
      </c>
      <c r="DS30" s="143">
        <v>22</v>
      </c>
      <c r="DT30" s="83">
        <v>2</v>
      </c>
      <c r="DU30" s="79">
        <v>1</v>
      </c>
      <c r="DV30" s="79">
        <v>1</v>
      </c>
      <c r="DW30" s="79">
        <v>1</v>
      </c>
      <c r="DX30" s="79">
        <v>1</v>
      </c>
      <c r="DY30" s="79">
        <v>1</v>
      </c>
      <c r="DZ30" s="79">
        <v>1</v>
      </c>
      <c r="EA30" s="79">
        <v>1</v>
      </c>
      <c r="EB30" s="79">
        <v>1</v>
      </c>
      <c r="EC30" s="79">
        <v>1</v>
      </c>
      <c r="ED30" s="79">
        <v>1</v>
      </c>
      <c r="EE30" s="79">
        <v>1</v>
      </c>
      <c r="EF30" s="79">
        <v>1</v>
      </c>
      <c r="EG30" s="79">
        <v>1</v>
      </c>
      <c r="EH30" s="79">
        <v>1</v>
      </c>
      <c r="EI30" s="79">
        <v>1</v>
      </c>
      <c r="EJ30" s="79">
        <v>1</v>
      </c>
      <c r="EK30" s="79">
        <v>1</v>
      </c>
      <c r="EL30" s="84">
        <v>1</v>
      </c>
      <c r="EM30" s="136">
        <f t="shared" si="0"/>
        <v>20</v>
      </c>
      <c r="EN30" s="90" t="s">
        <v>72</v>
      </c>
      <c r="EO30" s="11" t="s">
        <v>105</v>
      </c>
      <c r="EP30" s="77" t="s">
        <v>793</v>
      </c>
      <c r="EQ30" s="11">
        <v>6.5</v>
      </c>
      <c r="ER30" s="11" t="s">
        <v>69</v>
      </c>
      <c r="ES30" s="11" t="s">
        <v>26</v>
      </c>
      <c r="ET30" s="11" t="s">
        <v>26</v>
      </c>
      <c r="EU30" s="11" t="s">
        <v>26</v>
      </c>
      <c r="EV30" s="11" t="s">
        <v>26</v>
      </c>
      <c r="EW30" s="11" t="s">
        <v>26</v>
      </c>
      <c r="EX30" s="11" t="s">
        <v>26</v>
      </c>
      <c r="EY30" s="11" t="s">
        <v>26</v>
      </c>
      <c r="EZ30" s="11" t="s">
        <v>26</v>
      </c>
      <c r="FA30" s="11" t="s">
        <v>378</v>
      </c>
      <c r="FB30" s="11" t="s">
        <v>26</v>
      </c>
      <c r="FC30" s="11" t="s">
        <v>25</v>
      </c>
      <c r="FD30" s="11" t="s">
        <v>24</v>
      </c>
      <c r="FE30" s="54" t="s">
        <v>100</v>
      </c>
      <c r="FF30" s="83" t="s">
        <v>64</v>
      </c>
      <c r="FG30" s="79" t="s">
        <v>792</v>
      </c>
      <c r="FH30" s="79">
        <v>47</v>
      </c>
      <c r="FI30" s="79">
        <v>45</v>
      </c>
      <c r="FJ30" s="79" t="s">
        <v>7</v>
      </c>
      <c r="FK30" s="79" t="s">
        <v>9</v>
      </c>
      <c r="FL30" s="79"/>
      <c r="FM30" s="79" t="s">
        <v>96</v>
      </c>
      <c r="FN30" s="84" t="s">
        <v>96</v>
      </c>
      <c r="FO30" s="53">
        <v>5</v>
      </c>
      <c r="FP30" s="11">
        <v>2</v>
      </c>
      <c r="FQ30" s="11">
        <v>5</v>
      </c>
      <c r="FR30" s="11">
        <v>1</v>
      </c>
      <c r="FS30" s="11" t="s">
        <v>19</v>
      </c>
      <c r="FT30" s="11" t="s">
        <v>16</v>
      </c>
      <c r="FU30" s="11" t="s">
        <v>17</v>
      </c>
      <c r="FV30" s="11" t="s">
        <v>18</v>
      </c>
      <c r="FW30" s="11" t="s">
        <v>20</v>
      </c>
      <c r="FX30" s="11">
        <v>2</v>
      </c>
      <c r="FY30" s="11">
        <v>4</v>
      </c>
      <c r="FZ30" s="11">
        <v>2</v>
      </c>
      <c r="GA30" s="11">
        <v>5</v>
      </c>
      <c r="GC30" s="11" t="s">
        <v>14</v>
      </c>
      <c r="GD30" s="11" t="s">
        <v>9</v>
      </c>
      <c r="GE30" s="11" t="s">
        <v>94</v>
      </c>
      <c r="GF30" s="11" t="s">
        <v>162</v>
      </c>
      <c r="GG30" s="11" t="s">
        <v>13</v>
      </c>
      <c r="GH30" s="11" t="s">
        <v>13</v>
      </c>
      <c r="GI30" s="54" t="s">
        <v>7</v>
      </c>
      <c r="GJ30" s="83" t="s">
        <v>12</v>
      </c>
      <c r="GK30" s="79" t="s">
        <v>57</v>
      </c>
      <c r="GL30" s="79" t="s">
        <v>9</v>
      </c>
      <c r="GM30" s="79" t="s">
        <v>7</v>
      </c>
      <c r="GN30" s="79"/>
      <c r="GO30" s="79" t="s">
        <v>791</v>
      </c>
      <c r="GP30" s="79" t="s">
        <v>9</v>
      </c>
      <c r="GQ30" s="79" t="s">
        <v>9</v>
      </c>
      <c r="GR30" s="79" t="s">
        <v>9</v>
      </c>
      <c r="GS30" s="79" t="s">
        <v>8</v>
      </c>
      <c r="GT30" s="84" t="s">
        <v>7</v>
      </c>
      <c r="GU30" s="53" t="s">
        <v>7</v>
      </c>
      <c r="GX30" s="54"/>
      <c r="GY30" s="83" t="s">
        <v>121</v>
      </c>
      <c r="GZ30" s="79">
        <v>7</v>
      </c>
      <c r="HA30" s="79"/>
      <c r="HB30" s="79"/>
      <c r="HC30" s="79"/>
      <c r="HD30" s="79"/>
      <c r="HE30" s="79"/>
      <c r="HF30" s="79"/>
      <c r="HG30" s="84"/>
      <c r="HH30" s="49" t="s">
        <v>5</v>
      </c>
      <c r="HX30" s="11" t="s">
        <v>54</v>
      </c>
      <c r="IB30" s="11" t="s">
        <v>141</v>
      </c>
      <c r="IC30" s="11" t="s">
        <v>1</v>
      </c>
      <c r="ID30" s="11" t="s">
        <v>1</v>
      </c>
      <c r="IF30" s="11" t="s">
        <v>1</v>
      </c>
      <c r="IN30" s="21">
        <v>43964.5157544213</v>
      </c>
      <c r="IO30" s="18" t="s">
        <v>800</v>
      </c>
      <c r="IP30" s="18">
        <v>9</v>
      </c>
      <c r="IQ30" s="18" t="s">
        <v>7</v>
      </c>
      <c r="IS30" s="18" t="s">
        <v>7</v>
      </c>
      <c r="IU30" s="18" t="s">
        <v>7</v>
      </c>
      <c r="IX30" s="18" t="s">
        <v>20</v>
      </c>
      <c r="IY30" s="18" t="s">
        <v>40</v>
      </c>
      <c r="IZ30" s="18" t="s">
        <v>494</v>
      </c>
      <c r="JA30" s="18">
        <v>4</v>
      </c>
      <c r="JB30" s="18" t="s">
        <v>494</v>
      </c>
      <c r="JC30" s="18" t="s">
        <v>194</v>
      </c>
      <c r="JD30" s="18" t="s">
        <v>20</v>
      </c>
      <c r="JE30" s="18" t="s">
        <v>20</v>
      </c>
      <c r="JF30" s="18" t="s">
        <v>20</v>
      </c>
      <c r="JG30" s="18" t="s">
        <v>38</v>
      </c>
      <c r="JH30" s="18" t="s">
        <v>9</v>
      </c>
      <c r="JI30" s="18" t="s">
        <v>1515</v>
      </c>
      <c r="JJ30" s="18" t="s">
        <v>7</v>
      </c>
      <c r="JL30" s="18" t="s">
        <v>9</v>
      </c>
      <c r="JM30" s="18" t="s">
        <v>35</v>
      </c>
      <c r="JN30" s="18" t="s">
        <v>34</v>
      </c>
      <c r="JO30" s="18" t="s">
        <v>9</v>
      </c>
      <c r="JP30" s="18" t="s">
        <v>1514</v>
      </c>
      <c r="JQ30" s="18">
        <v>2</v>
      </c>
      <c r="JR30" s="18" t="s">
        <v>1513</v>
      </c>
      <c r="JS30" s="18">
        <v>0</v>
      </c>
      <c r="JT30" s="18">
        <v>0</v>
      </c>
      <c r="JU30" s="18">
        <v>3</v>
      </c>
      <c r="JV30" s="18" t="s">
        <v>1513</v>
      </c>
      <c r="JW30" s="18" t="s">
        <v>794</v>
      </c>
      <c r="JX30" s="18">
        <v>2</v>
      </c>
      <c r="JY30" s="18">
        <v>3</v>
      </c>
      <c r="JZ30" s="18">
        <v>3</v>
      </c>
      <c r="KA30" s="18">
        <v>2</v>
      </c>
      <c r="KB30" s="18">
        <v>2</v>
      </c>
      <c r="KC30" s="18">
        <v>2</v>
      </c>
      <c r="KD30" s="18">
        <v>3</v>
      </c>
      <c r="KE30" s="18">
        <v>2</v>
      </c>
      <c r="KF30" s="18">
        <v>2</v>
      </c>
      <c r="KG30" s="18">
        <v>2</v>
      </c>
      <c r="KH30" s="18">
        <v>3</v>
      </c>
      <c r="KI30" s="18">
        <v>3</v>
      </c>
      <c r="KJ30" s="18">
        <v>3</v>
      </c>
      <c r="KK30" s="18">
        <v>3</v>
      </c>
      <c r="KL30" s="18">
        <v>2</v>
      </c>
      <c r="KM30" s="18">
        <v>2</v>
      </c>
      <c r="KN30" s="18">
        <v>2</v>
      </c>
      <c r="KO30" s="18">
        <v>2</v>
      </c>
      <c r="KP30" s="18">
        <v>2</v>
      </c>
      <c r="KQ30" s="18">
        <v>2</v>
      </c>
      <c r="KR30" s="34">
        <v>52</v>
      </c>
      <c r="KS30" s="149">
        <v>1</v>
      </c>
      <c r="KT30" s="18">
        <v>0</v>
      </c>
      <c r="KU30" s="18">
        <v>3</v>
      </c>
      <c r="KV30" s="18">
        <v>1</v>
      </c>
      <c r="KW30" s="18">
        <v>2</v>
      </c>
      <c r="KX30" s="18">
        <v>2</v>
      </c>
      <c r="KY30" s="18">
        <v>0</v>
      </c>
      <c r="KZ30" s="18">
        <v>2</v>
      </c>
      <c r="LA30" s="18">
        <v>1</v>
      </c>
      <c r="LB30" s="18">
        <v>2</v>
      </c>
      <c r="LC30" s="18">
        <v>1</v>
      </c>
      <c r="LD30" s="18">
        <v>2</v>
      </c>
      <c r="LE30" s="18">
        <v>1</v>
      </c>
      <c r="LF30" s="18">
        <v>1</v>
      </c>
      <c r="LG30" s="18">
        <v>3</v>
      </c>
      <c r="LH30" s="18">
        <v>2</v>
      </c>
      <c r="LI30" s="18">
        <v>3</v>
      </c>
      <c r="LJ30" s="18">
        <v>2</v>
      </c>
      <c r="LK30" s="18">
        <v>1</v>
      </c>
      <c r="LL30" s="18">
        <v>2</v>
      </c>
      <c r="LM30" s="18">
        <v>0</v>
      </c>
      <c r="LN30" s="18">
        <v>1</v>
      </c>
      <c r="LO30" s="18">
        <v>0</v>
      </c>
      <c r="LP30" s="18">
        <v>1</v>
      </c>
      <c r="LQ30" s="18">
        <v>0</v>
      </c>
      <c r="LR30" s="18">
        <v>2</v>
      </c>
      <c r="LS30" s="18">
        <v>2</v>
      </c>
      <c r="LT30" s="18">
        <v>0</v>
      </c>
      <c r="LU30" s="18">
        <v>2</v>
      </c>
      <c r="LV30" s="18">
        <v>0</v>
      </c>
      <c r="LW30" s="18">
        <v>0</v>
      </c>
      <c r="LX30" s="18">
        <v>1</v>
      </c>
      <c r="LY30" s="18">
        <v>0</v>
      </c>
      <c r="LZ30" s="18">
        <v>2</v>
      </c>
      <c r="MA30" s="18">
        <v>1</v>
      </c>
      <c r="MB30" s="18">
        <v>3</v>
      </c>
      <c r="MC30" s="34">
        <v>0</v>
      </c>
      <c r="MD30">
        <f t="shared" si="1"/>
        <v>11</v>
      </c>
      <c r="ME30">
        <f t="shared" si="2"/>
        <v>2</v>
      </c>
      <c r="MF30">
        <f t="shared" si="3"/>
        <v>9</v>
      </c>
      <c r="MG30">
        <f t="shared" si="4"/>
        <v>8</v>
      </c>
      <c r="MH30">
        <f t="shared" si="5"/>
        <v>7</v>
      </c>
      <c r="MI30">
        <f t="shared" si="6"/>
        <v>10</v>
      </c>
      <c r="MJ30">
        <f t="shared" si="7"/>
        <v>33</v>
      </c>
      <c r="MK30" s="149">
        <v>1</v>
      </c>
      <c r="ML30" s="18">
        <v>2</v>
      </c>
      <c r="MM30" s="18">
        <v>1</v>
      </c>
      <c r="MN30" s="18">
        <v>1</v>
      </c>
      <c r="MO30" s="18">
        <v>1</v>
      </c>
      <c r="MP30" s="18">
        <v>1</v>
      </c>
      <c r="MQ30" s="18">
        <v>1</v>
      </c>
      <c r="MR30" s="18">
        <v>1</v>
      </c>
      <c r="MS30" s="18">
        <v>1</v>
      </c>
      <c r="MT30" s="18">
        <v>1</v>
      </c>
      <c r="MU30" s="18">
        <v>1</v>
      </c>
      <c r="MV30" s="18">
        <v>1</v>
      </c>
      <c r="MW30" s="18">
        <v>1</v>
      </c>
      <c r="MX30" s="18">
        <v>1</v>
      </c>
      <c r="MY30" s="18">
        <v>1</v>
      </c>
      <c r="MZ30" s="18">
        <v>1</v>
      </c>
      <c r="NA30" s="18">
        <v>1</v>
      </c>
      <c r="NB30" s="18">
        <v>1</v>
      </c>
      <c r="NC30" s="18">
        <v>1</v>
      </c>
      <c r="ND30" s="24">
        <f>SUM(MK30:NC30)</f>
        <v>20</v>
      </c>
      <c r="NE30" s="20" t="s">
        <v>935</v>
      </c>
      <c r="NF30" s="18" t="s">
        <v>1512</v>
      </c>
      <c r="NG30" s="20" t="s">
        <v>793</v>
      </c>
      <c r="NH30" s="18">
        <v>6</v>
      </c>
      <c r="NI30" s="18" t="s">
        <v>26</v>
      </c>
      <c r="NJ30" s="18" t="s">
        <v>103</v>
      </c>
      <c r="NK30" s="18" t="s">
        <v>69</v>
      </c>
      <c r="NL30" s="18" t="s">
        <v>26</v>
      </c>
      <c r="NM30" s="18" t="s">
        <v>26</v>
      </c>
      <c r="NN30" s="18" t="s">
        <v>26</v>
      </c>
      <c r="NO30" s="18" t="s">
        <v>26</v>
      </c>
      <c r="NP30" s="18" t="s">
        <v>26</v>
      </c>
      <c r="NQ30" s="18" t="s">
        <v>26</v>
      </c>
      <c r="NR30" s="18" t="s">
        <v>378</v>
      </c>
      <c r="NS30" s="18" t="s">
        <v>26</v>
      </c>
      <c r="NT30" s="18" t="s">
        <v>26</v>
      </c>
      <c r="NU30" s="18" t="s">
        <v>101</v>
      </c>
      <c r="NV30" s="18" t="s">
        <v>100</v>
      </c>
      <c r="NW30" s="18">
        <v>30</v>
      </c>
      <c r="NX30" s="18" t="s">
        <v>9</v>
      </c>
      <c r="NY30" s="18" t="s">
        <v>9</v>
      </c>
      <c r="NZ30" s="18" t="s">
        <v>1511</v>
      </c>
      <c r="OA30" s="18" t="s">
        <v>96</v>
      </c>
      <c r="OB30" s="18" t="s">
        <v>96</v>
      </c>
      <c r="OC30" s="18">
        <v>5</v>
      </c>
      <c r="OD30" s="18">
        <v>2</v>
      </c>
      <c r="OE30" s="18">
        <v>5</v>
      </c>
      <c r="OF30" s="18">
        <v>1</v>
      </c>
      <c r="OG30" s="18" t="s">
        <v>19</v>
      </c>
      <c r="OH30" s="18" t="s">
        <v>1346</v>
      </c>
      <c r="OI30" s="18" t="s">
        <v>18</v>
      </c>
      <c r="OJ30" s="18" t="s">
        <v>16</v>
      </c>
      <c r="OK30" s="18" t="s">
        <v>20</v>
      </c>
      <c r="OL30" s="18">
        <v>2</v>
      </c>
      <c r="OM30" s="18">
        <v>3</v>
      </c>
      <c r="ON30" s="18">
        <v>1</v>
      </c>
      <c r="OO30" s="18">
        <v>5</v>
      </c>
      <c r="OQ30" s="18" t="s">
        <v>14</v>
      </c>
      <c r="OR30" s="18" t="s">
        <v>9</v>
      </c>
      <c r="OS30" s="18" t="s">
        <v>58</v>
      </c>
      <c r="OT30" s="18" t="s">
        <v>162</v>
      </c>
      <c r="OU30" s="18" t="s">
        <v>7</v>
      </c>
      <c r="OV30" s="18" t="s">
        <v>7</v>
      </c>
      <c r="OW30" s="18" t="s">
        <v>7</v>
      </c>
      <c r="OX30" s="18" t="s">
        <v>12</v>
      </c>
      <c r="OY30" s="18" t="s">
        <v>57</v>
      </c>
      <c r="OZ30" s="18" t="s">
        <v>9</v>
      </c>
      <c r="PA30" s="18" t="s">
        <v>7</v>
      </c>
      <c r="PC30" s="18" t="s">
        <v>1510</v>
      </c>
      <c r="PD30" s="18" t="s">
        <v>9</v>
      </c>
      <c r="PE30" s="18" t="s">
        <v>9</v>
      </c>
      <c r="PF30" s="18" t="s">
        <v>9</v>
      </c>
      <c r="PG30" s="18" t="s">
        <v>8</v>
      </c>
      <c r="PH30" s="18" t="s">
        <v>7</v>
      </c>
      <c r="PI30" s="18" t="s">
        <v>7</v>
      </c>
      <c r="PM30" s="18" t="s">
        <v>90</v>
      </c>
      <c r="PS30" s="18">
        <v>4</v>
      </c>
      <c r="PV30" s="18" t="s">
        <v>5</v>
      </c>
      <c r="QL30" s="18" t="s">
        <v>54</v>
      </c>
      <c r="QM30" s="18" t="s">
        <v>53</v>
      </c>
      <c r="QN30" s="18" t="s">
        <v>1</v>
      </c>
      <c r="QP30" s="18" t="s">
        <v>1</v>
      </c>
      <c r="QT30" s="18" t="s">
        <v>1</v>
      </c>
    </row>
    <row r="31" spans="1:691" ht="14.5" x14ac:dyDescent="0.35">
      <c r="A31" s="17">
        <v>43957.429419085645</v>
      </c>
      <c r="B31" s="47" t="s">
        <v>875</v>
      </c>
      <c r="C31" s="53">
        <v>19</v>
      </c>
      <c r="D31" s="11" t="s">
        <v>51</v>
      </c>
      <c r="E31" s="11" t="s">
        <v>50</v>
      </c>
      <c r="F31" s="11" t="s">
        <v>333</v>
      </c>
      <c r="G31" s="11" t="s">
        <v>48</v>
      </c>
      <c r="H31" s="11" t="s">
        <v>47</v>
      </c>
      <c r="I31" s="11" t="s">
        <v>47</v>
      </c>
      <c r="J31" s="11" t="s">
        <v>7</v>
      </c>
      <c r="L31" s="11" t="s">
        <v>9</v>
      </c>
      <c r="M31" s="11" t="s">
        <v>318</v>
      </c>
      <c r="N31" s="11" t="s">
        <v>7</v>
      </c>
      <c r="O31" s="11" t="s">
        <v>45</v>
      </c>
      <c r="P31" s="11">
        <v>250</v>
      </c>
      <c r="Q31" s="11" t="s">
        <v>178</v>
      </c>
      <c r="R31" s="11">
        <v>900</v>
      </c>
      <c r="S31" s="11">
        <v>3</v>
      </c>
      <c r="T31" s="11">
        <v>0</v>
      </c>
      <c r="U31" s="11" t="s">
        <v>7</v>
      </c>
      <c r="V31" s="11" t="s">
        <v>9</v>
      </c>
      <c r="W31" s="11" t="s">
        <v>7</v>
      </c>
      <c r="X31" s="11" t="s">
        <v>7</v>
      </c>
      <c r="Y31" s="54" t="s">
        <v>7</v>
      </c>
      <c r="Z31" s="65" t="s">
        <v>9</v>
      </c>
      <c r="AA31" s="66" t="s">
        <v>874</v>
      </c>
      <c r="AB31" s="66" t="s">
        <v>7</v>
      </c>
      <c r="AC31" s="66" t="s">
        <v>351</v>
      </c>
      <c r="AD31" s="66" t="s">
        <v>7</v>
      </c>
      <c r="AE31" s="66"/>
      <c r="AF31" s="67"/>
      <c r="AG31" s="53" t="s">
        <v>20</v>
      </c>
      <c r="AH31" s="11" t="s">
        <v>40</v>
      </c>
      <c r="AI31" s="11" t="s">
        <v>20</v>
      </c>
      <c r="AJ31" s="11" t="s">
        <v>20</v>
      </c>
      <c r="AK31" s="11" t="s">
        <v>20</v>
      </c>
      <c r="AL31" s="11" t="s">
        <v>39</v>
      </c>
      <c r="AM31" s="11" t="s">
        <v>79</v>
      </c>
      <c r="AN31" s="11">
        <v>2</v>
      </c>
      <c r="AO31" s="11" t="s">
        <v>20</v>
      </c>
      <c r="AP31" s="54" t="s">
        <v>115</v>
      </c>
      <c r="AQ31" s="65" t="s">
        <v>7</v>
      </c>
      <c r="AR31" s="66"/>
      <c r="AS31" s="66" t="s">
        <v>9</v>
      </c>
      <c r="AT31" s="67" t="s">
        <v>873</v>
      </c>
      <c r="AU31" s="53" t="s">
        <v>9</v>
      </c>
      <c r="AV31" s="11" t="s">
        <v>35</v>
      </c>
      <c r="AW31" s="11" t="s">
        <v>34</v>
      </c>
      <c r="AX31" s="11" t="s">
        <v>9</v>
      </c>
      <c r="AZ31" s="11">
        <v>0</v>
      </c>
      <c r="BB31" s="11">
        <v>1</v>
      </c>
      <c r="BD31" s="11">
        <v>7</v>
      </c>
      <c r="BF31" s="54" t="s">
        <v>872</v>
      </c>
      <c r="BG31" s="83">
        <v>2</v>
      </c>
      <c r="BH31" s="79">
        <v>2</v>
      </c>
      <c r="BI31" s="79">
        <v>4</v>
      </c>
      <c r="BJ31" s="79">
        <v>4</v>
      </c>
      <c r="BK31" s="79">
        <v>2</v>
      </c>
      <c r="BL31" s="79">
        <v>3</v>
      </c>
      <c r="BM31" s="79">
        <v>4</v>
      </c>
      <c r="BN31" s="79">
        <v>2</v>
      </c>
      <c r="BO31" s="79">
        <v>3</v>
      </c>
      <c r="BP31" s="79">
        <v>2</v>
      </c>
      <c r="BQ31" s="79">
        <v>2</v>
      </c>
      <c r="BR31" s="79">
        <v>4</v>
      </c>
      <c r="BS31" s="79">
        <v>4</v>
      </c>
      <c r="BT31" s="79">
        <v>4</v>
      </c>
      <c r="BU31" s="79">
        <v>2</v>
      </c>
      <c r="BV31" s="79">
        <v>3</v>
      </c>
      <c r="BW31" s="79">
        <v>4</v>
      </c>
      <c r="BX31" s="79">
        <v>3</v>
      </c>
      <c r="BY31" s="79">
        <v>2</v>
      </c>
      <c r="BZ31" s="84">
        <v>3</v>
      </c>
      <c r="CA31" s="136">
        <v>64</v>
      </c>
      <c r="CB31" s="53">
        <v>3</v>
      </c>
      <c r="CC31" s="11">
        <v>2</v>
      </c>
      <c r="CD31" s="11">
        <v>4</v>
      </c>
      <c r="CE31" s="11">
        <v>2</v>
      </c>
      <c r="CF31" s="11">
        <v>3</v>
      </c>
      <c r="CG31" s="11">
        <v>1</v>
      </c>
      <c r="CH31" s="11">
        <v>3</v>
      </c>
      <c r="CI31" s="11">
        <v>2</v>
      </c>
      <c r="CJ31" s="11">
        <v>2</v>
      </c>
      <c r="CK31" s="11">
        <v>3</v>
      </c>
      <c r="CL31" s="11">
        <v>3</v>
      </c>
      <c r="CM31" s="11">
        <v>2</v>
      </c>
      <c r="CN31" s="11">
        <v>2</v>
      </c>
      <c r="CO31" s="11">
        <v>1</v>
      </c>
      <c r="CP31" s="11">
        <v>3</v>
      </c>
      <c r="CQ31" s="11">
        <v>3</v>
      </c>
      <c r="CR31" s="11">
        <v>4</v>
      </c>
      <c r="CS31" s="11">
        <v>3</v>
      </c>
      <c r="CT31" s="11">
        <v>2</v>
      </c>
      <c r="CU31" s="11">
        <v>2</v>
      </c>
      <c r="CV31" s="11">
        <v>0</v>
      </c>
      <c r="CW31" s="11">
        <v>3</v>
      </c>
      <c r="CX31" s="11">
        <v>0</v>
      </c>
      <c r="CY31" s="11">
        <v>2</v>
      </c>
      <c r="CZ31" s="11">
        <v>0</v>
      </c>
      <c r="DA31" s="11">
        <v>3</v>
      </c>
      <c r="DB31" s="11">
        <v>2</v>
      </c>
      <c r="DC31" s="11">
        <v>1</v>
      </c>
      <c r="DD31" s="11">
        <v>2</v>
      </c>
      <c r="DE31" s="11">
        <v>0</v>
      </c>
      <c r="DF31" s="11">
        <v>0</v>
      </c>
      <c r="DG31" s="11">
        <v>2</v>
      </c>
      <c r="DH31" s="11">
        <v>1</v>
      </c>
      <c r="DI31" s="11">
        <v>0</v>
      </c>
      <c r="DJ31" s="11">
        <v>2</v>
      </c>
      <c r="DK31" s="11">
        <v>3</v>
      </c>
      <c r="DL31" s="54">
        <v>3</v>
      </c>
      <c r="DM31" s="143">
        <v>17</v>
      </c>
      <c r="DN31" s="143">
        <v>10</v>
      </c>
      <c r="DO31" s="143">
        <v>15</v>
      </c>
      <c r="DP31" s="143">
        <v>11</v>
      </c>
      <c r="DQ31" s="143">
        <v>13</v>
      </c>
      <c r="DR31" s="143">
        <v>8</v>
      </c>
      <c r="DS31" s="143">
        <v>48</v>
      </c>
      <c r="DT31" s="83">
        <v>1</v>
      </c>
      <c r="DU31" s="79">
        <v>1</v>
      </c>
      <c r="DV31" s="79">
        <v>1</v>
      </c>
      <c r="DW31" s="79">
        <v>1</v>
      </c>
      <c r="DX31" s="79">
        <v>1</v>
      </c>
      <c r="DY31" s="79">
        <v>1</v>
      </c>
      <c r="DZ31" s="79">
        <v>1</v>
      </c>
      <c r="EA31" s="79">
        <v>1</v>
      </c>
      <c r="EB31" s="79">
        <v>1</v>
      </c>
      <c r="EC31" s="79">
        <v>1</v>
      </c>
      <c r="ED31" s="79">
        <v>1</v>
      </c>
      <c r="EE31" s="79">
        <v>1</v>
      </c>
      <c r="EF31" s="79">
        <v>1</v>
      </c>
      <c r="EG31" s="79">
        <v>1</v>
      </c>
      <c r="EH31" s="79">
        <v>1</v>
      </c>
      <c r="EI31" s="79">
        <v>1</v>
      </c>
      <c r="EJ31" s="79">
        <v>1</v>
      </c>
      <c r="EK31" s="79">
        <v>1</v>
      </c>
      <c r="EL31" s="84">
        <v>1</v>
      </c>
      <c r="EM31" s="136">
        <f t="shared" si="0"/>
        <v>19</v>
      </c>
      <c r="EN31" s="53" t="s">
        <v>871</v>
      </c>
      <c r="EO31" s="11" t="s">
        <v>870</v>
      </c>
      <c r="EP31" s="11" t="s">
        <v>869</v>
      </c>
      <c r="EQ31" s="11">
        <v>5</v>
      </c>
      <c r="ER31" s="11" t="s">
        <v>68</v>
      </c>
      <c r="ES31" s="11" t="s">
        <v>68</v>
      </c>
      <c r="ET31" s="11" t="s">
        <v>26</v>
      </c>
      <c r="EU31" s="11" t="s">
        <v>26</v>
      </c>
      <c r="EV31" s="11" t="s">
        <v>26</v>
      </c>
      <c r="EW31" s="11" t="s">
        <v>69</v>
      </c>
      <c r="EX31" s="11" t="s">
        <v>26</v>
      </c>
      <c r="EY31" s="11" t="s">
        <v>26</v>
      </c>
      <c r="EZ31" s="11" t="s">
        <v>26</v>
      </c>
      <c r="FA31" s="11" t="s">
        <v>868</v>
      </c>
      <c r="FB31" s="11" t="s">
        <v>201</v>
      </c>
      <c r="FC31" s="11" t="s">
        <v>26</v>
      </c>
      <c r="FD31" s="11" t="s">
        <v>24</v>
      </c>
      <c r="FE31" s="54" t="s">
        <v>100</v>
      </c>
      <c r="FF31" s="83" t="s">
        <v>475</v>
      </c>
      <c r="FG31" s="79" t="s">
        <v>98</v>
      </c>
      <c r="FH31" s="79" t="s">
        <v>62</v>
      </c>
      <c r="FI31" s="79">
        <v>60</v>
      </c>
      <c r="FJ31" s="79" t="s">
        <v>9</v>
      </c>
      <c r="FK31" s="79" t="s">
        <v>7</v>
      </c>
      <c r="FL31" s="79" t="s">
        <v>867</v>
      </c>
      <c r="FM31" s="79" t="s">
        <v>60</v>
      </c>
      <c r="FN31" s="84" t="s">
        <v>21</v>
      </c>
      <c r="FO31" s="53">
        <v>3</v>
      </c>
      <c r="FP31" s="11">
        <v>2</v>
      </c>
      <c r="FQ31" s="11">
        <v>4</v>
      </c>
      <c r="FR31" s="11">
        <v>1</v>
      </c>
      <c r="FS31" s="11" t="s">
        <v>17</v>
      </c>
      <c r="FT31" s="11" t="s">
        <v>16</v>
      </c>
      <c r="FU31" s="11" t="s">
        <v>20</v>
      </c>
      <c r="FV31" s="11" t="s">
        <v>19</v>
      </c>
      <c r="FW31" s="11" t="s">
        <v>18</v>
      </c>
      <c r="FX31" s="11">
        <v>1</v>
      </c>
      <c r="FY31" s="11">
        <v>4</v>
      </c>
      <c r="FZ31" s="11">
        <v>3</v>
      </c>
      <c r="GA31" s="11">
        <v>4</v>
      </c>
      <c r="GB31" s="11" t="s">
        <v>866</v>
      </c>
      <c r="GC31" s="11" t="s">
        <v>14</v>
      </c>
      <c r="GD31" s="11" t="s">
        <v>9</v>
      </c>
      <c r="GE31" s="11" t="s">
        <v>14</v>
      </c>
      <c r="GF31" s="11" t="s">
        <v>94</v>
      </c>
      <c r="GG31" s="11" t="s">
        <v>13</v>
      </c>
      <c r="GH31" s="11" t="s">
        <v>13</v>
      </c>
      <c r="GI31" s="54" t="s">
        <v>7</v>
      </c>
      <c r="GJ31" s="83" t="s">
        <v>143</v>
      </c>
      <c r="GK31" s="79" t="s">
        <v>92</v>
      </c>
      <c r="GL31" s="79" t="s">
        <v>7</v>
      </c>
      <c r="GM31" s="79" t="s">
        <v>7</v>
      </c>
      <c r="GN31" s="79"/>
      <c r="GO31" s="79" t="s">
        <v>865</v>
      </c>
      <c r="GP31" s="79" t="s">
        <v>7</v>
      </c>
      <c r="GQ31" s="79" t="s">
        <v>7</v>
      </c>
      <c r="GR31" s="79" t="s">
        <v>7</v>
      </c>
      <c r="GS31" s="79"/>
      <c r="GT31" s="84" t="s">
        <v>7</v>
      </c>
      <c r="GU31" s="53" t="s">
        <v>7</v>
      </c>
      <c r="GX31" s="54"/>
      <c r="GY31" s="83" t="s">
        <v>6</v>
      </c>
      <c r="GZ31" s="79"/>
      <c r="HA31" s="79"/>
      <c r="HB31" s="79"/>
      <c r="HC31" s="79"/>
      <c r="HD31" s="79">
        <v>1</v>
      </c>
      <c r="HE31" s="79"/>
      <c r="HF31" s="79"/>
      <c r="HG31" s="84"/>
      <c r="HH31" s="49" t="s">
        <v>5</v>
      </c>
      <c r="HX31" s="11" t="s">
        <v>54</v>
      </c>
      <c r="IF31" s="11" t="s">
        <v>158</v>
      </c>
      <c r="IJ31" s="11" t="s">
        <v>229</v>
      </c>
      <c r="IL31" s="11" t="s">
        <v>279</v>
      </c>
      <c r="IM31" s="11" t="s">
        <v>278</v>
      </c>
      <c r="MD31"/>
      <c r="ME31"/>
      <c r="MF31"/>
      <c r="MG31"/>
      <c r="MH31"/>
      <c r="MI31"/>
      <c r="MJ31"/>
    </row>
    <row r="32" spans="1:691" ht="14.5" x14ac:dyDescent="0.35">
      <c r="A32" s="17">
        <v>43975.633718275465</v>
      </c>
      <c r="B32" s="47" t="s">
        <v>140</v>
      </c>
      <c r="C32" s="53">
        <v>37</v>
      </c>
      <c r="D32" s="11" t="s">
        <v>139</v>
      </c>
      <c r="E32" s="11" t="s">
        <v>138</v>
      </c>
      <c r="F32" s="11" t="s">
        <v>49</v>
      </c>
      <c r="G32" s="11" t="s">
        <v>137</v>
      </c>
      <c r="H32" s="11" t="s">
        <v>9</v>
      </c>
      <c r="I32" s="11" t="s">
        <v>7</v>
      </c>
      <c r="J32" s="11" t="s">
        <v>7</v>
      </c>
      <c r="L32" s="11" t="s">
        <v>7</v>
      </c>
      <c r="N32" s="11" t="s">
        <v>9</v>
      </c>
      <c r="O32" s="11" t="s">
        <v>86</v>
      </c>
      <c r="P32" s="11">
        <v>65</v>
      </c>
      <c r="Q32" s="11" t="s">
        <v>136</v>
      </c>
      <c r="R32" s="11">
        <v>8</v>
      </c>
      <c r="S32" s="11">
        <v>1</v>
      </c>
      <c r="T32" s="11">
        <v>0</v>
      </c>
      <c r="U32" s="11" t="s">
        <v>9</v>
      </c>
      <c r="V32" s="11" t="s">
        <v>7</v>
      </c>
      <c r="W32" s="11" t="s">
        <v>7</v>
      </c>
      <c r="X32" s="11" t="s">
        <v>7</v>
      </c>
      <c r="Y32" s="54" t="s">
        <v>7</v>
      </c>
      <c r="Z32" s="65" t="s">
        <v>9</v>
      </c>
      <c r="AA32" s="66" t="s">
        <v>135</v>
      </c>
      <c r="AB32" s="66" t="s">
        <v>7</v>
      </c>
      <c r="AC32" s="66"/>
      <c r="AD32" s="66" t="s">
        <v>7</v>
      </c>
      <c r="AE32" s="66"/>
      <c r="AF32" s="67"/>
      <c r="AG32" s="53" t="s">
        <v>20</v>
      </c>
      <c r="AH32" s="11" t="s">
        <v>40</v>
      </c>
      <c r="AI32" s="11" t="s">
        <v>20</v>
      </c>
      <c r="AJ32" s="11">
        <v>3</v>
      </c>
      <c r="AK32" s="11" t="s">
        <v>20</v>
      </c>
      <c r="AL32" s="11" t="s">
        <v>134</v>
      </c>
      <c r="AM32" s="11" t="s">
        <v>79</v>
      </c>
      <c r="AN32" s="11" t="s">
        <v>20</v>
      </c>
      <c r="AO32" s="11" t="s">
        <v>20</v>
      </c>
      <c r="AP32" s="54" t="s">
        <v>133</v>
      </c>
      <c r="AQ32" s="65" t="s">
        <v>7</v>
      </c>
      <c r="AR32" s="66"/>
      <c r="AS32" s="66" t="s">
        <v>7</v>
      </c>
      <c r="AT32" s="67"/>
      <c r="AU32" s="53" t="s">
        <v>9</v>
      </c>
      <c r="AV32" s="11" t="s">
        <v>132</v>
      </c>
      <c r="AW32" s="11" t="s">
        <v>34</v>
      </c>
      <c r="AX32" s="11" t="s">
        <v>9</v>
      </c>
      <c r="AY32" s="11" t="s">
        <v>131</v>
      </c>
      <c r="AZ32" s="11">
        <v>2</v>
      </c>
      <c r="BA32" s="11" t="s">
        <v>130</v>
      </c>
      <c r="BB32" s="11">
        <v>0</v>
      </c>
      <c r="BD32" s="11">
        <v>5</v>
      </c>
      <c r="BE32" s="11" t="s">
        <v>129</v>
      </c>
      <c r="BF32" s="54" t="s">
        <v>128</v>
      </c>
      <c r="BG32" s="83">
        <v>1</v>
      </c>
      <c r="BH32" s="79">
        <v>3</v>
      </c>
      <c r="BI32" s="79">
        <v>2</v>
      </c>
      <c r="BJ32" s="79">
        <v>3</v>
      </c>
      <c r="BK32" s="79">
        <v>2</v>
      </c>
      <c r="BL32" s="79">
        <v>2</v>
      </c>
      <c r="BM32" s="79">
        <v>3</v>
      </c>
      <c r="BN32" s="79">
        <v>1</v>
      </c>
      <c r="BO32" s="79">
        <v>2</v>
      </c>
      <c r="BP32" s="79">
        <v>2</v>
      </c>
      <c r="BQ32" s="79">
        <v>2</v>
      </c>
      <c r="BR32" s="79">
        <v>3</v>
      </c>
      <c r="BS32" s="79">
        <v>3</v>
      </c>
      <c r="BT32" s="79">
        <v>3</v>
      </c>
      <c r="BU32" s="79">
        <v>1</v>
      </c>
      <c r="BV32" s="79">
        <v>1</v>
      </c>
      <c r="BW32" s="79">
        <v>3</v>
      </c>
      <c r="BX32" s="79">
        <v>2</v>
      </c>
      <c r="BY32" s="79">
        <v>2</v>
      </c>
      <c r="BZ32" s="84">
        <v>2</v>
      </c>
      <c r="CA32" s="136">
        <v>58</v>
      </c>
      <c r="CB32" s="53">
        <v>2</v>
      </c>
      <c r="CC32" s="11">
        <v>1</v>
      </c>
      <c r="CD32" s="11">
        <v>3</v>
      </c>
      <c r="CE32" s="11">
        <v>3</v>
      </c>
      <c r="CF32" s="11">
        <v>1</v>
      </c>
      <c r="CG32" s="11">
        <v>2</v>
      </c>
      <c r="CH32" s="11">
        <v>1</v>
      </c>
      <c r="CI32" s="11">
        <v>3</v>
      </c>
      <c r="CJ32" s="11">
        <v>1</v>
      </c>
      <c r="CK32" s="11">
        <v>2</v>
      </c>
      <c r="CL32" s="11">
        <v>3</v>
      </c>
      <c r="CM32" s="11">
        <v>2</v>
      </c>
      <c r="CN32" s="11">
        <v>1</v>
      </c>
      <c r="CO32" s="11">
        <v>1</v>
      </c>
      <c r="CP32" s="11">
        <v>3</v>
      </c>
      <c r="CQ32" s="11">
        <v>3</v>
      </c>
      <c r="CR32" s="11">
        <v>2</v>
      </c>
      <c r="CS32" s="11">
        <v>4</v>
      </c>
      <c r="CT32" s="11">
        <v>3</v>
      </c>
      <c r="CU32" s="11">
        <v>4</v>
      </c>
      <c r="CV32" s="11">
        <v>1</v>
      </c>
      <c r="CW32" s="11">
        <v>2</v>
      </c>
      <c r="CX32" s="11">
        <v>0</v>
      </c>
      <c r="CY32" s="11">
        <v>0</v>
      </c>
      <c r="CZ32" s="11">
        <v>2</v>
      </c>
      <c r="DA32" s="11">
        <v>4</v>
      </c>
      <c r="DB32" s="11">
        <v>2</v>
      </c>
      <c r="DC32" s="11">
        <v>1</v>
      </c>
      <c r="DD32" s="11">
        <v>3</v>
      </c>
      <c r="DE32" s="11">
        <v>1</v>
      </c>
      <c r="DF32" s="11">
        <v>2</v>
      </c>
      <c r="DG32" s="11">
        <v>0</v>
      </c>
      <c r="DH32" s="11">
        <v>1</v>
      </c>
      <c r="DI32" s="11">
        <v>3</v>
      </c>
      <c r="DJ32" s="11">
        <v>0</v>
      </c>
      <c r="DK32" s="11">
        <v>2</v>
      </c>
      <c r="DL32" s="54">
        <v>3</v>
      </c>
      <c r="DM32" s="143">
        <v>14</v>
      </c>
      <c r="DN32" s="143">
        <v>13</v>
      </c>
      <c r="DO32" s="143">
        <v>17</v>
      </c>
      <c r="DP32" s="143">
        <v>15</v>
      </c>
      <c r="DQ32" s="143">
        <v>3</v>
      </c>
      <c r="DR32" s="143">
        <v>10</v>
      </c>
      <c r="DS32" s="143">
        <v>66</v>
      </c>
      <c r="DT32" s="83">
        <v>3</v>
      </c>
      <c r="DU32" s="79">
        <v>2</v>
      </c>
      <c r="DV32" s="79">
        <v>1</v>
      </c>
      <c r="DW32" s="79">
        <v>1</v>
      </c>
      <c r="DX32" s="79">
        <v>2</v>
      </c>
      <c r="DY32" s="79">
        <v>1</v>
      </c>
      <c r="DZ32" s="79">
        <v>1</v>
      </c>
      <c r="EA32" s="79">
        <v>2</v>
      </c>
      <c r="EB32" s="79">
        <v>1</v>
      </c>
      <c r="EC32" s="79">
        <v>1</v>
      </c>
      <c r="ED32" s="79">
        <v>2</v>
      </c>
      <c r="EE32" s="79">
        <v>1</v>
      </c>
      <c r="EF32" s="79">
        <v>3</v>
      </c>
      <c r="EG32" s="79">
        <v>1</v>
      </c>
      <c r="EH32" s="79">
        <v>1</v>
      </c>
      <c r="EI32" s="79">
        <v>1</v>
      </c>
      <c r="EJ32" s="79">
        <v>1</v>
      </c>
      <c r="EK32" s="79">
        <v>2</v>
      </c>
      <c r="EL32" s="84">
        <v>2</v>
      </c>
      <c r="EM32" s="136">
        <f t="shared" si="0"/>
        <v>29</v>
      </c>
      <c r="EN32" s="53" t="s">
        <v>127</v>
      </c>
      <c r="EO32" s="11">
        <v>20</v>
      </c>
      <c r="EP32" s="11" t="s">
        <v>126</v>
      </c>
      <c r="EQ32" s="11">
        <v>5</v>
      </c>
      <c r="ER32" s="11" t="s">
        <v>69</v>
      </c>
      <c r="ES32" s="11" t="s">
        <v>68</v>
      </c>
      <c r="ET32" s="11" t="s">
        <v>103</v>
      </c>
      <c r="EU32" s="11" t="s">
        <v>26</v>
      </c>
      <c r="EV32" s="11" t="s">
        <v>26</v>
      </c>
      <c r="EW32" s="11" t="s">
        <v>26</v>
      </c>
      <c r="EX32" s="11" t="s">
        <v>69</v>
      </c>
      <c r="EY32" s="11" t="s">
        <v>69</v>
      </c>
      <c r="EZ32" s="11" t="s">
        <v>26</v>
      </c>
      <c r="FA32" s="11" t="s">
        <v>7</v>
      </c>
      <c r="FB32" s="11" t="s">
        <v>26</v>
      </c>
      <c r="FC32" s="11" t="s">
        <v>125</v>
      </c>
      <c r="FD32" s="11" t="s">
        <v>124</v>
      </c>
      <c r="FE32" s="54" t="s">
        <v>65</v>
      </c>
      <c r="FF32" s="83" t="s">
        <v>123</v>
      </c>
      <c r="FG32" s="79" t="s">
        <v>98</v>
      </c>
      <c r="FH32" s="79" t="s">
        <v>62</v>
      </c>
      <c r="FI32" s="79">
        <v>300</v>
      </c>
      <c r="FJ32" s="79" t="s">
        <v>7</v>
      </c>
      <c r="FK32" s="79" t="s">
        <v>9</v>
      </c>
      <c r="FL32" s="79"/>
      <c r="FM32" s="79" t="s">
        <v>21</v>
      </c>
      <c r="FN32" s="84" t="s">
        <v>96</v>
      </c>
      <c r="FO32" s="53">
        <v>3</v>
      </c>
      <c r="FP32" s="11">
        <v>1</v>
      </c>
      <c r="FQ32" s="11">
        <v>4</v>
      </c>
      <c r="FR32" s="11">
        <v>4</v>
      </c>
      <c r="FS32" s="11" t="s">
        <v>19</v>
      </c>
      <c r="FT32" s="11" t="s">
        <v>16</v>
      </c>
      <c r="FU32" s="11" t="s">
        <v>20</v>
      </c>
      <c r="FV32" s="11" t="s">
        <v>20</v>
      </c>
      <c r="FW32" s="11" t="s">
        <v>20</v>
      </c>
      <c r="FX32" s="11">
        <v>3</v>
      </c>
      <c r="FY32" s="11">
        <v>2</v>
      </c>
      <c r="FZ32" s="11">
        <v>1</v>
      </c>
      <c r="GA32" s="11">
        <v>5</v>
      </c>
      <c r="GC32" s="11" t="s">
        <v>94</v>
      </c>
      <c r="GD32" s="11" t="s">
        <v>7</v>
      </c>
      <c r="GE32" s="11" t="s">
        <v>94</v>
      </c>
      <c r="GF32" s="11" t="s">
        <v>58</v>
      </c>
      <c r="GG32" s="11" t="s">
        <v>13</v>
      </c>
      <c r="GH32" s="11" t="s">
        <v>13</v>
      </c>
      <c r="GI32" s="54" t="s">
        <v>7</v>
      </c>
      <c r="GJ32" s="83" t="s">
        <v>12</v>
      </c>
      <c r="GK32" s="79" t="s">
        <v>11</v>
      </c>
      <c r="GL32" s="79" t="s">
        <v>7</v>
      </c>
      <c r="GM32" s="79" t="s">
        <v>7</v>
      </c>
      <c r="GN32" s="79"/>
      <c r="GO32" s="79" t="s">
        <v>122</v>
      </c>
      <c r="GP32" s="79" t="s">
        <v>7</v>
      </c>
      <c r="GQ32" s="79" t="s">
        <v>9</v>
      </c>
      <c r="GR32" s="79" t="s">
        <v>9</v>
      </c>
      <c r="GS32" s="79" t="s">
        <v>8</v>
      </c>
      <c r="GT32" s="84" t="s">
        <v>9</v>
      </c>
      <c r="GU32" s="53" t="s">
        <v>7</v>
      </c>
      <c r="GX32" s="54"/>
      <c r="GY32" s="83" t="s">
        <v>121</v>
      </c>
      <c r="GZ32" s="79">
        <v>3</v>
      </c>
      <c r="HA32" s="79"/>
      <c r="HB32" s="79"/>
      <c r="HC32" s="79"/>
      <c r="HD32" s="79"/>
      <c r="HE32" s="79"/>
      <c r="HF32" s="79"/>
      <c r="HG32" s="84"/>
      <c r="HH32" s="49" t="s">
        <v>5</v>
      </c>
      <c r="HX32" s="11" t="s">
        <v>54</v>
      </c>
      <c r="HY32" s="11" t="s">
        <v>53</v>
      </c>
      <c r="HZ32" s="11" t="s">
        <v>1</v>
      </c>
      <c r="IB32" s="11" t="s">
        <v>1</v>
      </c>
      <c r="IF32" s="11" t="s">
        <v>1</v>
      </c>
      <c r="MD32"/>
      <c r="ME32"/>
      <c r="MF32"/>
      <c r="MG32"/>
      <c r="MH32"/>
      <c r="MI32"/>
      <c r="MJ32"/>
    </row>
    <row r="33" spans="1:684" ht="14.5" x14ac:dyDescent="0.35">
      <c r="A33" s="17">
        <v>43958.33883090278</v>
      </c>
      <c r="B33" s="47" t="s">
        <v>586</v>
      </c>
      <c r="C33" s="53">
        <v>60</v>
      </c>
      <c r="D33" s="11" t="s">
        <v>51</v>
      </c>
      <c r="E33" s="11" t="s">
        <v>50</v>
      </c>
      <c r="F33" s="11" t="s">
        <v>333</v>
      </c>
      <c r="G33" s="11" t="s">
        <v>137</v>
      </c>
      <c r="H33" s="11" t="s">
        <v>9</v>
      </c>
      <c r="I33" s="11" t="s">
        <v>7</v>
      </c>
      <c r="J33" s="11" t="s">
        <v>7</v>
      </c>
      <c r="L33" s="11" t="s">
        <v>7</v>
      </c>
      <c r="N33" s="11" t="s">
        <v>9</v>
      </c>
      <c r="O33" s="11" t="s">
        <v>86</v>
      </c>
      <c r="P33" s="11" t="s">
        <v>585</v>
      </c>
      <c r="Q33" s="11" t="s">
        <v>584</v>
      </c>
      <c r="R33" s="11">
        <v>10</v>
      </c>
      <c r="S33" s="11">
        <v>1</v>
      </c>
      <c r="T33" s="11">
        <v>0</v>
      </c>
      <c r="U33" s="11" t="s">
        <v>7</v>
      </c>
      <c r="V33" s="11" t="s">
        <v>9</v>
      </c>
      <c r="W33" s="11" t="s">
        <v>7</v>
      </c>
      <c r="X33" s="11" t="s">
        <v>7</v>
      </c>
      <c r="Y33" s="54" t="s">
        <v>7</v>
      </c>
      <c r="Z33" s="65" t="s">
        <v>7</v>
      </c>
      <c r="AA33" s="66"/>
      <c r="AB33" s="66" t="s">
        <v>7</v>
      </c>
      <c r="AC33" s="66"/>
      <c r="AD33" s="66" t="s">
        <v>7</v>
      </c>
      <c r="AE33" s="66"/>
      <c r="AF33" s="67"/>
      <c r="AG33" s="53" t="s">
        <v>20</v>
      </c>
      <c r="AH33" s="11" t="s">
        <v>40</v>
      </c>
      <c r="AI33" s="11" t="s">
        <v>20</v>
      </c>
      <c r="AJ33" s="11" t="s">
        <v>20</v>
      </c>
      <c r="AK33" s="11" t="s">
        <v>20</v>
      </c>
      <c r="AL33" s="11" t="s">
        <v>80</v>
      </c>
      <c r="AM33" s="11">
        <v>3</v>
      </c>
      <c r="AN33" s="11">
        <v>1</v>
      </c>
      <c r="AO33" s="11" t="s">
        <v>20</v>
      </c>
      <c r="AP33" s="54" t="s">
        <v>115</v>
      </c>
      <c r="AQ33" s="65" t="s">
        <v>7</v>
      </c>
      <c r="AR33" s="66"/>
      <c r="AS33" s="66" t="s">
        <v>7</v>
      </c>
      <c r="AT33" s="67"/>
      <c r="AU33" s="53" t="s">
        <v>9</v>
      </c>
      <c r="AV33" s="11" t="s">
        <v>112</v>
      </c>
      <c r="AW33" s="11" t="s">
        <v>583</v>
      </c>
      <c r="AX33" s="11" t="s">
        <v>9</v>
      </c>
      <c r="AY33" s="11" t="s">
        <v>582</v>
      </c>
      <c r="AZ33" s="11">
        <v>5</v>
      </c>
      <c r="BA33" s="11">
        <v>1</v>
      </c>
      <c r="BB33" s="11">
        <v>0</v>
      </c>
      <c r="BC33" s="11">
        <v>0</v>
      </c>
      <c r="BD33" s="11">
        <v>7</v>
      </c>
      <c r="BE33" s="11">
        <v>1</v>
      </c>
      <c r="BF33" s="54">
        <v>3</v>
      </c>
      <c r="BG33" s="83">
        <v>2</v>
      </c>
      <c r="BH33" s="79">
        <v>1</v>
      </c>
      <c r="BI33" s="79">
        <v>3</v>
      </c>
      <c r="BJ33" s="79">
        <v>3</v>
      </c>
      <c r="BK33" s="79">
        <v>1</v>
      </c>
      <c r="BL33" s="79">
        <v>3</v>
      </c>
      <c r="BM33" s="79">
        <v>4</v>
      </c>
      <c r="BN33" s="79">
        <v>2</v>
      </c>
      <c r="BO33" s="79">
        <v>3</v>
      </c>
      <c r="BP33" s="79">
        <v>2</v>
      </c>
      <c r="BQ33" s="79">
        <v>1</v>
      </c>
      <c r="BR33" s="79">
        <v>3</v>
      </c>
      <c r="BS33" s="79">
        <v>4</v>
      </c>
      <c r="BT33" s="79">
        <v>2</v>
      </c>
      <c r="BU33" s="79">
        <v>2</v>
      </c>
      <c r="BV33" s="79">
        <v>1</v>
      </c>
      <c r="BW33" s="79">
        <v>3</v>
      </c>
      <c r="BX33" s="79">
        <v>4</v>
      </c>
      <c r="BY33" s="79">
        <v>3</v>
      </c>
      <c r="BZ33" s="84">
        <v>3</v>
      </c>
      <c r="CA33" s="136">
        <v>63</v>
      </c>
      <c r="CB33" s="53">
        <v>3</v>
      </c>
      <c r="CC33" s="11">
        <v>1</v>
      </c>
      <c r="CD33" s="11">
        <v>2</v>
      </c>
      <c r="CE33" s="11">
        <v>3</v>
      </c>
      <c r="CF33" s="11">
        <v>0</v>
      </c>
      <c r="CG33" s="11">
        <v>3</v>
      </c>
      <c r="CH33" s="11">
        <v>1</v>
      </c>
      <c r="CI33" s="11">
        <v>3</v>
      </c>
      <c r="CJ33" s="11">
        <v>1</v>
      </c>
      <c r="CK33" s="11">
        <v>4</v>
      </c>
      <c r="CL33" s="11">
        <v>3</v>
      </c>
      <c r="CM33" s="11">
        <v>4</v>
      </c>
      <c r="CN33" s="11">
        <v>1</v>
      </c>
      <c r="CO33" s="11">
        <v>2</v>
      </c>
      <c r="CP33" s="11">
        <v>3</v>
      </c>
      <c r="CQ33" s="11">
        <v>3</v>
      </c>
      <c r="CR33" s="11">
        <v>3</v>
      </c>
      <c r="CS33" s="11">
        <v>1</v>
      </c>
      <c r="CT33" s="11">
        <v>2</v>
      </c>
      <c r="CU33" s="11">
        <v>4</v>
      </c>
      <c r="CV33" s="11">
        <v>1</v>
      </c>
      <c r="CW33" s="11">
        <v>2</v>
      </c>
      <c r="CX33" s="11">
        <v>2</v>
      </c>
      <c r="CY33" s="11">
        <v>1</v>
      </c>
      <c r="CZ33" s="11">
        <v>0</v>
      </c>
      <c r="DA33" s="11">
        <v>1</v>
      </c>
      <c r="DB33" s="11">
        <v>3</v>
      </c>
      <c r="DC33" s="11">
        <v>0</v>
      </c>
      <c r="DD33" s="11">
        <v>1</v>
      </c>
      <c r="DE33" s="11">
        <v>2</v>
      </c>
      <c r="DF33" s="11">
        <v>0</v>
      </c>
      <c r="DG33" s="11">
        <v>0</v>
      </c>
      <c r="DH33" s="11">
        <v>1</v>
      </c>
      <c r="DI33" s="11">
        <v>4</v>
      </c>
      <c r="DJ33" s="11">
        <v>1</v>
      </c>
      <c r="DK33" s="11">
        <v>4</v>
      </c>
      <c r="DL33" s="54">
        <v>1</v>
      </c>
      <c r="DM33" s="143">
        <v>18</v>
      </c>
      <c r="DN33" s="143">
        <v>8</v>
      </c>
      <c r="DO33" s="143">
        <v>6</v>
      </c>
      <c r="DP33" s="143">
        <v>19</v>
      </c>
      <c r="DQ33" s="143">
        <v>4</v>
      </c>
      <c r="DR33" s="143">
        <v>16</v>
      </c>
      <c r="DS33" s="143">
        <v>63</v>
      </c>
      <c r="DT33" s="83">
        <v>3</v>
      </c>
      <c r="DU33" s="79">
        <v>2</v>
      </c>
      <c r="DV33" s="79">
        <v>2</v>
      </c>
      <c r="DW33" s="79">
        <v>3</v>
      </c>
      <c r="DX33" s="79">
        <v>3</v>
      </c>
      <c r="DY33" s="79">
        <v>4</v>
      </c>
      <c r="DZ33" s="79">
        <v>4</v>
      </c>
      <c r="EA33" s="79">
        <v>2</v>
      </c>
      <c r="EB33" s="79">
        <v>2</v>
      </c>
      <c r="EC33" s="79">
        <v>3</v>
      </c>
      <c r="ED33" s="79">
        <v>4</v>
      </c>
      <c r="EE33" s="79">
        <v>3</v>
      </c>
      <c r="EF33" s="79">
        <v>2</v>
      </c>
      <c r="EG33" s="79">
        <v>4</v>
      </c>
      <c r="EH33" s="79">
        <v>3</v>
      </c>
      <c r="EI33" s="79">
        <v>4</v>
      </c>
      <c r="EJ33" s="79">
        <v>3</v>
      </c>
      <c r="EK33" s="79">
        <v>2</v>
      </c>
      <c r="EL33" s="84">
        <v>3</v>
      </c>
      <c r="EM33" s="136">
        <f t="shared" si="0"/>
        <v>56</v>
      </c>
      <c r="EN33" s="53" t="s">
        <v>465</v>
      </c>
      <c r="EO33" s="11">
        <v>30</v>
      </c>
      <c r="EP33" s="11" t="s">
        <v>464</v>
      </c>
      <c r="EQ33" s="11">
        <v>8</v>
      </c>
      <c r="ER33" s="11" t="s">
        <v>26</v>
      </c>
      <c r="ES33" s="11" t="s">
        <v>26</v>
      </c>
      <c r="ET33" s="11" t="s">
        <v>69</v>
      </c>
      <c r="EU33" s="11" t="s">
        <v>69</v>
      </c>
      <c r="EV33" s="11" t="s">
        <v>26</v>
      </c>
      <c r="EW33" s="11" t="s">
        <v>26</v>
      </c>
      <c r="EX33" s="11" t="s">
        <v>103</v>
      </c>
      <c r="EY33" s="11" t="s">
        <v>103</v>
      </c>
      <c r="EZ33" s="11" t="s">
        <v>26</v>
      </c>
      <c r="FA33" s="11" t="s">
        <v>20</v>
      </c>
      <c r="FB33" s="11" t="s">
        <v>25</v>
      </c>
      <c r="FC33" s="11" t="s">
        <v>25</v>
      </c>
      <c r="FD33" s="11" t="s">
        <v>24</v>
      </c>
      <c r="FE33" s="54" t="s">
        <v>100</v>
      </c>
      <c r="FF33" s="83">
        <v>0.1</v>
      </c>
      <c r="FG33" s="79" t="s">
        <v>264</v>
      </c>
      <c r="FH33" s="79" t="s">
        <v>514</v>
      </c>
      <c r="FI33" s="79">
        <v>60</v>
      </c>
      <c r="FJ33" s="79" t="s">
        <v>9</v>
      </c>
      <c r="FK33" s="79" t="s">
        <v>9</v>
      </c>
      <c r="FL33" s="79"/>
      <c r="FM33" s="79" t="s">
        <v>96</v>
      </c>
      <c r="FN33" s="84" t="s">
        <v>96</v>
      </c>
      <c r="FO33" s="53">
        <v>5</v>
      </c>
      <c r="FP33" s="11">
        <v>2</v>
      </c>
      <c r="FQ33" s="11">
        <v>5</v>
      </c>
      <c r="FR33" s="11">
        <v>1</v>
      </c>
      <c r="FS33" s="11" t="s">
        <v>17</v>
      </c>
      <c r="FT33" s="11" t="s">
        <v>18</v>
      </c>
      <c r="FU33" s="11" t="s">
        <v>16</v>
      </c>
      <c r="FV33" s="11" t="s">
        <v>20</v>
      </c>
      <c r="FW33" s="11" t="s">
        <v>20</v>
      </c>
      <c r="FX33" s="11">
        <v>2</v>
      </c>
      <c r="FY33" s="11">
        <v>2</v>
      </c>
      <c r="FZ33" s="11">
        <v>3</v>
      </c>
      <c r="GA33" s="11">
        <v>5</v>
      </c>
      <c r="GB33" s="11" t="s">
        <v>581</v>
      </c>
      <c r="GC33" s="11" t="s">
        <v>14</v>
      </c>
      <c r="GD33" s="11" t="s">
        <v>7</v>
      </c>
      <c r="GE33" s="11" t="s">
        <v>58</v>
      </c>
      <c r="GF33" s="11" t="s">
        <v>162</v>
      </c>
      <c r="GG33" s="11" t="s">
        <v>7</v>
      </c>
      <c r="GH33" s="11" t="s">
        <v>7</v>
      </c>
      <c r="GI33" s="54" t="s">
        <v>7</v>
      </c>
      <c r="GJ33" s="83" t="s">
        <v>12</v>
      </c>
      <c r="GK33" s="79" t="s">
        <v>57</v>
      </c>
      <c r="GL33" s="79" t="s">
        <v>9</v>
      </c>
      <c r="GM33" s="79" t="s">
        <v>7</v>
      </c>
      <c r="GN33" s="79"/>
      <c r="GO33" s="79" t="s">
        <v>580</v>
      </c>
      <c r="GP33" s="79" t="s">
        <v>9</v>
      </c>
      <c r="GQ33" s="79" t="s">
        <v>9</v>
      </c>
      <c r="GR33" s="79" t="s">
        <v>9</v>
      </c>
      <c r="GS33" s="79" t="s">
        <v>8</v>
      </c>
      <c r="GT33" s="84" t="s">
        <v>7</v>
      </c>
      <c r="GU33" s="53" t="s">
        <v>7</v>
      </c>
      <c r="GW33" s="11" t="s">
        <v>7</v>
      </c>
      <c r="GX33" s="54" t="s">
        <v>7</v>
      </c>
      <c r="GY33" s="83" t="s">
        <v>249</v>
      </c>
      <c r="GZ33" s="79"/>
      <c r="HA33" s="79">
        <v>8</v>
      </c>
      <c r="HB33" s="79"/>
      <c r="HC33" s="79"/>
      <c r="HD33" s="79"/>
      <c r="HE33" s="79"/>
      <c r="HF33" s="79"/>
      <c r="HG33" s="84"/>
      <c r="HH33" s="49" t="s">
        <v>5</v>
      </c>
      <c r="HX33" s="11" t="s">
        <v>54</v>
      </c>
      <c r="HY33" s="11" t="s">
        <v>1</v>
      </c>
      <c r="HZ33" s="11" t="s">
        <v>1</v>
      </c>
      <c r="IB33" s="11" t="s">
        <v>1</v>
      </c>
      <c r="IF33" s="11" t="s">
        <v>1</v>
      </c>
      <c r="MD33"/>
      <c r="ME33"/>
      <c r="MF33"/>
      <c r="MG33"/>
      <c r="MH33"/>
      <c r="MI33"/>
      <c r="MJ33"/>
    </row>
    <row r="34" spans="1:684" ht="14.5" x14ac:dyDescent="0.35">
      <c r="A34" s="17">
        <v>43957.487402430561</v>
      </c>
      <c r="B34" s="47" t="s">
        <v>765</v>
      </c>
      <c r="C34" s="53">
        <v>36</v>
      </c>
      <c r="D34" s="11" t="s">
        <v>139</v>
      </c>
      <c r="E34" s="11" t="s">
        <v>50</v>
      </c>
      <c r="F34" s="11" t="s">
        <v>351</v>
      </c>
      <c r="G34" s="11" t="s">
        <v>117</v>
      </c>
      <c r="H34" s="11" t="s">
        <v>7</v>
      </c>
      <c r="I34" s="11" t="s">
        <v>7</v>
      </c>
      <c r="J34" s="11" t="s">
        <v>9</v>
      </c>
      <c r="K34" s="11">
        <v>3</v>
      </c>
      <c r="L34" s="11" t="s">
        <v>9</v>
      </c>
      <c r="M34" s="11" t="s">
        <v>318</v>
      </c>
      <c r="N34" s="11" t="s">
        <v>7</v>
      </c>
      <c r="O34" s="11" t="s">
        <v>45</v>
      </c>
      <c r="P34" s="11">
        <v>204</v>
      </c>
      <c r="Q34" s="11" t="s">
        <v>764</v>
      </c>
      <c r="R34" s="11">
        <v>200</v>
      </c>
      <c r="S34" s="11">
        <v>1</v>
      </c>
      <c r="T34" s="11">
        <v>3</v>
      </c>
      <c r="U34" s="11" t="s">
        <v>7</v>
      </c>
      <c r="V34" s="11" t="s">
        <v>7</v>
      </c>
      <c r="W34" s="11" t="s">
        <v>7</v>
      </c>
      <c r="X34" s="11" t="s">
        <v>7</v>
      </c>
      <c r="Y34" s="54" t="s">
        <v>7</v>
      </c>
      <c r="Z34" s="65" t="s">
        <v>7</v>
      </c>
      <c r="AA34" s="66"/>
      <c r="AB34" s="66" t="s">
        <v>7</v>
      </c>
      <c r="AC34" s="66"/>
      <c r="AD34" s="66" t="s">
        <v>7</v>
      </c>
      <c r="AE34" s="66"/>
      <c r="AF34" s="67"/>
      <c r="AG34" s="53" t="s">
        <v>20</v>
      </c>
      <c r="AH34" s="11" t="s">
        <v>40</v>
      </c>
      <c r="AI34" s="11">
        <v>1</v>
      </c>
      <c r="AJ34" s="11">
        <v>1</v>
      </c>
      <c r="AK34" s="11" t="s">
        <v>20</v>
      </c>
      <c r="AL34" s="11" t="s">
        <v>39</v>
      </c>
      <c r="AM34" s="11">
        <v>1</v>
      </c>
      <c r="AN34" s="11" t="s">
        <v>20</v>
      </c>
      <c r="AO34" s="11" t="s">
        <v>20</v>
      </c>
      <c r="AP34" s="54" t="s">
        <v>38</v>
      </c>
      <c r="AQ34" s="65" t="s">
        <v>9</v>
      </c>
      <c r="AR34" s="66" t="s">
        <v>763</v>
      </c>
      <c r="AS34" s="66" t="s">
        <v>9</v>
      </c>
      <c r="AT34" s="67" t="s">
        <v>762</v>
      </c>
      <c r="AU34" s="53" t="s">
        <v>9</v>
      </c>
      <c r="AV34" s="11" t="s">
        <v>112</v>
      </c>
      <c r="AW34" s="11" t="s">
        <v>256</v>
      </c>
      <c r="AX34" s="11" t="s">
        <v>9</v>
      </c>
      <c r="AY34" s="11" t="s">
        <v>761</v>
      </c>
      <c r="AZ34" s="11">
        <v>7</v>
      </c>
      <c r="BA34" s="11" t="s">
        <v>760</v>
      </c>
      <c r="BB34" s="11">
        <v>5</v>
      </c>
      <c r="BC34" s="11" t="s">
        <v>170</v>
      </c>
      <c r="BD34" s="11">
        <v>5</v>
      </c>
      <c r="BE34" s="11" t="s">
        <v>253</v>
      </c>
      <c r="BF34" s="54" t="s">
        <v>241</v>
      </c>
      <c r="BG34" s="83">
        <v>4</v>
      </c>
      <c r="BH34" s="79">
        <v>4</v>
      </c>
      <c r="BI34" s="79">
        <v>1</v>
      </c>
      <c r="BJ34" s="79">
        <v>1</v>
      </c>
      <c r="BK34" s="79">
        <v>4</v>
      </c>
      <c r="BL34" s="79">
        <v>1</v>
      </c>
      <c r="BM34" s="79">
        <v>2</v>
      </c>
      <c r="BN34" s="79">
        <v>3</v>
      </c>
      <c r="BO34" s="79">
        <v>1</v>
      </c>
      <c r="BP34" s="79">
        <v>3</v>
      </c>
      <c r="BQ34" s="79">
        <v>3</v>
      </c>
      <c r="BR34" s="79">
        <v>1</v>
      </c>
      <c r="BS34" s="79">
        <v>1</v>
      </c>
      <c r="BT34" s="79">
        <v>1</v>
      </c>
      <c r="BU34" s="79">
        <v>4</v>
      </c>
      <c r="BV34" s="79">
        <v>3</v>
      </c>
      <c r="BW34" s="79">
        <v>1</v>
      </c>
      <c r="BX34" s="79">
        <v>2</v>
      </c>
      <c r="BY34" s="79">
        <v>3</v>
      </c>
      <c r="BZ34" s="84">
        <v>3</v>
      </c>
      <c r="CA34" s="136">
        <v>29</v>
      </c>
      <c r="CB34" s="53">
        <v>0</v>
      </c>
      <c r="CC34" s="11">
        <v>1</v>
      </c>
      <c r="CD34" s="11">
        <v>1</v>
      </c>
      <c r="CE34" s="11">
        <v>0</v>
      </c>
      <c r="CF34" s="11">
        <v>0</v>
      </c>
      <c r="CG34" s="11">
        <v>1</v>
      </c>
      <c r="CH34" s="11">
        <v>1</v>
      </c>
      <c r="CI34" s="11">
        <v>0</v>
      </c>
      <c r="CJ34" s="11">
        <v>3</v>
      </c>
      <c r="CK34" s="11">
        <v>0</v>
      </c>
      <c r="CL34" s="11">
        <v>0</v>
      </c>
      <c r="CM34" s="11">
        <v>0</v>
      </c>
      <c r="CN34" s="11">
        <v>3</v>
      </c>
      <c r="CO34" s="11">
        <v>0</v>
      </c>
      <c r="CP34" s="11">
        <v>0</v>
      </c>
      <c r="CQ34" s="11">
        <v>1</v>
      </c>
      <c r="CR34" s="11">
        <v>1</v>
      </c>
      <c r="CS34" s="11">
        <v>1</v>
      </c>
      <c r="CT34" s="11">
        <v>1</v>
      </c>
      <c r="CU34" s="11">
        <v>0</v>
      </c>
      <c r="CV34" s="11">
        <v>0</v>
      </c>
      <c r="CW34" s="11">
        <v>0</v>
      </c>
      <c r="CX34" s="11">
        <v>0</v>
      </c>
      <c r="CY34" s="11">
        <v>3</v>
      </c>
      <c r="CZ34" s="11">
        <v>0</v>
      </c>
      <c r="DA34" s="11">
        <v>2</v>
      </c>
      <c r="DB34" s="11">
        <v>0</v>
      </c>
      <c r="DC34" s="11">
        <v>0</v>
      </c>
      <c r="DD34" s="11">
        <v>0</v>
      </c>
      <c r="DE34" s="11">
        <v>1</v>
      </c>
      <c r="DF34" s="11">
        <v>0</v>
      </c>
      <c r="DG34" s="11">
        <v>2</v>
      </c>
      <c r="DH34" s="11">
        <v>0</v>
      </c>
      <c r="DI34" s="11">
        <v>2</v>
      </c>
      <c r="DJ34" s="11">
        <v>0</v>
      </c>
      <c r="DK34" s="11">
        <v>0</v>
      </c>
      <c r="DL34" s="54">
        <v>1</v>
      </c>
      <c r="DM34" s="143">
        <v>1</v>
      </c>
      <c r="DN34" s="143">
        <v>3</v>
      </c>
      <c r="DO34" s="143">
        <v>5</v>
      </c>
      <c r="DP34" s="143">
        <v>0</v>
      </c>
      <c r="DQ34" s="143">
        <v>11</v>
      </c>
      <c r="DR34" s="143">
        <v>5</v>
      </c>
      <c r="DS34" s="143">
        <v>3</v>
      </c>
      <c r="DT34" s="83">
        <v>2</v>
      </c>
      <c r="DU34" s="79">
        <v>1</v>
      </c>
      <c r="DV34" s="79">
        <v>1</v>
      </c>
      <c r="DW34" s="79">
        <v>1</v>
      </c>
      <c r="DX34" s="79">
        <v>1</v>
      </c>
      <c r="DY34" s="79">
        <v>1</v>
      </c>
      <c r="DZ34" s="79">
        <v>1</v>
      </c>
      <c r="EA34" s="79">
        <v>1</v>
      </c>
      <c r="EB34" s="79">
        <v>1</v>
      </c>
      <c r="EC34" s="79">
        <v>1</v>
      </c>
      <c r="ED34" s="79">
        <v>1</v>
      </c>
      <c r="EE34" s="79">
        <v>1</v>
      </c>
      <c r="EF34" s="79">
        <v>1</v>
      </c>
      <c r="EG34" s="79">
        <v>1</v>
      </c>
      <c r="EH34" s="79">
        <v>1</v>
      </c>
      <c r="EI34" s="79">
        <v>2</v>
      </c>
      <c r="EJ34" s="79">
        <v>1</v>
      </c>
      <c r="EK34" s="79">
        <v>1</v>
      </c>
      <c r="EL34" s="84">
        <v>1</v>
      </c>
      <c r="EM34" s="136">
        <f t="shared" si="0"/>
        <v>21</v>
      </c>
      <c r="EN34" s="90" t="s">
        <v>106</v>
      </c>
      <c r="EO34" s="11" t="s">
        <v>63</v>
      </c>
      <c r="EP34" s="77" t="s">
        <v>759</v>
      </c>
      <c r="EQ34" s="11">
        <v>5</v>
      </c>
      <c r="ER34" s="11" t="s">
        <v>26</v>
      </c>
      <c r="ES34" s="11" t="s">
        <v>68</v>
      </c>
      <c r="ET34" s="11" t="s">
        <v>68</v>
      </c>
      <c r="EU34" s="11" t="s">
        <v>26</v>
      </c>
      <c r="EV34" s="11" t="s">
        <v>26</v>
      </c>
      <c r="EW34" s="11" t="s">
        <v>26</v>
      </c>
      <c r="EX34" s="11" t="s">
        <v>26</v>
      </c>
      <c r="EY34" s="11" t="s">
        <v>26</v>
      </c>
      <c r="EZ34" s="11" t="s">
        <v>26</v>
      </c>
      <c r="FA34" s="11" t="s">
        <v>758</v>
      </c>
      <c r="FB34" s="11" t="s">
        <v>26</v>
      </c>
      <c r="FC34" s="11" t="s">
        <v>26</v>
      </c>
      <c r="FD34" s="11" t="s">
        <v>66</v>
      </c>
      <c r="FE34" s="54" t="s">
        <v>100</v>
      </c>
      <c r="FF34" s="83">
        <v>0.05</v>
      </c>
      <c r="FG34" s="79" t="s">
        <v>98</v>
      </c>
      <c r="FH34" s="79" t="s">
        <v>62</v>
      </c>
      <c r="FI34" s="79">
        <v>120</v>
      </c>
      <c r="FJ34" s="79" t="s">
        <v>7</v>
      </c>
      <c r="FK34" s="79" t="s">
        <v>7</v>
      </c>
      <c r="FL34" s="79"/>
      <c r="FM34" s="79" t="s">
        <v>96</v>
      </c>
      <c r="FN34" s="84" t="s">
        <v>96</v>
      </c>
      <c r="FO34" s="53">
        <v>2</v>
      </c>
      <c r="FP34" s="11">
        <v>2</v>
      </c>
      <c r="FQ34" s="11">
        <v>2</v>
      </c>
      <c r="FR34" s="11">
        <v>2</v>
      </c>
      <c r="FS34" s="11" t="s">
        <v>19</v>
      </c>
      <c r="FT34" s="11" t="s">
        <v>16</v>
      </c>
      <c r="FU34" s="11" t="s">
        <v>17</v>
      </c>
      <c r="FV34" s="11" t="s">
        <v>20</v>
      </c>
      <c r="FW34" s="11" t="s">
        <v>20</v>
      </c>
      <c r="FX34" s="11">
        <v>2</v>
      </c>
      <c r="FY34" s="11">
        <v>4</v>
      </c>
      <c r="FZ34" s="11">
        <v>2</v>
      </c>
      <c r="GA34" s="11">
        <v>4</v>
      </c>
      <c r="GB34" s="11" t="s">
        <v>757</v>
      </c>
      <c r="GC34" s="11" t="s">
        <v>58</v>
      </c>
      <c r="GD34" s="11" t="s">
        <v>7</v>
      </c>
      <c r="GE34" s="11" t="s">
        <v>58</v>
      </c>
      <c r="GF34" s="11" t="s">
        <v>94</v>
      </c>
      <c r="GG34" s="11" t="s">
        <v>7</v>
      </c>
      <c r="GH34" s="11" t="s">
        <v>7</v>
      </c>
      <c r="GI34" s="54" t="s">
        <v>7</v>
      </c>
      <c r="GJ34" s="83" t="s">
        <v>12</v>
      </c>
      <c r="GK34" s="79" t="s">
        <v>11</v>
      </c>
      <c r="GL34" s="79" t="s">
        <v>7</v>
      </c>
      <c r="GM34" s="79" t="s">
        <v>7</v>
      </c>
      <c r="GN34" s="79"/>
      <c r="GO34" s="79" t="s">
        <v>756</v>
      </c>
      <c r="GP34" s="79" t="s">
        <v>7</v>
      </c>
      <c r="GQ34" s="79" t="s">
        <v>9</v>
      </c>
      <c r="GR34" s="79" t="s">
        <v>9</v>
      </c>
      <c r="GS34" s="79" t="s">
        <v>8</v>
      </c>
      <c r="GT34" s="84" t="s">
        <v>7</v>
      </c>
      <c r="GU34" s="53" t="s">
        <v>7</v>
      </c>
      <c r="GW34" s="11" t="s">
        <v>7</v>
      </c>
      <c r="GX34" s="54" t="s">
        <v>7</v>
      </c>
      <c r="GY34" s="83" t="s">
        <v>308</v>
      </c>
      <c r="GZ34" s="79"/>
      <c r="HA34" s="79"/>
      <c r="HB34" s="79">
        <v>5</v>
      </c>
      <c r="HC34" s="79"/>
      <c r="HD34" s="79"/>
      <c r="HE34" s="79"/>
      <c r="HF34" s="79"/>
      <c r="HG34" s="84"/>
      <c r="HH34" s="49" t="s">
        <v>5</v>
      </c>
      <c r="HX34" s="11" t="s">
        <v>54</v>
      </c>
      <c r="IB34" s="11" t="s">
        <v>141</v>
      </c>
      <c r="IC34" s="11" t="s">
        <v>1</v>
      </c>
      <c r="ID34" s="11" t="s">
        <v>1</v>
      </c>
      <c r="IF34" s="11" t="s">
        <v>1</v>
      </c>
      <c r="IN34" s="21">
        <v>43964.414490925927</v>
      </c>
      <c r="IO34" s="18" t="s">
        <v>765</v>
      </c>
      <c r="IP34" s="18">
        <v>5</v>
      </c>
      <c r="IQ34" s="18" t="s">
        <v>7</v>
      </c>
      <c r="IS34" s="18" t="s">
        <v>7</v>
      </c>
      <c r="IU34" s="18" t="s">
        <v>7</v>
      </c>
      <c r="IX34" s="18" t="s">
        <v>20</v>
      </c>
      <c r="IY34" s="18" t="s">
        <v>40</v>
      </c>
      <c r="IZ34" s="18" t="s">
        <v>20</v>
      </c>
      <c r="JA34" s="18">
        <v>1</v>
      </c>
      <c r="JB34" s="18" t="s">
        <v>20</v>
      </c>
      <c r="JC34" s="18" t="s">
        <v>39</v>
      </c>
      <c r="JD34" s="18">
        <v>2</v>
      </c>
      <c r="JE34" s="18" t="s">
        <v>20</v>
      </c>
      <c r="JF34" s="18" t="s">
        <v>20</v>
      </c>
      <c r="JG34" s="18" t="s">
        <v>38</v>
      </c>
      <c r="JH34" s="18" t="s">
        <v>7</v>
      </c>
      <c r="JJ34" s="18" t="s">
        <v>7</v>
      </c>
      <c r="JL34" s="18" t="s">
        <v>9</v>
      </c>
      <c r="JM34" s="18" t="s">
        <v>132</v>
      </c>
      <c r="JN34" s="18" t="s">
        <v>256</v>
      </c>
      <c r="JO34" s="18" t="s">
        <v>9</v>
      </c>
      <c r="JP34" s="18" t="s">
        <v>761</v>
      </c>
      <c r="JQ34" s="18">
        <v>6</v>
      </c>
      <c r="JR34" s="18" t="s">
        <v>108</v>
      </c>
      <c r="JS34" s="18">
        <v>0</v>
      </c>
      <c r="JT34" s="18">
        <v>0</v>
      </c>
      <c r="JU34" s="18">
        <v>5</v>
      </c>
      <c r="JV34" s="18">
        <v>30</v>
      </c>
      <c r="JW34" s="18" t="s">
        <v>1348</v>
      </c>
      <c r="JX34" s="18">
        <v>4</v>
      </c>
      <c r="JY34" s="18">
        <v>4</v>
      </c>
      <c r="JZ34" s="18">
        <v>1</v>
      </c>
      <c r="KA34" s="18">
        <v>1</v>
      </c>
      <c r="KB34" s="18">
        <v>3</v>
      </c>
      <c r="KC34" s="18">
        <v>2</v>
      </c>
      <c r="KD34" s="18">
        <v>2</v>
      </c>
      <c r="KE34" s="18">
        <v>4</v>
      </c>
      <c r="KF34" s="18">
        <v>1</v>
      </c>
      <c r="KG34" s="18">
        <v>4</v>
      </c>
      <c r="KH34" s="18">
        <v>3</v>
      </c>
      <c r="KI34" s="18">
        <v>1</v>
      </c>
      <c r="KJ34" s="18">
        <v>1</v>
      </c>
      <c r="KK34" s="18">
        <v>1</v>
      </c>
      <c r="KL34" s="18">
        <v>3</v>
      </c>
      <c r="KM34" s="18">
        <v>4</v>
      </c>
      <c r="KN34" s="18">
        <v>1</v>
      </c>
      <c r="KO34" s="18">
        <v>1</v>
      </c>
      <c r="KP34" s="18">
        <v>4</v>
      </c>
      <c r="KQ34" s="18">
        <v>3</v>
      </c>
      <c r="KR34" s="34">
        <v>29</v>
      </c>
      <c r="KS34" s="149">
        <v>0</v>
      </c>
      <c r="KT34" s="18">
        <v>1</v>
      </c>
      <c r="KU34" s="18">
        <v>1</v>
      </c>
      <c r="KV34" s="18">
        <v>0</v>
      </c>
      <c r="KW34" s="18">
        <v>3</v>
      </c>
      <c r="KX34" s="18">
        <v>0</v>
      </c>
      <c r="KY34" s="18">
        <v>1</v>
      </c>
      <c r="KZ34" s="18">
        <v>0</v>
      </c>
      <c r="LA34" s="18">
        <v>3</v>
      </c>
      <c r="LB34" s="18">
        <v>0</v>
      </c>
      <c r="LC34" s="18">
        <v>0</v>
      </c>
      <c r="LD34" s="18">
        <v>0</v>
      </c>
      <c r="LE34" s="18">
        <v>3</v>
      </c>
      <c r="LF34" s="18">
        <v>0</v>
      </c>
      <c r="LG34" s="18">
        <v>0</v>
      </c>
      <c r="LH34" s="18">
        <v>1</v>
      </c>
      <c r="LI34" s="18">
        <v>1</v>
      </c>
      <c r="LJ34" s="18">
        <v>1</v>
      </c>
      <c r="LK34" s="18">
        <v>1</v>
      </c>
      <c r="LL34" s="18">
        <v>0</v>
      </c>
      <c r="LM34" s="18">
        <v>1</v>
      </c>
      <c r="LN34" s="18">
        <v>0</v>
      </c>
      <c r="LO34" s="18">
        <v>0</v>
      </c>
      <c r="LP34" s="18">
        <v>3</v>
      </c>
      <c r="LQ34" s="18">
        <v>0</v>
      </c>
      <c r="LR34" s="18">
        <v>2</v>
      </c>
      <c r="LS34" s="18">
        <v>0</v>
      </c>
      <c r="LT34" s="18">
        <v>0</v>
      </c>
      <c r="LU34" s="18">
        <v>0</v>
      </c>
      <c r="LV34" s="18">
        <v>2</v>
      </c>
      <c r="LW34" s="18">
        <v>0</v>
      </c>
      <c r="LX34" s="18">
        <v>3</v>
      </c>
      <c r="LY34" s="18">
        <v>0</v>
      </c>
      <c r="LZ34" s="18">
        <v>1</v>
      </c>
      <c r="MA34" s="18">
        <v>3</v>
      </c>
      <c r="MB34" s="18">
        <v>1</v>
      </c>
      <c r="MC34" s="34">
        <v>1</v>
      </c>
      <c r="MD34">
        <f t="shared" si="1"/>
        <v>1</v>
      </c>
      <c r="ME34">
        <f t="shared" si="2"/>
        <v>4</v>
      </c>
      <c r="MF34">
        <f t="shared" si="3"/>
        <v>5</v>
      </c>
      <c r="MG34">
        <f t="shared" si="4"/>
        <v>0</v>
      </c>
      <c r="MH34">
        <f t="shared" si="5"/>
        <v>18</v>
      </c>
      <c r="MI34">
        <f t="shared" si="6"/>
        <v>5</v>
      </c>
      <c r="MJ34">
        <f t="shared" si="7"/>
        <v>-3</v>
      </c>
      <c r="MK34" s="149">
        <v>1</v>
      </c>
      <c r="ML34" s="18">
        <v>1</v>
      </c>
      <c r="MM34" s="18">
        <v>1</v>
      </c>
      <c r="MN34" s="18">
        <v>1</v>
      </c>
      <c r="MO34" s="18">
        <v>1</v>
      </c>
      <c r="MP34" s="18">
        <v>1</v>
      </c>
      <c r="MQ34" s="18">
        <v>1</v>
      </c>
      <c r="MR34" s="18">
        <v>1</v>
      </c>
      <c r="MS34" s="18">
        <v>1</v>
      </c>
      <c r="MT34" s="18">
        <v>1</v>
      </c>
      <c r="MU34" s="18">
        <v>1</v>
      </c>
      <c r="MV34" s="18">
        <v>1</v>
      </c>
      <c r="MW34" s="18">
        <v>1</v>
      </c>
      <c r="MX34" s="18">
        <v>1</v>
      </c>
      <c r="MY34" s="18">
        <v>2</v>
      </c>
      <c r="MZ34" s="18">
        <v>1</v>
      </c>
      <c r="NA34" s="18">
        <v>1</v>
      </c>
      <c r="NB34" s="18">
        <v>1</v>
      </c>
      <c r="NC34" s="18">
        <v>1</v>
      </c>
      <c r="ND34" s="24">
        <f>SUM(MK34:NC34)</f>
        <v>20</v>
      </c>
      <c r="NE34" s="20" t="s">
        <v>106</v>
      </c>
      <c r="NF34" s="18" t="s">
        <v>63</v>
      </c>
      <c r="NG34" s="20" t="s">
        <v>1562</v>
      </c>
      <c r="NH34" s="18">
        <v>5</v>
      </c>
      <c r="NI34" s="18" t="s">
        <v>26</v>
      </c>
      <c r="NJ34" s="18" t="s">
        <v>68</v>
      </c>
      <c r="NK34" s="18" t="s">
        <v>68</v>
      </c>
      <c r="NL34" s="18" t="s">
        <v>26</v>
      </c>
      <c r="NM34" s="18" t="s">
        <v>26</v>
      </c>
      <c r="NN34" s="18" t="s">
        <v>26</v>
      </c>
      <c r="NO34" s="18" t="s">
        <v>26</v>
      </c>
      <c r="NP34" s="18" t="s">
        <v>26</v>
      </c>
      <c r="NQ34" s="18" t="s">
        <v>26</v>
      </c>
      <c r="NR34" s="18" t="s">
        <v>1561</v>
      </c>
      <c r="NS34" s="18" t="s">
        <v>26</v>
      </c>
      <c r="NT34" s="18" t="s">
        <v>26</v>
      </c>
      <c r="NU34" s="18" t="s">
        <v>24</v>
      </c>
      <c r="NV34" s="18" t="s">
        <v>100</v>
      </c>
      <c r="NW34" s="18">
        <v>90</v>
      </c>
      <c r="NX34" s="18" t="s">
        <v>7</v>
      </c>
      <c r="NY34" s="18" t="s">
        <v>7</v>
      </c>
      <c r="OA34" s="18" t="s">
        <v>96</v>
      </c>
      <c r="OB34" s="18" t="s">
        <v>96</v>
      </c>
      <c r="OC34" s="18">
        <v>3</v>
      </c>
      <c r="OD34" s="18">
        <v>2</v>
      </c>
      <c r="OE34" s="18">
        <v>3</v>
      </c>
      <c r="OF34" s="18">
        <v>1</v>
      </c>
      <c r="OG34" s="18" t="s">
        <v>16</v>
      </c>
      <c r="OH34" s="18" t="s">
        <v>19</v>
      </c>
      <c r="OI34" s="18" t="s">
        <v>20</v>
      </c>
      <c r="OJ34" s="18" t="s">
        <v>20</v>
      </c>
      <c r="OK34" s="18" t="s">
        <v>1346</v>
      </c>
      <c r="OL34" s="18">
        <v>3</v>
      </c>
      <c r="OM34" s="18">
        <v>3</v>
      </c>
      <c r="ON34" s="18">
        <v>1</v>
      </c>
      <c r="OO34" s="18">
        <v>4</v>
      </c>
      <c r="OP34" s="18" t="s">
        <v>1560</v>
      </c>
      <c r="OQ34" s="18" t="s">
        <v>58</v>
      </c>
      <c r="OR34" s="18" t="s">
        <v>7</v>
      </c>
      <c r="OS34" s="18" t="s">
        <v>94</v>
      </c>
      <c r="OT34" s="18" t="s">
        <v>94</v>
      </c>
      <c r="OU34" s="18" t="s">
        <v>7</v>
      </c>
      <c r="OV34" s="18" t="s">
        <v>7</v>
      </c>
      <c r="OW34" s="18" t="s">
        <v>7</v>
      </c>
      <c r="OX34" s="18" t="s">
        <v>12</v>
      </c>
      <c r="OY34" s="18" t="s">
        <v>11</v>
      </c>
      <c r="OZ34" s="18" t="s">
        <v>7</v>
      </c>
      <c r="PA34" s="18" t="s">
        <v>7</v>
      </c>
      <c r="PC34" s="18" t="s">
        <v>756</v>
      </c>
      <c r="PD34" s="18" t="s">
        <v>7</v>
      </c>
      <c r="PE34" s="18" t="s">
        <v>9</v>
      </c>
      <c r="PF34" s="18" t="s">
        <v>9</v>
      </c>
      <c r="PG34" s="18" t="s">
        <v>8</v>
      </c>
      <c r="PH34" s="18" t="s">
        <v>7</v>
      </c>
      <c r="PI34" s="18" t="s">
        <v>7</v>
      </c>
      <c r="PK34" s="18" t="s">
        <v>7</v>
      </c>
      <c r="PL34" s="18" t="s">
        <v>7</v>
      </c>
      <c r="PM34" s="18" t="s">
        <v>308</v>
      </c>
      <c r="PP34" s="18">
        <v>7</v>
      </c>
      <c r="PV34" s="18" t="s">
        <v>5</v>
      </c>
      <c r="QL34" s="18" t="s">
        <v>54</v>
      </c>
      <c r="QN34" s="18" t="s">
        <v>184</v>
      </c>
      <c r="QO34" s="18" t="s">
        <v>1</v>
      </c>
      <c r="QP34" s="18" t="s">
        <v>1</v>
      </c>
      <c r="QT34" s="18" t="s">
        <v>1</v>
      </c>
    </row>
    <row r="35" spans="1:684" ht="14.5" x14ac:dyDescent="0.35">
      <c r="A35" s="17">
        <v>43957.447338402781</v>
      </c>
      <c r="B35" s="47" t="s">
        <v>828</v>
      </c>
      <c r="C35" s="53">
        <v>52</v>
      </c>
      <c r="D35" s="11" t="s">
        <v>139</v>
      </c>
      <c r="E35" s="11" t="s">
        <v>50</v>
      </c>
      <c r="F35" s="11" t="s">
        <v>180</v>
      </c>
      <c r="G35" s="11" t="s">
        <v>137</v>
      </c>
      <c r="H35" s="11" t="s">
        <v>9</v>
      </c>
      <c r="I35" s="11" t="s">
        <v>7</v>
      </c>
      <c r="J35" s="11" t="s">
        <v>9</v>
      </c>
      <c r="K35" s="11">
        <v>2</v>
      </c>
      <c r="L35" s="11" t="s">
        <v>9</v>
      </c>
      <c r="M35" s="11" t="s">
        <v>318</v>
      </c>
      <c r="N35" s="11" t="s">
        <v>7</v>
      </c>
      <c r="O35" s="11" t="s">
        <v>45</v>
      </c>
      <c r="P35" s="11">
        <v>1948</v>
      </c>
      <c r="Q35" s="11" t="s">
        <v>827</v>
      </c>
      <c r="R35" s="11">
        <v>550</v>
      </c>
      <c r="S35" s="11">
        <v>2</v>
      </c>
      <c r="T35" s="11">
        <v>1</v>
      </c>
      <c r="U35" s="11" t="s">
        <v>9</v>
      </c>
      <c r="V35" s="11" t="s">
        <v>7</v>
      </c>
      <c r="W35" s="11" t="s">
        <v>7</v>
      </c>
      <c r="X35" s="11" t="s">
        <v>7</v>
      </c>
      <c r="Y35" s="54" t="s">
        <v>7</v>
      </c>
      <c r="Z35" s="65" t="s">
        <v>7</v>
      </c>
      <c r="AA35" s="66"/>
      <c r="AB35" s="66" t="s">
        <v>7</v>
      </c>
      <c r="AC35" s="66"/>
      <c r="AD35" s="66" t="s">
        <v>7</v>
      </c>
      <c r="AE35" s="66"/>
      <c r="AF35" s="67"/>
      <c r="AG35" s="53" t="s">
        <v>20</v>
      </c>
      <c r="AH35" s="11" t="s">
        <v>40</v>
      </c>
      <c r="AI35" s="11" t="s">
        <v>20</v>
      </c>
      <c r="AJ35" s="11" t="s">
        <v>20</v>
      </c>
      <c r="AK35" s="11" t="s">
        <v>20</v>
      </c>
      <c r="AL35" s="11" t="s">
        <v>80</v>
      </c>
      <c r="AM35" s="11">
        <v>5</v>
      </c>
      <c r="AN35" s="11">
        <v>5</v>
      </c>
      <c r="AO35" s="11" t="s">
        <v>20</v>
      </c>
      <c r="AP35" s="54" t="s">
        <v>115</v>
      </c>
      <c r="AQ35" s="65" t="s">
        <v>9</v>
      </c>
      <c r="AR35" s="66" t="s">
        <v>826</v>
      </c>
      <c r="AS35" s="66" t="s">
        <v>9</v>
      </c>
      <c r="AT35" s="67" t="s">
        <v>825</v>
      </c>
      <c r="AU35" s="53" t="s">
        <v>9</v>
      </c>
      <c r="AV35" s="11" t="s">
        <v>112</v>
      </c>
      <c r="AW35" s="11" t="s">
        <v>34</v>
      </c>
      <c r="AX35" s="11" t="s">
        <v>9</v>
      </c>
      <c r="AY35" s="11" t="s">
        <v>824</v>
      </c>
      <c r="AZ35" s="11">
        <v>3</v>
      </c>
      <c r="BA35" s="11">
        <v>0</v>
      </c>
      <c r="BB35" s="11">
        <v>6</v>
      </c>
      <c r="BC35" s="11" t="s">
        <v>823</v>
      </c>
      <c r="BD35" s="11">
        <v>7</v>
      </c>
      <c r="BE35" s="11" t="s">
        <v>760</v>
      </c>
      <c r="BF35" s="54" t="s">
        <v>822</v>
      </c>
      <c r="BG35" s="83">
        <v>4</v>
      </c>
      <c r="BH35" s="79">
        <v>3</v>
      </c>
      <c r="BI35" s="79">
        <v>2</v>
      </c>
      <c r="BJ35" s="79">
        <v>2</v>
      </c>
      <c r="BK35" s="79">
        <v>3</v>
      </c>
      <c r="BL35" s="79">
        <v>1</v>
      </c>
      <c r="BM35" s="79">
        <v>1</v>
      </c>
      <c r="BN35" s="79">
        <v>3</v>
      </c>
      <c r="BO35" s="79">
        <v>1</v>
      </c>
      <c r="BP35" s="79">
        <v>3</v>
      </c>
      <c r="BQ35" s="79">
        <v>4</v>
      </c>
      <c r="BR35" s="79">
        <v>1</v>
      </c>
      <c r="BS35" s="79">
        <v>2</v>
      </c>
      <c r="BT35" s="79">
        <v>1</v>
      </c>
      <c r="BU35" s="79">
        <v>3</v>
      </c>
      <c r="BV35" s="79">
        <v>3</v>
      </c>
      <c r="BW35" s="79">
        <v>1</v>
      </c>
      <c r="BX35" s="79">
        <v>1</v>
      </c>
      <c r="BY35" s="79">
        <v>1</v>
      </c>
      <c r="BZ35" s="84">
        <v>3</v>
      </c>
      <c r="CA35" s="136">
        <v>34</v>
      </c>
      <c r="CB35" s="53">
        <v>1</v>
      </c>
      <c r="CC35" s="11">
        <v>1</v>
      </c>
      <c r="CD35" s="11">
        <v>3</v>
      </c>
      <c r="CE35" s="11">
        <v>0</v>
      </c>
      <c r="CF35" s="11">
        <v>3</v>
      </c>
      <c r="CG35" s="11">
        <v>0</v>
      </c>
      <c r="CH35" s="11">
        <v>1</v>
      </c>
      <c r="CI35" s="11">
        <v>1</v>
      </c>
      <c r="CJ35" s="11">
        <v>3</v>
      </c>
      <c r="CK35" s="11">
        <v>0</v>
      </c>
      <c r="CL35" s="11">
        <v>2</v>
      </c>
      <c r="CM35" s="11">
        <v>0</v>
      </c>
      <c r="CN35" s="11">
        <v>3</v>
      </c>
      <c r="CO35" s="11">
        <v>0</v>
      </c>
      <c r="CP35" s="11">
        <v>1</v>
      </c>
      <c r="CQ35" s="11">
        <v>2</v>
      </c>
      <c r="CR35" s="11">
        <v>2</v>
      </c>
      <c r="CS35" s="11">
        <v>2</v>
      </c>
      <c r="CT35" s="11">
        <v>1</v>
      </c>
      <c r="CU35" s="11">
        <v>0</v>
      </c>
      <c r="CV35" s="11">
        <v>0</v>
      </c>
      <c r="CW35" s="11">
        <v>0</v>
      </c>
      <c r="CX35" s="11">
        <v>0</v>
      </c>
      <c r="CY35" s="11">
        <v>3</v>
      </c>
      <c r="CZ35" s="11">
        <v>0</v>
      </c>
      <c r="DA35" s="11">
        <v>3</v>
      </c>
      <c r="DB35" s="11">
        <v>0</v>
      </c>
      <c r="DC35" s="11">
        <v>0</v>
      </c>
      <c r="DD35" s="11">
        <v>0</v>
      </c>
      <c r="DE35" s="11">
        <v>0</v>
      </c>
      <c r="DF35" s="11">
        <v>0</v>
      </c>
      <c r="DG35" s="11">
        <v>3</v>
      </c>
      <c r="DH35" s="11">
        <v>0</v>
      </c>
      <c r="DI35" s="11">
        <v>0</v>
      </c>
      <c r="DJ35" s="11">
        <v>3</v>
      </c>
      <c r="DK35" s="11">
        <v>1</v>
      </c>
      <c r="DL35" s="54">
        <v>3</v>
      </c>
      <c r="DM35" s="143">
        <v>4</v>
      </c>
      <c r="DN35" s="143">
        <v>5</v>
      </c>
      <c r="DO35" s="143">
        <v>11</v>
      </c>
      <c r="DP35" s="143">
        <v>1</v>
      </c>
      <c r="DQ35" s="143">
        <v>18</v>
      </c>
      <c r="DR35" s="143">
        <v>3</v>
      </c>
      <c r="DS35" s="143">
        <v>6</v>
      </c>
      <c r="DT35" s="83">
        <v>1</v>
      </c>
      <c r="DU35" s="79">
        <v>1</v>
      </c>
      <c r="DV35" s="79">
        <v>2</v>
      </c>
      <c r="DW35" s="79">
        <v>1</v>
      </c>
      <c r="DX35" s="79">
        <v>1</v>
      </c>
      <c r="DY35" s="79">
        <v>1</v>
      </c>
      <c r="DZ35" s="79">
        <v>1</v>
      </c>
      <c r="EA35" s="79">
        <v>2</v>
      </c>
      <c r="EB35" s="79">
        <v>1</v>
      </c>
      <c r="EC35" s="79">
        <v>1</v>
      </c>
      <c r="ED35" s="79">
        <v>1</v>
      </c>
      <c r="EE35" s="79">
        <v>2</v>
      </c>
      <c r="EF35" s="79">
        <v>1</v>
      </c>
      <c r="EG35" s="79">
        <v>1</v>
      </c>
      <c r="EH35" s="79">
        <v>2</v>
      </c>
      <c r="EI35" s="79">
        <v>1</v>
      </c>
      <c r="EJ35" s="79">
        <v>1</v>
      </c>
      <c r="EK35" s="79">
        <v>1</v>
      </c>
      <c r="EL35" s="84">
        <v>2</v>
      </c>
      <c r="EM35" s="136">
        <f t="shared" si="0"/>
        <v>24</v>
      </c>
      <c r="EN35" s="53" t="s">
        <v>779</v>
      </c>
      <c r="EO35" s="11">
        <v>45</v>
      </c>
      <c r="EP35" s="77" t="s">
        <v>428</v>
      </c>
      <c r="EQ35" s="11">
        <v>6.5</v>
      </c>
      <c r="ER35" s="11" t="s">
        <v>69</v>
      </c>
      <c r="ES35" s="11" t="s">
        <v>103</v>
      </c>
      <c r="ET35" s="11" t="s">
        <v>69</v>
      </c>
      <c r="EU35" s="11" t="s">
        <v>68</v>
      </c>
      <c r="EV35" s="11" t="s">
        <v>26</v>
      </c>
      <c r="EW35" s="11" t="s">
        <v>26</v>
      </c>
      <c r="EX35" s="11" t="s">
        <v>103</v>
      </c>
      <c r="EY35" s="11" t="s">
        <v>26</v>
      </c>
      <c r="EZ35" s="11" t="s">
        <v>26</v>
      </c>
      <c r="FA35" s="11" t="s">
        <v>7</v>
      </c>
      <c r="FB35" s="11" t="s">
        <v>201</v>
      </c>
      <c r="FC35" s="11" t="s">
        <v>125</v>
      </c>
      <c r="FD35" s="11" t="s">
        <v>24</v>
      </c>
      <c r="FE35" s="54" t="s">
        <v>100</v>
      </c>
      <c r="FF35" s="83">
        <v>0.1</v>
      </c>
      <c r="FG35" s="79" t="s">
        <v>821</v>
      </c>
      <c r="FH35" s="79" t="s">
        <v>514</v>
      </c>
      <c r="FI35" s="79">
        <v>1260</v>
      </c>
      <c r="FJ35" s="79" t="s">
        <v>7</v>
      </c>
      <c r="FK35" s="79" t="s">
        <v>9</v>
      </c>
      <c r="FL35" s="79" t="s">
        <v>820</v>
      </c>
      <c r="FM35" s="79" t="s">
        <v>60</v>
      </c>
      <c r="FN35" s="84" t="s">
        <v>60</v>
      </c>
      <c r="FO35" s="53">
        <v>1</v>
      </c>
      <c r="FP35" s="11">
        <v>3</v>
      </c>
      <c r="FQ35" s="11">
        <v>3</v>
      </c>
      <c r="FR35" s="11">
        <v>2</v>
      </c>
      <c r="FS35" s="11" t="s">
        <v>17</v>
      </c>
      <c r="FT35" s="11" t="s">
        <v>18</v>
      </c>
      <c r="FU35" s="11" t="s">
        <v>16</v>
      </c>
      <c r="FV35" s="11" t="s">
        <v>19</v>
      </c>
      <c r="FW35" s="11" t="s">
        <v>20</v>
      </c>
      <c r="FX35" s="11">
        <v>2</v>
      </c>
      <c r="FY35" s="11">
        <v>2</v>
      </c>
      <c r="FZ35" s="11">
        <v>3</v>
      </c>
      <c r="GA35" s="11">
        <v>4</v>
      </c>
      <c r="GB35" s="11" t="s">
        <v>819</v>
      </c>
      <c r="GC35" s="11" t="s">
        <v>14</v>
      </c>
      <c r="GD35" s="11" t="s">
        <v>7</v>
      </c>
      <c r="GE35" s="11" t="s">
        <v>94</v>
      </c>
      <c r="GF35" s="11" t="s">
        <v>94</v>
      </c>
      <c r="GG35" s="11" t="s">
        <v>7</v>
      </c>
      <c r="GH35" s="11" t="s">
        <v>7</v>
      </c>
      <c r="GI35" s="54" t="s">
        <v>7</v>
      </c>
      <c r="GJ35" s="83" t="s">
        <v>12</v>
      </c>
      <c r="GK35" s="79" t="s">
        <v>57</v>
      </c>
      <c r="GL35" s="79" t="s">
        <v>9</v>
      </c>
      <c r="GM35" s="79" t="s">
        <v>9</v>
      </c>
      <c r="GN35" s="79">
        <v>3</v>
      </c>
      <c r="GO35" s="79" t="s">
        <v>368</v>
      </c>
      <c r="GP35" s="79" t="s">
        <v>9</v>
      </c>
      <c r="GQ35" s="79" t="s">
        <v>9</v>
      </c>
      <c r="GR35" s="79" t="s">
        <v>7</v>
      </c>
      <c r="GS35" s="79"/>
      <c r="GT35" s="84" t="s">
        <v>7</v>
      </c>
      <c r="GU35" s="53" t="s">
        <v>9</v>
      </c>
      <c r="GV35" s="11" t="s">
        <v>818</v>
      </c>
      <c r="GW35" s="11" t="s">
        <v>9</v>
      </c>
      <c r="GX35" s="54" t="s">
        <v>9</v>
      </c>
      <c r="GY35" s="83" t="s">
        <v>185</v>
      </c>
      <c r="GZ35" s="79"/>
      <c r="HA35" s="79"/>
      <c r="HB35" s="79"/>
      <c r="HC35" s="79"/>
      <c r="HD35" s="79"/>
      <c r="HE35" s="79"/>
      <c r="HF35" s="79">
        <v>10</v>
      </c>
      <c r="HG35" s="84"/>
      <c r="HH35" s="49" t="s">
        <v>5</v>
      </c>
      <c r="HX35" s="11" t="s">
        <v>54</v>
      </c>
      <c r="IB35" s="11" t="s">
        <v>141</v>
      </c>
      <c r="IC35" s="11" t="s">
        <v>1</v>
      </c>
      <c r="ID35" s="11" t="s">
        <v>1</v>
      </c>
      <c r="IF35" s="11" t="s">
        <v>1</v>
      </c>
      <c r="MD35"/>
      <c r="ME35"/>
      <c r="MF35"/>
      <c r="MG35"/>
      <c r="MH35"/>
      <c r="MI35"/>
      <c r="MJ35"/>
    </row>
    <row r="36" spans="1:684" ht="14.5" x14ac:dyDescent="0.35">
      <c r="A36" s="17">
        <v>43957.42289209491</v>
      </c>
      <c r="B36" s="47" t="s">
        <v>886</v>
      </c>
      <c r="C36" s="53">
        <v>47</v>
      </c>
      <c r="D36" s="11" t="s">
        <v>51</v>
      </c>
      <c r="E36" s="11" t="s">
        <v>50</v>
      </c>
      <c r="F36" s="11" t="s">
        <v>49</v>
      </c>
      <c r="G36" s="11" t="s">
        <v>87</v>
      </c>
      <c r="H36" s="11" t="s">
        <v>47</v>
      </c>
      <c r="I36" s="11" t="s">
        <v>47</v>
      </c>
      <c r="J36" s="11" t="s">
        <v>7</v>
      </c>
      <c r="L36" s="11" t="s">
        <v>9</v>
      </c>
      <c r="M36" s="11" t="s">
        <v>449</v>
      </c>
      <c r="N36" s="11" t="s">
        <v>9</v>
      </c>
      <c r="O36" s="11" t="s">
        <v>45</v>
      </c>
      <c r="P36" s="11">
        <v>396</v>
      </c>
      <c r="Q36" s="11" t="s">
        <v>885</v>
      </c>
      <c r="R36" s="11">
        <v>400</v>
      </c>
      <c r="S36" s="11" t="s">
        <v>84</v>
      </c>
      <c r="T36" s="11">
        <v>0</v>
      </c>
      <c r="U36" s="11" t="s">
        <v>9</v>
      </c>
      <c r="V36" s="11" t="s">
        <v>9</v>
      </c>
      <c r="W36" s="11" t="s">
        <v>7</v>
      </c>
      <c r="X36" s="11" t="s">
        <v>7</v>
      </c>
      <c r="Y36" s="54" t="s">
        <v>7</v>
      </c>
      <c r="Z36" s="65" t="s">
        <v>9</v>
      </c>
      <c r="AA36" s="66" t="s">
        <v>884</v>
      </c>
      <c r="AB36" s="66" t="s">
        <v>7</v>
      </c>
      <c r="AC36" s="66" t="s">
        <v>43</v>
      </c>
      <c r="AD36" s="66" t="s">
        <v>7</v>
      </c>
      <c r="AE36" s="66"/>
      <c r="AF36" s="67"/>
      <c r="AG36" s="53" t="s">
        <v>20</v>
      </c>
      <c r="AH36" s="11" t="s">
        <v>40</v>
      </c>
      <c r="AI36" s="11" t="s">
        <v>20</v>
      </c>
      <c r="AJ36" s="11" t="s">
        <v>20</v>
      </c>
      <c r="AK36" s="11" t="s">
        <v>20</v>
      </c>
      <c r="AL36" s="11" t="s">
        <v>39</v>
      </c>
      <c r="AM36" s="11">
        <v>1</v>
      </c>
      <c r="AN36" s="11" t="s">
        <v>20</v>
      </c>
      <c r="AO36" s="11">
        <v>1</v>
      </c>
      <c r="AP36" s="54" t="s">
        <v>115</v>
      </c>
      <c r="AQ36" s="65" t="s">
        <v>7</v>
      </c>
      <c r="AR36" s="66"/>
      <c r="AS36" s="66" t="s">
        <v>9</v>
      </c>
      <c r="AT36" s="67" t="s">
        <v>883</v>
      </c>
      <c r="AU36" s="53" t="s">
        <v>7</v>
      </c>
      <c r="AV36" s="11" t="s">
        <v>20</v>
      </c>
      <c r="AX36" s="11" t="s">
        <v>9</v>
      </c>
      <c r="AY36" s="11" t="s">
        <v>882</v>
      </c>
      <c r="AZ36" s="11">
        <v>0</v>
      </c>
      <c r="BA36" s="11">
        <v>0</v>
      </c>
      <c r="BB36" s="11">
        <v>0</v>
      </c>
      <c r="BC36" s="11">
        <v>0</v>
      </c>
      <c r="BD36" s="11">
        <v>0</v>
      </c>
      <c r="BE36" s="11">
        <v>0</v>
      </c>
      <c r="BF36" s="54" t="s">
        <v>881</v>
      </c>
      <c r="BG36" s="83">
        <v>2</v>
      </c>
      <c r="BH36" s="79">
        <v>2</v>
      </c>
      <c r="BI36" s="79">
        <v>4</v>
      </c>
      <c r="BJ36" s="79">
        <v>3</v>
      </c>
      <c r="BK36" s="79">
        <v>1</v>
      </c>
      <c r="BL36" s="79">
        <v>4</v>
      </c>
      <c r="BM36" s="79">
        <v>3</v>
      </c>
      <c r="BN36" s="79">
        <v>1</v>
      </c>
      <c r="BO36" s="79">
        <v>3</v>
      </c>
      <c r="BP36" s="79">
        <v>2</v>
      </c>
      <c r="BQ36" s="79">
        <v>3</v>
      </c>
      <c r="BR36" s="79">
        <v>4</v>
      </c>
      <c r="BS36" s="79">
        <v>2</v>
      </c>
      <c r="BT36" s="79">
        <v>3</v>
      </c>
      <c r="BU36" s="79">
        <v>1</v>
      </c>
      <c r="BV36" s="79">
        <v>1</v>
      </c>
      <c r="BW36" s="79">
        <v>3</v>
      </c>
      <c r="BX36" s="79">
        <v>2</v>
      </c>
      <c r="BY36" s="79">
        <v>1</v>
      </c>
      <c r="BZ36" s="84">
        <v>1</v>
      </c>
      <c r="CA36" s="136">
        <v>65</v>
      </c>
      <c r="CB36" s="53">
        <v>4</v>
      </c>
      <c r="CC36" s="11">
        <v>2</v>
      </c>
      <c r="CD36" s="11">
        <v>3</v>
      </c>
      <c r="CE36" s="11">
        <v>4</v>
      </c>
      <c r="CF36" s="11">
        <v>0</v>
      </c>
      <c r="CG36" s="11">
        <v>2</v>
      </c>
      <c r="CH36" s="11">
        <v>3</v>
      </c>
      <c r="CI36" s="11">
        <v>3</v>
      </c>
      <c r="CJ36" s="11">
        <v>0</v>
      </c>
      <c r="CK36" s="11">
        <v>2</v>
      </c>
      <c r="CL36" s="11">
        <v>3</v>
      </c>
      <c r="CM36" s="11">
        <v>4</v>
      </c>
      <c r="CN36" s="11">
        <v>0</v>
      </c>
      <c r="CO36" s="11">
        <v>3</v>
      </c>
      <c r="CP36" s="11">
        <v>4</v>
      </c>
      <c r="CQ36" s="11">
        <v>2</v>
      </c>
      <c r="CR36" s="11">
        <v>3</v>
      </c>
      <c r="CS36" s="11">
        <v>3</v>
      </c>
      <c r="CT36" s="11">
        <v>4</v>
      </c>
      <c r="CU36" s="11">
        <v>2</v>
      </c>
      <c r="CV36" s="11">
        <v>2</v>
      </c>
      <c r="CW36" s="11">
        <v>2</v>
      </c>
      <c r="CX36" s="11">
        <v>4</v>
      </c>
      <c r="CY36" s="11">
        <v>0</v>
      </c>
      <c r="CZ36" s="11">
        <v>1</v>
      </c>
      <c r="DA36" s="11">
        <v>3</v>
      </c>
      <c r="DB36" s="11">
        <v>4</v>
      </c>
      <c r="DC36" s="11">
        <v>3</v>
      </c>
      <c r="DD36" s="11">
        <v>3</v>
      </c>
      <c r="DE36" s="11">
        <v>1</v>
      </c>
      <c r="DF36" s="11">
        <v>2</v>
      </c>
      <c r="DG36" s="11">
        <v>0</v>
      </c>
      <c r="DH36" s="11">
        <v>2</v>
      </c>
      <c r="DI36" s="11">
        <v>4</v>
      </c>
      <c r="DJ36" s="11">
        <v>0</v>
      </c>
      <c r="DK36" s="11">
        <v>4</v>
      </c>
      <c r="DL36" s="54">
        <v>2</v>
      </c>
      <c r="DM36" s="143">
        <v>18</v>
      </c>
      <c r="DN36" s="143">
        <v>17</v>
      </c>
      <c r="DO36" s="143">
        <v>14</v>
      </c>
      <c r="DP36" s="143">
        <v>25</v>
      </c>
      <c r="DQ36" s="143">
        <v>0</v>
      </c>
      <c r="DR36" s="143">
        <v>14</v>
      </c>
      <c r="DS36" s="143">
        <v>88</v>
      </c>
      <c r="DT36" s="83">
        <v>2</v>
      </c>
      <c r="DU36" s="79">
        <v>3</v>
      </c>
      <c r="DV36" s="79">
        <v>3</v>
      </c>
      <c r="DW36" s="79">
        <v>4</v>
      </c>
      <c r="DX36" s="79">
        <v>2</v>
      </c>
      <c r="DY36" s="79">
        <v>3</v>
      </c>
      <c r="DZ36" s="79">
        <v>4</v>
      </c>
      <c r="EA36" s="79">
        <v>3</v>
      </c>
      <c r="EB36" s="79">
        <v>3</v>
      </c>
      <c r="EC36" s="79">
        <v>3</v>
      </c>
      <c r="ED36" s="79">
        <v>3</v>
      </c>
      <c r="EE36" s="79">
        <v>4</v>
      </c>
      <c r="EF36" s="79">
        <v>2</v>
      </c>
      <c r="EG36" s="79">
        <v>4</v>
      </c>
      <c r="EH36" s="79">
        <v>4</v>
      </c>
      <c r="EI36" s="79">
        <v>3</v>
      </c>
      <c r="EJ36" s="79">
        <v>4</v>
      </c>
      <c r="EK36" s="79">
        <v>4</v>
      </c>
      <c r="EL36" s="84">
        <v>2</v>
      </c>
      <c r="EM36" s="136">
        <f t="shared" si="0"/>
        <v>60</v>
      </c>
      <c r="EN36" s="90" t="s">
        <v>880</v>
      </c>
      <c r="EO36" s="11">
        <v>30</v>
      </c>
      <c r="EP36" s="77" t="s">
        <v>751</v>
      </c>
      <c r="EQ36" s="11">
        <v>9</v>
      </c>
      <c r="ER36" s="11" t="s">
        <v>103</v>
      </c>
      <c r="ES36" s="11" t="s">
        <v>69</v>
      </c>
      <c r="ET36" s="11" t="s">
        <v>68</v>
      </c>
      <c r="EU36" s="11" t="s">
        <v>103</v>
      </c>
      <c r="EV36" s="11" t="s">
        <v>103</v>
      </c>
      <c r="EW36" s="11" t="s">
        <v>26</v>
      </c>
      <c r="EX36" s="11" t="s">
        <v>103</v>
      </c>
      <c r="EY36" s="11" t="s">
        <v>103</v>
      </c>
      <c r="EZ36" s="11" t="s">
        <v>69</v>
      </c>
      <c r="FA36" s="11" t="s">
        <v>879</v>
      </c>
      <c r="FB36" s="11" t="s">
        <v>201</v>
      </c>
      <c r="FC36" s="11" t="s">
        <v>25</v>
      </c>
      <c r="FD36" s="11" t="s">
        <v>124</v>
      </c>
      <c r="FE36" s="54" t="s">
        <v>100</v>
      </c>
      <c r="FF36" s="83">
        <v>0.05</v>
      </c>
      <c r="FG36" s="79" t="s">
        <v>98</v>
      </c>
      <c r="FH36" s="79" t="s">
        <v>62</v>
      </c>
      <c r="FI36" s="79">
        <v>15</v>
      </c>
      <c r="FJ36" s="79" t="s">
        <v>9</v>
      </c>
      <c r="FK36" s="79" t="s">
        <v>9</v>
      </c>
      <c r="FL36" s="79" t="s">
        <v>878</v>
      </c>
      <c r="FM36" s="79" t="s">
        <v>60</v>
      </c>
      <c r="FN36" s="84" t="s">
        <v>96</v>
      </c>
      <c r="FO36" s="53">
        <v>4</v>
      </c>
      <c r="FP36" s="11">
        <v>3</v>
      </c>
      <c r="FQ36" s="11">
        <v>5</v>
      </c>
      <c r="FR36" s="11">
        <v>2</v>
      </c>
      <c r="FS36" s="11" t="s">
        <v>16</v>
      </c>
      <c r="FT36" s="11" t="s">
        <v>19</v>
      </c>
      <c r="FU36" s="11" t="s">
        <v>20</v>
      </c>
      <c r="FV36" s="11" t="s">
        <v>20</v>
      </c>
      <c r="FW36" s="11" t="s">
        <v>20</v>
      </c>
      <c r="FX36" s="11">
        <v>3</v>
      </c>
      <c r="FY36" s="11">
        <v>5</v>
      </c>
      <c r="FZ36" s="11">
        <v>3</v>
      </c>
      <c r="GA36" s="11">
        <v>5</v>
      </c>
      <c r="GB36" s="11" t="s">
        <v>877</v>
      </c>
      <c r="GC36" s="11" t="s">
        <v>14</v>
      </c>
      <c r="GD36" s="11" t="s">
        <v>7</v>
      </c>
      <c r="GE36" s="11" t="s">
        <v>162</v>
      </c>
      <c r="GF36" s="11" t="s">
        <v>551</v>
      </c>
      <c r="GG36" s="11" t="s">
        <v>13</v>
      </c>
      <c r="GH36" s="11" t="s">
        <v>7</v>
      </c>
      <c r="GI36" s="54" t="s">
        <v>7</v>
      </c>
      <c r="GJ36" s="83" t="s">
        <v>12</v>
      </c>
      <c r="GK36" s="79" t="s">
        <v>57</v>
      </c>
      <c r="GL36" s="79" t="s">
        <v>9</v>
      </c>
      <c r="GM36" s="79" t="s">
        <v>7</v>
      </c>
      <c r="GN36" s="79"/>
      <c r="GO36" s="79" t="s">
        <v>876</v>
      </c>
      <c r="GP36" s="79" t="s">
        <v>9</v>
      </c>
      <c r="GQ36" s="79" t="s">
        <v>9</v>
      </c>
      <c r="GR36" s="79" t="s">
        <v>9</v>
      </c>
      <c r="GS36" s="79" t="s">
        <v>8</v>
      </c>
      <c r="GT36" s="84" t="s">
        <v>9</v>
      </c>
      <c r="GU36" s="53" t="s">
        <v>7</v>
      </c>
      <c r="GX36" s="54" t="s">
        <v>9</v>
      </c>
      <c r="GY36" s="83" t="s">
        <v>55</v>
      </c>
      <c r="GZ36" s="79"/>
      <c r="HA36" s="79"/>
      <c r="HB36" s="79"/>
      <c r="HC36" s="79"/>
      <c r="HD36" s="79"/>
      <c r="HE36" s="79"/>
      <c r="HF36" s="79"/>
      <c r="HG36" s="84">
        <v>3</v>
      </c>
      <c r="HH36" s="49" t="s">
        <v>5</v>
      </c>
      <c r="HX36" s="11" t="s">
        <v>54</v>
      </c>
      <c r="IB36" s="11" t="s">
        <v>141</v>
      </c>
      <c r="IC36" s="11" t="s">
        <v>1</v>
      </c>
      <c r="ID36" s="11" t="s">
        <v>1</v>
      </c>
      <c r="IF36" s="11" t="s">
        <v>1</v>
      </c>
      <c r="IN36" s="21">
        <v>43964.488656875001</v>
      </c>
      <c r="IO36" s="18" t="s">
        <v>886</v>
      </c>
      <c r="IP36" s="18">
        <v>8</v>
      </c>
      <c r="IQ36" s="18" t="s">
        <v>9</v>
      </c>
      <c r="IR36" s="18" t="s">
        <v>1524</v>
      </c>
      <c r="IS36" s="18" t="s">
        <v>7</v>
      </c>
      <c r="IU36" s="18" t="s">
        <v>7</v>
      </c>
      <c r="IX36" s="18" t="s">
        <v>20</v>
      </c>
      <c r="IY36" s="18" t="s">
        <v>40</v>
      </c>
      <c r="IZ36" s="18">
        <v>1</v>
      </c>
      <c r="JA36" s="18" t="s">
        <v>20</v>
      </c>
      <c r="JB36" s="18" t="s">
        <v>20</v>
      </c>
      <c r="JC36" s="18" t="s">
        <v>39</v>
      </c>
      <c r="JD36" s="18" t="s">
        <v>20</v>
      </c>
      <c r="JE36" s="18" t="s">
        <v>20</v>
      </c>
      <c r="JF36" s="18">
        <v>2</v>
      </c>
      <c r="JG36" s="18" t="s">
        <v>115</v>
      </c>
      <c r="JH36" s="18" t="s">
        <v>7</v>
      </c>
      <c r="JJ36" s="18" t="s">
        <v>7</v>
      </c>
      <c r="JL36" s="18" t="s">
        <v>9</v>
      </c>
      <c r="JM36" s="18" t="s">
        <v>35</v>
      </c>
      <c r="JN36" s="18" t="s">
        <v>301</v>
      </c>
      <c r="JO36" s="18" t="s">
        <v>9</v>
      </c>
      <c r="JP36" s="18" t="s">
        <v>1523</v>
      </c>
      <c r="JQ36" s="18">
        <v>0</v>
      </c>
      <c r="JR36" s="18">
        <v>0</v>
      </c>
      <c r="JS36" s="18">
        <v>0</v>
      </c>
      <c r="JT36" s="18">
        <v>0</v>
      </c>
      <c r="JU36" s="18">
        <v>0</v>
      </c>
      <c r="JV36" s="18">
        <v>0</v>
      </c>
      <c r="JW36" s="18" t="s">
        <v>190</v>
      </c>
      <c r="JX36" s="18">
        <v>2</v>
      </c>
      <c r="JY36" s="18">
        <v>2</v>
      </c>
      <c r="JZ36" s="18">
        <v>4</v>
      </c>
      <c r="KA36" s="18">
        <v>3</v>
      </c>
      <c r="KB36" s="18">
        <v>1</v>
      </c>
      <c r="KC36" s="18">
        <v>2</v>
      </c>
      <c r="KD36" s="18">
        <v>4</v>
      </c>
      <c r="KE36" s="18">
        <v>1</v>
      </c>
      <c r="KF36" s="18">
        <v>2</v>
      </c>
      <c r="KG36" s="18">
        <v>1</v>
      </c>
      <c r="KH36" s="18">
        <v>2</v>
      </c>
      <c r="KI36" s="18">
        <v>3</v>
      </c>
      <c r="KJ36" s="18">
        <v>3</v>
      </c>
      <c r="KK36" s="18">
        <v>2</v>
      </c>
      <c r="KL36" s="18">
        <v>1</v>
      </c>
      <c r="KM36" s="18">
        <v>1</v>
      </c>
      <c r="KN36" s="18">
        <v>4</v>
      </c>
      <c r="KO36" s="18">
        <v>3</v>
      </c>
      <c r="KP36" s="18">
        <v>1</v>
      </c>
      <c r="KQ36" s="18">
        <v>1</v>
      </c>
      <c r="KR36" s="34">
        <v>64</v>
      </c>
      <c r="KS36" s="149">
        <v>3</v>
      </c>
      <c r="KT36" s="18">
        <v>1</v>
      </c>
      <c r="KU36" s="18">
        <v>4</v>
      </c>
      <c r="KV36" s="18">
        <v>3</v>
      </c>
      <c r="KW36" s="18">
        <v>0</v>
      </c>
      <c r="KX36" s="18">
        <v>2</v>
      </c>
      <c r="KY36" s="18">
        <v>3</v>
      </c>
      <c r="KZ36" s="18">
        <v>3</v>
      </c>
      <c r="LA36" s="18">
        <v>0</v>
      </c>
      <c r="LB36" s="18">
        <v>1</v>
      </c>
      <c r="LC36" s="18">
        <v>3</v>
      </c>
      <c r="LD36" s="18">
        <v>4</v>
      </c>
      <c r="LE36" s="18">
        <v>1</v>
      </c>
      <c r="LF36" s="18">
        <v>4</v>
      </c>
      <c r="LG36" s="18">
        <v>2</v>
      </c>
      <c r="LH36" s="18">
        <v>3</v>
      </c>
      <c r="LI36" s="18">
        <v>3</v>
      </c>
      <c r="LJ36" s="18">
        <v>3</v>
      </c>
      <c r="LK36" s="18">
        <v>3</v>
      </c>
      <c r="LL36" s="18">
        <v>2</v>
      </c>
      <c r="LM36" s="18">
        <v>2</v>
      </c>
      <c r="LN36" s="18">
        <v>3</v>
      </c>
      <c r="LO36" s="18">
        <v>4</v>
      </c>
      <c r="LP36" s="18">
        <v>1</v>
      </c>
      <c r="LQ36" s="18">
        <v>0</v>
      </c>
      <c r="LR36" s="18">
        <v>3</v>
      </c>
      <c r="LS36" s="18">
        <v>4</v>
      </c>
      <c r="LT36" s="18">
        <v>3</v>
      </c>
      <c r="LU36" s="18">
        <v>3</v>
      </c>
      <c r="LV36" s="18">
        <v>1</v>
      </c>
      <c r="LW36" s="18">
        <v>0</v>
      </c>
      <c r="LX36" s="18">
        <v>0</v>
      </c>
      <c r="LY36" s="18">
        <v>4</v>
      </c>
      <c r="LZ36" s="18">
        <v>3</v>
      </c>
      <c r="MA36" s="18">
        <v>0</v>
      </c>
      <c r="MB36" s="18">
        <v>2</v>
      </c>
      <c r="MC36" s="34">
        <v>2</v>
      </c>
      <c r="MD36">
        <f t="shared" si="1"/>
        <v>16</v>
      </c>
      <c r="ME36">
        <f t="shared" si="2"/>
        <v>12</v>
      </c>
      <c r="MF36">
        <f t="shared" si="3"/>
        <v>15</v>
      </c>
      <c r="MG36">
        <f t="shared" si="4"/>
        <v>27</v>
      </c>
      <c r="MH36">
        <f t="shared" si="5"/>
        <v>2</v>
      </c>
      <c r="MI36">
        <f t="shared" si="6"/>
        <v>11</v>
      </c>
      <c r="MJ36">
        <f t="shared" si="7"/>
        <v>79</v>
      </c>
      <c r="MK36" s="149">
        <v>3</v>
      </c>
      <c r="ML36" s="18">
        <v>2</v>
      </c>
      <c r="MM36" s="18">
        <v>3</v>
      </c>
      <c r="MN36" s="18">
        <v>4</v>
      </c>
      <c r="MO36" s="18">
        <v>3</v>
      </c>
      <c r="MP36" s="18">
        <v>3</v>
      </c>
      <c r="MQ36" s="18">
        <v>3</v>
      </c>
      <c r="MR36" s="18">
        <v>4</v>
      </c>
      <c r="MS36" s="18">
        <v>4</v>
      </c>
      <c r="MT36" s="18">
        <v>3</v>
      </c>
      <c r="MU36" s="18">
        <v>3</v>
      </c>
      <c r="MV36" s="18">
        <v>4</v>
      </c>
      <c r="MW36" s="18">
        <v>3</v>
      </c>
      <c r="MX36" s="18">
        <v>4</v>
      </c>
      <c r="MY36" s="18">
        <v>4</v>
      </c>
      <c r="MZ36" s="18">
        <v>3</v>
      </c>
      <c r="NA36" s="18">
        <v>4</v>
      </c>
      <c r="NB36" s="18">
        <v>4</v>
      </c>
      <c r="NC36" s="18">
        <v>3</v>
      </c>
      <c r="ND36" s="24">
        <f>SUM(MK36:NC36)</f>
        <v>64</v>
      </c>
      <c r="NE36" s="20" t="s">
        <v>1522</v>
      </c>
      <c r="NF36" s="18">
        <v>25</v>
      </c>
      <c r="NG36" s="20" t="s">
        <v>455</v>
      </c>
      <c r="NH36" s="18">
        <v>9</v>
      </c>
      <c r="NI36" s="18" t="s">
        <v>69</v>
      </c>
      <c r="NJ36" s="18" t="s">
        <v>103</v>
      </c>
      <c r="NK36" s="18" t="s">
        <v>68</v>
      </c>
      <c r="NL36" s="18" t="s">
        <v>69</v>
      </c>
      <c r="NM36" s="18" t="s">
        <v>26</v>
      </c>
      <c r="NN36" s="18" t="s">
        <v>26</v>
      </c>
      <c r="NO36" s="18" t="s">
        <v>68</v>
      </c>
      <c r="NP36" s="18" t="s">
        <v>103</v>
      </c>
      <c r="NQ36" s="18" t="s">
        <v>69</v>
      </c>
      <c r="NR36" s="18" t="s">
        <v>1521</v>
      </c>
      <c r="NS36" s="18" t="s">
        <v>201</v>
      </c>
      <c r="NT36" s="18" t="s">
        <v>25</v>
      </c>
      <c r="NU36" s="18" t="s">
        <v>124</v>
      </c>
      <c r="NV36" s="18" t="s">
        <v>100</v>
      </c>
      <c r="NW36" s="18">
        <v>5</v>
      </c>
      <c r="NX36" s="18" t="s">
        <v>9</v>
      </c>
      <c r="NY36" s="18" t="s">
        <v>9</v>
      </c>
      <c r="NZ36" s="18" t="s">
        <v>1520</v>
      </c>
      <c r="OA36" s="18" t="s">
        <v>60</v>
      </c>
      <c r="OB36" s="18" t="s">
        <v>96</v>
      </c>
      <c r="OC36" s="18">
        <v>4</v>
      </c>
      <c r="OD36" s="18">
        <v>3</v>
      </c>
      <c r="OE36" s="18">
        <v>5</v>
      </c>
      <c r="OF36" s="18">
        <v>2</v>
      </c>
      <c r="OG36" s="18" t="s">
        <v>16</v>
      </c>
      <c r="OH36" s="18" t="s">
        <v>19</v>
      </c>
      <c r="OI36" s="18" t="s">
        <v>1346</v>
      </c>
      <c r="OJ36" s="18" t="s">
        <v>20</v>
      </c>
      <c r="OK36" s="18" t="s">
        <v>20</v>
      </c>
      <c r="OL36" s="18">
        <v>3</v>
      </c>
      <c r="OM36" s="18">
        <v>4</v>
      </c>
      <c r="ON36" s="18">
        <v>3</v>
      </c>
      <c r="OO36" s="18">
        <v>4</v>
      </c>
      <c r="OP36" s="18" t="s">
        <v>1519</v>
      </c>
      <c r="OQ36" s="18" t="s">
        <v>14</v>
      </c>
      <c r="OR36" s="18" t="s">
        <v>7</v>
      </c>
      <c r="OS36" s="18" t="s">
        <v>162</v>
      </c>
      <c r="OT36" s="18" t="s">
        <v>551</v>
      </c>
      <c r="OU36" s="18" t="s">
        <v>13</v>
      </c>
      <c r="OV36" s="18" t="s">
        <v>7</v>
      </c>
      <c r="OW36" s="18" t="s">
        <v>7</v>
      </c>
      <c r="OX36" s="18" t="s">
        <v>12</v>
      </c>
      <c r="OY36" s="18" t="s">
        <v>57</v>
      </c>
      <c r="OZ36" s="18" t="s">
        <v>9</v>
      </c>
      <c r="PA36" s="18" t="s">
        <v>7</v>
      </c>
      <c r="PC36" s="18" t="s">
        <v>876</v>
      </c>
      <c r="PD36" s="18" t="s">
        <v>9</v>
      </c>
      <c r="PE36" s="18" t="s">
        <v>9</v>
      </c>
      <c r="PF36" s="18" t="s">
        <v>9</v>
      </c>
      <c r="PG36" s="18" t="s">
        <v>8</v>
      </c>
      <c r="PH36" s="18" t="s">
        <v>9</v>
      </c>
      <c r="PI36" s="18" t="s">
        <v>7</v>
      </c>
      <c r="PM36" s="18" t="s">
        <v>185</v>
      </c>
      <c r="PT36" s="18">
        <v>9</v>
      </c>
      <c r="PV36" s="18" t="s">
        <v>5</v>
      </c>
      <c r="QL36" s="18" t="s">
        <v>54</v>
      </c>
      <c r="QP36" s="18" t="s">
        <v>141</v>
      </c>
      <c r="QQ36" s="18" t="s">
        <v>1</v>
      </c>
      <c r="QR36" s="18" t="s">
        <v>1</v>
      </c>
      <c r="QT36" s="18" t="s">
        <v>1</v>
      </c>
      <c r="RB36" s="37">
        <v>43973.472560752314</v>
      </c>
      <c r="RC36" s="35" t="s">
        <v>886</v>
      </c>
      <c r="RD36" s="35">
        <v>10</v>
      </c>
      <c r="RE36" s="35" t="s">
        <v>7</v>
      </c>
      <c r="RG36" s="35" t="s">
        <v>7</v>
      </c>
      <c r="RI36" s="35" t="s">
        <v>7</v>
      </c>
      <c r="RL36" s="35" t="s">
        <v>20</v>
      </c>
      <c r="RM36" s="35" t="s">
        <v>40</v>
      </c>
      <c r="RN36" s="35">
        <v>1</v>
      </c>
      <c r="RO36" s="35" t="s">
        <v>20</v>
      </c>
      <c r="RP36" s="35" t="s">
        <v>20</v>
      </c>
      <c r="RQ36" s="35" t="s">
        <v>134</v>
      </c>
      <c r="RR36" s="35">
        <v>1</v>
      </c>
      <c r="RS36" s="35">
        <v>1</v>
      </c>
      <c r="RT36" s="35" t="s">
        <v>20</v>
      </c>
      <c r="RU36" s="35" t="s">
        <v>38</v>
      </c>
      <c r="RV36" s="35" t="s">
        <v>7</v>
      </c>
      <c r="RX36" s="35" t="s">
        <v>7</v>
      </c>
      <c r="RZ36" s="35" t="s">
        <v>9</v>
      </c>
      <c r="SA36" s="35" t="s">
        <v>35</v>
      </c>
      <c r="SB36" s="35" t="s">
        <v>537</v>
      </c>
      <c r="SC36" s="35" t="s">
        <v>9</v>
      </c>
      <c r="SD36" s="35" t="s">
        <v>1667</v>
      </c>
      <c r="SE36" s="35">
        <v>0</v>
      </c>
      <c r="SG36" s="35">
        <v>0</v>
      </c>
      <c r="SI36" s="35">
        <v>0</v>
      </c>
      <c r="SK36" s="35" t="s">
        <v>190</v>
      </c>
      <c r="SL36" s="35">
        <v>2</v>
      </c>
      <c r="SM36" s="35">
        <v>2</v>
      </c>
      <c r="SN36" s="35">
        <v>3</v>
      </c>
      <c r="SO36" s="35">
        <v>4</v>
      </c>
      <c r="SP36" s="35">
        <v>2</v>
      </c>
      <c r="SQ36" s="35">
        <v>1</v>
      </c>
      <c r="SR36" s="35">
        <v>4</v>
      </c>
      <c r="SS36" s="35">
        <v>1</v>
      </c>
      <c r="ST36" s="35">
        <v>2</v>
      </c>
      <c r="SU36" s="35">
        <v>1</v>
      </c>
      <c r="SV36" s="35">
        <v>1</v>
      </c>
      <c r="SW36" s="35">
        <v>3</v>
      </c>
      <c r="SX36" s="35">
        <v>2</v>
      </c>
      <c r="SY36" s="35">
        <v>2</v>
      </c>
      <c r="SZ36" s="35">
        <v>1</v>
      </c>
      <c r="TA36" s="35">
        <v>1</v>
      </c>
      <c r="TB36" s="35">
        <v>3</v>
      </c>
      <c r="TC36" s="35">
        <v>2</v>
      </c>
      <c r="TD36" s="35">
        <v>1</v>
      </c>
      <c r="TE36" s="35">
        <v>1</v>
      </c>
      <c r="TF36" s="156">
        <v>60</v>
      </c>
      <c r="TG36" s="160">
        <v>3</v>
      </c>
      <c r="TH36" s="35">
        <v>1</v>
      </c>
      <c r="TI36" s="35">
        <v>4</v>
      </c>
      <c r="TJ36" s="35">
        <v>3</v>
      </c>
      <c r="TK36" s="35">
        <v>0</v>
      </c>
      <c r="TL36" s="35">
        <v>1</v>
      </c>
      <c r="TM36" s="35">
        <v>1</v>
      </c>
      <c r="TN36" s="35">
        <v>2</v>
      </c>
      <c r="TO36" s="35">
        <v>0</v>
      </c>
      <c r="TP36" s="35">
        <v>1</v>
      </c>
      <c r="TQ36" s="35">
        <v>1</v>
      </c>
      <c r="TR36" s="35">
        <v>3</v>
      </c>
      <c r="TS36" s="35">
        <v>0</v>
      </c>
      <c r="TT36" s="35">
        <v>2</v>
      </c>
      <c r="TU36" s="35">
        <v>3</v>
      </c>
      <c r="TV36" s="35">
        <v>2</v>
      </c>
      <c r="TW36" s="35">
        <v>3</v>
      </c>
      <c r="TX36" s="35">
        <v>4</v>
      </c>
      <c r="TY36" s="35">
        <v>3</v>
      </c>
      <c r="TZ36" s="35">
        <v>3</v>
      </c>
      <c r="UA36" s="35">
        <v>1</v>
      </c>
      <c r="UB36" s="35">
        <v>4</v>
      </c>
      <c r="UC36" s="35">
        <v>4</v>
      </c>
      <c r="UD36" s="35">
        <v>1</v>
      </c>
      <c r="UE36" s="35">
        <v>1</v>
      </c>
      <c r="UF36" s="35">
        <v>4</v>
      </c>
      <c r="UG36" s="35">
        <v>4</v>
      </c>
      <c r="UH36" s="35">
        <v>2</v>
      </c>
      <c r="UI36" s="35">
        <v>3</v>
      </c>
      <c r="UJ36" s="35">
        <v>1</v>
      </c>
      <c r="UK36" s="35">
        <v>0</v>
      </c>
      <c r="UL36" s="35">
        <v>0</v>
      </c>
      <c r="UM36" s="35">
        <v>2</v>
      </c>
      <c r="UN36" s="35">
        <v>4</v>
      </c>
      <c r="UO36" s="35">
        <v>0</v>
      </c>
      <c r="UP36" s="35">
        <v>3</v>
      </c>
      <c r="UQ36" s="156">
        <v>3</v>
      </c>
      <c r="UR36" s="163">
        <v>17</v>
      </c>
      <c r="US36" s="163">
        <v>8</v>
      </c>
      <c r="UT36" s="163">
        <v>18</v>
      </c>
      <c r="UU36" s="163">
        <v>21</v>
      </c>
      <c r="UV36" s="163">
        <v>1</v>
      </c>
      <c r="UW36" s="163">
        <v>12</v>
      </c>
      <c r="UX36" s="163">
        <v>75</v>
      </c>
      <c r="UY36" s="160">
        <v>3</v>
      </c>
      <c r="UZ36" s="35">
        <v>3</v>
      </c>
      <c r="VA36" s="35">
        <v>4</v>
      </c>
      <c r="VB36" s="35">
        <v>3</v>
      </c>
      <c r="VC36" s="35">
        <v>3</v>
      </c>
      <c r="VD36" s="35">
        <v>4</v>
      </c>
      <c r="VE36" s="35">
        <v>4</v>
      </c>
      <c r="VF36" s="35">
        <v>4</v>
      </c>
      <c r="VG36" s="35">
        <v>4</v>
      </c>
      <c r="VH36" s="35">
        <v>4</v>
      </c>
      <c r="VI36" s="35">
        <v>3</v>
      </c>
      <c r="VJ36" s="35">
        <v>4</v>
      </c>
      <c r="VK36" s="35">
        <v>3</v>
      </c>
      <c r="VL36" s="35">
        <v>4</v>
      </c>
      <c r="VM36" s="35">
        <v>4</v>
      </c>
      <c r="VN36" s="35">
        <v>4</v>
      </c>
      <c r="VO36" s="35">
        <v>4</v>
      </c>
      <c r="VP36" s="35">
        <v>4</v>
      </c>
      <c r="VQ36" s="35">
        <v>4</v>
      </c>
      <c r="VR36" s="40">
        <f>SUM(UY36:VQ36)</f>
        <v>70</v>
      </c>
      <c r="VS36" s="44" t="s">
        <v>205</v>
      </c>
      <c r="VT36" s="35">
        <v>30</v>
      </c>
      <c r="VU36" s="44" t="s">
        <v>1562</v>
      </c>
      <c r="VV36" s="35">
        <v>8</v>
      </c>
      <c r="VW36" s="35" t="s">
        <v>69</v>
      </c>
      <c r="VX36" s="35" t="s">
        <v>103</v>
      </c>
      <c r="VY36" s="35" t="s">
        <v>69</v>
      </c>
      <c r="VZ36" s="35" t="s">
        <v>26</v>
      </c>
      <c r="WA36" s="35" t="s">
        <v>103</v>
      </c>
      <c r="WB36" s="35" t="s">
        <v>26</v>
      </c>
      <c r="WC36" s="35" t="s">
        <v>69</v>
      </c>
      <c r="WD36" s="35" t="s">
        <v>69</v>
      </c>
      <c r="WE36" s="35" t="s">
        <v>69</v>
      </c>
      <c r="WF36" s="35" t="s">
        <v>102</v>
      </c>
      <c r="WG36" s="35" t="s">
        <v>26</v>
      </c>
      <c r="WH36" s="35" t="s">
        <v>26</v>
      </c>
      <c r="WI36" s="35" t="s">
        <v>124</v>
      </c>
      <c r="WJ36" s="35" t="s">
        <v>65</v>
      </c>
      <c r="WK36" s="35">
        <v>10</v>
      </c>
      <c r="WL36" s="35" t="s">
        <v>9</v>
      </c>
      <c r="WM36" s="35" t="s">
        <v>9</v>
      </c>
      <c r="WN36" s="35" t="s">
        <v>1666</v>
      </c>
      <c r="WO36" s="35" t="s">
        <v>21</v>
      </c>
      <c r="WP36" s="35" t="s">
        <v>60</v>
      </c>
      <c r="WQ36" s="35">
        <v>4</v>
      </c>
      <c r="WR36" s="35">
        <v>2</v>
      </c>
      <c r="WS36" s="35">
        <v>4</v>
      </c>
      <c r="WT36" s="35">
        <v>3</v>
      </c>
      <c r="WU36" s="35" t="s">
        <v>16</v>
      </c>
      <c r="WV36" s="35" t="s">
        <v>19</v>
      </c>
      <c r="WW36" s="35" t="s">
        <v>1346</v>
      </c>
      <c r="WX36" s="35" t="s">
        <v>18</v>
      </c>
      <c r="WY36" s="35" t="s">
        <v>20</v>
      </c>
      <c r="WZ36" s="35">
        <v>4</v>
      </c>
      <c r="XA36" s="35">
        <v>4</v>
      </c>
      <c r="XB36" s="35">
        <v>3</v>
      </c>
      <c r="XC36" s="35">
        <v>2</v>
      </c>
      <c r="XD36" s="35" t="s">
        <v>1665</v>
      </c>
      <c r="XE36" s="35" t="s">
        <v>14</v>
      </c>
      <c r="XF36" s="35" t="s">
        <v>7</v>
      </c>
      <c r="XG36" s="35" t="s">
        <v>233</v>
      </c>
      <c r="XH36" s="35" t="s">
        <v>551</v>
      </c>
      <c r="XI36" s="35" t="s">
        <v>13</v>
      </c>
      <c r="XJ36" s="35" t="s">
        <v>7</v>
      </c>
      <c r="XK36" s="35" t="s">
        <v>9</v>
      </c>
      <c r="XL36" s="35" t="s">
        <v>12</v>
      </c>
      <c r="XM36" s="35" t="s">
        <v>11</v>
      </c>
      <c r="XN36" s="35" t="s">
        <v>7</v>
      </c>
      <c r="XO36" s="35" t="s">
        <v>7</v>
      </c>
      <c r="XQ36" s="35" t="s">
        <v>756</v>
      </c>
      <c r="XR36" s="35" t="s">
        <v>9</v>
      </c>
      <c r="XS36" s="35" t="s">
        <v>9</v>
      </c>
      <c r="XT36" s="35" t="s">
        <v>9</v>
      </c>
      <c r="XU36" s="35" t="s">
        <v>8</v>
      </c>
      <c r="XV36" s="35" t="s">
        <v>9</v>
      </c>
      <c r="XW36" s="35" t="s">
        <v>7</v>
      </c>
      <c r="XZ36" s="35" t="s">
        <v>7</v>
      </c>
      <c r="YA36" s="35" t="s">
        <v>6</v>
      </c>
      <c r="YF36" s="35">
        <v>1</v>
      </c>
      <c r="YJ36" s="35" t="s">
        <v>5</v>
      </c>
      <c r="YZ36" s="35" t="s">
        <v>54</v>
      </c>
      <c r="ZB36" s="35" t="s">
        <v>184</v>
      </c>
      <c r="ZC36" s="35" t="s">
        <v>1</v>
      </c>
      <c r="ZD36" s="35" t="s">
        <v>1</v>
      </c>
      <c r="ZH36" s="35" t="s">
        <v>1</v>
      </c>
    </row>
    <row r="37" spans="1:684" ht="14.5" x14ac:dyDescent="0.35">
      <c r="A37" s="17">
        <v>43957.444205324078</v>
      </c>
      <c r="B37" s="47" t="s">
        <v>841</v>
      </c>
      <c r="C37" s="53">
        <v>60</v>
      </c>
      <c r="D37" s="11" t="s">
        <v>139</v>
      </c>
      <c r="E37" s="11" t="s">
        <v>50</v>
      </c>
      <c r="F37" s="11" t="s">
        <v>180</v>
      </c>
      <c r="G37" s="11" t="s">
        <v>87</v>
      </c>
      <c r="H37" s="11" t="s">
        <v>47</v>
      </c>
      <c r="I37" s="11" t="s">
        <v>47</v>
      </c>
      <c r="J37" s="11" t="s">
        <v>9</v>
      </c>
      <c r="K37" s="11">
        <v>2</v>
      </c>
      <c r="L37" s="11" t="s">
        <v>9</v>
      </c>
      <c r="M37" s="11" t="s">
        <v>179</v>
      </c>
      <c r="N37" s="11" t="s">
        <v>7</v>
      </c>
      <c r="O37" s="11" t="s">
        <v>45</v>
      </c>
      <c r="P37" s="11">
        <v>167</v>
      </c>
      <c r="Q37" s="11" t="s">
        <v>840</v>
      </c>
      <c r="R37" s="11">
        <v>50</v>
      </c>
      <c r="S37" s="11" t="s">
        <v>84</v>
      </c>
      <c r="T37" s="11">
        <v>0</v>
      </c>
      <c r="U37" s="11" t="s">
        <v>7</v>
      </c>
      <c r="V37" s="11" t="s">
        <v>7</v>
      </c>
      <c r="W37" s="11" t="s">
        <v>7</v>
      </c>
      <c r="X37" s="11" t="s">
        <v>7</v>
      </c>
      <c r="Y37" s="54" t="s">
        <v>7</v>
      </c>
      <c r="Z37" s="65" t="s">
        <v>7</v>
      </c>
      <c r="AA37" s="66"/>
      <c r="AB37" s="66" t="s">
        <v>7</v>
      </c>
      <c r="AC37" s="66"/>
      <c r="AD37" s="66" t="s">
        <v>7</v>
      </c>
      <c r="AE37" s="66"/>
      <c r="AF37" s="67"/>
      <c r="AG37" s="53" t="s">
        <v>20</v>
      </c>
      <c r="AH37" s="11" t="s">
        <v>40</v>
      </c>
      <c r="AI37" s="11" t="s">
        <v>20</v>
      </c>
      <c r="AJ37" s="11" t="s">
        <v>20</v>
      </c>
      <c r="AK37" s="11" t="s">
        <v>20</v>
      </c>
      <c r="AL37" s="11" t="s">
        <v>80</v>
      </c>
      <c r="AM37" s="11">
        <v>2</v>
      </c>
      <c r="AN37" s="11">
        <v>1</v>
      </c>
      <c r="AO37" s="11">
        <v>1</v>
      </c>
      <c r="AP37" s="54" t="s">
        <v>115</v>
      </c>
      <c r="AQ37" s="65" t="s">
        <v>9</v>
      </c>
      <c r="AR37" s="66" t="s">
        <v>839</v>
      </c>
      <c r="AS37" s="66" t="s">
        <v>7</v>
      </c>
      <c r="AT37" s="67"/>
      <c r="AU37" s="53" t="s">
        <v>9</v>
      </c>
      <c r="AV37" s="11" t="s">
        <v>35</v>
      </c>
      <c r="AW37" s="11" t="s">
        <v>34</v>
      </c>
      <c r="AX37" s="11" t="s">
        <v>9</v>
      </c>
      <c r="AY37" s="11" t="s">
        <v>838</v>
      </c>
      <c r="AZ37" s="11">
        <v>5</v>
      </c>
      <c r="BA37" s="11" t="s">
        <v>837</v>
      </c>
      <c r="BB37" s="11">
        <v>5</v>
      </c>
      <c r="BC37" s="11" t="s">
        <v>108</v>
      </c>
      <c r="BD37" s="11">
        <v>7</v>
      </c>
      <c r="BE37" s="11" t="s">
        <v>152</v>
      </c>
      <c r="BF37" s="54" t="s">
        <v>836</v>
      </c>
      <c r="BG37" s="83">
        <v>4</v>
      </c>
      <c r="BH37" s="79">
        <v>2</v>
      </c>
      <c r="BI37" s="79">
        <v>2</v>
      </c>
      <c r="BJ37" s="79">
        <v>1</v>
      </c>
      <c r="BK37" s="79">
        <v>4</v>
      </c>
      <c r="BL37" s="79">
        <v>1</v>
      </c>
      <c r="BM37" s="79">
        <v>3</v>
      </c>
      <c r="BN37" s="79">
        <v>2</v>
      </c>
      <c r="BO37" s="79">
        <v>2</v>
      </c>
      <c r="BP37" s="79">
        <v>2</v>
      </c>
      <c r="BQ37" s="79">
        <v>4</v>
      </c>
      <c r="BR37" s="79">
        <v>1</v>
      </c>
      <c r="BS37" s="79">
        <v>1</v>
      </c>
      <c r="BT37" s="79">
        <v>1</v>
      </c>
      <c r="BU37" s="79">
        <v>3</v>
      </c>
      <c r="BV37" s="79">
        <v>2</v>
      </c>
      <c r="BW37" s="79">
        <v>3</v>
      </c>
      <c r="BX37" s="79">
        <v>1</v>
      </c>
      <c r="BY37" s="79">
        <v>4</v>
      </c>
      <c r="BZ37" s="84">
        <v>2</v>
      </c>
      <c r="CA37" s="136">
        <v>36</v>
      </c>
      <c r="CB37" s="53">
        <v>1</v>
      </c>
      <c r="CC37" s="11">
        <v>0</v>
      </c>
      <c r="CD37" s="11">
        <v>1</v>
      </c>
      <c r="CE37" s="11">
        <v>0</v>
      </c>
      <c r="CF37" s="11">
        <v>2</v>
      </c>
      <c r="CG37" s="11">
        <v>0</v>
      </c>
      <c r="CH37" s="11">
        <v>1</v>
      </c>
      <c r="CI37" s="11">
        <v>0</v>
      </c>
      <c r="CJ37" s="11">
        <v>3</v>
      </c>
      <c r="CK37" s="11">
        <v>0</v>
      </c>
      <c r="CL37" s="11">
        <v>1</v>
      </c>
      <c r="CM37" s="11">
        <v>0</v>
      </c>
      <c r="CN37" s="11">
        <v>3</v>
      </c>
      <c r="CO37" s="11">
        <v>0</v>
      </c>
      <c r="CP37" s="11">
        <v>1</v>
      </c>
      <c r="CQ37" s="11">
        <v>0</v>
      </c>
      <c r="CR37" s="11">
        <v>1</v>
      </c>
      <c r="CS37" s="11">
        <v>1</v>
      </c>
      <c r="CT37" s="11">
        <v>1</v>
      </c>
      <c r="CU37" s="11">
        <v>0</v>
      </c>
      <c r="CV37" s="11">
        <v>0</v>
      </c>
      <c r="CW37" s="11">
        <v>0</v>
      </c>
      <c r="CX37" s="11">
        <v>0</v>
      </c>
      <c r="CY37" s="11">
        <v>1</v>
      </c>
      <c r="CZ37" s="11">
        <v>0</v>
      </c>
      <c r="DA37" s="11">
        <v>0</v>
      </c>
      <c r="DB37" s="11">
        <v>1</v>
      </c>
      <c r="DC37" s="11">
        <v>0</v>
      </c>
      <c r="DD37" s="11">
        <v>1</v>
      </c>
      <c r="DE37" s="11">
        <v>0</v>
      </c>
      <c r="DF37" s="11">
        <v>0</v>
      </c>
      <c r="DG37" s="11">
        <v>2</v>
      </c>
      <c r="DH37" s="11">
        <v>0</v>
      </c>
      <c r="DI37" s="11">
        <v>0</v>
      </c>
      <c r="DJ37" s="11">
        <v>2</v>
      </c>
      <c r="DK37" s="11">
        <v>1</v>
      </c>
      <c r="DL37" s="54">
        <v>1</v>
      </c>
      <c r="DM37" s="143">
        <v>3</v>
      </c>
      <c r="DN37" s="143">
        <v>3</v>
      </c>
      <c r="DO37" s="143">
        <v>4</v>
      </c>
      <c r="DP37" s="143">
        <v>0</v>
      </c>
      <c r="DQ37" s="143">
        <v>13</v>
      </c>
      <c r="DR37" s="143">
        <v>2</v>
      </c>
      <c r="DS37" s="143">
        <v>-1</v>
      </c>
      <c r="DT37" s="83">
        <v>1</v>
      </c>
      <c r="DU37" s="79">
        <v>2</v>
      </c>
      <c r="DV37" s="79">
        <v>3</v>
      </c>
      <c r="DW37" s="79">
        <v>2</v>
      </c>
      <c r="DX37" s="79">
        <v>3</v>
      </c>
      <c r="DY37" s="79">
        <v>4</v>
      </c>
      <c r="DZ37" s="79">
        <v>4</v>
      </c>
      <c r="EA37" s="79">
        <v>3</v>
      </c>
      <c r="EB37" s="79">
        <v>2</v>
      </c>
      <c r="EC37" s="79">
        <v>3</v>
      </c>
      <c r="ED37" s="79">
        <v>3</v>
      </c>
      <c r="EE37" s="79">
        <v>3</v>
      </c>
      <c r="EF37" s="79">
        <v>2</v>
      </c>
      <c r="EG37" s="79">
        <v>3</v>
      </c>
      <c r="EH37" s="79">
        <v>3</v>
      </c>
      <c r="EI37" s="79">
        <v>2</v>
      </c>
      <c r="EJ37" s="79">
        <v>4</v>
      </c>
      <c r="EK37" s="79">
        <v>1</v>
      </c>
      <c r="EL37" s="84">
        <v>3</v>
      </c>
      <c r="EM37" s="136">
        <f t="shared" si="0"/>
        <v>51</v>
      </c>
      <c r="EN37" s="90" t="s">
        <v>835</v>
      </c>
      <c r="EO37" s="77" t="s">
        <v>834</v>
      </c>
      <c r="EP37" s="77" t="s">
        <v>833</v>
      </c>
      <c r="EQ37" s="11">
        <v>7.5</v>
      </c>
      <c r="ER37" s="11" t="s">
        <v>26</v>
      </c>
      <c r="ES37" s="11" t="s">
        <v>26</v>
      </c>
      <c r="ET37" s="11" t="s">
        <v>103</v>
      </c>
      <c r="EU37" s="11" t="s">
        <v>26</v>
      </c>
      <c r="EV37" s="11" t="s">
        <v>26</v>
      </c>
      <c r="EW37" s="11" t="s">
        <v>26</v>
      </c>
      <c r="EX37" s="11" t="s">
        <v>103</v>
      </c>
      <c r="EY37" s="11" t="s">
        <v>26</v>
      </c>
      <c r="EZ37" s="11" t="s">
        <v>26</v>
      </c>
      <c r="FA37" s="11" t="s">
        <v>7</v>
      </c>
      <c r="FB37" s="11" t="s">
        <v>125</v>
      </c>
      <c r="FC37" s="11" t="s">
        <v>26</v>
      </c>
      <c r="FD37" s="11" t="s">
        <v>24</v>
      </c>
      <c r="FE37" s="54" t="s">
        <v>23</v>
      </c>
      <c r="FF37" s="83" t="s">
        <v>371</v>
      </c>
      <c r="FG37" s="79" t="s">
        <v>98</v>
      </c>
      <c r="FH37" s="79" t="s">
        <v>62</v>
      </c>
      <c r="FI37" s="79">
        <v>2</v>
      </c>
      <c r="FJ37" s="79" t="s">
        <v>7</v>
      </c>
      <c r="FK37" s="79" t="s">
        <v>9</v>
      </c>
      <c r="FL37" s="79" t="s">
        <v>832</v>
      </c>
      <c r="FM37" s="79" t="s">
        <v>96</v>
      </c>
      <c r="FN37" s="84" t="s">
        <v>96</v>
      </c>
      <c r="FO37" s="53">
        <v>4</v>
      </c>
      <c r="FP37" s="11">
        <v>1</v>
      </c>
      <c r="FQ37" s="11">
        <v>1</v>
      </c>
      <c r="FR37" s="11">
        <v>1</v>
      </c>
      <c r="FS37" s="11" t="s">
        <v>17</v>
      </c>
      <c r="FT37" s="11" t="s">
        <v>18</v>
      </c>
      <c r="FU37" s="11" t="s">
        <v>20</v>
      </c>
      <c r="FV37" s="11" t="s">
        <v>16</v>
      </c>
      <c r="FW37" s="11" t="s">
        <v>19</v>
      </c>
      <c r="FX37" s="11">
        <v>1</v>
      </c>
      <c r="FY37" s="11">
        <v>4</v>
      </c>
      <c r="FZ37" s="11">
        <v>4</v>
      </c>
      <c r="GA37" s="11">
        <v>5</v>
      </c>
      <c r="GB37" s="11" t="s">
        <v>831</v>
      </c>
      <c r="GC37" s="11" t="s">
        <v>14</v>
      </c>
      <c r="GD37" s="11" t="s">
        <v>7</v>
      </c>
      <c r="GE37" s="11" t="s">
        <v>14</v>
      </c>
      <c r="GF37" s="11" t="s">
        <v>58</v>
      </c>
      <c r="GG37" s="11" t="s">
        <v>13</v>
      </c>
      <c r="GH37" s="11" t="s">
        <v>7</v>
      </c>
      <c r="GI37" s="54" t="s">
        <v>7</v>
      </c>
      <c r="GJ37" s="83" t="s">
        <v>12</v>
      </c>
      <c r="GK37" s="79" t="s">
        <v>57</v>
      </c>
      <c r="GL37" s="79" t="s">
        <v>9</v>
      </c>
      <c r="GM37" s="79" t="s">
        <v>7</v>
      </c>
      <c r="GN37" s="79">
        <v>5</v>
      </c>
      <c r="GO37" s="79" t="s">
        <v>830</v>
      </c>
      <c r="GP37" s="79" t="s">
        <v>9</v>
      </c>
      <c r="GQ37" s="79" t="s">
        <v>7</v>
      </c>
      <c r="GR37" s="79" t="s">
        <v>9</v>
      </c>
      <c r="GS37" s="79" t="s">
        <v>829</v>
      </c>
      <c r="GT37" s="84" t="s">
        <v>9</v>
      </c>
      <c r="GU37" s="53" t="s">
        <v>7</v>
      </c>
      <c r="GX37" s="54" t="s">
        <v>7</v>
      </c>
      <c r="GY37" s="83" t="s">
        <v>308</v>
      </c>
      <c r="GZ37" s="79"/>
      <c r="HA37" s="79"/>
      <c r="HB37" s="79">
        <v>9</v>
      </c>
      <c r="HC37" s="79"/>
      <c r="HD37" s="79"/>
      <c r="HE37" s="79"/>
      <c r="HF37" s="79"/>
      <c r="HG37" s="84"/>
      <c r="HH37" s="49" t="s">
        <v>5</v>
      </c>
      <c r="HX37" s="11" t="s">
        <v>54</v>
      </c>
      <c r="IB37" s="11" t="s">
        <v>141</v>
      </c>
      <c r="ID37" s="11" t="s">
        <v>293</v>
      </c>
      <c r="IE37" s="11" t="s">
        <v>486</v>
      </c>
      <c r="IF37" s="11" t="s">
        <v>1</v>
      </c>
      <c r="IN37" s="21">
        <v>43964.406560543983</v>
      </c>
      <c r="IO37" s="18" t="s">
        <v>841</v>
      </c>
      <c r="IP37" s="18">
        <v>8</v>
      </c>
      <c r="IQ37" s="18" t="s">
        <v>7</v>
      </c>
      <c r="IS37" s="18" t="s">
        <v>7</v>
      </c>
      <c r="IU37" s="18" t="s">
        <v>7</v>
      </c>
      <c r="IX37" s="18" t="s">
        <v>20</v>
      </c>
      <c r="IY37" s="18" t="s">
        <v>40</v>
      </c>
      <c r="IZ37" s="18" t="s">
        <v>20</v>
      </c>
      <c r="JA37" s="18" t="s">
        <v>20</v>
      </c>
      <c r="JB37" s="18" t="s">
        <v>20</v>
      </c>
      <c r="JC37" s="18" t="s">
        <v>134</v>
      </c>
      <c r="JD37" s="18">
        <v>2</v>
      </c>
      <c r="JE37" s="18">
        <v>1</v>
      </c>
      <c r="JF37" s="18" t="s">
        <v>20</v>
      </c>
      <c r="JG37" s="18" t="s">
        <v>38</v>
      </c>
      <c r="JH37" s="18" t="s">
        <v>7</v>
      </c>
      <c r="JJ37" s="18" t="s">
        <v>7</v>
      </c>
      <c r="JL37" s="18" t="s">
        <v>9</v>
      </c>
      <c r="JM37" s="18" t="s">
        <v>112</v>
      </c>
      <c r="JN37" s="18" t="s">
        <v>34</v>
      </c>
      <c r="JO37" s="18" t="s">
        <v>9</v>
      </c>
      <c r="JP37" s="18" t="s">
        <v>1567</v>
      </c>
      <c r="JQ37" s="18">
        <v>3</v>
      </c>
      <c r="JR37" s="18" t="s">
        <v>1566</v>
      </c>
      <c r="JS37" s="18">
        <v>0</v>
      </c>
      <c r="JU37" s="18">
        <v>7</v>
      </c>
      <c r="JV37" s="18">
        <v>20</v>
      </c>
      <c r="JW37" s="18">
        <v>8</v>
      </c>
      <c r="JX37" s="18">
        <v>3</v>
      </c>
      <c r="JY37" s="18">
        <v>1</v>
      </c>
      <c r="JZ37" s="18">
        <v>2</v>
      </c>
      <c r="KA37" s="18">
        <v>1</v>
      </c>
      <c r="KB37" s="18">
        <v>3</v>
      </c>
      <c r="KC37" s="18">
        <v>1</v>
      </c>
      <c r="KD37" s="18">
        <v>4</v>
      </c>
      <c r="KE37" s="18">
        <v>2</v>
      </c>
      <c r="KF37" s="18">
        <v>2</v>
      </c>
      <c r="KG37" s="18">
        <v>2</v>
      </c>
      <c r="KH37" s="18">
        <v>4</v>
      </c>
      <c r="KI37" s="18">
        <v>2</v>
      </c>
      <c r="KJ37" s="18">
        <v>1</v>
      </c>
      <c r="KK37" s="18">
        <v>1</v>
      </c>
      <c r="KL37" s="18">
        <v>3</v>
      </c>
      <c r="KM37" s="18">
        <v>2</v>
      </c>
      <c r="KN37" s="18">
        <v>3</v>
      </c>
      <c r="KO37" s="18">
        <v>1</v>
      </c>
      <c r="KP37" s="18">
        <v>3</v>
      </c>
      <c r="KQ37" s="18">
        <v>3</v>
      </c>
      <c r="KR37" s="34">
        <v>41</v>
      </c>
      <c r="KS37" s="149">
        <v>1</v>
      </c>
      <c r="KT37" s="18">
        <v>1</v>
      </c>
      <c r="KU37" s="18">
        <v>2</v>
      </c>
      <c r="KV37" s="18">
        <v>1</v>
      </c>
      <c r="KW37" s="18">
        <v>1</v>
      </c>
      <c r="KX37" s="18">
        <v>0</v>
      </c>
      <c r="KY37" s="18">
        <v>1</v>
      </c>
      <c r="KZ37" s="18">
        <v>1</v>
      </c>
      <c r="LA37" s="18">
        <v>3</v>
      </c>
      <c r="LB37" s="18">
        <v>1</v>
      </c>
      <c r="LC37" s="18">
        <v>1</v>
      </c>
      <c r="LD37" s="18">
        <v>1</v>
      </c>
      <c r="LE37" s="18">
        <v>1</v>
      </c>
      <c r="LF37" s="18">
        <v>0</v>
      </c>
      <c r="LG37" s="18">
        <v>2</v>
      </c>
      <c r="LH37" s="18">
        <v>0</v>
      </c>
      <c r="LI37" s="18">
        <v>1</v>
      </c>
      <c r="LJ37" s="18">
        <v>2</v>
      </c>
      <c r="LK37" s="18">
        <v>1</v>
      </c>
      <c r="LL37" s="18">
        <v>1</v>
      </c>
      <c r="LM37" s="18">
        <v>2</v>
      </c>
      <c r="LN37" s="18">
        <v>1</v>
      </c>
      <c r="LO37" s="18">
        <v>0</v>
      </c>
      <c r="LP37" s="18">
        <v>0</v>
      </c>
      <c r="LQ37" s="18">
        <v>1</v>
      </c>
      <c r="LR37" s="18">
        <v>2</v>
      </c>
      <c r="LS37" s="18">
        <v>2</v>
      </c>
      <c r="LT37" s="18">
        <v>0</v>
      </c>
      <c r="LU37" s="18">
        <v>2</v>
      </c>
      <c r="LV37" s="18">
        <v>0</v>
      </c>
      <c r="LW37" s="18">
        <v>0</v>
      </c>
      <c r="LX37" s="18">
        <v>0</v>
      </c>
      <c r="LY37" s="18">
        <v>0</v>
      </c>
      <c r="LZ37" s="18">
        <v>0</v>
      </c>
      <c r="MA37" s="18">
        <v>1</v>
      </c>
      <c r="MB37" s="18">
        <v>3</v>
      </c>
      <c r="MC37" s="34">
        <v>2</v>
      </c>
      <c r="MD37">
        <f t="shared" si="1"/>
        <v>7</v>
      </c>
      <c r="ME37">
        <f t="shared" si="2"/>
        <v>7</v>
      </c>
      <c r="MF37">
        <f t="shared" si="3"/>
        <v>10</v>
      </c>
      <c r="MG37">
        <f t="shared" si="4"/>
        <v>4</v>
      </c>
      <c r="MH37">
        <f t="shared" si="5"/>
        <v>6</v>
      </c>
      <c r="MI37">
        <f t="shared" si="6"/>
        <v>4</v>
      </c>
      <c r="MJ37">
        <f t="shared" si="7"/>
        <v>26</v>
      </c>
      <c r="MK37" s="149">
        <v>3</v>
      </c>
      <c r="ML37" s="18">
        <v>1</v>
      </c>
      <c r="MM37" s="18">
        <v>3</v>
      </c>
      <c r="MN37" s="18">
        <v>4</v>
      </c>
      <c r="MO37" s="18">
        <v>3</v>
      </c>
      <c r="MP37" s="18">
        <v>4</v>
      </c>
      <c r="MQ37" s="18">
        <v>4</v>
      </c>
      <c r="MR37" s="18">
        <v>4</v>
      </c>
      <c r="MS37" s="18">
        <v>4</v>
      </c>
      <c r="MT37" s="18">
        <v>4</v>
      </c>
      <c r="MU37" s="18">
        <v>4</v>
      </c>
      <c r="MV37" s="18">
        <v>4</v>
      </c>
      <c r="MW37" s="18">
        <v>2</v>
      </c>
      <c r="MX37" s="18">
        <v>4</v>
      </c>
      <c r="MY37" s="18">
        <v>4</v>
      </c>
      <c r="MZ37" s="18">
        <v>3</v>
      </c>
      <c r="NA37" s="18">
        <v>4</v>
      </c>
      <c r="NB37" s="18">
        <v>4</v>
      </c>
      <c r="NC37" s="18">
        <v>4</v>
      </c>
      <c r="ND37" s="24">
        <f>SUM(MK37:NC37)</f>
        <v>67</v>
      </c>
      <c r="NE37" s="18">
        <v>1900</v>
      </c>
      <c r="NF37" s="18">
        <v>2</v>
      </c>
      <c r="NG37" s="20" t="s">
        <v>1565</v>
      </c>
      <c r="NH37" s="18">
        <v>8</v>
      </c>
      <c r="NI37" s="18" t="s">
        <v>26</v>
      </c>
      <c r="NJ37" s="18" t="s">
        <v>103</v>
      </c>
      <c r="NK37" s="18" t="s">
        <v>103</v>
      </c>
      <c r="NL37" s="18" t="s">
        <v>26</v>
      </c>
      <c r="NM37" s="18" t="s">
        <v>26</v>
      </c>
      <c r="NN37" s="18" t="s">
        <v>26</v>
      </c>
      <c r="NO37" s="18" t="s">
        <v>26</v>
      </c>
      <c r="NP37" s="18" t="s">
        <v>26</v>
      </c>
      <c r="NQ37" s="18" t="s">
        <v>26</v>
      </c>
      <c r="NR37" s="18" t="s">
        <v>102</v>
      </c>
      <c r="NS37" s="18" t="s">
        <v>25</v>
      </c>
      <c r="NT37" s="18" t="s">
        <v>26</v>
      </c>
      <c r="NU37" s="18" t="s">
        <v>101</v>
      </c>
      <c r="NV37" s="18" t="s">
        <v>23</v>
      </c>
      <c r="NW37" s="18">
        <v>10</v>
      </c>
      <c r="NX37" s="18" t="s">
        <v>7</v>
      </c>
      <c r="NY37" s="18" t="s">
        <v>9</v>
      </c>
      <c r="NZ37" s="18" t="s">
        <v>1564</v>
      </c>
      <c r="OA37" s="18" t="s">
        <v>96</v>
      </c>
      <c r="OB37" s="18" t="s">
        <v>96</v>
      </c>
      <c r="OC37" s="18">
        <v>5</v>
      </c>
      <c r="OD37" s="18">
        <v>1</v>
      </c>
      <c r="OE37" s="18">
        <v>1</v>
      </c>
      <c r="OF37" s="18">
        <v>1</v>
      </c>
      <c r="OG37" s="18" t="s">
        <v>1346</v>
      </c>
      <c r="OH37" s="18" t="s">
        <v>18</v>
      </c>
      <c r="OI37" s="18" t="s">
        <v>20</v>
      </c>
      <c r="OJ37" s="18" t="s">
        <v>20</v>
      </c>
      <c r="OK37" s="18" t="s">
        <v>20</v>
      </c>
      <c r="OL37" s="18">
        <v>1</v>
      </c>
      <c r="OM37" s="18">
        <v>5</v>
      </c>
      <c r="ON37" s="18">
        <v>3</v>
      </c>
      <c r="OO37" s="18">
        <v>2</v>
      </c>
      <c r="OP37" s="18" t="s">
        <v>1563</v>
      </c>
      <c r="OQ37" s="18" t="s">
        <v>14</v>
      </c>
      <c r="OR37" s="18" t="s">
        <v>7</v>
      </c>
      <c r="OS37" s="18" t="s">
        <v>94</v>
      </c>
      <c r="OT37" s="18" t="s">
        <v>162</v>
      </c>
      <c r="OU37" s="18" t="s">
        <v>13</v>
      </c>
      <c r="OV37" s="18" t="s">
        <v>7</v>
      </c>
      <c r="OW37" s="18" t="s">
        <v>7</v>
      </c>
      <c r="OX37" s="18" t="s">
        <v>12</v>
      </c>
      <c r="OY37" s="18" t="s">
        <v>57</v>
      </c>
      <c r="OZ37" s="18" t="s">
        <v>9</v>
      </c>
      <c r="PA37" s="18" t="s">
        <v>7</v>
      </c>
      <c r="PC37" s="18" t="s">
        <v>580</v>
      </c>
      <c r="PD37" s="18" t="s">
        <v>9</v>
      </c>
      <c r="PE37" s="18" t="s">
        <v>7</v>
      </c>
      <c r="PF37" s="18" t="s">
        <v>9</v>
      </c>
      <c r="PG37" s="18" t="s">
        <v>829</v>
      </c>
      <c r="PH37" s="18" t="s">
        <v>9</v>
      </c>
      <c r="PI37" s="18" t="s">
        <v>7</v>
      </c>
      <c r="PL37" s="18" t="s">
        <v>7</v>
      </c>
      <c r="PM37" s="18" t="s">
        <v>90</v>
      </c>
      <c r="PS37" s="18">
        <v>10</v>
      </c>
      <c r="PV37" s="18" t="s">
        <v>5</v>
      </c>
      <c r="QL37" s="18" t="s">
        <v>54</v>
      </c>
      <c r="QP37" s="18" t="s">
        <v>141</v>
      </c>
      <c r="QR37" s="18" t="s">
        <v>293</v>
      </c>
      <c r="QS37" s="18" t="s">
        <v>486</v>
      </c>
      <c r="QT37" s="18" t="s">
        <v>1</v>
      </c>
      <c r="RB37" s="37">
        <v>43971.445004490743</v>
      </c>
      <c r="RC37" s="35" t="s">
        <v>841</v>
      </c>
      <c r="RD37" s="35">
        <v>9</v>
      </c>
      <c r="RE37" s="35" t="s">
        <v>7</v>
      </c>
      <c r="RG37" s="35" t="s">
        <v>7</v>
      </c>
      <c r="RI37" s="35" t="s">
        <v>7</v>
      </c>
      <c r="RL37" s="35" t="s">
        <v>20</v>
      </c>
      <c r="RM37" s="35" t="s">
        <v>40</v>
      </c>
      <c r="RN37" s="35" t="s">
        <v>20</v>
      </c>
      <c r="RO37" s="35" t="s">
        <v>20</v>
      </c>
      <c r="RP37" s="35" t="s">
        <v>20</v>
      </c>
      <c r="RQ37" s="35" t="s">
        <v>134</v>
      </c>
      <c r="RR37" s="35">
        <v>2</v>
      </c>
      <c r="RS37" s="35">
        <v>1</v>
      </c>
      <c r="RT37" s="35" t="s">
        <v>20</v>
      </c>
      <c r="RU37" s="35" t="s">
        <v>38</v>
      </c>
      <c r="RV37" s="35" t="s">
        <v>9</v>
      </c>
      <c r="RW37" s="35" t="s">
        <v>1710</v>
      </c>
      <c r="RX37" s="35" t="s">
        <v>7</v>
      </c>
      <c r="RZ37" s="35" t="s">
        <v>9</v>
      </c>
      <c r="SA37" s="35" t="s">
        <v>35</v>
      </c>
      <c r="SB37" s="35" t="s">
        <v>34</v>
      </c>
      <c r="SC37" s="35" t="s">
        <v>9</v>
      </c>
      <c r="SD37" s="35" t="s">
        <v>1709</v>
      </c>
      <c r="SE37" s="35">
        <v>3</v>
      </c>
      <c r="SF37" s="35" t="s">
        <v>1708</v>
      </c>
      <c r="SG37" s="35">
        <v>0</v>
      </c>
      <c r="SI37" s="35">
        <v>7</v>
      </c>
      <c r="SJ37" s="35" t="s">
        <v>254</v>
      </c>
      <c r="SK37" s="35" t="s">
        <v>1707</v>
      </c>
      <c r="SL37" s="35">
        <v>4</v>
      </c>
      <c r="SM37" s="35">
        <v>1</v>
      </c>
      <c r="SN37" s="35">
        <v>2</v>
      </c>
      <c r="SO37" s="35">
        <v>2</v>
      </c>
      <c r="SP37" s="35">
        <v>3</v>
      </c>
      <c r="SQ37" s="35">
        <v>1</v>
      </c>
      <c r="SR37" s="35">
        <v>4</v>
      </c>
      <c r="SS37" s="35">
        <v>3</v>
      </c>
      <c r="ST37" s="35">
        <v>2</v>
      </c>
      <c r="SU37" s="35">
        <v>3</v>
      </c>
      <c r="SV37" s="35">
        <v>4</v>
      </c>
      <c r="SW37" s="35">
        <v>2</v>
      </c>
      <c r="SX37" s="35">
        <v>1</v>
      </c>
      <c r="SY37" s="35">
        <v>1</v>
      </c>
      <c r="SZ37" s="35">
        <v>3</v>
      </c>
      <c r="TA37" s="35">
        <v>3</v>
      </c>
      <c r="TB37" s="35">
        <v>3</v>
      </c>
      <c r="TC37" s="35">
        <v>1</v>
      </c>
      <c r="TD37" s="35">
        <v>4</v>
      </c>
      <c r="TE37" s="35">
        <v>3</v>
      </c>
      <c r="TF37" s="156">
        <v>39</v>
      </c>
      <c r="TG37" s="160">
        <v>1</v>
      </c>
      <c r="TH37" s="35">
        <v>1</v>
      </c>
      <c r="TI37" s="35">
        <v>2</v>
      </c>
      <c r="TJ37" s="35">
        <v>1</v>
      </c>
      <c r="TK37" s="35">
        <v>2</v>
      </c>
      <c r="TL37" s="35">
        <v>0</v>
      </c>
      <c r="TM37" s="35">
        <v>1</v>
      </c>
      <c r="TN37" s="35">
        <v>1</v>
      </c>
      <c r="TO37" s="35">
        <v>3</v>
      </c>
      <c r="TP37" s="35">
        <v>1</v>
      </c>
      <c r="TQ37" s="35">
        <v>1</v>
      </c>
      <c r="TR37" s="35">
        <v>1</v>
      </c>
      <c r="TS37" s="35">
        <v>3</v>
      </c>
      <c r="TT37" s="35">
        <v>0</v>
      </c>
      <c r="TU37" s="35">
        <v>1</v>
      </c>
      <c r="TV37" s="35">
        <v>2</v>
      </c>
      <c r="TW37" s="35">
        <v>1</v>
      </c>
      <c r="TX37" s="35">
        <v>2</v>
      </c>
      <c r="TY37" s="35">
        <v>1</v>
      </c>
      <c r="TZ37" s="35">
        <v>0</v>
      </c>
      <c r="UA37" s="35">
        <v>1</v>
      </c>
      <c r="UB37" s="35">
        <v>1</v>
      </c>
      <c r="UC37" s="35">
        <v>0</v>
      </c>
      <c r="UD37" s="35">
        <v>1</v>
      </c>
      <c r="UE37" s="35">
        <v>0</v>
      </c>
      <c r="UF37" s="35">
        <v>1</v>
      </c>
      <c r="UG37" s="35">
        <v>2</v>
      </c>
      <c r="UH37" s="35">
        <v>0</v>
      </c>
      <c r="UI37" s="35">
        <v>1</v>
      </c>
      <c r="UJ37" s="35">
        <v>0</v>
      </c>
      <c r="UK37" s="35">
        <v>0</v>
      </c>
      <c r="UL37" s="35">
        <v>0</v>
      </c>
      <c r="UM37" s="35">
        <v>0</v>
      </c>
      <c r="UN37" s="35">
        <v>0</v>
      </c>
      <c r="UO37" s="35">
        <v>2</v>
      </c>
      <c r="UP37" s="35">
        <v>2</v>
      </c>
      <c r="UQ37" s="156">
        <v>2</v>
      </c>
      <c r="UR37" s="163">
        <v>8</v>
      </c>
      <c r="US37" s="163">
        <v>5</v>
      </c>
      <c r="UT37" s="163">
        <v>8</v>
      </c>
      <c r="UU37" s="163">
        <v>3</v>
      </c>
      <c r="UV37" s="163">
        <v>11</v>
      </c>
      <c r="UW37" s="163">
        <v>3</v>
      </c>
      <c r="UX37" s="163">
        <v>16</v>
      </c>
      <c r="UY37" s="160">
        <v>2</v>
      </c>
      <c r="UZ37" s="35">
        <v>1</v>
      </c>
      <c r="VA37" s="35">
        <v>4</v>
      </c>
      <c r="VB37" s="35">
        <v>3</v>
      </c>
      <c r="VC37" s="35">
        <v>3</v>
      </c>
      <c r="VD37" s="35">
        <v>4</v>
      </c>
      <c r="VE37" s="35">
        <v>4</v>
      </c>
      <c r="VF37" s="35">
        <v>4</v>
      </c>
      <c r="VG37" s="35">
        <v>4</v>
      </c>
      <c r="VH37" s="35">
        <v>4</v>
      </c>
      <c r="VI37" s="35">
        <v>4</v>
      </c>
      <c r="VJ37" s="35">
        <v>4</v>
      </c>
      <c r="VK37" s="35">
        <v>2</v>
      </c>
      <c r="VL37" s="35">
        <v>4</v>
      </c>
      <c r="VM37" s="35">
        <v>4</v>
      </c>
      <c r="VN37" s="35">
        <v>2</v>
      </c>
      <c r="VO37" s="35">
        <v>4</v>
      </c>
      <c r="VP37" s="35">
        <v>4</v>
      </c>
      <c r="VQ37" s="35">
        <v>4</v>
      </c>
      <c r="VR37" s="40">
        <f>SUM(UY37:VQ37)</f>
        <v>65</v>
      </c>
      <c r="VS37" s="44" t="s">
        <v>1706</v>
      </c>
      <c r="VT37" s="35">
        <v>2</v>
      </c>
      <c r="VU37" s="44" t="s">
        <v>833</v>
      </c>
      <c r="VV37" s="35">
        <v>8</v>
      </c>
      <c r="VW37" s="35" t="s">
        <v>26</v>
      </c>
      <c r="VX37" s="35" t="s">
        <v>26</v>
      </c>
      <c r="VY37" s="35" t="s">
        <v>26</v>
      </c>
      <c r="VZ37" s="35" t="s">
        <v>26</v>
      </c>
      <c r="WA37" s="35" t="s">
        <v>26</v>
      </c>
      <c r="WB37" s="35" t="s">
        <v>26</v>
      </c>
      <c r="WC37" s="35" t="s">
        <v>26</v>
      </c>
      <c r="WD37" s="35" t="s">
        <v>26</v>
      </c>
      <c r="WE37" s="35" t="s">
        <v>26</v>
      </c>
      <c r="WF37" s="35" t="s">
        <v>102</v>
      </c>
      <c r="WG37" s="35" t="s">
        <v>125</v>
      </c>
      <c r="WH37" s="35" t="s">
        <v>26</v>
      </c>
      <c r="WI37" s="35" t="s">
        <v>24</v>
      </c>
      <c r="WJ37" s="35" t="s">
        <v>23</v>
      </c>
      <c r="WK37" s="35">
        <v>15</v>
      </c>
      <c r="WL37" s="35" t="s">
        <v>7</v>
      </c>
      <c r="WM37" s="35" t="s">
        <v>7</v>
      </c>
      <c r="WO37" s="35" t="s">
        <v>96</v>
      </c>
      <c r="WP37" s="35" t="s">
        <v>96</v>
      </c>
      <c r="WQ37" s="35">
        <v>5</v>
      </c>
      <c r="WR37" s="35">
        <v>2</v>
      </c>
      <c r="WS37" s="35">
        <v>2</v>
      </c>
      <c r="WT37" s="35">
        <v>1</v>
      </c>
      <c r="WU37" s="35" t="s">
        <v>1346</v>
      </c>
      <c r="WV37" s="35" t="s">
        <v>18</v>
      </c>
      <c r="WW37" s="35" t="s">
        <v>20</v>
      </c>
      <c r="WX37" s="35" t="s">
        <v>20</v>
      </c>
      <c r="WY37" s="35" t="s">
        <v>20</v>
      </c>
      <c r="WZ37" s="35">
        <v>1</v>
      </c>
      <c r="XA37" s="35">
        <v>2</v>
      </c>
      <c r="XB37" s="35">
        <v>3</v>
      </c>
      <c r="XC37" s="35">
        <v>1</v>
      </c>
      <c r="XE37" s="35" t="s">
        <v>14</v>
      </c>
      <c r="XF37" s="35" t="s">
        <v>7</v>
      </c>
      <c r="XG37" s="35" t="s">
        <v>14</v>
      </c>
      <c r="XH37" s="35" t="s">
        <v>94</v>
      </c>
      <c r="XI37" s="35" t="s">
        <v>13</v>
      </c>
      <c r="XJ37" s="35" t="s">
        <v>7</v>
      </c>
      <c r="XK37" s="35" t="s">
        <v>7</v>
      </c>
      <c r="XL37" s="35" t="s">
        <v>12</v>
      </c>
      <c r="XM37" s="35" t="s">
        <v>57</v>
      </c>
      <c r="XN37" s="35" t="s">
        <v>9</v>
      </c>
      <c r="XO37" s="35" t="s">
        <v>7</v>
      </c>
      <c r="XQ37" s="35" t="s">
        <v>830</v>
      </c>
      <c r="XR37" s="35" t="s">
        <v>7</v>
      </c>
      <c r="XS37" s="35" t="s">
        <v>7</v>
      </c>
      <c r="XT37" s="35" t="s">
        <v>7</v>
      </c>
      <c r="XV37" s="35" t="s">
        <v>9</v>
      </c>
      <c r="XW37" s="35" t="s">
        <v>7</v>
      </c>
      <c r="XZ37" s="35" t="s">
        <v>7</v>
      </c>
      <c r="YA37" s="35" t="s">
        <v>249</v>
      </c>
      <c r="YC37" s="35">
        <v>10</v>
      </c>
      <c r="YJ37" s="35" t="s">
        <v>5</v>
      </c>
      <c r="YZ37" s="35" t="s">
        <v>54</v>
      </c>
      <c r="ZD37" s="35" t="s">
        <v>141</v>
      </c>
      <c r="ZF37" s="35" t="s">
        <v>293</v>
      </c>
      <c r="ZG37" s="35" t="s">
        <v>486</v>
      </c>
      <c r="ZH37" s="35" t="s">
        <v>1</v>
      </c>
    </row>
    <row r="38" spans="1:684" ht="14.5" x14ac:dyDescent="0.35">
      <c r="A38" s="17">
        <v>43976.673553900459</v>
      </c>
      <c r="B38" s="47" t="s">
        <v>89</v>
      </c>
      <c r="C38" s="53">
        <v>38</v>
      </c>
      <c r="D38" s="11" t="s">
        <v>51</v>
      </c>
      <c r="E38" s="11" t="s">
        <v>88</v>
      </c>
      <c r="F38" s="11" t="s">
        <v>49</v>
      </c>
      <c r="G38" s="11" t="s">
        <v>87</v>
      </c>
      <c r="H38" s="11" t="s">
        <v>47</v>
      </c>
      <c r="I38" s="11" t="s">
        <v>47</v>
      </c>
      <c r="J38" s="11" t="s">
        <v>7</v>
      </c>
      <c r="L38" s="11" t="s">
        <v>7</v>
      </c>
      <c r="N38" s="11" t="s">
        <v>9</v>
      </c>
      <c r="O38" s="11" t="s">
        <v>86</v>
      </c>
      <c r="P38" s="11">
        <v>60</v>
      </c>
      <c r="Q38" s="11" t="s">
        <v>85</v>
      </c>
      <c r="R38" s="11">
        <v>1.5</v>
      </c>
      <c r="S38" s="11" t="s">
        <v>84</v>
      </c>
      <c r="T38" s="11">
        <v>0</v>
      </c>
      <c r="U38" s="11" t="s">
        <v>7</v>
      </c>
      <c r="V38" s="11" t="s">
        <v>7</v>
      </c>
      <c r="W38" s="11" t="s">
        <v>7</v>
      </c>
      <c r="X38" s="11" t="s">
        <v>7</v>
      </c>
      <c r="Y38" s="54" t="s">
        <v>7</v>
      </c>
      <c r="Z38" s="65" t="s">
        <v>9</v>
      </c>
      <c r="AA38" s="66" t="s">
        <v>83</v>
      </c>
      <c r="AB38" s="66" t="s">
        <v>9</v>
      </c>
      <c r="AC38" s="66" t="s">
        <v>43</v>
      </c>
      <c r="AD38" s="66" t="s">
        <v>7</v>
      </c>
      <c r="AE38" s="66"/>
      <c r="AF38" s="67" t="s">
        <v>20</v>
      </c>
      <c r="AG38" s="53" t="s">
        <v>82</v>
      </c>
      <c r="AH38" s="11" t="s">
        <v>81</v>
      </c>
      <c r="AI38" s="11" t="s">
        <v>20</v>
      </c>
      <c r="AJ38" s="11" t="s">
        <v>20</v>
      </c>
      <c r="AK38" s="11" t="s">
        <v>20</v>
      </c>
      <c r="AL38" s="11" t="s">
        <v>80</v>
      </c>
      <c r="AM38" s="11" t="s">
        <v>79</v>
      </c>
      <c r="AN38" s="11" t="s">
        <v>20</v>
      </c>
      <c r="AO38" s="11" t="s">
        <v>20</v>
      </c>
      <c r="AP38" s="54" t="s">
        <v>38</v>
      </c>
      <c r="AQ38" s="65" t="s">
        <v>9</v>
      </c>
      <c r="AR38" s="66" t="s">
        <v>78</v>
      </c>
      <c r="AS38" s="66" t="s">
        <v>7</v>
      </c>
      <c r="AT38" s="67"/>
      <c r="AU38" s="53" t="s">
        <v>9</v>
      </c>
      <c r="AV38" s="11" t="s">
        <v>35</v>
      </c>
      <c r="AW38" s="11" t="s">
        <v>34</v>
      </c>
      <c r="AX38" s="11" t="s">
        <v>9</v>
      </c>
      <c r="AY38" s="11" t="s">
        <v>77</v>
      </c>
      <c r="AZ38" s="11">
        <v>0</v>
      </c>
      <c r="BA38" s="11" t="s">
        <v>76</v>
      </c>
      <c r="BB38" s="11">
        <v>2</v>
      </c>
      <c r="BC38" s="11" t="s">
        <v>75</v>
      </c>
      <c r="BD38" s="11">
        <v>2</v>
      </c>
      <c r="BE38" s="11" t="s">
        <v>74</v>
      </c>
      <c r="BF38" s="54" t="s">
        <v>73</v>
      </c>
      <c r="BG38" s="83">
        <v>4</v>
      </c>
      <c r="BH38" s="79">
        <v>4</v>
      </c>
      <c r="BI38" s="79">
        <v>1</v>
      </c>
      <c r="BJ38" s="79">
        <v>2</v>
      </c>
      <c r="BK38" s="79">
        <v>3</v>
      </c>
      <c r="BL38" s="79">
        <v>1</v>
      </c>
      <c r="BM38" s="79">
        <v>1</v>
      </c>
      <c r="BN38" s="79">
        <v>4</v>
      </c>
      <c r="BO38" s="79">
        <v>1</v>
      </c>
      <c r="BP38" s="79">
        <v>4</v>
      </c>
      <c r="BQ38" s="79">
        <v>4</v>
      </c>
      <c r="BR38" s="79">
        <v>1</v>
      </c>
      <c r="BS38" s="79">
        <v>1</v>
      </c>
      <c r="BT38" s="79">
        <v>1</v>
      </c>
      <c r="BU38" s="79">
        <v>4</v>
      </c>
      <c r="BV38" s="79">
        <v>3</v>
      </c>
      <c r="BW38" s="79">
        <v>1</v>
      </c>
      <c r="BX38" s="79">
        <v>1</v>
      </c>
      <c r="BY38" s="79">
        <v>4</v>
      </c>
      <c r="BZ38" s="84">
        <v>4</v>
      </c>
      <c r="CA38" s="136">
        <v>26</v>
      </c>
      <c r="CB38" s="53">
        <v>0</v>
      </c>
      <c r="CC38" s="11">
        <v>1</v>
      </c>
      <c r="CD38" s="11">
        <v>3</v>
      </c>
      <c r="CE38" s="11">
        <v>1</v>
      </c>
      <c r="CF38" s="11">
        <v>0</v>
      </c>
      <c r="CG38" s="11">
        <v>0</v>
      </c>
      <c r="CH38" s="11">
        <v>0</v>
      </c>
      <c r="CI38" s="11">
        <v>1</v>
      </c>
      <c r="CJ38" s="11">
        <v>0</v>
      </c>
      <c r="CK38" s="11">
        <v>0</v>
      </c>
      <c r="CL38" s="11">
        <v>2</v>
      </c>
      <c r="CM38" s="11">
        <v>1</v>
      </c>
      <c r="CN38" s="11">
        <v>0</v>
      </c>
      <c r="CO38" s="11">
        <v>0</v>
      </c>
      <c r="CP38" s="11">
        <v>0</v>
      </c>
      <c r="CQ38" s="11">
        <v>0</v>
      </c>
      <c r="CR38" s="11">
        <v>1</v>
      </c>
      <c r="CS38" s="11">
        <v>2</v>
      </c>
      <c r="CT38" s="11">
        <v>1</v>
      </c>
      <c r="CU38" s="11">
        <v>0</v>
      </c>
      <c r="CV38" s="11">
        <v>0</v>
      </c>
      <c r="CW38" s="11">
        <v>0</v>
      </c>
      <c r="CX38" s="11">
        <v>0</v>
      </c>
      <c r="CY38" s="11">
        <v>0</v>
      </c>
      <c r="CZ38" s="11">
        <v>0</v>
      </c>
      <c r="DA38" s="11">
        <v>3</v>
      </c>
      <c r="DB38" s="11">
        <v>0</v>
      </c>
      <c r="DC38" s="11">
        <v>0</v>
      </c>
      <c r="DD38" s="11">
        <v>2</v>
      </c>
      <c r="DE38" s="11">
        <v>0</v>
      </c>
      <c r="DF38" s="11">
        <v>0</v>
      </c>
      <c r="DG38" s="11">
        <v>0</v>
      </c>
      <c r="DH38" s="11">
        <v>0</v>
      </c>
      <c r="DI38" s="11">
        <v>1</v>
      </c>
      <c r="DJ38" s="11">
        <v>0</v>
      </c>
      <c r="DK38" s="11">
        <v>0</v>
      </c>
      <c r="DL38" s="54">
        <v>0</v>
      </c>
      <c r="DM38" s="143">
        <v>0</v>
      </c>
      <c r="DN38" s="143">
        <v>4</v>
      </c>
      <c r="DO38" s="143">
        <v>10</v>
      </c>
      <c r="DP38" s="143">
        <v>3</v>
      </c>
      <c r="DQ38" s="143">
        <v>0</v>
      </c>
      <c r="DR38" s="143">
        <v>2</v>
      </c>
      <c r="DS38" s="143">
        <v>19</v>
      </c>
      <c r="DT38" s="83">
        <v>3</v>
      </c>
      <c r="DU38" s="79">
        <v>2</v>
      </c>
      <c r="DV38" s="79">
        <v>3</v>
      </c>
      <c r="DW38" s="79">
        <v>3</v>
      </c>
      <c r="DX38" s="79">
        <v>1</v>
      </c>
      <c r="DY38" s="79">
        <v>1</v>
      </c>
      <c r="DZ38" s="79">
        <v>4</v>
      </c>
      <c r="EA38" s="79">
        <v>2</v>
      </c>
      <c r="EB38" s="79">
        <v>1</v>
      </c>
      <c r="EC38" s="79">
        <v>2</v>
      </c>
      <c r="ED38" s="79">
        <v>1</v>
      </c>
      <c r="EE38" s="79">
        <v>3</v>
      </c>
      <c r="EF38" s="79">
        <v>1</v>
      </c>
      <c r="EG38" s="79">
        <v>3</v>
      </c>
      <c r="EH38" s="79">
        <v>2</v>
      </c>
      <c r="EI38" s="79">
        <v>1</v>
      </c>
      <c r="EJ38" s="79">
        <v>1</v>
      </c>
      <c r="EK38" s="79">
        <v>2</v>
      </c>
      <c r="EL38" s="84">
        <v>4</v>
      </c>
      <c r="EM38" s="136">
        <f t="shared" si="0"/>
        <v>40</v>
      </c>
      <c r="EN38" s="90" t="s">
        <v>72</v>
      </c>
      <c r="EO38" s="11" t="s">
        <v>71</v>
      </c>
      <c r="EP38" s="77" t="s">
        <v>70</v>
      </c>
      <c r="EQ38" s="11">
        <v>6.5</v>
      </c>
      <c r="ER38" s="11" t="s">
        <v>68</v>
      </c>
      <c r="ES38" s="11" t="s">
        <v>68</v>
      </c>
      <c r="ET38" s="11" t="s">
        <v>68</v>
      </c>
      <c r="EU38" s="11" t="s">
        <v>26</v>
      </c>
      <c r="EV38" s="11" t="s">
        <v>68</v>
      </c>
      <c r="EW38" s="11" t="s">
        <v>69</v>
      </c>
      <c r="EX38" s="11" t="s">
        <v>26</v>
      </c>
      <c r="EY38" s="11" t="s">
        <v>68</v>
      </c>
      <c r="EZ38" s="11" t="s">
        <v>26</v>
      </c>
      <c r="FA38" s="11" t="s">
        <v>67</v>
      </c>
      <c r="FB38" s="11" t="s">
        <v>26</v>
      </c>
      <c r="FC38" s="11" t="s">
        <v>26</v>
      </c>
      <c r="FD38" s="11" t="s">
        <v>66</v>
      </c>
      <c r="FE38" s="54" t="s">
        <v>65</v>
      </c>
      <c r="FF38" s="83" t="s">
        <v>64</v>
      </c>
      <c r="FG38" s="79" t="s">
        <v>63</v>
      </c>
      <c r="FH38" s="79" t="s">
        <v>62</v>
      </c>
      <c r="FI38" s="79">
        <v>5</v>
      </c>
      <c r="FJ38" s="79" t="s">
        <v>9</v>
      </c>
      <c r="FK38" s="79" t="s">
        <v>9</v>
      </c>
      <c r="FL38" s="79" t="s">
        <v>61</v>
      </c>
      <c r="FM38" s="79" t="s">
        <v>60</v>
      </c>
      <c r="FN38" s="84" t="s">
        <v>21</v>
      </c>
      <c r="FO38" s="53">
        <v>5</v>
      </c>
      <c r="FP38" s="11">
        <v>4</v>
      </c>
      <c r="FQ38" s="11">
        <v>5</v>
      </c>
      <c r="FR38" s="11">
        <v>1</v>
      </c>
      <c r="FS38" s="11" t="s">
        <v>19</v>
      </c>
      <c r="FT38" s="11" t="s">
        <v>17</v>
      </c>
      <c r="FU38" s="11" t="s">
        <v>20</v>
      </c>
      <c r="FV38" s="11" t="s">
        <v>20</v>
      </c>
      <c r="FW38" s="11" t="s">
        <v>20</v>
      </c>
      <c r="FX38" s="11">
        <v>1</v>
      </c>
      <c r="FY38" s="11">
        <v>2</v>
      </c>
      <c r="FZ38" s="11">
        <v>3</v>
      </c>
      <c r="GA38" s="11">
        <v>5</v>
      </c>
      <c r="GB38" s="11" t="s">
        <v>59</v>
      </c>
      <c r="GC38" s="11" t="s">
        <v>14</v>
      </c>
      <c r="GD38" s="11" t="s">
        <v>7</v>
      </c>
      <c r="GE38" s="11" t="s">
        <v>58</v>
      </c>
      <c r="GF38" s="11" t="s">
        <v>58</v>
      </c>
      <c r="GG38" s="11" t="s">
        <v>7</v>
      </c>
      <c r="GH38" s="11" t="s">
        <v>7</v>
      </c>
      <c r="GI38" s="54" t="s">
        <v>7</v>
      </c>
      <c r="GJ38" s="83" t="s">
        <v>12</v>
      </c>
      <c r="GK38" s="79" t="s">
        <v>57</v>
      </c>
      <c r="GL38" s="79" t="s">
        <v>7</v>
      </c>
      <c r="GM38" s="79" t="s">
        <v>9</v>
      </c>
      <c r="GN38" s="79">
        <v>3</v>
      </c>
      <c r="GO38" s="79" t="s">
        <v>56</v>
      </c>
      <c r="GP38" s="79" t="s">
        <v>9</v>
      </c>
      <c r="GQ38" s="79" t="s">
        <v>9</v>
      </c>
      <c r="GR38" s="79" t="s">
        <v>7</v>
      </c>
      <c r="GS38" s="79"/>
      <c r="GT38" s="84" t="s">
        <v>7</v>
      </c>
      <c r="GU38" s="53" t="s">
        <v>7</v>
      </c>
      <c r="GW38" s="11" t="s">
        <v>7</v>
      </c>
      <c r="GX38" s="54" t="s">
        <v>7</v>
      </c>
      <c r="GY38" s="83" t="s">
        <v>55</v>
      </c>
      <c r="GZ38" s="79"/>
      <c r="HA38" s="79"/>
      <c r="HB38" s="79"/>
      <c r="HC38" s="79"/>
      <c r="HD38" s="79"/>
      <c r="HE38" s="79"/>
      <c r="HF38" s="79"/>
      <c r="HG38" s="84">
        <v>10</v>
      </c>
      <c r="HH38" s="49" t="s">
        <v>5</v>
      </c>
      <c r="HX38" s="11" t="s">
        <v>54</v>
      </c>
      <c r="HY38" s="11" t="s">
        <v>53</v>
      </c>
      <c r="HZ38" s="11" t="s">
        <v>1</v>
      </c>
      <c r="IB38" s="11" t="s">
        <v>1</v>
      </c>
      <c r="IF38" s="11" t="s">
        <v>1</v>
      </c>
      <c r="MD38"/>
      <c r="ME38"/>
      <c r="MF38"/>
      <c r="MG38"/>
      <c r="MH38"/>
      <c r="MI38"/>
      <c r="MJ38"/>
    </row>
    <row r="39" spans="1:684" ht="14.5" x14ac:dyDescent="0.35">
      <c r="A39" s="17">
        <v>43967.135409131944</v>
      </c>
      <c r="B39" s="47" t="s">
        <v>228</v>
      </c>
      <c r="C39" s="53">
        <v>43</v>
      </c>
      <c r="D39" s="11" t="s">
        <v>139</v>
      </c>
      <c r="E39" s="11" t="s">
        <v>138</v>
      </c>
      <c r="F39" s="11" t="s">
        <v>118</v>
      </c>
      <c r="G39" s="11" t="s">
        <v>87</v>
      </c>
      <c r="H39" s="11" t="s">
        <v>47</v>
      </c>
      <c r="I39" s="11" t="s">
        <v>47</v>
      </c>
      <c r="J39" s="11" t="s">
        <v>7</v>
      </c>
      <c r="L39" s="11" t="s">
        <v>7</v>
      </c>
      <c r="N39" s="11" t="s">
        <v>7</v>
      </c>
      <c r="O39" s="11" t="s">
        <v>86</v>
      </c>
      <c r="P39" s="11">
        <v>70</v>
      </c>
      <c r="S39" s="11">
        <v>3</v>
      </c>
      <c r="T39" s="11">
        <v>0</v>
      </c>
      <c r="U39" s="11" t="s">
        <v>7</v>
      </c>
      <c r="V39" s="11" t="s">
        <v>7</v>
      </c>
      <c r="W39" s="11" t="s">
        <v>9</v>
      </c>
      <c r="X39" s="11" t="s">
        <v>7</v>
      </c>
      <c r="Y39" s="54" t="s">
        <v>7</v>
      </c>
      <c r="Z39" s="65" t="s">
        <v>7</v>
      </c>
      <c r="AA39" s="66"/>
      <c r="AB39" s="66" t="s">
        <v>7</v>
      </c>
      <c r="AC39" s="66"/>
      <c r="AD39" s="66" t="s">
        <v>7</v>
      </c>
      <c r="AE39" s="66"/>
      <c r="AF39" s="67"/>
      <c r="AG39" s="53" t="s">
        <v>20</v>
      </c>
      <c r="AH39" s="11" t="s">
        <v>40</v>
      </c>
      <c r="AI39" s="11" t="s">
        <v>20</v>
      </c>
      <c r="AJ39" s="11" t="s">
        <v>20</v>
      </c>
      <c r="AK39" s="11" t="s">
        <v>20</v>
      </c>
      <c r="AL39" s="11" t="s">
        <v>39</v>
      </c>
      <c r="AM39" s="11" t="s">
        <v>20</v>
      </c>
      <c r="AN39" s="11" t="s">
        <v>20</v>
      </c>
      <c r="AO39" s="11" t="s">
        <v>20</v>
      </c>
      <c r="AP39" s="54" t="s">
        <v>38</v>
      </c>
      <c r="AQ39" s="65" t="s">
        <v>9</v>
      </c>
      <c r="AR39" s="66" t="s">
        <v>227</v>
      </c>
      <c r="AS39" s="66" t="s">
        <v>9</v>
      </c>
      <c r="AT39" s="67" t="s">
        <v>226</v>
      </c>
      <c r="AU39" s="53" t="s">
        <v>9</v>
      </c>
      <c r="AV39" s="11" t="s">
        <v>112</v>
      </c>
      <c r="AW39" s="11" t="s">
        <v>225</v>
      </c>
      <c r="AX39" s="11" t="s">
        <v>9</v>
      </c>
      <c r="AY39" s="11" t="s">
        <v>224</v>
      </c>
      <c r="AZ39" s="11">
        <v>7</v>
      </c>
      <c r="BA39" s="11" t="s">
        <v>108</v>
      </c>
      <c r="BB39" s="11">
        <v>0</v>
      </c>
      <c r="BC39" s="11">
        <v>0</v>
      </c>
      <c r="BD39" s="11">
        <v>0</v>
      </c>
      <c r="BE39" s="11">
        <v>0</v>
      </c>
      <c r="BF39" s="54" t="s">
        <v>223</v>
      </c>
      <c r="BG39" s="83">
        <v>4</v>
      </c>
      <c r="BH39" s="79">
        <v>4</v>
      </c>
      <c r="BI39" s="79">
        <v>1</v>
      </c>
      <c r="BJ39" s="79">
        <v>1</v>
      </c>
      <c r="BK39" s="79">
        <v>4</v>
      </c>
      <c r="BL39" s="79">
        <v>1</v>
      </c>
      <c r="BM39" s="79">
        <v>2</v>
      </c>
      <c r="BN39" s="79">
        <v>4</v>
      </c>
      <c r="BO39" s="79">
        <v>2</v>
      </c>
      <c r="BP39" s="79">
        <v>4</v>
      </c>
      <c r="BQ39" s="79">
        <v>4</v>
      </c>
      <c r="BR39" s="79">
        <v>1</v>
      </c>
      <c r="BS39" s="79">
        <v>1</v>
      </c>
      <c r="BT39" s="79">
        <v>1</v>
      </c>
      <c r="BU39" s="79">
        <v>4</v>
      </c>
      <c r="BV39" s="79">
        <v>4</v>
      </c>
      <c r="BW39" s="79">
        <v>2</v>
      </c>
      <c r="BX39" s="79">
        <v>1</v>
      </c>
      <c r="BY39" s="79">
        <v>4</v>
      </c>
      <c r="BZ39" s="84">
        <v>4</v>
      </c>
      <c r="CA39" s="136">
        <v>26</v>
      </c>
      <c r="CB39" s="53">
        <v>0</v>
      </c>
      <c r="CC39" s="11">
        <v>0</v>
      </c>
      <c r="CD39" s="11">
        <v>0</v>
      </c>
      <c r="CE39" s="11">
        <v>0</v>
      </c>
      <c r="CF39" s="11">
        <v>4</v>
      </c>
      <c r="CG39" s="11">
        <v>0</v>
      </c>
      <c r="CH39" s="11">
        <v>0</v>
      </c>
      <c r="CI39" s="11">
        <v>0</v>
      </c>
      <c r="CJ39" s="11">
        <v>4</v>
      </c>
      <c r="CK39" s="11">
        <v>0</v>
      </c>
      <c r="CL39" s="11">
        <v>0</v>
      </c>
      <c r="CM39" s="11">
        <v>1</v>
      </c>
      <c r="CN39" s="11">
        <v>3</v>
      </c>
      <c r="CO39" s="11">
        <v>0</v>
      </c>
      <c r="CP39" s="11">
        <v>0</v>
      </c>
      <c r="CQ39" s="11">
        <v>0</v>
      </c>
      <c r="CR39" s="11">
        <v>0</v>
      </c>
      <c r="CS39" s="11">
        <v>0</v>
      </c>
      <c r="CT39" s="11">
        <v>0</v>
      </c>
      <c r="CU39" s="11">
        <v>0</v>
      </c>
      <c r="CV39" s="11">
        <v>0</v>
      </c>
      <c r="CW39" s="11">
        <v>0</v>
      </c>
      <c r="CX39" s="11">
        <v>0</v>
      </c>
      <c r="CY39" s="11">
        <v>3</v>
      </c>
      <c r="CZ39" s="11">
        <v>0</v>
      </c>
      <c r="DA39" s="11">
        <v>0</v>
      </c>
      <c r="DB39" s="11">
        <v>0</v>
      </c>
      <c r="DC39" s="11">
        <v>0</v>
      </c>
      <c r="DD39" s="11">
        <v>0</v>
      </c>
      <c r="DE39" s="11">
        <v>0</v>
      </c>
      <c r="DF39" s="11">
        <v>0</v>
      </c>
      <c r="DG39" s="11">
        <v>3</v>
      </c>
      <c r="DH39" s="11">
        <v>0</v>
      </c>
      <c r="DI39" s="11">
        <v>1</v>
      </c>
      <c r="DJ39" s="11">
        <v>3</v>
      </c>
      <c r="DK39" s="11">
        <v>1</v>
      </c>
      <c r="DL39" s="54">
        <v>0</v>
      </c>
      <c r="DM39" s="143">
        <v>0</v>
      </c>
      <c r="DN39" s="143">
        <v>0</v>
      </c>
      <c r="DO39" s="143">
        <v>0</v>
      </c>
      <c r="DP39" s="143">
        <v>1</v>
      </c>
      <c r="DQ39" s="143">
        <v>20</v>
      </c>
      <c r="DR39" s="143">
        <v>2</v>
      </c>
      <c r="DS39" s="143">
        <v>-17</v>
      </c>
      <c r="DT39" s="83">
        <v>1</v>
      </c>
      <c r="DU39" s="79">
        <v>1</v>
      </c>
      <c r="DV39" s="79">
        <v>2</v>
      </c>
      <c r="DW39" s="79">
        <v>1</v>
      </c>
      <c r="DX39" s="79">
        <v>2</v>
      </c>
      <c r="DY39" s="79">
        <v>1</v>
      </c>
      <c r="DZ39" s="79">
        <v>1</v>
      </c>
      <c r="EA39" s="79">
        <v>1</v>
      </c>
      <c r="EB39" s="79">
        <v>1</v>
      </c>
      <c r="EC39" s="79">
        <v>1</v>
      </c>
      <c r="ED39" s="79">
        <v>1</v>
      </c>
      <c r="EE39" s="79">
        <v>1</v>
      </c>
      <c r="EF39" s="79">
        <v>1</v>
      </c>
      <c r="EG39" s="79">
        <v>1</v>
      </c>
      <c r="EH39" s="79">
        <v>1</v>
      </c>
      <c r="EI39" s="79">
        <v>2</v>
      </c>
      <c r="EJ39" s="79">
        <v>1</v>
      </c>
      <c r="EK39" s="79">
        <v>1</v>
      </c>
      <c r="EL39" s="84">
        <v>1</v>
      </c>
      <c r="EM39" s="136">
        <f t="shared" si="0"/>
        <v>22</v>
      </c>
      <c r="EN39" s="90" t="s">
        <v>222</v>
      </c>
      <c r="EO39" s="11" t="s">
        <v>221</v>
      </c>
      <c r="EP39" s="77" t="s">
        <v>220</v>
      </c>
      <c r="EQ39" s="11">
        <v>7.5</v>
      </c>
      <c r="ER39" s="11" t="s">
        <v>26</v>
      </c>
      <c r="ES39" s="11" t="s">
        <v>26</v>
      </c>
      <c r="ET39" s="11" t="s">
        <v>26</v>
      </c>
      <c r="EU39" s="11" t="s">
        <v>26</v>
      </c>
      <c r="EV39" s="11" t="s">
        <v>26</v>
      </c>
      <c r="EW39" s="11" t="s">
        <v>26</v>
      </c>
      <c r="EX39" s="11" t="s">
        <v>26</v>
      </c>
      <c r="EY39" s="11" t="s">
        <v>26</v>
      </c>
      <c r="EZ39" s="11" t="s">
        <v>26</v>
      </c>
      <c r="FA39" s="11" t="s">
        <v>219</v>
      </c>
      <c r="FB39" s="11" t="s">
        <v>26</v>
      </c>
      <c r="FC39" s="11" t="s">
        <v>26</v>
      </c>
      <c r="FD39" s="11" t="s">
        <v>66</v>
      </c>
      <c r="FE39" s="54" t="s">
        <v>23</v>
      </c>
      <c r="FF39" s="83" t="s">
        <v>218</v>
      </c>
      <c r="FG39" s="79" t="s">
        <v>217</v>
      </c>
      <c r="FH39" s="79" t="s">
        <v>216</v>
      </c>
      <c r="FI39" s="79">
        <v>0</v>
      </c>
      <c r="FJ39" s="79" t="s">
        <v>9</v>
      </c>
      <c r="FK39" s="79" t="s">
        <v>7</v>
      </c>
      <c r="FL39" s="79"/>
      <c r="FM39" s="79" t="s">
        <v>96</v>
      </c>
      <c r="FN39" s="84" t="s">
        <v>96</v>
      </c>
      <c r="FO39" s="53">
        <v>4</v>
      </c>
      <c r="FP39" s="11">
        <v>4</v>
      </c>
      <c r="FQ39" s="11">
        <v>4</v>
      </c>
      <c r="FR39" s="11">
        <v>2</v>
      </c>
      <c r="FS39" s="11" t="s">
        <v>17</v>
      </c>
      <c r="FT39" s="11" t="s">
        <v>19</v>
      </c>
      <c r="FU39" s="11" t="s">
        <v>16</v>
      </c>
      <c r="FV39" s="11" t="s">
        <v>18</v>
      </c>
      <c r="FW39" s="11" t="s">
        <v>20</v>
      </c>
      <c r="FX39" s="11">
        <v>2</v>
      </c>
      <c r="FY39" s="11">
        <v>2</v>
      </c>
      <c r="FZ39" s="11">
        <v>2</v>
      </c>
      <c r="GA39" s="11">
        <v>5</v>
      </c>
      <c r="GC39" s="11" t="s">
        <v>14</v>
      </c>
      <c r="GD39" s="11" t="s">
        <v>9</v>
      </c>
      <c r="GE39" s="11" t="s">
        <v>94</v>
      </c>
      <c r="GF39" s="11" t="s">
        <v>14</v>
      </c>
      <c r="GG39" s="11" t="s">
        <v>7</v>
      </c>
      <c r="GH39" s="11" t="s">
        <v>7</v>
      </c>
      <c r="GI39" s="54" t="s">
        <v>9</v>
      </c>
      <c r="GJ39" s="83" t="s">
        <v>12</v>
      </c>
      <c r="GK39" s="79" t="s">
        <v>57</v>
      </c>
      <c r="GL39" s="79" t="s">
        <v>9</v>
      </c>
      <c r="GM39" s="79" t="s">
        <v>7</v>
      </c>
      <c r="GN39" s="79"/>
      <c r="GO39" s="79" t="s">
        <v>215</v>
      </c>
      <c r="GP39" s="79" t="s">
        <v>9</v>
      </c>
      <c r="GQ39" s="79" t="s">
        <v>9</v>
      </c>
      <c r="GR39" s="79" t="s">
        <v>9</v>
      </c>
      <c r="GS39" s="79"/>
      <c r="GT39" s="84" t="s">
        <v>9</v>
      </c>
      <c r="GU39" s="53" t="s">
        <v>9</v>
      </c>
      <c r="GV39" s="11" t="s">
        <v>214</v>
      </c>
      <c r="GW39" s="11" t="s">
        <v>7</v>
      </c>
      <c r="GX39" s="54" t="s">
        <v>7</v>
      </c>
      <c r="GY39" s="83" t="s">
        <v>121</v>
      </c>
      <c r="GZ39" s="79">
        <v>10</v>
      </c>
      <c r="HA39" s="79"/>
      <c r="HB39" s="79"/>
      <c r="HC39" s="79"/>
      <c r="HD39" s="79"/>
      <c r="HE39" s="79"/>
      <c r="HF39" s="79"/>
      <c r="HG39" s="84"/>
      <c r="HH39" s="49" t="s">
        <v>5</v>
      </c>
      <c r="HX39" s="11" t="s">
        <v>54</v>
      </c>
      <c r="IB39" s="11" t="s">
        <v>141</v>
      </c>
      <c r="IC39" s="11" t="s">
        <v>1</v>
      </c>
      <c r="ID39" s="11" t="s">
        <v>1</v>
      </c>
      <c r="IF39" s="11" t="s">
        <v>1</v>
      </c>
      <c r="MD39"/>
      <c r="ME39"/>
      <c r="MF39"/>
      <c r="MG39"/>
      <c r="MH39"/>
      <c r="MI39"/>
      <c r="MJ39"/>
    </row>
    <row r="40" spans="1:684" ht="14.5" x14ac:dyDescent="0.35">
      <c r="A40" s="17">
        <v>43958.407429421291</v>
      </c>
      <c r="B40" s="47" t="s">
        <v>559</v>
      </c>
      <c r="C40" s="53">
        <v>22</v>
      </c>
      <c r="D40" s="11" t="s">
        <v>139</v>
      </c>
      <c r="E40" s="11" t="s">
        <v>50</v>
      </c>
      <c r="F40" s="11" t="s">
        <v>49</v>
      </c>
      <c r="G40" s="11" t="s">
        <v>87</v>
      </c>
      <c r="H40" s="11" t="s">
        <v>47</v>
      </c>
      <c r="I40" s="11" t="s">
        <v>47</v>
      </c>
      <c r="J40" s="11" t="s">
        <v>7</v>
      </c>
      <c r="L40" s="11" t="s">
        <v>7</v>
      </c>
      <c r="N40" s="11" t="s">
        <v>7</v>
      </c>
      <c r="O40" s="11" t="s">
        <v>86</v>
      </c>
      <c r="Q40" s="11" t="s">
        <v>291</v>
      </c>
      <c r="S40" s="11">
        <v>1</v>
      </c>
      <c r="T40" s="11">
        <v>0</v>
      </c>
      <c r="U40" s="11" t="s">
        <v>7</v>
      </c>
      <c r="V40" s="11" t="s">
        <v>7</v>
      </c>
      <c r="W40" s="11" t="s">
        <v>7</v>
      </c>
      <c r="X40" s="11" t="s">
        <v>7</v>
      </c>
      <c r="Y40" s="54" t="s">
        <v>7</v>
      </c>
      <c r="Z40" s="65" t="s">
        <v>9</v>
      </c>
      <c r="AA40" s="66" t="s">
        <v>558</v>
      </c>
      <c r="AB40" s="66" t="s">
        <v>7</v>
      </c>
      <c r="AC40" s="66"/>
      <c r="AD40" s="66" t="s">
        <v>9</v>
      </c>
      <c r="AE40" s="66" t="s">
        <v>557</v>
      </c>
      <c r="AF40" s="67" t="s">
        <v>41</v>
      </c>
      <c r="AG40" s="53" t="s">
        <v>20</v>
      </c>
      <c r="AH40" s="11" t="s">
        <v>40</v>
      </c>
      <c r="AI40" s="11" t="s">
        <v>20</v>
      </c>
      <c r="AJ40" s="11" t="s">
        <v>20</v>
      </c>
      <c r="AK40" s="11" t="s">
        <v>20</v>
      </c>
      <c r="AL40" s="11" t="s">
        <v>134</v>
      </c>
      <c r="AM40" s="11">
        <v>5</v>
      </c>
      <c r="AN40" s="11">
        <v>1</v>
      </c>
      <c r="AO40" s="11" t="s">
        <v>20</v>
      </c>
      <c r="AP40" s="54" t="s">
        <v>115</v>
      </c>
      <c r="AQ40" s="65" t="s">
        <v>9</v>
      </c>
      <c r="AR40" s="66" t="s">
        <v>556</v>
      </c>
      <c r="AS40" s="66" t="s">
        <v>7</v>
      </c>
      <c r="AT40" s="67"/>
      <c r="AU40" s="53" t="s">
        <v>7</v>
      </c>
      <c r="AV40" s="11" t="s">
        <v>20</v>
      </c>
      <c r="AX40" s="11" t="s">
        <v>7</v>
      </c>
      <c r="AZ40" s="11">
        <v>0</v>
      </c>
      <c r="BA40" s="11">
        <v>0</v>
      </c>
      <c r="BB40" s="11">
        <v>0</v>
      </c>
      <c r="BC40" s="11">
        <v>0</v>
      </c>
      <c r="BD40" s="11">
        <v>7</v>
      </c>
      <c r="BE40" s="11" t="s">
        <v>555</v>
      </c>
      <c r="BF40" s="54" t="s">
        <v>151</v>
      </c>
      <c r="BG40" s="83">
        <v>2</v>
      </c>
      <c r="BH40" s="79">
        <v>1</v>
      </c>
      <c r="BI40" s="79">
        <v>1</v>
      </c>
      <c r="BJ40" s="79">
        <v>4</v>
      </c>
      <c r="BK40" s="79">
        <v>2</v>
      </c>
      <c r="BL40" s="79">
        <v>3</v>
      </c>
      <c r="BM40" s="79">
        <v>4</v>
      </c>
      <c r="BN40" s="79">
        <v>3</v>
      </c>
      <c r="BO40" s="79">
        <v>2</v>
      </c>
      <c r="BP40" s="79">
        <v>2</v>
      </c>
      <c r="BQ40" s="79">
        <v>2</v>
      </c>
      <c r="BR40" s="79">
        <v>4</v>
      </c>
      <c r="BS40" s="79">
        <v>4</v>
      </c>
      <c r="BT40" s="79">
        <v>4</v>
      </c>
      <c r="BU40" s="79">
        <v>3</v>
      </c>
      <c r="BV40" s="79">
        <v>4</v>
      </c>
      <c r="BW40" s="79">
        <v>4</v>
      </c>
      <c r="BX40" s="79">
        <v>4</v>
      </c>
      <c r="BY40" s="79">
        <v>2</v>
      </c>
      <c r="BZ40" s="84">
        <v>3</v>
      </c>
      <c r="CA40" s="136">
        <v>59</v>
      </c>
      <c r="CB40" s="53">
        <v>1</v>
      </c>
      <c r="CC40" s="11">
        <v>1</v>
      </c>
      <c r="CD40" s="11">
        <v>4</v>
      </c>
      <c r="CE40" s="11">
        <v>4</v>
      </c>
      <c r="CF40" s="11">
        <v>1</v>
      </c>
      <c r="CG40" s="11">
        <v>4</v>
      </c>
      <c r="CH40" s="11">
        <v>0</v>
      </c>
      <c r="CI40" s="11">
        <v>0</v>
      </c>
      <c r="CJ40" s="11">
        <v>2</v>
      </c>
      <c r="CK40" s="11">
        <v>4</v>
      </c>
      <c r="CL40" s="11">
        <v>1</v>
      </c>
      <c r="CM40" s="11">
        <v>4</v>
      </c>
      <c r="CN40" s="11">
        <v>2</v>
      </c>
      <c r="CO40" s="11">
        <v>4</v>
      </c>
      <c r="CP40" s="11">
        <v>4</v>
      </c>
      <c r="CQ40" s="11">
        <v>4</v>
      </c>
      <c r="CR40" s="11">
        <v>4</v>
      </c>
      <c r="CS40" s="11">
        <v>4</v>
      </c>
      <c r="CT40" s="11">
        <v>1</v>
      </c>
      <c r="CU40" s="11">
        <v>4</v>
      </c>
      <c r="CV40" s="11">
        <v>0</v>
      </c>
      <c r="CW40" s="11">
        <v>4</v>
      </c>
      <c r="CX40" s="11">
        <v>1</v>
      </c>
      <c r="CY40" s="11">
        <v>1</v>
      </c>
      <c r="CZ40" s="11">
        <v>1</v>
      </c>
      <c r="DA40" s="11">
        <v>4</v>
      </c>
      <c r="DB40" s="11">
        <v>4</v>
      </c>
      <c r="DC40" s="11">
        <v>4</v>
      </c>
      <c r="DD40" s="11">
        <v>4</v>
      </c>
      <c r="DE40" s="11">
        <v>0</v>
      </c>
      <c r="DF40" s="11">
        <v>0</v>
      </c>
      <c r="DG40" s="11">
        <v>2</v>
      </c>
      <c r="DH40" s="11">
        <v>4</v>
      </c>
      <c r="DI40" s="11">
        <v>4</v>
      </c>
      <c r="DJ40" s="11">
        <v>2</v>
      </c>
      <c r="DK40" s="11">
        <v>4</v>
      </c>
      <c r="DL40" s="54">
        <v>0</v>
      </c>
      <c r="DM40" s="143">
        <v>21</v>
      </c>
      <c r="DN40" s="143">
        <v>4</v>
      </c>
      <c r="DO40" s="143">
        <v>16</v>
      </c>
      <c r="DP40" s="143">
        <v>25</v>
      </c>
      <c r="DQ40" s="143">
        <v>10</v>
      </c>
      <c r="DR40" s="143">
        <v>16</v>
      </c>
      <c r="DS40" s="143">
        <v>72</v>
      </c>
      <c r="DT40" s="83">
        <v>4</v>
      </c>
      <c r="DU40" s="79">
        <v>4</v>
      </c>
      <c r="DV40" s="79">
        <v>4</v>
      </c>
      <c r="DW40" s="79">
        <v>4</v>
      </c>
      <c r="DX40" s="79">
        <v>4</v>
      </c>
      <c r="DY40" s="79">
        <v>1</v>
      </c>
      <c r="DZ40" s="79">
        <v>4</v>
      </c>
      <c r="EA40" s="79">
        <v>4</v>
      </c>
      <c r="EB40" s="79">
        <v>4</v>
      </c>
      <c r="EC40" s="79">
        <v>4</v>
      </c>
      <c r="ED40" s="79">
        <v>1</v>
      </c>
      <c r="EE40" s="79">
        <v>1</v>
      </c>
      <c r="EF40" s="79">
        <v>4</v>
      </c>
      <c r="EG40" s="79">
        <v>4</v>
      </c>
      <c r="EH40" s="79">
        <v>4</v>
      </c>
      <c r="EI40" s="79">
        <v>4</v>
      </c>
      <c r="EJ40" s="79">
        <v>1</v>
      </c>
      <c r="EK40" s="79">
        <v>4</v>
      </c>
      <c r="EL40" s="84">
        <v>4</v>
      </c>
      <c r="EM40" s="136">
        <f t="shared" si="0"/>
        <v>64</v>
      </c>
      <c r="EN40" s="53" t="s">
        <v>554</v>
      </c>
      <c r="EO40" s="11" t="s">
        <v>105</v>
      </c>
      <c r="EP40" s="11" t="s">
        <v>553</v>
      </c>
      <c r="EQ40" s="11">
        <v>7</v>
      </c>
      <c r="ER40" s="11" t="s">
        <v>68</v>
      </c>
      <c r="ES40" s="11" t="s">
        <v>26</v>
      </c>
      <c r="ET40" s="11" t="s">
        <v>103</v>
      </c>
      <c r="EU40" s="11" t="s">
        <v>26</v>
      </c>
      <c r="EV40" s="11" t="s">
        <v>26</v>
      </c>
      <c r="EW40" s="11" t="s">
        <v>69</v>
      </c>
      <c r="EX40" s="11" t="s">
        <v>69</v>
      </c>
      <c r="EY40" s="11" t="s">
        <v>26</v>
      </c>
      <c r="EZ40" s="11" t="s">
        <v>26</v>
      </c>
      <c r="FA40" s="11" t="s">
        <v>297</v>
      </c>
      <c r="FB40" s="11" t="s">
        <v>26</v>
      </c>
      <c r="FC40" s="11" t="s">
        <v>26</v>
      </c>
      <c r="FD40" s="11" t="s">
        <v>124</v>
      </c>
      <c r="FE40" s="54" t="s">
        <v>100</v>
      </c>
      <c r="FF40" s="83" t="s">
        <v>64</v>
      </c>
      <c r="FG40" s="79" t="s">
        <v>98</v>
      </c>
      <c r="FH40" s="79" t="s">
        <v>62</v>
      </c>
      <c r="FI40" s="79">
        <v>120</v>
      </c>
      <c r="FJ40" s="79" t="s">
        <v>7</v>
      </c>
      <c r="FK40" s="79" t="s">
        <v>7</v>
      </c>
      <c r="FL40" s="79"/>
      <c r="FM40" s="79" t="s">
        <v>60</v>
      </c>
      <c r="FN40" s="84" t="s">
        <v>96</v>
      </c>
      <c r="FO40" s="53">
        <v>1</v>
      </c>
      <c r="FP40" s="11">
        <v>4</v>
      </c>
      <c r="FQ40" s="11">
        <v>1</v>
      </c>
      <c r="FR40" s="11">
        <v>1</v>
      </c>
      <c r="FS40" s="11" t="s">
        <v>19</v>
      </c>
      <c r="FT40" s="11" t="s">
        <v>17</v>
      </c>
      <c r="FU40" s="11" t="s">
        <v>20</v>
      </c>
      <c r="FV40" s="11" t="s">
        <v>18</v>
      </c>
      <c r="FW40" s="11" t="s">
        <v>16</v>
      </c>
      <c r="FX40" s="11">
        <v>1</v>
      </c>
      <c r="FY40" s="11">
        <v>1</v>
      </c>
      <c r="FZ40" s="11">
        <v>4</v>
      </c>
      <c r="GA40" s="11">
        <v>3</v>
      </c>
      <c r="GB40" s="11" t="s">
        <v>552</v>
      </c>
      <c r="GC40" s="11" t="s">
        <v>14</v>
      </c>
      <c r="GD40" s="11" t="s">
        <v>9</v>
      </c>
      <c r="GE40" s="11" t="s">
        <v>162</v>
      </c>
      <c r="GF40" s="11" t="s">
        <v>551</v>
      </c>
      <c r="GG40" s="11" t="s">
        <v>7</v>
      </c>
      <c r="GH40" s="11" t="s">
        <v>7</v>
      </c>
      <c r="GI40" s="54" t="s">
        <v>7</v>
      </c>
      <c r="GJ40" s="83" t="s">
        <v>143</v>
      </c>
      <c r="GK40" s="79" t="s">
        <v>92</v>
      </c>
      <c r="GL40" s="79"/>
      <c r="GM40" s="79"/>
      <c r="GN40" s="79"/>
      <c r="GO40" s="79" t="s">
        <v>297</v>
      </c>
      <c r="GP40" s="79" t="s">
        <v>7</v>
      </c>
      <c r="GQ40" s="79" t="s">
        <v>7</v>
      </c>
      <c r="GR40" s="79" t="s">
        <v>9</v>
      </c>
      <c r="GS40" s="79"/>
      <c r="GT40" s="84" t="s">
        <v>9</v>
      </c>
      <c r="GU40" s="53" t="s">
        <v>7</v>
      </c>
      <c r="GW40" s="11" t="s">
        <v>7</v>
      </c>
      <c r="GX40" s="54" t="s">
        <v>7</v>
      </c>
      <c r="GY40" s="83" t="s">
        <v>337</v>
      </c>
      <c r="GZ40" s="79"/>
      <c r="HA40" s="79"/>
      <c r="HB40" s="79"/>
      <c r="HC40" s="79">
        <v>1</v>
      </c>
      <c r="HD40" s="79"/>
      <c r="HE40" s="79"/>
      <c r="HF40" s="79"/>
      <c r="HG40" s="84"/>
      <c r="HH40" s="49" t="s">
        <v>5</v>
      </c>
      <c r="HX40" s="11" t="s">
        <v>54</v>
      </c>
      <c r="IF40" s="11" t="s">
        <v>158</v>
      </c>
      <c r="IJ40" s="11" t="s">
        <v>229</v>
      </c>
      <c r="IL40" s="11" t="s">
        <v>279</v>
      </c>
      <c r="IM40" s="11" t="s">
        <v>278</v>
      </c>
      <c r="MD40"/>
      <c r="ME40"/>
      <c r="MF40"/>
      <c r="MG40"/>
      <c r="MH40"/>
      <c r="MI40"/>
      <c r="MJ40"/>
    </row>
    <row r="41" spans="1:684" ht="14.5" x14ac:dyDescent="0.35">
      <c r="A41" s="17">
        <v>43966.201842395836</v>
      </c>
      <c r="B41" s="47" t="s">
        <v>247</v>
      </c>
      <c r="C41" s="53">
        <v>68</v>
      </c>
      <c r="D41" s="11" t="s">
        <v>139</v>
      </c>
      <c r="E41" s="11" t="s">
        <v>138</v>
      </c>
      <c r="F41" s="11" t="s">
        <v>118</v>
      </c>
      <c r="G41" s="11" t="s">
        <v>117</v>
      </c>
      <c r="H41" s="11" t="s">
        <v>9</v>
      </c>
      <c r="I41" s="11" t="s">
        <v>7</v>
      </c>
      <c r="J41" s="11" t="s">
        <v>9</v>
      </c>
      <c r="K41" s="11">
        <v>2</v>
      </c>
      <c r="L41" s="11" t="s">
        <v>7</v>
      </c>
      <c r="N41" s="11" t="s">
        <v>7</v>
      </c>
      <c r="O41" s="11" t="s">
        <v>86</v>
      </c>
      <c r="P41" s="11">
        <v>210</v>
      </c>
      <c r="Q41" s="11" t="s">
        <v>246</v>
      </c>
      <c r="R41" s="11">
        <v>10</v>
      </c>
      <c r="S41" s="11">
        <v>1</v>
      </c>
      <c r="T41" s="11">
        <v>0</v>
      </c>
      <c r="U41" s="11" t="s">
        <v>7</v>
      </c>
      <c r="V41" s="11" t="s">
        <v>7</v>
      </c>
      <c r="W41" s="11" t="s">
        <v>7</v>
      </c>
      <c r="X41" s="11" t="s">
        <v>7</v>
      </c>
      <c r="Y41" s="54" t="s">
        <v>7</v>
      </c>
      <c r="Z41" s="65" t="s">
        <v>7</v>
      </c>
      <c r="AA41" s="66"/>
      <c r="AB41" s="66" t="s">
        <v>7</v>
      </c>
      <c r="AC41" s="66"/>
      <c r="AD41" s="66" t="s">
        <v>7</v>
      </c>
      <c r="AE41" s="66"/>
      <c r="AF41" s="67"/>
      <c r="AG41" s="53" t="s">
        <v>20</v>
      </c>
      <c r="AH41" s="11" t="s">
        <v>40</v>
      </c>
      <c r="AI41" s="11">
        <v>1</v>
      </c>
      <c r="AJ41" s="11" t="s">
        <v>20</v>
      </c>
      <c r="AK41" s="11" t="s">
        <v>20</v>
      </c>
      <c r="AL41" s="11" t="s">
        <v>39</v>
      </c>
      <c r="AM41" s="11">
        <v>1</v>
      </c>
      <c r="AN41" s="11">
        <v>1</v>
      </c>
      <c r="AO41" s="11" t="s">
        <v>20</v>
      </c>
      <c r="AP41" s="54" t="s">
        <v>38</v>
      </c>
      <c r="AQ41" s="65" t="s">
        <v>9</v>
      </c>
      <c r="AR41" s="66" t="s">
        <v>245</v>
      </c>
      <c r="AS41" s="66" t="s">
        <v>9</v>
      </c>
      <c r="AT41" s="67" t="s">
        <v>244</v>
      </c>
      <c r="AU41" s="53" t="s">
        <v>7</v>
      </c>
      <c r="AV41" s="11" t="s">
        <v>20</v>
      </c>
      <c r="AX41" s="11" t="s">
        <v>9</v>
      </c>
      <c r="AY41" s="11" t="s">
        <v>243</v>
      </c>
      <c r="AZ41" s="11">
        <v>0</v>
      </c>
      <c r="BA41" s="11">
        <v>0</v>
      </c>
      <c r="BB41" s="11">
        <v>7</v>
      </c>
      <c r="BC41" s="11" t="s">
        <v>242</v>
      </c>
      <c r="BD41" s="11">
        <v>7</v>
      </c>
      <c r="BE41" s="11" t="s">
        <v>204</v>
      </c>
      <c r="BF41" s="54" t="s">
        <v>241</v>
      </c>
      <c r="BG41" s="83">
        <v>4</v>
      </c>
      <c r="BH41" s="79">
        <v>3</v>
      </c>
      <c r="BI41" s="79">
        <v>1</v>
      </c>
      <c r="BJ41" s="79">
        <v>1</v>
      </c>
      <c r="BK41" s="79">
        <v>3</v>
      </c>
      <c r="BL41" s="79">
        <v>1</v>
      </c>
      <c r="BM41" s="79">
        <v>2</v>
      </c>
      <c r="BN41" s="79">
        <v>2</v>
      </c>
      <c r="BO41" s="79">
        <v>2</v>
      </c>
      <c r="BP41" s="79">
        <v>3</v>
      </c>
      <c r="BQ41" s="79">
        <v>3</v>
      </c>
      <c r="BR41" s="79">
        <v>1</v>
      </c>
      <c r="BS41" s="79">
        <v>1</v>
      </c>
      <c r="BT41" s="79">
        <v>1</v>
      </c>
      <c r="BU41" s="79">
        <v>3</v>
      </c>
      <c r="BV41" s="79">
        <v>3</v>
      </c>
      <c r="BW41" s="79">
        <v>1</v>
      </c>
      <c r="BX41" s="79">
        <v>1</v>
      </c>
      <c r="BY41" s="79">
        <v>3</v>
      </c>
      <c r="BZ41" s="84">
        <v>3</v>
      </c>
      <c r="CA41" s="136">
        <v>33</v>
      </c>
      <c r="CB41" s="53">
        <v>1</v>
      </c>
      <c r="CC41" s="11">
        <v>1</v>
      </c>
      <c r="CD41" s="11">
        <v>0</v>
      </c>
      <c r="CE41" s="11">
        <v>0</v>
      </c>
      <c r="CF41" s="11">
        <v>3</v>
      </c>
      <c r="CG41" s="11">
        <v>0</v>
      </c>
      <c r="CH41" s="11">
        <v>0</v>
      </c>
      <c r="CI41" s="11">
        <v>0</v>
      </c>
      <c r="CJ41" s="11">
        <v>3</v>
      </c>
      <c r="CK41" s="11">
        <v>0</v>
      </c>
      <c r="CL41" s="11">
        <v>1</v>
      </c>
      <c r="CM41" s="11">
        <v>0</v>
      </c>
      <c r="CN41" s="11">
        <v>3</v>
      </c>
      <c r="CO41" s="11">
        <v>0</v>
      </c>
      <c r="CP41" s="11">
        <v>1</v>
      </c>
      <c r="CQ41" s="11">
        <v>1</v>
      </c>
      <c r="CR41" s="11">
        <v>0</v>
      </c>
      <c r="CS41" s="11">
        <v>0</v>
      </c>
      <c r="CT41" s="11">
        <v>1</v>
      </c>
      <c r="CU41" s="11">
        <v>0</v>
      </c>
      <c r="CV41" s="11">
        <v>0</v>
      </c>
      <c r="CW41" s="11">
        <v>1</v>
      </c>
      <c r="CX41" s="11">
        <v>0</v>
      </c>
      <c r="CY41" s="11">
        <v>2</v>
      </c>
      <c r="CZ41" s="11">
        <v>0</v>
      </c>
      <c r="DA41" s="11">
        <v>0</v>
      </c>
      <c r="DB41" s="11">
        <v>0</v>
      </c>
      <c r="DC41" s="11">
        <v>0</v>
      </c>
      <c r="DD41" s="11">
        <v>0</v>
      </c>
      <c r="DE41" s="11">
        <v>1</v>
      </c>
      <c r="DF41" s="11">
        <v>0</v>
      </c>
      <c r="DG41" s="11">
        <v>1</v>
      </c>
      <c r="DH41" s="11">
        <v>0</v>
      </c>
      <c r="DI41" s="11">
        <v>0</v>
      </c>
      <c r="DJ41" s="11">
        <v>3</v>
      </c>
      <c r="DK41" s="11">
        <v>1</v>
      </c>
      <c r="DL41" s="54">
        <v>0</v>
      </c>
      <c r="DM41" s="143">
        <v>4</v>
      </c>
      <c r="DN41" s="143">
        <v>3</v>
      </c>
      <c r="DO41" s="143">
        <v>0</v>
      </c>
      <c r="DP41" s="143">
        <v>0</v>
      </c>
      <c r="DQ41" s="143">
        <v>15</v>
      </c>
      <c r="DR41" s="143">
        <v>2</v>
      </c>
      <c r="DS41" s="143">
        <v>-6</v>
      </c>
      <c r="DT41" s="83">
        <v>1</v>
      </c>
      <c r="DU41" s="79">
        <v>1</v>
      </c>
      <c r="DV41" s="79">
        <v>1</v>
      </c>
      <c r="DW41" s="79">
        <v>1</v>
      </c>
      <c r="DX41" s="79">
        <v>1</v>
      </c>
      <c r="DY41" s="79">
        <v>1</v>
      </c>
      <c r="DZ41" s="79">
        <v>1</v>
      </c>
      <c r="EA41" s="79">
        <v>2</v>
      </c>
      <c r="EB41" s="79">
        <v>2</v>
      </c>
      <c r="EC41" s="79">
        <v>1</v>
      </c>
      <c r="ED41" s="79">
        <v>1</v>
      </c>
      <c r="EE41" s="79">
        <v>2</v>
      </c>
      <c r="EF41" s="79">
        <v>1</v>
      </c>
      <c r="EG41" s="79">
        <v>1</v>
      </c>
      <c r="EH41" s="79">
        <v>2</v>
      </c>
      <c r="EI41" s="79">
        <v>1</v>
      </c>
      <c r="EJ41" s="79">
        <v>1</v>
      </c>
      <c r="EK41" s="79">
        <v>2</v>
      </c>
      <c r="EL41" s="84">
        <v>2</v>
      </c>
      <c r="EM41" s="136">
        <f t="shared" si="0"/>
        <v>25</v>
      </c>
      <c r="EN41" s="90" t="s">
        <v>240</v>
      </c>
      <c r="EO41" s="11" t="s">
        <v>239</v>
      </c>
      <c r="EP41" s="11" t="s">
        <v>238</v>
      </c>
      <c r="EQ41" s="11">
        <v>6</v>
      </c>
      <c r="ER41" s="11" t="s">
        <v>68</v>
      </c>
      <c r="ES41" s="11" t="s">
        <v>69</v>
      </c>
      <c r="ET41" s="11" t="s">
        <v>26</v>
      </c>
      <c r="EU41" s="11" t="s">
        <v>26</v>
      </c>
      <c r="EV41" s="11" t="s">
        <v>26</v>
      </c>
      <c r="EW41" s="11" t="s">
        <v>26</v>
      </c>
      <c r="EX41" s="11" t="s">
        <v>26</v>
      </c>
      <c r="EY41" s="11" t="s">
        <v>26</v>
      </c>
      <c r="EZ41" s="11" t="s">
        <v>26</v>
      </c>
      <c r="FA41" s="11" t="s">
        <v>237</v>
      </c>
      <c r="FB41" s="11" t="s">
        <v>125</v>
      </c>
      <c r="FC41" s="11" t="s">
        <v>26</v>
      </c>
      <c r="FD41" s="11" t="s">
        <v>66</v>
      </c>
      <c r="FE41" s="54" t="s">
        <v>65</v>
      </c>
      <c r="FF41" s="83" t="s">
        <v>236</v>
      </c>
      <c r="FG41" s="79" t="s">
        <v>235</v>
      </c>
      <c r="FH41" s="79">
        <v>3</v>
      </c>
      <c r="FI41" s="79">
        <v>60</v>
      </c>
      <c r="FJ41" s="79" t="s">
        <v>9</v>
      </c>
      <c r="FK41" s="79" t="s">
        <v>9</v>
      </c>
      <c r="FL41" s="79" t="s">
        <v>234</v>
      </c>
      <c r="FM41" s="79" t="s">
        <v>22</v>
      </c>
      <c r="FN41" s="84" t="s">
        <v>96</v>
      </c>
      <c r="FO41" s="53">
        <v>4</v>
      </c>
      <c r="FP41" s="11">
        <v>4</v>
      </c>
      <c r="FQ41" s="11">
        <v>3</v>
      </c>
      <c r="FR41" s="11">
        <v>1</v>
      </c>
      <c r="FS41" s="11" t="s">
        <v>19</v>
      </c>
      <c r="FT41" s="11" t="s">
        <v>17</v>
      </c>
      <c r="FU41" s="11" t="s">
        <v>16</v>
      </c>
      <c r="FV41" s="11" t="s">
        <v>18</v>
      </c>
      <c r="FW41" s="11" t="s">
        <v>18</v>
      </c>
      <c r="FX41" s="11">
        <v>1</v>
      </c>
      <c r="FY41" s="11">
        <v>5</v>
      </c>
      <c r="FZ41" s="11">
        <v>1</v>
      </c>
      <c r="GA41" s="11">
        <v>5</v>
      </c>
      <c r="GC41" s="11" t="s">
        <v>233</v>
      </c>
      <c r="GD41" s="11" t="s">
        <v>7</v>
      </c>
      <c r="GE41" s="11" t="s">
        <v>14</v>
      </c>
      <c r="GF41" s="11" t="s">
        <v>14</v>
      </c>
      <c r="GG41" s="11" t="s">
        <v>7</v>
      </c>
      <c r="GH41" s="11" t="s">
        <v>7</v>
      </c>
      <c r="GI41" s="54" t="s">
        <v>7</v>
      </c>
      <c r="GJ41" s="83" t="s">
        <v>232</v>
      </c>
      <c r="GK41" s="79" t="s">
        <v>92</v>
      </c>
      <c r="GL41" s="79"/>
      <c r="GM41" s="79"/>
      <c r="GN41" s="79"/>
      <c r="GO41" s="79" t="s">
        <v>231</v>
      </c>
      <c r="GP41" s="79" t="s">
        <v>7</v>
      </c>
      <c r="GQ41" s="79" t="s">
        <v>7</v>
      </c>
      <c r="GR41" s="79" t="s">
        <v>7</v>
      </c>
      <c r="GS41" s="79"/>
      <c r="GT41" s="84" t="s">
        <v>7</v>
      </c>
      <c r="GU41" s="53" t="s">
        <v>9</v>
      </c>
      <c r="GV41" s="11" t="s">
        <v>230</v>
      </c>
      <c r="GW41" s="11" t="s">
        <v>9</v>
      </c>
      <c r="GX41" s="54" t="s">
        <v>7</v>
      </c>
      <c r="GY41" s="83" t="s">
        <v>185</v>
      </c>
      <c r="GZ41" s="79"/>
      <c r="HA41" s="79"/>
      <c r="HB41" s="79"/>
      <c r="HC41" s="79"/>
      <c r="HD41" s="79"/>
      <c r="HE41" s="79"/>
      <c r="HF41" s="79">
        <v>1</v>
      </c>
      <c r="HG41" s="84"/>
      <c r="HH41" s="49" t="s">
        <v>5</v>
      </c>
      <c r="HX41" s="11" t="s">
        <v>54</v>
      </c>
      <c r="IF41" s="11" t="s">
        <v>158</v>
      </c>
      <c r="IJ41" s="11" t="s">
        <v>229</v>
      </c>
      <c r="IK41" s="11" t="s">
        <v>1</v>
      </c>
      <c r="IL41" s="11" t="s">
        <v>1</v>
      </c>
      <c r="MD41"/>
      <c r="ME41"/>
      <c r="MF41"/>
      <c r="MG41"/>
      <c r="MH41"/>
      <c r="MI41"/>
      <c r="MJ41"/>
    </row>
    <row r="42" spans="1:684" ht="14.5" x14ac:dyDescent="0.35">
      <c r="A42" s="17">
        <v>43957.834821990742</v>
      </c>
      <c r="B42" s="47" t="s">
        <v>596</v>
      </c>
      <c r="C42" s="53">
        <v>44</v>
      </c>
      <c r="D42" s="11" t="s">
        <v>139</v>
      </c>
      <c r="E42" s="11" t="s">
        <v>50</v>
      </c>
      <c r="F42" s="11" t="s">
        <v>118</v>
      </c>
      <c r="G42" s="11" t="s">
        <v>137</v>
      </c>
      <c r="H42" s="11" t="s">
        <v>7</v>
      </c>
      <c r="I42" s="11" t="s">
        <v>7</v>
      </c>
      <c r="J42" s="11" t="s">
        <v>7</v>
      </c>
      <c r="K42" s="11">
        <v>0</v>
      </c>
      <c r="L42" s="11" t="s">
        <v>7</v>
      </c>
      <c r="M42" s="11" t="s">
        <v>46</v>
      </c>
      <c r="N42" s="11" t="s">
        <v>7</v>
      </c>
      <c r="O42" s="11" t="s">
        <v>45</v>
      </c>
      <c r="P42" s="11">
        <v>2700</v>
      </c>
      <c r="Q42" s="11" t="s">
        <v>595</v>
      </c>
      <c r="R42" s="11">
        <v>1600</v>
      </c>
      <c r="S42" s="11">
        <v>1</v>
      </c>
      <c r="T42" s="11">
        <v>0</v>
      </c>
      <c r="U42" s="11" t="s">
        <v>9</v>
      </c>
      <c r="V42" s="11" t="s">
        <v>7</v>
      </c>
      <c r="W42" s="11" t="s">
        <v>7</v>
      </c>
      <c r="X42" s="11" t="s">
        <v>7</v>
      </c>
      <c r="Y42" s="54" t="s">
        <v>7</v>
      </c>
      <c r="Z42" s="65" t="s">
        <v>7</v>
      </c>
      <c r="AA42" s="66"/>
      <c r="AB42" s="66" t="s">
        <v>7</v>
      </c>
      <c r="AC42" s="66"/>
      <c r="AD42" s="66" t="s">
        <v>7</v>
      </c>
      <c r="AE42" s="66"/>
      <c r="AF42" s="67"/>
      <c r="AG42" s="53" t="s">
        <v>20</v>
      </c>
      <c r="AH42" s="11" t="s">
        <v>40</v>
      </c>
      <c r="AI42" s="11" t="s">
        <v>20</v>
      </c>
      <c r="AJ42" s="11" t="s">
        <v>20</v>
      </c>
      <c r="AK42" s="11" t="s">
        <v>20</v>
      </c>
      <c r="AL42" s="11" t="s">
        <v>39</v>
      </c>
      <c r="AM42" s="11" t="s">
        <v>79</v>
      </c>
      <c r="AN42" s="11" t="s">
        <v>20</v>
      </c>
      <c r="AO42" s="11" t="s">
        <v>20</v>
      </c>
      <c r="AP42" s="54" t="s">
        <v>38</v>
      </c>
      <c r="AQ42" s="65" t="s">
        <v>9</v>
      </c>
      <c r="AR42" s="66" t="s">
        <v>594</v>
      </c>
      <c r="AS42" s="66" t="s">
        <v>7</v>
      </c>
      <c r="AT42" s="67"/>
      <c r="AU42" s="53" t="s">
        <v>9</v>
      </c>
      <c r="AV42" s="11" t="s">
        <v>112</v>
      </c>
      <c r="AW42" s="11" t="s">
        <v>34</v>
      </c>
      <c r="AX42" s="11" t="s">
        <v>9</v>
      </c>
      <c r="AY42" s="11" t="s">
        <v>593</v>
      </c>
      <c r="AZ42" s="11">
        <v>0</v>
      </c>
      <c r="BA42" s="11">
        <v>0</v>
      </c>
      <c r="BB42" s="11">
        <v>0</v>
      </c>
      <c r="BC42" s="11">
        <v>0</v>
      </c>
      <c r="BD42" s="11">
        <v>7</v>
      </c>
      <c r="BE42" s="11" t="s">
        <v>592</v>
      </c>
      <c r="BF42" s="54">
        <v>10</v>
      </c>
      <c r="BG42" s="83">
        <v>2</v>
      </c>
      <c r="BH42" s="79">
        <v>4</v>
      </c>
      <c r="BI42" s="79">
        <v>2</v>
      </c>
      <c r="BJ42" s="79">
        <v>1</v>
      </c>
      <c r="BK42" s="79">
        <v>3</v>
      </c>
      <c r="BL42" s="79">
        <v>1</v>
      </c>
      <c r="BM42" s="79">
        <v>1</v>
      </c>
      <c r="BN42" s="79">
        <v>3</v>
      </c>
      <c r="BO42" s="79">
        <v>1</v>
      </c>
      <c r="BP42" s="79">
        <v>3</v>
      </c>
      <c r="BQ42" s="79">
        <v>3</v>
      </c>
      <c r="BR42" s="79">
        <v>2</v>
      </c>
      <c r="BS42" s="79">
        <v>1</v>
      </c>
      <c r="BT42" s="79">
        <v>1</v>
      </c>
      <c r="BU42" s="79">
        <v>2</v>
      </c>
      <c r="BV42" s="79">
        <v>3</v>
      </c>
      <c r="BW42" s="79">
        <v>1</v>
      </c>
      <c r="BX42" s="79">
        <v>1</v>
      </c>
      <c r="BY42" s="79">
        <v>3</v>
      </c>
      <c r="BZ42" s="84">
        <v>3</v>
      </c>
      <c r="CA42" s="136">
        <v>34</v>
      </c>
      <c r="CB42" s="53">
        <v>1</v>
      </c>
      <c r="CC42" s="11">
        <v>0</v>
      </c>
      <c r="CD42" s="11">
        <v>2</v>
      </c>
      <c r="CE42" s="11">
        <v>0</v>
      </c>
      <c r="CF42" s="11">
        <v>3</v>
      </c>
      <c r="CG42" s="11">
        <v>0</v>
      </c>
      <c r="CH42" s="11">
        <v>0</v>
      </c>
      <c r="CI42" s="11">
        <v>0</v>
      </c>
      <c r="CJ42" s="11">
        <v>2</v>
      </c>
      <c r="CK42" s="11">
        <v>0</v>
      </c>
      <c r="CL42" s="11">
        <v>0</v>
      </c>
      <c r="CM42" s="11">
        <v>0</v>
      </c>
      <c r="CN42" s="11">
        <v>3</v>
      </c>
      <c r="CO42" s="11">
        <v>0</v>
      </c>
      <c r="CP42" s="11">
        <v>1</v>
      </c>
      <c r="CQ42" s="11">
        <v>0</v>
      </c>
      <c r="CR42" s="11">
        <v>2</v>
      </c>
      <c r="CS42" s="11">
        <v>1</v>
      </c>
      <c r="CT42" s="11">
        <v>0</v>
      </c>
      <c r="CU42" s="11">
        <v>0</v>
      </c>
      <c r="CV42" s="11">
        <v>1</v>
      </c>
      <c r="CW42" s="11">
        <v>1</v>
      </c>
      <c r="CX42" s="11">
        <v>0</v>
      </c>
      <c r="CY42" s="11">
        <v>3</v>
      </c>
      <c r="CZ42" s="11">
        <v>0</v>
      </c>
      <c r="DA42" s="11">
        <v>0</v>
      </c>
      <c r="DB42" s="11">
        <v>0</v>
      </c>
      <c r="DC42" s="11">
        <v>0</v>
      </c>
      <c r="DD42" s="11">
        <v>0</v>
      </c>
      <c r="DE42" s="11">
        <v>0</v>
      </c>
      <c r="DF42" s="11">
        <v>0</v>
      </c>
      <c r="DG42" s="11">
        <v>2</v>
      </c>
      <c r="DH42" s="11">
        <v>0</v>
      </c>
      <c r="DI42" s="11">
        <v>2</v>
      </c>
      <c r="DJ42" s="11">
        <v>2</v>
      </c>
      <c r="DK42" s="11">
        <v>0</v>
      </c>
      <c r="DL42" s="54">
        <v>1</v>
      </c>
      <c r="DM42" s="143">
        <v>3</v>
      </c>
      <c r="DN42" s="143">
        <v>1</v>
      </c>
      <c r="DO42" s="143">
        <v>4</v>
      </c>
      <c r="DP42" s="143">
        <v>0</v>
      </c>
      <c r="DQ42" s="143">
        <v>15</v>
      </c>
      <c r="DR42" s="143">
        <v>4</v>
      </c>
      <c r="DS42" s="143">
        <v>-3</v>
      </c>
      <c r="DT42" s="83">
        <v>2</v>
      </c>
      <c r="DU42" s="79">
        <v>1</v>
      </c>
      <c r="DV42" s="79">
        <v>1</v>
      </c>
      <c r="DW42" s="79">
        <v>1</v>
      </c>
      <c r="DX42" s="79">
        <v>1</v>
      </c>
      <c r="DY42" s="79">
        <v>1</v>
      </c>
      <c r="DZ42" s="79">
        <v>1</v>
      </c>
      <c r="EA42" s="79">
        <v>1</v>
      </c>
      <c r="EB42" s="79">
        <v>2</v>
      </c>
      <c r="EC42" s="79">
        <v>1</v>
      </c>
      <c r="ED42" s="79">
        <v>1</v>
      </c>
      <c r="EE42" s="79">
        <v>1</v>
      </c>
      <c r="EF42" s="79">
        <v>1</v>
      </c>
      <c r="EG42" s="79">
        <v>1</v>
      </c>
      <c r="EH42" s="79">
        <v>1</v>
      </c>
      <c r="EI42" s="79">
        <v>1</v>
      </c>
      <c r="EJ42" s="79">
        <v>1</v>
      </c>
      <c r="EK42" s="79">
        <v>1</v>
      </c>
      <c r="EL42" s="84">
        <v>1</v>
      </c>
      <c r="EM42" s="136">
        <f t="shared" si="0"/>
        <v>21</v>
      </c>
      <c r="EN42" s="90" t="s">
        <v>591</v>
      </c>
      <c r="EO42" s="11">
        <v>3</v>
      </c>
      <c r="EP42" s="77" t="s">
        <v>590</v>
      </c>
      <c r="EQ42" s="11">
        <v>6.5</v>
      </c>
      <c r="ER42" s="11" t="s">
        <v>26</v>
      </c>
      <c r="ES42" s="11" t="s">
        <v>26</v>
      </c>
      <c r="ET42" s="11" t="s">
        <v>26</v>
      </c>
      <c r="EU42" s="11" t="s">
        <v>26</v>
      </c>
      <c r="EV42" s="11" t="s">
        <v>26</v>
      </c>
      <c r="EW42" s="11" t="s">
        <v>26</v>
      </c>
      <c r="EX42" s="11" t="s">
        <v>26</v>
      </c>
      <c r="EY42" s="11" t="s">
        <v>26</v>
      </c>
      <c r="EZ42" s="11" t="s">
        <v>26</v>
      </c>
      <c r="FA42" s="11" t="s">
        <v>102</v>
      </c>
      <c r="FB42" s="11" t="s">
        <v>26</v>
      </c>
      <c r="FC42" s="11" t="s">
        <v>26</v>
      </c>
      <c r="FD42" s="11" t="s">
        <v>24</v>
      </c>
      <c r="FE42" s="54" t="s">
        <v>23</v>
      </c>
      <c r="FF42" s="83">
        <v>0.05</v>
      </c>
      <c r="FG42" s="79" t="s">
        <v>98</v>
      </c>
      <c r="FH42" s="79" t="s">
        <v>62</v>
      </c>
      <c r="FI42" s="79">
        <v>60</v>
      </c>
      <c r="FJ42" s="79" t="s">
        <v>7</v>
      </c>
      <c r="FK42" s="79" t="s">
        <v>9</v>
      </c>
      <c r="FL42" s="79" t="s">
        <v>589</v>
      </c>
      <c r="FM42" s="79" t="s">
        <v>21</v>
      </c>
      <c r="FN42" s="84" t="s">
        <v>96</v>
      </c>
      <c r="FO42" s="53">
        <v>5</v>
      </c>
      <c r="FP42" s="11">
        <v>3</v>
      </c>
      <c r="FQ42" s="11">
        <v>5</v>
      </c>
      <c r="FR42" s="11">
        <v>1</v>
      </c>
      <c r="FS42" s="11" t="s">
        <v>19</v>
      </c>
      <c r="FT42" s="11" t="s">
        <v>16</v>
      </c>
      <c r="FU42" s="11" t="s">
        <v>18</v>
      </c>
      <c r="FV42" s="11" t="s">
        <v>20</v>
      </c>
      <c r="FW42" s="11" t="s">
        <v>17</v>
      </c>
      <c r="FX42" s="11">
        <v>3</v>
      </c>
      <c r="FY42" s="11">
        <v>1</v>
      </c>
      <c r="FZ42" s="11">
        <v>4</v>
      </c>
      <c r="GA42" s="11">
        <v>4</v>
      </c>
      <c r="GB42" s="11" t="s">
        <v>588</v>
      </c>
      <c r="GC42" s="11" t="s">
        <v>14</v>
      </c>
      <c r="GD42" s="11" t="s">
        <v>9</v>
      </c>
      <c r="GE42" s="11" t="s">
        <v>94</v>
      </c>
      <c r="GF42" s="11" t="s">
        <v>14</v>
      </c>
      <c r="GG42" s="11" t="s">
        <v>7</v>
      </c>
      <c r="GH42" s="11" t="s">
        <v>7</v>
      </c>
      <c r="GI42" s="54" t="s">
        <v>7</v>
      </c>
      <c r="GJ42" s="83" t="s">
        <v>12</v>
      </c>
      <c r="GK42" s="79" t="s">
        <v>57</v>
      </c>
      <c r="GL42" s="79" t="s">
        <v>9</v>
      </c>
      <c r="GM42" s="79" t="s">
        <v>7</v>
      </c>
      <c r="GN42" s="79">
        <v>0</v>
      </c>
      <c r="GO42" s="79" t="s">
        <v>587</v>
      </c>
      <c r="GP42" s="79" t="s">
        <v>9</v>
      </c>
      <c r="GQ42" s="79" t="s">
        <v>9</v>
      </c>
      <c r="GR42" s="79" t="s">
        <v>9</v>
      </c>
      <c r="GS42" s="79"/>
      <c r="GT42" s="84" t="s">
        <v>7</v>
      </c>
      <c r="GU42" s="53" t="s">
        <v>7</v>
      </c>
      <c r="GX42" s="54" t="s">
        <v>7</v>
      </c>
      <c r="GY42" s="83" t="s">
        <v>121</v>
      </c>
      <c r="GZ42" s="79">
        <v>1</v>
      </c>
      <c r="HA42" s="79"/>
      <c r="HB42" s="79"/>
      <c r="HC42" s="79"/>
      <c r="HD42" s="79"/>
      <c r="HE42" s="79"/>
      <c r="HF42" s="79"/>
      <c r="HG42" s="84"/>
      <c r="HH42" s="49" t="s">
        <v>5</v>
      </c>
      <c r="HX42" s="11" t="s">
        <v>54</v>
      </c>
      <c r="IF42" s="11" t="s">
        <v>158</v>
      </c>
      <c r="IJ42" s="11" t="s">
        <v>229</v>
      </c>
      <c r="IK42" s="11" t="s">
        <v>1</v>
      </c>
      <c r="IL42" s="11" t="s">
        <v>1</v>
      </c>
      <c r="MD42"/>
      <c r="ME42"/>
      <c r="MF42"/>
      <c r="MG42"/>
      <c r="MH42"/>
      <c r="MI42"/>
      <c r="MJ42"/>
    </row>
    <row r="43" spans="1:684" ht="14.5" x14ac:dyDescent="0.35">
      <c r="A43" s="17">
        <v>43962.511945844904</v>
      </c>
      <c r="B43" s="47" t="s">
        <v>334</v>
      </c>
      <c r="C43" s="53">
        <v>20</v>
      </c>
      <c r="D43" s="11" t="s">
        <v>51</v>
      </c>
      <c r="E43" s="11" t="s">
        <v>50</v>
      </c>
      <c r="F43" s="11" t="s">
        <v>333</v>
      </c>
      <c r="G43" s="11" t="s">
        <v>48</v>
      </c>
      <c r="H43" s="11" t="s">
        <v>47</v>
      </c>
      <c r="I43" s="11" t="s">
        <v>47</v>
      </c>
      <c r="J43" s="11" t="s">
        <v>7</v>
      </c>
      <c r="L43" s="11" t="s">
        <v>9</v>
      </c>
      <c r="M43" s="11" t="s">
        <v>318</v>
      </c>
      <c r="N43" s="11" t="s">
        <v>7</v>
      </c>
      <c r="O43" s="11" t="s">
        <v>45</v>
      </c>
      <c r="Q43" s="11" t="s">
        <v>332</v>
      </c>
      <c r="S43" s="11">
        <v>2</v>
      </c>
      <c r="T43" s="11">
        <v>2</v>
      </c>
      <c r="U43" s="11" t="s">
        <v>7</v>
      </c>
      <c r="V43" s="11" t="s">
        <v>9</v>
      </c>
      <c r="W43" s="11" t="s">
        <v>7</v>
      </c>
      <c r="X43" s="11" t="s">
        <v>7</v>
      </c>
      <c r="Y43" s="54" t="s">
        <v>7</v>
      </c>
      <c r="Z43" s="65" t="s">
        <v>9</v>
      </c>
      <c r="AA43" s="66" t="s">
        <v>331</v>
      </c>
      <c r="AB43" s="66" t="s">
        <v>7</v>
      </c>
      <c r="AC43" s="66"/>
      <c r="AD43" s="66" t="s">
        <v>7</v>
      </c>
      <c r="AE43" s="66"/>
      <c r="AF43" s="67" t="s">
        <v>330</v>
      </c>
      <c r="AG43" s="53" t="s">
        <v>20</v>
      </c>
      <c r="AH43" s="11" t="s">
        <v>40</v>
      </c>
      <c r="AI43" s="11" t="s">
        <v>20</v>
      </c>
      <c r="AJ43" s="11" t="s">
        <v>20</v>
      </c>
      <c r="AK43" s="11" t="s">
        <v>20</v>
      </c>
      <c r="AL43" s="11" t="s">
        <v>80</v>
      </c>
      <c r="AM43" s="11" t="s">
        <v>20</v>
      </c>
      <c r="AN43" s="11" t="s">
        <v>20</v>
      </c>
      <c r="AO43" s="11" t="s">
        <v>20</v>
      </c>
      <c r="AP43" s="54" t="s">
        <v>133</v>
      </c>
      <c r="AQ43" s="65" t="s">
        <v>9</v>
      </c>
      <c r="AR43" s="66" t="s">
        <v>329</v>
      </c>
      <c r="AS43" s="66" t="s">
        <v>9</v>
      </c>
      <c r="AT43" s="67" t="s">
        <v>328</v>
      </c>
      <c r="AU43" s="53" t="s">
        <v>9</v>
      </c>
      <c r="AV43" s="11" t="s">
        <v>35</v>
      </c>
      <c r="AW43" s="11" t="s">
        <v>327</v>
      </c>
      <c r="AX43" s="11" t="s">
        <v>9</v>
      </c>
      <c r="AY43" s="11" t="s">
        <v>326</v>
      </c>
      <c r="AZ43" s="11">
        <v>0</v>
      </c>
      <c r="BA43" s="11">
        <v>0</v>
      </c>
      <c r="BB43" s="11">
        <v>0</v>
      </c>
      <c r="BC43" s="11">
        <v>0</v>
      </c>
      <c r="BD43" s="11">
        <v>1</v>
      </c>
      <c r="BE43" s="11" t="s">
        <v>325</v>
      </c>
      <c r="BF43" s="54" t="s">
        <v>324</v>
      </c>
      <c r="BG43" s="83">
        <v>2</v>
      </c>
      <c r="BH43" s="79">
        <v>2</v>
      </c>
      <c r="BI43" s="79">
        <v>3</v>
      </c>
      <c r="BJ43" s="79">
        <v>3</v>
      </c>
      <c r="BK43" s="79">
        <v>2</v>
      </c>
      <c r="BL43" s="79">
        <v>2</v>
      </c>
      <c r="BM43" s="79">
        <v>3</v>
      </c>
      <c r="BN43" s="79">
        <v>2</v>
      </c>
      <c r="BO43" s="79">
        <v>3</v>
      </c>
      <c r="BP43" s="79">
        <v>1</v>
      </c>
      <c r="BQ43" s="79">
        <v>1</v>
      </c>
      <c r="BR43" s="79">
        <v>4</v>
      </c>
      <c r="BS43" s="79">
        <v>4</v>
      </c>
      <c r="BT43" s="79">
        <v>1</v>
      </c>
      <c r="BU43" s="79">
        <v>1</v>
      </c>
      <c r="BV43" s="79">
        <v>2</v>
      </c>
      <c r="BW43" s="79">
        <v>4</v>
      </c>
      <c r="BX43" s="79">
        <v>1</v>
      </c>
      <c r="BY43" s="79">
        <v>2</v>
      </c>
      <c r="BZ43" s="84">
        <v>1</v>
      </c>
      <c r="CA43" s="136">
        <v>59</v>
      </c>
      <c r="CB43" s="53">
        <v>3</v>
      </c>
      <c r="CC43" s="11">
        <v>0</v>
      </c>
      <c r="CD43" s="11">
        <v>2</v>
      </c>
      <c r="CE43" s="11">
        <v>0</v>
      </c>
      <c r="CF43" s="11">
        <v>0</v>
      </c>
      <c r="CG43" s="11">
        <v>0</v>
      </c>
      <c r="CH43" s="11">
        <v>0</v>
      </c>
      <c r="CI43" s="11">
        <v>1</v>
      </c>
      <c r="CJ43" s="11">
        <v>0</v>
      </c>
      <c r="CK43" s="11">
        <v>2</v>
      </c>
      <c r="CL43" s="11">
        <v>0</v>
      </c>
      <c r="CM43" s="11">
        <v>0</v>
      </c>
      <c r="CN43" s="11">
        <v>2</v>
      </c>
      <c r="CO43" s="11">
        <v>0</v>
      </c>
      <c r="CP43" s="11">
        <v>1</v>
      </c>
      <c r="CQ43" s="11">
        <v>4</v>
      </c>
      <c r="CR43" s="11">
        <v>3</v>
      </c>
      <c r="CS43" s="11">
        <v>2</v>
      </c>
      <c r="CT43" s="11">
        <v>0</v>
      </c>
      <c r="CU43" s="11">
        <v>0</v>
      </c>
      <c r="CV43" s="11">
        <v>0</v>
      </c>
      <c r="CW43" s="11">
        <v>1</v>
      </c>
      <c r="CX43" s="11">
        <v>0</v>
      </c>
      <c r="CY43" s="11">
        <v>2</v>
      </c>
      <c r="CZ43" s="11">
        <v>0</v>
      </c>
      <c r="DA43" s="11">
        <v>2</v>
      </c>
      <c r="DB43" s="11">
        <v>3</v>
      </c>
      <c r="DC43" s="11">
        <v>1</v>
      </c>
      <c r="DD43" s="11">
        <v>2</v>
      </c>
      <c r="DE43" s="11">
        <v>0</v>
      </c>
      <c r="DF43" s="11">
        <v>0</v>
      </c>
      <c r="DG43" s="11">
        <v>0</v>
      </c>
      <c r="DH43" s="11">
        <v>0</v>
      </c>
      <c r="DI43" s="11">
        <v>0</v>
      </c>
      <c r="DJ43" s="11">
        <v>0</v>
      </c>
      <c r="DK43" s="11">
        <v>3</v>
      </c>
      <c r="DL43" s="54">
        <v>0</v>
      </c>
      <c r="DM43" s="143">
        <v>14</v>
      </c>
      <c r="DN43" s="143">
        <v>0</v>
      </c>
      <c r="DO43" s="143">
        <v>8</v>
      </c>
      <c r="DP43" s="143">
        <v>2</v>
      </c>
      <c r="DQ43" s="143">
        <v>4</v>
      </c>
      <c r="DR43" s="143">
        <v>6</v>
      </c>
      <c r="DS43" s="143">
        <v>26</v>
      </c>
      <c r="DT43" s="83">
        <v>3</v>
      </c>
      <c r="DU43" s="79">
        <v>2</v>
      </c>
      <c r="DV43" s="79">
        <v>3</v>
      </c>
      <c r="DW43" s="79">
        <v>1</v>
      </c>
      <c r="DX43" s="79">
        <v>2</v>
      </c>
      <c r="DY43" s="79">
        <v>1</v>
      </c>
      <c r="DZ43" s="79">
        <v>1</v>
      </c>
      <c r="EA43" s="79">
        <v>1</v>
      </c>
      <c r="EB43" s="79">
        <v>4</v>
      </c>
      <c r="EC43" s="79">
        <v>1</v>
      </c>
      <c r="ED43" s="79">
        <v>1</v>
      </c>
      <c r="EE43" s="79">
        <v>1</v>
      </c>
      <c r="EF43" s="79">
        <v>3</v>
      </c>
      <c r="EG43" s="79">
        <v>1</v>
      </c>
      <c r="EH43" s="79">
        <v>4</v>
      </c>
      <c r="EI43" s="79">
        <v>1</v>
      </c>
      <c r="EJ43" s="79">
        <v>1</v>
      </c>
      <c r="EK43" s="79">
        <v>1</v>
      </c>
      <c r="EL43" s="84">
        <v>1</v>
      </c>
      <c r="EM43" s="136">
        <f t="shared" si="0"/>
        <v>33</v>
      </c>
      <c r="EN43" s="53" t="s">
        <v>323</v>
      </c>
      <c r="EO43" s="11">
        <v>5</v>
      </c>
      <c r="EP43" s="77" t="s">
        <v>322</v>
      </c>
      <c r="EQ43" s="11">
        <v>8</v>
      </c>
      <c r="ER43" s="11" t="s">
        <v>26</v>
      </c>
      <c r="ES43" s="11" t="s">
        <v>26</v>
      </c>
      <c r="ET43" s="11" t="s">
        <v>103</v>
      </c>
      <c r="EU43" s="11" t="s">
        <v>26</v>
      </c>
      <c r="EV43" s="11" t="s">
        <v>26</v>
      </c>
      <c r="EW43" s="11" t="s">
        <v>26</v>
      </c>
      <c r="EX43" s="11" t="s">
        <v>69</v>
      </c>
      <c r="EY43" s="11" t="s">
        <v>69</v>
      </c>
      <c r="EZ43" s="11" t="s">
        <v>26</v>
      </c>
      <c r="FA43" s="11" t="s">
        <v>297</v>
      </c>
      <c r="FB43" s="11" t="s">
        <v>26</v>
      </c>
      <c r="FC43" s="11" t="s">
        <v>25</v>
      </c>
      <c r="FD43" s="11" t="s">
        <v>24</v>
      </c>
      <c r="FE43" s="54" t="s">
        <v>100</v>
      </c>
      <c r="FF43" s="83">
        <v>0.5</v>
      </c>
      <c r="FG43" s="79" t="s">
        <v>321</v>
      </c>
      <c r="FH43" s="79" t="s">
        <v>62</v>
      </c>
      <c r="FI43" s="79">
        <v>36</v>
      </c>
      <c r="FJ43" s="79" t="s">
        <v>7</v>
      </c>
      <c r="FK43" s="79" t="s">
        <v>7</v>
      </c>
      <c r="FL43" s="79"/>
      <c r="FM43" s="79" t="s">
        <v>96</v>
      </c>
      <c r="FN43" s="84" t="s">
        <v>96</v>
      </c>
      <c r="FO43" s="53">
        <v>5</v>
      </c>
      <c r="FP43" s="11">
        <v>3</v>
      </c>
      <c r="FQ43" s="11">
        <v>4</v>
      </c>
      <c r="FR43" s="11">
        <v>1</v>
      </c>
      <c r="FS43" s="11" t="s">
        <v>19</v>
      </c>
      <c r="FT43" s="11" t="s">
        <v>20</v>
      </c>
      <c r="FU43" s="11" t="s">
        <v>20</v>
      </c>
      <c r="FV43" s="11" t="s">
        <v>20</v>
      </c>
      <c r="FW43" s="11" t="s">
        <v>20</v>
      </c>
      <c r="FX43" s="11">
        <v>2</v>
      </c>
      <c r="FY43" s="11">
        <v>2</v>
      </c>
      <c r="FZ43" s="11">
        <v>1</v>
      </c>
      <c r="GA43" s="11">
        <v>4</v>
      </c>
      <c r="GB43" s="11" t="s">
        <v>320</v>
      </c>
      <c r="GC43" s="11" t="s">
        <v>14</v>
      </c>
      <c r="GD43" s="11" t="s">
        <v>9</v>
      </c>
      <c r="GE43" s="11" t="s">
        <v>94</v>
      </c>
      <c r="GF43" s="11" t="s">
        <v>162</v>
      </c>
      <c r="GG43" s="11" t="s">
        <v>13</v>
      </c>
      <c r="GH43" s="11" t="s">
        <v>13</v>
      </c>
      <c r="GI43" s="54" t="s">
        <v>7</v>
      </c>
      <c r="GJ43" s="83" t="s">
        <v>143</v>
      </c>
      <c r="GK43" s="79" t="s">
        <v>92</v>
      </c>
      <c r="GL43" s="79" t="s">
        <v>7</v>
      </c>
      <c r="GM43" s="79"/>
      <c r="GN43" s="79"/>
      <c r="GO43" s="79" t="s">
        <v>27</v>
      </c>
      <c r="GP43" s="79" t="s">
        <v>7</v>
      </c>
      <c r="GQ43" s="79" t="s">
        <v>7</v>
      </c>
      <c r="GR43" s="79" t="s">
        <v>7</v>
      </c>
      <c r="GS43" s="79"/>
      <c r="GT43" s="84" t="s">
        <v>7</v>
      </c>
      <c r="GU43" s="53" t="s">
        <v>7</v>
      </c>
      <c r="GX43" s="54"/>
      <c r="GY43" s="83" t="s">
        <v>90</v>
      </c>
      <c r="GZ43" s="79"/>
      <c r="HA43" s="79"/>
      <c r="HB43" s="79"/>
      <c r="HC43" s="79"/>
      <c r="HD43" s="79"/>
      <c r="HE43" s="79">
        <v>7</v>
      </c>
      <c r="HF43" s="79"/>
      <c r="HG43" s="84"/>
      <c r="HH43" s="49" t="s">
        <v>5</v>
      </c>
      <c r="HX43" s="11" t="s">
        <v>54</v>
      </c>
      <c r="IF43" s="11" t="s">
        <v>158</v>
      </c>
      <c r="IG43" s="11" t="s">
        <v>157</v>
      </c>
      <c r="IH43" s="11" t="s">
        <v>1</v>
      </c>
      <c r="IJ43" s="11" t="s">
        <v>1</v>
      </c>
      <c r="IN43" s="21">
        <v>43977.429782511579</v>
      </c>
      <c r="IO43" s="18" t="s">
        <v>334</v>
      </c>
      <c r="IP43" s="18">
        <v>7</v>
      </c>
      <c r="IQ43" s="18" t="s">
        <v>7</v>
      </c>
      <c r="IS43" s="18" t="s">
        <v>7</v>
      </c>
      <c r="IU43" s="18" t="s">
        <v>7</v>
      </c>
      <c r="IX43" s="18" t="s">
        <v>20</v>
      </c>
      <c r="IY43" s="18" t="s">
        <v>40</v>
      </c>
      <c r="IZ43" s="18" t="s">
        <v>20</v>
      </c>
      <c r="JA43" s="18" t="s">
        <v>20</v>
      </c>
      <c r="JB43" s="18" t="s">
        <v>20</v>
      </c>
      <c r="JC43" s="18" t="s">
        <v>80</v>
      </c>
      <c r="JD43" s="18" t="s">
        <v>20</v>
      </c>
      <c r="JE43" s="18" t="s">
        <v>20</v>
      </c>
      <c r="JF43" s="18" t="s">
        <v>20</v>
      </c>
      <c r="JG43" s="18" t="s">
        <v>133</v>
      </c>
      <c r="JH43" s="18" t="s">
        <v>9</v>
      </c>
      <c r="JI43" s="18" t="s">
        <v>1364</v>
      </c>
      <c r="JJ43" s="18" t="s">
        <v>7</v>
      </c>
      <c r="JK43" s="18" t="s">
        <v>1363</v>
      </c>
      <c r="JL43" s="18" t="s">
        <v>9</v>
      </c>
      <c r="JM43" s="18" t="s">
        <v>35</v>
      </c>
      <c r="JN43" s="18" t="s">
        <v>327</v>
      </c>
      <c r="JO43" s="18" t="s">
        <v>9</v>
      </c>
      <c r="JP43" s="18" t="s">
        <v>1362</v>
      </c>
      <c r="JQ43" s="18">
        <v>0</v>
      </c>
      <c r="JR43" s="18">
        <v>0</v>
      </c>
      <c r="JS43" s="18">
        <v>0</v>
      </c>
      <c r="JT43" s="18">
        <v>0</v>
      </c>
      <c r="JU43" s="18">
        <v>1</v>
      </c>
      <c r="JV43" s="18" t="s">
        <v>1361</v>
      </c>
      <c r="JW43" s="18" t="s">
        <v>1360</v>
      </c>
      <c r="JX43" s="18">
        <v>3</v>
      </c>
      <c r="JY43" s="18">
        <v>4</v>
      </c>
      <c r="JZ43" s="18">
        <v>3</v>
      </c>
      <c r="KA43" s="18">
        <v>2</v>
      </c>
      <c r="KB43" s="18">
        <v>3</v>
      </c>
      <c r="KC43" s="18">
        <v>1</v>
      </c>
      <c r="KD43" s="18">
        <v>2</v>
      </c>
      <c r="KE43" s="18">
        <v>3</v>
      </c>
      <c r="KF43" s="18">
        <v>1</v>
      </c>
      <c r="KG43" s="18">
        <v>4</v>
      </c>
      <c r="KH43" s="18">
        <v>4</v>
      </c>
      <c r="KI43" s="18">
        <v>2</v>
      </c>
      <c r="KJ43" s="18">
        <v>1</v>
      </c>
      <c r="KK43" s="18">
        <v>3</v>
      </c>
      <c r="KL43" s="18">
        <v>2</v>
      </c>
      <c r="KM43" s="18">
        <v>3</v>
      </c>
      <c r="KN43" s="18">
        <v>3</v>
      </c>
      <c r="KO43" s="18">
        <v>1</v>
      </c>
      <c r="KP43" s="18">
        <v>4</v>
      </c>
      <c r="KQ43" s="18">
        <v>3</v>
      </c>
      <c r="KR43" s="34">
        <v>39</v>
      </c>
      <c r="KS43" s="149">
        <v>2</v>
      </c>
      <c r="KT43" s="18">
        <v>0</v>
      </c>
      <c r="KU43" s="18">
        <v>2</v>
      </c>
      <c r="KV43" s="18">
        <v>1</v>
      </c>
      <c r="KW43" s="18">
        <v>1</v>
      </c>
      <c r="KX43" s="18">
        <v>0</v>
      </c>
      <c r="KY43" s="18">
        <v>0</v>
      </c>
      <c r="KZ43" s="18">
        <v>1</v>
      </c>
      <c r="LA43" s="18">
        <v>0</v>
      </c>
      <c r="LB43" s="18">
        <v>1</v>
      </c>
      <c r="LC43" s="18">
        <v>0</v>
      </c>
      <c r="LD43" s="18">
        <v>1</v>
      </c>
      <c r="LE43" s="18">
        <v>2</v>
      </c>
      <c r="LF43" s="18">
        <v>0</v>
      </c>
      <c r="LG43" s="18">
        <v>1</v>
      </c>
      <c r="LH43" s="18">
        <v>0</v>
      </c>
      <c r="LI43" s="18">
        <v>0</v>
      </c>
      <c r="LJ43" s="18">
        <v>1</v>
      </c>
      <c r="LK43" s="18">
        <v>2</v>
      </c>
      <c r="LL43" s="18">
        <v>0</v>
      </c>
      <c r="LM43" s="18">
        <v>0</v>
      </c>
      <c r="LN43" s="18">
        <v>1</v>
      </c>
      <c r="LO43" s="18">
        <v>0</v>
      </c>
      <c r="LP43" s="18">
        <v>0</v>
      </c>
      <c r="LQ43" s="18">
        <v>0</v>
      </c>
      <c r="LR43" s="18">
        <v>0</v>
      </c>
      <c r="LS43" s="18">
        <v>1</v>
      </c>
      <c r="LT43" s="18">
        <v>0</v>
      </c>
      <c r="LU43" s="18">
        <v>1</v>
      </c>
      <c r="LV43" s="18">
        <v>0</v>
      </c>
      <c r="LW43" s="18">
        <v>0</v>
      </c>
      <c r="LX43" s="18">
        <v>0</v>
      </c>
      <c r="LY43" s="18">
        <v>0</v>
      </c>
      <c r="LZ43" s="18">
        <v>0</v>
      </c>
      <c r="MA43" s="18">
        <v>0</v>
      </c>
      <c r="MB43" s="18">
        <v>1</v>
      </c>
      <c r="MC43" s="34">
        <v>0</v>
      </c>
      <c r="MD43">
        <f t="shared" si="1"/>
        <v>6</v>
      </c>
      <c r="ME43">
        <f t="shared" si="2"/>
        <v>2</v>
      </c>
      <c r="MF43">
        <f t="shared" si="3"/>
        <v>4</v>
      </c>
      <c r="MG43">
        <f t="shared" si="4"/>
        <v>3</v>
      </c>
      <c r="MH43">
        <f t="shared" si="5"/>
        <v>3</v>
      </c>
      <c r="MI43">
        <f t="shared" si="6"/>
        <v>1</v>
      </c>
      <c r="MJ43">
        <f t="shared" si="7"/>
        <v>13</v>
      </c>
      <c r="MK43" s="149">
        <v>3</v>
      </c>
      <c r="ML43" s="18">
        <v>2</v>
      </c>
      <c r="MM43" s="18">
        <v>2</v>
      </c>
      <c r="MN43" s="18">
        <v>1</v>
      </c>
      <c r="MO43" s="18">
        <v>3</v>
      </c>
      <c r="MP43" s="18">
        <v>1</v>
      </c>
      <c r="MQ43" s="18">
        <v>1</v>
      </c>
      <c r="MR43" s="18">
        <v>2</v>
      </c>
      <c r="MS43" s="18">
        <v>1</v>
      </c>
      <c r="MT43" s="18">
        <v>1</v>
      </c>
      <c r="MU43" s="18">
        <v>1</v>
      </c>
      <c r="MV43" s="18">
        <v>1</v>
      </c>
      <c r="MW43" s="18">
        <v>2</v>
      </c>
      <c r="MX43" s="18">
        <v>1</v>
      </c>
      <c r="MY43" s="18">
        <v>3</v>
      </c>
      <c r="MZ43" s="18">
        <v>3</v>
      </c>
      <c r="NA43" s="18">
        <v>1</v>
      </c>
      <c r="NB43" s="18">
        <v>1</v>
      </c>
      <c r="NC43" s="18">
        <v>1</v>
      </c>
      <c r="ND43" s="24">
        <f>SUM(MK43:NC43)</f>
        <v>31</v>
      </c>
      <c r="NE43" s="18" t="s">
        <v>1359</v>
      </c>
      <c r="NF43" s="18" t="s">
        <v>571</v>
      </c>
      <c r="NG43" s="20" t="s">
        <v>104</v>
      </c>
      <c r="NH43" s="18">
        <v>9</v>
      </c>
      <c r="NI43" s="18" t="s">
        <v>26</v>
      </c>
      <c r="NJ43" s="18" t="s">
        <v>103</v>
      </c>
      <c r="NK43" s="18" t="s">
        <v>103</v>
      </c>
      <c r="NL43" s="18" t="s">
        <v>26</v>
      </c>
      <c r="NM43" s="18" t="s">
        <v>26</v>
      </c>
      <c r="NN43" s="18" t="s">
        <v>103</v>
      </c>
      <c r="NO43" s="18" t="s">
        <v>26</v>
      </c>
      <c r="NP43" s="18" t="s">
        <v>103</v>
      </c>
      <c r="NQ43" s="18" t="s">
        <v>26</v>
      </c>
      <c r="NR43" s="18" t="s">
        <v>297</v>
      </c>
      <c r="NS43" s="18" t="s">
        <v>26</v>
      </c>
      <c r="NT43" s="18" t="s">
        <v>26</v>
      </c>
      <c r="NU43" s="18" t="s">
        <v>101</v>
      </c>
      <c r="NV43" s="18" t="s">
        <v>100</v>
      </c>
      <c r="NW43" s="18">
        <v>180</v>
      </c>
      <c r="NX43" s="18" t="s">
        <v>7</v>
      </c>
      <c r="NY43" s="18" t="s">
        <v>7</v>
      </c>
      <c r="OA43" s="18" t="s">
        <v>96</v>
      </c>
      <c r="OB43" s="18" t="s">
        <v>96</v>
      </c>
      <c r="OC43" s="18">
        <v>4</v>
      </c>
      <c r="OD43" s="18">
        <v>4</v>
      </c>
      <c r="OE43" s="18">
        <v>5</v>
      </c>
      <c r="OF43" s="18">
        <v>1</v>
      </c>
      <c r="OG43" s="18" t="s">
        <v>19</v>
      </c>
      <c r="OH43" s="18" t="s">
        <v>1346</v>
      </c>
      <c r="OI43" s="18" t="s">
        <v>20</v>
      </c>
      <c r="OJ43" s="18" t="s">
        <v>16</v>
      </c>
      <c r="OK43" s="18" t="s">
        <v>18</v>
      </c>
      <c r="OL43" s="18">
        <v>2</v>
      </c>
      <c r="OM43" s="18">
        <v>1</v>
      </c>
      <c r="ON43" s="18">
        <v>1</v>
      </c>
      <c r="OO43" s="18">
        <v>5</v>
      </c>
      <c r="OQ43" s="18" t="s">
        <v>14</v>
      </c>
      <c r="OR43" s="18" t="s">
        <v>9</v>
      </c>
      <c r="OS43" s="18" t="s">
        <v>94</v>
      </c>
      <c r="OT43" s="18" t="s">
        <v>162</v>
      </c>
      <c r="OU43" s="18" t="s">
        <v>13</v>
      </c>
      <c r="OV43" s="18" t="s">
        <v>13</v>
      </c>
      <c r="OW43" s="18" t="s">
        <v>7</v>
      </c>
      <c r="OX43" s="18" t="s">
        <v>143</v>
      </c>
      <c r="OY43" s="18" t="s">
        <v>92</v>
      </c>
      <c r="OZ43" s="18" t="s">
        <v>7</v>
      </c>
      <c r="PA43" s="18" t="s">
        <v>7</v>
      </c>
      <c r="PC43" s="18" t="s">
        <v>1358</v>
      </c>
      <c r="PD43" s="18" t="s">
        <v>7</v>
      </c>
      <c r="PE43" s="18" t="s">
        <v>7</v>
      </c>
      <c r="PF43" s="18" t="s">
        <v>7</v>
      </c>
      <c r="PH43" s="18" t="s">
        <v>7</v>
      </c>
      <c r="PI43" s="18" t="s">
        <v>7</v>
      </c>
      <c r="PM43" s="18" t="s">
        <v>249</v>
      </c>
      <c r="PO43" s="18">
        <v>6</v>
      </c>
      <c r="PV43" s="18" t="s">
        <v>5</v>
      </c>
      <c r="QL43" s="18" t="s">
        <v>54</v>
      </c>
      <c r="QT43" s="18" t="s">
        <v>158</v>
      </c>
      <c r="QV43" s="18" t="s">
        <v>693</v>
      </c>
      <c r="QW43" s="18" t="s">
        <v>1</v>
      </c>
      <c r="QX43" s="18" t="s">
        <v>1</v>
      </c>
    </row>
    <row r="44" spans="1:684" ht="14.5" x14ac:dyDescent="0.35">
      <c r="A44" s="17">
        <v>43962.579262615742</v>
      </c>
      <c r="B44" s="47" t="s">
        <v>307</v>
      </c>
      <c r="C44" s="53">
        <v>71</v>
      </c>
      <c r="D44" s="11" t="s">
        <v>139</v>
      </c>
      <c r="E44" s="11" t="s">
        <v>50</v>
      </c>
      <c r="F44" s="11" t="s">
        <v>180</v>
      </c>
      <c r="G44" s="11" t="s">
        <v>117</v>
      </c>
      <c r="H44" s="11" t="s">
        <v>7</v>
      </c>
      <c r="I44" s="11" t="s">
        <v>7</v>
      </c>
      <c r="J44" s="11" t="s">
        <v>9</v>
      </c>
      <c r="K44" s="11">
        <v>1</v>
      </c>
      <c r="L44" s="11" t="s">
        <v>7</v>
      </c>
      <c r="N44" s="11" t="s">
        <v>7</v>
      </c>
      <c r="O44" s="11" t="s">
        <v>45</v>
      </c>
      <c r="P44" s="11">
        <v>32</v>
      </c>
      <c r="Q44" s="11" t="s">
        <v>306</v>
      </c>
      <c r="R44" s="11">
        <v>24</v>
      </c>
      <c r="S44" s="11">
        <v>1</v>
      </c>
      <c r="T44" s="11">
        <v>0</v>
      </c>
      <c r="U44" s="11" t="s">
        <v>7</v>
      </c>
      <c r="V44" s="11" t="s">
        <v>7</v>
      </c>
      <c r="W44" s="11" t="s">
        <v>9</v>
      </c>
      <c r="X44" s="11" t="s">
        <v>7</v>
      </c>
      <c r="Y44" s="54" t="s">
        <v>7</v>
      </c>
      <c r="Z44" s="65" t="s">
        <v>7</v>
      </c>
      <c r="AA44" s="66"/>
      <c r="AB44" s="66" t="s">
        <v>7</v>
      </c>
      <c r="AC44" s="66"/>
      <c r="AD44" s="66" t="s">
        <v>9</v>
      </c>
      <c r="AE44" s="66" t="s">
        <v>305</v>
      </c>
      <c r="AF44" s="67" t="s">
        <v>304</v>
      </c>
      <c r="AG44" s="53" t="s">
        <v>20</v>
      </c>
      <c r="AH44" s="11" t="s">
        <v>40</v>
      </c>
      <c r="AI44" s="11" t="s">
        <v>20</v>
      </c>
      <c r="AJ44" s="11" t="s">
        <v>20</v>
      </c>
      <c r="AK44" s="11" t="s">
        <v>20</v>
      </c>
      <c r="AL44" s="11" t="s">
        <v>80</v>
      </c>
      <c r="AM44" s="11">
        <v>2</v>
      </c>
      <c r="AN44" s="11">
        <v>1</v>
      </c>
      <c r="AO44" s="11">
        <v>1</v>
      </c>
      <c r="AP44" s="54" t="s">
        <v>38</v>
      </c>
      <c r="AQ44" s="65" t="s">
        <v>9</v>
      </c>
      <c r="AR44" s="66" t="s">
        <v>303</v>
      </c>
      <c r="AS44" s="66" t="s">
        <v>9</v>
      </c>
      <c r="AT44" s="67" t="s">
        <v>302</v>
      </c>
      <c r="AU44" s="53" t="s">
        <v>9</v>
      </c>
      <c r="AV44" s="11" t="s">
        <v>35</v>
      </c>
      <c r="AW44" s="11" t="s">
        <v>301</v>
      </c>
      <c r="AX44" s="11" t="s">
        <v>7</v>
      </c>
      <c r="AZ44" s="11">
        <v>0</v>
      </c>
      <c r="BA44" s="11" t="s">
        <v>300</v>
      </c>
      <c r="BB44" s="11">
        <v>5</v>
      </c>
      <c r="BC44" s="11" t="s">
        <v>254</v>
      </c>
      <c r="BD44" s="11">
        <v>5</v>
      </c>
      <c r="BE44" s="11" t="s">
        <v>254</v>
      </c>
      <c r="BF44" s="54">
        <v>8</v>
      </c>
      <c r="BG44" s="83">
        <v>3</v>
      </c>
      <c r="BH44" s="79">
        <v>3</v>
      </c>
      <c r="BI44" s="79">
        <v>2</v>
      </c>
      <c r="BJ44" s="79">
        <v>2</v>
      </c>
      <c r="BK44" s="79">
        <v>4</v>
      </c>
      <c r="BL44" s="79">
        <v>2</v>
      </c>
      <c r="BM44" s="79">
        <v>2</v>
      </c>
      <c r="BN44" s="79">
        <v>3</v>
      </c>
      <c r="BO44" s="79">
        <v>1</v>
      </c>
      <c r="BP44" s="79">
        <v>3</v>
      </c>
      <c r="BQ44" s="79">
        <v>3</v>
      </c>
      <c r="BR44" s="79">
        <v>2</v>
      </c>
      <c r="BS44" s="79">
        <v>2</v>
      </c>
      <c r="BT44" s="79">
        <v>1</v>
      </c>
      <c r="BU44" s="79">
        <v>3</v>
      </c>
      <c r="BV44" s="79">
        <v>4</v>
      </c>
      <c r="BW44" s="79">
        <v>2</v>
      </c>
      <c r="BX44" s="79">
        <v>1</v>
      </c>
      <c r="BY44" s="79">
        <v>3</v>
      </c>
      <c r="BZ44" s="84">
        <v>3</v>
      </c>
      <c r="CA44" s="136">
        <v>36</v>
      </c>
      <c r="CB44" s="53">
        <v>1</v>
      </c>
      <c r="CC44" s="11">
        <v>0</v>
      </c>
      <c r="CD44" s="11">
        <v>2</v>
      </c>
      <c r="CE44" s="11">
        <v>1</v>
      </c>
      <c r="CF44" s="11">
        <v>2</v>
      </c>
      <c r="CG44" s="11">
        <v>0</v>
      </c>
      <c r="CH44" s="11">
        <v>0</v>
      </c>
      <c r="CI44" s="11">
        <v>1</v>
      </c>
      <c r="CJ44" s="11">
        <v>2</v>
      </c>
      <c r="CK44" s="11">
        <v>1</v>
      </c>
      <c r="CL44" s="11">
        <v>1</v>
      </c>
      <c r="CM44" s="11">
        <v>2</v>
      </c>
      <c r="CN44" s="11">
        <v>3</v>
      </c>
      <c r="CO44" s="11">
        <v>1</v>
      </c>
      <c r="CP44" s="11">
        <v>0</v>
      </c>
      <c r="CQ44" s="11">
        <v>2</v>
      </c>
      <c r="CR44" s="11">
        <v>2</v>
      </c>
      <c r="CS44" s="11">
        <v>2</v>
      </c>
      <c r="CT44" s="11">
        <v>1</v>
      </c>
      <c r="CU44" s="11">
        <v>2</v>
      </c>
      <c r="CV44" s="11">
        <v>0</v>
      </c>
      <c r="CW44" s="11">
        <v>1</v>
      </c>
      <c r="CX44" s="11">
        <v>0</v>
      </c>
      <c r="CY44" s="11">
        <v>3</v>
      </c>
      <c r="CZ44" s="11">
        <v>1</v>
      </c>
      <c r="DA44" s="11">
        <v>1</v>
      </c>
      <c r="DB44" s="11">
        <v>0</v>
      </c>
      <c r="DC44" s="11">
        <v>0</v>
      </c>
      <c r="DD44" s="11">
        <v>2</v>
      </c>
      <c r="DE44" s="11">
        <v>0</v>
      </c>
      <c r="DF44" s="11">
        <v>0</v>
      </c>
      <c r="DG44" s="11">
        <v>2</v>
      </c>
      <c r="DH44" s="11">
        <v>1</v>
      </c>
      <c r="DI44" s="11">
        <v>2</v>
      </c>
      <c r="DJ44" s="11">
        <v>2</v>
      </c>
      <c r="DK44" s="11">
        <v>2</v>
      </c>
      <c r="DL44" s="54">
        <v>1</v>
      </c>
      <c r="DM44" s="143">
        <v>5</v>
      </c>
      <c r="DN44" s="143">
        <v>3</v>
      </c>
      <c r="DO44" s="143">
        <v>8</v>
      </c>
      <c r="DP44" s="143">
        <v>8</v>
      </c>
      <c r="DQ44" s="143">
        <v>14</v>
      </c>
      <c r="DR44" s="143">
        <v>6</v>
      </c>
      <c r="DS44" s="143">
        <v>16</v>
      </c>
      <c r="DT44" s="83">
        <v>2</v>
      </c>
      <c r="DU44" s="79">
        <v>1</v>
      </c>
      <c r="DV44" s="79">
        <v>1</v>
      </c>
      <c r="DW44" s="79">
        <v>1</v>
      </c>
      <c r="DX44" s="79">
        <v>2</v>
      </c>
      <c r="DY44" s="79">
        <v>1</v>
      </c>
      <c r="DZ44" s="79">
        <v>1</v>
      </c>
      <c r="EA44" s="79">
        <v>1</v>
      </c>
      <c r="EB44" s="79">
        <v>2</v>
      </c>
      <c r="EC44" s="79">
        <v>2</v>
      </c>
      <c r="ED44" s="79">
        <v>1</v>
      </c>
      <c r="EE44" s="79">
        <v>2</v>
      </c>
      <c r="EF44" s="79">
        <v>1</v>
      </c>
      <c r="EG44" s="79">
        <v>2</v>
      </c>
      <c r="EH44" s="79">
        <v>1</v>
      </c>
      <c r="EI44" s="79">
        <v>1</v>
      </c>
      <c r="EJ44" s="79">
        <v>3</v>
      </c>
      <c r="EK44" s="79">
        <v>1</v>
      </c>
      <c r="EL44" s="84">
        <v>2</v>
      </c>
      <c r="EM44" s="136">
        <f t="shared" si="0"/>
        <v>28</v>
      </c>
      <c r="EN44" s="53" t="s">
        <v>299</v>
      </c>
      <c r="EO44" s="11">
        <v>20</v>
      </c>
      <c r="EP44" s="77" t="s">
        <v>298</v>
      </c>
      <c r="EQ44" s="11">
        <v>6</v>
      </c>
      <c r="ER44" s="11" t="s">
        <v>26</v>
      </c>
      <c r="ES44" s="11" t="s">
        <v>68</v>
      </c>
      <c r="ET44" s="11" t="s">
        <v>69</v>
      </c>
      <c r="EU44" s="11" t="s">
        <v>26</v>
      </c>
      <c r="EV44" s="11" t="s">
        <v>26</v>
      </c>
      <c r="EW44" s="11" t="s">
        <v>26</v>
      </c>
      <c r="EX44" s="11" t="s">
        <v>26</v>
      </c>
      <c r="EY44" s="11" t="s">
        <v>26</v>
      </c>
      <c r="EZ44" s="11" t="s">
        <v>69</v>
      </c>
      <c r="FA44" s="11" t="s">
        <v>297</v>
      </c>
      <c r="FB44" s="11" t="s">
        <v>25</v>
      </c>
      <c r="FC44" s="11" t="s">
        <v>26</v>
      </c>
      <c r="FD44" s="11" t="s">
        <v>101</v>
      </c>
      <c r="FE44" s="54" t="s">
        <v>100</v>
      </c>
      <c r="FF44" s="83" t="s">
        <v>296</v>
      </c>
      <c r="FG44" s="79" t="s">
        <v>63</v>
      </c>
      <c r="FH44" s="79" t="s">
        <v>62</v>
      </c>
      <c r="FI44" s="79">
        <v>20</v>
      </c>
      <c r="FJ44" s="79" t="s">
        <v>7</v>
      </c>
      <c r="FK44" s="79" t="s">
        <v>7</v>
      </c>
      <c r="FL44" s="79"/>
      <c r="FM44" s="79" t="s">
        <v>21</v>
      </c>
      <c r="FN44" s="84" t="s">
        <v>21</v>
      </c>
      <c r="FO44" s="53">
        <v>4</v>
      </c>
      <c r="FP44" s="11">
        <v>3</v>
      </c>
      <c r="FQ44" s="11">
        <v>5</v>
      </c>
      <c r="FR44" s="11">
        <v>1</v>
      </c>
      <c r="FS44" s="11" t="s">
        <v>18</v>
      </c>
      <c r="FT44" s="11" t="s">
        <v>19</v>
      </c>
      <c r="FU44" s="11" t="s">
        <v>16</v>
      </c>
      <c r="FV44" s="11" t="s">
        <v>17</v>
      </c>
      <c r="FW44" s="11" t="s">
        <v>20</v>
      </c>
      <c r="FX44" s="11">
        <v>2</v>
      </c>
      <c r="FY44" s="11">
        <v>3</v>
      </c>
      <c r="FZ44" s="11">
        <v>3</v>
      </c>
      <c r="GA44" s="11">
        <v>4</v>
      </c>
      <c r="GB44" s="11" t="s">
        <v>295</v>
      </c>
      <c r="GC44" s="11" t="s">
        <v>94</v>
      </c>
      <c r="GD44" s="11" t="s">
        <v>7</v>
      </c>
      <c r="GE44" s="11" t="s">
        <v>58</v>
      </c>
      <c r="GF44" s="11" t="s">
        <v>58</v>
      </c>
      <c r="GG44" s="11" t="s">
        <v>7</v>
      </c>
      <c r="GH44" s="11" t="s">
        <v>7</v>
      </c>
      <c r="GI44" s="54" t="s">
        <v>7</v>
      </c>
      <c r="GJ44" s="83" t="s">
        <v>232</v>
      </c>
      <c r="GK44" s="79" t="s">
        <v>11</v>
      </c>
      <c r="GL44" s="79" t="s">
        <v>7</v>
      </c>
      <c r="GM44" s="79" t="s">
        <v>7</v>
      </c>
      <c r="GN44" s="79"/>
      <c r="GO44" s="79" t="s">
        <v>294</v>
      </c>
      <c r="GP44" s="79" t="s">
        <v>7</v>
      </c>
      <c r="GQ44" s="79" t="s">
        <v>7</v>
      </c>
      <c r="GR44" s="79" t="s">
        <v>9</v>
      </c>
      <c r="GS44" s="79" t="s">
        <v>8</v>
      </c>
      <c r="GT44" s="84" t="s">
        <v>7</v>
      </c>
      <c r="GU44" s="53" t="s">
        <v>7</v>
      </c>
      <c r="GW44" s="11" t="s">
        <v>9</v>
      </c>
      <c r="GX44" s="54" t="s">
        <v>7</v>
      </c>
      <c r="GY44" s="83" t="s">
        <v>90</v>
      </c>
      <c r="GZ44" s="79"/>
      <c r="HA44" s="79"/>
      <c r="HB44" s="79"/>
      <c r="HC44" s="79"/>
      <c r="HD44" s="79"/>
      <c r="HE44" s="79">
        <v>9</v>
      </c>
      <c r="HF44" s="79"/>
      <c r="HG44" s="84"/>
      <c r="HH44" s="49" t="s">
        <v>5</v>
      </c>
      <c r="HX44" s="11" t="s">
        <v>54</v>
      </c>
      <c r="IB44" s="11" t="s">
        <v>141</v>
      </c>
      <c r="ID44" s="11" t="s">
        <v>293</v>
      </c>
      <c r="IE44" s="11" t="s">
        <v>1</v>
      </c>
      <c r="IF44" s="11" t="s">
        <v>1</v>
      </c>
      <c r="IN44" s="21">
        <v>43970.562516956023</v>
      </c>
      <c r="IO44" s="18" t="s">
        <v>307</v>
      </c>
      <c r="IP44" s="18">
        <v>9</v>
      </c>
      <c r="IQ44" s="18" t="s">
        <v>7</v>
      </c>
      <c r="IS44" s="18" t="s">
        <v>7</v>
      </c>
      <c r="IU44" s="18" t="s">
        <v>7</v>
      </c>
      <c r="IX44" s="18" t="s">
        <v>20</v>
      </c>
      <c r="IY44" s="18" t="s">
        <v>40</v>
      </c>
      <c r="IZ44" s="18" t="s">
        <v>20</v>
      </c>
      <c r="JA44" s="18" t="s">
        <v>20</v>
      </c>
      <c r="JB44" s="18" t="s">
        <v>20</v>
      </c>
      <c r="JC44" s="18" t="s">
        <v>80</v>
      </c>
      <c r="JD44" s="18">
        <v>2</v>
      </c>
      <c r="JE44" s="18">
        <v>1</v>
      </c>
      <c r="JF44" s="18">
        <v>1</v>
      </c>
      <c r="JG44" s="18" t="s">
        <v>38</v>
      </c>
      <c r="JH44" s="18" t="s">
        <v>9</v>
      </c>
      <c r="JI44" s="18" t="s">
        <v>1405</v>
      </c>
      <c r="JJ44" s="18" t="s">
        <v>9</v>
      </c>
      <c r="JK44" s="18" t="s">
        <v>1404</v>
      </c>
      <c r="JL44" s="18" t="s">
        <v>7</v>
      </c>
      <c r="JM44" s="18" t="s">
        <v>35</v>
      </c>
      <c r="JN44" s="18" t="s">
        <v>1403</v>
      </c>
      <c r="JO44" s="18" t="s">
        <v>7</v>
      </c>
      <c r="JQ44" s="18">
        <v>0</v>
      </c>
      <c r="JR44" s="18">
        <v>0</v>
      </c>
      <c r="JS44" s="18">
        <v>5</v>
      </c>
      <c r="JT44" s="18" t="s">
        <v>253</v>
      </c>
      <c r="JU44" s="18">
        <v>5</v>
      </c>
      <c r="JV44" s="18">
        <v>20</v>
      </c>
      <c r="JW44" s="18">
        <v>6</v>
      </c>
      <c r="JX44" s="18">
        <v>3</v>
      </c>
      <c r="JY44" s="18">
        <v>3</v>
      </c>
      <c r="JZ44" s="18">
        <v>2</v>
      </c>
      <c r="KA44" s="18">
        <v>2</v>
      </c>
      <c r="KB44" s="18">
        <v>3</v>
      </c>
      <c r="KC44" s="18">
        <v>2</v>
      </c>
      <c r="KD44" s="18">
        <v>2</v>
      </c>
      <c r="KE44" s="18">
        <v>3</v>
      </c>
      <c r="KF44" s="18">
        <v>1</v>
      </c>
      <c r="KG44" s="18">
        <v>4</v>
      </c>
      <c r="KH44" s="18">
        <v>3</v>
      </c>
      <c r="KI44" s="18">
        <v>2</v>
      </c>
      <c r="KJ44" s="18">
        <v>1</v>
      </c>
      <c r="KK44" s="18">
        <v>2</v>
      </c>
      <c r="KL44" s="18">
        <v>3</v>
      </c>
      <c r="KM44" s="18">
        <v>3</v>
      </c>
      <c r="KN44" s="18">
        <v>2</v>
      </c>
      <c r="KO44" s="18">
        <v>1</v>
      </c>
      <c r="KP44" s="18">
        <v>3</v>
      </c>
      <c r="KQ44" s="18">
        <v>3</v>
      </c>
      <c r="KR44" s="34">
        <v>39</v>
      </c>
      <c r="KS44" s="149">
        <v>2</v>
      </c>
      <c r="KT44" s="18">
        <v>1</v>
      </c>
      <c r="KU44" s="18">
        <v>3</v>
      </c>
      <c r="KV44" s="18">
        <v>1</v>
      </c>
      <c r="KW44" s="18">
        <v>1</v>
      </c>
      <c r="KX44" s="18">
        <v>0</v>
      </c>
      <c r="KY44" s="18">
        <v>1</v>
      </c>
      <c r="KZ44" s="18">
        <v>1</v>
      </c>
      <c r="LA44" s="18">
        <v>2</v>
      </c>
      <c r="LB44" s="18">
        <v>1</v>
      </c>
      <c r="LC44" s="18">
        <v>1</v>
      </c>
      <c r="LD44" s="18">
        <v>1</v>
      </c>
      <c r="LE44" s="18">
        <v>2</v>
      </c>
      <c r="LF44" s="18">
        <v>1</v>
      </c>
      <c r="LG44" s="18">
        <v>2</v>
      </c>
      <c r="LH44" s="18">
        <v>1</v>
      </c>
      <c r="LI44" s="18">
        <v>2</v>
      </c>
      <c r="LJ44" s="18">
        <v>2</v>
      </c>
      <c r="LK44" s="18">
        <v>1</v>
      </c>
      <c r="LL44" s="18">
        <v>2</v>
      </c>
      <c r="LM44" s="18">
        <v>2</v>
      </c>
      <c r="LN44" s="18">
        <v>1</v>
      </c>
      <c r="LO44" s="18">
        <v>0</v>
      </c>
      <c r="LP44" s="18">
        <v>2</v>
      </c>
      <c r="LQ44" s="18">
        <v>2</v>
      </c>
      <c r="LR44" s="18">
        <v>2</v>
      </c>
      <c r="LS44" s="18">
        <v>0</v>
      </c>
      <c r="LT44" s="18">
        <v>1</v>
      </c>
      <c r="LU44" s="18">
        <v>3</v>
      </c>
      <c r="LV44" s="18">
        <v>1</v>
      </c>
      <c r="LW44" s="18">
        <v>0</v>
      </c>
      <c r="LX44" s="18">
        <v>1</v>
      </c>
      <c r="LY44" s="18">
        <v>1</v>
      </c>
      <c r="LZ44" s="18">
        <v>2</v>
      </c>
      <c r="MA44" s="18">
        <v>1</v>
      </c>
      <c r="MB44" s="18">
        <v>2</v>
      </c>
      <c r="MC44" s="34">
        <v>2</v>
      </c>
      <c r="MD44">
        <f t="shared" si="1"/>
        <v>7</v>
      </c>
      <c r="ME44">
        <f t="shared" si="2"/>
        <v>8</v>
      </c>
      <c r="MF44">
        <f t="shared" si="3"/>
        <v>12</v>
      </c>
      <c r="MG44">
        <f t="shared" si="4"/>
        <v>8</v>
      </c>
      <c r="MH44">
        <f t="shared" si="5"/>
        <v>9</v>
      </c>
      <c r="MI44">
        <f t="shared" si="6"/>
        <v>7</v>
      </c>
      <c r="MJ44">
        <f t="shared" si="7"/>
        <v>33</v>
      </c>
      <c r="MK44" s="149">
        <v>2</v>
      </c>
      <c r="ML44" s="18">
        <v>1</v>
      </c>
      <c r="MM44" s="18">
        <v>2</v>
      </c>
      <c r="MN44" s="18">
        <v>2</v>
      </c>
      <c r="MO44" s="18">
        <v>2</v>
      </c>
      <c r="MP44" s="18">
        <v>1</v>
      </c>
      <c r="MQ44" s="18">
        <v>1</v>
      </c>
      <c r="MR44" s="18">
        <v>2</v>
      </c>
      <c r="MS44" s="18">
        <v>2</v>
      </c>
      <c r="MT44" s="18">
        <v>1</v>
      </c>
      <c r="MU44" s="18">
        <v>1</v>
      </c>
      <c r="MV44" s="18">
        <v>2</v>
      </c>
      <c r="MW44" s="18">
        <v>1</v>
      </c>
      <c r="MX44" s="18">
        <v>3</v>
      </c>
      <c r="MY44" s="18">
        <v>2</v>
      </c>
      <c r="MZ44" s="18">
        <v>1</v>
      </c>
      <c r="NA44" s="18">
        <v>3</v>
      </c>
      <c r="NB44" s="18">
        <v>2</v>
      </c>
      <c r="NC44" s="18">
        <v>2</v>
      </c>
      <c r="ND44" s="24">
        <f>SUM(MK44:NC44)</f>
        <v>33</v>
      </c>
      <c r="NE44" s="20" t="s">
        <v>1402</v>
      </c>
      <c r="NF44" s="18">
        <v>10</v>
      </c>
      <c r="NG44" s="20" t="s">
        <v>678</v>
      </c>
      <c r="NH44" s="18">
        <v>6</v>
      </c>
      <c r="NI44" s="18" t="s">
        <v>26</v>
      </c>
      <c r="NJ44" s="18" t="s">
        <v>68</v>
      </c>
      <c r="NK44" s="18" t="s">
        <v>68</v>
      </c>
      <c r="NL44" s="18" t="s">
        <v>26</v>
      </c>
      <c r="NM44" s="18" t="s">
        <v>26</v>
      </c>
      <c r="NN44" s="18" t="s">
        <v>26</v>
      </c>
      <c r="NO44" s="18" t="s">
        <v>103</v>
      </c>
      <c r="NP44" s="18" t="s">
        <v>26</v>
      </c>
      <c r="NQ44" s="18" t="s">
        <v>68</v>
      </c>
      <c r="NR44" s="18" t="s">
        <v>7</v>
      </c>
      <c r="NS44" s="18" t="s">
        <v>25</v>
      </c>
      <c r="NT44" s="18" t="s">
        <v>26</v>
      </c>
      <c r="NU44" s="18" t="s">
        <v>24</v>
      </c>
      <c r="NV44" s="18" t="s">
        <v>65</v>
      </c>
      <c r="NW44" s="18">
        <v>45</v>
      </c>
      <c r="NX44" s="18" t="s">
        <v>7</v>
      </c>
      <c r="NY44" s="18" t="s">
        <v>7</v>
      </c>
      <c r="OA44" s="18" t="s">
        <v>21</v>
      </c>
      <c r="OB44" s="18" t="s">
        <v>21</v>
      </c>
      <c r="OC44" s="18">
        <v>5</v>
      </c>
      <c r="OD44" s="18">
        <v>1</v>
      </c>
      <c r="OE44" s="18">
        <v>5</v>
      </c>
      <c r="OF44" s="18">
        <v>1</v>
      </c>
      <c r="OG44" s="18" t="s">
        <v>19</v>
      </c>
      <c r="OH44" s="18" t="s">
        <v>18</v>
      </c>
      <c r="OI44" s="18" t="s">
        <v>16</v>
      </c>
      <c r="OJ44" s="18" t="s">
        <v>1346</v>
      </c>
      <c r="OK44" s="18" t="s">
        <v>20</v>
      </c>
      <c r="OL44" s="18">
        <v>3</v>
      </c>
      <c r="OM44" s="18">
        <v>2</v>
      </c>
      <c r="ON44" s="18">
        <v>4</v>
      </c>
      <c r="OO44" s="18">
        <v>4</v>
      </c>
      <c r="OP44" s="18" t="s">
        <v>1401</v>
      </c>
      <c r="OQ44" s="18" t="s">
        <v>14</v>
      </c>
      <c r="OR44" s="18" t="s">
        <v>7</v>
      </c>
      <c r="OS44" s="18" t="s">
        <v>58</v>
      </c>
      <c r="OT44" s="18" t="s">
        <v>162</v>
      </c>
      <c r="OU44" s="18" t="s">
        <v>7</v>
      </c>
      <c r="OV44" s="18" t="s">
        <v>7</v>
      </c>
      <c r="OW44" s="18" t="s">
        <v>7</v>
      </c>
      <c r="OX44" s="18" t="s">
        <v>232</v>
      </c>
      <c r="OY44" s="18" t="s">
        <v>11</v>
      </c>
      <c r="OZ44" s="18" t="s">
        <v>7</v>
      </c>
      <c r="PA44" s="18" t="s">
        <v>7</v>
      </c>
      <c r="PC44" s="18" t="s">
        <v>1400</v>
      </c>
      <c r="PD44" s="18" t="s">
        <v>7</v>
      </c>
      <c r="PE44" s="18" t="s">
        <v>7</v>
      </c>
      <c r="PF44" s="18" t="s">
        <v>9</v>
      </c>
      <c r="PG44" s="18" t="s">
        <v>8</v>
      </c>
      <c r="PH44" s="18" t="s">
        <v>7</v>
      </c>
      <c r="PI44" s="18" t="s">
        <v>9</v>
      </c>
      <c r="PJ44" s="18" t="s">
        <v>1399</v>
      </c>
      <c r="PK44" s="18" t="s">
        <v>9</v>
      </c>
      <c r="PL44" s="18" t="s">
        <v>7</v>
      </c>
      <c r="PM44" s="18" t="s">
        <v>6</v>
      </c>
      <c r="PR44" s="18">
        <v>2</v>
      </c>
      <c r="PV44" s="18" t="s">
        <v>5</v>
      </c>
      <c r="QL44" s="18" t="s">
        <v>54</v>
      </c>
      <c r="QP44" s="18" t="s">
        <v>141</v>
      </c>
      <c r="QQ44" s="18" t="s">
        <v>1</v>
      </c>
      <c r="QR44" s="18" t="s">
        <v>1</v>
      </c>
      <c r="QT44" s="18" t="s">
        <v>1</v>
      </c>
    </row>
    <row r="45" spans="1:684" ht="14.5" x14ac:dyDescent="0.35">
      <c r="A45" s="17">
        <v>43954.575622060183</v>
      </c>
      <c r="B45" s="47" t="s">
        <v>1027</v>
      </c>
      <c r="C45" s="53">
        <v>39</v>
      </c>
      <c r="D45" s="11" t="s">
        <v>51</v>
      </c>
      <c r="E45" s="11" t="s">
        <v>50</v>
      </c>
      <c r="F45" s="11" t="s">
        <v>180</v>
      </c>
      <c r="G45" s="11" t="s">
        <v>117</v>
      </c>
      <c r="H45" s="11" t="s">
        <v>9</v>
      </c>
      <c r="I45" s="11" t="s">
        <v>7</v>
      </c>
      <c r="J45" s="11" t="s">
        <v>7</v>
      </c>
      <c r="L45" s="11" t="s">
        <v>9</v>
      </c>
      <c r="M45" s="11" t="s">
        <v>318</v>
      </c>
      <c r="N45" s="11" t="s">
        <v>9</v>
      </c>
      <c r="O45" s="11" t="s">
        <v>45</v>
      </c>
      <c r="P45" s="11">
        <v>1700</v>
      </c>
      <c r="Q45" s="11" t="s">
        <v>1026</v>
      </c>
      <c r="R45" s="11">
        <v>166109</v>
      </c>
      <c r="S45" s="11">
        <v>1</v>
      </c>
      <c r="T45" s="11">
        <v>0</v>
      </c>
      <c r="U45" s="11" t="s">
        <v>9</v>
      </c>
      <c r="V45" s="11" t="s">
        <v>9</v>
      </c>
      <c r="W45" s="11" t="s">
        <v>7</v>
      </c>
      <c r="X45" s="11" t="s">
        <v>7</v>
      </c>
      <c r="Y45" s="54" t="s">
        <v>7</v>
      </c>
      <c r="Z45" s="65" t="s">
        <v>7</v>
      </c>
      <c r="AA45" s="66"/>
      <c r="AB45" s="66" t="s">
        <v>7</v>
      </c>
      <c r="AC45" s="66"/>
      <c r="AD45" s="66" t="s">
        <v>9</v>
      </c>
      <c r="AE45" s="66" t="s">
        <v>854</v>
      </c>
      <c r="AF45" s="67" t="s">
        <v>1025</v>
      </c>
      <c r="AG45" s="53" t="s">
        <v>20</v>
      </c>
      <c r="AH45" s="11" t="s">
        <v>40</v>
      </c>
      <c r="AI45" s="11" t="s">
        <v>20</v>
      </c>
      <c r="AJ45" s="11">
        <v>1</v>
      </c>
      <c r="AK45" s="11" t="s">
        <v>20</v>
      </c>
      <c r="AL45" s="11" t="s">
        <v>134</v>
      </c>
      <c r="AM45" s="11">
        <v>2</v>
      </c>
      <c r="AN45" s="11">
        <v>3</v>
      </c>
      <c r="AO45" s="11" t="s">
        <v>20</v>
      </c>
      <c r="AP45" s="54" t="s">
        <v>38</v>
      </c>
      <c r="AQ45" s="65" t="s">
        <v>9</v>
      </c>
      <c r="AR45" s="66" t="s">
        <v>1024</v>
      </c>
      <c r="AS45" s="66" t="s">
        <v>9</v>
      </c>
      <c r="AT45" s="67" t="s">
        <v>1023</v>
      </c>
      <c r="AU45" s="53" t="s">
        <v>9</v>
      </c>
      <c r="AV45" s="11" t="s">
        <v>35</v>
      </c>
      <c r="AW45" s="11" t="s">
        <v>1022</v>
      </c>
      <c r="AX45" s="11" t="s">
        <v>7</v>
      </c>
      <c r="AZ45" s="11">
        <v>0</v>
      </c>
      <c r="BA45" s="11">
        <v>0</v>
      </c>
      <c r="BB45" s="11">
        <v>2</v>
      </c>
      <c r="BC45" s="11" t="s">
        <v>1021</v>
      </c>
      <c r="BD45" s="11">
        <v>5</v>
      </c>
      <c r="BE45" s="11" t="s">
        <v>1020</v>
      </c>
      <c r="BF45" s="54" t="s">
        <v>374</v>
      </c>
      <c r="BG45" s="83">
        <v>4</v>
      </c>
      <c r="BH45" s="79">
        <v>4</v>
      </c>
      <c r="BI45" s="79">
        <v>2</v>
      </c>
      <c r="BJ45" s="79">
        <v>1</v>
      </c>
      <c r="BK45" s="79">
        <v>3</v>
      </c>
      <c r="BL45" s="79">
        <v>1</v>
      </c>
      <c r="BM45" s="79">
        <v>1</v>
      </c>
      <c r="BN45" s="79">
        <v>3</v>
      </c>
      <c r="BO45" s="79">
        <v>1</v>
      </c>
      <c r="BP45" s="79">
        <v>3</v>
      </c>
      <c r="BQ45" s="79">
        <v>2</v>
      </c>
      <c r="BR45" s="79">
        <v>1</v>
      </c>
      <c r="BS45" s="79">
        <v>1</v>
      </c>
      <c r="BT45" s="79">
        <v>2</v>
      </c>
      <c r="BU45" s="79">
        <v>3</v>
      </c>
      <c r="BV45" s="79">
        <v>3</v>
      </c>
      <c r="BW45" s="79">
        <v>1</v>
      </c>
      <c r="BX45" s="79">
        <v>2</v>
      </c>
      <c r="BY45" s="79">
        <v>3</v>
      </c>
      <c r="BZ45" s="84">
        <v>3</v>
      </c>
      <c r="CA45" s="136">
        <v>33</v>
      </c>
      <c r="CB45" s="53">
        <v>1</v>
      </c>
      <c r="CC45" s="11">
        <v>1</v>
      </c>
      <c r="CD45" s="11">
        <v>3</v>
      </c>
      <c r="CE45" s="11">
        <v>2</v>
      </c>
      <c r="CF45" s="11">
        <v>1</v>
      </c>
      <c r="CG45" s="11">
        <v>0</v>
      </c>
      <c r="CH45" s="11">
        <v>1</v>
      </c>
      <c r="CI45" s="11">
        <v>0</v>
      </c>
      <c r="CJ45" s="11">
        <v>1</v>
      </c>
      <c r="CK45" s="11">
        <v>1</v>
      </c>
      <c r="CL45" s="11">
        <v>2</v>
      </c>
      <c r="CM45" s="11">
        <v>0</v>
      </c>
      <c r="CN45" s="11">
        <v>1</v>
      </c>
      <c r="CO45" s="11">
        <v>0</v>
      </c>
      <c r="CP45" s="11">
        <v>1</v>
      </c>
      <c r="CQ45" s="11">
        <v>2</v>
      </c>
      <c r="CR45" s="11">
        <v>4</v>
      </c>
      <c r="CS45" s="11">
        <v>3</v>
      </c>
      <c r="CT45" s="11">
        <v>1</v>
      </c>
      <c r="CU45" s="11">
        <v>0</v>
      </c>
      <c r="CV45" s="11">
        <v>0</v>
      </c>
      <c r="CW45" s="11">
        <v>0</v>
      </c>
      <c r="CX45" s="11">
        <v>0</v>
      </c>
      <c r="CY45" s="11">
        <v>2</v>
      </c>
      <c r="CZ45" s="11">
        <v>0</v>
      </c>
      <c r="DA45" s="11">
        <v>2</v>
      </c>
      <c r="DB45" s="11">
        <v>1</v>
      </c>
      <c r="DC45" s="11">
        <v>0</v>
      </c>
      <c r="DD45" s="11">
        <v>2</v>
      </c>
      <c r="DE45" s="11">
        <v>1</v>
      </c>
      <c r="DF45" s="11">
        <v>0</v>
      </c>
      <c r="DG45" s="11">
        <v>0</v>
      </c>
      <c r="DH45" s="11">
        <v>0</v>
      </c>
      <c r="DI45" s="11">
        <v>3</v>
      </c>
      <c r="DJ45" s="11">
        <v>1</v>
      </c>
      <c r="DK45" s="11">
        <v>1</v>
      </c>
      <c r="DL45" s="54">
        <v>3</v>
      </c>
      <c r="DM45" s="143">
        <v>6</v>
      </c>
      <c r="DN45" s="143">
        <v>5</v>
      </c>
      <c r="DO45" s="143">
        <v>13</v>
      </c>
      <c r="DP45" s="143">
        <v>2</v>
      </c>
      <c r="DQ45" s="143">
        <v>6</v>
      </c>
      <c r="DR45" s="143">
        <v>9</v>
      </c>
      <c r="DS45" s="143">
        <v>29</v>
      </c>
      <c r="DT45" s="83">
        <v>2</v>
      </c>
      <c r="DU45" s="79">
        <v>1</v>
      </c>
      <c r="DV45" s="79">
        <v>1</v>
      </c>
      <c r="DW45" s="79">
        <v>2</v>
      </c>
      <c r="DX45" s="79">
        <v>1</v>
      </c>
      <c r="DY45" s="79">
        <v>1</v>
      </c>
      <c r="DZ45" s="79">
        <v>1</v>
      </c>
      <c r="EA45" s="79">
        <v>1</v>
      </c>
      <c r="EB45" s="79">
        <v>1</v>
      </c>
      <c r="EC45" s="79">
        <v>1</v>
      </c>
      <c r="ED45" s="79">
        <v>1</v>
      </c>
      <c r="EE45" s="79">
        <v>2</v>
      </c>
      <c r="EF45" s="79">
        <v>1</v>
      </c>
      <c r="EG45" s="79">
        <v>3</v>
      </c>
      <c r="EH45" s="79">
        <v>1</v>
      </c>
      <c r="EI45" s="79">
        <v>1</v>
      </c>
      <c r="EJ45" s="79">
        <v>3</v>
      </c>
      <c r="EK45" s="79">
        <v>1</v>
      </c>
      <c r="EL45" s="84">
        <v>2</v>
      </c>
      <c r="EM45" s="136">
        <f t="shared" si="0"/>
        <v>27</v>
      </c>
      <c r="EN45" s="90" t="s">
        <v>733</v>
      </c>
      <c r="EO45" s="11">
        <v>15</v>
      </c>
      <c r="EP45" s="77" t="s">
        <v>282</v>
      </c>
      <c r="EQ45" s="11">
        <v>8</v>
      </c>
      <c r="ER45" s="11" t="s">
        <v>26</v>
      </c>
      <c r="ES45" s="11" t="s">
        <v>26</v>
      </c>
      <c r="ET45" s="11" t="s">
        <v>26</v>
      </c>
      <c r="EU45" s="11" t="s">
        <v>26</v>
      </c>
      <c r="EV45" s="11" t="s">
        <v>26</v>
      </c>
      <c r="EW45" s="11" t="s">
        <v>26</v>
      </c>
      <c r="EX45" s="11" t="s">
        <v>103</v>
      </c>
      <c r="EY45" s="11" t="s">
        <v>26</v>
      </c>
      <c r="EZ45" s="11" t="s">
        <v>26</v>
      </c>
      <c r="FA45" s="11" t="s">
        <v>1019</v>
      </c>
      <c r="FB45" s="11" t="s">
        <v>26</v>
      </c>
      <c r="FC45" s="11" t="s">
        <v>25</v>
      </c>
      <c r="FD45" s="11" t="s">
        <v>24</v>
      </c>
      <c r="FE45" s="54" t="s">
        <v>100</v>
      </c>
      <c r="FF45" s="83" t="s">
        <v>123</v>
      </c>
      <c r="FG45" s="79" t="s">
        <v>217</v>
      </c>
      <c r="FH45" s="79" t="s">
        <v>62</v>
      </c>
      <c r="FI45" s="79">
        <v>60</v>
      </c>
      <c r="FJ45" s="79" t="s">
        <v>7</v>
      </c>
      <c r="FK45" s="79" t="s">
        <v>7</v>
      </c>
      <c r="FL45" s="79"/>
      <c r="FM45" s="79" t="s">
        <v>96</v>
      </c>
      <c r="FN45" s="84" t="s">
        <v>96</v>
      </c>
      <c r="FO45" s="53">
        <v>4</v>
      </c>
      <c r="FP45" s="11">
        <v>3</v>
      </c>
      <c r="FQ45" s="11">
        <v>5</v>
      </c>
      <c r="FR45" s="11">
        <v>1</v>
      </c>
      <c r="FS45" s="11" t="s">
        <v>19</v>
      </c>
      <c r="FT45" s="11" t="s">
        <v>17</v>
      </c>
      <c r="FU45" s="11" t="s">
        <v>18</v>
      </c>
      <c r="FV45" s="11" t="s">
        <v>20</v>
      </c>
      <c r="FW45" s="11" t="s">
        <v>16</v>
      </c>
      <c r="FX45" s="11">
        <v>3</v>
      </c>
      <c r="FY45" s="11">
        <v>3</v>
      </c>
      <c r="FZ45" s="11">
        <v>5</v>
      </c>
      <c r="GA45" s="11">
        <v>4</v>
      </c>
      <c r="GB45" s="11" t="s">
        <v>1018</v>
      </c>
      <c r="GC45" s="11" t="s">
        <v>14</v>
      </c>
      <c r="GD45" s="11" t="s">
        <v>7</v>
      </c>
      <c r="GE45" s="11" t="s">
        <v>162</v>
      </c>
      <c r="GF45" s="11" t="s">
        <v>551</v>
      </c>
      <c r="GG45" s="11" t="s">
        <v>7</v>
      </c>
      <c r="GH45" s="11" t="s">
        <v>7</v>
      </c>
      <c r="GI45" s="54" t="s">
        <v>7</v>
      </c>
      <c r="GJ45" s="83" t="s">
        <v>12</v>
      </c>
      <c r="GK45" s="79" t="s">
        <v>57</v>
      </c>
      <c r="GL45" s="79" t="s">
        <v>7</v>
      </c>
      <c r="GM45" s="79" t="s">
        <v>7</v>
      </c>
      <c r="GN45" s="79"/>
      <c r="GO45" s="79" t="s">
        <v>1017</v>
      </c>
      <c r="GP45" s="79" t="s">
        <v>7</v>
      </c>
      <c r="GQ45" s="79" t="s">
        <v>7</v>
      </c>
      <c r="GR45" s="79" t="s">
        <v>9</v>
      </c>
      <c r="GS45" s="79" t="s">
        <v>8</v>
      </c>
      <c r="GT45" s="84" t="s">
        <v>7</v>
      </c>
      <c r="GU45" s="53" t="s">
        <v>7</v>
      </c>
      <c r="GW45" s="11" t="s">
        <v>7</v>
      </c>
      <c r="GX45" s="54" t="s">
        <v>7</v>
      </c>
      <c r="GY45" s="83" t="s">
        <v>121</v>
      </c>
      <c r="GZ45" s="79">
        <v>6</v>
      </c>
      <c r="HA45" s="79"/>
      <c r="HB45" s="79"/>
      <c r="HC45" s="79"/>
      <c r="HD45" s="79"/>
      <c r="HE45" s="79"/>
      <c r="HF45" s="79"/>
      <c r="HG45" s="84"/>
      <c r="HH45" s="49" t="s">
        <v>5</v>
      </c>
      <c r="HX45" s="11" t="s">
        <v>54</v>
      </c>
      <c r="IB45" s="11" t="s">
        <v>141</v>
      </c>
      <c r="ID45" s="11" t="s">
        <v>293</v>
      </c>
      <c r="IE45" s="11" t="s">
        <v>486</v>
      </c>
      <c r="IF45" s="11" t="s">
        <v>1</v>
      </c>
      <c r="MD45"/>
      <c r="ME45"/>
      <c r="MF45"/>
      <c r="MG45"/>
      <c r="MH45"/>
      <c r="MI45"/>
      <c r="MJ45"/>
    </row>
    <row r="46" spans="1:684" ht="14.5" x14ac:dyDescent="0.35">
      <c r="A46" s="17">
        <v>43958.987722476857</v>
      </c>
      <c r="B46" s="47" t="s">
        <v>450</v>
      </c>
      <c r="C46" s="53">
        <v>67</v>
      </c>
      <c r="D46" s="11" t="s">
        <v>139</v>
      </c>
      <c r="E46" s="11" t="s">
        <v>50</v>
      </c>
      <c r="F46" s="11" t="s">
        <v>180</v>
      </c>
      <c r="G46" s="11" t="s">
        <v>137</v>
      </c>
      <c r="H46" s="11" t="s">
        <v>7</v>
      </c>
      <c r="I46" s="11" t="s">
        <v>7</v>
      </c>
      <c r="J46" s="11" t="s">
        <v>9</v>
      </c>
      <c r="K46" s="11">
        <v>1</v>
      </c>
      <c r="L46" s="11" t="s">
        <v>9</v>
      </c>
      <c r="M46" s="11" t="s">
        <v>449</v>
      </c>
      <c r="N46" s="11" t="s">
        <v>9</v>
      </c>
      <c r="O46" s="11" t="s">
        <v>45</v>
      </c>
      <c r="P46" s="11" t="s">
        <v>448</v>
      </c>
      <c r="Q46" s="11" t="s">
        <v>447</v>
      </c>
      <c r="R46" s="11">
        <v>4000</v>
      </c>
      <c r="S46" s="11">
        <v>1</v>
      </c>
      <c r="T46" s="11">
        <v>0</v>
      </c>
      <c r="U46" s="11" t="s">
        <v>9</v>
      </c>
      <c r="V46" s="11" t="s">
        <v>7</v>
      </c>
      <c r="W46" s="11" t="s">
        <v>7</v>
      </c>
      <c r="X46" s="11" t="s">
        <v>7</v>
      </c>
      <c r="Y46" s="54" t="s">
        <v>7</v>
      </c>
      <c r="Z46" s="65" t="s">
        <v>7</v>
      </c>
      <c r="AA46" s="66"/>
      <c r="AB46" s="66" t="s">
        <v>7</v>
      </c>
      <c r="AC46" s="66"/>
      <c r="AD46" s="66" t="s">
        <v>7</v>
      </c>
      <c r="AE46" s="66" t="s">
        <v>446</v>
      </c>
      <c r="AF46" s="67"/>
      <c r="AG46" s="53" t="s">
        <v>20</v>
      </c>
      <c r="AH46" s="11" t="s">
        <v>40</v>
      </c>
      <c r="AI46" s="11" t="s">
        <v>20</v>
      </c>
      <c r="AJ46" s="11" t="s">
        <v>20</v>
      </c>
      <c r="AK46" s="11" t="s">
        <v>20</v>
      </c>
      <c r="AL46" s="11" t="s">
        <v>39</v>
      </c>
      <c r="AM46" s="11" t="s">
        <v>79</v>
      </c>
      <c r="AN46" s="11" t="s">
        <v>20</v>
      </c>
      <c r="AO46" s="11" t="s">
        <v>20</v>
      </c>
      <c r="AP46" s="54" t="s">
        <v>38</v>
      </c>
      <c r="AQ46" s="65" t="s">
        <v>7</v>
      </c>
      <c r="AR46" s="66"/>
      <c r="AS46" s="66" t="s">
        <v>9</v>
      </c>
      <c r="AT46" s="67" t="s">
        <v>445</v>
      </c>
      <c r="AU46" s="53" t="s">
        <v>7</v>
      </c>
      <c r="AV46" s="11" t="s">
        <v>20</v>
      </c>
      <c r="AW46" s="11" t="s">
        <v>444</v>
      </c>
      <c r="AX46" s="11" t="s">
        <v>7</v>
      </c>
      <c r="AZ46" s="11">
        <v>0</v>
      </c>
      <c r="BA46" s="11" t="s">
        <v>443</v>
      </c>
      <c r="BB46" s="11">
        <v>7</v>
      </c>
      <c r="BC46" s="11" t="s">
        <v>442</v>
      </c>
      <c r="BD46" s="11">
        <v>0</v>
      </c>
      <c r="BE46" s="11">
        <v>0</v>
      </c>
      <c r="BF46" s="54" t="s">
        <v>441</v>
      </c>
      <c r="BG46" s="83">
        <v>4</v>
      </c>
      <c r="BH46" s="79">
        <v>3</v>
      </c>
      <c r="BI46" s="79">
        <v>2</v>
      </c>
      <c r="BJ46" s="79">
        <v>2</v>
      </c>
      <c r="BK46" s="79">
        <v>4</v>
      </c>
      <c r="BL46" s="79">
        <v>2</v>
      </c>
      <c r="BM46" s="79">
        <v>3</v>
      </c>
      <c r="BN46" s="79">
        <v>4</v>
      </c>
      <c r="BO46" s="79">
        <v>1</v>
      </c>
      <c r="BP46" s="79">
        <v>4</v>
      </c>
      <c r="BQ46" s="79">
        <v>4</v>
      </c>
      <c r="BR46" s="79">
        <v>1</v>
      </c>
      <c r="BS46" s="79">
        <v>1</v>
      </c>
      <c r="BT46" s="79">
        <v>1</v>
      </c>
      <c r="BU46" s="79">
        <v>4</v>
      </c>
      <c r="BV46" s="79">
        <v>4</v>
      </c>
      <c r="BW46" s="79">
        <v>2</v>
      </c>
      <c r="BX46" s="79">
        <v>1</v>
      </c>
      <c r="BY46" s="79">
        <v>4</v>
      </c>
      <c r="BZ46" s="84">
        <v>4</v>
      </c>
      <c r="CA46" s="136">
        <v>30</v>
      </c>
      <c r="CB46" s="53">
        <v>0</v>
      </c>
      <c r="CC46" s="11">
        <v>2</v>
      </c>
      <c r="CD46" s="11">
        <v>0</v>
      </c>
      <c r="CE46" s="11">
        <v>1</v>
      </c>
      <c r="CF46" s="11">
        <v>4</v>
      </c>
      <c r="CG46" s="11">
        <v>1</v>
      </c>
      <c r="CH46" s="11">
        <v>1</v>
      </c>
      <c r="CI46" s="11">
        <v>1</v>
      </c>
      <c r="CJ46" s="11">
        <v>4</v>
      </c>
      <c r="CK46" s="11">
        <v>0</v>
      </c>
      <c r="CL46" s="11">
        <v>1</v>
      </c>
      <c r="CM46" s="11">
        <v>1</v>
      </c>
      <c r="CN46" s="11">
        <v>4</v>
      </c>
      <c r="CO46" s="11">
        <v>1</v>
      </c>
      <c r="CP46" s="11">
        <v>1</v>
      </c>
      <c r="CQ46" s="11">
        <v>1</v>
      </c>
      <c r="CR46" s="11">
        <v>0</v>
      </c>
      <c r="CS46" s="11">
        <v>0</v>
      </c>
      <c r="CT46" s="11">
        <v>2</v>
      </c>
      <c r="CU46" s="11">
        <v>1</v>
      </c>
      <c r="CV46" s="11">
        <v>0</v>
      </c>
      <c r="CW46" s="11">
        <v>0</v>
      </c>
      <c r="CX46" s="11">
        <v>0</v>
      </c>
      <c r="CY46" s="11">
        <v>4</v>
      </c>
      <c r="CZ46" s="11">
        <v>0</v>
      </c>
      <c r="DA46" s="11">
        <v>0</v>
      </c>
      <c r="DB46" s="11">
        <v>0</v>
      </c>
      <c r="DC46" s="11">
        <v>0</v>
      </c>
      <c r="DD46" s="11">
        <v>0</v>
      </c>
      <c r="DE46" s="11">
        <v>0</v>
      </c>
      <c r="DF46" s="11">
        <v>2</v>
      </c>
      <c r="DG46" s="11">
        <v>3</v>
      </c>
      <c r="DH46" s="11">
        <v>0</v>
      </c>
      <c r="DI46" s="11">
        <v>0</v>
      </c>
      <c r="DJ46" s="11">
        <v>4</v>
      </c>
      <c r="DK46" s="11">
        <v>2</v>
      </c>
      <c r="DL46" s="54">
        <v>1</v>
      </c>
      <c r="DM46" s="143">
        <v>2</v>
      </c>
      <c r="DN46" s="143">
        <v>8</v>
      </c>
      <c r="DO46" s="143">
        <v>1</v>
      </c>
      <c r="DP46" s="143">
        <v>5</v>
      </c>
      <c r="DQ46" s="143">
        <v>23</v>
      </c>
      <c r="DR46" s="143">
        <v>3</v>
      </c>
      <c r="DS46" s="143">
        <v>-4</v>
      </c>
      <c r="DT46" s="83">
        <v>1</v>
      </c>
      <c r="DU46" s="79">
        <v>1</v>
      </c>
      <c r="DV46" s="79">
        <v>1</v>
      </c>
      <c r="DW46" s="79">
        <v>2</v>
      </c>
      <c r="DX46" s="79">
        <v>1</v>
      </c>
      <c r="DY46" s="79">
        <v>3</v>
      </c>
      <c r="DZ46" s="79">
        <v>2</v>
      </c>
      <c r="EA46" s="79">
        <v>1</v>
      </c>
      <c r="EB46" s="79">
        <v>2</v>
      </c>
      <c r="EC46" s="79">
        <v>1</v>
      </c>
      <c r="ED46" s="79">
        <v>1</v>
      </c>
      <c r="EE46" s="79">
        <v>1</v>
      </c>
      <c r="EF46" s="79">
        <v>1</v>
      </c>
      <c r="EG46" s="79">
        <v>3</v>
      </c>
      <c r="EH46" s="79">
        <v>3</v>
      </c>
      <c r="EI46" s="79">
        <v>1</v>
      </c>
      <c r="EJ46" s="79">
        <v>2</v>
      </c>
      <c r="EK46" s="79">
        <v>3</v>
      </c>
      <c r="EL46" s="84">
        <v>1</v>
      </c>
      <c r="EM46" s="136">
        <f t="shared" si="0"/>
        <v>31</v>
      </c>
      <c r="EN46" s="53">
        <v>11</v>
      </c>
      <c r="EO46" s="11">
        <v>5</v>
      </c>
      <c r="EP46" s="77" t="s">
        <v>440</v>
      </c>
      <c r="EQ46" s="11">
        <v>7</v>
      </c>
      <c r="ER46" s="11" t="s">
        <v>26</v>
      </c>
      <c r="ES46" s="11" t="s">
        <v>26</v>
      </c>
      <c r="ET46" s="11" t="s">
        <v>26</v>
      </c>
      <c r="EU46" s="11" t="s">
        <v>103</v>
      </c>
      <c r="EV46" s="11" t="s">
        <v>68</v>
      </c>
      <c r="EW46" s="11" t="s">
        <v>26</v>
      </c>
      <c r="EX46" s="11" t="s">
        <v>26</v>
      </c>
      <c r="EY46" s="11" t="s">
        <v>26</v>
      </c>
      <c r="EZ46" s="11" t="s">
        <v>26</v>
      </c>
      <c r="FA46" s="11">
        <v>0</v>
      </c>
      <c r="FB46" s="11" t="s">
        <v>26</v>
      </c>
      <c r="FC46" s="11" t="s">
        <v>26</v>
      </c>
      <c r="FD46" s="11" t="s">
        <v>24</v>
      </c>
      <c r="FE46" s="54" t="s">
        <v>100</v>
      </c>
      <c r="FF46" s="93" t="s">
        <v>439</v>
      </c>
      <c r="FG46" s="79" t="s">
        <v>438</v>
      </c>
      <c r="FH46" s="79">
        <v>12</v>
      </c>
      <c r="FI46" s="79">
        <v>120</v>
      </c>
      <c r="FJ46" s="79" t="s">
        <v>7</v>
      </c>
      <c r="FK46" s="79" t="s">
        <v>7</v>
      </c>
      <c r="FL46" s="79"/>
      <c r="FM46" s="79" t="s">
        <v>96</v>
      </c>
      <c r="FN46" s="84" t="s">
        <v>96</v>
      </c>
      <c r="FO46" s="53">
        <v>5</v>
      </c>
      <c r="FP46" s="11">
        <v>5</v>
      </c>
      <c r="FQ46" s="11">
        <v>5</v>
      </c>
      <c r="FR46" s="11">
        <v>1</v>
      </c>
      <c r="FS46" s="11" t="s">
        <v>19</v>
      </c>
      <c r="FT46" s="11" t="s">
        <v>16</v>
      </c>
      <c r="FU46" s="11" t="s">
        <v>17</v>
      </c>
      <c r="FV46" s="11" t="s">
        <v>18</v>
      </c>
      <c r="FW46" s="11" t="s">
        <v>20</v>
      </c>
      <c r="FX46" s="11">
        <v>1</v>
      </c>
      <c r="FY46" s="11">
        <v>3</v>
      </c>
      <c r="FZ46" s="11">
        <v>3</v>
      </c>
      <c r="GA46" s="11">
        <v>4</v>
      </c>
      <c r="GB46" s="11" t="s">
        <v>437</v>
      </c>
      <c r="GC46" s="11" t="s">
        <v>14</v>
      </c>
      <c r="GD46" s="11" t="s">
        <v>7</v>
      </c>
      <c r="GE46" s="11" t="s">
        <v>14</v>
      </c>
      <c r="GF46" s="11" t="s">
        <v>94</v>
      </c>
      <c r="GG46" s="11" t="s">
        <v>7</v>
      </c>
      <c r="GH46" s="11" t="s">
        <v>7</v>
      </c>
      <c r="GI46" s="54" t="s">
        <v>7</v>
      </c>
      <c r="GJ46" s="83" t="s">
        <v>232</v>
      </c>
      <c r="GK46" s="79" t="s">
        <v>92</v>
      </c>
      <c r="GL46" s="79" t="s">
        <v>7</v>
      </c>
      <c r="GM46" s="79" t="s">
        <v>9</v>
      </c>
      <c r="GN46" s="79">
        <v>5</v>
      </c>
      <c r="GO46" s="79" t="s">
        <v>436</v>
      </c>
      <c r="GP46" s="79" t="s">
        <v>7</v>
      </c>
      <c r="GQ46" s="79" t="s">
        <v>7</v>
      </c>
      <c r="GR46" s="79" t="s">
        <v>7</v>
      </c>
      <c r="GS46" s="79" t="s">
        <v>8</v>
      </c>
      <c r="GT46" s="84" t="s">
        <v>7</v>
      </c>
      <c r="GU46" s="53" t="s">
        <v>7</v>
      </c>
      <c r="GW46" s="11" t="s">
        <v>7</v>
      </c>
      <c r="GX46" s="54" t="s">
        <v>7</v>
      </c>
      <c r="GY46" s="83" t="s">
        <v>249</v>
      </c>
      <c r="GZ46" s="79"/>
      <c r="HA46" s="79">
        <v>1</v>
      </c>
      <c r="HB46" s="79"/>
      <c r="HC46" s="79"/>
      <c r="HD46" s="79"/>
      <c r="HE46" s="79"/>
      <c r="HF46" s="79"/>
      <c r="HG46" s="84"/>
      <c r="HH46" s="49" t="s">
        <v>5</v>
      </c>
      <c r="HX46" s="11" t="s">
        <v>54</v>
      </c>
      <c r="IF46" s="11" t="s">
        <v>158</v>
      </c>
      <c r="IJ46" s="11" t="s">
        <v>229</v>
      </c>
      <c r="IL46" s="11" t="s">
        <v>279</v>
      </c>
      <c r="IM46" s="11" t="s">
        <v>1</v>
      </c>
      <c r="MD46"/>
      <c r="ME46"/>
      <c r="MF46"/>
      <c r="MG46"/>
      <c r="MH46"/>
      <c r="MI46"/>
      <c r="MJ46"/>
    </row>
    <row r="47" spans="1:684" ht="14.5" x14ac:dyDescent="0.35">
      <c r="A47" s="17">
        <v>43957.448212025462</v>
      </c>
      <c r="B47" s="47" t="s">
        <v>817</v>
      </c>
      <c r="C47" s="53">
        <v>55</v>
      </c>
      <c r="D47" s="11" t="s">
        <v>51</v>
      </c>
      <c r="E47" s="11" t="s">
        <v>50</v>
      </c>
      <c r="F47" s="11" t="s">
        <v>333</v>
      </c>
      <c r="G47" s="11" t="s">
        <v>48</v>
      </c>
      <c r="H47" s="11" t="s">
        <v>47</v>
      </c>
      <c r="I47" s="11" t="s">
        <v>47</v>
      </c>
      <c r="J47" s="11" t="s">
        <v>7</v>
      </c>
      <c r="K47" s="11">
        <v>0</v>
      </c>
      <c r="L47" s="11" t="s">
        <v>9</v>
      </c>
      <c r="M47" s="11" t="s">
        <v>318</v>
      </c>
      <c r="N47" s="11" t="s">
        <v>9</v>
      </c>
      <c r="O47" s="11" t="s">
        <v>45</v>
      </c>
      <c r="P47" s="11">
        <v>1700</v>
      </c>
      <c r="Q47" s="11" t="s">
        <v>816</v>
      </c>
      <c r="R47" s="11">
        <v>500</v>
      </c>
      <c r="S47" s="11" t="s">
        <v>84</v>
      </c>
      <c r="T47" s="11">
        <v>0</v>
      </c>
      <c r="U47" s="11" t="s">
        <v>7</v>
      </c>
      <c r="V47" s="11" t="s">
        <v>7</v>
      </c>
      <c r="W47" s="11" t="s">
        <v>7</v>
      </c>
      <c r="X47" s="11" t="s">
        <v>7</v>
      </c>
      <c r="Y47" s="54" t="s">
        <v>7</v>
      </c>
      <c r="Z47" s="65" t="s">
        <v>9</v>
      </c>
      <c r="AA47" s="66" t="s">
        <v>815</v>
      </c>
      <c r="AB47" s="66" t="s">
        <v>7</v>
      </c>
      <c r="AC47" s="66"/>
      <c r="AD47" s="66" t="s">
        <v>7</v>
      </c>
      <c r="AE47" s="66"/>
      <c r="AF47" s="67"/>
      <c r="AG47" s="53" t="s">
        <v>20</v>
      </c>
      <c r="AH47" s="11" t="s">
        <v>40</v>
      </c>
      <c r="AI47" s="11" t="s">
        <v>20</v>
      </c>
      <c r="AJ47" s="11" t="s">
        <v>20</v>
      </c>
      <c r="AK47" s="11">
        <v>3</v>
      </c>
      <c r="AL47" s="11" t="s">
        <v>194</v>
      </c>
      <c r="AM47" s="11" t="s">
        <v>20</v>
      </c>
      <c r="AN47" s="11">
        <v>4</v>
      </c>
      <c r="AO47" s="11" t="s">
        <v>79</v>
      </c>
      <c r="AP47" s="54" t="s">
        <v>115</v>
      </c>
      <c r="AQ47" s="65" t="s">
        <v>9</v>
      </c>
      <c r="AR47" s="66" t="s">
        <v>814</v>
      </c>
      <c r="AS47" s="66" t="s">
        <v>7</v>
      </c>
      <c r="AT47" s="67"/>
      <c r="AU47" s="53" t="s">
        <v>7</v>
      </c>
      <c r="AV47" s="11" t="s">
        <v>20</v>
      </c>
      <c r="AX47" s="11" t="s">
        <v>7</v>
      </c>
      <c r="AZ47" s="11">
        <v>1</v>
      </c>
      <c r="BB47" s="11">
        <v>1</v>
      </c>
      <c r="BC47" s="11">
        <v>2</v>
      </c>
      <c r="BD47" s="11">
        <v>0</v>
      </c>
      <c r="BE47" s="11">
        <v>0</v>
      </c>
      <c r="BF47" s="54">
        <v>15</v>
      </c>
      <c r="BG47" s="83">
        <v>2</v>
      </c>
      <c r="BH47" s="79">
        <v>2</v>
      </c>
      <c r="BI47" s="79">
        <v>3</v>
      </c>
      <c r="BJ47" s="79">
        <v>3</v>
      </c>
      <c r="BK47" s="79">
        <v>2</v>
      </c>
      <c r="BL47" s="79">
        <v>2</v>
      </c>
      <c r="BM47" s="79">
        <v>4</v>
      </c>
      <c r="BN47" s="79">
        <v>2</v>
      </c>
      <c r="BO47" s="79">
        <v>2</v>
      </c>
      <c r="BP47" s="79">
        <v>2</v>
      </c>
      <c r="BQ47" s="79">
        <v>1</v>
      </c>
      <c r="BR47" s="79">
        <v>2</v>
      </c>
      <c r="BS47" s="79">
        <v>2</v>
      </c>
      <c r="BT47" s="79">
        <v>2</v>
      </c>
      <c r="BU47" s="79">
        <v>2</v>
      </c>
      <c r="BV47" s="79">
        <v>2</v>
      </c>
      <c r="BW47" s="79">
        <v>4</v>
      </c>
      <c r="BX47" s="79">
        <v>1</v>
      </c>
      <c r="BY47" s="79">
        <v>2</v>
      </c>
      <c r="BZ47" s="84">
        <v>2</v>
      </c>
      <c r="CA47" s="136">
        <v>55</v>
      </c>
      <c r="CB47" s="53">
        <v>2</v>
      </c>
      <c r="CC47" s="11">
        <v>0</v>
      </c>
      <c r="CD47" s="11">
        <v>3</v>
      </c>
      <c r="CE47" s="11">
        <v>2</v>
      </c>
      <c r="CF47" s="11">
        <v>1</v>
      </c>
      <c r="CG47" s="11">
        <v>0</v>
      </c>
      <c r="CH47" s="11">
        <v>1</v>
      </c>
      <c r="CI47" s="11">
        <v>2</v>
      </c>
      <c r="CJ47" s="11">
        <v>1</v>
      </c>
      <c r="CK47" s="11">
        <v>3</v>
      </c>
      <c r="CL47" s="11">
        <v>1</v>
      </c>
      <c r="CM47" s="11">
        <v>2</v>
      </c>
      <c r="CN47" s="11">
        <v>1</v>
      </c>
      <c r="CO47" s="11">
        <v>2</v>
      </c>
      <c r="CP47" s="11">
        <v>2</v>
      </c>
      <c r="CQ47" s="11">
        <v>3</v>
      </c>
      <c r="CR47" s="11">
        <v>4</v>
      </c>
      <c r="CS47" s="11">
        <v>4</v>
      </c>
      <c r="CT47" s="11">
        <v>1</v>
      </c>
      <c r="CU47" s="11">
        <v>2</v>
      </c>
      <c r="CV47" s="11">
        <v>0</v>
      </c>
      <c r="CW47" s="11">
        <v>2</v>
      </c>
      <c r="CX47" s="11">
        <v>1</v>
      </c>
      <c r="CY47" s="11">
        <v>1</v>
      </c>
      <c r="CZ47" s="11">
        <v>0</v>
      </c>
      <c r="DA47" s="11">
        <v>3</v>
      </c>
      <c r="DB47" s="11">
        <v>4</v>
      </c>
      <c r="DC47" s="11">
        <v>4</v>
      </c>
      <c r="DD47" s="11">
        <v>3</v>
      </c>
      <c r="DE47" s="11">
        <v>1</v>
      </c>
      <c r="DF47" s="11">
        <v>0</v>
      </c>
      <c r="DG47" s="11">
        <v>1</v>
      </c>
      <c r="DH47" s="11">
        <v>2</v>
      </c>
      <c r="DI47" s="11">
        <v>1</v>
      </c>
      <c r="DJ47" s="11">
        <v>1</v>
      </c>
      <c r="DK47" s="11">
        <v>4</v>
      </c>
      <c r="DL47" s="54">
        <v>1</v>
      </c>
      <c r="DM47" s="143">
        <v>16</v>
      </c>
      <c r="DN47" s="143">
        <v>3</v>
      </c>
      <c r="DO47" s="143">
        <v>14</v>
      </c>
      <c r="DP47" s="143">
        <v>17</v>
      </c>
      <c r="DQ47" s="143">
        <v>6</v>
      </c>
      <c r="DR47" s="143">
        <v>10</v>
      </c>
      <c r="DS47" s="143">
        <v>54</v>
      </c>
      <c r="DT47" s="83">
        <v>3</v>
      </c>
      <c r="DU47" s="79">
        <v>2</v>
      </c>
      <c r="DV47" s="79">
        <v>4</v>
      </c>
      <c r="DW47" s="79">
        <v>4</v>
      </c>
      <c r="DX47" s="79">
        <v>3</v>
      </c>
      <c r="DY47" s="79">
        <v>2</v>
      </c>
      <c r="DZ47" s="79">
        <v>1</v>
      </c>
      <c r="EA47" s="79">
        <v>4</v>
      </c>
      <c r="EB47" s="79">
        <v>3</v>
      </c>
      <c r="EC47" s="79">
        <v>2</v>
      </c>
      <c r="ED47" s="79">
        <v>2</v>
      </c>
      <c r="EE47" s="79">
        <v>2</v>
      </c>
      <c r="EF47" s="79">
        <v>3</v>
      </c>
      <c r="EG47" s="79">
        <v>4</v>
      </c>
      <c r="EH47" s="79">
        <v>2</v>
      </c>
      <c r="EI47" s="79">
        <v>1</v>
      </c>
      <c r="EJ47" s="79">
        <v>4</v>
      </c>
      <c r="EK47" s="79">
        <v>4</v>
      </c>
      <c r="EL47" s="84">
        <v>4</v>
      </c>
      <c r="EM47" s="136">
        <f t="shared" si="0"/>
        <v>54</v>
      </c>
      <c r="EN47" s="53">
        <v>12</v>
      </c>
      <c r="EO47" s="11">
        <v>10</v>
      </c>
      <c r="EP47" s="77" t="s">
        <v>813</v>
      </c>
      <c r="EQ47" s="11">
        <v>7</v>
      </c>
      <c r="ER47" s="11" t="s">
        <v>26</v>
      </c>
      <c r="ES47" s="11" t="s">
        <v>69</v>
      </c>
      <c r="ET47" s="11" t="s">
        <v>26</v>
      </c>
      <c r="EU47" s="11" t="s">
        <v>103</v>
      </c>
      <c r="EV47" s="11" t="s">
        <v>26</v>
      </c>
      <c r="EW47" s="11" t="s">
        <v>69</v>
      </c>
      <c r="EX47" s="11" t="s">
        <v>69</v>
      </c>
      <c r="EY47" s="11" t="s">
        <v>26</v>
      </c>
      <c r="EZ47" s="11" t="s">
        <v>26</v>
      </c>
      <c r="FA47" s="11" t="s">
        <v>812</v>
      </c>
      <c r="FB47" s="11" t="s">
        <v>26</v>
      </c>
      <c r="FC47" s="11" t="s">
        <v>25</v>
      </c>
      <c r="FD47" s="11" t="s">
        <v>124</v>
      </c>
      <c r="FE47" s="54" t="s">
        <v>100</v>
      </c>
      <c r="FF47" s="83">
        <v>0.05</v>
      </c>
      <c r="FG47" s="79" t="s">
        <v>98</v>
      </c>
      <c r="FH47" s="79">
        <v>47</v>
      </c>
      <c r="FI47" s="79">
        <v>120</v>
      </c>
      <c r="FJ47" s="79" t="s">
        <v>7</v>
      </c>
      <c r="FK47" s="79" t="s">
        <v>7</v>
      </c>
      <c r="FL47" s="79" t="s">
        <v>811</v>
      </c>
      <c r="FM47" s="79" t="s">
        <v>96</v>
      </c>
      <c r="FN47" s="84" t="s">
        <v>96</v>
      </c>
      <c r="FO47" s="53">
        <v>3</v>
      </c>
      <c r="FP47" s="11">
        <v>3</v>
      </c>
      <c r="FQ47" s="11">
        <v>5</v>
      </c>
      <c r="FR47" s="11">
        <v>3</v>
      </c>
      <c r="FS47" s="11" t="s">
        <v>20</v>
      </c>
      <c r="FT47" s="11" t="s">
        <v>18</v>
      </c>
      <c r="FU47" s="11" t="s">
        <v>19</v>
      </c>
      <c r="FV47" s="11" t="s">
        <v>16</v>
      </c>
      <c r="FW47" s="11" t="s">
        <v>17</v>
      </c>
      <c r="FX47" s="11">
        <v>3</v>
      </c>
      <c r="FY47" s="11">
        <v>3</v>
      </c>
      <c r="FZ47" s="11">
        <v>3</v>
      </c>
      <c r="GA47" s="11">
        <v>5</v>
      </c>
      <c r="GB47" s="11" t="s">
        <v>297</v>
      </c>
      <c r="GC47" s="11" t="s">
        <v>58</v>
      </c>
      <c r="GD47" s="11" t="s">
        <v>9</v>
      </c>
      <c r="GE47" s="11" t="s">
        <v>94</v>
      </c>
      <c r="GF47" s="11" t="s">
        <v>551</v>
      </c>
      <c r="GG47" s="11" t="s">
        <v>7</v>
      </c>
      <c r="GH47" s="11" t="s">
        <v>7</v>
      </c>
      <c r="GI47" s="54" t="s">
        <v>7</v>
      </c>
      <c r="GJ47" s="83" t="s">
        <v>12</v>
      </c>
      <c r="GK47" s="79" t="s">
        <v>57</v>
      </c>
      <c r="GL47" s="79" t="s">
        <v>9</v>
      </c>
      <c r="GM47" s="79" t="s">
        <v>7</v>
      </c>
      <c r="GN47" s="79"/>
      <c r="GO47" s="79" t="s">
        <v>810</v>
      </c>
      <c r="GP47" s="79" t="s">
        <v>7</v>
      </c>
      <c r="GQ47" s="79" t="s">
        <v>9</v>
      </c>
      <c r="GR47" s="79" t="s">
        <v>7</v>
      </c>
      <c r="GS47" s="79"/>
      <c r="GT47" s="84" t="s">
        <v>9</v>
      </c>
      <c r="GU47" s="53" t="s">
        <v>7</v>
      </c>
      <c r="GX47" s="54" t="s">
        <v>7</v>
      </c>
      <c r="GY47" s="83" t="s">
        <v>308</v>
      </c>
      <c r="GZ47" s="79"/>
      <c r="HA47" s="79"/>
      <c r="HB47" s="79">
        <v>5</v>
      </c>
      <c r="HC47" s="79"/>
      <c r="HD47" s="79"/>
      <c r="HE47" s="79"/>
      <c r="HF47" s="79"/>
      <c r="HG47" s="84"/>
      <c r="HH47" s="49" t="s">
        <v>5</v>
      </c>
      <c r="HX47" s="11" t="s">
        <v>54</v>
      </c>
      <c r="IB47" s="11" t="s">
        <v>141</v>
      </c>
      <c r="IC47" s="11" t="s">
        <v>248</v>
      </c>
      <c r="ID47" s="11" t="s">
        <v>1</v>
      </c>
      <c r="IF47" s="11" t="s">
        <v>1</v>
      </c>
      <c r="IN47" s="21">
        <v>43965.370378981483</v>
      </c>
      <c r="IO47" s="18" t="s">
        <v>817</v>
      </c>
      <c r="IP47" s="18">
        <v>8</v>
      </c>
      <c r="IQ47" s="18" t="s">
        <v>7</v>
      </c>
      <c r="IS47" s="18" t="s">
        <v>7</v>
      </c>
      <c r="IU47" s="18" t="s">
        <v>7</v>
      </c>
      <c r="IX47" s="18" t="s">
        <v>20</v>
      </c>
      <c r="IY47" s="18" t="s">
        <v>40</v>
      </c>
      <c r="IZ47" s="18" t="s">
        <v>20</v>
      </c>
      <c r="JA47" s="18" t="s">
        <v>20</v>
      </c>
      <c r="JB47" s="18">
        <v>1</v>
      </c>
      <c r="JC47" s="18" t="s">
        <v>39</v>
      </c>
      <c r="JD47" s="18" t="s">
        <v>20</v>
      </c>
      <c r="JE47" s="18" t="s">
        <v>79</v>
      </c>
      <c r="JF47" s="18" t="s">
        <v>79</v>
      </c>
      <c r="JG47" s="18" t="s">
        <v>115</v>
      </c>
      <c r="JH47" s="18" t="s">
        <v>9</v>
      </c>
      <c r="JI47" s="18" t="s">
        <v>1487</v>
      </c>
      <c r="JJ47" s="18" t="s">
        <v>9</v>
      </c>
      <c r="JK47" s="18" t="s">
        <v>1486</v>
      </c>
      <c r="JL47" s="18" t="s">
        <v>7</v>
      </c>
      <c r="JM47" s="18" t="s">
        <v>20</v>
      </c>
      <c r="JO47" s="18" t="s">
        <v>7</v>
      </c>
      <c r="JQ47" s="18">
        <v>0</v>
      </c>
      <c r="JR47" s="18">
        <v>0</v>
      </c>
      <c r="JS47" s="18">
        <v>0</v>
      </c>
      <c r="JT47" s="18">
        <v>0</v>
      </c>
      <c r="JU47" s="18">
        <v>0</v>
      </c>
      <c r="JV47" s="18">
        <v>0</v>
      </c>
      <c r="JW47" s="18">
        <v>12</v>
      </c>
      <c r="JX47" s="18">
        <v>4</v>
      </c>
      <c r="JY47" s="18">
        <v>3</v>
      </c>
      <c r="JZ47" s="18">
        <v>1</v>
      </c>
      <c r="KA47" s="18">
        <v>2</v>
      </c>
      <c r="KB47" s="18">
        <v>3</v>
      </c>
      <c r="KC47" s="18">
        <v>1</v>
      </c>
      <c r="KD47" s="18">
        <v>4</v>
      </c>
      <c r="KE47" s="18">
        <v>3</v>
      </c>
      <c r="KF47" s="18">
        <v>1</v>
      </c>
      <c r="KG47" s="18">
        <v>3</v>
      </c>
      <c r="KH47" s="18">
        <v>1</v>
      </c>
      <c r="KI47" s="18">
        <v>1</v>
      </c>
      <c r="KJ47" s="18">
        <v>1</v>
      </c>
      <c r="KK47" s="18">
        <v>1</v>
      </c>
      <c r="KL47" s="18">
        <v>3</v>
      </c>
      <c r="KM47" s="18">
        <v>2</v>
      </c>
      <c r="KN47" s="18">
        <v>4</v>
      </c>
      <c r="KO47" s="18">
        <v>1</v>
      </c>
      <c r="KP47" s="18">
        <v>1</v>
      </c>
      <c r="KQ47" s="18">
        <v>3</v>
      </c>
      <c r="KR47" s="34">
        <v>42</v>
      </c>
      <c r="KS47" s="149">
        <v>0</v>
      </c>
      <c r="KT47" s="18">
        <v>0</v>
      </c>
      <c r="KU47" s="18">
        <v>1</v>
      </c>
      <c r="KV47" s="18">
        <v>1</v>
      </c>
      <c r="KW47" s="18">
        <v>2</v>
      </c>
      <c r="KX47" s="18">
        <v>0</v>
      </c>
      <c r="KY47" s="18">
        <v>0</v>
      </c>
      <c r="KZ47" s="18">
        <v>0</v>
      </c>
      <c r="LA47" s="18">
        <v>3</v>
      </c>
      <c r="LB47" s="18">
        <v>0</v>
      </c>
      <c r="LC47" s="18">
        <v>0</v>
      </c>
      <c r="LD47" s="18">
        <v>0</v>
      </c>
      <c r="LE47" s="18">
        <v>2</v>
      </c>
      <c r="LF47" s="18">
        <v>1</v>
      </c>
      <c r="LG47" s="18">
        <v>3</v>
      </c>
      <c r="LH47" s="18">
        <v>4</v>
      </c>
      <c r="LI47" s="18">
        <v>3</v>
      </c>
      <c r="LJ47" s="18">
        <v>3</v>
      </c>
      <c r="LK47" s="18">
        <v>0</v>
      </c>
      <c r="LL47" s="18">
        <v>0</v>
      </c>
      <c r="LM47" s="18">
        <v>0</v>
      </c>
      <c r="LN47" s="18">
        <v>0</v>
      </c>
      <c r="LO47" s="18">
        <v>0</v>
      </c>
      <c r="LP47" s="18">
        <v>2</v>
      </c>
      <c r="LQ47" s="18">
        <v>0</v>
      </c>
      <c r="LR47" s="18">
        <v>2</v>
      </c>
      <c r="LS47" s="18">
        <v>2</v>
      </c>
      <c r="LT47" s="18">
        <v>0</v>
      </c>
      <c r="LU47" s="18">
        <v>0</v>
      </c>
      <c r="LV47" s="18">
        <v>0</v>
      </c>
      <c r="LW47" s="18">
        <v>0</v>
      </c>
      <c r="LX47" s="18">
        <v>0</v>
      </c>
      <c r="LY47" s="18">
        <v>0</v>
      </c>
      <c r="LZ47" s="18">
        <v>0</v>
      </c>
      <c r="MA47" s="18">
        <v>0</v>
      </c>
      <c r="MB47" s="18">
        <v>4</v>
      </c>
      <c r="MC47" s="34">
        <v>2</v>
      </c>
      <c r="MD47">
        <f t="shared" si="1"/>
        <v>9</v>
      </c>
      <c r="ME47">
        <f t="shared" si="2"/>
        <v>0</v>
      </c>
      <c r="MF47">
        <f t="shared" si="3"/>
        <v>8</v>
      </c>
      <c r="MG47">
        <f t="shared" si="4"/>
        <v>2</v>
      </c>
      <c r="MH47">
        <f t="shared" si="5"/>
        <v>9</v>
      </c>
      <c r="MI47">
        <f t="shared" si="6"/>
        <v>7</v>
      </c>
      <c r="MJ47">
        <f t="shared" si="7"/>
        <v>17</v>
      </c>
      <c r="MK47" s="149">
        <v>4</v>
      </c>
      <c r="ML47" s="18">
        <v>1</v>
      </c>
      <c r="MM47" s="18">
        <v>4</v>
      </c>
      <c r="MN47" s="18">
        <v>4</v>
      </c>
      <c r="MO47" s="18">
        <v>4</v>
      </c>
      <c r="MP47" s="18">
        <v>2</v>
      </c>
      <c r="MQ47" s="18">
        <v>1</v>
      </c>
      <c r="MR47" s="18">
        <v>4</v>
      </c>
      <c r="MS47" s="18">
        <v>2</v>
      </c>
      <c r="MT47" s="18">
        <v>3</v>
      </c>
      <c r="MU47" s="18">
        <v>1</v>
      </c>
      <c r="MV47" s="18">
        <v>3</v>
      </c>
      <c r="MW47" s="18">
        <v>4</v>
      </c>
      <c r="MX47" s="18">
        <v>4</v>
      </c>
      <c r="MY47" s="18">
        <v>4</v>
      </c>
      <c r="MZ47" s="18">
        <v>3</v>
      </c>
      <c r="NA47" s="18">
        <v>4</v>
      </c>
      <c r="NB47" s="18">
        <v>4</v>
      </c>
      <c r="NC47" s="18">
        <v>4</v>
      </c>
      <c r="ND47" s="24">
        <f>SUM(MK47:NC47)</f>
        <v>60</v>
      </c>
      <c r="NE47" s="18">
        <v>12</v>
      </c>
      <c r="NF47" s="18">
        <v>10</v>
      </c>
      <c r="NG47" s="18" t="s">
        <v>1485</v>
      </c>
      <c r="NH47" s="18">
        <v>7</v>
      </c>
      <c r="NI47" s="18" t="s">
        <v>103</v>
      </c>
      <c r="NJ47" s="18" t="s">
        <v>26</v>
      </c>
      <c r="NK47" s="18" t="s">
        <v>26</v>
      </c>
      <c r="NL47" s="18" t="s">
        <v>26</v>
      </c>
      <c r="NM47" s="18" t="s">
        <v>26</v>
      </c>
      <c r="NN47" s="18" t="s">
        <v>103</v>
      </c>
      <c r="NO47" s="18" t="s">
        <v>103</v>
      </c>
      <c r="NP47" s="18" t="s">
        <v>26</v>
      </c>
      <c r="NQ47" s="18" t="s">
        <v>26</v>
      </c>
      <c r="NR47" s="18" t="s">
        <v>102</v>
      </c>
      <c r="NS47" s="18" t="s">
        <v>26</v>
      </c>
      <c r="NT47" s="18" t="s">
        <v>25</v>
      </c>
      <c r="NU47" s="18" t="s">
        <v>101</v>
      </c>
      <c r="NV47" s="18" t="s">
        <v>65</v>
      </c>
      <c r="NW47" s="18">
        <v>4</v>
      </c>
      <c r="NX47" s="18" t="s">
        <v>7</v>
      </c>
      <c r="NY47" s="18" t="s">
        <v>7</v>
      </c>
      <c r="NZ47" s="18" t="s">
        <v>1484</v>
      </c>
      <c r="OA47" s="18" t="s">
        <v>21</v>
      </c>
      <c r="OB47" s="18" t="s">
        <v>96</v>
      </c>
      <c r="OC47" s="18">
        <v>5</v>
      </c>
      <c r="OD47" s="18">
        <v>3</v>
      </c>
      <c r="OE47" s="18">
        <v>5</v>
      </c>
      <c r="OF47" s="18">
        <v>5</v>
      </c>
      <c r="OG47" s="18" t="s">
        <v>1346</v>
      </c>
      <c r="OH47" s="18" t="s">
        <v>16</v>
      </c>
      <c r="OI47" s="18" t="s">
        <v>19</v>
      </c>
      <c r="OJ47" s="18" t="s">
        <v>18</v>
      </c>
      <c r="OK47" s="18" t="s">
        <v>20</v>
      </c>
      <c r="OL47" s="18">
        <v>2</v>
      </c>
      <c r="OM47" s="18">
        <v>4</v>
      </c>
      <c r="ON47" s="18">
        <v>1</v>
      </c>
      <c r="OO47" s="18">
        <v>5</v>
      </c>
      <c r="OP47" s="18" t="s">
        <v>297</v>
      </c>
      <c r="OQ47" s="18" t="s">
        <v>14</v>
      </c>
      <c r="OR47" s="18" t="s">
        <v>9</v>
      </c>
      <c r="OS47" s="18" t="s">
        <v>14</v>
      </c>
      <c r="OT47" s="18" t="s">
        <v>162</v>
      </c>
      <c r="OU47" s="18" t="s">
        <v>7</v>
      </c>
      <c r="OV47" s="18" t="s">
        <v>7</v>
      </c>
      <c r="OW47" s="18" t="s">
        <v>7</v>
      </c>
      <c r="OX47" s="18" t="s">
        <v>12</v>
      </c>
      <c r="OY47" s="18" t="s">
        <v>57</v>
      </c>
      <c r="OZ47" s="18" t="s">
        <v>9</v>
      </c>
      <c r="PA47" s="18" t="s">
        <v>7</v>
      </c>
      <c r="PB47" s="18">
        <v>5</v>
      </c>
      <c r="PC47" s="18" t="s">
        <v>810</v>
      </c>
      <c r="PD47" s="18" t="s">
        <v>7</v>
      </c>
      <c r="PE47" s="18" t="s">
        <v>9</v>
      </c>
      <c r="PF47" s="18" t="s">
        <v>7</v>
      </c>
      <c r="PG47" s="18" t="s">
        <v>8</v>
      </c>
      <c r="PH47" s="18" t="s">
        <v>9</v>
      </c>
      <c r="PI47" s="18" t="s">
        <v>7</v>
      </c>
      <c r="PM47" s="18" t="s">
        <v>121</v>
      </c>
      <c r="PN47" s="18">
        <v>5</v>
      </c>
      <c r="PV47" s="18" t="s">
        <v>5</v>
      </c>
      <c r="QL47" s="18" t="s">
        <v>54</v>
      </c>
      <c r="QP47" s="18" t="s">
        <v>141</v>
      </c>
      <c r="QQ47" s="18" t="s">
        <v>248</v>
      </c>
      <c r="QR47" s="18" t="s">
        <v>1</v>
      </c>
      <c r="QT47" s="18" t="s">
        <v>1</v>
      </c>
    </row>
    <row r="48" spans="1:684" ht="14.5" x14ac:dyDescent="0.35">
      <c r="A48" s="17">
        <v>43956.575642835647</v>
      </c>
      <c r="B48" s="47" t="s">
        <v>932</v>
      </c>
      <c r="C48" s="53">
        <v>28</v>
      </c>
      <c r="D48" s="11" t="s">
        <v>51</v>
      </c>
      <c r="E48" s="11" t="s">
        <v>50</v>
      </c>
      <c r="F48" s="11" t="s">
        <v>118</v>
      </c>
      <c r="G48" s="11" t="s">
        <v>87</v>
      </c>
      <c r="H48" s="11" t="s">
        <v>47</v>
      </c>
      <c r="I48" s="11" t="s">
        <v>47</v>
      </c>
      <c r="J48" s="11" t="s">
        <v>7</v>
      </c>
      <c r="L48" s="11" t="s">
        <v>7</v>
      </c>
      <c r="N48" s="11" t="s">
        <v>7</v>
      </c>
      <c r="O48" s="11" t="s">
        <v>45</v>
      </c>
      <c r="P48" s="11">
        <v>812</v>
      </c>
      <c r="Q48" s="11" t="s">
        <v>931</v>
      </c>
      <c r="R48" s="11">
        <v>1000</v>
      </c>
      <c r="S48" s="11" t="s">
        <v>84</v>
      </c>
      <c r="T48" s="11">
        <v>0</v>
      </c>
      <c r="U48" s="11" t="s">
        <v>7</v>
      </c>
      <c r="V48" s="11" t="s">
        <v>7</v>
      </c>
      <c r="W48" s="11" t="s">
        <v>7</v>
      </c>
      <c r="X48" s="11" t="s">
        <v>7</v>
      </c>
      <c r="Y48" s="54" t="s">
        <v>7</v>
      </c>
      <c r="Z48" s="65" t="s">
        <v>7</v>
      </c>
      <c r="AA48" s="66"/>
      <c r="AB48" s="66" t="s">
        <v>7</v>
      </c>
      <c r="AC48" s="66"/>
      <c r="AD48" s="66" t="s">
        <v>7</v>
      </c>
      <c r="AE48" s="66"/>
      <c r="AF48" s="67"/>
      <c r="AG48" s="53" t="s">
        <v>20</v>
      </c>
      <c r="AH48" s="11" t="s">
        <v>40</v>
      </c>
      <c r="AI48" s="11" t="s">
        <v>20</v>
      </c>
      <c r="AJ48" s="11" t="s">
        <v>20</v>
      </c>
      <c r="AK48" s="11" t="s">
        <v>20</v>
      </c>
      <c r="AL48" s="11" t="s">
        <v>134</v>
      </c>
      <c r="AM48" s="11" t="s">
        <v>20</v>
      </c>
      <c r="AN48" s="11">
        <v>1</v>
      </c>
      <c r="AO48" s="11">
        <v>5</v>
      </c>
      <c r="AP48" s="54" t="s">
        <v>38</v>
      </c>
      <c r="AQ48" s="65" t="s">
        <v>9</v>
      </c>
      <c r="AR48" s="66" t="s">
        <v>930</v>
      </c>
      <c r="AS48" s="66" t="s">
        <v>9</v>
      </c>
      <c r="AT48" s="67" t="s">
        <v>929</v>
      </c>
      <c r="AU48" s="53" t="s">
        <v>9</v>
      </c>
      <c r="AV48" s="11" t="s">
        <v>132</v>
      </c>
      <c r="AW48" s="11" t="s">
        <v>256</v>
      </c>
      <c r="AX48" s="11" t="s">
        <v>9</v>
      </c>
      <c r="AY48" s="11" t="s">
        <v>928</v>
      </c>
      <c r="AZ48" s="11">
        <v>1</v>
      </c>
      <c r="BA48" s="11" t="s">
        <v>927</v>
      </c>
      <c r="BB48" s="11">
        <v>2</v>
      </c>
      <c r="BC48" s="11" t="s">
        <v>927</v>
      </c>
      <c r="BD48" s="11">
        <v>7</v>
      </c>
      <c r="BE48" s="11" t="s">
        <v>926</v>
      </c>
      <c r="BF48" s="54" t="s">
        <v>925</v>
      </c>
      <c r="BG48" s="83">
        <v>2</v>
      </c>
      <c r="BH48" s="79">
        <v>3</v>
      </c>
      <c r="BI48" s="79">
        <v>3</v>
      </c>
      <c r="BJ48" s="79">
        <v>3</v>
      </c>
      <c r="BK48" s="79">
        <v>2</v>
      </c>
      <c r="BL48" s="79">
        <v>3</v>
      </c>
      <c r="BM48" s="79">
        <v>2</v>
      </c>
      <c r="BN48" s="79">
        <v>3</v>
      </c>
      <c r="BO48" s="79">
        <v>1</v>
      </c>
      <c r="BP48" s="79">
        <v>3</v>
      </c>
      <c r="BQ48" s="79">
        <v>2</v>
      </c>
      <c r="BR48" s="79">
        <v>3</v>
      </c>
      <c r="BS48" s="79">
        <v>2</v>
      </c>
      <c r="BT48" s="79">
        <v>3</v>
      </c>
      <c r="BU48" s="79">
        <v>2</v>
      </c>
      <c r="BV48" s="79">
        <v>3</v>
      </c>
      <c r="BW48" s="79">
        <v>1</v>
      </c>
      <c r="BX48" s="79">
        <v>1</v>
      </c>
      <c r="BY48" s="79">
        <v>2</v>
      </c>
      <c r="BZ48" s="84">
        <v>3</v>
      </c>
      <c r="CA48" s="136">
        <v>48</v>
      </c>
      <c r="CB48" s="53">
        <v>2</v>
      </c>
      <c r="CC48" s="11">
        <v>2</v>
      </c>
      <c r="CD48" s="11">
        <v>2</v>
      </c>
      <c r="CE48" s="11">
        <v>1</v>
      </c>
      <c r="CF48" s="11">
        <v>3</v>
      </c>
      <c r="CG48" s="11">
        <v>0</v>
      </c>
      <c r="CH48" s="11">
        <v>1</v>
      </c>
      <c r="CI48" s="11">
        <v>2</v>
      </c>
      <c r="CJ48" s="11">
        <v>2</v>
      </c>
      <c r="CK48" s="11">
        <v>1</v>
      </c>
      <c r="CL48" s="11">
        <v>1</v>
      </c>
      <c r="CM48" s="11">
        <v>2</v>
      </c>
      <c r="CN48" s="11">
        <v>2</v>
      </c>
      <c r="CO48" s="11">
        <v>1</v>
      </c>
      <c r="CP48" s="11">
        <v>0</v>
      </c>
      <c r="CQ48" s="11">
        <v>1</v>
      </c>
      <c r="CR48" s="11">
        <v>3</v>
      </c>
      <c r="CS48" s="11">
        <v>2</v>
      </c>
      <c r="CT48" s="11">
        <v>1</v>
      </c>
      <c r="CU48" s="11">
        <v>1</v>
      </c>
      <c r="CV48" s="11">
        <v>1</v>
      </c>
      <c r="CW48" s="11">
        <v>0</v>
      </c>
      <c r="CX48" s="11">
        <v>1</v>
      </c>
      <c r="CY48" s="11">
        <v>3</v>
      </c>
      <c r="CZ48" s="11">
        <v>0</v>
      </c>
      <c r="DA48" s="11">
        <v>2</v>
      </c>
      <c r="DB48" s="11">
        <v>1</v>
      </c>
      <c r="DC48" s="11">
        <v>0</v>
      </c>
      <c r="DD48" s="11">
        <v>2</v>
      </c>
      <c r="DE48" s="11">
        <v>0</v>
      </c>
      <c r="DF48" s="11">
        <v>0</v>
      </c>
      <c r="DG48" s="11">
        <v>2</v>
      </c>
      <c r="DH48" s="11">
        <v>0</v>
      </c>
      <c r="DI48" s="11">
        <v>1</v>
      </c>
      <c r="DJ48" s="11">
        <v>0</v>
      </c>
      <c r="DK48" s="11">
        <v>0</v>
      </c>
      <c r="DL48" s="54">
        <v>0</v>
      </c>
      <c r="DM48" s="143">
        <v>5</v>
      </c>
      <c r="DN48" s="143">
        <v>6</v>
      </c>
      <c r="DO48" s="143">
        <v>8</v>
      </c>
      <c r="DP48" s="143">
        <v>8</v>
      </c>
      <c r="DQ48" s="143">
        <v>12</v>
      </c>
      <c r="DR48" s="143">
        <v>4</v>
      </c>
      <c r="DS48" s="143">
        <v>19</v>
      </c>
      <c r="DT48" s="83">
        <v>3</v>
      </c>
      <c r="DU48" s="79">
        <v>3</v>
      </c>
      <c r="DV48" s="79">
        <v>4</v>
      </c>
      <c r="DW48" s="79">
        <v>4</v>
      </c>
      <c r="DX48" s="79">
        <v>3</v>
      </c>
      <c r="DY48" s="79">
        <v>2</v>
      </c>
      <c r="DZ48" s="79">
        <v>1</v>
      </c>
      <c r="EA48" s="79">
        <v>1</v>
      </c>
      <c r="EB48" s="79">
        <v>2</v>
      </c>
      <c r="EC48" s="79">
        <v>2</v>
      </c>
      <c r="ED48" s="79">
        <v>1</v>
      </c>
      <c r="EE48" s="79">
        <v>1</v>
      </c>
      <c r="EF48" s="79">
        <v>3</v>
      </c>
      <c r="EG48" s="79">
        <v>1</v>
      </c>
      <c r="EH48" s="79">
        <v>2</v>
      </c>
      <c r="EI48" s="79">
        <v>1</v>
      </c>
      <c r="EJ48" s="79">
        <v>2</v>
      </c>
      <c r="EK48" s="79">
        <v>1</v>
      </c>
      <c r="EL48" s="84">
        <v>1</v>
      </c>
      <c r="EM48" s="136">
        <f t="shared" si="0"/>
        <v>38</v>
      </c>
      <c r="EN48" s="90" t="s">
        <v>924</v>
      </c>
      <c r="EO48" s="11">
        <v>5</v>
      </c>
      <c r="EP48" s="77" t="s">
        <v>923</v>
      </c>
      <c r="EQ48" s="11">
        <v>7</v>
      </c>
      <c r="ER48" s="11" t="s">
        <v>26</v>
      </c>
      <c r="ES48" s="11" t="s">
        <v>26</v>
      </c>
      <c r="ET48" s="11" t="s">
        <v>103</v>
      </c>
      <c r="EU48" s="11" t="s">
        <v>26</v>
      </c>
      <c r="EV48" s="11" t="s">
        <v>26</v>
      </c>
      <c r="EW48" s="11" t="s">
        <v>26</v>
      </c>
      <c r="EX48" s="11" t="s">
        <v>26</v>
      </c>
      <c r="EY48" s="11" t="s">
        <v>26</v>
      </c>
      <c r="EZ48" s="11" t="s">
        <v>26</v>
      </c>
      <c r="FA48" s="11" t="s">
        <v>7</v>
      </c>
      <c r="FB48" s="11" t="s">
        <v>26</v>
      </c>
      <c r="FC48" s="11" t="s">
        <v>26</v>
      </c>
      <c r="FD48" s="11" t="s">
        <v>24</v>
      </c>
      <c r="FE48" s="54" t="s">
        <v>23</v>
      </c>
      <c r="FF48" s="83" t="s">
        <v>922</v>
      </c>
      <c r="FG48" s="79" t="s">
        <v>921</v>
      </c>
      <c r="FH48" s="79" t="s">
        <v>920</v>
      </c>
      <c r="FI48" s="79">
        <v>240</v>
      </c>
      <c r="FJ48" s="79" t="s">
        <v>7</v>
      </c>
      <c r="FK48" s="79" t="s">
        <v>7</v>
      </c>
      <c r="FL48" s="79" t="s">
        <v>919</v>
      </c>
      <c r="FM48" s="79" t="s">
        <v>96</v>
      </c>
      <c r="FN48" s="84" t="s">
        <v>21</v>
      </c>
      <c r="FO48" s="53">
        <v>3</v>
      </c>
      <c r="FP48" s="11">
        <v>2</v>
      </c>
      <c r="FQ48" s="11">
        <v>3</v>
      </c>
      <c r="FR48" s="11">
        <v>4</v>
      </c>
      <c r="FS48" s="11" t="s">
        <v>19</v>
      </c>
      <c r="FT48" s="11" t="s">
        <v>17</v>
      </c>
      <c r="FU48" s="11" t="s">
        <v>18</v>
      </c>
      <c r="FV48" s="11" t="s">
        <v>16</v>
      </c>
      <c r="FW48" s="11" t="s">
        <v>20</v>
      </c>
      <c r="FX48" s="11">
        <v>4</v>
      </c>
      <c r="FY48" s="11">
        <v>4</v>
      </c>
      <c r="FZ48" s="11">
        <v>1</v>
      </c>
      <c r="GA48" s="11">
        <v>3</v>
      </c>
      <c r="GB48" s="11" t="s">
        <v>918</v>
      </c>
      <c r="GC48" s="11" t="s">
        <v>14</v>
      </c>
      <c r="GD48" s="11" t="s">
        <v>9</v>
      </c>
      <c r="GE48" s="11" t="s">
        <v>94</v>
      </c>
      <c r="GF48" s="11" t="s">
        <v>58</v>
      </c>
      <c r="GG48" s="11" t="s">
        <v>13</v>
      </c>
      <c r="GH48" s="11" t="s">
        <v>7</v>
      </c>
      <c r="GI48" s="54" t="s">
        <v>7</v>
      </c>
      <c r="GJ48" s="83" t="s">
        <v>12</v>
      </c>
      <c r="GK48" s="79" t="s">
        <v>11</v>
      </c>
      <c r="GL48" s="79" t="s">
        <v>7</v>
      </c>
      <c r="GM48" s="79" t="s">
        <v>7</v>
      </c>
      <c r="GN48" s="79"/>
      <c r="GO48" s="79" t="s">
        <v>917</v>
      </c>
      <c r="GP48" s="79" t="s">
        <v>7</v>
      </c>
      <c r="GQ48" s="79" t="s">
        <v>7</v>
      </c>
      <c r="GR48" s="79" t="s">
        <v>9</v>
      </c>
      <c r="GS48" s="79" t="s">
        <v>8</v>
      </c>
      <c r="GT48" s="84" t="s">
        <v>7</v>
      </c>
      <c r="GU48" s="53" t="s">
        <v>7</v>
      </c>
      <c r="GW48" s="11" t="s">
        <v>7</v>
      </c>
      <c r="GX48" s="54" t="s">
        <v>7</v>
      </c>
      <c r="GY48" s="83" t="s">
        <v>308</v>
      </c>
      <c r="GZ48" s="79"/>
      <c r="HA48" s="79"/>
      <c r="HB48" s="79">
        <v>1</v>
      </c>
      <c r="HC48" s="79"/>
      <c r="HD48" s="79"/>
      <c r="HE48" s="79"/>
      <c r="HF48" s="79"/>
      <c r="HG48" s="84"/>
      <c r="HH48" s="49" t="s">
        <v>5</v>
      </c>
      <c r="HX48" s="11" t="s">
        <v>54</v>
      </c>
      <c r="IB48" s="11" t="s">
        <v>141</v>
      </c>
      <c r="ID48" s="11" t="s">
        <v>293</v>
      </c>
      <c r="IE48" s="11" t="s">
        <v>486</v>
      </c>
      <c r="IF48" s="11" t="s">
        <v>1</v>
      </c>
      <c r="IN48" s="21">
        <v>43963.566683460653</v>
      </c>
      <c r="IO48" s="18" t="s">
        <v>1601</v>
      </c>
      <c r="IP48" s="18">
        <v>8</v>
      </c>
      <c r="IQ48" s="18" t="s">
        <v>7</v>
      </c>
      <c r="IS48" s="18" t="s">
        <v>7</v>
      </c>
      <c r="IU48" s="18" t="s">
        <v>7</v>
      </c>
      <c r="IX48" s="18" t="s">
        <v>20</v>
      </c>
      <c r="IY48" s="18" t="s">
        <v>40</v>
      </c>
      <c r="IZ48" s="18">
        <v>4</v>
      </c>
      <c r="JA48" s="18" t="s">
        <v>20</v>
      </c>
      <c r="JB48" s="18" t="s">
        <v>20</v>
      </c>
      <c r="JC48" s="18" t="s">
        <v>39</v>
      </c>
      <c r="JD48" s="18" t="s">
        <v>20</v>
      </c>
      <c r="JE48" s="18" t="s">
        <v>20</v>
      </c>
      <c r="JF48" s="18" t="s">
        <v>79</v>
      </c>
      <c r="JG48" s="18" t="s">
        <v>38</v>
      </c>
      <c r="JH48" s="18" t="s">
        <v>9</v>
      </c>
      <c r="JI48" s="18" t="s">
        <v>1600</v>
      </c>
      <c r="JJ48" s="18" t="s">
        <v>9</v>
      </c>
      <c r="JK48" s="18" t="s">
        <v>1599</v>
      </c>
      <c r="JL48" s="18" t="s">
        <v>9</v>
      </c>
      <c r="JM48" s="18" t="s">
        <v>132</v>
      </c>
      <c r="JN48" s="18" t="s">
        <v>256</v>
      </c>
      <c r="JO48" s="18" t="s">
        <v>9</v>
      </c>
      <c r="JP48" s="18" t="s">
        <v>1598</v>
      </c>
      <c r="JQ48" s="18">
        <v>0</v>
      </c>
      <c r="JR48" s="18" t="s">
        <v>1597</v>
      </c>
      <c r="JS48" s="18">
        <v>2</v>
      </c>
      <c r="JT48" s="18" t="s">
        <v>152</v>
      </c>
      <c r="JU48" s="18">
        <v>7</v>
      </c>
      <c r="JV48" s="18" t="s">
        <v>1596</v>
      </c>
      <c r="JW48" s="18" t="s">
        <v>1595</v>
      </c>
      <c r="JX48" s="18">
        <v>2</v>
      </c>
      <c r="JY48" s="18">
        <v>4</v>
      </c>
      <c r="JZ48" s="18">
        <v>3</v>
      </c>
      <c r="KA48" s="18">
        <v>3</v>
      </c>
      <c r="KB48" s="18">
        <v>3</v>
      </c>
      <c r="KC48" s="18">
        <v>3</v>
      </c>
      <c r="KD48" s="18">
        <v>2</v>
      </c>
      <c r="KE48" s="18">
        <v>3</v>
      </c>
      <c r="KF48" s="18">
        <v>1</v>
      </c>
      <c r="KG48" s="18">
        <v>3</v>
      </c>
      <c r="KH48" s="18">
        <v>2</v>
      </c>
      <c r="KI48" s="18">
        <v>2</v>
      </c>
      <c r="KJ48" s="18">
        <v>2</v>
      </c>
      <c r="KK48" s="18">
        <v>3</v>
      </c>
      <c r="KL48" s="18">
        <v>2</v>
      </c>
      <c r="KM48" s="18">
        <v>3</v>
      </c>
      <c r="KN48" s="18">
        <v>2</v>
      </c>
      <c r="KO48" s="18">
        <v>2</v>
      </c>
      <c r="KP48" s="18">
        <v>3</v>
      </c>
      <c r="KQ48" s="18">
        <v>3</v>
      </c>
      <c r="KR48" s="34">
        <v>46</v>
      </c>
      <c r="KS48" s="149">
        <v>3</v>
      </c>
      <c r="KT48" s="18">
        <v>1</v>
      </c>
      <c r="KU48" s="18">
        <v>3</v>
      </c>
      <c r="KV48" s="18">
        <v>2</v>
      </c>
      <c r="KW48" s="18">
        <v>3</v>
      </c>
      <c r="KX48" s="18">
        <v>1</v>
      </c>
      <c r="KY48" s="18">
        <v>1</v>
      </c>
      <c r="KZ48" s="18">
        <v>4</v>
      </c>
      <c r="LA48" s="18">
        <v>2</v>
      </c>
      <c r="LB48" s="18">
        <v>0</v>
      </c>
      <c r="LC48" s="18">
        <v>1</v>
      </c>
      <c r="LD48" s="18">
        <v>3</v>
      </c>
      <c r="LE48" s="18">
        <v>3</v>
      </c>
      <c r="LF48" s="18">
        <v>2</v>
      </c>
      <c r="LG48" s="18">
        <v>1</v>
      </c>
      <c r="LH48" s="18">
        <v>2</v>
      </c>
      <c r="LI48" s="18">
        <v>4</v>
      </c>
      <c r="LJ48" s="18">
        <v>4</v>
      </c>
      <c r="LK48" s="18">
        <v>1</v>
      </c>
      <c r="LL48" s="18">
        <v>2</v>
      </c>
      <c r="LM48" s="18">
        <v>1</v>
      </c>
      <c r="LN48" s="18">
        <v>3</v>
      </c>
      <c r="LO48" s="18">
        <v>2</v>
      </c>
      <c r="LP48" s="18">
        <v>3</v>
      </c>
      <c r="LQ48" s="18">
        <v>0</v>
      </c>
      <c r="LR48" s="18">
        <v>3</v>
      </c>
      <c r="LS48" s="18">
        <v>3</v>
      </c>
      <c r="LT48" s="18">
        <v>1</v>
      </c>
      <c r="LU48" s="18">
        <v>3</v>
      </c>
      <c r="LV48" s="18">
        <v>0</v>
      </c>
      <c r="LW48" s="18">
        <v>0</v>
      </c>
      <c r="LX48" s="18">
        <v>3</v>
      </c>
      <c r="LY48" s="18">
        <v>1</v>
      </c>
      <c r="LZ48" s="18">
        <v>2</v>
      </c>
      <c r="MA48" s="18">
        <v>1</v>
      </c>
      <c r="MB48" s="18">
        <v>3</v>
      </c>
      <c r="MC48" s="34">
        <v>0</v>
      </c>
      <c r="MD48">
        <f t="shared" si="1"/>
        <v>12</v>
      </c>
      <c r="ME48">
        <f t="shared" si="2"/>
        <v>5</v>
      </c>
      <c r="MF48">
        <f t="shared" si="3"/>
        <v>13</v>
      </c>
      <c r="MG48">
        <f t="shared" si="4"/>
        <v>17</v>
      </c>
      <c r="MH48">
        <f t="shared" si="5"/>
        <v>15</v>
      </c>
      <c r="MI48">
        <f t="shared" si="6"/>
        <v>10</v>
      </c>
      <c r="MJ48">
        <f t="shared" si="7"/>
        <v>42</v>
      </c>
      <c r="MK48" s="149">
        <v>3</v>
      </c>
      <c r="ML48" s="18">
        <v>2</v>
      </c>
      <c r="MM48" s="18">
        <v>3</v>
      </c>
      <c r="MN48" s="18">
        <v>4</v>
      </c>
      <c r="MO48" s="18">
        <v>4</v>
      </c>
      <c r="MP48" s="18">
        <v>1</v>
      </c>
      <c r="MQ48" s="18">
        <v>2</v>
      </c>
      <c r="MR48" s="18">
        <v>1</v>
      </c>
      <c r="MS48" s="18">
        <v>2</v>
      </c>
      <c r="MT48" s="18">
        <v>2</v>
      </c>
      <c r="MU48" s="18">
        <v>1</v>
      </c>
      <c r="MV48" s="18">
        <v>1</v>
      </c>
      <c r="MW48" s="18">
        <v>3</v>
      </c>
      <c r="MX48" s="18">
        <v>2</v>
      </c>
      <c r="MY48" s="18">
        <v>2</v>
      </c>
      <c r="MZ48" s="18">
        <v>3</v>
      </c>
      <c r="NA48" s="18">
        <v>1</v>
      </c>
      <c r="NB48" s="18">
        <v>1</v>
      </c>
      <c r="NC48" s="18">
        <v>2</v>
      </c>
      <c r="ND48" s="24">
        <f>SUM(MK48:NC48)</f>
        <v>40</v>
      </c>
      <c r="NE48" s="18" t="s">
        <v>1594</v>
      </c>
      <c r="NF48" s="18" t="s">
        <v>170</v>
      </c>
      <c r="NG48" s="20" t="s">
        <v>923</v>
      </c>
      <c r="NH48" s="18">
        <v>7</v>
      </c>
      <c r="NI48" s="18" t="s">
        <v>103</v>
      </c>
      <c r="NJ48" s="18" t="s">
        <v>69</v>
      </c>
      <c r="NK48" s="18" t="s">
        <v>26</v>
      </c>
      <c r="NL48" s="18" t="s">
        <v>26</v>
      </c>
      <c r="NM48" s="18" t="s">
        <v>26</v>
      </c>
      <c r="NN48" s="18" t="s">
        <v>103</v>
      </c>
      <c r="NO48" s="18" t="s">
        <v>26</v>
      </c>
      <c r="NP48" s="18" t="s">
        <v>26</v>
      </c>
      <c r="NQ48" s="18" t="s">
        <v>26</v>
      </c>
      <c r="NR48" s="18" t="s">
        <v>102</v>
      </c>
      <c r="NS48" s="18" t="s">
        <v>26</v>
      </c>
      <c r="NT48" s="18" t="s">
        <v>26</v>
      </c>
      <c r="NU48" s="18" t="s">
        <v>101</v>
      </c>
      <c r="NV48" s="18" t="s">
        <v>23</v>
      </c>
      <c r="NW48" s="18">
        <v>240</v>
      </c>
      <c r="NX48" s="18" t="s">
        <v>7</v>
      </c>
      <c r="NY48" s="18" t="s">
        <v>7</v>
      </c>
      <c r="OA48" s="18" t="s">
        <v>21</v>
      </c>
      <c r="OB48" s="18" t="s">
        <v>60</v>
      </c>
      <c r="OC48" s="18">
        <v>5</v>
      </c>
      <c r="OD48" s="18">
        <v>2</v>
      </c>
      <c r="OE48" s="18">
        <v>4</v>
      </c>
      <c r="OF48" s="18">
        <v>4</v>
      </c>
      <c r="OG48" s="18" t="s">
        <v>19</v>
      </c>
      <c r="OH48" s="18" t="s">
        <v>1346</v>
      </c>
      <c r="OI48" s="18" t="s">
        <v>16</v>
      </c>
      <c r="OJ48" s="18" t="s">
        <v>18</v>
      </c>
      <c r="OK48" s="18" t="s">
        <v>20</v>
      </c>
      <c r="OL48" s="18">
        <v>4</v>
      </c>
      <c r="OM48" s="18">
        <v>4</v>
      </c>
      <c r="ON48" s="18">
        <v>1</v>
      </c>
      <c r="OO48" s="18">
        <v>2</v>
      </c>
      <c r="OP48" s="18" t="s">
        <v>1593</v>
      </c>
      <c r="OQ48" s="18" t="s">
        <v>14</v>
      </c>
      <c r="OR48" s="18" t="s">
        <v>9</v>
      </c>
      <c r="OS48" s="18" t="s">
        <v>94</v>
      </c>
      <c r="OT48" s="18" t="s">
        <v>551</v>
      </c>
      <c r="OU48" s="18" t="s">
        <v>7</v>
      </c>
      <c r="OV48" s="18" t="s">
        <v>7</v>
      </c>
      <c r="OW48" s="18" t="s">
        <v>7</v>
      </c>
      <c r="OX48" s="18" t="s">
        <v>12</v>
      </c>
      <c r="OY48" s="18" t="s">
        <v>11</v>
      </c>
      <c r="OZ48" s="18" t="s">
        <v>7</v>
      </c>
      <c r="PA48" s="18" t="s">
        <v>7</v>
      </c>
      <c r="PC48" s="18" t="s">
        <v>756</v>
      </c>
      <c r="PD48" s="18" t="s">
        <v>7</v>
      </c>
      <c r="PE48" s="18" t="s">
        <v>7</v>
      </c>
      <c r="PF48" s="18" t="s">
        <v>9</v>
      </c>
      <c r="PG48" s="18" t="s">
        <v>8</v>
      </c>
      <c r="PH48" s="18" t="s">
        <v>7</v>
      </c>
      <c r="PI48" s="18" t="s">
        <v>7</v>
      </c>
      <c r="PK48" s="18" t="s">
        <v>7</v>
      </c>
      <c r="PL48" s="18" t="s">
        <v>7</v>
      </c>
      <c r="PM48" s="18" t="s">
        <v>337</v>
      </c>
      <c r="PQ48" s="18">
        <v>1</v>
      </c>
      <c r="PV48" s="18" t="s">
        <v>5</v>
      </c>
      <c r="QL48" s="18" t="s">
        <v>54</v>
      </c>
      <c r="QP48" s="18" t="s">
        <v>141</v>
      </c>
      <c r="QR48" s="18" t="s">
        <v>293</v>
      </c>
      <c r="QS48" s="18" t="s">
        <v>1</v>
      </c>
      <c r="QT48" s="18" t="s">
        <v>1</v>
      </c>
      <c r="RB48" s="37">
        <v>43971.485585717593</v>
      </c>
      <c r="RC48" s="35" t="s">
        <v>1696</v>
      </c>
      <c r="RD48" s="35">
        <v>9</v>
      </c>
      <c r="RE48" s="35" t="s">
        <v>7</v>
      </c>
      <c r="RG48" s="35" t="s">
        <v>7</v>
      </c>
      <c r="RI48" s="35" t="s">
        <v>7</v>
      </c>
      <c r="RL48" s="35" t="s">
        <v>20</v>
      </c>
      <c r="RM48" s="35" t="s">
        <v>40</v>
      </c>
      <c r="RN48" s="35">
        <v>4</v>
      </c>
      <c r="RO48" s="35">
        <v>1</v>
      </c>
      <c r="RP48" s="35">
        <v>2</v>
      </c>
      <c r="RQ48" s="35" t="s">
        <v>39</v>
      </c>
      <c r="RR48" s="35" t="s">
        <v>20</v>
      </c>
      <c r="RS48" s="35">
        <v>1</v>
      </c>
      <c r="RT48" s="35" t="s">
        <v>79</v>
      </c>
      <c r="RU48" s="35" t="s">
        <v>115</v>
      </c>
      <c r="RV48" s="35" t="s">
        <v>9</v>
      </c>
      <c r="RW48" s="35" t="s">
        <v>1695</v>
      </c>
      <c r="RX48" s="35" t="s">
        <v>9</v>
      </c>
      <c r="RY48" s="35" t="s">
        <v>1694</v>
      </c>
      <c r="RZ48" s="35" t="s">
        <v>9</v>
      </c>
      <c r="SA48" s="35" t="s">
        <v>132</v>
      </c>
      <c r="SB48" s="35" t="s">
        <v>256</v>
      </c>
      <c r="SC48" s="35" t="s">
        <v>9</v>
      </c>
      <c r="SD48" s="35" t="s">
        <v>1693</v>
      </c>
      <c r="SE48" s="35">
        <v>2</v>
      </c>
      <c r="SF48" s="35" t="s">
        <v>152</v>
      </c>
      <c r="SG48" s="35">
        <v>0</v>
      </c>
      <c r="SH48" s="35" t="s">
        <v>300</v>
      </c>
      <c r="SI48" s="35">
        <v>7</v>
      </c>
      <c r="SJ48" s="35" t="s">
        <v>1692</v>
      </c>
      <c r="SK48" s="35" t="s">
        <v>573</v>
      </c>
      <c r="SL48" s="35">
        <v>4</v>
      </c>
      <c r="SM48" s="35">
        <v>4</v>
      </c>
      <c r="SN48" s="35">
        <v>2</v>
      </c>
      <c r="SO48" s="35">
        <v>1</v>
      </c>
      <c r="SP48" s="35">
        <v>3</v>
      </c>
      <c r="SQ48" s="35">
        <v>2</v>
      </c>
      <c r="SR48" s="35">
        <v>1</v>
      </c>
      <c r="SS48" s="35">
        <v>3</v>
      </c>
      <c r="ST48" s="35">
        <v>1</v>
      </c>
      <c r="SU48" s="35">
        <v>3</v>
      </c>
      <c r="SV48" s="35">
        <v>3</v>
      </c>
      <c r="SW48" s="35">
        <v>2</v>
      </c>
      <c r="SX48" s="35">
        <v>2</v>
      </c>
      <c r="SY48" s="35">
        <v>2</v>
      </c>
      <c r="SZ48" s="35">
        <v>4</v>
      </c>
      <c r="TA48" s="35">
        <v>4</v>
      </c>
      <c r="TB48" s="35">
        <v>2</v>
      </c>
      <c r="TC48" s="35">
        <v>1</v>
      </c>
      <c r="TD48" s="35">
        <v>3</v>
      </c>
      <c r="TE48" s="35">
        <v>4</v>
      </c>
      <c r="TF48" s="156">
        <v>32</v>
      </c>
      <c r="TG48" s="160">
        <v>2</v>
      </c>
      <c r="TH48" s="35">
        <v>1</v>
      </c>
      <c r="TI48" s="35">
        <v>2</v>
      </c>
      <c r="TJ48" s="35">
        <v>1</v>
      </c>
      <c r="TK48" s="35">
        <v>3</v>
      </c>
      <c r="TL48" s="35">
        <v>0</v>
      </c>
      <c r="TM48" s="35">
        <v>1</v>
      </c>
      <c r="TN48" s="35">
        <v>1</v>
      </c>
      <c r="TO48" s="35">
        <v>3</v>
      </c>
      <c r="TP48" s="35">
        <v>1</v>
      </c>
      <c r="TQ48" s="35">
        <v>0</v>
      </c>
      <c r="TR48" s="35">
        <v>1</v>
      </c>
      <c r="TS48" s="35">
        <v>3</v>
      </c>
      <c r="TT48" s="35">
        <v>1</v>
      </c>
      <c r="TU48" s="35">
        <v>0</v>
      </c>
      <c r="TV48" s="35">
        <v>1</v>
      </c>
      <c r="TW48" s="35">
        <v>3</v>
      </c>
      <c r="TX48" s="35">
        <v>2</v>
      </c>
      <c r="TY48" s="35">
        <v>1</v>
      </c>
      <c r="TZ48" s="35">
        <v>1</v>
      </c>
      <c r="UA48" s="35">
        <v>0</v>
      </c>
      <c r="UB48" s="35">
        <v>1</v>
      </c>
      <c r="UC48" s="35">
        <v>0</v>
      </c>
      <c r="UD48" s="35">
        <v>3</v>
      </c>
      <c r="UE48" s="35">
        <v>0</v>
      </c>
      <c r="UF48" s="35">
        <v>2</v>
      </c>
      <c r="UG48" s="35">
        <v>1</v>
      </c>
      <c r="UH48" s="35">
        <v>0</v>
      </c>
      <c r="UI48" s="35">
        <v>2</v>
      </c>
      <c r="UJ48" s="35">
        <v>0</v>
      </c>
      <c r="UK48" s="35">
        <v>0</v>
      </c>
      <c r="UL48" s="35">
        <v>2</v>
      </c>
      <c r="UM48" s="35">
        <v>0</v>
      </c>
      <c r="UN48" s="35">
        <v>0</v>
      </c>
      <c r="UO48" s="35">
        <v>2</v>
      </c>
      <c r="UP48" s="35">
        <v>1</v>
      </c>
      <c r="UQ48" s="156">
        <v>0</v>
      </c>
      <c r="UR48" s="163">
        <v>6</v>
      </c>
      <c r="US48" s="163">
        <v>3</v>
      </c>
      <c r="UT48" s="163">
        <v>8</v>
      </c>
      <c r="UU48" s="163">
        <v>5</v>
      </c>
      <c r="UV48" s="163">
        <v>16</v>
      </c>
      <c r="UW48" s="163">
        <v>4</v>
      </c>
      <c r="UX48" s="163">
        <v>10</v>
      </c>
      <c r="UY48" s="160">
        <v>3</v>
      </c>
      <c r="UZ48" s="35">
        <v>2</v>
      </c>
      <c r="VA48" s="35">
        <v>3</v>
      </c>
      <c r="VB48" s="35">
        <v>2</v>
      </c>
      <c r="VC48" s="35">
        <v>4</v>
      </c>
      <c r="VD48" s="35">
        <v>1</v>
      </c>
      <c r="VE48" s="35">
        <v>2</v>
      </c>
      <c r="VF48" s="35">
        <v>2</v>
      </c>
      <c r="VG48" s="35">
        <v>2</v>
      </c>
      <c r="VH48" s="35">
        <v>1</v>
      </c>
      <c r="VI48" s="35">
        <v>2</v>
      </c>
      <c r="VJ48" s="35">
        <v>2</v>
      </c>
      <c r="VK48" s="35">
        <v>3</v>
      </c>
      <c r="VL48" s="35">
        <v>1</v>
      </c>
      <c r="VM48" s="35">
        <v>2</v>
      </c>
      <c r="VN48" s="35">
        <v>3</v>
      </c>
      <c r="VO48" s="35">
        <v>2</v>
      </c>
      <c r="VP48" s="35">
        <v>1</v>
      </c>
      <c r="VQ48" s="35">
        <v>2</v>
      </c>
      <c r="VR48" s="40">
        <f>SUM(UY48:VQ48)</f>
        <v>40</v>
      </c>
      <c r="VS48" s="44" t="s">
        <v>591</v>
      </c>
      <c r="VT48" s="35" t="s">
        <v>170</v>
      </c>
      <c r="VU48" s="44" t="s">
        <v>1347</v>
      </c>
      <c r="VV48" s="35">
        <v>7</v>
      </c>
      <c r="VW48" s="35" t="s">
        <v>103</v>
      </c>
      <c r="VX48" s="35" t="s">
        <v>69</v>
      </c>
      <c r="VY48" s="35" t="s">
        <v>103</v>
      </c>
      <c r="VZ48" s="35" t="s">
        <v>103</v>
      </c>
      <c r="WA48" s="35" t="s">
        <v>26</v>
      </c>
      <c r="WB48" s="35" t="s">
        <v>26</v>
      </c>
      <c r="WC48" s="35" t="s">
        <v>26</v>
      </c>
      <c r="WD48" s="35" t="s">
        <v>69</v>
      </c>
      <c r="WE48" s="35" t="s">
        <v>26</v>
      </c>
      <c r="WF48" s="35" t="s">
        <v>27</v>
      </c>
      <c r="WG48" s="35" t="s">
        <v>26</v>
      </c>
      <c r="WH48" s="35" t="s">
        <v>26</v>
      </c>
      <c r="WI48" s="35" t="s">
        <v>24</v>
      </c>
      <c r="WJ48" s="35" t="s">
        <v>23</v>
      </c>
      <c r="WK48" s="35">
        <v>3</v>
      </c>
      <c r="WL48" s="35" t="s">
        <v>9</v>
      </c>
      <c r="WM48" s="35" t="s">
        <v>9</v>
      </c>
      <c r="WN48" s="35" t="s">
        <v>1691</v>
      </c>
      <c r="WO48" s="35" t="s">
        <v>21</v>
      </c>
      <c r="WP48" s="35" t="s">
        <v>22</v>
      </c>
      <c r="WQ48" s="35">
        <v>5</v>
      </c>
      <c r="WR48" s="35">
        <v>3</v>
      </c>
      <c r="WS48" s="35">
        <v>4</v>
      </c>
      <c r="WT48" s="35">
        <v>3</v>
      </c>
      <c r="WU48" s="35" t="s">
        <v>19</v>
      </c>
      <c r="WV48" s="35" t="s">
        <v>1346</v>
      </c>
      <c r="WW48" s="35" t="s">
        <v>16</v>
      </c>
      <c r="WX48" s="35" t="s">
        <v>18</v>
      </c>
      <c r="WY48" s="35" t="s">
        <v>20</v>
      </c>
      <c r="WZ48" s="35">
        <v>4</v>
      </c>
      <c r="XA48" s="35">
        <v>4</v>
      </c>
      <c r="XB48" s="35">
        <v>1</v>
      </c>
      <c r="XC48" s="35">
        <v>1</v>
      </c>
      <c r="XD48" s="35" t="s">
        <v>1690</v>
      </c>
      <c r="XE48" s="35" t="s">
        <v>14</v>
      </c>
      <c r="XF48" s="35" t="s">
        <v>9</v>
      </c>
      <c r="XG48" s="35" t="s">
        <v>14</v>
      </c>
      <c r="XH48" s="35" t="s">
        <v>162</v>
      </c>
      <c r="XI48" s="35" t="s">
        <v>7</v>
      </c>
      <c r="XJ48" s="35" t="s">
        <v>7</v>
      </c>
      <c r="XK48" s="35" t="s">
        <v>7</v>
      </c>
      <c r="XL48" s="35" t="s">
        <v>12</v>
      </c>
      <c r="XM48" s="35" t="s">
        <v>11</v>
      </c>
      <c r="XN48" s="35" t="s">
        <v>7</v>
      </c>
      <c r="XO48" s="35" t="s">
        <v>7</v>
      </c>
      <c r="XP48" s="35">
        <v>0</v>
      </c>
      <c r="XQ48" s="35" t="s">
        <v>756</v>
      </c>
      <c r="XR48" s="35" t="s">
        <v>7</v>
      </c>
      <c r="XS48" s="35" t="s">
        <v>7</v>
      </c>
      <c r="XT48" s="35" t="s">
        <v>9</v>
      </c>
      <c r="XU48" s="35" t="s">
        <v>8</v>
      </c>
      <c r="XV48" s="35" t="s">
        <v>7</v>
      </c>
      <c r="XW48" s="35" t="s">
        <v>7</v>
      </c>
      <c r="XY48" s="35" t="s">
        <v>7</v>
      </c>
      <c r="XZ48" s="35" t="s">
        <v>7</v>
      </c>
      <c r="YA48" s="35" t="s">
        <v>249</v>
      </c>
      <c r="YC48" s="35">
        <v>6</v>
      </c>
      <c r="YJ48" s="35" t="s">
        <v>5</v>
      </c>
      <c r="YZ48" s="35" t="s">
        <v>54</v>
      </c>
      <c r="ZD48" s="35" t="s">
        <v>141</v>
      </c>
      <c r="ZF48" s="35" t="s">
        <v>293</v>
      </c>
      <c r="ZG48" s="35" t="s">
        <v>1</v>
      </c>
      <c r="ZH48" s="35" t="s">
        <v>1</v>
      </c>
    </row>
    <row r="49" spans="1:691" ht="14.5" x14ac:dyDescent="0.35">
      <c r="A49" s="17">
        <v>43958.527154201394</v>
      </c>
      <c r="B49" s="47" t="s">
        <v>510</v>
      </c>
      <c r="C49" s="53">
        <v>21</v>
      </c>
      <c r="D49" s="11" t="s">
        <v>51</v>
      </c>
      <c r="E49" s="11" t="s">
        <v>50</v>
      </c>
      <c r="F49" s="11" t="s">
        <v>333</v>
      </c>
      <c r="G49" s="11" t="s">
        <v>87</v>
      </c>
      <c r="H49" s="11" t="s">
        <v>47</v>
      </c>
      <c r="I49" s="11" t="s">
        <v>47</v>
      </c>
      <c r="J49" s="11" t="s">
        <v>7</v>
      </c>
      <c r="L49" s="11" t="s">
        <v>7</v>
      </c>
      <c r="N49" s="11" t="s">
        <v>7</v>
      </c>
      <c r="O49" s="11" t="s">
        <v>45</v>
      </c>
      <c r="P49" s="11" t="s">
        <v>509</v>
      </c>
      <c r="Q49" s="11" t="s">
        <v>508</v>
      </c>
      <c r="S49" s="11">
        <v>4</v>
      </c>
      <c r="T49" s="11">
        <v>1</v>
      </c>
      <c r="U49" s="11" t="s">
        <v>7</v>
      </c>
      <c r="V49" s="11" t="s">
        <v>7</v>
      </c>
      <c r="W49" s="11" t="s">
        <v>7</v>
      </c>
      <c r="X49" s="11" t="s">
        <v>7</v>
      </c>
      <c r="Y49" s="54" t="s">
        <v>7</v>
      </c>
      <c r="Z49" s="65" t="s">
        <v>7</v>
      </c>
      <c r="AA49" s="66"/>
      <c r="AB49" s="66" t="s">
        <v>7</v>
      </c>
      <c r="AC49" s="66"/>
      <c r="AD49" s="66" t="s">
        <v>7</v>
      </c>
      <c r="AE49" s="66"/>
      <c r="AF49" s="67"/>
      <c r="AG49" s="53" t="s">
        <v>20</v>
      </c>
      <c r="AH49" s="11" t="s">
        <v>40</v>
      </c>
      <c r="AI49" s="11" t="s">
        <v>20</v>
      </c>
      <c r="AJ49" s="11" t="s">
        <v>20</v>
      </c>
      <c r="AK49" s="11" t="s">
        <v>20</v>
      </c>
      <c r="AL49" s="11" t="s">
        <v>134</v>
      </c>
      <c r="AM49" s="11">
        <v>3</v>
      </c>
      <c r="AN49" s="11" t="s">
        <v>20</v>
      </c>
      <c r="AO49" s="11">
        <v>3</v>
      </c>
      <c r="AP49" s="54" t="s">
        <v>115</v>
      </c>
      <c r="AQ49" s="65" t="s">
        <v>9</v>
      </c>
      <c r="AR49" s="66" t="s">
        <v>507</v>
      </c>
      <c r="AS49" s="66" t="s">
        <v>7</v>
      </c>
      <c r="AT49" s="67"/>
      <c r="AU49" s="53" t="s">
        <v>9</v>
      </c>
      <c r="AV49" s="11" t="s">
        <v>35</v>
      </c>
      <c r="AW49" s="11" t="s">
        <v>506</v>
      </c>
      <c r="AX49" s="11" t="s">
        <v>9</v>
      </c>
      <c r="AY49" s="11" t="s">
        <v>505</v>
      </c>
      <c r="AZ49" s="11">
        <v>0</v>
      </c>
      <c r="BA49" s="11">
        <v>0</v>
      </c>
      <c r="BB49" s="11">
        <v>0</v>
      </c>
      <c r="BD49" s="11">
        <v>0</v>
      </c>
      <c r="BF49" s="54" t="s">
        <v>30</v>
      </c>
      <c r="BG49" s="83">
        <v>3</v>
      </c>
      <c r="BH49" s="79">
        <v>2</v>
      </c>
      <c r="BI49" s="79">
        <v>3</v>
      </c>
      <c r="BJ49" s="79">
        <v>2</v>
      </c>
      <c r="BK49" s="79">
        <v>2</v>
      </c>
      <c r="BL49" s="79">
        <v>2</v>
      </c>
      <c r="BM49" s="79">
        <v>4</v>
      </c>
      <c r="BN49" s="79">
        <v>2</v>
      </c>
      <c r="BO49" s="79">
        <v>3</v>
      </c>
      <c r="BP49" s="79">
        <v>2</v>
      </c>
      <c r="BQ49" s="79">
        <v>2</v>
      </c>
      <c r="BR49" s="79">
        <v>2</v>
      </c>
      <c r="BS49" s="79">
        <v>2</v>
      </c>
      <c r="BT49" s="79">
        <v>3</v>
      </c>
      <c r="BU49" s="79">
        <v>2</v>
      </c>
      <c r="BV49" s="79">
        <v>2</v>
      </c>
      <c r="BW49" s="79">
        <v>3</v>
      </c>
      <c r="BX49" s="79">
        <v>2</v>
      </c>
      <c r="BY49" s="79">
        <v>2</v>
      </c>
      <c r="BZ49" s="84">
        <v>2</v>
      </c>
      <c r="CA49" s="136">
        <v>54</v>
      </c>
      <c r="CB49" s="53">
        <v>1</v>
      </c>
      <c r="CC49" s="11">
        <v>0</v>
      </c>
      <c r="CD49" s="11">
        <v>2</v>
      </c>
      <c r="CE49" s="11">
        <v>1</v>
      </c>
      <c r="CF49" s="11">
        <v>1</v>
      </c>
      <c r="CG49" s="11">
        <v>1</v>
      </c>
      <c r="CH49" s="11">
        <v>0</v>
      </c>
      <c r="CI49" s="11">
        <v>1</v>
      </c>
      <c r="CJ49" s="11">
        <v>0</v>
      </c>
      <c r="CK49" s="11">
        <v>1</v>
      </c>
      <c r="CL49" s="11">
        <v>1</v>
      </c>
      <c r="CM49" s="11">
        <v>1</v>
      </c>
      <c r="CN49" s="11">
        <v>0</v>
      </c>
      <c r="CO49" s="11">
        <v>1</v>
      </c>
      <c r="CP49" s="11">
        <v>1</v>
      </c>
      <c r="CQ49" s="11">
        <v>1</v>
      </c>
      <c r="CR49" s="11">
        <v>4</v>
      </c>
      <c r="CS49" s="11">
        <v>2</v>
      </c>
      <c r="CT49" s="11">
        <v>0</v>
      </c>
      <c r="CU49" s="11">
        <v>1</v>
      </c>
      <c r="CV49" s="11">
        <v>0</v>
      </c>
      <c r="CW49" s="11">
        <v>2</v>
      </c>
      <c r="CX49" s="11">
        <v>0</v>
      </c>
      <c r="CY49" s="11">
        <v>1</v>
      </c>
      <c r="CZ49" s="11">
        <v>0</v>
      </c>
      <c r="DA49" s="11">
        <v>2</v>
      </c>
      <c r="DB49" s="11">
        <v>1</v>
      </c>
      <c r="DC49" s="11">
        <v>0</v>
      </c>
      <c r="DD49" s="11">
        <v>1</v>
      </c>
      <c r="DE49" s="11">
        <v>0</v>
      </c>
      <c r="DF49" s="11">
        <v>0</v>
      </c>
      <c r="DG49" s="11">
        <v>0</v>
      </c>
      <c r="DH49" s="11">
        <v>0</v>
      </c>
      <c r="DI49" s="11">
        <v>2</v>
      </c>
      <c r="DJ49" s="11">
        <v>0</v>
      </c>
      <c r="DK49" s="11">
        <v>2</v>
      </c>
      <c r="DL49" s="54">
        <v>0</v>
      </c>
      <c r="DM49" s="143">
        <v>7</v>
      </c>
      <c r="DN49" s="143">
        <v>1</v>
      </c>
      <c r="DO49" s="143">
        <v>7</v>
      </c>
      <c r="DP49" s="143">
        <v>5</v>
      </c>
      <c r="DQ49" s="143">
        <v>2</v>
      </c>
      <c r="DR49" s="143">
        <v>9</v>
      </c>
      <c r="DS49" s="143">
        <v>27</v>
      </c>
      <c r="DT49" s="83">
        <v>2</v>
      </c>
      <c r="DU49" s="79">
        <v>3</v>
      </c>
      <c r="DV49" s="79">
        <v>3</v>
      </c>
      <c r="DW49" s="79">
        <v>3</v>
      </c>
      <c r="DX49" s="79">
        <v>2</v>
      </c>
      <c r="DY49" s="79">
        <v>2</v>
      </c>
      <c r="DZ49" s="79">
        <v>2</v>
      </c>
      <c r="EA49" s="79">
        <v>2</v>
      </c>
      <c r="EB49" s="79">
        <v>3</v>
      </c>
      <c r="EC49" s="79">
        <v>2</v>
      </c>
      <c r="ED49" s="79">
        <v>2</v>
      </c>
      <c r="EE49" s="79">
        <v>2</v>
      </c>
      <c r="EF49" s="79">
        <v>2</v>
      </c>
      <c r="EG49" s="79">
        <v>3</v>
      </c>
      <c r="EH49" s="79">
        <v>2</v>
      </c>
      <c r="EI49" s="79">
        <v>2</v>
      </c>
      <c r="EJ49" s="79">
        <v>3</v>
      </c>
      <c r="EK49" s="79">
        <v>3</v>
      </c>
      <c r="EL49" s="84">
        <v>2</v>
      </c>
      <c r="EM49" s="136">
        <f t="shared" si="0"/>
        <v>45</v>
      </c>
      <c r="EN49" s="90" t="s">
        <v>504</v>
      </c>
      <c r="EO49" s="11" t="s">
        <v>170</v>
      </c>
      <c r="EP49" s="11" t="s">
        <v>503</v>
      </c>
      <c r="EQ49" s="11">
        <v>5</v>
      </c>
      <c r="ER49" s="11" t="s">
        <v>69</v>
      </c>
      <c r="ES49" s="11" t="s">
        <v>26</v>
      </c>
      <c r="ET49" s="11" t="s">
        <v>26</v>
      </c>
      <c r="EU49" s="11" t="s">
        <v>26</v>
      </c>
      <c r="EV49" s="11" t="s">
        <v>26</v>
      </c>
      <c r="EW49" s="11" t="s">
        <v>26</v>
      </c>
      <c r="EX49" s="11" t="s">
        <v>26</v>
      </c>
      <c r="EY49" s="11" t="s">
        <v>103</v>
      </c>
      <c r="EZ49" s="11" t="s">
        <v>26</v>
      </c>
      <c r="FA49" s="11" t="s">
        <v>502</v>
      </c>
      <c r="FB49" s="11" t="s">
        <v>25</v>
      </c>
      <c r="FC49" s="11" t="s">
        <v>26</v>
      </c>
      <c r="FD49" s="11" t="s">
        <v>101</v>
      </c>
      <c r="FE49" s="54" t="s">
        <v>65</v>
      </c>
      <c r="FF49" s="83" t="s">
        <v>501</v>
      </c>
      <c r="FG49" s="79" t="s">
        <v>500</v>
      </c>
      <c r="FH49" s="79" t="s">
        <v>499</v>
      </c>
      <c r="FI49" s="79">
        <v>20</v>
      </c>
      <c r="FJ49" s="79" t="s">
        <v>9</v>
      </c>
      <c r="FK49" s="79" t="s">
        <v>9</v>
      </c>
      <c r="FL49" s="79"/>
      <c r="FM49" s="79" t="s">
        <v>21</v>
      </c>
      <c r="FN49" s="84" t="s">
        <v>22</v>
      </c>
      <c r="FO49" s="53">
        <v>3</v>
      </c>
      <c r="FP49" s="11">
        <v>2</v>
      </c>
      <c r="FQ49" s="11">
        <v>4</v>
      </c>
      <c r="FR49" s="11">
        <v>1</v>
      </c>
      <c r="FS49" s="11" t="s">
        <v>17</v>
      </c>
      <c r="FT49" s="11" t="s">
        <v>19</v>
      </c>
      <c r="FU49" s="11" t="s">
        <v>16</v>
      </c>
      <c r="FV49" s="11" t="s">
        <v>18</v>
      </c>
      <c r="FW49" s="11" t="s">
        <v>20</v>
      </c>
      <c r="FX49" s="11">
        <v>2</v>
      </c>
      <c r="FY49" s="11">
        <v>3</v>
      </c>
      <c r="FZ49" s="11">
        <v>3</v>
      </c>
      <c r="GA49" s="11">
        <v>4</v>
      </c>
      <c r="GC49" s="11" t="s">
        <v>14</v>
      </c>
      <c r="GD49" s="11" t="s">
        <v>9</v>
      </c>
      <c r="GE49" s="11" t="s">
        <v>58</v>
      </c>
      <c r="GF49" s="11" t="s">
        <v>58</v>
      </c>
      <c r="GG49" s="11" t="s">
        <v>7</v>
      </c>
      <c r="GH49" s="11" t="s">
        <v>7</v>
      </c>
      <c r="GI49" s="54" t="s">
        <v>7</v>
      </c>
      <c r="GJ49" s="83" t="s">
        <v>12</v>
      </c>
      <c r="GK49" s="79" t="s">
        <v>57</v>
      </c>
      <c r="GL49" s="79" t="s">
        <v>9</v>
      </c>
      <c r="GM49" s="79" t="s">
        <v>9</v>
      </c>
      <c r="GN49" s="79" t="s">
        <v>498</v>
      </c>
      <c r="GO49" s="79" t="s">
        <v>497</v>
      </c>
      <c r="GP49" s="79" t="s">
        <v>9</v>
      </c>
      <c r="GQ49" s="79" t="s">
        <v>9</v>
      </c>
      <c r="GR49" s="79" t="s">
        <v>7</v>
      </c>
      <c r="GS49" s="79"/>
      <c r="GT49" s="84" t="s">
        <v>9</v>
      </c>
      <c r="GU49" s="53" t="s">
        <v>7</v>
      </c>
      <c r="GX49" s="54"/>
      <c r="GY49" s="83" t="s">
        <v>308</v>
      </c>
      <c r="GZ49" s="79"/>
      <c r="HA49" s="79"/>
      <c r="HB49" s="79">
        <v>7</v>
      </c>
      <c r="HC49" s="79"/>
      <c r="HD49" s="79"/>
      <c r="HE49" s="79"/>
      <c r="HF49" s="79"/>
      <c r="HG49" s="84"/>
      <c r="HH49" s="49" t="s">
        <v>5</v>
      </c>
      <c r="HX49" s="11" t="s">
        <v>54</v>
      </c>
      <c r="IB49" s="11" t="s">
        <v>141</v>
      </c>
      <c r="ID49" s="11" t="s">
        <v>293</v>
      </c>
      <c r="IE49" s="11" t="s">
        <v>486</v>
      </c>
      <c r="IF49" s="11" t="s">
        <v>1</v>
      </c>
      <c r="MD49"/>
      <c r="ME49"/>
      <c r="MF49"/>
      <c r="MG49"/>
      <c r="MH49"/>
      <c r="MI49"/>
      <c r="MJ49"/>
    </row>
    <row r="50" spans="1:691" ht="14.5" x14ac:dyDescent="0.35">
      <c r="A50" s="17">
        <v>43957.434298993059</v>
      </c>
      <c r="B50" s="47" t="s">
        <v>847</v>
      </c>
      <c r="C50" s="53">
        <v>28</v>
      </c>
      <c r="D50" s="11" t="s">
        <v>51</v>
      </c>
      <c r="E50" s="11" t="s">
        <v>50</v>
      </c>
      <c r="F50" s="11" t="s">
        <v>118</v>
      </c>
      <c r="G50" s="11" t="s">
        <v>117</v>
      </c>
      <c r="H50" s="11" t="s">
        <v>9</v>
      </c>
      <c r="I50" s="11" t="s">
        <v>7</v>
      </c>
      <c r="J50" s="11" t="s">
        <v>7</v>
      </c>
      <c r="K50" s="11">
        <v>0</v>
      </c>
      <c r="L50" s="11" t="s">
        <v>7</v>
      </c>
      <c r="M50" s="11" t="s">
        <v>46</v>
      </c>
      <c r="N50" s="11" t="s">
        <v>7</v>
      </c>
      <c r="O50" s="11" t="s">
        <v>45</v>
      </c>
      <c r="P50" s="11">
        <v>223</v>
      </c>
      <c r="Q50" s="11" t="s">
        <v>799</v>
      </c>
      <c r="R50" s="11">
        <v>371</v>
      </c>
      <c r="S50" s="11">
        <v>1</v>
      </c>
      <c r="T50" s="11">
        <v>0</v>
      </c>
      <c r="U50" s="11" t="s">
        <v>7</v>
      </c>
      <c r="V50" s="11" t="s">
        <v>7</v>
      </c>
      <c r="W50" s="11" t="s">
        <v>7</v>
      </c>
      <c r="X50" s="11" t="s">
        <v>7</v>
      </c>
      <c r="Y50" s="54" t="s">
        <v>7</v>
      </c>
      <c r="Z50" s="65" t="s">
        <v>7</v>
      </c>
      <c r="AA50" s="66"/>
      <c r="AB50" s="66" t="s">
        <v>7</v>
      </c>
      <c r="AC50" s="66"/>
      <c r="AD50" s="66" t="s">
        <v>9</v>
      </c>
      <c r="AE50" s="66" t="s">
        <v>846</v>
      </c>
      <c r="AF50" s="67" t="s">
        <v>845</v>
      </c>
      <c r="AG50" s="53" t="s">
        <v>20</v>
      </c>
      <c r="AH50" s="11" t="s">
        <v>40</v>
      </c>
      <c r="AI50" s="11" t="s">
        <v>20</v>
      </c>
      <c r="AJ50" s="11" t="s">
        <v>20</v>
      </c>
      <c r="AK50" s="11" t="s">
        <v>20</v>
      </c>
      <c r="AL50" s="11" t="s">
        <v>80</v>
      </c>
      <c r="AM50" s="11" t="s">
        <v>20</v>
      </c>
      <c r="AN50" s="11" t="s">
        <v>20</v>
      </c>
      <c r="AO50" s="11" t="s">
        <v>20</v>
      </c>
      <c r="AP50" s="54" t="s">
        <v>133</v>
      </c>
      <c r="AQ50" s="65" t="s">
        <v>9</v>
      </c>
      <c r="AR50" s="66" t="s">
        <v>844</v>
      </c>
      <c r="AS50" s="66" t="s">
        <v>7</v>
      </c>
      <c r="AT50" s="67"/>
      <c r="AU50" s="53" t="s">
        <v>9</v>
      </c>
      <c r="AV50" s="11" t="s">
        <v>35</v>
      </c>
      <c r="AW50" s="11" t="s">
        <v>34</v>
      </c>
      <c r="AX50" s="11" t="s">
        <v>9</v>
      </c>
      <c r="AY50" s="11" t="s">
        <v>843</v>
      </c>
      <c r="AZ50" s="11">
        <v>1</v>
      </c>
      <c r="BA50" s="11" t="s">
        <v>170</v>
      </c>
      <c r="BB50" s="11">
        <v>1</v>
      </c>
      <c r="BC50" s="11" t="s">
        <v>170</v>
      </c>
      <c r="BD50" s="11">
        <v>7</v>
      </c>
      <c r="BE50" s="11" t="s">
        <v>170</v>
      </c>
      <c r="BF50" s="54" t="s">
        <v>190</v>
      </c>
      <c r="BG50" s="83">
        <v>3</v>
      </c>
      <c r="BH50" s="79">
        <v>2</v>
      </c>
      <c r="BI50" s="79">
        <v>2</v>
      </c>
      <c r="BJ50" s="79">
        <v>2</v>
      </c>
      <c r="BK50" s="79">
        <v>2</v>
      </c>
      <c r="BL50" s="79">
        <v>3</v>
      </c>
      <c r="BM50" s="79">
        <v>3</v>
      </c>
      <c r="BN50" s="79">
        <v>2</v>
      </c>
      <c r="BO50" s="79">
        <v>2</v>
      </c>
      <c r="BP50" s="79">
        <v>4</v>
      </c>
      <c r="BQ50" s="79">
        <v>3</v>
      </c>
      <c r="BR50" s="79">
        <v>2</v>
      </c>
      <c r="BS50" s="79">
        <v>1</v>
      </c>
      <c r="BT50" s="79">
        <v>2</v>
      </c>
      <c r="BU50" s="79">
        <v>3</v>
      </c>
      <c r="BV50" s="79">
        <v>2</v>
      </c>
      <c r="BW50" s="79">
        <v>3</v>
      </c>
      <c r="BX50" s="79">
        <v>2</v>
      </c>
      <c r="BY50" s="79">
        <v>2</v>
      </c>
      <c r="BZ50" s="84">
        <v>3</v>
      </c>
      <c r="CA50" s="136">
        <v>49</v>
      </c>
      <c r="CB50" s="53">
        <v>1</v>
      </c>
      <c r="CC50" s="11">
        <v>1</v>
      </c>
      <c r="CD50" s="11">
        <v>1</v>
      </c>
      <c r="CE50" s="11">
        <v>3</v>
      </c>
      <c r="CF50" s="11">
        <v>2</v>
      </c>
      <c r="CG50" s="11">
        <v>0</v>
      </c>
      <c r="CH50" s="11">
        <v>3</v>
      </c>
      <c r="CI50" s="11">
        <v>3</v>
      </c>
      <c r="CJ50" s="11">
        <v>2</v>
      </c>
      <c r="CK50" s="11">
        <v>1</v>
      </c>
      <c r="CL50" s="11">
        <v>1</v>
      </c>
      <c r="CM50" s="11">
        <v>3</v>
      </c>
      <c r="CN50" s="11">
        <v>2</v>
      </c>
      <c r="CO50" s="11">
        <v>0</v>
      </c>
      <c r="CP50" s="11">
        <v>1</v>
      </c>
      <c r="CQ50" s="11">
        <v>3</v>
      </c>
      <c r="CR50" s="11">
        <v>3</v>
      </c>
      <c r="CS50" s="11">
        <v>3</v>
      </c>
      <c r="CT50" s="11">
        <v>1</v>
      </c>
      <c r="CU50" s="11">
        <v>1</v>
      </c>
      <c r="CV50" s="11">
        <v>0</v>
      </c>
      <c r="CW50" s="11">
        <v>1</v>
      </c>
      <c r="CX50" s="11">
        <v>1</v>
      </c>
      <c r="CY50" s="11">
        <v>2</v>
      </c>
      <c r="CZ50" s="11">
        <v>0</v>
      </c>
      <c r="DA50" s="11">
        <v>0</v>
      </c>
      <c r="DB50" s="11">
        <v>1</v>
      </c>
      <c r="DC50" s="11">
        <v>0</v>
      </c>
      <c r="DD50" s="11">
        <v>2</v>
      </c>
      <c r="DE50" s="11">
        <v>0</v>
      </c>
      <c r="DF50" s="11">
        <v>0</v>
      </c>
      <c r="DG50" s="11">
        <v>0</v>
      </c>
      <c r="DH50" s="11">
        <v>0</v>
      </c>
      <c r="DI50" s="11">
        <v>0</v>
      </c>
      <c r="DJ50" s="11">
        <v>1</v>
      </c>
      <c r="DK50" s="11">
        <v>0</v>
      </c>
      <c r="DL50" s="54">
        <v>0</v>
      </c>
      <c r="DM50" s="143">
        <v>8</v>
      </c>
      <c r="DN50" s="143">
        <v>6</v>
      </c>
      <c r="DO50" s="143">
        <v>6</v>
      </c>
      <c r="DP50" s="143">
        <v>11</v>
      </c>
      <c r="DQ50" s="143">
        <v>9</v>
      </c>
      <c r="DR50" s="143">
        <v>3</v>
      </c>
      <c r="DS50" s="143">
        <v>25</v>
      </c>
      <c r="DT50" s="83">
        <v>3</v>
      </c>
      <c r="DU50" s="79">
        <v>2</v>
      </c>
      <c r="DV50" s="79">
        <v>3</v>
      </c>
      <c r="DW50" s="79">
        <v>2</v>
      </c>
      <c r="DX50" s="79">
        <v>2</v>
      </c>
      <c r="DY50" s="79">
        <v>1</v>
      </c>
      <c r="DZ50" s="79">
        <v>1</v>
      </c>
      <c r="EA50" s="79">
        <v>2</v>
      </c>
      <c r="EB50" s="79">
        <v>1</v>
      </c>
      <c r="EC50" s="79">
        <v>1</v>
      </c>
      <c r="ED50" s="79">
        <v>1</v>
      </c>
      <c r="EE50" s="79">
        <v>2</v>
      </c>
      <c r="EF50" s="79">
        <v>2</v>
      </c>
      <c r="EG50" s="79">
        <v>1</v>
      </c>
      <c r="EH50" s="79">
        <v>2</v>
      </c>
      <c r="EI50" s="79">
        <v>1</v>
      </c>
      <c r="EJ50" s="79">
        <v>3</v>
      </c>
      <c r="EK50" s="79">
        <v>1</v>
      </c>
      <c r="EL50" s="84">
        <v>1</v>
      </c>
      <c r="EM50" s="136">
        <f t="shared" si="0"/>
        <v>32</v>
      </c>
      <c r="EN50" s="53" t="s">
        <v>534</v>
      </c>
      <c r="EO50" s="11" t="s">
        <v>571</v>
      </c>
      <c r="EP50" s="11" t="s">
        <v>464</v>
      </c>
      <c r="EQ50" s="11">
        <v>8</v>
      </c>
      <c r="ER50" s="11" t="s">
        <v>26</v>
      </c>
      <c r="ES50" s="11" t="s">
        <v>103</v>
      </c>
      <c r="ET50" s="11" t="s">
        <v>103</v>
      </c>
      <c r="EU50" s="11" t="s">
        <v>26</v>
      </c>
      <c r="EV50" s="11" t="s">
        <v>26</v>
      </c>
      <c r="EW50" s="11" t="s">
        <v>26</v>
      </c>
      <c r="EX50" s="11" t="s">
        <v>69</v>
      </c>
      <c r="EY50" s="11" t="s">
        <v>26</v>
      </c>
      <c r="EZ50" s="11" t="s">
        <v>26</v>
      </c>
      <c r="FA50" s="11" t="s">
        <v>102</v>
      </c>
      <c r="FB50" s="11" t="s">
        <v>26</v>
      </c>
      <c r="FC50" s="11" t="s">
        <v>26</v>
      </c>
      <c r="FD50" s="11" t="s">
        <v>24</v>
      </c>
      <c r="FE50" s="54" t="s">
        <v>100</v>
      </c>
      <c r="FF50" s="83" t="s">
        <v>123</v>
      </c>
      <c r="FG50" s="79" t="s">
        <v>98</v>
      </c>
      <c r="FH50" s="79" t="s">
        <v>62</v>
      </c>
      <c r="FI50" s="79">
        <v>90</v>
      </c>
      <c r="FJ50" s="79" t="s">
        <v>7</v>
      </c>
      <c r="FK50" s="79" t="s">
        <v>7</v>
      </c>
      <c r="FL50" s="79"/>
      <c r="FM50" s="79" t="s">
        <v>21</v>
      </c>
      <c r="FN50" s="84" t="s">
        <v>96</v>
      </c>
      <c r="FO50" s="53">
        <v>5</v>
      </c>
      <c r="FP50" s="11">
        <v>3</v>
      </c>
      <c r="FQ50" s="11">
        <v>5</v>
      </c>
      <c r="FR50" s="11">
        <v>1</v>
      </c>
      <c r="FS50" s="11" t="s">
        <v>17</v>
      </c>
      <c r="FT50" s="11" t="s">
        <v>19</v>
      </c>
      <c r="FU50" s="11" t="s">
        <v>20</v>
      </c>
      <c r="FV50" s="11" t="s">
        <v>20</v>
      </c>
      <c r="FW50" s="11" t="s">
        <v>20</v>
      </c>
      <c r="FX50" s="11">
        <v>3</v>
      </c>
      <c r="FY50" s="11">
        <v>3</v>
      </c>
      <c r="FZ50" s="11">
        <v>3</v>
      </c>
      <c r="GA50" s="11">
        <v>5</v>
      </c>
      <c r="GC50" s="11" t="s">
        <v>14</v>
      </c>
      <c r="GD50" s="11" t="s">
        <v>7</v>
      </c>
      <c r="GE50" s="11" t="s">
        <v>14</v>
      </c>
      <c r="GF50" s="11" t="s">
        <v>14</v>
      </c>
      <c r="GG50" s="11" t="s">
        <v>7</v>
      </c>
      <c r="GH50" s="11" t="s">
        <v>7</v>
      </c>
      <c r="GI50" s="54" t="s">
        <v>7</v>
      </c>
      <c r="GJ50" s="83" t="s">
        <v>12</v>
      </c>
      <c r="GK50" s="79" t="s">
        <v>57</v>
      </c>
      <c r="GL50" s="79" t="s">
        <v>9</v>
      </c>
      <c r="GM50" s="79" t="s">
        <v>7</v>
      </c>
      <c r="GN50" s="79">
        <v>0</v>
      </c>
      <c r="GO50" s="79" t="s">
        <v>842</v>
      </c>
      <c r="GP50" s="79" t="s">
        <v>9</v>
      </c>
      <c r="GQ50" s="79" t="s">
        <v>9</v>
      </c>
      <c r="GR50" s="79" t="s">
        <v>7</v>
      </c>
      <c r="GS50" s="79"/>
      <c r="GT50" s="84" t="s">
        <v>7</v>
      </c>
      <c r="GU50" s="53" t="s">
        <v>7</v>
      </c>
      <c r="GX50" s="54"/>
      <c r="GY50" s="83" t="s">
        <v>337</v>
      </c>
      <c r="GZ50" s="79"/>
      <c r="HA50" s="79"/>
      <c r="HB50" s="79"/>
      <c r="HC50" s="79">
        <v>2</v>
      </c>
      <c r="HD50" s="79"/>
      <c r="HE50" s="79"/>
      <c r="HF50" s="79"/>
      <c r="HG50" s="84"/>
      <c r="HH50" s="49" t="s">
        <v>5</v>
      </c>
      <c r="HX50" s="11" t="s">
        <v>54</v>
      </c>
      <c r="IB50" s="11" t="s">
        <v>141</v>
      </c>
      <c r="IC50" s="11" t="s">
        <v>1</v>
      </c>
      <c r="ID50" s="11" t="s">
        <v>1</v>
      </c>
      <c r="IF50" s="11" t="s">
        <v>1</v>
      </c>
      <c r="MD50"/>
      <c r="ME50"/>
      <c r="MF50"/>
      <c r="MG50"/>
      <c r="MH50"/>
      <c r="MI50"/>
      <c r="MJ50"/>
    </row>
    <row r="51" spans="1:691" ht="14.5" x14ac:dyDescent="0.35">
      <c r="A51" s="17">
        <v>43951.715464351852</v>
      </c>
      <c r="B51" s="47" t="s">
        <v>1139</v>
      </c>
      <c r="C51" s="53">
        <v>38</v>
      </c>
      <c r="D51" s="11" t="s">
        <v>51</v>
      </c>
      <c r="E51" s="11" t="s">
        <v>138</v>
      </c>
      <c r="F51" s="11" t="s">
        <v>118</v>
      </c>
      <c r="G51" s="11" t="s">
        <v>117</v>
      </c>
      <c r="H51" s="11" t="s">
        <v>9</v>
      </c>
      <c r="I51" s="11" t="s">
        <v>9</v>
      </c>
      <c r="J51" s="11" t="s">
        <v>9</v>
      </c>
      <c r="K51" s="11">
        <v>3</v>
      </c>
      <c r="L51" s="11" t="s">
        <v>7</v>
      </c>
      <c r="M51" s="11" t="s">
        <v>179</v>
      </c>
      <c r="N51" s="11" t="s">
        <v>7</v>
      </c>
      <c r="O51" s="11" t="s">
        <v>86</v>
      </c>
      <c r="P51" s="11">
        <v>110</v>
      </c>
      <c r="Q51" s="11" t="s">
        <v>1138</v>
      </c>
      <c r="S51" s="11">
        <v>1</v>
      </c>
      <c r="T51" s="11">
        <v>3</v>
      </c>
      <c r="U51" s="11" t="s">
        <v>7</v>
      </c>
      <c r="V51" s="11" t="s">
        <v>7</v>
      </c>
      <c r="W51" s="11" t="s">
        <v>7</v>
      </c>
      <c r="X51" s="11" t="s">
        <v>7</v>
      </c>
      <c r="Y51" s="54" t="s">
        <v>9</v>
      </c>
      <c r="Z51" s="65" t="s">
        <v>9</v>
      </c>
      <c r="AA51" s="66" t="s">
        <v>1137</v>
      </c>
      <c r="AB51" s="66" t="s">
        <v>7</v>
      </c>
      <c r="AC51" s="66"/>
      <c r="AD51" s="66" t="s">
        <v>7</v>
      </c>
      <c r="AE51" s="66"/>
      <c r="AF51" s="67"/>
      <c r="AG51" s="53" t="s">
        <v>20</v>
      </c>
      <c r="AH51" s="11" t="s">
        <v>40</v>
      </c>
      <c r="AI51" s="11" t="s">
        <v>494</v>
      </c>
      <c r="AJ51" s="11">
        <v>1</v>
      </c>
      <c r="AK51" s="11" t="s">
        <v>20</v>
      </c>
      <c r="AL51" s="11" t="s">
        <v>194</v>
      </c>
      <c r="AM51" s="11" t="s">
        <v>20</v>
      </c>
      <c r="AN51" s="11" t="s">
        <v>20</v>
      </c>
      <c r="AO51" s="11" t="s">
        <v>20</v>
      </c>
      <c r="AP51" s="54" t="s">
        <v>133</v>
      </c>
      <c r="AQ51" s="65" t="s">
        <v>9</v>
      </c>
      <c r="AR51" s="66" t="s">
        <v>1136</v>
      </c>
      <c r="AS51" s="66" t="s">
        <v>7</v>
      </c>
      <c r="AT51" s="67"/>
      <c r="AU51" s="53" t="s">
        <v>9</v>
      </c>
      <c r="AV51" s="11" t="s">
        <v>35</v>
      </c>
      <c r="AW51" s="11" t="s">
        <v>1135</v>
      </c>
      <c r="AX51" s="11" t="s">
        <v>9</v>
      </c>
      <c r="AY51" s="11" t="s">
        <v>1134</v>
      </c>
      <c r="AZ51" s="11">
        <v>0</v>
      </c>
      <c r="BB51" s="11">
        <v>7</v>
      </c>
      <c r="BC51" s="11" t="s">
        <v>129</v>
      </c>
      <c r="BD51" s="11">
        <v>7</v>
      </c>
      <c r="BE51" s="11" t="s">
        <v>1133</v>
      </c>
      <c r="BF51" s="54" t="s">
        <v>430</v>
      </c>
      <c r="BG51" s="83">
        <v>3</v>
      </c>
      <c r="BH51" s="79">
        <v>2</v>
      </c>
      <c r="BI51" s="79">
        <v>3</v>
      </c>
      <c r="BJ51" s="79">
        <v>3</v>
      </c>
      <c r="BK51" s="79">
        <v>2</v>
      </c>
      <c r="BL51" s="79">
        <v>2</v>
      </c>
      <c r="BM51" s="79">
        <v>2</v>
      </c>
      <c r="BN51" s="79">
        <v>3</v>
      </c>
      <c r="BO51" s="79">
        <v>2</v>
      </c>
      <c r="BP51" s="79">
        <v>2</v>
      </c>
      <c r="BQ51" s="79">
        <v>2</v>
      </c>
      <c r="BR51" s="79">
        <v>3</v>
      </c>
      <c r="BS51" s="79">
        <v>2</v>
      </c>
      <c r="BT51" s="79">
        <v>3</v>
      </c>
      <c r="BU51" s="79">
        <v>1</v>
      </c>
      <c r="BV51" s="79">
        <v>2</v>
      </c>
      <c r="BW51" s="79">
        <v>3</v>
      </c>
      <c r="BX51" s="79">
        <v>2</v>
      </c>
      <c r="BY51" s="79">
        <v>2</v>
      </c>
      <c r="BZ51" s="84">
        <v>2</v>
      </c>
      <c r="CA51" s="136">
        <v>53</v>
      </c>
      <c r="CB51" s="53">
        <v>3</v>
      </c>
      <c r="CC51" s="11">
        <v>1</v>
      </c>
      <c r="CD51" s="11">
        <v>2</v>
      </c>
      <c r="CE51" s="11">
        <v>1</v>
      </c>
      <c r="CF51" s="11">
        <v>2</v>
      </c>
      <c r="CG51" s="11">
        <v>2</v>
      </c>
      <c r="CH51" s="11">
        <v>2</v>
      </c>
      <c r="CI51" s="11">
        <v>1</v>
      </c>
      <c r="CJ51" s="11">
        <v>0</v>
      </c>
      <c r="CK51" s="11">
        <v>1</v>
      </c>
      <c r="CL51" s="11">
        <v>2</v>
      </c>
      <c r="CM51" s="11">
        <v>1</v>
      </c>
      <c r="CN51" s="11">
        <v>0</v>
      </c>
      <c r="CO51" s="11">
        <v>1</v>
      </c>
      <c r="CP51" s="11">
        <v>1</v>
      </c>
      <c r="CQ51" s="11">
        <v>2</v>
      </c>
      <c r="CR51" s="11">
        <v>2</v>
      </c>
      <c r="CS51" s="11">
        <v>3</v>
      </c>
      <c r="CT51" s="11">
        <v>1</v>
      </c>
      <c r="CU51" s="11">
        <v>2</v>
      </c>
      <c r="CV51" s="11">
        <v>1</v>
      </c>
      <c r="CW51" s="11">
        <v>3</v>
      </c>
      <c r="CX51" s="11">
        <v>0</v>
      </c>
      <c r="CY51" s="11">
        <v>0</v>
      </c>
      <c r="CZ51" s="11">
        <v>2</v>
      </c>
      <c r="DA51" s="11">
        <v>3</v>
      </c>
      <c r="DB51" s="11">
        <v>2</v>
      </c>
      <c r="DC51" s="11">
        <v>1</v>
      </c>
      <c r="DD51" s="11">
        <v>1</v>
      </c>
      <c r="DE51" s="11">
        <v>2</v>
      </c>
      <c r="DF51" s="11">
        <v>0</v>
      </c>
      <c r="DG51" s="11">
        <v>2</v>
      </c>
      <c r="DH51" s="11">
        <v>2</v>
      </c>
      <c r="DI51" s="11">
        <v>3</v>
      </c>
      <c r="DJ51" s="11">
        <v>0</v>
      </c>
      <c r="DK51" s="11">
        <v>3</v>
      </c>
      <c r="DL51" s="54">
        <v>2</v>
      </c>
      <c r="DM51" s="143">
        <v>12</v>
      </c>
      <c r="DN51" s="143">
        <v>9</v>
      </c>
      <c r="DO51" s="143">
        <v>11</v>
      </c>
      <c r="DP51" s="143">
        <v>9</v>
      </c>
      <c r="DQ51" s="143">
        <v>4</v>
      </c>
      <c r="DR51" s="143">
        <v>12</v>
      </c>
      <c r="DS51" s="143">
        <v>49</v>
      </c>
      <c r="DT51" s="83">
        <v>2</v>
      </c>
      <c r="DU51" s="79">
        <v>1</v>
      </c>
      <c r="DV51" s="79">
        <v>1</v>
      </c>
      <c r="DW51" s="79">
        <v>1</v>
      </c>
      <c r="DX51" s="79">
        <v>1</v>
      </c>
      <c r="DY51" s="79">
        <v>1</v>
      </c>
      <c r="DZ51" s="79">
        <v>1</v>
      </c>
      <c r="EA51" s="79">
        <v>1</v>
      </c>
      <c r="EB51" s="79">
        <v>1</v>
      </c>
      <c r="EC51" s="79">
        <v>1</v>
      </c>
      <c r="ED51" s="79">
        <v>1</v>
      </c>
      <c r="EE51" s="79">
        <v>1</v>
      </c>
      <c r="EF51" s="79">
        <v>1</v>
      </c>
      <c r="EG51" s="79">
        <v>1</v>
      </c>
      <c r="EH51" s="79">
        <v>1</v>
      </c>
      <c r="EI51" s="79">
        <v>1</v>
      </c>
      <c r="EJ51" s="79">
        <v>1</v>
      </c>
      <c r="EK51" s="79">
        <v>1</v>
      </c>
      <c r="EL51" s="84">
        <v>1</v>
      </c>
      <c r="EM51" s="136">
        <f t="shared" si="0"/>
        <v>20</v>
      </c>
      <c r="EN51" s="90" t="s">
        <v>429</v>
      </c>
      <c r="EO51" s="11" t="s">
        <v>98</v>
      </c>
      <c r="EP51" s="77" t="s">
        <v>1132</v>
      </c>
      <c r="EQ51" s="11">
        <v>6</v>
      </c>
      <c r="ER51" s="11" t="s">
        <v>26</v>
      </c>
      <c r="ES51" s="11" t="s">
        <v>26</v>
      </c>
      <c r="ET51" s="11" t="s">
        <v>26</v>
      </c>
      <c r="EU51" s="11" t="s">
        <v>26</v>
      </c>
      <c r="EV51" s="11" t="s">
        <v>26</v>
      </c>
      <c r="EW51" s="11" t="s">
        <v>26</v>
      </c>
      <c r="EX51" s="11" t="s">
        <v>26</v>
      </c>
      <c r="EY51" s="11" t="s">
        <v>26</v>
      </c>
      <c r="EZ51" s="11" t="s">
        <v>26</v>
      </c>
      <c r="FA51" s="11" t="s">
        <v>7</v>
      </c>
      <c r="FB51" s="11" t="s">
        <v>26</v>
      </c>
      <c r="FC51" s="11" t="s">
        <v>25</v>
      </c>
      <c r="FD51" s="11" t="s">
        <v>101</v>
      </c>
      <c r="FE51" s="54" t="s">
        <v>100</v>
      </c>
      <c r="FF51" s="83">
        <v>0.5</v>
      </c>
      <c r="FG51" s="79" t="s">
        <v>98</v>
      </c>
      <c r="FH51" s="79">
        <v>47</v>
      </c>
      <c r="FI51" s="79">
        <v>15</v>
      </c>
      <c r="FJ51" s="79" t="s">
        <v>9</v>
      </c>
      <c r="FK51" s="79" t="s">
        <v>7</v>
      </c>
      <c r="FL51" s="79"/>
      <c r="FM51" s="79" t="s">
        <v>22</v>
      </c>
      <c r="FN51" s="84" t="s">
        <v>96</v>
      </c>
      <c r="FO51" s="53">
        <v>4</v>
      </c>
      <c r="FP51" s="11">
        <v>3</v>
      </c>
      <c r="FQ51" s="11">
        <v>4</v>
      </c>
      <c r="FR51" s="11">
        <v>2</v>
      </c>
      <c r="FS51" s="11" t="s">
        <v>17</v>
      </c>
      <c r="FT51" s="11" t="s">
        <v>19</v>
      </c>
      <c r="FU51" s="11" t="s">
        <v>16</v>
      </c>
      <c r="FV51" s="11" t="s">
        <v>18</v>
      </c>
      <c r="FW51" s="11" t="s">
        <v>20</v>
      </c>
      <c r="FX51" s="11">
        <v>4</v>
      </c>
      <c r="FY51" s="11">
        <v>2</v>
      </c>
      <c r="FZ51" s="11">
        <v>1</v>
      </c>
      <c r="GA51" s="11">
        <v>5</v>
      </c>
      <c r="GC51" s="11" t="s">
        <v>233</v>
      </c>
      <c r="GD51" s="11" t="s">
        <v>9</v>
      </c>
      <c r="GE51" s="11" t="s">
        <v>94</v>
      </c>
      <c r="GF51" s="11" t="s">
        <v>58</v>
      </c>
      <c r="GG51" s="11" t="s">
        <v>13</v>
      </c>
      <c r="GH51" s="11" t="s">
        <v>13</v>
      </c>
      <c r="GI51" s="54" t="s">
        <v>9</v>
      </c>
      <c r="GJ51" s="83" t="s">
        <v>12</v>
      </c>
      <c r="GK51" s="79" t="s">
        <v>57</v>
      </c>
      <c r="GL51" s="79" t="s">
        <v>9</v>
      </c>
      <c r="GM51" s="79" t="s">
        <v>7</v>
      </c>
      <c r="GN51" s="79"/>
      <c r="GO51" s="79" t="s">
        <v>1131</v>
      </c>
      <c r="GP51" s="79" t="s">
        <v>9</v>
      </c>
      <c r="GQ51" s="79" t="s">
        <v>9</v>
      </c>
      <c r="GR51" s="79" t="s">
        <v>7</v>
      </c>
      <c r="GS51" s="79"/>
      <c r="GT51" s="84" t="s">
        <v>9</v>
      </c>
      <c r="GU51" s="53" t="s">
        <v>7</v>
      </c>
      <c r="GX51" s="54"/>
      <c r="GY51" s="83" t="s">
        <v>249</v>
      </c>
      <c r="GZ51" s="79"/>
      <c r="HA51" s="79">
        <v>6</v>
      </c>
      <c r="HB51" s="79"/>
      <c r="HC51" s="79"/>
      <c r="HD51" s="79"/>
      <c r="HE51" s="79"/>
      <c r="HF51" s="79"/>
      <c r="HG51" s="84"/>
      <c r="HH51" s="49" t="s">
        <v>5</v>
      </c>
      <c r="HX51" s="11" t="s">
        <v>54</v>
      </c>
      <c r="IB51" s="11" t="s">
        <v>141</v>
      </c>
      <c r="ID51" s="11" t="s">
        <v>293</v>
      </c>
      <c r="IE51" s="11" t="s">
        <v>1</v>
      </c>
      <c r="IF51" s="11" t="s">
        <v>1</v>
      </c>
      <c r="MD51"/>
      <c r="ME51"/>
      <c r="MF51"/>
      <c r="MG51"/>
      <c r="MH51"/>
      <c r="MI51"/>
      <c r="MJ51"/>
    </row>
    <row r="52" spans="1:691" ht="14.5" x14ac:dyDescent="0.35">
      <c r="A52" s="17">
        <v>43958.393729444448</v>
      </c>
      <c r="B52" s="47" t="s">
        <v>566</v>
      </c>
      <c r="C52" s="53">
        <v>20</v>
      </c>
      <c r="D52" s="11" t="s">
        <v>51</v>
      </c>
      <c r="E52" s="11" t="s">
        <v>50</v>
      </c>
      <c r="F52" s="11" t="s">
        <v>333</v>
      </c>
      <c r="G52" s="11" t="s">
        <v>87</v>
      </c>
      <c r="H52" s="11" t="s">
        <v>47</v>
      </c>
      <c r="I52" s="11" t="s">
        <v>47</v>
      </c>
      <c r="J52" s="11" t="s">
        <v>7</v>
      </c>
      <c r="L52" s="11" t="s">
        <v>9</v>
      </c>
      <c r="M52" s="11" t="s">
        <v>179</v>
      </c>
      <c r="N52" s="11" t="s">
        <v>7</v>
      </c>
      <c r="O52" s="11" t="s">
        <v>86</v>
      </c>
      <c r="P52" s="11">
        <v>1427</v>
      </c>
      <c r="S52" s="11">
        <v>4</v>
      </c>
      <c r="T52" s="11">
        <v>0</v>
      </c>
      <c r="U52" s="11" t="s">
        <v>7</v>
      </c>
      <c r="V52" s="11" t="s">
        <v>7</v>
      </c>
      <c r="W52" s="11" t="s">
        <v>7</v>
      </c>
      <c r="X52" s="11" t="s">
        <v>7</v>
      </c>
      <c r="Y52" s="54" t="s">
        <v>7</v>
      </c>
      <c r="Z52" s="65" t="s">
        <v>7</v>
      </c>
      <c r="AA52" s="66"/>
      <c r="AB52" s="66" t="s">
        <v>7</v>
      </c>
      <c r="AC52" s="66"/>
      <c r="AD52" s="66" t="s">
        <v>7</v>
      </c>
      <c r="AE52" s="66"/>
      <c r="AF52" s="67"/>
      <c r="AG52" s="53" t="s">
        <v>20</v>
      </c>
      <c r="AH52" s="11" t="s">
        <v>40</v>
      </c>
      <c r="AI52" s="11" t="s">
        <v>20</v>
      </c>
      <c r="AJ52" s="11" t="s">
        <v>20</v>
      </c>
      <c r="AK52" s="11" t="s">
        <v>20</v>
      </c>
      <c r="AL52" s="11" t="s">
        <v>80</v>
      </c>
      <c r="AM52" s="11" t="s">
        <v>20</v>
      </c>
      <c r="AN52" s="11" t="s">
        <v>20</v>
      </c>
      <c r="AO52" s="11" t="s">
        <v>20</v>
      </c>
      <c r="AP52" s="54" t="s">
        <v>133</v>
      </c>
      <c r="AQ52" s="65" t="s">
        <v>9</v>
      </c>
      <c r="AR52" s="66" t="s">
        <v>565</v>
      </c>
      <c r="AS52" s="66" t="s">
        <v>9</v>
      </c>
      <c r="AT52" s="67" t="s">
        <v>564</v>
      </c>
      <c r="AU52" s="53" t="s">
        <v>9</v>
      </c>
      <c r="AV52" s="11" t="s">
        <v>112</v>
      </c>
      <c r="AW52" s="11" t="s">
        <v>256</v>
      </c>
      <c r="AX52" s="11" t="s">
        <v>9</v>
      </c>
      <c r="AY52" s="11" t="s">
        <v>563</v>
      </c>
      <c r="AZ52" s="11">
        <v>0</v>
      </c>
      <c r="BA52" s="11">
        <v>0</v>
      </c>
      <c r="BB52" s="11">
        <v>0</v>
      </c>
      <c r="BC52" s="11">
        <v>0</v>
      </c>
      <c r="BD52" s="11">
        <v>0</v>
      </c>
      <c r="BE52" s="11">
        <v>0</v>
      </c>
      <c r="BF52" s="54">
        <v>11</v>
      </c>
      <c r="BG52" s="83">
        <v>3</v>
      </c>
      <c r="BH52" s="79">
        <v>3</v>
      </c>
      <c r="BI52" s="79">
        <v>1</v>
      </c>
      <c r="BJ52" s="79">
        <v>1</v>
      </c>
      <c r="BK52" s="79">
        <v>3</v>
      </c>
      <c r="BL52" s="79">
        <v>1</v>
      </c>
      <c r="BM52" s="79">
        <v>2</v>
      </c>
      <c r="BN52" s="79">
        <v>3</v>
      </c>
      <c r="BO52" s="79">
        <v>1</v>
      </c>
      <c r="BP52" s="79">
        <v>4</v>
      </c>
      <c r="BQ52" s="79">
        <v>2</v>
      </c>
      <c r="BR52" s="79">
        <v>2</v>
      </c>
      <c r="BS52" s="79">
        <v>1</v>
      </c>
      <c r="BT52" s="79">
        <v>2</v>
      </c>
      <c r="BU52" s="79">
        <v>4</v>
      </c>
      <c r="BV52" s="79">
        <v>3</v>
      </c>
      <c r="BW52" s="79">
        <v>1</v>
      </c>
      <c r="BX52" s="79">
        <v>1</v>
      </c>
      <c r="BY52" s="79">
        <v>3</v>
      </c>
      <c r="BZ52" s="84">
        <v>3</v>
      </c>
      <c r="CA52" s="136">
        <v>35</v>
      </c>
      <c r="CB52" s="53">
        <v>0</v>
      </c>
      <c r="CC52" s="11">
        <v>0</v>
      </c>
      <c r="CD52" s="11">
        <v>1</v>
      </c>
      <c r="CE52" s="11">
        <v>1</v>
      </c>
      <c r="CF52" s="11">
        <v>2</v>
      </c>
      <c r="CG52" s="11">
        <v>0</v>
      </c>
      <c r="CH52" s="11">
        <v>0</v>
      </c>
      <c r="CI52" s="11">
        <v>1</v>
      </c>
      <c r="CJ52" s="11">
        <v>1</v>
      </c>
      <c r="CK52" s="11">
        <v>0</v>
      </c>
      <c r="CL52" s="11">
        <v>0</v>
      </c>
      <c r="CM52" s="11">
        <v>1</v>
      </c>
      <c r="CN52" s="11">
        <v>2</v>
      </c>
      <c r="CO52" s="11">
        <v>0</v>
      </c>
      <c r="CP52" s="11">
        <v>0</v>
      </c>
      <c r="CQ52" s="11">
        <v>3</v>
      </c>
      <c r="CR52" s="11">
        <v>1</v>
      </c>
      <c r="CS52" s="11">
        <v>1</v>
      </c>
      <c r="CT52" s="11">
        <v>0</v>
      </c>
      <c r="CU52" s="11">
        <v>0</v>
      </c>
      <c r="CV52" s="11">
        <v>0</v>
      </c>
      <c r="CW52" s="11">
        <v>0</v>
      </c>
      <c r="CX52" s="11">
        <v>0</v>
      </c>
      <c r="CY52" s="11">
        <v>3</v>
      </c>
      <c r="CZ52" s="11">
        <v>0</v>
      </c>
      <c r="DA52" s="11">
        <v>1</v>
      </c>
      <c r="DB52" s="11">
        <v>1</v>
      </c>
      <c r="DC52" s="11">
        <v>0</v>
      </c>
      <c r="DD52" s="11">
        <v>1</v>
      </c>
      <c r="DE52" s="11">
        <v>0</v>
      </c>
      <c r="DF52" s="11">
        <v>0</v>
      </c>
      <c r="DG52" s="11">
        <v>2</v>
      </c>
      <c r="DH52" s="11">
        <v>0</v>
      </c>
      <c r="DI52" s="11">
        <v>0</v>
      </c>
      <c r="DJ52" s="11">
        <v>1</v>
      </c>
      <c r="DK52" s="11">
        <v>1</v>
      </c>
      <c r="DL52" s="54">
        <v>1</v>
      </c>
      <c r="DM52" s="143">
        <v>4</v>
      </c>
      <c r="DN52" s="143">
        <v>0</v>
      </c>
      <c r="DO52" s="143">
        <v>5</v>
      </c>
      <c r="DP52" s="143">
        <v>3</v>
      </c>
      <c r="DQ52" s="143">
        <v>11</v>
      </c>
      <c r="DR52" s="143">
        <v>2</v>
      </c>
      <c r="DS52" s="143">
        <v>3</v>
      </c>
      <c r="DT52" s="83">
        <v>2</v>
      </c>
      <c r="DU52" s="79">
        <v>1</v>
      </c>
      <c r="DV52" s="79">
        <v>1</v>
      </c>
      <c r="DW52" s="79">
        <v>2</v>
      </c>
      <c r="DX52" s="79">
        <v>1</v>
      </c>
      <c r="DY52" s="79">
        <v>1</v>
      </c>
      <c r="DZ52" s="79">
        <v>1</v>
      </c>
      <c r="EA52" s="79">
        <v>4</v>
      </c>
      <c r="EB52" s="79">
        <v>1</v>
      </c>
      <c r="EC52" s="79">
        <v>1</v>
      </c>
      <c r="ED52" s="79">
        <v>1</v>
      </c>
      <c r="EE52" s="79">
        <v>2</v>
      </c>
      <c r="EF52" s="79">
        <v>1</v>
      </c>
      <c r="EG52" s="79">
        <v>2</v>
      </c>
      <c r="EH52" s="79">
        <v>1</v>
      </c>
      <c r="EI52" s="79">
        <v>1</v>
      </c>
      <c r="EJ52" s="79">
        <v>1</v>
      </c>
      <c r="EK52" s="79">
        <v>1</v>
      </c>
      <c r="EL52" s="84">
        <v>2</v>
      </c>
      <c r="EM52" s="136">
        <f t="shared" si="0"/>
        <v>27</v>
      </c>
      <c r="EN52" s="53" t="s">
        <v>562</v>
      </c>
      <c r="EO52" s="11">
        <v>60</v>
      </c>
      <c r="EP52" s="11" t="s">
        <v>561</v>
      </c>
      <c r="EQ52" s="11">
        <v>9</v>
      </c>
      <c r="ER52" s="11" t="s">
        <v>69</v>
      </c>
      <c r="ES52" s="11" t="s">
        <v>26</v>
      </c>
      <c r="ET52" s="11" t="s">
        <v>26</v>
      </c>
      <c r="EU52" s="11" t="s">
        <v>103</v>
      </c>
      <c r="EV52" s="11" t="s">
        <v>26</v>
      </c>
      <c r="EW52" s="11" t="s">
        <v>26</v>
      </c>
      <c r="EX52" s="11" t="s">
        <v>26</v>
      </c>
      <c r="EY52" s="11" t="s">
        <v>26</v>
      </c>
      <c r="EZ52" s="11" t="s">
        <v>26</v>
      </c>
      <c r="FA52" s="11" t="s">
        <v>378</v>
      </c>
      <c r="FB52" s="11" t="s">
        <v>26</v>
      </c>
      <c r="FC52" s="11" t="s">
        <v>25</v>
      </c>
      <c r="FD52" s="11" t="s">
        <v>124</v>
      </c>
      <c r="FE52" s="54" t="s">
        <v>100</v>
      </c>
      <c r="FF52" s="83" t="s">
        <v>560</v>
      </c>
      <c r="FG52" s="79" t="s">
        <v>98</v>
      </c>
      <c r="FH52" s="79">
        <v>47</v>
      </c>
      <c r="FI52" s="79">
        <v>10</v>
      </c>
      <c r="FJ52" s="79" t="s">
        <v>9</v>
      </c>
      <c r="FK52" s="79" t="s">
        <v>7</v>
      </c>
      <c r="FL52" s="79"/>
      <c r="FM52" s="79" t="s">
        <v>60</v>
      </c>
      <c r="FN52" s="84" t="s">
        <v>96</v>
      </c>
      <c r="FO52" s="53">
        <v>3</v>
      </c>
      <c r="FP52" s="11">
        <v>5</v>
      </c>
      <c r="FQ52" s="11">
        <v>5</v>
      </c>
      <c r="FR52" s="11">
        <v>1</v>
      </c>
      <c r="FS52" s="11" t="s">
        <v>17</v>
      </c>
      <c r="FT52" s="11" t="s">
        <v>20</v>
      </c>
      <c r="FU52" s="11" t="s">
        <v>20</v>
      </c>
      <c r="FV52" s="11" t="s">
        <v>20</v>
      </c>
      <c r="FW52" s="11" t="s">
        <v>20</v>
      </c>
      <c r="FX52" s="11">
        <v>2</v>
      </c>
      <c r="FY52" s="11">
        <v>3</v>
      </c>
      <c r="FZ52" s="11">
        <v>3</v>
      </c>
      <c r="GA52" s="11">
        <v>5</v>
      </c>
      <c r="GC52" s="11" t="s">
        <v>14</v>
      </c>
      <c r="GD52" s="11" t="s">
        <v>9</v>
      </c>
      <c r="GE52" s="11" t="s">
        <v>14</v>
      </c>
      <c r="GF52" s="11" t="s">
        <v>14</v>
      </c>
      <c r="GG52" s="11" t="s">
        <v>7</v>
      </c>
      <c r="GH52" s="11" t="s">
        <v>7</v>
      </c>
      <c r="GI52" s="54" t="s">
        <v>7</v>
      </c>
      <c r="GJ52" s="83" t="s">
        <v>143</v>
      </c>
      <c r="GK52" s="79" t="s">
        <v>92</v>
      </c>
      <c r="GL52" s="79" t="s">
        <v>7</v>
      </c>
      <c r="GM52" s="79" t="s">
        <v>7</v>
      </c>
      <c r="GN52" s="79"/>
      <c r="GO52" s="79" t="s">
        <v>297</v>
      </c>
      <c r="GP52" s="79" t="s">
        <v>7</v>
      </c>
      <c r="GQ52" s="79" t="s">
        <v>7</v>
      </c>
      <c r="GR52" s="79" t="s">
        <v>7</v>
      </c>
      <c r="GS52" s="79"/>
      <c r="GT52" s="84" t="s">
        <v>7</v>
      </c>
      <c r="GU52" s="53" t="s">
        <v>7</v>
      </c>
      <c r="GX52" s="54" t="s">
        <v>7</v>
      </c>
      <c r="GY52" s="83" t="s">
        <v>249</v>
      </c>
      <c r="GZ52" s="79"/>
      <c r="HA52" s="79">
        <v>4</v>
      </c>
      <c r="HB52" s="79"/>
      <c r="HC52" s="79"/>
      <c r="HD52" s="79"/>
      <c r="HE52" s="79"/>
      <c r="HF52" s="79"/>
      <c r="HG52" s="84"/>
      <c r="HH52" s="49" t="s">
        <v>5</v>
      </c>
      <c r="HX52" s="11" t="s">
        <v>54</v>
      </c>
      <c r="IF52" s="11" t="s">
        <v>158</v>
      </c>
      <c r="IJ52" s="11" t="s">
        <v>229</v>
      </c>
      <c r="IL52" s="11" t="s">
        <v>279</v>
      </c>
      <c r="IM52" s="11" t="s">
        <v>278</v>
      </c>
      <c r="IN52" s="21">
        <v>43965.452351284723</v>
      </c>
      <c r="IO52" s="18" t="s">
        <v>566</v>
      </c>
      <c r="IP52" s="18">
        <v>9</v>
      </c>
      <c r="IQ52" s="18" t="s">
        <v>7</v>
      </c>
      <c r="IS52" s="18" t="s">
        <v>7</v>
      </c>
      <c r="IU52" s="18" t="s">
        <v>7</v>
      </c>
      <c r="IX52" s="18" t="s">
        <v>20</v>
      </c>
      <c r="IY52" s="18" t="s">
        <v>40</v>
      </c>
      <c r="IZ52" s="18" t="s">
        <v>20</v>
      </c>
      <c r="JA52" s="18" t="s">
        <v>20</v>
      </c>
      <c r="JB52" s="18" t="s">
        <v>20</v>
      </c>
      <c r="JC52" s="18" t="s">
        <v>80</v>
      </c>
      <c r="JD52" s="18" t="s">
        <v>20</v>
      </c>
      <c r="JE52" s="18" t="s">
        <v>20</v>
      </c>
      <c r="JF52" s="18" t="s">
        <v>20</v>
      </c>
      <c r="JG52" s="18" t="s">
        <v>133</v>
      </c>
      <c r="JH52" s="18" t="s">
        <v>9</v>
      </c>
      <c r="JI52" s="18" t="s">
        <v>1474</v>
      </c>
      <c r="JJ52" s="18" t="s">
        <v>9</v>
      </c>
      <c r="JK52" s="18" t="s">
        <v>1473</v>
      </c>
      <c r="JL52" s="18" t="s">
        <v>9</v>
      </c>
      <c r="JM52" s="18" t="s">
        <v>112</v>
      </c>
      <c r="JN52" s="18" t="s">
        <v>256</v>
      </c>
      <c r="JO52" s="18" t="s">
        <v>9</v>
      </c>
      <c r="JP52" s="18" t="s">
        <v>1472</v>
      </c>
      <c r="JQ52" s="18">
        <v>0</v>
      </c>
      <c r="JR52" s="18">
        <v>0</v>
      </c>
      <c r="JS52" s="18">
        <v>2</v>
      </c>
      <c r="JT52" s="18">
        <v>1</v>
      </c>
      <c r="JU52" s="18">
        <v>4</v>
      </c>
      <c r="JV52" s="18">
        <v>1</v>
      </c>
      <c r="JW52" s="18">
        <v>7</v>
      </c>
      <c r="JX52" s="18">
        <v>4</v>
      </c>
      <c r="JY52" s="18">
        <v>4</v>
      </c>
      <c r="JZ52" s="18">
        <v>1</v>
      </c>
      <c r="KA52" s="18">
        <v>1</v>
      </c>
      <c r="KB52" s="18">
        <v>4</v>
      </c>
      <c r="KC52" s="18">
        <v>2</v>
      </c>
      <c r="KD52" s="18">
        <v>2</v>
      </c>
      <c r="KE52" s="18">
        <v>4</v>
      </c>
      <c r="KF52" s="18">
        <v>1</v>
      </c>
      <c r="KG52" s="18">
        <v>4</v>
      </c>
      <c r="KH52" s="18">
        <v>3</v>
      </c>
      <c r="KI52" s="18">
        <v>2</v>
      </c>
      <c r="KJ52" s="18">
        <v>1</v>
      </c>
      <c r="KK52" s="18">
        <v>2</v>
      </c>
      <c r="KL52" s="18">
        <v>4</v>
      </c>
      <c r="KM52" s="18">
        <v>4</v>
      </c>
      <c r="KN52" s="18">
        <v>2</v>
      </c>
      <c r="KO52" s="18">
        <v>1</v>
      </c>
      <c r="KP52" s="18">
        <v>4</v>
      </c>
      <c r="KQ52" s="18">
        <v>4</v>
      </c>
      <c r="KR52" s="34">
        <v>29</v>
      </c>
      <c r="KS52" s="149">
        <v>0</v>
      </c>
      <c r="KT52" s="18">
        <v>0</v>
      </c>
      <c r="KU52" s="18">
        <v>0</v>
      </c>
      <c r="KV52" s="18">
        <v>1</v>
      </c>
      <c r="KW52" s="18">
        <v>2</v>
      </c>
      <c r="KX52" s="18">
        <v>0</v>
      </c>
      <c r="KY52" s="18">
        <v>0</v>
      </c>
      <c r="KZ52" s="18">
        <v>1</v>
      </c>
      <c r="LA52" s="18">
        <v>3</v>
      </c>
      <c r="LB52" s="18">
        <v>0</v>
      </c>
      <c r="LC52" s="18">
        <v>0</v>
      </c>
      <c r="LD52" s="18">
        <v>1</v>
      </c>
      <c r="LE52" s="18">
        <v>2</v>
      </c>
      <c r="LF52" s="18">
        <v>0</v>
      </c>
      <c r="LG52" s="18">
        <v>0</v>
      </c>
      <c r="LH52" s="18">
        <v>2</v>
      </c>
      <c r="LI52" s="18">
        <v>2</v>
      </c>
      <c r="LJ52" s="18">
        <v>0</v>
      </c>
      <c r="LK52" s="18">
        <v>1</v>
      </c>
      <c r="LL52" s="18">
        <v>0</v>
      </c>
      <c r="LM52" s="18">
        <v>0</v>
      </c>
      <c r="LN52" s="18">
        <v>0</v>
      </c>
      <c r="LO52" s="18">
        <v>0</v>
      </c>
      <c r="LP52" s="18">
        <v>2</v>
      </c>
      <c r="LQ52" s="18">
        <v>0</v>
      </c>
      <c r="LR52" s="18">
        <v>0</v>
      </c>
      <c r="LS52" s="18">
        <v>1</v>
      </c>
      <c r="LT52" s="18">
        <v>0</v>
      </c>
      <c r="LU52" s="18">
        <v>0</v>
      </c>
      <c r="LV52" s="18">
        <v>0</v>
      </c>
      <c r="LW52" s="18">
        <v>0</v>
      </c>
      <c r="LX52" s="18">
        <v>1</v>
      </c>
      <c r="LY52" s="18">
        <v>0</v>
      </c>
      <c r="LZ52" s="18">
        <v>1</v>
      </c>
      <c r="MA52" s="18">
        <v>0</v>
      </c>
      <c r="MB52" s="18">
        <v>1</v>
      </c>
      <c r="MC52" s="34">
        <v>0</v>
      </c>
      <c r="MD52">
        <f t="shared" si="1"/>
        <v>3</v>
      </c>
      <c r="ME52">
        <f t="shared" si="2"/>
        <v>1</v>
      </c>
      <c r="MF52">
        <f t="shared" si="3"/>
        <v>0</v>
      </c>
      <c r="MG52">
        <f t="shared" si="4"/>
        <v>3</v>
      </c>
      <c r="MH52">
        <f t="shared" si="5"/>
        <v>10</v>
      </c>
      <c r="MI52">
        <f t="shared" si="6"/>
        <v>4</v>
      </c>
      <c r="MJ52">
        <f t="shared" si="7"/>
        <v>1</v>
      </c>
      <c r="MK52" s="149">
        <v>2</v>
      </c>
      <c r="ML52" s="18">
        <v>1</v>
      </c>
      <c r="MM52" s="18">
        <v>1</v>
      </c>
      <c r="MN52" s="18">
        <v>2</v>
      </c>
      <c r="MO52" s="18">
        <v>1</v>
      </c>
      <c r="MP52" s="18">
        <v>1</v>
      </c>
      <c r="MQ52" s="18">
        <v>1</v>
      </c>
      <c r="MR52" s="18">
        <v>2</v>
      </c>
      <c r="MS52" s="18">
        <v>2</v>
      </c>
      <c r="MT52" s="18">
        <v>1</v>
      </c>
      <c r="MU52" s="18">
        <v>1</v>
      </c>
      <c r="MV52" s="18">
        <v>1</v>
      </c>
      <c r="MW52" s="18">
        <v>1</v>
      </c>
      <c r="MX52" s="18">
        <v>2</v>
      </c>
      <c r="MY52" s="18">
        <v>1</v>
      </c>
      <c r="MZ52" s="18">
        <v>1</v>
      </c>
      <c r="NA52" s="18">
        <v>2</v>
      </c>
      <c r="NB52" s="18">
        <v>2</v>
      </c>
      <c r="NC52" s="18">
        <v>2</v>
      </c>
      <c r="ND52" s="24">
        <f>SUM(MK52:NC52)</f>
        <v>27</v>
      </c>
      <c r="NE52" s="18" t="s">
        <v>1471</v>
      </c>
      <c r="NF52" s="18">
        <v>60</v>
      </c>
      <c r="NG52" s="18" t="s">
        <v>1470</v>
      </c>
      <c r="NH52" s="18">
        <v>8</v>
      </c>
      <c r="NI52" s="18" t="s">
        <v>68</v>
      </c>
      <c r="NJ52" s="18" t="s">
        <v>69</v>
      </c>
      <c r="NK52" s="18" t="s">
        <v>26</v>
      </c>
      <c r="NL52" s="18" t="s">
        <v>26</v>
      </c>
      <c r="NM52" s="18" t="s">
        <v>26</v>
      </c>
      <c r="NN52" s="18" t="s">
        <v>26</v>
      </c>
      <c r="NO52" s="18" t="s">
        <v>26</v>
      </c>
      <c r="NP52" s="18" t="s">
        <v>26</v>
      </c>
      <c r="NQ52" s="18" t="s">
        <v>26</v>
      </c>
      <c r="NR52" s="18" t="s">
        <v>378</v>
      </c>
      <c r="NS52" s="18" t="s">
        <v>26</v>
      </c>
      <c r="NT52" s="18" t="s">
        <v>25</v>
      </c>
      <c r="NU52" s="18" t="s">
        <v>101</v>
      </c>
      <c r="NV52" s="18" t="s">
        <v>100</v>
      </c>
      <c r="NW52" s="18">
        <v>120</v>
      </c>
      <c r="NX52" s="18" t="s">
        <v>7</v>
      </c>
      <c r="NY52" s="18" t="s">
        <v>7</v>
      </c>
      <c r="OA52" s="18" t="s">
        <v>96</v>
      </c>
      <c r="OB52" s="18" t="s">
        <v>96</v>
      </c>
      <c r="OC52" s="18">
        <v>4</v>
      </c>
      <c r="OD52" s="18">
        <v>4</v>
      </c>
      <c r="OE52" s="18">
        <v>5</v>
      </c>
      <c r="OF52" s="18">
        <v>2</v>
      </c>
      <c r="OG52" s="18" t="s">
        <v>1346</v>
      </c>
      <c r="OH52" s="18" t="s">
        <v>19</v>
      </c>
      <c r="OI52" s="18" t="s">
        <v>16</v>
      </c>
      <c r="OJ52" s="18" t="s">
        <v>18</v>
      </c>
      <c r="OK52" s="18" t="s">
        <v>20</v>
      </c>
      <c r="OL52" s="18">
        <v>3</v>
      </c>
      <c r="OM52" s="18">
        <v>2</v>
      </c>
      <c r="ON52" s="18">
        <v>2</v>
      </c>
      <c r="OO52" s="18">
        <v>5</v>
      </c>
      <c r="OQ52" s="18" t="s">
        <v>14</v>
      </c>
      <c r="OR52" s="18" t="s">
        <v>7</v>
      </c>
      <c r="OS52" s="18" t="s">
        <v>14</v>
      </c>
      <c r="OT52" s="18" t="s">
        <v>94</v>
      </c>
      <c r="OU52" s="18" t="s">
        <v>7</v>
      </c>
      <c r="OV52" s="18" t="s">
        <v>7</v>
      </c>
      <c r="OW52" s="18" t="s">
        <v>7</v>
      </c>
      <c r="OX52" s="18" t="s">
        <v>12</v>
      </c>
      <c r="OY52" s="18" t="s">
        <v>57</v>
      </c>
      <c r="OZ52" s="18" t="s">
        <v>9</v>
      </c>
      <c r="PA52" s="18" t="s">
        <v>7</v>
      </c>
      <c r="PB52" s="18">
        <v>4</v>
      </c>
      <c r="PC52" s="18" t="s">
        <v>1469</v>
      </c>
      <c r="PD52" s="18" t="s">
        <v>9</v>
      </c>
      <c r="PE52" s="18" t="s">
        <v>9</v>
      </c>
      <c r="PF52" s="18" t="s">
        <v>7</v>
      </c>
      <c r="PH52" s="18" t="s">
        <v>7</v>
      </c>
      <c r="PI52" s="18" t="s">
        <v>7</v>
      </c>
      <c r="PL52" s="18" t="s">
        <v>7</v>
      </c>
      <c r="PM52" s="18" t="s">
        <v>185</v>
      </c>
      <c r="PT52" s="18">
        <v>8</v>
      </c>
      <c r="PV52" s="18" t="s">
        <v>5</v>
      </c>
      <c r="QL52" s="18" t="s">
        <v>54</v>
      </c>
      <c r="QT52" s="18" t="s">
        <v>158</v>
      </c>
      <c r="QX52" s="18" t="s">
        <v>229</v>
      </c>
      <c r="QY52" s="18" t="s">
        <v>1</v>
      </c>
      <c r="QZ52" s="18" t="s">
        <v>1</v>
      </c>
    </row>
    <row r="53" spans="1:691" ht="14.5" x14ac:dyDescent="0.35">
      <c r="A53" s="17">
        <v>43957.540605509261</v>
      </c>
      <c r="B53" s="47" t="s">
        <v>692</v>
      </c>
      <c r="C53" s="53">
        <v>50</v>
      </c>
      <c r="D53" s="11" t="s">
        <v>51</v>
      </c>
      <c r="E53" s="11" t="s">
        <v>50</v>
      </c>
      <c r="F53" s="11" t="s">
        <v>49</v>
      </c>
      <c r="G53" s="11" t="s">
        <v>117</v>
      </c>
      <c r="H53" s="11" t="s">
        <v>9</v>
      </c>
      <c r="I53" s="11" t="s">
        <v>7</v>
      </c>
      <c r="J53" s="11" t="s">
        <v>7</v>
      </c>
      <c r="K53" s="11">
        <v>0</v>
      </c>
      <c r="L53" s="11" t="s">
        <v>9</v>
      </c>
      <c r="M53" s="11" t="s">
        <v>449</v>
      </c>
      <c r="N53" s="11" t="s">
        <v>7</v>
      </c>
      <c r="O53" s="11" t="s">
        <v>45</v>
      </c>
      <c r="P53" s="11">
        <v>5000</v>
      </c>
      <c r="Q53" s="11" t="s">
        <v>691</v>
      </c>
      <c r="R53" s="11">
        <v>323749</v>
      </c>
      <c r="S53" s="11" t="s">
        <v>84</v>
      </c>
      <c r="T53" s="11">
        <v>0</v>
      </c>
      <c r="U53" s="11" t="s">
        <v>7</v>
      </c>
      <c r="V53" s="11" t="s">
        <v>7</v>
      </c>
      <c r="W53" s="11" t="s">
        <v>7</v>
      </c>
      <c r="X53" s="11" t="s">
        <v>7</v>
      </c>
      <c r="Y53" s="54" t="s">
        <v>7</v>
      </c>
      <c r="Z53" s="65" t="s">
        <v>7</v>
      </c>
      <c r="AA53" s="66"/>
      <c r="AB53" s="66" t="s">
        <v>7</v>
      </c>
      <c r="AC53" s="66"/>
      <c r="AD53" s="66" t="s">
        <v>7</v>
      </c>
      <c r="AE53" s="66"/>
      <c r="AF53" s="67"/>
      <c r="AG53" s="53" t="s">
        <v>20</v>
      </c>
      <c r="AH53" s="11" t="s">
        <v>40</v>
      </c>
      <c r="AI53" s="11" t="s">
        <v>20</v>
      </c>
      <c r="AJ53" s="11" t="s">
        <v>20</v>
      </c>
      <c r="AK53" s="11" t="s">
        <v>20</v>
      </c>
      <c r="AL53" s="11" t="s">
        <v>80</v>
      </c>
      <c r="AM53" s="11">
        <v>5</v>
      </c>
      <c r="AN53" s="11" t="s">
        <v>20</v>
      </c>
      <c r="AO53" s="11">
        <v>5</v>
      </c>
      <c r="AP53" s="54" t="s">
        <v>38</v>
      </c>
      <c r="AQ53" s="65" t="s">
        <v>9</v>
      </c>
      <c r="AR53" s="66" t="s">
        <v>690</v>
      </c>
      <c r="AS53" s="66" t="s">
        <v>9</v>
      </c>
      <c r="AT53" s="67" t="s">
        <v>689</v>
      </c>
      <c r="AU53" s="53" t="s">
        <v>7</v>
      </c>
      <c r="AV53" s="11" t="s">
        <v>20</v>
      </c>
      <c r="AX53" s="11" t="s">
        <v>9</v>
      </c>
      <c r="AY53" s="11" t="s">
        <v>688</v>
      </c>
      <c r="AZ53" s="11">
        <v>5</v>
      </c>
      <c r="BA53" s="11" t="s">
        <v>687</v>
      </c>
      <c r="BB53" s="11">
        <v>5</v>
      </c>
      <c r="BC53" s="11">
        <v>3</v>
      </c>
      <c r="BD53" s="11">
        <v>7</v>
      </c>
      <c r="BE53" s="11" t="s">
        <v>686</v>
      </c>
      <c r="BF53" s="54">
        <v>4</v>
      </c>
      <c r="BG53" s="83">
        <v>4</v>
      </c>
      <c r="BH53" s="79">
        <v>4</v>
      </c>
      <c r="BI53" s="79">
        <v>1</v>
      </c>
      <c r="BJ53" s="79">
        <v>1</v>
      </c>
      <c r="BK53" s="79">
        <v>4</v>
      </c>
      <c r="BL53" s="79">
        <v>1</v>
      </c>
      <c r="BM53" s="79">
        <v>1</v>
      </c>
      <c r="BN53" s="79">
        <v>4</v>
      </c>
      <c r="BO53" s="79">
        <v>1</v>
      </c>
      <c r="BP53" s="79">
        <v>4</v>
      </c>
      <c r="BQ53" s="79">
        <v>4</v>
      </c>
      <c r="BR53" s="79">
        <v>1</v>
      </c>
      <c r="BS53" s="79">
        <v>1</v>
      </c>
      <c r="BT53" s="79">
        <v>1</v>
      </c>
      <c r="BU53" s="79">
        <v>4</v>
      </c>
      <c r="BV53" s="79">
        <v>4</v>
      </c>
      <c r="BW53" s="79">
        <v>1</v>
      </c>
      <c r="BX53" s="79">
        <v>1</v>
      </c>
      <c r="BY53" s="79">
        <v>4</v>
      </c>
      <c r="BZ53" s="84">
        <v>4</v>
      </c>
      <c r="CA53" s="136">
        <v>23</v>
      </c>
      <c r="CB53" s="53">
        <v>0</v>
      </c>
      <c r="CC53" s="11">
        <v>0</v>
      </c>
      <c r="CD53" s="11">
        <v>1</v>
      </c>
      <c r="CE53" s="11">
        <v>0</v>
      </c>
      <c r="CF53" s="11">
        <v>3</v>
      </c>
      <c r="CG53" s="11">
        <v>0</v>
      </c>
      <c r="CH53" s="11">
        <v>0</v>
      </c>
      <c r="CI53" s="11">
        <v>0</v>
      </c>
      <c r="CJ53" s="11">
        <v>4</v>
      </c>
      <c r="CK53" s="11">
        <v>0</v>
      </c>
      <c r="CL53" s="11">
        <v>0</v>
      </c>
      <c r="CM53" s="11">
        <v>0</v>
      </c>
      <c r="CN53" s="11">
        <v>4</v>
      </c>
      <c r="CO53" s="11">
        <v>0</v>
      </c>
      <c r="CP53" s="11">
        <v>0</v>
      </c>
      <c r="CQ53" s="11">
        <v>0</v>
      </c>
      <c r="CR53" s="11">
        <v>0</v>
      </c>
      <c r="CS53" s="11">
        <v>1</v>
      </c>
      <c r="CT53" s="11">
        <v>0</v>
      </c>
      <c r="CU53" s="11">
        <v>0</v>
      </c>
      <c r="CV53" s="11">
        <v>0</v>
      </c>
      <c r="CW53" s="11">
        <v>0</v>
      </c>
      <c r="CX53" s="11">
        <v>0</v>
      </c>
      <c r="CY53" s="11">
        <v>4</v>
      </c>
      <c r="CZ53" s="11">
        <v>0</v>
      </c>
      <c r="DA53" s="11">
        <v>0</v>
      </c>
      <c r="DB53" s="11">
        <v>0</v>
      </c>
      <c r="DC53" s="11">
        <v>0</v>
      </c>
      <c r="DD53" s="11">
        <v>0</v>
      </c>
      <c r="DE53" s="11">
        <v>0</v>
      </c>
      <c r="DF53" s="11">
        <v>0</v>
      </c>
      <c r="DG53" s="11">
        <v>4</v>
      </c>
      <c r="DH53" s="11">
        <v>0</v>
      </c>
      <c r="DI53" s="11">
        <v>0</v>
      </c>
      <c r="DJ53" s="11">
        <v>4</v>
      </c>
      <c r="DK53" s="11">
        <v>0</v>
      </c>
      <c r="DL53" s="54">
        <v>1</v>
      </c>
      <c r="DM53" s="143">
        <v>0</v>
      </c>
      <c r="DN53" s="143">
        <v>0</v>
      </c>
      <c r="DO53" s="143">
        <v>3</v>
      </c>
      <c r="DP53" s="143">
        <v>0</v>
      </c>
      <c r="DQ53" s="143">
        <v>23</v>
      </c>
      <c r="DR53" s="143">
        <v>0</v>
      </c>
      <c r="DS53" s="143">
        <v>-20</v>
      </c>
      <c r="DT53" s="83">
        <v>1</v>
      </c>
      <c r="DU53" s="79">
        <v>1</v>
      </c>
      <c r="DV53" s="79">
        <v>1</v>
      </c>
      <c r="DW53" s="79">
        <v>1</v>
      </c>
      <c r="DX53" s="79">
        <v>1</v>
      </c>
      <c r="DY53" s="79">
        <v>1</v>
      </c>
      <c r="DZ53" s="79">
        <v>1</v>
      </c>
      <c r="EA53" s="79">
        <v>1</v>
      </c>
      <c r="EB53" s="79">
        <v>1</v>
      </c>
      <c r="EC53" s="79">
        <v>1</v>
      </c>
      <c r="ED53" s="79">
        <v>1</v>
      </c>
      <c r="EE53" s="79">
        <v>1</v>
      </c>
      <c r="EF53" s="79">
        <v>1</v>
      </c>
      <c r="EG53" s="79">
        <v>1</v>
      </c>
      <c r="EH53" s="79">
        <v>1</v>
      </c>
      <c r="EI53" s="79">
        <v>1</v>
      </c>
      <c r="EJ53" s="79">
        <v>1</v>
      </c>
      <c r="EK53" s="79">
        <v>1</v>
      </c>
      <c r="EL53" s="84">
        <v>1</v>
      </c>
      <c r="EM53" s="136">
        <f t="shared" si="0"/>
        <v>19</v>
      </c>
      <c r="EN53" s="53" t="s">
        <v>685</v>
      </c>
      <c r="EO53" s="11">
        <v>5</v>
      </c>
      <c r="EP53" s="11" t="s">
        <v>150</v>
      </c>
      <c r="EQ53" s="11">
        <v>8</v>
      </c>
      <c r="ER53" s="11" t="s">
        <v>26</v>
      </c>
      <c r="ES53" s="11" t="s">
        <v>26</v>
      </c>
      <c r="ET53" s="11" t="s">
        <v>26</v>
      </c>
      <c r="EU53" s="11" t="s">
        <v>26</v>
      </c>
      <c r="EV53" s="11" t="s">
        <v>26</v>
      </c>
      <c r="EW53" s="11" t="s">
        <v>26</v>
      </c>
      <c r="EX53" s="11" t="s">
        <v>26</v>
      </c>
      <c r="EY53" s="11" t="s">
        <v>26</v>
      </c>
      <c r="EZ53" s="11" t="s">
        <v>26</v>
      </c>
      <c r="FA53" s="11" t="s">
        <v>102</v>
      </c>
      <c r="FB53" s="11" t="s">
        <v>26</v>
      </c>
      <c r="FC53" s="11" t="s">
        <v>26</v>
      </c>
      <c r="FD53" s="11" t="s">
        <v>66</v>
      </c>
      <c r="FE53" s="54" t="s">
        <v>23</v>
      </c>
      <c r="FF53" s="83">
        <v>0.05</v>
      </c>
      <c r="FG53" s="79" t="s">
        <v>217</v>
      </c>
      <c r="FH53" s="79">
        <v>47</v>
      </c>
      <c r="FI53" s="79">
        <v>360</v>
      </c>
      <c r="FJ53" s="79" t="s">
        <v>7</v>
      </c>
      <c r="FK53" s="79" t="s">
        <v>7</v>
      </c>
      <c r="FL53" s="79"/>
      <c r="FM53" s="79" t="s">
        <v>21</v>
      </c>
      <c r="FN53" s="84" t="s">
        <v>96</v>
      </c>
      <c r="FO53" s="53">
        <v>4</v>
      </c>
      <c r="FP53" s="11">
        <v>3</v>
      </c>
      <c r="FQ53" s="11">
        <v>4</v>
      </c>
      <c r="FR53" s="11">
        <v>3</v>
      </c>
      <c r="FS53" s="11" t="s">
        <v>16</v>
      </c>
      <c r="FT53" s="11" t="s">
        <v>19</v>
      </c>
      <c r="FU53" s="11" t="s">
        <v>18</v>
      </c>
      <c r="FV53" s="11" t="s">
        <v>17</v>
      </c>
      <c r="FW53" s="11" t="s">
        <v>20</v>
      </c>
      <c r="FX53" s="11">
        <v>1</v>
      </c>
      <c r="FY53" s="11">
        <v>3</v>
      </c>
      <c r="FZ53" s="11">
        <v>3</v>
      </c>
      <c r="GA53" s="11">
        <v>5</v>
      </c>
      <c r="GC53" s="11" t="s">
        <v>14</v>
      </c>
      <c r="GD53" s="11" t="s">
        <v>7</v>
      </c>
      <c r="GE53" s="11" t="s">
        <v>14</v>
      </c>
      <c r="GF53" s="11" t="s">
        <v>14</v>
      </c>
      <c r="GG53" s="11" t="s">
        <v>7</v>
      </c>
      <c r="GH53" s="11" t="s">
        <v>7</v>
      </c>
      <c r="GI53" s="54" t="s">
        <v>7</v>
      </c>
      <c r="GJ53" s="83" t="s">
        <v>12</v>
      </c>
      <c r="GK53" s="79" t="s">
        <v>57</v>
      </c>
      <c r="GL53" s="79" t="s">
        <v>7</v>
      </c>
      <c r="GM53" s="79" t="s">
        <v>9</v>
      </c>
      <c r="GN53" s="79">
        <v>7</v>
      </c>
      <c r="GO53" s="79" t="s">
        <v>684</v>
      </c>
      <c r="GP53" s="79" t="s">
        <v>7</v>
      </c>
      <c r="GQ53" s="79" t="s">
        <v>7</v>
      </c>
      <c r="GR53" s="79" t="s">
        <v>9</v>
      </c>
      <c r="GS53" s="79" t="s">
        <v>8</v>
      </c>
      <c r="GT53" s="84" t="s">
        <v>7</v>
      </c>
      <c r="GU53" s="53" t="s">
        <v>7</v>
      </c>
      <c r="GX53" s="54" t="s">
        <v>7</v>
      </c>
      <c r="GY53" s="83" t="s">
        <v>121</v>
      </c>
      <c r="GZ53" s="79">
        <v>10</v>
      </c>
      <c r="HA53" s="79"/>
      <c r="HB53" s="79"/>
      <c r="HC53" s="79"/>
      <c r="HD53" s="79"/>
      <c r="HE53" s="79"/>
      <c r="HF53" s="79"/>
      <c r="HG53" s="84"/>
      <c r="HH53" s="49" t="s">
        <v>5</v>
      </c>
      <c r="HX53" s="11" t="s">
        <v>54</v>
      </c>
      <c r="IB53" s="11" t="s">
        <v>141</v>
      </c>
      <c r="ID53" s="11" t="s">
        <v>293</v>
      </c>
      <c r="IE53" s="11" t="s">
        <v>486</v>
      </c>
      <c r="IF53" s="11" t="s">
        <v>1</v>
      </c>
      <c r="MD53"/>
      <c r="ME53"/>
      <c r="MF53"/>
      <c r="MG53"/>
      <c r="MH53"/>
      <c r="MI53"/>
      <c r="MJ53"/>
    </row>
    <row r="54" spans="1:691" ht="14.5" x14ac:dyDescent="0.35">
      <c r="A54" s="17">
        <v>43955.130929444444</v>
      </c>
      <c r="B54" s="47" t="s">
        <v>1008</v>
      </c>
      <c r="C54" s="53">
        <v>37</v>
      </c>
      <c r="D54" s="11" t="s">
        <v>51</v>
      </c>
      <c r="E54" s="11" t="s">
        <v>1007</v>
      </c>
      <c r="F54" s="11" t="s">
        <v>118</v>
      </c>
      <c r="G54" s="11" t="s">
        <v>137</v>
      </c>
      <c r="H54" s="11" t="s">
        <v>9</v>
      </c>
      <c r="I54" s="11" t="s">
        <v>7</v>
      </c>
      <c r="J54" s="11" t="s">
        <v>7</v>
      </c>
      <c r="L54" s="11" t="s">
        <v>7</v>
      </c>
      <c r="N54" s="11" t="s">
        <v>7</v>
      </c>
      <c r="O54" s="11" t="s">
        <v>86</v>
      </c>
      <c r="P54" s="11">
        <v>95</v>
      </c>
      <c r="Q54" s="11" t="s">
        <v>1006</v>
      </c>
      <c r="R54" s="11">
        <v>14</v>
      </c>
      <c r="S54" s="11">
        <v>1</v>
      </c>
      <c r="T54" s="11">
        <v>0</v>
      </c>
      <c r="U54" s="11" t="s">
        <v>7</v>
      </c>
      <c r="V54" s="11" t="s">
        <v>7</v>
      </c>
      <c r="W54" s="11" t="s">
        <v>7</v>
      </c>
      <c r="X54" s="11" t="s">
        <v>7</v>
      </c>
      <c r="Y54" s="54" t="s">
        <v>7</v>
      </c>
      <c r="Z54" s="65" t="s">
        <v>7</v>
      </c>
      <c r="AA54" s="66"/>
      <c r="AB54" s="66" t="s">
        <v>7</v>
      </c>
      <c r="AC54" s="66"/>
      <c r="AD54" s="66" t="s">
        <v>7</v>
      </c>
      <c r="AE54" s="66"/>
      <c r="AF54" s="67"/>
      <c r="AG54" s="53" t="s">
        <v>20</v>
      </c>
      <c r="AH54" s="11" t="s">
        <v>40</v>
      </c>
      <c r="AI54" s="11">
        <v>2</v>
      </c>
      <c r="AJ54" s="11" t="s">
        <v>20</v>
      </c>
      <c r="AK54" s="11" t="s">
        <v>20</v>
      </c>
      <c r="AL54" s="11" t="s">
        <v>39</v>
      </c>
      <c r="AM54" s="11">
        <v>3</v>
      </c>
      <c r="AN54" s="11" t="s">
        <v>20</v>
      </c>
      <c r="AO54" s="11" t="s">
        <v>20</v>
      </c>
      <c r="AP54" s="54" t="s">
        <v>115</v>
      </c>
      <c r="AQ54" s="65" t="s">
        <v>9</v>
      </c>
      <c r="AR54" s="66" t="s">
        <v>1005</v>
      </c>
      <c r="AS54" s="66" t="s">
        <v>7</v>
      </c>
      <c r="AT54" s="67"/>
      <c r="AU54" s="53" t="s">
        <v>9</v>
      </c>
      <c r="AV54" s="11" t="s">
        <v>112</v>
      </c>
      <c r="AW54" s="11" t="s">
        <v>1004</v>
      </c>
      <c r="AX54" s="11" t="s">
        <v>9</v>
      </c>
      <c r="AY54" s="11" t="s">
        <v>1003</v>
      </c>
      <c r="AZ54" s="11">
        <v>0</v>
      </c>
      <c r="BA54" s="11">
        <v>0</v>
      </c>
      <c r="BB54" s="11">
        <v>0</v>
      </c>
      <c r="BC54" s="11">
        <v>0</v>
      </c>
      <c r="BD54" s="11">
        <v>5</v>
      </c>
      <c r="BE54" s="11" t="s">
        <v>204</v>
      </c>
      <c r="BF54" s="54" t="s">
        <v>168</v>
      </c>
      <c r="BG54" s="83">
        <v>2</v>
      </c>
      <c r="BH54" s="79">
        <v>3</v>
      </c>
      <c r="BI54" s="79">
        <v>3</v>
      </c>
      <c r="BJ54" s="79">
        <v>4</v>
      </c>
      <c r="BK54" s="79">
        <v>2</v>
      </c>
      <c r="BL54" s="79">
        <v>2</v>
      </c>
      <c r="BM54" s="79">
        <v>4</v>
      </c>
      <c r="BN54" s="79">
        <v>2</v>
      </c>
      <c r="BO54" s="79">
        <v>1</v>
      </c>
      <c r="BP54" s="79">
        <v>2</v>
      </c>
      <c r="BQ54" s="79">
        <v>3</v>
      </c>
      <c r="BR54" s="79">
        <v>3</v>
      </c>
      <c r="BS54" s="79">
        <v>3</v>
      </c>
      <c r="BT54" s="79">
        <v>1</v>
      </c>
      <c r="BU54" s="79">
        <v>2</v>
      </c>
      <c r="BV54" s="79">
        <v>2</v>
      </c>
      <c r="BW54" s="79">
        <v>3</v>
      </c>
      <c r="BX54" s="79">
        <v>3</v>
      </c>
      <c r="BY54" s="79">
        <v>2</v>
      </c>
      <c r="BZ54" s="84">
        <v>2</v>
      </c>
      <c r="CA54" s="136">
        <v>54</v>
      </c>
      <c r="CB54" s="53">
        <v>2</v>
      </c>
      <c r="CC54" s="11">
        <v>1</v>
      </c>
      <c r="CD54" s="11">
        <v>3</v>
      </c>
      <c r="CE54" s="11">
        <v>1</v>
      </c>
      <c r="CF54" s="11">
        <v>1</v>
      </c>
      <c r="CG54" s="11">
        <v>1</v>
      </c>
      <c r="CH54" s="11">
        <v>3</v>
      </c>
      <c r="CI54" s="11">
        <v>0</v>
      </c>
      <c r="CJ54" s="11">
        <v>1</v>
      </c>
      <c r="CK54" s="11">
        <v>1</v>
      </c>
      <c r="CL54" s="11">
        <v>4</v>
      </c>
      <c r="CM54" s="11">
        <v>0</v>
      </c>
      <c r="CN54" s="11">
        <v>0</v>
      </c>
      <c r="CO54" s="11">
        <v>0</v>
      </c>
      <c r="CP54" s="11">
        <v>1</v>
      </c>
      <c r="CQ54" s="11">
        <v>2</v>
      </c>
      <c r="CR54" s="11">
        <v>3</v>
      </c>
      <c r="CS54" s="11">
        <v>3</v>
      </c>
      <c r="CT54" s="11">
        <v>1</v>
      </c>
      <c r="CU54" s="11">
        <v>2</v>
      </c>
      <c r="CV54" s="11">
        <v>0</v>
      </c>
      <c r="CW54" s="11">
        <v>2</v>
      </c>
      <c r="CX54" s="11">
        <v>0</v>
      </c>
      <c r="CY54" s="11">
        <v>1</v>
      </c>
      <c r="CZ54" s="11">
        <v>3</v>
      </c>
      <c r="DA54" s="11">
        <v>3</v>
      </c>
      <c r="DB54" s="11">
        <v>1</v>
      </c>
      <c r="DC54" s="11">
        <v>1</v>
      </c>
      <c r="DD54" s="11">
        <v>4</v>
      </c>
      <c r="DE54" s="11">
        <v>1</v>
      </c>
      <c r="DF54" s="11">
        <v>0</v>
      </c>
      <c r="DG54" s="11">
        <v>1</v>
      </c>
      <c r="DH54" s="11">
        <v>0</v>
      </c>
      <c r="DI54" s="11">
        <v>2</v>
      </c>
      <c r="DJ54" s="11">
        <v>1</v>
      </c>
      <c r="DK54" s="11">
        <v>4</v>
      </c>
      <c r="DL54" s="54">
        <v>3</v>
      </c>
      <c r="DM54" s="143">
        <v>9</v>
      </c>
      <c r="DN54" s="143">
        <v>12</v>
      </c>
      <c r="DO54" s="143">
        <v>16</v>
      </c>
      <c r="DP54" s="143">
        <v>4</v>
      </c>
      <c r="DQ54" s="143">
        <v>5</v>
      </c>
      <c r="DR54" s="143">
        <v>11</v>
      </c>
      <c r="DS54" s="143">
        <v>47</v>
      </c>
      <c r="DT54" s="83">
        <v>2</v>
      </c>
      <c r="DU54" s="79">
        <v>2</v>
      </c>
      <c r="DV54" s="79">
        <v>4</v>
      </c>
      <c r="DW54" s="79">
        <v>1</v>
      </c>
      <c r="DX54" s="79">
        <v>1</v>
      </c>
      <c r="DY54" s="79">
        <v>1</v>
      </c>
      <c r="DZ54" s="79">
        <v>1</v>
      </c>
      <c r="EA54" s="79">
        <v>2</v>
      </c>
      <c r="EB54" s="79">
        <v>2</v>
      </c>
      <c r="EC54" s="79">
        <v>1</v>
      </c>
      <c r="ED54" s="79">
        <v>1</v>
      </c>
      <c r="EE54" s="79">
        <v>1</v>
      </c>
      <c r="EF54" s="79">
        <v>2</v>
      </c>
      <c r="EG54" s="79">
        <v>1</v>
      </c>
      <c r="EH54" s="79">
        <v>1</v>
      </c>
      <c r="EI54" s="79">
        <v>2</v>
      </c>
      <c r="EJ54" s="79">
        <v>1</v>
      </c>
      <c r="EK54" s="79">
        <v>1</v>
      </c>
      <c r="EL54" s="84">
        <v>2</v>
      </c>
      <c r="EM54" s="136">
        <f t="shared" si="0"/>
        <v>29</v>
      </c>
      <c r="EN54" s="90" t="s">
        <v>284</v>
      </c>
      <c r="EO54" s="11" t="s">
        <v>217</v>
      </c>
      <c r="EP54" s="77" t="s">
        <v>1002</v>
      </c>
      <c r="EQ54" s="11">
        <v>7.5</v>
      </c>
      <c r="ER54" s="11" t="s">
        <v>26</v>
      </c>
      <c r="ES54" s="11" t="s">
        <v>26</v>
      </c>
      <c r="ET54" s="11" t="s">
        <v>68</v>
      </c>
      <c r="EU54" s="11" t="s">
        <v>26</v>
      </c>
      <c r="EV54" s="11" t="s">
        <v>26</v>
      </c>
      <c r="EW54" s="11" t="s">
        <v>103</v>
      </c>
      <c r="EX54" s="11" t="s">
        <v>26</v>
      </c>
      <c r="EY54" s="11" t="s">
        <v>26</v>
      </c>
      <c r="EZ54" s="11" t="s">
        <v>69</v>
      </c>
      <c r="FA54" s="11" t="s">
        <v>7</v>
      </c>
      <c r="FB54" s="11" t="s">
        <v>26</v>
      </c>
      <c r="FC54" s="11" t="s">
        <v>26</v>
      </c>
      <c r="FD54" s="11" t="s">
        <v>24</v>
      </c>
      <c r="FE54" s="54" t="s">
        <v>100</v>
      </c>
      <c r="FF54" s="83" t="s">
        <v>1001</v>
      </c>
      <c r="FG54" s="79" t="s">
        <v>217</v>
      </c>
      <c r="FH54" s="79" t="s">
        <v>216</v>
      </c>
      <c r="FI54" s="79">
        <v>60</v>
      </c>
      <c r="FJ54" s="79" t="s">
        <v>7</v>
      </c>
      <c r="FK54" s="79" t="s">
        <v>9</v>
      </c>
      <c r="FL54" s="79" t="s">
        <v>1000</v>
      </c>
      <c r="FM54" s="79" t="s">
        <v>96</v>
      </c>
      <c r="FN54" s="84" t="s">
        <v>96</v>
      </c>
      <c r="FO54" s="53">
        <v>5</v>
      </c>
      <c r="FP54" s="11">
        <v>4</v>
      </c>
      <c r="FQ54" s="11">
        <v>5</v>
      </c>
      <c r="FR54" s="11">
        <v>1</v>
      </c>
      <c r="FS54" s="11" t="s">
        <v>19</v>
      </c>
      <c r="FT54" s="11" t="s">
        <v>16</v>
      </c>
      <c r="FU54" s="11" t="s">
        <v>17</v>
      </c>
      <c r="FV54" s="11" t="s">
        <v>18</v>
      </c>
      <c r="FW54" s="11" t="s">
        <v>20</v>
      </c>
      <c r="FX54" s="11">
        <v>2</v>
      </c>
      <c r="FY54" s="11">
        <v>1</v>
      </c>
      <c r="FZ54" s="11">
        <v>1</v>
      </c>
      <c r="GA54" s="11">
        <v>4</v>
      </c>
      <c r="GB54" s="11" t="s">
        <v>999</v>
      </c>
      <c r="GC54" s="11" t="s">
        <v>94</v>
      </c>
      <c r="GD54" s="11" t="s">
        <v>9</v>
      </c>
      <c r="GE54" s="11" t="s">
        <v>94</v>
      </c>
      <c r="GF54" s="11" t="s">
        <v>58</v>
      </c>
      <c r="GG54" s="11" t="s">
        <v>7</v>
      </c>
      <c r="GH54" s="11" t="s">
        <v>7</v>
      </c>
      <c r="GI54" s="54" t="s">
        <v>7</v>
      </c>
      <c r="GJ54" s="83" t="s">
        <v>12</v>
      </c>
      <c r="GK54" s="79" t="s">
        <v>57</v>
      </c>
      <c r="GL54" s="79" t="s">
        <v>9</v>
      </c>
      <c r="GM54" s="79" t="s">
        <v>7</v>
      </c>
      <c r="GN54" s="79">
        <v>0</v>
      </c>
      <c r="GO54" s="79" t="s">
        <v>998</v>
      </c>
      <c r="GP54" s="79" t="s">
        <v>9</v>
      </c>
      <c r="GQ54" s="79" t="s">
        <v>9</v>
      </c>
      <c r="GR54" s="79" t="s">
        <v>7</v>
      </c>
      <c r="GS54" s="79"/>
      <c r="GT54" s="84" t="s">
        <v>9</v>
      </c>
      <c r="GU54" s="53" t="s">
        <v>7</v>
      </c>
      <c r="GX54" s="54" t="s">
        <v>7</v>
      </c>
      <c r="GY54" s="83" t="s">
        <v>90</v>
      </c>
      <c r="GZ54" s="79"/>
      <c r="HA54" s="79"/>
      <c r="HB54" s="79"/>
      <c r="HC54" s="79"/>
      <c r="HD54" s="79"/>
      <c r="HE54" s="79">
        <v>5</v>
      </c>
      <c r="HF54" s="79"/>
      <c r="HG54" s="84"/>
      <c r="HH54" s="49" t="s">
        <v>5</v>
      </c>
      <c r="HX54" s="11" t="s">
        <v>54</v>
      </c>
      <c r="HY54" s="11" t="s">
        <v>53</v>
      </c>
      <c r="HZ54" s="11" t="s">
        <v>1</v>
      </c>
      <c r="IB54" s="11" t="s">
        <v>1</v>
      </c>
      <c r="IF54" s="11" t="s">
        <v>1</v>
      </c>
      <c r="MD54"/>
      <c r="ME54"/>
      <c r="MF54"/>
      <c r="MG54"/>
      <c r="MH54"/>
      <c r="MI54"/>
      <c r="MJ54"/>
    </row>
    <row r="55" spans="1:691" ht="14.5" x14ac:dyDescent="0.35">
      <c r="A55" s="17">
        <v>43954.254455555551</v>
      </c>
      <c r="B55" s="47" t="s">
        <v>1061</v>
      </c>
      <c r="C55" s="53">
        <v>49</v>
      </c>
      <c r="D55" s="11" t="s">
        <v>51</v>
      </c>
      <c r="E55" s="11" t="s">
        <v>138</v>
      </c>
      <c r="F55" s="11" t="s">
        <v>118</v>
      </c>
      <c r="G55" s="11" t="s">
        <v>578</v>
      </c>
      <c r="H55" s="11" t="s">
        <v>47</v>
      </c>
      <c r="I55" s="11" t="s">
        <v>47</v>
      </c>
      <c r="J55" s="11" t="s">
        <v>9</v>
      </c>
      <c r="K55" s="11">
        <v>2</v>
      </c>
      <c r="L55" s="11" t="s">
        <v>9</v>
      </c>
      <c r="M55" s="11" t="s">
        <v>179</v>
      </c>
      <c r="N55" s="11" t="s">
        <v>7</v>
      </c>
      <c r="O55" s="11" t="s">
        <v>45</v>
      </c>
      <c r="P55" s="11">
        <v>300</v>
      </c>
      <c r="Q55" s="11" t="s">
        <v>1060</v>
      </c>
      <c r="R55" s="11">
        <v>400</v>
      </c>
      <c r="S55" s="11" t="s">
        <v>84</v>
      </c>
      <c r="T55" s="11">
        <v>2</v>
      </c>
      <c r="U55" s="11" t="s">
        <v>9</v>
      </c>
      <c r="V55" s="11" t="s">
        <v>9</v>
      </c>
      <c r="W55" s="11" t="s">
        <v>7</v>
      </c>
      <c r="X55" s="11" t="s">
        <v>7</v>
      </c>
      <c r="Y55" s="54" t="s">
        <v>7</v>
      </c>
      <c r="Z55" s="65" t="s">
        <v>7</v>
      </c>
      <c r="AA55" s="66"/>
      <c r="AB55" s="66" t="s">
        <v>7</v>
      </c>
      <c r="AC55" s="66"/>
      <c r="AD55" s="66" t="s">
        <v>7</v>
      </c>
      <c r="AE55" s="66"/>
      <c r="AF55" s="67"/>
      <c r="AG55" s="53" t="s">
        <v>20</v>
      </c>
      <c r="AH55" s="11" t="s">
        <v>40</v>
      </c>
      <c r="AI55" s="11" t="s">
        <v>20</v>
      </c>
      <c r="AJ55" s="11">
        <v>4</v>
      </c>
      <c r="AK55" s="11" t="s">
        <v>20</v>
      </c>
      <c r="AL55" s="11" t="s">
        <v>194</v>
      </c>
      <c r="AM55" s="11">
        <v>1</v>
      </c>
      <c r="AN55" s="11" t="s">
        <v>20</v>
      </c>
      <c r="AO55" s="11" t="s">
        <v>20</v>
      </c>
      <c r="AP55" s="54" t="s">
        <v>349</v>
      </c>
      <c r="AQ55" s="65" t="s">
        <v>9</v>
      </c>
      <c r="AR55" s="66" t="s">
        <v>1059</v>
      </c>
      <c r="AS55" s="66" t="s">
        <v>9</v>
      </c>
      <c r="AT55" s="67" t="s">
        <v>1058</v>
      </c>
      <c r="AU55" s="53" t="s">
        <v>9</v>
      </c>
      <c r="AV55" s="11" t="s">
        <v>132</v>
      </c>
      <c r="AX55" s="11" t="s">
        <v>9</v>
      </c>
      <c r="AY55" s="11" t="s">
        <v>1057</v>
      </c>
      <c r="AZ55" s="11">
        <v>6</v>
      </c>
      <c r="BA55" s="11" t="s">
        <v>254</v>
      </c>
      <c r="BB55" s="11">
        <v>7</v>
      </c>
      <c r="BC55" s="11" t="s">
        <v>152</v>
      </c>
      <c r="BD55" s="11">
        <v>7</v>
      </c>
      <c r="BE55" s="11" t="s">
        <v>152</v>
      </c>
      <c r="BF55" s="54" t="s">
        <v>961</v>
      </c>
      <c r="BG55" s="83">
        <v>3</v>
      </c>
      <c r="BH55" s="79">
        <v>4</v>
      </c>
      <c r="BI55" s="79">
        <v>2</v>
      </c>
      <c r="BJ55" s="79">
        <v>2</v>
      </c>
      <c r="BK55" s="79">
        <v>3</v>
      </c>
      <c r="BL55" s="79">
        <v>2</v>
      </c>
      <c r="BM55" s="79">
        <v>2</v>
      </c>
      <c r="BN55" s="79">
        <v>3</v>
      </c>
      <c r="BO55" s="79">
        <v>1</v>
      </c>
      <c r="BP55" s="79">
        <v>3</v>
      </c>
      <c r="BQ55" s="79">
        <v>3</v>
      </c>
      <c r="BR55" s="79">
        <v>2</v>
      </c>
      <c r="BS55" s="79">
        <v>2</v>
      </c>
      <c r="BT55" s="79">
        <v>1</v>
      </c>
      <c r="BU55" s="79">
        <v>3</v>
      </c>
      <c r="BV55" s="79">
        <v>3</v>
      </c>
      <c r="BW55" s="79">
        <v>2</v>
      </c>
      <c r="BX55" s="79">
        <v>1</v>
      </c>
      <c r="BY55" s="79">
        <v>3</v>
      </c>
      <c r="BZ55" s="84">
        <v>3</v>
      </c>
      <c r="CA55" s="136">
        <v>37</v>
      </c>
      <c r="CB55" s="53">
        <v>0</v>
      </c>
      <c r="CC55" s="11">
        <v>0</v>
      </c>
      <c r="CD55" s="11">
        <v>0</v>
      </c>
      <c r="CE55" s="11">
        <v>0</v>
      </c>
      <c r="CF55" s="11">
        <v>3</v>
      </c>
      <c r="CG55" s="11">
        <v>0</v>
      </c>
      <c r="CH55" s="11">
        <v>0</v>
      </c>
      <c r="CI55" s="11">
        <v>1</v>
      </c>
      <c r="CJ55" s="11">
        <v>3</v>
      </c>
      <c r="CK55" s="11">
        <v>0</v>
      </c>
      <c r="CL55" s="11">
        <v>0</v>
      </c>
      <c r="CM55" s="11">
        <v>0</v>
      </c>
      <c r="CN55" s="11">
        <v>2</v>
      </c>
      <c r="CO55" s="11">
        <v>3</v>
      </c>
      <c r="CP55" s="11">
        <v>1</v>
      </c>
      <c r="CQ55" s="11">
        <v>1</v>
      </c>
      <c r="CR55" s="11">
        <v>0</v>
      </c>
      <c r="CS55" s="11">
        <v>0</v>
      </c>
      <c r="CT55" s="11">
        <v>0</v>
      </c>
      <c r="CU55" s="11">
        <v>0</v>
      </c>
      <c r="CV55" s="11">
        <v>0</v>
      </c>
      <c r="CW55" s="11">
        <v>0</v>
      </c>
      <c r="CX55" s="11">
        <v>0</v>
      </c>
      <c r="CY55" s="11">
        <v>3</v>
      </c>
      <c r="CZ55" s="11">
        <v>0</v>
      </c>
      <c r="DA55" s="11">
        <v>0</v>
      </c>
      <c r="DB55" s="11">
        <v>0</v>
      </c>
      <c r="DC55" s="11">
        <v>0</v>
      </c>
      <c r="DD55" s="11">
        <v>0</v>
      </c>
      <c r="DE55" s="11">
        <v>0</v>
      </c>
      <c r="DF55" s="11">
        <v>0</v>
      </c>
      <c r="DG55" s="11">
        <v>3</v>
      </c>
      <c r="DH55" s="11">
        <v>0</v>
      </c>
      <c r="DI55" s="11">
        <v>1</v>
      </c>
      <c r="DJ55" s="11">
        <v>2</v>
      </c>
      <c r="DK55" s="11">
        <v>1</v>
      </c>
      <c r="DL55" s="54">
        <v>1</v>
      </c>
      <c r="DM55" s="143">
        <v>2</v>
      </c>
      <c r="DN55" s="143">
        <v>0</v>
      </c>
      <c r="DO55" s="143">
        <v>1</v>
      </c>
      <c r="DP55" s="143">
        <v>4</v>
      </c>
      <c r="DQ55" s="143">
        <v>16</v>
      </c>
      <c r="DR55" s="143">
        <v>2</v>
      </c>
      <c r="DS55" s="143">
        <v>-7</v>
      </c>
      <c r="DT55" s="83">
        <v>3</v>
      </c>
      <c r="DU55" s="79">
        <v>2</v>
      </c>
      <c r="DV55" s="79">
        <v>1</v>
      </c>
      <c r="DW55" s="79">
        <v>1</v>
      </c>
      <c r="DX55" s="79">
        <v>2</v>
      </c>
      <c r="DY55" s="79">
        <v>1</v>
      </c>
      <c r="DZ55" s="79">
        <v>1</v>
      </c>
      <c r="EA55" s="79">
        <v>1</v>
      </c>
      <c r="EB55" s="79">
        <v>1</v>
      </c>
      <c r="EC55" s="79">
        <v>1</v>
      </c>
      <c r="ED55" s="79">
        <v>1</v>
      </c>
      <c r="EE55" s="79">
        <v>1</v>
      </c>
      <c r="EF55" s="79">
        <v>1</v>
      </c>
      <c r="EG55" s="79">
        <v>1</v>
      </c>
      <c r="EH55" s="79">
        <v>1</v>
      </c>
      <c r="EI55" s="79">
        <v>1</v>
      </c>
      <c r="EJ55" s="79">
        <v>1</v>
      </c>
      <c r="EK55" s="79">
        <v>1</v>
      </c>
      <c r="EL55" s="84">
        <v>1</v>
      </c>
      <c r="EM55" s="136">
        <f t="shared" si="0"/>
        <v>23</v>
      </c>
      <c r="EN55" s="53" t="s">
        <v>1056</v>
      </c>
      <c r="EO55" s="11" t="s">
        <v>1055</v>
      </c>
      <c r="EP55" s="11" t="s">
        <v>1054</v>
      </c>
      <c r="EQ55" s="11">
        <v>7</v>
      </c>
      <c r="ER55" s="11" t="s">
        <v>103</v>
      </c>
      <c r="ES55" s="11" t="s">
        <v>68</v>
      </c>
      <c r="ET55" s="11" t="s">
        <v>68</v>
      </c>
      <c r="EU55" s="11" t="s">
        <v>26</v>
      </c>
      <c r="EV55" s="11" t="s">
        <v>26</v>
      </c>
      <c r="EW55" s="11" t="s">
        <v>26</v>
      </c>
      <c r="EX55" s="11" t="s">
        <v>26</v>
      </c>
      <c r="EY55" s="11" t="s">
        <v>26</v>
      </c>
      <c r="EZ55" s="11" t="s">
        <v>26</v>
      </c>
      <c r="FA55" s="11" t="s">
        <v>1053</v>
      </c>
      <c r="FB55" s="11" t="s">
        <v>25</v>
      </c>
      <c r="FC55" s="11" t="s">
        <v>26</v>
      </c>
      <c r="FD55" s="11" t="s">
        <v>24</v>
      </c>
      <c r="FE55" s="54" t="s">
        <v>100</v>
      </c>
      <c r="FF55" s="94">
        <v>0.05</v>
      </c>
      <c r="FG55" s="79" t="s">
        <v>98</v>
      </c>
      <c r="FH55" s="79">
        <v>47</v>
      </c>
      <c r="FI55" s="79">
        <v>45</v>
      </c>
      <c r="FJ55" s="79" t="s">
        <v>9</v>
      </c>
      <c r="FK55" s="79" t="s">
        <v>7</v>
      </c>
      <c r="FL55" s="79"/>
      <c r="FM55" s="79" t="s">
        <v>96</v>
      </c>
      <c r="FN55" s="84" t="s">
        <v>96</v>
      </c>
      <c r="FO55" s="53">
        <v>4</v>
      </c>
      <c r="FP55" s="11">
        <v>2</v>
      </c>
      <c r="FQ55" s="11">
        <v>4</v>
      </c>
      <c r="FR55" s="11">
        <v>3</v>
      </c>
      <c r="FS55" s="11" t="s">
        <v>16</v>
      </c>
      <c r="FT55" s="11" t="s">
        <v>19</v>
      </c>
      <c r="FU55" s="11" t="s">
        <v>17</v>
      </c>
      <c r="FV55" s="11" t="s">
        <v>18</v>
      </c>
      <c r="FW55" s="11" t="s">
        <v>20</v>
      </c>
      <c r="FX55" s="11">
        <v>4</v>
      </c>
      <c r="FY55" s="11">
        <v>3</v>
      </c>
      <c r="FZ55" s="11">
        <v>4</v>
      </c>
      <c r="GA55" s="11">
        <v>5</v>
      </c>
      <c r="GC55" s="11" t="s">
        <v>14</v>
      </c>
      <c r="GD55" s="11" t="s">
        <v>9</v>
      </c>
      <c r="GE55" s="11" t="s">
        <v>14</v>
      </c>
      <c r="GF55" s="11" t="s">
        <v>94</v>
      </c>
      <c r="GG55" s="11" t="s">
        <v>7</v>
      </c>
      <c r="GH55" s="11" t="s">
        <v>7</v>
      </c>
      <c r="GI55" s="54" t="s">
        <v>7</v>
      </c>
      <c r="GJ55" s="83" t="s">
        <v>12</v>
      </c>
      <c r="GK55" s="79" t="s">
        <v>57</v>
      </c>
      <c r="GL55" s="79" t="s">
        <v>9</v>
      </c>
      <c r="GM55" s="79" t="s">
        <v>7</v>
      </c>
      <c r="GN55" s="79"/>
      <c r="GO55" s="79" t="s">
        <v>1052</v>
      </c>
      <c r="GP55" s="79" t="s">
        <v>9</v>
      </c>
      <c r="GQ55" s="79" t="s">
        <v>9</v>
      </c>
      <c r="GR55" s="79" t="s">
        <v>7</v>
      </c>
      <c r="GS55" s="79"/>
      <c r="GT55" s="84" t="s">
        <v>7</v>
      </c>
      <c r="GU55" s="53" t="s">
        <v>7</v>
      </c>
      <c r="GX55" s="54" t="s">
        <v>9</v>
      </c>
      <c r="GY55" s="83" t="s">
        <v>337</v>
      </c>
      <c r="GZ55" s="79"/>
      <c r="HA55" s="79"/>
      <c r="HB55" s="79"/>
      <c r="HC55" s="79">
        <v>2</v>
      </c>
      <c r="HD55" s="79"/>
      <c r="HE55" s="79"/>
      <c r="HF55" s="79"/>
      <c r="HG55" s="84"/>
      <c r="HH55" s="49" t="s">
        <v>5</v>
      </c>
      <c r="HX55" s="11" t="s">
        <v>54</v>
      </c>
      <c r="IF55" s="11" t="s">
        <v>158</v>
      </c>
      <c r="IH55" s="11" t="s">
        <v>693</v>
      </c>
      <c r="II55" s="11" t="s">
        <v>1051</v>
      </c>
      <c r="IJ55" s="11" t="s">
        <v>1</v>
      </c>
      <c r="MD55"/>
      <c r="ME55"/>
      <c r="MF55"/>
      <c r="MG55"/>
      <c r="MH55"/>
      <c r="MI55"/>
      <c r="MJ55"/>
    </row>
    <row r="56" spans="1:691" ht="14.5" x14ac:dyDescent="0.35">
      <c r="A56" s="17">
        <v>43957.46003559028</v>
      </c>
      <c r="B56" s="47" t="s">
        <v>809</v>
      </c>
      <c r="C56" s="53">
        <v>55</v>
      </c>
      <c r="D56" s="11" t="s">
        <v>139</v>
      </c>
      <c r="E56" s="11" t="s">
        <v>50</v>
      </c>
      <c r="F56" s="11" t="s">
        <v>118</v>
      </c>
      <c r="G56" s="11" t="s">
        <v>117</v>
      </c>
      <c r="H56" s="11" t="s">
        <v>9</v>
      </c>
      <c r="I56" s="11" t="s">
        <v>7</v>
      </c>
      <c r="J56" s="11" t="s">
        <v>7</v>
      </c>
      <c r="L56" s="11" t="s">
        <v>7</v>
      </c>
      <c r="N56" s="11" t="s">
        <v>7</v>
      </c>
      <c r="O56" s="11" t="s">
        <v>86</v>
      </c>
      <c r="P56" s="11">
        <v>75</v>
      </c>
      <c r="Q56" s="11" t="s">
        <v>291</v>
      </c>
      <c r="R56" s="11">
        <v>3</v>
      </c>
      <c r="S56" s="11">
        <v>1</v>
      </c>
      <c r="T56" s="11">
        <v>0</v>
      </c>
      <c r="U56" s="11" t="s">
        <v>7</v>
      </c>
      <c r="V56" s="11" t="s">
        <v>7</v>
      </c>
      <c r="W56" s="11" t="s">
        <v>7</v>
      </c>
      <c r="X56" s="11" t="s">
        <v>7</v>
      </c>
      <c r="Y56" s="54" t="s">
        <v>7</v>
      </c>
      <c r="Z56" s="65" t="s">
        <v>7</v>
      </c>
      <c r="AA56" s="66"/>
      <c r="AB56" s="66" t="s">
        <v>7</v>
      </c>
      <c r="AC56" s="66"/>
      <c r="AD56" s="66" t="s">
        <v>7</v>
      </c>
      <c r="AE56" s="66"/>
      <c r="AF56" s="67"/>
      <c r="AG56" s="53" t="s">
        <v>20</v>
      </c>
      <c r="AH56" s="11" t="s">
        <v>40</v>
      </c>
      <c r="AI56" s="11" t="s">
        <v>20</v>
      </c>
      <c r="AJ56" s="11" t="s">
        <v>20</v>
      </c>
      <c r="AK56" s="11" t="s">
        <v>20</v>
      </c>
      <c r="AL56" s="11" t="s">
        <v>80</v>
      </c>
      <c r="AM56" s="11" t="s">
        <v>20</v>
      </c>
      <c r="AN56" s="11">
        <v>5</v>
      </c>
      <c r="AO56" s="11" t="s">
        <v>20</v>
      </c>
      <c r="AP56" s="54" t="s">
        <v>38</v>
      </c>
      <c r="AQ56" s="65" t="s">
        <v>9</v>
      </c>
      <c r="AR56" s="66" t="s">
        <v>808</v>
      </c>
      <c r="AS56" s="66" t="s">
        <v>7</v>
      </c>
      <c r="AT56" s="67"/>
      <c r="AU56" s="53" t="s">
        <v>7</v>
      </c>
      <c r="AV56" s="11" t="s">
        <v>20</v>
      </c>
      <c r="AW56" s="11" t="s">
        <v>297</v>
      </c>
      <c r="AX56" s="11" t="s">
        <v>7</v>
      </c>
      <c r="AZ56" s="11">
        <v>0</v>
      </c>
      <c r="BA56" s="11" t="s">
        <v>807</v>
      </c>
      <c r="BB56" s="11">
        <v>0</v>
      </c>
      <c r="BC56" s="11" t="s">
        <v>806</v>
      </c>
      <c r="BD56" s="11">
        <v>2</v>
      </c>
      <c r="BE56" s="11" t="s">
        <v>805</v>
      </c>
      <c r="BF56" s="54" t="s">
        <v>804</v>
      </c>
      <c r="BG56" s="83">
        <v>4</v>
      </c>
      <c r="BH56" s="79">
        <v>4</v>
      </c>
      <c r="BI56" s="79">
        <v>1</v>
      </c>
      <c r="BJ56" s="79">
        <v>1</v>
      </c>
      <c r="BK56" s="79">
        <v>4</v>
      </c>
      <c r="BL56" s="79">
        <v>1</v>
      </c>
      <c r="BM56" s="79">
        <v>2</v>
      </c>
      <c r="BN56" s="79">
        <v>3</v>
      </c>
      <c r="BO56" s="79">
        <v>1</v>
      </c>
      <c r="BP56" s="79">
        <v>3</v>
      </c>
      <c r="BQ56" s="79">
        <v>4</v>
      </c>
      <c r="BR56" s="79">
        <v>1</v>
      </c>
      <c r="BS56" s="79">
        <v>1</v>
      </c>
      <c r="BT56" s="79">
        <v>1</v>
      </c>
      <c r="BU56" s="79">
        <v>3</v>
      </c>
      <c r="BV56" s="79">
        <v>3</v>
      </c>
      <c r="BW56" s="79">
        <v>2</v>
      </c>
      <c r="BX56" s="79">
        <v>1</v>
      </c>
      <c r="BY56" s="79">
        <v>4</v>
      </c>
      <c r="BZ56" s="84">
        <v>4</v>
      </c>
      <c r="CA56" s="136">
        <v>27</v>
      </c>
      <c r="CB56" s="53">
        <v>0</v>
      </c>
      <c r="CC56" s="11">
        <v>0</v>
      </c>
      <c r="CD56" s="11">
        <v>1</v>
      </c>
      <c r="CE56" s="11">
        <v>0</v>
      </c>
      <c r="CF56" s="11">
        <v>3</v>
      </c>
      <c r="CG56" s="11">
        <v>0</v>
      </c>
      <c r="CH56" s="11">
        <v>1</v>
      </c>
      <c r="CI56" s="11">
        <v>0</v>
      </c>
      <c r="CJ56" s="11">
        <v>2</v>
      </c>
      <c r="CK56" s="11">
        <v>0</v>
      </c>
      <c r="CL56" s="11">
        <v>1</v>
      </c>
      <c r="CM56" s="11">
        <v>0</v>
      </c>
      <c r="CN56" s="11">
        <v>2</v>
      </c>
      <c r="CO56" s="11">
        <v>0</v>
      </c>
      <c r="CP56" s="11">
        <v>0</v>
      </c>
      <c r="CQ56" s="11">
        <v>1</v>
      </c>
      <c r="CR56" s="11">
        <v>0</v>
      </c>
      <c r="CS56" s="11">
        <v>1</v>
      </c>
      <c r="CT56" s="11">
        <v>1</v>
      </c>
      <c r="CU56" s="11">
        <v>0</v>
      </c>
      <c r="CV56" s="11">
        <v>0</v>
      </c>
      <c r="CW56" s="11">
        <v>0</v>
      </c>
      <c r="CX56" s="11">
        <v>0</v>
      </c>
      <c r="CY56" s="11">
        <v>3</v>
      </c>
      <c r="CZ56" s="11">
        <v>0</v>
      </c>
      <c r="DA56" s="11">
        <v>0</v>
      </c>
      <c r="DB56" s="11">
        <v>0</v>
      </c>
      <c r="DC56" s="11">
        <v>0</v>
      </c>
      <c r="DD56" s="11">
        <v>1</v>
      </c>
      <c r="DE56" s="11">
        <v>0</v>
      </c>
      <c r="DF56" s="11">
        <v>0</v>
      </c>
      <c r="DG56" s="11">
        <v>2</v>
      </c>
      <c r="DH56" s="11">
        <v>0</v>
      </c>
      <c r="DI56" s="11">
        <v>0</v>
      </c>
      <c r="DJ56" s="11">
        <v>2</v>
      </c>
      <c r="DK56" s="11">
        <v>0</v>
      </c>
      <c r="DL56" s="54">
        <v>1</v>
      </c>
      <c r="DM56" s="143">
        <v>1</v>
      </c>
      <c r="DN56" s="143">
        <v>3</v>
      </c>
      <c r="DO56" s="143">
        <v>4</v>
      </c>
      <c r="DP56" s="143">
        <v>0</v>
      </c>
      <c r="DQ56" s="143">
        <v>14</v>
      </c>
      <c r="DR56" s="143">
        <v>0</v>
      </c>
      <c r="DS56" s="143">
        <v>-6</v>
      </c>
      <c r="DT56" s="83">
        <v>1</v>
      </c>
      <c r="DU56" s="79">
        <v>1</v>
      </c>
      <c r="DV56" s="79">
        <v>1</v>
      </c>
      <c r="DW56" s="79">
        <v>1</v>
      </c>
      <c r="DX56" s="79">
        <v>1</v>
      </c>
      <c r="DY56" s="79">
        <v>1</v>
      </c>
      <c r="DZ56" s="79">
        <v>1</v>
      </c>
      <c r="EA56" s="79">
        <v>1</v>
      </c>
      <c r="EB56" s="79">
        <v>1</v>
      </c>
      <c r="EC56" s="79">
        <v>1</v>
      </c>
      <c r="ED56" s="79">
        <v>1</v>
      </c>
      <c r="EE56" s="79">
        <v>4</v>
      </c>
      <c r="EF56" s="79">
        <v>1</v>
      </c>
      <c r="EG56" s="79">
        <v>2</v>
      </c>
      <c r="EH56" s="79">
        <v>1</v>
      </c>
      <c r="EI56" s="79">
        <v>1</v>
      </c>
      <c r="EJ56" s="79">
        <v>1</v>
      </c>
      <c r="EK56" s="79">
        <v>1</v>
      </c>
      <c r="EL56" s="84">
        <v>1</v>
      </c>
      <c r="EM56" s="136">
        <f t="shared" si="0"/>
        <v>23</v>
      </c>
      <c r="EN56" s="53">
        <v>2400</v>
      </c>
      <c r="EO56" s="11">
        <v>45</v>
      </c>
      <c r="EP56" s="77" t="s">
        <v>803</v>
      </c>
      <c r="EQ56" s="11">
        <v>6.5</v>
      </c>
      <c r="ER56" s="11" t="s">
        <v>68</v>
      </c>
      <c r="ES56" s="11" t="s">
        <v>26</v>
      </c>
      <c r="ET56" s="11" t="s">
        <v>103</v>
      </c>
      <c r="EU56" s="11" t="s">
        <v>26</v>
      </c>
      <c r="EV56" s="11" t="s">
        <v>26</v>
      </c>
      <c r="EW56" s="11" t="s">
        <v>103</v>
      </c>
      <c r="EX56" s="11" t="s">
        <v>103</v>
      </c>
      <c r="EY56" s="11" t="s">
        <v>26</v>
      </c>
      <c r="EZ56" s="11" t="s">
        <v>26</v>
      </c>
      <c r="FA56" s="11" t="s">
        <v>802</v>
      </c>
      <c r="FB56" s="11" t="s">
        <v>26</v>
      </c>
      <c r="FC56" s="11" t="s">
        <v>26</v>
      </c>
      <c r="FD56" s="11" t="s">
        <v>66</v>
      </c>
      <c r="FE56" s="54" t="s">
        <v>100</v>
      </c>
      <c r="FF56" s="83">
        <v>0.1</v>
      </c>
      <c r="FG56" s="79" t="s">
        <v>264</v>
      </c>
      <c r="FH56" s="79" t="s">
        <v>62</v>
      </c>
      <c r="FI56" s="79">
        <v>90</v>
      </c>
      <c r="FJ56" s="79" t="s">
        <v>9</v>
      </c>
      <c r="FK56" s="79" t="s">
        <v>7</v>
      </c>
      <c r="FL56" s="79"/>
      <c r="FM56" s="79" t="s">
        <v>96</v>
      </c>
      <c r="FN56" s="84" t="s">
        <v>96</v>
      </c>
      <c r="FO56" s="53">
        <v>3</v>
      </c>
      <c r="FP56" s="11">
        <v>1</v>
      </c>
      <c r="FQ56" s="11">
        <v>1</v>
      </c>
      <c r="FR56" s="11">
        <v>4</v>
      </c>
      <c r="FS56" s="11" t="s">
        <v>19</v>
      </c>
      <c r="FT56" s="11" t="s">
        <v>16</v>
      </c>
      <c r="FU56" s="11" t="s">
        <v>18</v>
      </c>
      <c r="FV56" s="11" t="s">
        <v>20</v>
      </c>
      <c r="FW56" s="11" t="s">
        <v>20</v>
      </c>
      <c r="FX56" s="11">
        <v>1</v>
      </c>
      <c r="FY56" s="11">
        <v>4</v>
      </c>
      <c r="FZ56" s="11">
        <v>4</v>
      </c>
      <c r="GA56" s="11">
        <v>4</v>
      </c>
      <c r="GB56" s="11" t="s">
        <v>801</v>
      </c>
      <c r="GC56" s="11" t="s">
        <v>14</v>
      </c>
      <c r="GD56" s="11" t="s">
        <v>9</v>
      </c>
      <c r="GE56" s="11" t="s">
        <v>14</v>
      </c>
      <c r="GF56" s="11" t="s">
        <v>14</v>
      </c>
      <c r="GG56" s="11" t="s">
        <v>7</v>
      </c>
      <c r="GH56" s="11" t="s">
        <v>7</v>
      </c>
      <c r="GI56" s="54" t="s">
        <v>7</v>
      </c>
      <c r="GJ56" s="83" t="s">
        <v>12</v>
      </c>
      <c r="GK56" s="79" t="s">
        <v>57</v>
      </c>
      <c r="GL56" s="79" t="s">
        <v>9</v>
      </c>
      <c r="GM56" s="79" t="s">
        <v>7</v>
      </c>
      <c r="GN56" s="79"/>
      <c r="GO56" s="79" t="s">
        <v>368</v>
      </c>
      <c r="GP56" s="79" t="s">
        <v>7</v>
      </c>
      <c r="GQ56" s="79" t="s">
        <v>7</v>
      </c>
      <c r="GR56" s="79" t="s">
        <v>7</v>
      </c>
      <c r="GS56" s="79"/>
      <c r="GT56" s="84" t="s">
        <v>9</v>
      </c>
      <c r="GU56" s="53" t="s">
        <v>7</v>
      </c>
      <c r="GW56" s="11" t="s">
        <v>7</v>
      </c>
      <c r="GX56" s="54" t="s">
        <v>7</v>
      </c>
      <c r="GY56" s="83" t="s">
        <v>55</v>
      </c>
      <c r="GZ56" s="79"/>
      <c r="HA56" s="79"/>
      <c r="HB56" s="79"/>
      <c r="HC56" s="79"/>
      <c r="HD56" s="79"/>
      <c r="HE56" s="79"/>
      <c r="HF56" s="79"/>
      <c r="HG56" s="84">
        <v>10</v>
      </c>
      <c r="HH56" s="49" t="s">
        <v>5</v>
      </c>
      <c r="HX56" s="11" t="s">
        <v>54</v>
      </c>
      <c r="IF56" s="11" t="s">
        <v>158</v>
      </c>
      <c r="IJ56" s="11" t="s">
        <v>229</v>
      </c>
      <c r="IK56" s="11" t="s">
        <v>1</v>
      </c>
      <c r="IL56" s="11" t="s">
        <v>1</v>
      </c>
      <c r="MD56"/>
      <c r="ME56"/>
      <c r="MF56"/>
      <c r="MG56"/>
      <c r="MH56"/>
      <c r="MI56"/>
      <c r="MJ56"/>
    </row>
    <row r="57" spans="1:691" ht="14.5" x14ac:dyDescent="0.35">
      <c r="A57" s="17">
        <v>43955.681232453702</v>
      </c>
      <c r="B57" s="47" t="s">
        <v>955</v>
      </c>
      <c r="C57" s="53">
        <v>41</v>
      </c>
      <c r="D57" s="11" t="s">
        <v>51</v>
      </c>
      <c r="E57" s="11" t="s">
        <v>138</v>
      </c>
      <c r="F57" s="11" t="s">
        <v>118</v>
      </c>
      <c r="G57" s="11" t="s">
        <v>87</v>
      </c>
      <c r="H57" s="11" t="s">
        <v>47</v>
      </c>
      <c r="I57" s="11" t="s">
        <v>47</v>
      </c>
      <c r="J57" s="11" t="s">
        <v>7</v>
      </c>
      <c r="L57" s="11" t="s">
        <v>9</v>
      </c>
      <c r="M57" s="11" t="s">
        <v>318</v>
      </c>
      <c r="N57" s="11" t="s">
        <v>7</v>
      </c>
      <c r="O57" s="11" t="s">
        <v>45</v>
      </c>
      <c r="P57" s="11">
        <v>150</v>
      </c>
      <c r="Q57" s="11" t="s">
        <v>20</v>
      </c>
      <c r="S57" s="11">
        <v>2</v>
      </c>
      <c r="T57" s="11">
        <v>0</v>
      </c>
      <c r="U57" s="11" t="s">
        <v>7</v>
      </c>
      <c r="V57" s="11" t="s">
        <v>7</v>
      </c>
      <c r="W57" s="11" t="s">
        <v>9</v>
      </c>
      <c r="X57" s="11" t="s">
        <v>7</v>
      </c>
      <c r="Y57" s="54" t="s">
        <v>7</v>
      </c>
      <c r="Z57" s="65" t="s">
        <v>7</v>
      </c>
      <c r="AA57" s="66"/>
      <c r="AB57" s="66" t="s">
        <v>7</v>
      </c>
      <c r="AC57" s="66"/>
      <c r="AD57" s="66" t="s">
        <v>7</v>
      </c>
      <c r="AE57" s="66"/>
      <c r="AF57" s="67"/>
      <c r="AG57" s="53" t="s">
        <v>20</v>
      </c>
      <c r="AH57" s="11" t="s">
        <v>40</v>
      </c>
      <c r="AI57" s="11" t="s">
        <v>20</v>
      </c>
      <c r="AJ57" s="11" t="s">
        <v>20</v>
      </c>
      <c r="AK57" s="11" t="s">
        <v>20</v>
      </c>
      <c r="AL57" s="11" t="s">
        <v>80</v>
      </c>
      <c r="AM57" s="11">
        <v>1</v>
      </c>
      <c r="AN57" s="11">
        <v>1</v>
      </c>
      <c r="AO57" s="11" t="s">
        <v>20</v>
      </c>
      <c r="AP57" s="54" t="s">
        <v>38</v>
      </c>
      <c r="AQ57" s="65" t="s">
        <v>7</v>
      </c>
      <c r="AR57" s="66"/>
      <c r="AS57" s="66" t="s">
        <v>7</v>
      </c>
      <c r="AT57" s="67"/>
      <c r="AU57" s="53" t="s">
        <v>7</v>
      </c>
      <c r="AV57" s="11" t="s">
        <v>20</v>
      </c>
      <c r="AW57" s="11" t="s">
        <v>954</v>
      </c>
      <c r="AX57" s="11" t="s">
        <v>7</v>
      </c>
      <c r="AZ57" s="11">
        <v>0</v>
      </c>
      <c r="BA57" s="11">
        <v>0</v>
      </c>
      <c r="BB57" s="11">
        <v>0</v>
      </c>
      <c r="BC57" s="11">
        <v>0</v>
      </c>
      <c r="BD57" s="11">
        <v>7</v>
      </c>
      <c r="BE57" s="11" t="s">
        <v>204</v>
      </c>
      <c r="BF57" s="54">
        <v>8</v>
      </c>
      <c r="BG57" s="83">
        <v>3</v>
      </c>
      <c r="BH57" s="79">
        <v>3</v>
      </c>
      <c r="BI57" s="79">
        <v>1</v>
      </c>
      <c r="BJ57" s="79">
        <v>1</v>
      </c>
      <c r="BK57" s="79">
        <v>3</v>
      </c>
      <c r="BL57" s="79">
        <v>1</v>
      </c>
      <c r="BM57" s="79">
        <v>2</v>
      </c>
      <c r="BN57" s="79">
        <v>3</v>
      </c>
      <c r="BO57" s="79">
        <v>1</v>
      </c>
      <c r="BP57" s="79">
        <v>4</v>
      </c>
      <c r="BQ57" s="79">
        <v>3</v>
      </c>
      <c r="BR57" s="79">
        <v>1</v>
      </c>
      <c r="BS57" s="79">
        <v>1</v>
      </c>
      <c r="BT57" s="79">
        <v>1</v>
      </c>
      <c r="BU57" s="79">
        <v>4</v>
      </c>
      <c r="BV57" s="79">
        <v>4</v>
      </c>
      <c r="BW57" s="79">
        <v>1</v>
      </c>
      <c r="BX57" s="79">
        <v>1</v>
      </c>
      <c r="BY57" s="79">
        <v>2</v>
      </c>
      <c r="BZ57" s="84">
        <v>2</v>
      </c>
      <c r="CA57" s="136">
        <v>33</v>
      </c>
      <c r="CB57" s="53">
        <v>0</v>
      </c>
      <c r="CC57" s="11">
        <v>0</v>
      </c>
      <c r="CD57" s="11">
        <v>0</v>
      </c>
      <c r="CE57" s="11">
        <v>0</v>
      </c>
      <c r="CF57" s="11">
        <v>2</v>
      </c>
      <c r="CG57" s="11">
        <v>1</v>
      </c>
      <c r="CH57" s="11">
        <v>0</v>
      </c>
      <c r="CI57" s="11">
        <v>0</v>
      </c>
      <c r="CJ57" s="11">
        <v>2</v>
      </c>
      <c r="CK57" s="11">
        <v>0</v>
      </c>
      <c r="CL57" s="11">
        <v>0</v>
      </c>
      <c r="CM57" s="11">
        <v>0</v>
      </c>
      <c r="CN57" s="11">
        <v>2</v>
      </c>
      <c r="CO57" s="11">
        <v>0</v>
      </c>
      <c r="CP57" s="11">
        <v>0</v>
      </c>
      <c r="CQ57" s="11">
        <v>0</v>
      </c>
      <c r="CR57" s="11">
        <v>2</v>
      </c>
      <c r="CS57" s="11">
        <v>0</v>
      </c>
      <c r="CT57" s="11">
        <v>0</v>
      </c>
      <c r="CU57" s="11">
        <v>2</v>
      </c>
      <c r="CV57" s="11">
        <v>0</v>
      </c>
      <c r="CW57" s="11">
        <v>0</v>
      </c>
      <c r="CX57" s="11">
        <v>0</v>
      </c>
      <c r="CY57" s="11">
        <v>2</v>
      </c>
      <c r="CZ57" s="11">
        <v>0</v>
      </c>
      <c r="DA57" s="11">
        <v>0</v>
      </c>
      <c r="DB57" s="11">
        <v>0</v>
      </c>
      <c r="DC57" s="11">
        <v>0</v>
      </c>
      <c r="DD57" s="11">
        <v>0</v>
      </c>
      <c r="DE57" s="11">
        <v>0</v>
      </c>
      <c r="DF57" s="11">
        <v>0</v>
      </c>
      <c r="DG57" s="11">
        <v>0</v>
      </c>
      <c r="DH57" s="11">
        <v>0</v>
      </c>
      <c r="DI57" s="11">
        <v>0</v>
      </c>
      <c r="DJ57" s="11">
        <v>1</v>
      </c>
      <c r="DK57" s="11">
        <v>0</v>
      </c>
      <c r="DL57" s="54">
        <v>0</v>
      </c>
      <c r="DM57" s="143">
        <v>0</v>
      </c>
      <c r="DN57" s="143">
        <v>0</v>
      </c>
      <c r="DO57" s="143">
        <v>0</v>
      </c>
      <c r="DP57" s="143">
        <v>2</v>
      </c>
      <c r="DQ57" s="143">
        <v>9</v>
      </c>
      <c r="DR57" s="143">
        <v>3</v>
      </c>
      <c r="DS57" s="143">
        <v>-4</v>
      </c>
      <c r="DT57" s="83">
        <v>1</v>
      </c>
      <c r="DU57" s="79">
        <v>1</v>
      </c>
      <c r="DV57" s="79">
        <v>2</v>
      </c>
      <c r="DW57" s="79">
        <v>1</v>
      </c>
      <c r="DX57" s="79">
        <v>1</v>
      </c>
      <c r="DY57" s="79">
        <v>1</v>
      </c>
      <c r="DZ57" s="79">
        <v>2</v>
      </c>
      <c r="EA57" s="79">
        <v>1</v>
      </c>
      <c r="EB57" s="79">
        <v>1</v>
      </c>
      <c r="EC57" s="79">
        <v>2</v>
      </c>
      <c r="ED57" s="79">
        <v>1</v>
      </c>
      <c r="EE57" s="79">
        <v>3</v>
      </c>
      <c r="EF57" s="79">
        <v>2</v>
      </c>
      <c r="EG57" s="79">
        <v>2</v>
      </c>
      <c r="EH57" s="79">
        <v>2</v>
      </c>
      <c r="EI57" s="79">
        <v>1</v>
      </c>
      <c r="EJ57" s="79">
        <v>3</v>
      </c>
      <c r="EK57" s="79">
        <v>2</v>
      </c>
      <c r="EL57" s="84">
        <v>2</v>
      </c>
      <c r="EM57" s="136">
        <f t="shared" si="0"/>
        <v>31</v>
      </c>
      <c r="EN57" s="90" t="s">
        <v>167</v>
      </c>
      <c r="EO57" s="11" t="s">
        <v>207</v>
      </c>
      <c r="EP57" s="77" t="s">
        <v>953</v>
      </c>
      <c r="EQ57" s="11">
        <v>8</v>
      </c>
      <c r="ER57" s="11" t="s">
        <v>69</v>
      </c>
      <c r="ES57" s="11" t="s">
        <v>68</v>
      </c>
      <c r="ET57" s="11" t="s">
        <v>68</v>
      </c>
      <c r="EU57" s="11" t="s">
        <v>69</v>
      </c>
      <c r="EV57" s="11" t="s">
        <v>68</v>
      </c>
      <c r="EW57" s="11" t="s">
        <v>26</v>
      </c>
      <c r="EX57" s="11" t="s">
        <v>69</v>
      </c>
      <c r="EY57" s="11" t="s">
        <v>26</v>
      </c>
      <c r="EZ57" s="11" t="s">
        <v>26</v>
      </c>
      <c r="FA57" s="11" t="s">
        <v>7</v>
      </c>
      <c r="FB57" s="11" t="s">
        <v>26</v>
      </c>
      <c r="FC57" s="11" t="s">
        <v>26</v>
      </c>
      <c r="FD57" s="11" t="s">
        <v>24</v>
      </c>
      <c r="FE57" s="54" t="s">
        <v>100</v>
      </c>
      <c r="FF57" s="83">
        <v>0.1</v>
      </c>
      <c r="FG57" s="79" t="s">
        <v>264</v>
      </c>
      <c r="FH57" s="79" t="s">
        <v>514</v>
      </c>
      <c r="FI57" s="79">
        <v>70</v>
      </c>
      <c r="FJ57" s="79" t="s">
        <v>9</v>
      </c>
      <c r="FK57" s="79" t="s">
        <v>7</v>
      </c>
      <c r="FL57" s="79"/>
      <c r="FM57" s="79" t="s">
        <v>96</v>
      </c>
      <c r="FN57" s="84" t="s">
        <v>96</v>
      </c>
      <c r="FO57" s="53">
        <v>4</v>
      </c>
      <c r="FP57" s="11">
        <v>2</v>
      </c>
      <c r="FQ57" s="11">
        <v>3</v>
      </c>
      <c r="FR57" s="11">
        <v>2</v>
      </c>
      <c r="FS57" s="11" t="s">
        <v>17</v>
      </c>
      <c r="FT57" s="11" t="s">
        <v>17</v>
      </c>
      <c r="FU57" s="11" t="s">
        <v>17</v>
      </c>
      <c r="FV57" s="11" t="s">
        <v>17</v>
      </c>
      <c r="FW57" s="11" t="s">
        <v>17</v>
      </c>
      <c r="FX57" s="11">
        <v>2</v>
      </c>
      <c r="FY57" s="11">
        <v>3</v>
      </c>
      <c r="FZ57" s="11">
        <v>1</v>
      </c>
      <c r="GA57" s="11">
        <v>4</v>
      </c>
      <c r="GC57" s="11" t="s">
        <v>14</v>
      </c>
      <c r="GD57" s="11" t="s">
        <v>7</v>
      </c>
      <c r="GE57" s="11" t="s">
        <v>14</v>
      </c>
      <c r="GF57" s="11" t="s">
        <v>14</v>
      </c>
      <c r="GG57" s="11" t="s">
        <v>13</v>
      </c>
      <c r="GH57" s="11" t="s">
        <v>13</v>
      </c>
      <c r="GI57" s="54" t="s">
        <v>7</v>
      </c>
      <c r="GJ57" s="83" t="s">
        <v>143</v>
      </c>
      <c r="GK57" s="79" t="s">
        <v>92</v>
      </c>
      <c r="GL57" s="79" t="s">
        <v>7</v>
      </c>
      <c r="GM57" s="79" t="s">
        <v>7</v>
      </c>
      <c r="GN57" s="79"/>
      <c r="GO57" s="79" t="s">
        <v>952</v>
      </c>
      <c r="GP57" s="79" t="s">
        <v>7</v>
      </c>
      <c r="GQ57" s="79" t="s">
        <v>7</v>
      </c>
      <c r="GR57" s="79" t="s">
        <v>7</v>
      </c>
      <c r="GS57" s="79"/>
      <c r="GT57" s="84" t="s">
        <v>7</v>
      </c>
      <c r="GU57" s="53" t="s">
        <v>7</v>
      </c>
      <c r="GW57" s="11" t="s">
        <v>9</v>
      </c>
      <c r="GX57" s="54" t="s">
        <v>9</v>
      </c>
      <c r="GY57" s="83" t="s">
        <v>6</v>
      </c>
      <c r="GZ57" s="79"/>
      <c r="HA57" s="79"/>
      <c r="HB57" s="79"/>
      <c r="HC57" s="79"/>
      <c r="HD57" s="79">
        <v>10</v>
      </c>
      <c r="HE57" s="79"/>
      <c r="HF57" s="79"/>
      <c r="HG57" s="84"/>
      <c r="HH57" s="49" t="s">
        <v>5</v>
      </c>
      <c r="HX57" s="11" t="s">
        <v>54</v>
      </c>
      <c r="IB57" s="11" t="s">
        <v>141</v>
      </c>
      <c r="IC57" s="11" t="s">
        <v>1</v>
      </c>
      <c r="ID57" s="11" t="s">
        <v>1</v>
      </c>
      <c r="IF57" s="11" t="s">
        <v>1</v>
      </c>
      <c r="MD57"/>
      <c r="ME57"/>
      <c r="MF57"/>
      <c r="MG57"/>
      <c r="MH57"/>
      <c r="MI57"/>
      <c r="MJ57"/>
    </row>
    <row r="58" spans="1:691" ht="14.5" x14ac:dyDescent="0.35">
      <c r="A58" s="17">
        <v>43957.506588101853</v>
      </c>
      <c r="B58" s="47" t="s">
        <v>747</v>
      </c>
      <c r="C58" s="53">
        <v>24</v>
      </c>
      <c r="D58" s="11" t="s">
        <v>51</v>
      </c>
      <c r="E58" s="11" t="s">
        <v>50</v>
      </c>
      <c r="F58" s="11" t="s">
        <v>49</v>
      </c>
      <c r="G58" s="11" t="s">
        <v>87</v>
      </c>
      <c r="H58" s="11" t="s">
        <v>47</v>
      </c>
      <c r="I58" s="11" t="s">
        <v>47</v>
      </c>
      <c r="J58" s="11" t="s">
        <v>7</v>
      </c>
      <c r="L58" s="11" t="s">
        <v>9</v>
      </c>
      <c r="M58" s="11" t="s">
        <v>318</v>
      </c>
      <c r="N58" s="11" t="s">
        <v>7</v>
      </c>
      <c r="O58" s="11" t="s">
        <v>45</v>
      </c>
      <c r="Q58" s="11" t="s">
        <v>746</v>
      </c>
      <c r="R58" s="11">
        <v>60000</v>
      </c>
      <c r="S58" s="11">
        <v>2</v>
      </c>
      <c r="T58" s="11">
        <v>0</v>
      </c>
      <c r="U58" s="11" t="s">
        <v>7</v>
      </c>
      <c r="V58" s="11" t="s">
        <v>7</v>
      </c>
      <c r="W58" s="11" t="s">
        <v>7</v>
      </c>
      <c r="X58" s="11" t="s">
        <v>7</v>
      </c>
      <c r="Y58" s="54" t="s">
        <v>7</v>
      </c>
      <c r="Z58" s="65" t="s">
        <v>7</v>
      </c>
      <c r="AA58" s="66"/>
      <c r="AB58" s="66" t="s">
        <v>524</v>
      </c>
      <c r="AC58" s="66" t="s">
        <v>43</v>
      </c>
      <c r="AD58" s="66" t="s">
        <v>7</v>
      </c>
      <c r="AE58" s="66"/>
      <c r="AF58" s="67"/>
      <c r="AG58" s="53" t="s">
        <v>20</v>
      </c>
      <c r="AH58" s="11" t="s">
        <v>40</v>
      </c>
      <c r="AI58" s="11" t="s">
        <v>20</v>
      </c>
      <c r="AJ58" s="11" t="s">
        <v>20</v>
      </c>
      <c r="AK58" s="11" t="s">
        <v>20</v>
      </c>
      <c r="AL58" s="11" t="s">
        <v>39</v>
      </c>
      <c r="AM58" s="11" t="s">
        <v>20</v>
      </c>
      <c r="AN58" s="11" t="s">
        <v>79</v>
      </c>
      <c r="AO58" s="11" t="s">
        <v>20</v>
      </c>
      <c r="AP58" s="54" t="s">
        <v>38</v>
      </c>
      <c r="AQ58" s="65" t="s">
        <v>9</v>
      </c>
      <c r="AR58" s="66" t="s">
        <v>745</v>
      </c>
      <c r="AS58" s="66" t="s">
        <v>9</v>
      </c>
      <c r="AT58" s="67" t="s">
        <v>744</v>
      </c>
      <c r="AU58" s="53" t="s">
        <v>7</v>
      </c>
      <c r="AV58" s="11" t="s">
        <v>20</v>
      </c>
      <c r="AX58" s="11" t="s">
        <v>9</v>
      </c>
      <c r="AY58" s="11" t="s">
        <v>743</v>
      </c>
      <c r="AZ58" s="11">
        <v>0</v>
      </c>
      <c r="BB58" s="11">
        <v>0</v>
      </c>
      <c r="BD58" s="11">
        <v>7</v>
      </c>
      <c r="BE58" s="11" t="s">
        <v>742</v>
      </c>
      <c r="BF58" s="54" t="s">
        <v>741</v>
      </c>
      <c r="BG58" s="83">
        <v>3</v>
      </c>
      <c r="BH58" s="79">
        <v>4</v>
      </c>
      <c r="BI58" s="79">
        <v>2</v>
      </c>
      <c r="BJ58" s="79">
        <v>1</v>
      </c>
      <c r="BK58" s="79">
        <v>3</v>
      </c>
      <c r="BL58" s="79">
        <v>2</v>
      </c>
      <c r="BM58" s="79">
        <v>1</v>
      </c>
      <c r="BN58" s="79">
        <v>3</v>
      </c>
      <c r="BO58" s="79">
        <v>1</v>
      </c>
      <c r="BP58" s="79">
        <v>3</v>
      </c>
      <c r="BQ58" s="79">
        <v>3</v>
      </c>
      <c r="BR58" s="79">
        <v>2</v>
      </c>
      <c r="BS58" s="79">
        <v>1</v>
      </c>
      <c r="BT58" s="79">
        <v>2</v>
      </c>
      <c r="BU58" s="79">
        <v>3</v>
      </c>
      <c r="BV58" s="79">
        <v>3</v>
      </c>
      <c r="BW58" s="79">
        <v>1</v>
      </c>
      <c r="BX58" s="79">
        <v>1</v>
      </c>
      <c r="BY58" s="79">
        <v>3</v>
      </c>
      <c r="BZ58" s="84">
        <v>3</v>
      </c>
      <c r="CA58" s="136">
        <v>34</v>
      </c>
      <c r="CB58" s="53">
        <v>1</v>
      </c>
      <c r="CC58" s="11">
        <v>2</v>
      </c>
      <c r="CD58" s="11">
        <v>2</v>
      </c>
      <c r="CE58" s="11">
        <v>1</v>
      </c>
      <c r="CF58" s="11">
        <v>2</v>
      </c>
      <c r="CG58" s="11">
        <v>0</v>
      </c>
      <c r="CH58" s="11">
        <v>3</v>
      </c>
      <c r="CI58" s="11">
        <v>1</v>
      </c>
      <c r="CJ58" s="11">
        <v>1</v>
      </c>
      <c r="CK58" s="11">
        <v>0</v>
      </c>
      <c r="CL58" s="11">
        <v>2</v>
      </c>
      <c r="CM58" s="11">
        <v>1</v>
      </c>
      <c r="CN58" s="11">
        <v>2</v>
      </c>
      <c r="CO58" s="11">
        <v>0</v>
      </c>
      <c r="CP58" s="11">
        <v>0</v>
      </c>
      <c r="CQ58" s="11">
        <v>2</v>
      </c>
      <c r="CR58" s="11">
        <v>2</v>
      </c>
      <c r="CS58" s="11">
        <v>2</v>
      </c>
      <c r="CT58" s="11">
        <v>3</v>
      </c>
      <c r="CU58" s="11">
        <v>1</v>
      </c>
      <c r="CV58" s="11">
        <v>1</v>
      </c>
      <c r="CW58" s="11">
        <v>0</v>
      </c>
      <c r="CX58" s="11">
        <v>0</v>
      </c>
      <c r="CY58" s="11">
        <v>3</v>
      </c>
      <c r="CZ58" s="11">
        <v>1</v>
      </c>
      <c r="DA58" s="11">
        <v>1</v>
      </c>
      <c r="DB58" s="11">
        <v>1</v>
      </c>
      <c r="DC58" s="11">
        <v>0</v>
      </c>
      <c r="DD58" s="11">
        <v>1</v>
      </c>
      <c r="DE58" s="11">
        <v>0</v>
      </c>
      <c r="DF58" s="11">
        <v>1</v>
      </c>
      <c r="DG58" s="11">
        <v>2</v>
      </c>
      <c r="DH58" s="11">
        <v>0</v>
      </c>
      <c r="DI58" s="11">
        <v>0</v>
      </c>
      <c r="DJ58" s="11">
        <v>1</v>
      </c>
      <c r="DK58" s="11">
        <v>0</v>
      </c>
      <c r="DL58" s="54">
        <v>1</v>
      </c>
      <c r="DM58" s="143">
        <v>4</v>
      </c>
      <c r="DN58" s="143">
        <v>13</v>
      </c>
      <c r="DO58" s="143">
        <v>7</v>
      </c>
      <c r="DP58" s="143">
        <v>4</v>
      </c>
      <c r="DQ58" s="143">
        <v>11</v>
      </c>
      <c r="DR58" s="143">
        <v>2</v>
      </c>
      <c r="DS58" s="143">
        <v>19</v>
      </c>
      <c r="DT58" s="83">
        <v>1</v>
      </c>
      <c r="DU58" s="79">
        <v>1</v>
      </c>
      <c r="DV58" s="79">
        <v>1</v>
      </c>
      <c r="DW58" s="79">
        <v>2</v>
      </c>
      <c r="DX58" s="79">
        <v>1</v>
      </c>
      <c r="DY58" s="79">
        <v>1</v>
      </c>
      <c r="DZ58" s="79">
        <v>1</v>
      </c>
      <c r="EA58" s="79">
        <v>3</v>
      </c>
      <c r="EB58" s="79">
        <v>1</v>
      </c>
      <c r="EC58" s="79">
        <v>1</v>
      </c>
      <c r="ED58" s="79">
        <v>1</v>
      </c>
      <c r="EE58" s="79">
        <v>1</v>
      </c>
      <c r="EF58" s="79">
        <v>1</v>
      </c>
      <c r="EG58" s="79">
        <v>2</v>
      </c>
      <c r="EH58" s="79">
        <v>1</v>
      </c>
      <c r="EI58" s="79">
        <v>1</v>
      </c>
      <c r="EJ58" s="79">
        <v>1</v>
      </c>
      <c r="EK58" s="79">
        <v>1</v>
      </c>
      <c r="EL58" s="84">
        <v>2</v>
      </c>
      <c r="EM58" s="136">
        <f t="shared" si="0"/>
        <v>24</v>
      </c>
      <c r="EN58" s="53" t="s">
        <v>740</v>
      </c>
      <c r="EO58" s="11" t="s">
        <v>571</v>
      </c>
      <c r="EP58" s="11" t="s">
        <v>739</v>
      </c>
      <c r="EQ58" s="11">
        <v>7</v>
      </c>
      <c r="ER58" s="11" t="s">
        <v>26</v>
      </c>
      <c r="ES58" s="11" t="s">
        <v>26</v>
      </c>
      <c r="ET58" s="11" t="s">
        <v>26</v>
      </c>
      <c r="EU58" s="11" t="s">
        <v>26</v>
      </c>
      <c r="EV58" s="11" t="s">
        <v>26</v>
      </c>
      <c r="EW58" s="11" t="s">
        <v>26</v>
      </c>
      <c r="EX58" s="11" t="s">
        <v>26</v>
      </c>
      <c r="EY58" s="11" t="s">
        <v>26</v>
      </c>
      <c r="EZ58" s="11" t="s">
        <v>26</v>
      </c>
      <c r="FA58" s="11" t="s">
        <v>7</v>
      </c>
      <c r="FB58" s="11" t="s">
        <v>26</v>
      </c>
      <c r="FC58" s="11" t="s">
        <v>26</v>
      </c>
      <c r="FD58" s="11" t="s">
        <v>24</v>
      </c>
      <c r="FE58" s="54" t="s">
        <v>100</v>
      </c>
      <c r="FF58" s="83" t="s">
        <v>340</v>
      </c>
      <c r="FG58" s="79" t="s">
        <v>253</v>
      </c>
      <c r="FH58" s="79" t="s">
        <v>62</v>
      </c>
      <c r="FI58" s="79">
        <v>45</v>
      </c>
      <c r="FJ58" s="79" t="s">
        <v>7</v>
      </c>
      <c r="FK58" s="79" t="s">
        <v>7</v>
      </c>
      <c r="FL58" s="79"/>
      <c r="FM58" s="79" t="s">
        <v>21</v>
      </c>
      <c r="FN58" s="84" t="s">
        <v>96</v>
      </c>
      <c r="FO58" s="53">
        <v>5</v>
      </c>
      <c r="FP58" s="11">
        <v>3</v>
      </c>
      <c r="FQ58" s="11">
        <v>5</v>
      </c>
      <c r="FR58" s="11">
        <v>2</v>
      </c>
      <c r="FS58" s="11" t="s">
        <v>18</v>
      </c>
      <c r="FT58" s="11" t="s">
        <v>19</v>
      </c>
      <c r="FU58" s="11" t="s">
        <v>16</v>
      </c>
      <c r="FV58" s="11" t="s">
        <v>20</v>
      </c>
      <c r="FW58" s="11" t="s">
        <v>17</v>
      </c>
      <c r="FX58" s="11">
        <v>3</v>
      </c>
      <c r="FY58" s="11">
        <v>2</v>
      </c>
      <c r="FZ58" s="11">
        <v>2</v>
      </c>
      <c r="GA58" s="11">
        <v>5</v>
      </c>
      <c r="GC58" s="11" t="s">
        <v>14</v>
      </c>
      <c r="GD58" s="11" t="s">
        <v>9</v>
      </c>
      <c r="GE58" s="11" t="s">
        <v>94</v>
      </c>
      <c r="GF58" s="11" t="s">
        <v>58</v>
      </c>
      <c r="GG58" s="11" t="s">
        <v>7</v>
      </c>
      <c r="GH58" s="11" t="s">
        <v>7</v>
      </c>
      <c r="GI58" s="54" t="s">
        <v>7</v>
      </c>
      <c r="GJ58" s="83" t="s">
        <v>12</v>
      </c>
      <c r="GK58" s="79" t="s">
        <v>57</v>
      </c>
      <c r="GL58" s="79" t="s">
        <v>9</v>
      </c>
      <c r="GM58" s="79" t="s">
        <v>7</v>
      </c>
      <c r="GN58" s="79"/>
      <c r="GO58" s="79" t="s">
        <v>580</v>
      </c>
      <c r="GP58" s="79" t="s">
        <v>7</v>
      </c>
      <c r="GQ58" s="79" t="s">
        <v>9</v>
      </c>
      <c r="GR58" s="79" t="s">
        <v>7</v>
      </c>
      <c r="GS58" s="79"/>
      <c r="GT58" s="84" t="s">
        <v>7</v>
      </c>
      <c r="GU58" s="53" t="s">
        <v>7</v>
      </c>
      <c r="GX58" s="54"/>
      <c r="GY58" s="83" t="s">
        <v>121</v>
      </c>
      <c r="GZ58" s="79">
        <v>3</v>
      </c>
      <c r="HA58" s="79"/>
      <c r="HB58" s="79"/>
      <c r="HC58" s="79"/>
      <c r="HD58" s="79"/>
      <c r="HE58" s="79"/>
      <c r="HF58" s="79"/>
      <c r="HG58" s="84"/>
      <c r="HH58" s="49" t="s">
        <v>5</v>
      </c>
      <c r="HX58" s="11" t="s">
        <v>54</v>
      </c>
      <c r="IF58" s="11" t="s">
        <v>158</v>
      </c>
      <c r="IJ58" s="11" t="s">
        <v>229</v>
      </c>
      <c r="IL58" s="11" t="s">
        <v>279</v>
      </c>
      <c r="IM58" s="11" t="s">
        <v>278</v>
      </c>
      <c r="IN58" s="21">
        <v>43969.400573761573</v>
      </c>
      <c r="IO58" s="18" t="s">
        <v>747</v>
      </c>
      <c r="IP58" s="18">
        <v>9</v>
      </c>
      <c r="IQ58" s="18" t="s">
        <v>9</v>
      </c>
      <c r="IS58" s="18" t="s">
        <v>9</v>
      </c>
      <c r="IT58" s="18" t="s">
        <v>43</v>
      </c>
      <c r="IU58" s="18" t="s">
        <v>9</v>
      </c>
      <c r="IX58" s="18" t="s">
        <v>20</v>
      </c>
      <c r="IY58" s="18" t="s">
        <v>40</v>
      </c>
      <c r="IZ58" s="18" t="s">
        <v>20</v>
      </c>
      <c r="JA58" s="18" t="s">
        <v>20</v>
      </c>
      <c r="JB58" s="18" t="s">
        <v>20</v>
      </c>
      <c r="JC58" s="18" t="s">
        <v>39</v>
      </c>
      <c r="JD58" s="18" t="s">
        <v>20</v>
      </c>
      <c r="JE58" s="18" t="s">
        <v>79</v>
      </c>
      <c r="JF58" s="18" t="s">
        <v>20</v>
      </c>
      <c r="JG58" s="18" t="s">
        <v>38</v>
      </c>
      <c r="JH58" s="18" t="s">
        <v>9</v>
      </c>
      <c r="JI58" s="18" t="s">
        <v>1429</v>
      </c>
      <c r="JJ58" s="18" t="s">
        <v>9</v>
      </c>
      <c r="JK58" s="18" t="s">
        <v>1428</v>
      </c>
      <c r="JL58" s="18" t="s">
        <v>7</v>
      </c>
      <c r="JM58" s="18" t="s">
        <v>20</v>
      </c>
      <c r="JO58" s="18" t="s">
        <v>9</v>
      </c>
      <c r="JP58" s="18" t="s">
        <v>1427</v>
      </c>
      <c r="JQ58" s="18">
        <v>0</v>
      </c>
      <c r="JS58" s="18">
        <v>0</v>
      </c>
      <c r="JU58" s="18">
        <v>7</v>
      </c>
      <c r="JV58" s="18" t="s">
        <v>152</v>
      </c>
      <c r="JW58" s="18" t="s">
        <v>1393</v>
      </c>
      <c r="JX58" s="18">
        <v>3</v>
      </c>
      <c r="JY58" s="18">
        <v>4</v>
      </c>
      <c r="JZ58" s="18">
        <v>2</v>
      </c>
      <c r="KA58" s="18">
        <v>2</v>
      </c>
      <c r="KB58" s="18">
        <v>3</v>
      </c>
      <c r="KC58" s="18">
        <v>1</v>
      </c>
      <c r="KD58" s="18">
        <v>1</v>
      </c>
      <c r="KE58" s="18">
        <v>2</v>
      </c>
      <c r="KF58" s="18">
        <v>1</v>
      </c>
      <c r="KG58" s="18">
        <v>3</v>
      </c>
      <c r="KH58" s="18">
        <v>2</v>
      </c>
      <c r="KI58" s="18">
        <v>2</v>
      </c>
      <c r="KJ58" s="18">
        <v>2</v>
      </c>
      <c r="KK58" s="18">
        <v>2</v>
      </c>
      <c r="KL58" s="18">
        <v>3</v>
      </c>
      <c r="KM58" s="18">
        <v>2</v>
      </c>
      <c r="KN58" s="18">
        <v>2</v>
      </c>
      <c r="KO58" s="18">
        <v>1</v>
      </c>
      <c r="KP58" s="18">
        <v>2</v>
      </c>
      <c r="KQ58" s="18">
        <v>3</v>
      </c>
      <c r="KR58" s="34">
        <v>40</v>
      </c>
      <c r="KS58" s="149">
        <v>2</v>
      </c>
      <c r="KT58" s="18">
        <v>1</v>
      </c>
      <c r="KU58" s="18">
        <v>2</v>
      </c>
      <c r="KV58" s="18">
        <v>1</v>
      </c>
      <c r="KW58" s="18">
        <v>1</v>
      </c>
      <c r="KX58" s="18">
        <v>0</v>
      </c>
      <c r="KY58" s="18">
        <v>2</v>
      </c>
      <c r="KZ58" s="18">
        <v>2</v>
      </c>
      <c r="LA58" s="18">
        <v>1</v>
      </c>
      <c r="LB58" s="18">
        <v>1</v>
      </c>
      <c r="LC58" s="18">
        <v>1</v>
      </c>
      <c r="LD58" s="18">
        <v>2</v>
      </c>
      <c r="LE58" s="18">
        <v>1</v>
      </c>
      <c r="LF58" s="18">
        <v>0</v>
      </c>
      <c r="LG58" s="18">
        <v>2</v>
      </c>
      <c r="LH58" s="18">
        <v>2</v>
      </c>
      <c r="LI58" s="18">
        <v>3</v>
      </c>
      <c r="LJ58" s="18">
        <v>2</v>
      </c>
      <c r="LK58" s="18">
        <v>2</v>
      </c>
      <c r="LL58" s="18">
        <v>2</v>
      </c>
      <c r="LM58" s="18">
        <v>2</v>
      </c>
      <c r="LN58" s="18">
        <v>2</v>
      </c>
      <c r="LO58" s="18">
        <v>1</v>
      </c>
      <c r="LP58" s="18">
        <v>3</v>
      </c>
      <c r="LQ58" s="18">
        <v>1</v>
      </c>
      <c r="LR58" s="18">
        <v>1</v>
      </c>
      <c r="LS58" s="18">
        <v>1</v>
      </c>
      <c r="LT58" s="18">
        <v>0</v>
      </c>
      <c r="LU58" s="18">
        <v>1</v>
      </c>
      <c r="LV58" s="18">
        <v>0</v>
      </c>
      <c r="LW58" s="18">
        <v>0</v>
      </c>
      <c r="LX58" s="18">
        <v>1</v>
      </c>
      <c r="LY58" s="18">
        <v>1</v>
      </c>
      <c r="LZ58" s="18">
        <v>1</v>
      </c>
      <c r="MA58" s="18">
        <v>2</v>
      </c>
      <c r="MB58" s="18">
        <v>0</v>
      </c>
      <c r="MC58" s="34">
        <v>1</v>
      </c>
      <c r="MD58">
        <f t="shared" si="1"/>
        <v>10</v>
      </c>
      <c r="ME58">
        <f t="shared" si="2"/>
        <v>9</v>
      </c>
      <c r="MF58">
        <f t="shared" si="3"/>
        <v>7</v>
      </c>
      <c r="MG58">
        <f t="shared" si="4"/>
        <v>9</v>
      </c>
      <c r="MH58">
        <f t="shared" si="5"/>
        <v>9</v>
      </c>
      <c r="MI58">
        <f t="shared" si="6"/>
        <v>4</v>
      </c>
      <c r="MJ58">
        <f t="shared" si="7"/>
        <v>30</v>
      </c>
      <c r="MK58" s="149">
        <v>1</v>
      </c>
      <c r="ML58" s="18">
        <v>1</v>
      </c>
      <c r="MM58" s="18">
        <v>1</v>
      </c>
      <c r="MN58" s="18">
        <v>2</v>
      </c>
      <c r="MO58" s="18">
        <v>1</v>
      </c>
      <c r="MP58" s="18">
        <v>1</v>
      </c>
      <c r="MQ58" s="18">
        <v>1</v>
      </c>
      <c r="MR58" s="18">
        <v>2</v>
      </c>
      <c r="MS58" s="18">
        <v>2</v>
      </c>
      <c r="MT58" s="18">
        <v>2</v>
      </c>
      <c r="MU58" s="18">
        <v>1</v>
      </c>
      <c r="MV58" s="18">
        <v>1</v>
      </c>
      <c r="MW58" s="18">
        <v>1</v>
      </c>
      <c r="MX58" s="18">
        <v>2</v>
      </c>
      <c r="MY58" s="18">
        <v>2</v>
      </c>
      <c r="MZ58" s="18">
        <v>1</v>
      </c>
      <c r="NA58" s="18">
        <v>1</v>
      </c>
      <c r="NB58" s="18">
        <v>1</v>
      </c>
      <c r="NC58" s="18">
        <v>2</v>
      </c>
      <c r="ND58" s="24">
        <f>SUM(MK58:NC58)</f>
        <v>26</v>
      </c>
      <c r="NE58" s="18" t="s">
        <v>477</v>
      </c>
      <c r="NF58" s="18" t="s">
        <v>571</v>
      </c>
      <c r="NG58" s="18" t="s">
        <v>913</v>
      </c>
      <c r="NH58" s="18">
        <v>7</v>
      </c>
      <c r="NI58" s="18" t="s">
        <v>26</v>
      </c>
      <c r="NJ58" s="18" t="s">
        <v>26</v>
      </c>
      <c r="NK58" s="18" t="s">
        <v>26</v>
      </c>
      <c r="NL58" s="18" t="s">
        <v>26</v>
      </c>
      <c r="NM58" s="18" t="s">
        <v>26</v>
      </c>
      <c r="NN58" s="18" t="s">
        <v>26</v>
      </c>
      <c r="NO58" s="18" t="s">
        <v>26</v>
      </c>
      <c r="NP58" s="18" t="s">
        <v>26</v>
      </c>
      <c r="NQ58" s="18" t="s">
        <v>26</v>
      </c>
      <c r="NR58" s="18" t="s">
        <v>378</v>
      </c>
      <c r="NS58" s="18" t="s">
        <v>26</v>
      </c>
      <c r="NT58" s="18" t="s">
        <v>26</v>
      </c>
      <c r="NU58" s="18" t="s">
        <v>101</v>
      </c>
      <c r="NV58" s="18" t="s">
        <v>100</v>
      </c>
      <c r="NW58" s="18">
        <v>30</v>
      </c>
      <c r="NX58" s="18" t="s">
        <v>7</v>
      </c>
      <c r="NY58" s="18" t="s">
        <v>7</v>
      </c>
      <c r="OA58" s="18" t="s">
        <v>21</v>
      </c>
      <c r="OB58" s="18" t="s">
        <v>96</v>
      </c>
      <c r="OC58" s="18">
        <v>5</v>
      </c>
      <c r="OD58" s="18">
        <v>3</v>
      </c>
      <c r="OE58" s="18">
        <v>5</v>
      </c>
      <c r="OF58" s="18">
        <v>2</v>
      </c>
      <c r="OG58" s="18" t="s">
        <v>1346</v>
      </c>
      <c r="OH58" s="18" t="s">
        <v>20</v>
      </c>
      <c r="OI58" s="18" t="s">
        <v>19</v>
      </c>
      <c r="OJ58" s="18" t="s">
        <v>16</v>
      </c>
      <c r="OK58" s="18" t="s">
        <v>18</v>
      </c>
      <c r="OL58" s="18">
        <v>3</v>
      </c>
      <c r="OM58" s="18">
        <v>1</v>
      </c>
      <c r="ON58" s="18">
        <v>1</v>
      </c>
      <c r="OO58" s="18">
        <v>4</v>
      </c>
      <c r="OQ58" s="18" t="s">
        <v>14</v>
      </c>
      <c r="OR58" s="18" t="s">
        <v>9</v>
      </c>
      <c r="OS58" s="18" t="s">
        <v>94</v>
      </c>
      <c r="OT58" s="18" t="s">
        <v>58</v>
      </c>
      <c r="OU58" s="18" t="s">
        <v>7</v>
      </c>
      <c r="OV58" s="18" t="s">
        <v>7</v>
      </c>
      <c r="OW58" s="18" t="s">
        <v>7</v>
      </c>
      <c r="OX58" s="18" t="s">
        <v>12</v>
      </c>
      <c r="OY58" s="18" t="s">
        <v>57</v>
      </c>
      <c r="OZ58" s="18" t="s">
        <v>9</v>
      </c>
      <c r="PA58" s="18" t="s">
        <v>7</v>
      </c>
      <c r="PC58" s="18" t="s">
        <v>580</v>
      </c>
      <c r="PD58" s="18" t="s">
        <v>9</v>
      </c>
      <c r="PE58" s="18" t="s">
        <v>9</v>
      </c>
      <c r="PF58" s="18" t="s">
        <v>7</v>
      </c>
      <c r="PH58" s="18" t="s">
        <v>7</v>
      </c>
      <c r="PI58" s="18" t="s">
        <v>7</v>
      </c>
      <c r="PM58" s="18" t="s">
        <v>337</v>
      </c>
      <c r="PQ58" s="18">
        <v>6</v>
      </c>
      <c r="PV58" s="18" t="s">
        <v>5</v>
      </c>
      <c r="QL58" s="18" t="s">
        <v>54</v>
      </c>
      <c r="QT58" s="18" t="s">
        <v>158</v>
      </c>
      <c r="QX58" s="18" t="s">
        <v>229</v>
      </c>
      <c r="QZ58" s="18" t="s">
        <v>279</v>
      </c>
      <c r="RA58" s="34" t="s">
        <v>278</v>
      </c>
      <c r="RB58" s="37">
        <v>43978.641411157412</v>
      </c>
      <c r="RC58" s="35" t="s">
        <v>747</v>
      </c>
      <c r="RD58" s="35">
        <v>10</v>
      </c>
      <c r="RE58" s="35" t="s">
        <v>7</v>
      </c>
      <c r="RG58" s="35" t="s">
        <v>7</v>
      </c>
      <c r="RI58" s="35" t="s">
        <v>7</v>
      </c>
      <c r="RL58" s="35" t="s">
        <v>20</v>
      </c>
      <c r="RM58" s="35" t="s">
        <v>40</v>
      </c>
      <c r="RN58" s="35" t="s">
        <v>20</v>
      </c>
      <c r="RO58" s="35" t="s">
        <v>20</v>
      </c>
      <c r="RP58" s="35" t="s">
        <v>20</v>
      </c>
      <c r="RQ58" s="35" t="s">
        <v>39</v>
      </c>
      <c r="RR58" s="35" t="s">
        <v>20</v>
      </c>
      <c r="RS58" s="35">
        <v>1</v>
      </c>
      <c r="RT58" s="35" t="s">
        <v>20</v>
      </c>
      <c r="RU58" s="35" t="s">
        <v>38</v>
      </c>
      <c r="RV58" s="35" t="s">
        <v>9</v>
      </c>
      <c r="RW58" s="35" t="s">
        <v>1630</v>
      </c>
      <c r="RX58" s="35" t="s">
        <v>7</v>
      </c>
      <c r="RZ58" s="35" t="s">
        <v>7</v>
      </c>
      <c r="SA58" s="35" t="s">
        <v>20</v>
      </c>
      <c r="SC58" s="35" t="s">
        <v>9</v>
      </c>
      <c r="SD58" s="35" t="s">
        <v>1629</v>
      </c>
      <c r="SE58" s="35">
        <v>0</v>
      </c>
      <c r="SG58" s="35">
        <v>1</v>
      </c>
      <c r="SH58" s="35" t="s">
        <v>207</v>
      </c>
      <c r="SI58" s="35">
        <v>5</v>
      </c>
      <c r="SJ58" s="35" t="s">
        <v>170</v>
      </c>
      <c r="SK58" s="35" t="s">
        <v>1117</v>
      </c>
      <c r="SL58" s="35">
        <v>3</v>
      </c>
      <c r="SM58" s="35">
        <v>3</v>
      </c>
      <c r="SN58" s="35">
        <v>1</v>
      </c>
      <c r="SO58" s="35">
        <v>1</v>
      </c>
      <c r="SP58" s="35">
        <v>3</v>
      </c>
      <c r="SQ58" s="35">
        <v>1</v>
      </c>
      <c r="SR58" s="35">
        <v>1</v>
      </c>
      <c r="SS58" s="35">
        <v>3</v>
      </c>
      <c r="ST58" s="35">
        <v>1</v>
      </c>
      <c r="SU58" s="35">
        <v>3</v>
      </c>
      <c r="SV58" s="35">
        <v>2</v>
      </c>
      <c r="SW58" s="35">
        <v>1</v>
      </c>
      <c r="SX58" s="35">
        <v>1</v>
      </c>
      <c r="SY58" s="35">
        <v>2</v>
      </c>
      <c r="SZ58" s="35">
        <v>3</v>
      </c>
      <c r="TA58" s="35">
        <v>3</v>
      </c>
      <c r="TB58" s="35">
        <v>1</v>
      </c>
      <c r="TC58" s="35">
        <v>1</v>
      </c>
      <c r="TD58" s="35">
        <v>3</v>
      </c>
      <c r="TE58" s="35">
        <v>3</v>
      </c>
      <c r="TF58" s="156">
        <v>33</v>
      </c>
      <c r="TG58" s="160">
        <v>1</v>
      </c>
      <c r="TH58" s="35">
        <v>0</v>
      </c>
      <c r="TI58" s="35">
        <v>1</v>
      </c>
      <c r="TJ58" s="35">
        <v>1</v>
      </c>
      <c r="TK58" s="35">
        <v>2</v>
      </c>
      <c r="TL58" s="35">
        <v>0</v>
      </c>
      <c r="TM58" s="35">
        <v>1</v>
      </c>
      <c r="TN58" s="35">
        <v>1</v>
      </c>
      <c r="TO58" s="35">
        <v>0</v>
      </c>
      <c r="TP58" s="35">
        <v>0</v>
      </c>
      <c r="TQ58" s="35">
        <v>1</v>
      </c>
      <c r="TR58" s="35">
        <v>1</v>
      </c>
      <c r="TS58" s="35">
        <v>2</v>
      </c>
      <c r="TT58" s="35">
        <v>0</v>
      </c>
      <c r="TU58" s="35">
        <v>0</v>
      </c>
      <c r="TV58" s="35">
        <v>1</v>
      </c>
      <c r="TW58" s="35">
        <v>3</v>
      </c>
      <c r="TX58" s="35">
        <v>1</v>
      </c>
      <c r="TY58" s="35">
        <v>1</v>
      </c>
      <c r="TZ58" s="35">
        <v>1</v>
      </c>
      <c r="UA58" s="35">
        <v>1</v>
      </c>
      <c r="UB58" s="35">
        <v>0</v>
      </c>
      <c r="UC58" s="35">
        <v>0</v>
      </c>
      <c r="UD58" s="35">
        <v>3</v>
      </c>
      <c r="UE58" s="35">
        <v>1</v>
      </c>
      <c r="UF58" s="35">
        <v>1</v>
      </c>
      <c r="UG58" s="35">
        <v>0</v>
      </c>
      <c r="UH58" s="35">
        <v>0</v>
      </c>
      <c r="UI58" s="35">
        <v>1</v>
      </c>
      <c r="UJ58" s="35">
        <v>0</v>
      </c>
      <c r="UK58" s="35">
        <v>0</v>
      </c>
      <c r="UL58" s="35">
        <v>1</v>
      </c>
      <c r="UM58" s="35">
        <v>0</v>
      </c>
      <c r="UN58" s="35">
        <v>1</v>
      </c>
      <c r="UO58" s="35">
        <v>2</v>
      </c>
      <c r="UP58" s="35">
        <v>0</v>
      </c>
      <c r="UQ58" s="156">
        <v>1</v>
      </c>
      <c r="UR58" s="163">
        <v>2</v>
      </c>
      <c r="US58" s="163">
        <v>5</v>
      </c>
      <c r="UT58" s="163">
        <v>5</v>
      </c>
      <c r="UU58" s="163">
        <v>4</v>
      </c>
      <c r="UV58" s="163">
        <v>10</v>
      </c>
      <c r="UW58" s="163">
        <v>4</v>
      </c>
      <c r="UX58" s="163">
        <v>10</v>
      </c>
      <c r="UY58" s="160">
        <v>1</v>
      </c>
      <c r="UZ58" s="35">
        <v>1</v>
      </c>
      <c r="VA58" s="35">
        <v>1</v>
      </c>
      <c r="VB58" s="35">
        <v>2</v>
      </c>
      <c r="VC58" s="35">
        <v>1</v>
      </c>
      <c r="VD58" s="35">
        <v>1</v>
      </c>
      <c r="VE58" s="35">
        <v>1</v>
      </c>
      <c r="VF58" s="35">
        <v>2</v>
      </c>
      <c r="VG58" s="35">
        <v>2</v>
      </c>
      <c r="VH58" s="35">
        <v>1</v>
      </c>
      <c r="VI58" s="35">
        <v>2</v>
      </c>
      <c r="VJ58" s="35">
        <v>2</v>
      </c>
      <c r="VK58" s="35">
        <v>1</v>
      </c>
      <c r="VL58" s="35">
        <v>2</v>
      </c>
      <c r="VM58" s="35">
        <v>2</v>
      </c>
      <c r="VN58" s="35">
        <v>1</v>
      </c>
      <c r="VO58" s="35">
        <v>1</v>
      </c>
      <c r="VP58" s="35">
        <v>1</v>
      </c>
      <c r="VQ58" s="35">
        <v>2</v>
      </c>
      <c r="VR58" s="40">
        <f>SUM(UY58:VQ58)</f>
        <v>27</v>
      </c>
      <c r="VS58" s="44" t="s">
        <v>1628</v>
      </c>
      <c r="VT58" s="35" t="s">
        <v>571</v>
      </c>
      <c r="VU58" s="44" t="s">
        <v>1627</v>
      </c>
      <c r="VV58" s="35">
        <v>7</v>
      </c>
      <c r="VW58" s="35" t="s">
        <v>26</v>
      </c>
      <c r="VX58" s="35" t="s">
        <v>26</v>
      </c>
      <c r="VY58" s="35" t="s">
        <v>26</v>
      </c>
      <c r="VZ58" s="35" t="s">
        <v>26</v>
      </c>
      <c r="WA58" s="35" t="s">
        <v>26</v>
      </c>
      <c r="WB58" s="35" t="s">
        <v>26</v>
      </c>
      <c r="WC58" s="35" t="s">
        <v>26</v>
      </c>
      <c r="WD58" s="35" t="s">
        <v>26</v>
      </c>
      <c r="WE58" s="35" t="s">
        <v>26</v>
      </c>
      <c r="WF58" s="35" t="s">
        <v>7</v>
      </c>
      <c r="WG58" s="35" t="s">
        <v>26</v>
      </c>
      <c r="WH58" s="35" t="s">
        <v>25</v>
      </c>
      <c r="WI58" s="35" t="s">
        <v>101</v>
      </c>
      <c r="WJ58" s="35" t="s">
        <v>100</v>
      </c>
      <c r="WK58" s="35">
        <v>30</v>
      </c>
      <c r="WL58" s="35" t="s">
        <v>9</v>
      </c>
      <c r="WM58" s="35" t="s">
        <v>7</v>
      </c>
      <c r="WO58" s="35" t="s">
        <v>21</v>
      </c>
      <c r="WP58" s="35" t="s">
        <v>96</v>
      </c>
      <c r="WQ58" s="35">
        <v>4</v>
      </c>
      <c r="WR58" s="35">
        <v>3</v>
      </c>
      <c r="WS58" s="35">
        <v>5</v>
      </c>
      <c r="WT58" s="35">
        <v>2</v>
      </c>
      <c r="WU58" s="35" t="s">
        <v>1346</v>
      </c>
      <c r="WV58" s="35" t="s">
        <v>19</v>
      </c>
      <c r="WW58" s="35" t="s">
        <v>20</v>
      </c>
      <c r="WX58" s="35" t="s">
        <v>16</v>
      </c>
      <c r="WY58" s="35" t="s">
        <v>18</v>
      </c>
      <c r="WZ58" s="35">
        <v>3</v>
      </c>
      <c r="XA58" s="35">
        <v>2</v>
      </c>
      <c r="XB58" s="35">
        <v>1</v>
      </c>
      <c r="XC58" s="35">
        <v>5</v>
      </c>
      <c r="XE58" s="35" t="s">
        <v>14</v>
      </c>
      <c r="XF58" s="35" t="s">
        <v>9</v>
      </c>
      <c r="XG58" s="35" t="s">
        <v>58</v>
      </c>
      <c r="XH58" s="35" t="s">
        <v>162</v>
      </c>
      <c r="XI58" s="35" t="s">
        <v>7</v>
      </c>
      <c r="XJ58" s="35" t="s">
        <v>7</v>
      </c>
      <c r="XK58" s="35" t="s">
        <v>7</v>
      </c>
      <c r="XL58" s="35" t="s">
        <v>12</v>
      </c>
      <c r="XM58" s="35" t="s">
        <v>57</v>
      </c>
      <c r="XN58" s="35" t="s">
        <v>9</v>
      </c>
      <c r="XO58" s="35" t="s">
        <v>7</v>
      </c>
      <c r="XQ58" s="35" t="s">
        <v>580</v>
      </c>
      <c r="XR58" s="35" t="s">
        <v>9</v>
      </c>
      <c r="XS58" s="35" t="s">
        <v>9</v>
      </c>
      <c r="XT58" s="35" t="s">
        <v>7</v>
      </c>
      <c r="XV58" s="35" t="s">
        <v>7</v>
      </c>
      <c r="XW58" s="35" t="s">
        <v>7</v>
      </c>
      <c r="YA58" s="35" t="s">
        <v>55</v>
      </c>
      <c r="YI58" s="35">
        <v>4</v>
      </c>
      <c r="YJ58" s="35" t="s">
        <v>5</v>
      </c>
      <c r="YZ58" s="35" t="s">
        <v>54</v>
      </c>
      <c r="ZH58" s="35" t="s">
        <v>158</v>
      </c>
      <c r="ZL58" s="35" t="s">
        <v>229</v>
      </c>
      <c r="ZN58" s="35" t="s">
        <v>279</v>
      </c>
      <c r="ZO58" s="35" t="s">
        <v>278</v>
      </c>
    </row>
    <row r="59" spans="1:691" ht="14.5" x14ac:dyDescent="0.35">
      <c r="A59" s="17">
        <v>43958.734960706017</v>
      </c>
      <c r="B59" s="47" t="s">
        <v>496</v>
      </c>
      <c r="C59" s="53">
        <v>28</v>
      </c>
      <c r="D59" s="11" t="s">
        <v>139</v>
      </c>
      <c r="E59" s="11" t="s">
        <v>50</v>
      </c>
      <c r="F59" s="11" t="s">
        <v>118</v>
      </c>
      <c r="G59" s="11" t="s">
        <v>48</v>
      </c>
      <c r="H59" s="11" t="s">
        <v>47</v>
      </c>
      <c r="I59" s="11" t="s">
        <v>47</v>
      </c>
      <c r="J59" s="11" t="s">
        <v>7</v>
      </c>
      <c r="L59" s="11" t="s">
        <v>7</v>
      </c>
      <c r="N59" s="11" t="s">
        <v>7</v>
      </c>
      <c r="O59" s="11" t="s">
        <v>45</v>
      </c>
      <c r="Q59" s="11" t="s">
        <v>495</v>
      </c>
      <c r="S59" s="11">
        <v>4</v>
      </c>
      <c r="T59" s="11">
        <v>0</v>
      </c>
      <c r="U59" s="11" t="s">
        <v>7</v>
      </c>
      <c r="V59" s="11" t="s">
        <v>7</v>
      </c>
      <c r="W59" s="11" t="s">
        <v>7</v>
      </c>
      <c r="X59" s="11" t="s">
        <v>7</v>
      </c>
      <c r="Y59" s="54" t="s">
        <v>7</v>
      </c>
      <c r="Z59" s="65" t="s">
        <v>7</v>
      </c>
      <c r="AA59" s="66"/>
      <c r="AB59" s="66" t="s">
        <v>7</v>
      </c>
      <c r="AC59" s="66"/>
      <c r="AD59" s="66" t="s">
        <v>7</v>
      </c>
      <c r="AE59" s="66"/>
      <c r="AF59" s="67"/>
      <c r="AG59" s="53" t="s">
        <v>20</v>
      </c>
      <c r="AH59" s="11" t="s">
        <v>40</v>
      </c>
      <c r="AI59" s="11" t="s">
        <v>494</v>
      </c>
      <c r="AJ59" s="11" t="s">
        <v>20</v>
      </c>
      <c r="AK59" s="11" t="s">
        <v>494</v>
      </c>
      <c r="AL59" s="11" t="s">
        <v>194</v>
      </c>
      <c r="AM59" s="11" t="s">
        <v>79</v>
      </c>
      <c r="AN59" s="11" t="s">
        <v>20</v>
      </c>
      <c r="AO59" s="11" t="s">
        <v>20</v>
      </c>
      <c r="AP59" s="54" t="s">
        <v>115</v>
      </c>
      <c r="AQ59" s="65" t="s">
        <v>7</v>
      </c>
      <c r="AR59" s="66"/>
      <c r="AS59" s="66" t="s">
        <v>7</v>
      </c>
      <c r="AT59" s="67"/>
      <c r="AU59" s="53" t="s">
        <v>9</v>
      </c>
      <c r="AV59" s="11" t="s">
        <v>132</v>
      </c>
      <c r="AW59" s="11" t="s">
        <v>256</v>
      </c>
      <c r="AX59" s="11" t="s">
        <v>9</v>
      </c>
      <c r="AZ59" s="11">
        <v>5</v>
      </c>
      <c r="BA59" s="77" t="s">
        <v>493</v>
      </c>
      <c r="BB59" s="11">
        <v>0</v>
      </c>
      <c r="BD59" s="11">
        <v>0</v>
      </c>
      <c r="BF59" s="54"/>
      <c r="BG59" s="83">
        <v>2</v>
      </c>
      <c r="BH59" s="79">
        <v>1</v>
      </c>
      <c r="BI59" s="79">
        <v>3</v>
      </c>
      <c r="BJ59" s="79">
        <v>4</v>
      </c>
      <c r="BK59" s="79">
        <v>2</v>
      </c>
      <c r="BL59" s="79">
        <v>2</v>
      </c>
      <c r="BM59" s="79">
        <v>3</v>
      </c>
      <c r="BN59" s="79">
        <v>2</v>
      </c>
      <c r="BO59" s="79">
        <v>3</v>
      </c>
      <c r="BP59" s="79">
        <v>2</v>
      </c>
      <c r="BQ59" s="79">
        <v>3</v>
      </c>
      <c r="BR59" s="79">
        <v>3</v>
      </c>
      <c r="BS59" s="79">
        <v>2</v>
      </c>
      <c r="BT59" s="79">
        <v>3</v>
      </c>
      <c r="BU59" s="79">
        <v>2</v>
      </c>
      <c r="BV59" s="79">
        <v>2</v>
      </c>
      <c r="BW59" s="79">
        <v>3</v>
      </c>
      <c r="BX59" s="79">
        <v>3</v>
      </c>
      <c r="BY59" s="79">
        <v>2</v>
      </c>
      <c r="BZ59" s="84">
        <v>2</v>
      </c>
      <c r="CA59" s="136">
        <v>58</v>
      </c>
      <c r="CB59" s="53">
        <v>3</v>
      </c>
      <c r="CC59" s="11">
        <v>2</v>
      </c>
      <c r="CD59" s="11">
        <v>4</v>
      </c>
      <c r="CE59" s="11">
        <v>3</v>
      </c>
      <c r="CF59" s="11">
        <v>1</v>
      </c>
      <c r="CG59" s="11">
        <v>2</v>
      </c>
      <c r="CH59" s="11">
        <v>2</v>
      </c>
      <c r="CI59" s="11">
        <v>2</v>
      </c>
      <c r="CJ59" s="11">
        <v>2</v>
      </c>
      <c r="CK59" s="11">
        <v>2</v>
      </c>
      <c r="CL59" s="11">
        <v>2</v>
      </c>
      <c r="CM59" s="11">
        <v>2</v>
      </c>
      <c r="CN59" s="11">
        <v>2</v>
      </c>
      <c r="CO59" s="11">
        <v>2</v>
      </c>
      <c r="CP59" s="11">
        <v>2</v>
      </c>
      <c r="CQ59" s="11">
        <v>2</v>
      </c>
      <c r="CR59" s="11">
        <v>3</v>
      </c>
      <c r="CS59" s="11">
        <v>4</v>
      </c>
      <c r="CT59" s="11">
        <v>3</v>
      </c>
      <c r="CU59" s="11">
        <v>2</v>
      </c>
      <c r="CV59" s="11">
        <v>1</v>
      </c>
      <c r="CW59" s="11">
        <v>2</v>
      </c>
      <c r="CX59" s="11">
        <v>1</v>
      </c>
      <c r="CY59" s="11">
        <v>1</v>
      </c>
      <c r="CZ59" s="11">
        <v>1</v>
      </c>
      <c r="DA59" s="11">
        <v>3</v>
      </c>
      <c r="DB59" s="11">
        <v>2</v>
      </c>
      <c r="DC59" s="11">
        <v>1</v>
      </c>
      <c r="DD59" s="11">
        <v>3</v>
      </c>
      <c r="DE59" s="11">
        <v>1</v>
      </c>
      <c r="DF59" s="11">
        <v>1</v>
      </c>
      <c r="DG59" s="11">
        <v>1</v>
      </c>
      <c r="DH59" s="11">
        <v>1</v>
      </c>
      <c r="DI59" s="11">
        <v>3</v>
      </c>
      <c r="DJ59" s="11">
        <v>1</v>
      </c>
      <c r="DK59" s="11">
        <v>2</v>
      </c>
      <c r="DL59" s="54">
        <v>0</v>
      </c>
      <c r="DM59" s="143">
        <v>13</v>
      </c>
      <c r="DN59" s="143">
        <v>12</v>
      </c>
      <c r="DO59" s="143">
        <v>14</v>
      </c>
      <c r="DP59" s="143">
        <v>14</v>
      </c>
      <c r="DQ59" s="143">
        <v>8</v>
      </c>
      <c r="DR59" s="143">
        <v>11</v>
      </c>
      <c r="DS59" s="143">
        <v>56</v>
      </c>
      <c r="DT59" s="83">
        <v>1</v>
      </c>
      <c r="DU59" s="79">
        <v>1</v>
      </c>
      <c r="DV59" s="79">
        <v>3</v>
      </c>
      <c r="DW59" s="79">
        <v>3</v>
      </c>
      <c r="DX59" s="79">
        <v>2</v>
      </c>
      <c r="DY59" s="79">
        <v>2</v>
      </c>
      <c r="DZ59" s="79">
        <v>2</v>
      </c>
      <c r="EA59" s="79">
        <v>2</v>
      </c>
      <c r="EB59" s="79">
        <v>1</v>
      </c>
      <c r="EC59" s="79">
        <v>1</v>
      </c>
      <c r="ED59" s="79">
        <v>1</v>
      </c>
      <c r="EE59" s="79">
        <v>2</v>
      </c>
      <c r="EF59" s="79">
        <v>1</v>
      </c>
      <c r="EG59" s="79">
        <v>2</v>
      </c>
      <c r="EH59" s="79">
        <v>1</v>
      </c>
      <c r="EI59" s="79">
        <v>2</v>
      </c>
      <c r="EJ59" s="79">
        <v>2</v>
      </c>
      <c r="EK59" s="79">
        <v>1</v>
      </c>
      <c r="EL59" s="84">
        <v>2</v>
      </c>
      <c r="EM59" s="136">
        <f t="shared" si="0"/>
        <v>32</v>
      </c>
      <c r="EN59" s="90" t="s">
        <v>492</v>
      </c>
      <c r="EO59" s="11" t="s">
        <v>491</v>
      </c>
      <c r="EP59" s="77" t="s">
        <v>490</v>
      </c>
      <c r="EQ59" s="11">
        <v>7</v>
      </c>
      <c r="ER59" s="11" t="s">
        <v>69</v>
      </c>
      <c r="ES59" s="11" t="s">
        <v>69</v>
      </c>
      <c r="ET59" s="11" t="s">
        <v>26</v>
      </c>
      <c r="EU59" s="11" t="s">
        <v>26</v>
      </c>
      <c r="EV59" s="11" t="s">
        <v>26</v>
      </c>
      <c r="EW59" s="11" t="s">
        <v>26</v>
      </c>
      <c r="EX59" s="11" t="s">
        <v>26</v>
      </c>
      <c r="EY59" s="11" t="s">
        <v>26</v>
      </c>
      <c r="EZ59" s="11" t="s">
        <v>26</v>
      </c>
      <c r="FA59" s="11" t="s">
        <v>378</v>
      </c>
      <c r="FB59" s="11" t="s">
        <v>26</v>
      </c>
      <c r="FC59" s="11" t="s">
        <v>26</v>
      </c>
      <c r="FD59" s="11" t="s">
        <v>101</v>
      </c>
      <c r="FE59" s="54" t="s">
        <v>100</v>
      </c>
      <c r="FF59" s="83">
        <v>0.1</v>
      </c>
      <c r="FG59" s="79" t="s">
        <v>489</v>
      </c>
      <c r="FH59" s="79">
        <v>47</v>
      </c>
      <c r="FI59" s="79">
        <v>30</v>
      </c>
      <c r="FJ59" s="79" t="s">
        <v>9</v>
      </c>
      <c r="FK59" s="79" t="s">
        <v>9</v>
      </c>
      <c r="FL59" s="79" t="s">
        <v>488</v>
      </c>
      <c r="FM59" s="79" t="s">
        <v>96</v>
      </c>
      <c r="FN59" s="84" t="s">
        <v>60</v>
      </c>
      <c r="FO59" s="53">
        <v>5</v>
      </c>
      <c r="FP59" s="11">
        <v>3</v>
      </c>
      <c r="FQ59" s="11">
        <v>5</v>
      </c>
      <c r="FR59" s="11">
        <v>2</v>
      </c>
      <c r="FS59" s="11" t="s">
        <v>17</v>
      </c>
      <c r="FT59" s="11" t="s">
        <v>19</v>
      </c>
      <c r="FU59" s="11" t="s">
        <v>20</v>
      </c>
      <c r="FV59" s="11" t="s">
        <v>20</v>
      </c>
      <c r="FW59" s="11" t="s">
        <v>20</v>
      </c>
      <c r="FX59" s="11">
        <v>2</v>
      </c>
      <c r="FY59" s="11">
        <v>2</v>
      </c>
      <c r="FZ59" s="11">
        <v>1</v>
      </c>
      <c r="GA59" s="11">
        <v>4</v>
      </c>
      <c r="GC59" s="11" t="s">
        <v>14</v>
      </c>
      <c r="GD59" s="11" t="s">
        <v>9</v>
      </c>
      <c r="GE59" s="11" t="s">
        <v>58</v>
      </c>
      <c r="GF59" s="11" t="s">
        <v>58</v>
      </c>
      <c r="GG59" s="11" t="s">
        <v>7</v>
      </c>
      <c r="GH59" s="11" t="s">
        <v>7</v>
      </c>
      <c r="GI59" s="54" t="s">
        <v>7</v>
      </c>
      <c r="GJ59" s="83" t="s">
        <v>12</v>
      </c>
      <c r="GK59" s="79" t="s">
        <v>57</v>
      </c>
      <c r="GL59" s="79" t="s">
        <v>9</v>
      </c>
      <c r="GM59" s="79" t="s">
        <v>7</v>
      </c>
      <c r="GN59" s="79"/>
      <c r="GO59" s="79" t="s">
        <v>487</v>
      </c>
      <c r="GP59" s="79" t="s">
        <v>7</v>
      </c>
      <c r="GQ59" s="79" t="s">
        <v>9</v>
      </c>
      <c r="GR59" s="79" t="s">
        <v>9</v>
      </c>
      <c r="GS59" s="79"/>
      <c r="GT59" s="84" t="s">
        <v>9</v>
      </c>
      <c r="GU59" s="53" t="s">
        <v>7</v>
      </c>
      <c r="GW59" s="11" t="s">
        <v>7</v>
      </c>
      <c r="GX59" s="54" t="s">
        <v>7</v>
      </c>
      <c r="GY59" s="83" t="s">
        <v>6</v>
      </c>
      <c r="GZ59" s="79"/>
      <c r="HA59" s="79"/>
      <c r="HB59" s="79"/>
      <c r="HC59" s="79"/>
      <c r="HD59" s="79">
        <v>1</v>
      </c>
      <c r="HE59" s="79"/>
      <c r="HF59" s="79"/>
      <c r="HG59" s="84"/>
      <c r="HH59" s="49" t="s">
        <v>5</v>
      </c>
      <c r="HX59" s="11" t="s">
        <v>54</v>
      </c>
      <c r="IB59" s="11" t="s">
        <v>141</v>
      </c>
      <c r="ID59" s="11" t="s">
        <v>293</v>
      </c>
      <c r="IE59" s="11" t="s">
        <v>486</v>
      </c>
      <c r="IF59" s="11" t="s">
        <v>1</v>
      </c>
      <c r="MD59"/>
      <c r="ME59"/>
      <c r="MF59"/>
      <c r="MG59"/>
      <c r="MH59"/>
      <c r="MI59"/>
      <c r="MJ59"/>
    </row>
    <row r="60" spans="1:691" ht="14.5" x14ac:dyDescent="0.35">
      <c r="A60" s="17">
        <v>43957.482446099537</v>
      </c>
      <c r="B60" s="47" t="s">
        <v>776</v>
      </c>
      <c r="C60" s="53">
        <v>42</v>
      </c>
      <c r="D60" s="11" t="s">
        <v>51</v>
      </c>
      <c r="E60" s="11" t="s">
        <v>50</v>
      </c>
      <c r="F60" s="11" t="s">
        <v>49</v>
      </c>
      <c r="G60" s="11" t="s">
        <v>117</v>
      </c>
      <c r="H60" s="11" t="s">
        <v>9</v>
      </c>
      <c r="I60" s="11" t="s">
        <v>7</v>
      </c>
      <c r="J60" s="11" t="s">
        <v>9</v>
      </c>
      <c r="K60" s="11">
        <v>1</v>
      </c>
      <c r="L60" s="11" t="s">
        <v>9</v>
      </c>
      <c r="M60" s="11" t="s">
        <v>318</v>
      </c>
      <c r="N60" s="11" t="s">
        <v>7</v>
      </c>
      <c r="O60" s="11" t="s">
        <v>45</v>
      </c>
      <c r="P60" s="11" t="s">
        <v>775</v>
      </c>
      <c r="Q60" s="11" t="s">
        <v>774</v>
      </c>
      <c r="R60" s="11">
        <v>435600</v>
      </c>
      <c r="S60" s="11">
        <v>2</v>
      </c>
      <c r="T60" s="11">
        <v>1</v>
      </c>
      <c r="U60" s="11" t="s">
        <v>7</v>
      </c>
      <c r="V60" s="11" t="s">
        <v>7</v>
      </c>
      <c r="W60" s="11" t="s">
        <v>9</v>
      </c>
      <c r="X60" s="11" t="s">
        <v>7</v>
      </c>
      <c r="Y60" s="54" t="s">
        <v>7</v>
      </c>
      <c r="Z60" s="65" t="s">
        <v>7</v>
      </c>
      <c r="AA60" s="66"/>
      <c r="AB60" s="66" t="s">
        <v>7</v>
      </c>
      <c r="AC60" s="66"/>
      <c r="AD60" s="66" t="s">
        <v>9</v>
      </c>
      <c r="AE60" s="66" t="s">
        <v>773</v>
      </c>
      <c r="AF60" s="67" t="s">
        <v>772</v>
      </c>
      <c r="AG60" s="53" t="s">
        <v>20</v>
      </c>
      <c r="AH60" s="11" t="s">
        <v>40</v>
      </c>
      <c r="AI60" s="11" t="s">
        <v>20</v>
      </c>
      <c r="AJ60" s="11">
        <v>1</v>
      </c>
      <c r="AK60" s="11" t="s">
        <v>20</v>
      </c>
      <c r="AL60" s="11" t="s">
        <v>39</v>
      </c>
      <c r="AM60" s="11" t="s">
        <v>20</v>
      </c>
      <c r="AN60" s="11">
        <v>5</v>
      </c>
      <c r="AO60" s="11" t="s">
        <v>20</v>
      </c>
      <c r="AP60" s="54" t="s">
        <v>133</v>
      </c>
      <c r="AQ60" s="65" t="s">
        <v>9</v>
      </c>
      <c r="AR60" s="66" t="s">
        <v>771</v>
      </c>
      <c r="AS60" s="66" t="s">
        <v>9</v>
      </c>
      <c r="AT60" s="67" t="s">
        <v>770</v>
      </c>
      <c r="AU60" s="53" t="s">
        <v>9</v>
      </c>
      <c r="AV60" s="11" t="s">
        <v>132</v>
      </c>
      <c r="AW60" s="11" t="s">
        <v>256</v>
      </c>
      <c r="AX60" s="11" t="s">
        <v>7</v>
      </c>
      <c r="AZ60" s="11">
        <v>6</v>
      </c>
      <c r="BA60" s="11" t="s">
        <v>129</v>
      </c>
      <c r="BB60" s="11">
        <v>6</v>
      </c>
      <c r="BC60" s="11" t="s">
        <v>204</v>
      </c>
      <c r="BD60" s="11">
        <v>6</v>
      </c>
      <c r="BE60" s="11" t="s">
        <v>207</v>
      </c>
      <c r="BF60" s="54">
        <v>2</v>
      </c>
      <c r="BG60" s="83">
        <v>4</v>
      </c>
      <c r="BH60" s="79">
        <v>4</v>
      </c>
      <c r="BI60" s="79">
        <v>1</v>
      </c>
      <c r="BJ60" s="79">
        <v>1</v>
      </c>
      <c r="BK60" s="79">
        <v>2</v>
      </c>
      <c r="BL60" s="79">
        <v>1</v>
      </c>
      <c r="BM60" s="79">
        <v>2</v>
      </c>
      <c r="BN60" s="79">
        <v>4</v>
      </c>
      <c r="BO60" s="79">
        <v>1</v>
      </c>
      <c r="BP60" s="79">
        <v>3</v>
      </c>
      <c r="BQ60" s="79">
        <v>4</v>
      </c>
      <c r="BR60" s="79">
        <v>1</v>
      </c>
      <c r="BS60" s="79">
        <v>1</v>
      </c>
      <c r="BT60" s="79">
        <v>1</v>
      </c>
      <c r="BU60" s="79">
        <v>3</v>
      </c>
      <c r="BV60" s="79">
        <v>3</v>
      </c>
      <c r="BW60" s="79">
        <v>1</v>
      </c>
      <c r="BX60" s="79">
        <v>1</v>
      </c>
      <c r="BY60" s="79">
        <v>3</v>
      </c>
      <c r="BZ60" s="84">
        <v>3</v>
      </c>
      <c r="CA60" s="136">
        <v>29</v>
      </c>
      <c r="CB60" s="53">
        <v>0</v>
      </c>
      <c r="CC60" s="11">
        <v>0</v>
      </c>
      <c r="CD60" s="11">
        <v>0</v>
      </c>
      <c r="CE60" s="11">
        <v>0</v>
      </c>
      <c r="CF60" s="11">
        <v>4</v>
      </c>
      <c r="CG60" s="11">
        <v>0</v>
      </c>
      <c r="CH60" s="11">
        <v>0</v>
      </c>
      <c r="CI60" s="11">
        <v>0</v>
      </c>
      <c r="CJ60" s="11">
        <v>4</v>
      </c>
      <c r="CK60" s="11">
        <v>0</v>
      </c>
      <c r="CL60" s="11">
        <v>0</v>
      </c>
      <c r="CM60" s="11">
        <v>0</v>
      </c>
      <c r="CN60" s="11">
        <v>4</v>
      </c>
      <c r="CO60" s="11">
        <v>0</v>
      </c>
      <c r="CP60" s="11">
        <v>0</v>
      </c>
      <c r="CQ60" s="11">
        <v>0</v>
      </c>
      <c r="CR60" s="11">
        <v>0</v>
      </c>
      <c r="CS60" s="11">
        <v>0</v>
      </c>
      <c r="CT60" s="11">
        <v>0</v>
      </c>
      <c r="CU60" s="11">
        <v>0</v>
      </c>
      <c r="CV60" s="11">
        <v>0</v>
      </c>
      <c r="CW60" s="11">
        <v>0</v>
      </c>
      <c r="CX60" s="11">
        <v>0</v>
      </c>
      <c r="CY60" s="11">
        <v>4</v>
      </c>
      <c r="CZ60" s="11">
        <v>0</v>
      </c>
      <c r="DA60" s="11">
        <v>0</v>
      </c>
      <c r="DB60" s="11">
        <v>0</v>
      </c>
      <c r="DC60" s="11">
        <v>0</v>
      </c>
      <c r="DD60" s="11">
        <v>0</v>
      </c>
      <c r="DE60" s="11">
        <v>0</v>
      </c>
      <c r="DF60" s="11">
        <v>0</v>
      </c>
      <c r="DG60" s="11">
        <v>4</v>
      </c>
      <c r="DH60" s="11">
        <v>0</v>
      </c>
      <c r="DI60" s="11">
        <v>0</v>
      </c>
      <c r="DJ60" s="11">
        <v>4</v>
      </c>
      <c r="DK60" s="11">
        <v>0</v>
      </c>
      <c r="DL60" s="54">
        <v>0</v>
      </c>
      <c r="DM60" s="143">
        <v>0</v>
      </c>
      <c r="DN60" s="143">
        <v>0</v>
      </c>
      <c r="DO60" s="143">
        <v>0</v>
      </c>
      <c r="DP60" s="143">
        <v>0</v>
      </c>
      <c r="DQ60" s="143">
        <v>24</v>
      </c>
      <c r="DR60" s="143">
        <v>0</v>
      </c>
      <c r="DS60" s="143">
        <v>-24</v>
      </c>
      <c r="DT60" s="83">
        <v>2</v>
      </c>
      <c r="DU60" s="79">
        <v>1</v>
      </c>
      <c r="DV60" s="79">
        <v>2</v>
      </c>
      <c r="DW60" s="79">
        <v>1</v>
      </c>
      <c r="DX60" s="79">
        <v>1</v>
      </c>
      <c r="DY60" s="79">
        <v>1</v>
      </c>
      <c r="DZ60" s="79">
        <v>1</v>
      </c>
      <c r="EA60" s="79">
        <v>1</v>
      </c>
      <c r="EB60" s="79">
        <v>1</v>
      </c>
      <c r="EC60" s="79">
        <v>1</v>
      </c>
      <c r="ED60" s="79">
        <v>1</v>
      </c>
      <c r="EE60" s="79">
        <v>1</v>
      </c>
      <c r="EF60" s="79">
        <v>1</v>
      </c>
      <c r="EG60" s="79">
        <v>1</v>
      </c>
      <c r="EH60" s="79">
        <v>1</v>
      </c>
      <c r="EI60" s="79">
        <v>1</v>
      </c>
      <c r="EJ60" s="79">
        <v>1</v>
      </c>
      <c r="EK60" s="79">
        <v>1</v>
      </c>
      <c r="EL60" s="84">
        <v>1</v>
      </c>
      <c r="EM60" s="136">
        <f t="shared" si="0"/>
        <v>21</v>
      </c>
      <c r="EN60" s="90" t="s">
        <v>769</v>
      </c>
      <c r="EO60" s="11" t="s">
        <v>253</v>
      </c>
      <c r="EP60" s="77" t="s">
        <v>768</v>
      </c>
      <c r="EQ60" s="11">
        <v>7</v>
      </c>
      <c r="ER60" s="11" t="s">
        <v>26</v>
      </c>
      <c r="ES60" s="11" t="s">
        <v>26</v>
      </c>
      <c r="ET60" s="11" t="s">
        <v>103</v>
      </c>
      <c r="EU60" s="11" t="s">
        <v>26</v>
      </c>
      <c r="EV60" s="11" t="s">
        <v>26</v>
      </c>
      <c r="EW60" s="11" t="s">
        <v>26</v>
      </c>
      <c r="EX60" s="11" t="s">
        <v>103</v>
      </c>
      <c r="EY60" s="11" t="s">
        <v>103</v>
      </c>
      <c r="EZ60" s="11" t="s">
        <v>103</v>
      </c>
      <c r="FA60" s="11" t="s">
        <v>767</v>
      </c>
      <c r="FB60" s="11" t="s">
        <v>125</v>
      </c>
      <c r="FC60" s="11" t="s">
        <v>26</v>
      </c>
      <c r="FD60" s="11" t="s">
        <v>66</v>
      </c>
      <c r="FE60" s="54" t="s">
        <v>23</v>
      </c>
      <c r="FF60" s="83">
        <v>0.1</v>
      </c>
      <c r="FG60" s="79" t="s">
        <v>264</v>
      </c>
      <c r="FH60" s="79" t="s">
        <v>514</v>
      </c>
      <c r="FI60" s="79">
        <v>60</v>
      </c>
      <c r="FJ60" s="79" t="s">
        <v>7</v>
      </c>
      <c r="FK60" s="79" t="s">
        <v>7</v>
      </c>
      <c r="FL60" s="79" t="s">
        <v>766</v>
      </c>
      <c r="FM60" s="79" t="s">
        <v>21</v>
      </c>
      <c r="FN60" s="84" t="s">
        <v>22</v>
      </c>
      <c r="FO60" s="53">
        <v>4</v>
      </c>
      <c r="FP60" s="11">
        <v>3</v>
      </c>
      <c r="FQ60" s="11">
        <v>2</v>
      </c>
      <c r="FR60" s="11">
        <v>4</v>
      </c>
      <c r="FS60" s="11" t="s">
        <v>19</v>
      </c>
      <c r="FT60" s="11" t="s">
        <v>16</v>
      </c>
      <c r="FU60" s="11" t="s">
        <v>17</v>
      </c>
      <c r="FV60" s="11" t="s">
        <v>18</v>
      </c>
      <c r="FW60" s="11" t="s">
        <v>20</v>
      </c>
      <c r="FX60" s="11">
        <v>3</v>
      </c>
      <c r="FY60" s="11">
        <v>4</v>
      </c>
      <c r="FZ60" s="11">
        <v>4</v>
      </c>
      <c r="GA60" s="11">
        <v>4</v>
      </c>
      <c r="GB60" s="11" t="s">
        <v>412</v>
      </c>
      <c r="GC60" s="11" t="s">
        <v>14</v>
      </c>
      <c r="GD60" s="11" t="s">
        <v>7</v>
      </c>
      <c r="GE60" s="11" t="s">
        <v>94</v>
      </c>
      <c r="GF60" s="11" t="s">
        <v>94</v>
      </c>
      <c r="GG60" s="11" t="s">
        <v>7</v>
      </c>
      <c r="GH60" s="11" t="s">
        <v>7</v>
      </c>
      <c r="GI60" s="54" t="s">
        <v>7</v>
      </c>
      <c r="GJ60" s="83" t="s">
        <v>12</v>
      </c>
      <c r="GK60" s="79" t="s">
        <v>11</v>
      </c>
      <c r="GL60" s="79" t="s">
        <v>7</v>
      </c>
      <c r="GM60" s="79" t="s">
        <v>7</v>
      </c>
      <c r="GN60" s="79"/>
      <c r="GO60" s="79" t="s">
        <v>399</v>
      </c>
      <c r="GP60" s="79" t="s">
        <v>7</v>
      </c>
      <c r="GQ60" s="79" t="s">
        <v>9</v>
      </c>
      <c r="GR60" s="79" t="s">
        <v>9</v>
      </c>
      <c r="GS60" s="79" t="s">
        <v>8</v>
      </c>
      <c r="GT60" s="84" t="s">
        <v>7</v>
      </c>
      <c r="GU60" s="53" t="s">
        <v>7</v>
      </c>
      <c r="GW60" s="11" t="s">
        <v>7</v>
      </c>
      <c r="GX60" s="54" t="s">
        <v>7</v>
      </c>
      <c r="GY60" s="83" t="s">
        <v>121</v>
      </c>
      <c r="GZ60" s="79">
        <v>9</v>
      </c>
      <c r="HA60" s="79"/>
      <c r="HB60" s="79"/>
      <c r="HC60" s="79"/>
      <c r="HD60" s="79"/>
      <c r="HE60" s="79"/>
      <c r="HF60" s="79"/>
      <c r="HG60" s="84"/>
      <c r="HH60" s="49" t="s">
        <v>5</v>
      </c>
      <c r="HX60" s="11" t="s">
        <v>54</v>
      </c>
      <c r="HY60" s="11" t="s">
        <v>1</v>
      </c>
      <c r="HZ60" s="11" t="s">
        <v>1</v>
      </c>
      <c r="IB60" s="11" t="s">
        <v>1</v>
      </c>
      <c r="IF60" s="11" t="s">
        <v>1</v>
      </c>
      <c r="IN60" s="21">
        <v>43964.466472175925</v>
      </c>
      <c r="IO60" s="18" t="s">
        <v>776</v>
      </c>
      <c r="IP60" s="18">
        <v>5</v>
      </c>
      <c r="IQ60" s="18" t="s">
        <v>7</v>
      </c>
      <c r="IS60" s="18" t="s">
        <v>7</v>
      </c>
      <c r="IU60" s="18" t="s">
        <v>9</v>
      </c>
      <c r="IV60" s="18" t="s">
        <v>1530</v>
      </c>
      <c r="IX60" s="18" t="s">
        <v>20</v>
      </c>
      <c r="IY60" s="18" t="s">
        <v>40</v>
      </c>
      <c r="IZ60" s="18" t="s">
        <v>20</v>
      </c>
      <c r="JA60" s="18">
        <v>1</v>
      </c>
      <c r="JB60" s="18" t="s">
        <v>20</v>
      </c>
      <c r="JC60" s="18" t="s">
        <v>39</v>
      </c>
      <c r="JD60" s="18" t="s">
        <v>20</v>
      </c>
      <c r="JE60" s="18">
        <v>1</v>
      </c>
      <c r="JF60" s="18" t="s">
        <v>20</v>
      </c>
      <c r="JG60" s="18" t="s">
        <v>133</v>
      </c>
      <c r="JH60" s="18" t="s">
        <v>9</v>
      </c>
      <c r="JI60" s="18" t="s">
        <v>1529</v>
      </c>
      <c r="JJ60" s="18" t="s">
        <v>9</v>
      </c>
      <c r="JK60" s="18" t="s">
        <v>1528</v>
      </c>
      <c r="JL60" s="18" t="s">
        <v>9</v>
      </c>
      <c r="JM60" s="18" t="s">
        <v>112</v>
      </c>
      <c r="JN60" s="18" t="s">
        <v>256</v>
      </c>
      <c r="JO60" s="18" t="s">
        <v>9</v>
      </c>
      <c r="JP60" s="18" t="s">
        <v>1527</v>
      </c>
      <c r="JQ60" s="18">
        <v>4</v>
      </c>
      <c r="JR60" s="18">
        <v>1</v>
      </c>
      <c r="JS60" s="18">
        <v>2</v>
      </c>
      <c r="JT60" s="18">
        <v>1</v>
      </c>
      <c r="JU60" s="18">
        <v>5</v>
      </c>
      <c r="JV60" s="18">
        <v>30</v>
      </c>
      <c r="JW60" s="18">
        <v>1</v>
      </c>
      <c r="JX60" s="18">
        <v>4</v>
      </c>
      <c r="JY60" s="18">
        <v>4</v>
      </c>
      <c r="JZ60" s="18">
        <v>1</v>
      </c>
      <c r="KA60" s="18">
        <v>1</v>
      </c>
      <c r="KB60" s="18">
        <v>1</v>
      </c>
      <c r="KC60" s="18">
        <v>1</v>
      </c>
      <c r="KD60" s="18">
        <v>2</v>
      </c>
      <c r="KE60" s="18">
        <v>4</v>
      </c>
      <c r="KF60" s="18">
        <v>1</v>
      </c>
      <c r="KG60" s="18">
        <v>3</v>
      </c>
      <c r="KH60" s="18">
        <v>4</v>
      </c>
      <c r="KI60" s="18">
        <v>1</v>
      </c>
      <c r="KJ60" s="18">
        <v>1</v>
      </c>
      <c r="KK60" s="18">
        <v>1</v>
      </c>
      <c r="KL60" s="18">
        <v>4</v>
      </c>
      <c r="KM60" s="18">
        <v>4</v>
      </c>
      <c r="KN60" s="18">
        <v>2</v>
      </c>
      <c r="KO60" s="18">
        <v>1</v>
      </c>
      <c r="KP60" s="18">
        <v>4</v>
      </c>
      <c r="KQ60" s="18">
        <v>4</v>
      </c>
      <c r="KR60" s="34">
        <v>27</v>
      </c>
      <c r="KS60" s="149">
        <v>0</v>
      </c>
      <c r="KT60" s="18">
        <v>0</v>
      </c>
      <c r="KU60" s="18">
        <v>1</v>
      </c>
      <c r="KV60" s="18">
        <v>0</v>
      </c>
      <c r="KW60" s="18">
        <v>4</v>
      </c>
      <c r="KX60" s="18">
        <v>0</v>
      </c>
      <c r="KY60" s="18">
        <v>1</v>
      </c>
      <c r="KZ60" s="18">
        <v>0</v>
      </c>
      <c r="LA60" s="18">
        <v>4</v>
      </c>
      <c r="LB60" s="18">
        <v>0</v>
      </c>
      <c r="LC60" s="18">
        <v>0</v>
      </c>
      <c r="LD60" s="18">
        <v>0</v>
      </c>
      <c r="LE60" s="18">
        <v>4</v>
      </c>
      <c r="LF60" s="18">
        <v>0</v>
      </c>
      <c r="LG60" s="18">
        <v>0</v>
      </c>
      <c r="LH60" s="18">
        <v>0</v>
      </c>
      <c r="LI60" s="18">
        <v>0</v>
      </c>
      <c r="LJ60" s="18">
        <v>0</v>
      </c>
      <c r="LK60" s="18">
        <v>0</v>
      </c>
      <c r="LL60" s="18">
        <v>0</v>
      </c>
      <c r="LM60" s="18">
        <v>0</v>
      </c>
      <c r="LN60" s="18">
        <v>0</v>
      </c>
      <c r="LO60" s="18">
        <v>0</v>
      </c>
      <c r="LP60" s="18">
        <v>3</v>
      </c>
      <c r="LQ60" s="18">
        <v>0</v>
      </c>
      <c r="LR60" s="18">
        <v>0</v>
      </c>
      <c r="LS60" s="18">
        <v>0</v>
      </c>
      <c r="LT60" s="18">
        <v>0</v>
      </c>
      <c r="LU60" s="18">
        <v>0</v>
      </c>
      <c r="LV60" s="18">
        <v>0</v>
      </c>
      <c r="LW60" s="18">
        <v>0</v>
      </c>
      <c r="LX60" s="18">
        <v>4</v>
      </c>
      <c r="LY60" s="18">
        <v>0</v>
      </c>
      <c r="LZ60" s="18">
        <v>0</v>
      </c>
      <c r="MA60" s="18">
        <v>3</v>
      </c>
      <c r="MB60" s="18">
        <v>0</v>
      </c>
      <c r="MC60" s="34">
        <v>0</v>
      </c>
      <c r="MD60">
        <f t="shared" si="1"/>
        <v>0</v>
      </c>
      <c r="ME60">
        <f t="shared" si="2"/>
        <v>1</v>
      </c>
      <c r="MF60">
        <f t="shared" si="3"/>
        <v>1</v>
      </c>
      <c r="MG60">
        <f t="shared" si="4"/>
        <v>0</v>
      </c>
      <c r="MH60">
        <f t="shared" si="5"/>
        <v>22</v>
      </c>
      <c r="MI60">
        <f t="shared" si="6"/>
        <v>0</v>
      </c>
      <c r="MJ60">
        <f t="shared" si="7"/>
        <v>-20</v>
      </c>
      <c r="MK60" s="149">
        <v>1</v>
      </c>
      <c r="ML60" s="18">
        <v>2</v>
      </c>
      <c r="MM60" s="18">
        <v>2</v>
      </c>
      <c r="MN60" s="18">
        <v>2</v>
      </c>
      <c r="MO60" s="18">
        <v>1</v>
      </c>
      <c r="MP60" s="18">
        <v>1</v>
      </c>
      <c r="MQ60" s="18">
        <v>1</v>
      </c>
      <c r="MR60" s="18">
        <v>2</v>
      </c>
      <c r="MS60" s="18">
        <v>1</v>
      </c>
      <c r="MT60" s="18">
        <v>1</v>
      </c>
      <c r="MU60" s="18">
        <v>1</v>
      </c>
      <c r="MV60" s="18">
        <v>1</v>
      </c>
      <c r="MW60" s="18">
        <v>1</v>
      </c>
      <c r="MX60" s="18">
        <v>2</v>
      </c>
      <c r="MY60" s="18">
        <v>2</v>
      </c>
      <c r="MZ60" s="18">
        <v>1</v>
      </c>
      <c r="NA60" s="18">
        <v>1</v>
      </c>
      <c r="NB60" s="18">
        <v>1</v>
      </c>
      <c r="NC60" s="18">
        <v>1</v>
      </c>
      <c r="ND60" s="24">
        <f>SUM(MK60:NC60)</f>
        <v>25</v>
      </c>
      <c r="NE60" s="20" t="s">
        <v>724</v>
      </c>
      <c r="NF60" s="18">
        <v>30</v>
      </c>
      <c r="NG60" s="20" t="s">
        <v>1526</v>
      </c>
      <c r="NH60" s="18">
        <v>7</v>
      </c>
      <c r="NI60" s="18" t="s">
        <v>103</v>
      </c>
      <c r="NJ60" s="18" t="s">
        <v>26</v>
      </c>
      <c r="NK60" s="18" t="s">
        <v>103</v>
      </c>
      <c r="NL60" s="18" t="s">
        <v>26</v>
      </c>
      <c r="NM60" s="18" t="s">
        <v>26</v>
      </c>
      <c r="NN60" s="18" t="s">
        <v>26</v>
      </c>
      <c r="NO60" s="18" t="s">
        <v>26</v>
      </c>
      <c r="NP60" s="18" t="s">
        <v>26</v>
      </c>
      <c r="NQ60" s="18" t="s">
        <v>103</v>
      </c>
      <c r="NR60" s="18" t="s">
        <v>1525</v>
      </c>
      <c r="NS60" s="18" t="s">
        <v>25</v>
      </c>
      <c r="NT60" s="18" t="s">
        <v>26</v>
      </c>
      <c r="NU60" s="18" t="s">
        <v>66</v>
      </c>
      <c r="NV60" s="18" t="s">
        <v>23</v>
      </c>
      <c r="NW60" s="18">
        <v>90</v>
      </c>
      <c r="NX60" s="18" t="s">
        <v>9</v>
      </c>
      <c r="NY60" s="18" t="s">
        <v>7</v>
      </c>
      <c r="OA60" s="18" t="s">
        <v>21</v>
      </c>
      <c r="OB60" s="18" t="s">
        <v>22</v>
      </c>
      <c r="OC60" s="18">
        <v>3</v>
      </c>
      <c r="OD60" s="18">
        <v>2</v>
      </c>
      <c r="OE60" s="18">
        <v>1</v>
      </c>
      <c r="OF60" s="18">
        <v>2</v>
      </c>
      <c r="OG60" s="18" t="s">
        <v>16</v>
      </c>
      <c r="OH60" s="18" t="s">
        <v>18</v>
      </c>
      <c r="OI60" s="18" t="s">
        <v>19</v>
      </c>
      <c r="OJ60" s="18" t="s">
        <v>1346</v>
      </c>
      <c r="OK60" s="18" t="s">
        <v>20</v>
      </c>
      <c r="OL60" s="18">
        <v>2</v>
      </c>
      <c r="OM60" s="18">
        <v>3</v>
      </c>
      <c r="ON60" s="18">
        <v>5</v>
      </c>
      <c r="OO60" s="18">
        <v>4</v>
      </c>
      <c r="OQ60" s="18" t="s">
        <v>14</v>
      </c>
      <c r="OR60" s="18" t="s">
        <v>7</v>
      </c>
      <c r="OS60" s="18" t="s">
        <v>94</v>
      </c>
      <c r="OT60" s="18" t="s">
        <v>94</v>
      </c>
      <c r="OU60" s="18" t="s">
        <v>13</v>
      </c>
      <c r="OV60" s="18" t="s">
        <v>7</v>
      </c>
      <c r="OW60" s="18" t="s">
        <v>7</v>
      </c>
      <c r="OX60" s="18" t="s">
        <v>12</v>
      </c>
      <c r="OY60" s="18" t="s">
        <v>11</v>
      </c>
      <c r="OZ60" s="18" t="s">
        <v>7</v>
      </c>
      <c r="PA60" s="18" t="s">
        <v>7</v>
      </c>
      <c r="PC60" s="18" t="s">
        <v>399</v>
      </c>
      <c r="PD60" s="18" t="s">
        <v>9</v>
      </c>
      <c r="PE60" s="18" t="s">
        <v>9</v>
      </c>
      <c r="PF60" s="18" t="s">
        <v>9</v>
      </c>
      <c r="PG60" s="18" t="s">
        <v>8</v>
      </c>
      <c r="PH60" s="18" t="s">
        <v>7</v>
      </c>
      <c r="PI60" s="18" t="s">
        <v>7</v>
      </c>
      <c r="PK60" s="18" t="s">
        <v>7</v>
      </c>
      <c r="PL60" s="18" t="s">
        <v>7</v>
      </c>
      <c r="PM60" s="18" t="s">
        <v>308</v>
      </c>
      <c r="PP60" s="18">
        <v>9</v>
      </c>
      <c r="PV60" s="18" t="s">
        <v>5</v>
      </c>
      <c r="QL60" s="18" t="s">
        <v>54</v>
      </c>
      <c r="QM60" s="18" t="s">
        <v>1</v>
      </c>
      <c r="QN60" s="18" t="s">
        <v>1</v>
      </c>
      <c r="QP60" s="18" t="s">
        <v>1</v>
      </c>
      <c r="QT60" s="18" t="s">
        <v>1</v>
      </c>
      <c r="RB60" s="37">
        <v>43971.494023263891</v>
      </c>
      <c r="RC60" s="35" t="s">
        <v>776</v>
      </c>
      <c r="RD60" s="35">
        <v>4</v>
      </c>
      <c r="RE60" s="35" t="s">
        <v>7</v>
      </c>
      <c r="RG60" s="35" t="s">
        <v>9</v>
      </c>
      <c r="RH60" s="35" t="s">
        <v>351</v>
      </c>
      <c r="RI60" s="35" t="s">
        <v>7</v>
      </c>
      <c r="RL60" s="35" t="s">
        <v>20</v>
      </c>
      <c r="RM60" s="35" t="s">
        <v>40</v>
      </c>
      <c r="RN60" s="35" t="s">
        <v>20</v>
      </c>
      <c r="RO60" s="35">
        <v>1</v>
      </c>
      <c r="RP60" s="35" t="s">
        <v>20</v>
      </c>
      <c r="RQ60" s="35" t="s">
        <v>39</v>
      </c>
      <c r="RR60" s="35" t="s">
        <v>20</v>
      </c>
      <c r="RS60" s="35">
        <v>5</v>
      </c>
      <c r="RT60" s="35" t="s">
        <v>20</v>
      </c>
      <c r="RU60" s="35" t="s">
        <v>133</v>
      </c>
      <c r="RV60" s="35" t="s">
        <v>9</v>
      </c>
      <c r="RW60" s="35" t="s">
        <v>1689</v>
      </c>
      <c r="RX60" s="35" t="s">
        <v>7</v>
      </c>
      <c r="RZ60" s="35" t="s">
        <v>9</v>
      </c>
      <c r="SA60" s="35" t="s">
        <v>35</v>
      </c>
      <c r="SB60" s="35" t="s">
        <v>256</v>
      </c>
      <c r="SC60" s="35" t="s">
        <v>9</v>
      </c>
      <c r="SD60" s="35" t="s">
        <v>1689</v>
      </c>
      <c r="SE60" s="35">
        <v>5</v>
      </c>
      <c r="SF60" s="35">
        <v>60</v>
      </c>
      <c r="SG60" s="35">
        <v>1</v>
      </c>
      <c r="SH60" s="35">
        <v>3</v>
      </c>
      <c r="SI60" s="35">
        <v>4</v>
      </c>
      <c r="SJ60" s="35">
        <v>1</v>
      </c>
      <c r="SK60" s="35">
        <v>2</v>
      </c>
      <c r="SL60" s="35">
        <v>4</v>
      </c>
      <c r="SM60" s="35">
        <v>4</v>
      </c>
      <c r="SN60" s="35">
        <v>1</v>
      </c>
      <c r="SO60" s="35">
        <v>1</v>
      </c>
      <c r="SP60" s="35">
        <v>1</v>
      </c>
      <c r="SQ60" s="35">
        <v>2</v>
      </c>
      <c r="SR60" s="35">
        <v>1</v>
      </c>
      <c r="SS60" s="35">
        <v>3</v>
      </c>
      <c r="ST60" s="35">
        <v>1</v>
      </c>
      <c r="SU60" s="35">
        <v>3</v>
      </c>
      <c r="SV60" s="35">
        <v>3</v>
      </c>
      <c r="SW60" s="35">
        <v>1</v>
      </c>
      <c r="SX60" s="35">
        <v>1</v>
      </c>
      <c r="SY60" s="35">
        <v>1</v>
      </c>
      <c r="SZ60" s="35">
        <v>4</v>
      </c>
      <c r="TA60" s="35">
        <v>4</v>
      </c>
      <c r="TB60" s="35">
        <v>2</v>
      </c>
      <c r="TC60" s="35">
        <v>1</v>
      </c>
      <c r="TD60" s="35">
        <v>4</v>
      </c>
      <c r="TE60" s="35">
        <v>3</v>
      </c>
      <c r="TF60" s="156">
        <v>30</v>
      </c>
      <c r="TG60" s="160">
        <v>0</v>
      </c>
      <c r="TH60" s="35">
        <v>0</v>
      </c>
      <c r="TI60" s="35">
        <v>0</v>
      </c>
      <c r="TJ60" s="35">
        <v>0</v>
      </c>
      <c r="TK60" s="35">
        <v>3</v>
      </c>
      <c r="TL60" s="35">
        <v>0</v>
      </c>
      <c r="TM60" s="35">
        <v>1</v>
      </c>
      <c r="TN60" s="35">
        <v>0</v>
      </c>
      <c r="TO60" s="35">
        <v>4</v>
      </c>
      <c r="TP60" s="35">
        <v>0</v>
      </c>
      <c r="TQ60" s="35">
        <v>0</v>
      </c>
      <c r="TR60" s="35">
        <v>0</v>
      </c>
      <c r="TS60" s="35">
        <v>4</v>
      </c>
      <c r="TT60" s="35">
        <v>0</v>
      </c>
      <c r="TU60" s="35">
        <v>0</v>
      </c>
      <c r="TV60" s="35">
        <v>0</v>
      </c>
      <c r="TW60" s="35">
        <v>0</v>
      </c>
      <c r="TX60" s="35">
        <v>0</v>
      </c>
      <c r="TY60" s="35">
        <v>1</v>
      </c>
      <c r="TZ60" s="35">
        <v>0</v>
      </c>
      <c r="UA60" s="35">
        <v>0</v>
      </c>
      <c r="UB60" s="35">
        <v>0</v>
      </c>
      <c r="UC60" s="35">
        <v>0</v>
      </c>
      <c r="UD60" s="35">
        <v>4</v>
      </c>
      <c r="UE60" s="35">
        <v>0</v>
      </c>
      <c r="UF60" s="35">
        <v>0</v>
      </c>
      <c r="UG60" s="35">
        <v>0</v>
      </c>
      <c r="UH60" s="35">
        <v>0</v>
      </c>
      <c r="UI60" s="35">
        <v>0</v>
      </c>
      <c r="UJ60" s="35">
        <v>0</v>
      </c>
      <c r="UK60" s="35">
        <v>0</v>
      </c>
      <c r="UL60" s="35">
        <v>3</v>
      </c>
      <c r="UM60" s="35">
        <v>0</v>
      </c>
      <c r="UN60" s="35">
        <v>0</v>
      </c>
      <c r="UO60" s="35">
        <v>3</v>
      </c>
      <c r="UP60" s="35">
        <v>0</v>
      </c>
      <c r="UQ60" s="156">
        <v>0</v>
      </c>
      <c r="UR60" s="163">
        <v>0</v>
      </c>
      <c r="US60" s="163">
        <v>2</v>
      </c>
      <c r="UT60" s="163">
        <v>0</v>
      </c>
      <c r="UU60" s="163">
        <v>0</v>
      </c>
      <c r="UV60" s="163">
        <v>21</v>
      </c>
      <c r="UW60" s="163">
        <v>0</v>
      </c>
      <c r="UX60" s="163">
        <v>-19</v>
      </c>
      <c r="UY60" s="160">
        <v>2</v>
      </c>
      <c r="UZ60" s="35">
        <v>1</v>
      </c>
      <c r="VA60" s="35">
        <v>1</v>
      </c>
      <c r="VB60" s="35">
        <v>1</v>
      </c>
      <c r="VC60" s="35">
        <v>1</v>
      </c>
      <c r="VD60" s="35">
        <v>1</v>
      </c>
      <c r="VE60" s="35">
        <v>1</v>
      </c>
      <c r="VF60" s="35">
        <v>1</v>
      </c>
      <c r="VG60" s="35">
        <v>1</v>
      </c>
      <c r="VH60" s="35">
        <v>1</v>
      </c>
      <c r="VI60" s="35">
        <v>1</v>
      </c>
      <c r="VJ60" s="35">
        <v>1</v>
      </c>
      <c r="VK60" s="35">
        <v>1</v>
      </c>
      <c r="VL60" s="35">
        <v>1</v>
      </c>
      <c r="VM60" s="35">
        <v>1</v>
      </c>
      <c r="VN60" s="35">
        <v>1</v>
      </c>
      <c r="VO60" s="35">
        <v>1</v>
      </c>
      <c r="VP60" s="35">
        <v>1</v>
      </c>
      <c r="VQ60" s="35">
        <v>1</v>
      </c>
      <c r="VR60" s="40">
        <f>SUM(UY60:VQ60)</f>
        <v>20</v>
      </c>
      <c r="VS60" s="44" t="s">
        <v>724</v>
      </c>
      <c r="VT60" s="35">
        <v>30</v>
      </c>
      <c r="VU60" s="44" t="s">
        <v>1688</v>
      </c>
      <c r="VV60" s="35">
        <v>7</v>
      </c>
      <c r="VW60" s="35" t="s">
        <v>103</v>
      </c>
      <c r="VX60" s="35" t="s">
        <v>103</v>
      </c>
      <c r="VY60" s="35" t="s">
        <v>103</v>
      </c>
      <c r="VZ60" s="35" t="s">
        <v>26</v>
      </c>
      <c r="WA60" s="35" t="s">
        <v>26</v>
      </c>
      <c r="WB60" s="35" t="s">
        <v>26</v>
      </c>
      <c r="WC60" s="35" t="s">
        <v>26</v>
      </c>
      <c r="WD60" s="35" t="s">
        <v>26</v>
      </c>
      <c r="WE60" s="35" t="s">
        <v>26</v>
      </c>
      <c r="WF60" s="35" t="s">
        <v>102</v>
      </c>
      <c r="WG60" s="35" t="s">
        <v>26</v>
      </c>
      <c r="WH60" s="35" t="s">
        <v>26</v>
      </c>
      <c r="WI60" s="35" t="s">
        <v>66</v>
      </c>
      <c r="WJ60" s="35" t="s">
        <v>23</v>
      </c>
      <c r="WK60" s="35">
        <v>60</v>
      </c>
      <c r="WL60" s="35" t="s">
        <v>9</v>
      </c>
      <c r="WM60" s="35" t="s">
        <v>7</v>
      </c>
      <c r="WO60" s="35" t="s">
        <v>60</v>
      </c>
      <c r="WP60" s="35" t="s">
        <v>22</v>
      </c>
      <c r="WQ60" s="35">
        <v>3</v>
      </c>
      <c r="WR60" s="35">
        <v>2</v>
      </c>
      <c r="WS60" s="35">
        <v>1</v>
      </c>
      <c r="WT60" s="35">
        <v>4</v>
      </c>
      <c r="WU60" s="35" t="s">
        <v>19</v>
      </c>
      <c r="WV60" s="35" t="s">
        <v>1346</v>
      </c>
      <c r="WW60" s="35" t="s">
        <v>16</v>
      </c>
      <c r="WX60" s="35" t="s">
        <v>18</v>
      </c>
      <c r="WY60" s="35" t="s">
        <v>20</v>
      </c>
      <c r="WZ60" s="35">
        <v>1</v>
      </c>
      <c r="XA60" s="35">
        <v>1</v>
      </c>
      <c r="XB60" s="35">
        <v>1</v>
      </c>
      <c r="XC60" s="35">
        <v>5</v>
      </c>
      <c r="XE60" s="35" t="s">
        <v>14</v>
      </c>
      <c r="XF60" s="35" t="s">
        <v>7</v>
      </c>
      <c r="XG60" s="35" t="s">
        <v>94</v>
      </c>
      <c r="XH60" s="35" t="s">
        <v>14</v>
      </c>
      <c r="XI60" s="35" t="s">
        <v>7</v>
      </c>
      <c r="XJ60" s="35" t="s">
        <v>7</v>
      </c>
      <c r="XK60" s="35" t="s">
        <v>7</v>
      </c>
      <c r="XL60" s="35" t="s">
        <v>12</v>
      </c>
      <c r="XM60" s="35" t="s">
        <v>11</v>
      </c>
      <c r="XN60" s="35" t="s">
        <v>7</v>
      </c>
      <c r="XO60" s="35" t="s">
        <v>7</v>
      </c>
      <c r="XQ60" s="35" t="s">
        <v>399</v>
      </c>
      <c r="XR60" s="35" t="s">
        <v>9</v>
      </c>
      <c r="XS60" s="35" t="s">
        <v>9</v>
      </c>
      <c r="XT60" s="35" t="s">
        <v>9</v>
      </c>
      <c r="XU60" s="35" t="s">
        <v>8</v>
      </c>
      <c r="XV60" s="35" t="s">
        <v>7</v>
      </c>
      <c r="XW60" s="35" t="s">
        <v>7</v>
      </c>
      <c r="XY60" s="35" t="s">
        <v>7</v>
      </c>
      <c r="XZ60" s="35" t="s">
        <v>7</v>
      </c>
      <c r="YA60" s="35" t="s">
        <v>249</v>
      </c>
      <c r="YC60" s="35">
        <v>9</v>
      </c>
      <c r="YJ60" s="35" t="s">
        <v>5</v>
      </c>
      <c r="YR60" s="35" t="s">
        <v>4</v>
      </c>
      <c r="YS60" s="35" t="s">
        <v>1687</v>
      </c>
      <c r="YT60" s="35" t="s">
        <v>1</v>
      </c>
      <c r="YV60" s="35" t="s">
        <v>1</v>
      </c>
      <c r="YZ60" s="35" t="s">
        <v>1</v>
      </c>
    </row>
    <row r="61" spans="1:691" ht="14.5" x14ac:dyDescent="0.35">
      <c r="A61" s="17">
        <v>43955.262874849534</v>
      </c>
      <c r="B61" s="47" t="s">
        <v>997</v>
      </c>
      <c r="C61" s="53">
        <v>68</v>
      </c>
      <c r="D61" s="11" t="s">
        <v>139</v>
      </c>
      <c r="E61" s="11" t="s">
        <v>138</v>
      </c>
      <c r="F61" s="11" t="s">
        <v>118</v>
      </c>
      <c r="G61" s="11" t="s">
        <v>117</v>
      </c>
      <c r="H61" s="11" t="s">
        <v>7</v>
      </c>
      <c r="I61" s="11" t="s">
        <v>7</v>
      </c>
      <c r="J61" s="11" t="s">
        <v>9</v>
      </c>
      <c r="K61" s="11">
        <v>2</v>
      </c>
      <c r="L61" s="11" t="s">
        <v>7</v>
      </c>
      <c r="N61" s="11" t="s">
        <v>9</v>
      </c>
      <c r="O61" s="11" t="s">
        <v>45</v>
      </c>
      <c r="P61" s="11">
        <v>258</v>
      </c>
      <c r="Q61" s="11" t="s">
        <v>996</v>
      </c>
      <c r="R61" s="11">
        <v>250</v>
      </c>
      <c r="S61" s="11">
        <v>1</v>
      </c>
      <c r="T61" s="11">
        <v>0</v>
      </c>
      <c r="U61" s="11" t="s">
        <v>9</v>
      </c>
      <c r="V61" s="11" t="s">
        <v>7</v>
      </c>
      <c r="W61" s="11" t="s">
        <v>9</v>
      </c>
      <c r="X61" s="11" t="s">
        <v>7</v>
      </c>
      <c r="Y61" s="54" t="s">
        <v>7</v>
      </c>
      <c r="Z61" s="65" t="s">
        <v>7</v>
      </c>
      <c r="AA61" s="66"/>
      <c r="AB61" s="66" t="s">
        <v>7</v>
      </c>
      <c r="AC61" s="66"/>
      <c r="AD61" s="66" t="s">
        <v>7</v>
      </c>
      <c r="AE61" s="66"/>
      <c r="AF61" s="67"/>
      <c r="AG61" s="53" t="s">
        <v>20</v>
      </c>
      <c r="AH61" s="11" t="s">
        <v>40</v>
      </c>
      <c r="AI61" s="11" t="s">
        <v>20</v>
      </c>
      <c r="AJ61" s="11" t="s">
        <v>20</v>
      </c>
      <c r="AK61" s="11" t="s">
        <v>20</v>
      </c>
      <c r="AL61" s="11" t="s">
        <v>39</v>
      </c>
      <c r="AM61" s="11" t="s">
        <v>79</v>
      </c>
      <c r="AN61" s="11" t="s">
        <v>20</v>
      </c>
      <c r="AO61" s="11" t="s">
        <v>20</v>
      </c>
      <c r="AP61" s="54" t="s">
        <v>133</v>
      </c>
      <c r="AQ61" s="65" t="s">
        <v>7</v>
      </c>
      <c r="AR61" s="66"/>
      <c r="AS61" s="66" t="s">
        <v>7</v>
      </c>
      <c r="AT61" s="67"/>
      <c r="AU61" s="53" t="s">
        <v>9</v>
      </c>
      <c r="AV61" s="11" t="s">
        <v>132</v>
      </c>
      <c r="AW61" s="11" t="s">
        <v>995</v>
      </c>
      <c r="AX61" s="11" t="s">
        <v>7</v>
      </c>
      <c r="AZ61" s="11">
        <v>0</v>
      </c>
      <c r="BA61" s="11">
        <v>0</v>
      </c>
      <c r="BB61" s="11">
        <v>0</v>
      </c>
      <c r="BC61" s="11">
        <v>0</v>
      </c>
      <c r="BD61" s="11">
        <v>7</v>
      </c>
      <c r="BE61" s="11" t="s">
        <v>129</v>
      </c>
      <c r="BF61" s="54">
        <v>3</v>
      </c>
      <c r="BG61" s="83">
        <v>3</v>
      </c>
      <c r="BH61" s="79">
        <v>2</v>
      </c>
      <c r="BI61" s="79">
        <v>2</v>
      </c>
      <c r="BJ61" s="79">
        <v>2</v>
      </c>
      <c r="BK61" s="79">
        <v>2</v>
      </c>
      <c r="BL61" s="79">
        <v>3</v>
      </c>
      <c r="BM61" s="79">
        <v>4</v>
      </c>
      <c r="BN61" s="79">
        <v>2</v>
      </c>
      <c r="BO61" s="79">
        <v>3</v>
      </c>
      <c r="BP61" s="79">
        <v>2</v>
      </c>
      <c r="BQ61" s="79">
        <v>2</v>
      </c>
      <c r="BR61" s="79">
        <v>3</v>
      </c>
      <c r="BS61" s="79">
        <v>3</v>
      </c>
      <c r="BT61" s="79">
        <v>3</v>
      </c>
      <c r="BU61" s="79">
        <v>2</v>
      </c>
      <c r="BV61" s="79">
        <v>3</v>
      </c>
      <c r="BW61" s="79">
        <v>4</v>
      </c>
      <c r="BX61" s="79">
        <v>2</v>
      </c>
      <c r="BY61" s="79">
        <v>2</v>
      </c>
      <c r="BZ61" s="84">
        <v>2</v>
      </c>
      <c r="CA61" s="136">
        <v>56</v>
      </c>
      <c r="CB61" s="53">
        <v>2</v>
      </c>
      <c r="CC61" s="11">
        <v>1</v>
      </c>
      <c r="CD61" s="11">
        <v>1</v>
      </c>
      <c r="CE61" s="11">
        <v>1</v>
      </c>
      <c r="CF61" s="11">
        <v>2</v>
      </c>
      <c r="CG61" s="11">
        <v>2</v>
      </c>
      <c r="CH61" s="11">
        <v>0</v>
      </c>
      <c r="CI61" s="11">
        <v>3</v>
      </c>
      <c r="CJ61" s="11">
        <v>2</v>
      </c>
      <c r="CK61" s="11">
        <v>3</v>
      </c>
      <c r="CL61" s="11">
        <v>2</v>
      </c>
      <c r="CM61" s="11">
        <v>3</v>
      </c>
      <c r="CN61" s="11">
        <v>2</v>
      </c>
      <c r="CO61" s="11">
        <v>2</v>
      </c>
      <c r="CP61" s="11">
        <v>2</v>
      </c>
      <c r="CQ61" s="11">
        <v>3</v>
      </c>
      <c r="CR61" s="11">
        <v>4</v>
      </c>
      <c r="CS61" s="11">
        <v>3</v>
      </c>
      <c r="CT61" s="11">
        <v>2</v>
      </c>
      <c r="CU61" s="11">
        <v>3</v>
      </c>
      <c r="CV61" s="11">
        <v>3</v>
      </c>
      <c r="CW61" s="11">
        <v>3</v>
      </c>
      <c r="CX61" s="11">
        <v>1</v>
      </c>
      <c r="CY61" s="11">
        <v>3</v>
      </c>
      <c r="CZ61" s="11">
        <v>2</v>
      </c>
      <c r="DA61" s="11">
        <v>2</v>
      </c>
      <c r="DB61" s="11">
        <v>4</v>
      </c>
      <c r="DC61" s="11">
        <v>4</v>
      </c>
      <c r="DD61" s="11">
        <v>4</v>
      </c>
      <c r="DE61" s="11">
        <v>4</v>
      </c>
      <c r="DF61" s="11">
        <v>1</v>
      </c>
      <c r="DG61" s="11">
        <v>1</v>
      </c>
      <c r="DH61" s="11">
        <v>3</v>
      </c>
      <c r="DI61" s="11">
        <v>2</v>
      </c>
      <c r="DJ61" s="11">
        <v>2</v>
      </c>
      <c r="DK61" s="11">
        <v>4</v>
      </c>
      <c r="DL61" s="54">
        <v>3</v>
      </c>
      <c r="DM61" s="143">
        <v>17</v>
      </c>
      <c r="DN61" s="143">
        <v>11</v>
      </c>
      <c r="DO61" s="143">
        <v>13</v>
      </c>
      <c r="DP61" s="143">
        <v>20</v>
      </c>
      <c r="DQ61" s="143">
        <v>12</v>
      </c>
      <c r="DR61" s="143">
        <v>16</v>
      </c>
      <c r="DS61" s="143">
        <v>65</v>
      </c>
      <c r="DT61" s="83">
        <v>4</v>
      </c>
      <c r="DU61" s="79">
        <v>2</v>
      </c>
      <c r="DV61" s="79">
        <v>2</v>
      </c>
      <c r="DW61" s="79">
        <v>1</v>
      </c>
      <c r="DX61" s="79">
        <v>1</v>
      </c>
      <c r="DY61" s="79">
        <v>3</v>
      </c>
      <c r="DZ61" s="79">
        <v>1</v>
      </c>
      <c r="EA61" s="79">
        <v>1</v>
      </c>
      <c r="EB61" s="79">
        <v>1</v>
      </c>
      <c r="EC61" s="79">
        <v>1</v>
      </c>
      <c r="ED61" s="79">
        <v>2</v>
      </c>
      <c r="EE61" s="79">
        <v>3</v>
      </c>
      <c r="EF61" s="79">
        <v>3</v>
      </c>
      <c r="EG61" s="79">
        <v>1</v>
      </c>
      <c r="EH61" s="79">
        <v>4</v>
      </c>
      <c r="EI61" s="79">
        <v>1</v>
      </c>
      <c r="EJ61" s="79">
        <v>1</v>
      </c>
      <c r="EK61" s="79">
        <v>1</v>
      </c>
      <c r="EL61" s="84">
        <v>1</v>
      </c>
      <c r="EM61" s="136">
        <f t="shared" si="0"/>
        <v>34</v>
      </c>
      <c r="EN61" s="53" t="s">
        <v>994</v>
      </c>
      <c r="EO61" s="11">
        <v>25</v>
      </c>
      <c r="EP61" s="77" t="s">
        <v>165</v>
      </c>
      <c r="EQ61" s="11">
        <v>7</v>
      </c>
      <c r="ER61" s="11" t="s">
        <v>26</v>
      </c>
      <c r="ES61" s="11" t="s">
        <v>26</v>
      </c>
      <c r="ET61" s="11" t="s">
        <v>68</v>
      </c>
      <c r="EU61" s="11" t="s">
        <v>26</v>
      </c>
      <c r="EV61" s="11" t="s">
        <v>26</v>
      </c>
      <c r="EW61" s="11" t="s">
        <v>26</v>
      </c>
      <c r="EX61" s="11" t="s">
        <v>26</v>
      </c>
      <c r="EY61" s="11" t="s">
        <v>26</v>
      </c>
      <c r="EZ61" s="11" t="s">
        <v>26</v>
      </c>
      <c r="FA61" s="11" t="s">
        <v>102</v>
      </c>
      <c r="FB61" s="11" t="s">
        <v>201</v>
      </c>
      <c r="FC61" s="11" t="s">
        <v>26</v>
      </c>
      <c r="FD61" s="11" t="s">
        <v>101</v>
      </c>
      <c r="FE61" s="54" t="s">
        <v>100</v>
      </c>
      <c r="FF61" s="83">
        <v>0.1</v>
      </c>
      <c r="FG61" s="79">
        <v>100</v>
      </c>
      <c r="FH61" s="79">
        <v>4</v>
      </c>
      <c r="FI61" s="79">
        <v>240</v>
      </c>
      <c r="FJ61" s="79" t="s">
        <v>7</v>
      </c>
      <c r="FK61" s="79" t="s">
        <v>7</v>
      </c>
      <c r="FL61" s="79" t="s">
        <v>993</v>
      </c>
      <c r="FM61" s="79" t="s">
        <v>96</v>
      </c>
      <c r="FN61" s="84" t="s">
        <v>96</v>
      </c>
      <c r="FO61" s="53">
        <v>5</v>
      </c>
      <c r="FP61" s="11">
        <v>1</v>
      </c>
      <c r="FQ61" s="11">
        <v>5</v>
      </c>
      <c r="FR61" s="11">
        <v>1</v>
      </c>
      <c r="FS61" s="11" t="s">
        <v>18</v>
      </c>
      <c r="FT61" s="11" t="s">
        <v>19</v>
      </c>
      <c r="FU61" s="11" t="s">
        <v>17</v>
      </c>
      <c r="FV61" s="11" t="s">
        <v>16</v>
      </c>
      <c r="FW61" s="11" t="s">
        <v>20</v>
      </c>
      <c r="FX61" s="11">
        <v>4</v>
      </c>
      <c r="FY61" s="11">
        <v>3</v>
      </c>
      <c r="FZ61" s="11">
        <v>4</v>
      </c>
      <c r="GA61" s="11">
        <v>4</v>
      </c>
      <c r="GB61" s="11" t="s">
        <v>992</v>
      </c>
      <c r="GC61" s="11" t="s">
        <v>233</v>
      </c>
      <c r="GD61" s="11" t="s">
        <v>7</v>
      </c>
      <c r="GE61" s="11" t="s">
        <v>94</v>
      </c>
      <c r="GF61" s="11" t="s">
        <v>162</v>
      </c>
      <c r="GG61" s="11" t="s">
        <v>7</v>
      </c>
      <c r="GH61" s="11" t="s">
        <v>7</v>
      </c>
      <c r="GI61" s="54" t="s">
        <v>7</v>
      </c>
      <c r="GJ61" s="83" t="s">
        <v>232</v>
      </c>
      <c r="GK61" s="79" t="s">
        <v>92</v>
      </c>
      <c r="GL61" s="79" t="s">
        <v>7</v>
      </c>
      <c r="GM61" s="79" t="s">
        <v>7</v>
      </c>
      <c r="GN61" s="79"/>
      <c r="GO61" s="79" t="s">
        <v>991</v>
      </c>
      <c r="GP61" s="79" t="s">
        <v>7</v>
      </c>
      <c r="GQ61" s="79" t="s">
        <v>7</v>
      </c>
      <c r="GR61" s="79" t="s">
        <v>7</v>
      </c>
      <c r="GS61" s="79"/>
      <c r="GT61" s="84" t="s">
        <v>7</v>
      </c>
      <c r="GU61" s="53" t="s">
        <v>7</v>
      </c>
      <c r="GW61" s="11" t="s">
        <v>7</v>
      </c>
      <c r="GX61" s="54" t="s">
        <v>7</v>
      </c>
      <c r="GY61" s="83" t="s">
        <v>90</v>
      </c>
      <c r="GZ61" s="79"/>
      <c r="HA61" s="79"/>
      <c r="HB61" s="79"/>
      <c r="HC61" s="79"/>
      <c r="HD61" s="79"/>
      <c r="HE61" s="79">
        <v>6</v>
      </c>
      <c r="HF61" s="79"/>
      <c r="HG61" s="84"/>
      <c r="HH61" s="49" t="s">
        <v>5</v>
      </c>
      <c r="HX61" s="11" t="s">
        <v>54</v>
      </c>
      <c r="IB61" s="11" t="s">
        <v>141</v>
      </c>
      <c r="ID61" s="11" t="s">
        <v>293</v>
      </c>
      <c r="IE61" s="11" t="s">
        <v>1</v>
      </c>
      <c r="IF61" s="11" t="s">
        <v>1</v>
      </c>
      <c r="MD61"/>
      <c r="ME61"/>
      <c r="MF61"/>
      <c r="MG61"/>
      <c r="MH61"/>
      <c r="MI61"/>
      <c r="MJ61"/>
    </row>
    <row r="62" spans="1:691" ht="14.5" x14ac:dyDescent="0.35">
      <c r="A62" s="17">
        <v>43957.198634432869</v>
      </c>
      <c r="B62" s="47" t="s">
        <v>908</v>
      </c>
      <c r="C62" s="53">
        <v>67</v>
      </c>
      <c r="D62" s="11" t="s">
        <v>51</v>
      </c>
      <c r="E62" s="11" t="s">
        <v>138</v>
      </c>
      <c r="F62" s="11" t="s">
        <v>118</v>
      </c>
      <c r="G62" s="11" t="s">
        <v>137</v>
      </c>
      <c r="H62" s="11" t="s">
        <v>7</v>
      </c>
      <c r="I62" s="11" t="s">
        <v>7</v>
      </c>
      <c r="J62" s="11" t="s">
        <v>9</v>
      </c>
      <c r="K62" s="11">
        <v>2</v>
      </c>
      <c r="L62" s="11" t="s">
        <v>7</v>
      </c>
      <c r="N62" s="11" t="s">
        <v>9</v>
      </c>
      <c r="O62" s="11" t="s">
        <v>86</v>
      </c>
      <c r="P62" s="11">
        <v>300</v>
      </c>
      <c r="Q62" s="11" t="s">
        <v>7</v>
      </c>
      <c r="S62" s="11">
        <v>1</v>
      </c>
      <c r="T62" s="11">
        <v>0</v>
      </c>
      <c r="U62" s="11" t="s">
        <v>7</v>
      </c>
      <c r="V62" s="11" t="s">
        <v>7</v>
      </c>
      <c r="W62" s="11" t="s">
        <v>9</v>
      </c>
      <c r="X62" s="11" t="s">
        <v>7</v>
      </c>
      <c r="Y62" s="54" t="s">
        <v>7</v>
      </c>
      <c r="Z62" s="65" t="s">
        <v>7</v>
      </c>
      <c r="AA62" s="66"/>
      <c r="AB62" s="66" t="s">
        <v>7</v>
      </c>
      <c r="AC62" s="66"/>
      <c r="AD62" s="66" t="s">
        <v>7</v>
      </c>
      <c r="AE62" s="66"/>
      <c r="AF62" s="67"/>
      <c r="AG62" s="53" t="s">
        <v>907</v>
      </c>
      <c r="AH62" s="11" t="s">
        <v>175</v>
      </c>
      <c r="AI62" s="11" t="s">
        <v>20</v>
      </c>
      <c r="AJ62" s="11" t="s">
        <v>494</v>
      </c>
      <c r="AK62" s="11">
        <v>1</v>
      </c>
      <c r="AL62" s="11" t="s">
        <v>39</v>
      </c>
      <c r="AM62" s="11">
        <v>1</v>
      </c>
      <c r="AN62" s="11" t="s">
        <v>20</v>
      </c>
      <c r="AO62" s="11" t="s">
        <v>20</v>
      </c>
      <c r="AP62" s="54" t="s">
        <v>38</v>
      </c>
      <c r="AQ62" s="65" t="s">
        <v>7</v>
      </c>
      <c r="AR62" s="66"/>
      <c r="AS62" s="66" t="s">
        <v>7</v>
      </c>
      <c r="AT62" s="67"/>
      <c r="AU62" s="53" t="s">
        <v>7</v>
      </c>
      <c r="AV62" s="11" t="s">
        <v>20</v>
      </c>
      <c r="AX62" s="11" t="s">
        <v>7</v>
      </c>
      <c r="AZ62" s="11">
        <v>0</v>
      </c>
      <c r="BB62" s="11">
        <v>0</v>
      </c>
      <c r="BD62" s="11">
        <v>7</v>
      </c>
      <c r="BE62" s="11">
        <v>10</v>
      </c>
      <c r="BF62" s="54">
        <v>4</v>
      </c>
      <c r="BG62" s="83">
        <v>3</v>
      </c>
      <c r="BH62" s="79">
        <v>4</v>
      </c>
      <c r="BI62" s="79">
        <v>2</v>
      </c>
      <c r="BJ62" s="79">
        <v>2</v>
      </c>
      <c r="BK62" s="79">
        <v>3</v>
      </c>
      <c r="BL62" s="79">
        <v>2</v>
      </c>
      <c r="BM62" s="79">
        <v>2</v>
      </c>
      <c r="BN62" s="79">
        <v>2</v>
      </c>
      <c r="BO62" s="79">
        <v>1</v>
      </c>
      <c r="BP62" s="79">
        <v>4</v>
      </c>
      <c r="BQ62" s="79">
        <v>4</v>
      </c>
      <c r="BR62" s="79">
        <v>2</v>
      </c>
      <c r="BS62" s="79">
        <v>2</v>
      </c>
      <c r="BT62" s="79">
        <v>1</v>
      </c>
      <c r="BU62" s="79">
        <v>3</v>
      </c>
      <c r="BV62" s="79">
        <v>4</v>
      </c>
      <c r="BW62" s="79">
        <v>2</v>
      </c>
      <c r="BX62" s="79">
        <v>1</v>
      </c>
      <c r="BY62" s="79">
        <v>2</v>
      </c>
      <c r="BZ62" s="84">
        <v>4</v>
      </c>
      <c r="CA62" s="136">
        <v>37</v>
      </c>
      <c r="CB62" s="53">
        <v>0</v>
      </c>
      <c r="CC62" s="11">
        <v>0</v>
      </c>
      <c r="CD62" s="11">
        <v>0</v>
      </c>
      <c r="CE62" s="11">
        <v>0</v>
      </c>
      <c r="CF62" s="11">
        <v>3</v>
      </c>
      <c r="CG62" s="11">
        <v>0</v>
      </c>
      <c r="CH62" s="11">
        <v>1</v>
      </c>
      <c r="CI62" s="11">
        <v>0</v>
      </c>
      <c r="CJ62" s="11">
        <v>2</v>
      </c>
      <c r="CK62" s="11">
        <v>2</v>
      </c>
      <c r="CL62" s="11">
        <v>1</v>
      </c>
      <c r="CM62" s="11">
        <v>1</v>
      </c>
      <c r="CN62" s="11">
        <v>2</v>
      </c>
      <c r="CO62" s="11">
        <v>3</v>
      </c>
      <c r="CP62" s="11">
        <v>2</v>
      </c>
      <c r="CQ62" s="11">
        <v>2</v>
      </c>
      <c r="CR62" s="11">
        <v>0</v>
      </c>
      <c r="CS62" s="11">
        <v>0</v>
      </c>
      <c r="CT62" s="11">
        <v>0</v>
      </c>
      <c r="CU62" s="11">
        <v>0</v>
      </c>
      <c r="CV62" s="11">
        <v>0</v>
      </c>
      <c r="CW62" s="11">
        <v>0</v>
      </c>
      <c r="CX62" s="11">
        <v>0</v>
      </c>
      <c r="CY62" s="11">
        <v>3</v>
      </c>
      <c r="CZ62" s="11">
        <v>1</v>
      </c>
      <c r="DA62" s="11">
        <v>0</v>
      </c>
      <c r="DB62" s="11">
        <v>0</v>
      </c>
      <c r="DC62" s="11">
        <v>2</v>
      </c>
      <c r="DD62" s="11">
        <v>0</v>
      </c>
      <c r="DE62" s="11">
        <v>1</v>
      </c>
      <c r="DF62" s="11">
        <v>0</v>
      </c>
      <c r="DG62" s="11">
        <v>0</v>
      </c>
      <c r="DH62" s="11">
        <v>0</v>
      </c>
      <c r="DI62" s="11">
        <v>0</v>
      </c>
      <c r="DJ62" s="11">
        <v>3</v>
      </c>
      <c r="DK62" s="11">
        <v>0</v>
      </c>
      <c r="DL62" s="54">
        <v>0</v>
      </c>
      <c r="DM62" s="143">
        <v>6</v>
      </c>
      <c r="DN62" s="143">
        <v>3</v>
      </c>
      <c r="DO62" s="143">
        <v>0</v>
      </c>
      <c r="DP62" s="143">
        <v>6</v>
      </c>
      <c r="DQ62" s="143">
        <v>13</v>
      </c>
      <c r="DR62" s="143">
        <v>1</v>
      </c>
      <c r="DS62" s="143">
        <v>3</v>
      </c>
      <c r="DT62" s="83">
        <v>1</v>
      </c>
      <c r="DU62" s="79">
        <v>1</v>
      </c>
      <c r="DV62" s="79">
        <v>1</v>
      </c>
      <c r="DW62" s="79">
        <v>1</v>
      </c>
      <c r="DX62" s="79">
        <v>1</v>
      </c>
      <c r="DY62" s="79">
        <v>1</v>
      </c>
      <c r="DZ62" s="79">
        <v>1</v>
      </c>
      <c r="EA62" s="79">
        <v>1</v>
      </c>
      <c r="EB62" s="79">
        <v>1</v>
      </c>
      <c r="EC62" s="79">
        <v>1</v>
      </c>
      <c r="ED62" s="79">
        <v>1</v>
      </c>
      <c r="EE62" s="79">
        <v>1</v>
      </c>
      <c r="EF62" s="79">
        <v>1</v>
      </c>
      <c r="EG62" s="79">
        <v>1</v>
      </c>
      <c r="EH62" s="79">
        <v>1</v>
      </c>
      <c r="EI62" s="79">
        <v>1</v>
      </c>
      <c r="EJ62" s="79">
        <v>1</v>
      </c>
      <c r="EK62" s="79">
        <v>1</v>
      </c>
      <c r="EL62" s="84">
        <v>1</v>
      </c>
      <c r="EM62" s="136">
        <f t="shared" si="0"/>
        <v>19</v>
      </c>
      <c r="EN62" s="90" t="s">
        <v>733</v>
      </c>
      <c r="EO62" s="11">
        <v>30</v>
      </c>
      <c r="EP62" s="77" t="s">
        <v>906</v>
      </c>
      <c r="EQ62" s="11">
        <v>8</v>
      </c>
      <c r="ER62" s="11" t="s">
        <v>26</v>
      </c>
      <c r="ES62" s="11" t="s">
        <v>26</v>
      </c>
      <c r="ET62" s="11" t="s">
        <v>26</v>
      </c>
      <c r="EU62" s="11" t="s">
        <v>26</v>
      </c>
      <c r="EV62" s="11" t="s">
        <v>26</v>
      </c>
      <c r="EW62" s="11" t="s">
        <v>26</v>
      </c>
      <c r="EX62" s="11" t="s">
        <v>26</v>
      </c>
      <c r="EY62" s="11" t="s">
        <v>26</v>
      </c>
      <c r="EZ62" s="11" t="s">
        <v>26</v>
      </c>
      <c r="FA62" s="11" t="s">
        <v>7</v>
      </c>
      <c r="FB62" s="11" t="s">
        <v>26</v>
      </c>
      <c r="FC62" s="11" t="s">
        <v>26</v>
      </c>
      <c r="FD62" s="11" t="s">
        <v>66</v>
      </c>
      <c r="FE62" s="54" t="s">
        <v>65</v>
      </c>
      <c r="FF62" s="83">
        <v>0.1</v>
      </c>
      <c r="FG62" s="79">
        <v>100</v>
      </c>
      <c r="FH62" s="79">
        <v>24</v>
      </c>
      <c r="FI62" s="79">
        <v>60</v>
      </c>
      <c r="FJ62" s="79" t="s">
        <v>9</v>
      </c>
      <c r="FK62" s="79" t="s">
        <v>7</v>
      </c>
      <c r="FL62" s="79" t="s">
        <v>905</v>
      </c>
      <c r="FM62" s="79" t="s">
        <v>21</v>
      </c>
      <c r="FN62" s="84" t="s">
        <v>21</v>
      </c>
      <c r="FO62" s="53">
        <v>5</v>
      </c>
      <c r="FP62" s="11">
        <v>1</v>
      </c>
      <c r="FQ62" s="11">
        <v>5</v>
      </c>
      <c r="FR62" s="11">
        <v>1</v>
      </c>
      <c r="FS62" s="11" t="s">
        <v>17</v>
      </c>
      <c r="FT62" s="11" t="s">
        <v>19</v>
      </c>
      <c r="FU62" s="11" t="s">
        <v>16</v>
      </c>
      <c r="FV62" s="11" t="s">
        <v>18</v>
      </c>
      <c r="FW62" s="11" t="s">
        <v>20</v>
      </c>
      <c r="FX62" s="11">
        <v>4</v>
      </c>
      <c r="FY62" s="11">
        <v>1</v>
      </c>
      <c r="FZ62" s="11">
        <v>1</v>
      </c>
      <c r="GA62" s="11">
        <v>5</v>
      </c>
      <c r="GC62" s="11" t="s">
        <v>14</v>
      </c>
      <c r="GD62" s="11" t="s">
        <v>7</v>
      </c>
      <c r="GE62" s="11" t="s">
        <v>14</v>
      </c>
      <c r="GF62" s="11" t="s">
        <v>14</v>
      </c>
      <c r="GG62" s="11" t="s">
        <v>7</v>
      </c>
      <c r="GH62" s="11" t="s">
        <v>7</v>
      </c>
      <c r="GI62" s="54" t="s">
        <v>7</v>
      </c>
      <c r="GJ62" s="83" t="s">
        <v>232</v>
      </c>
      <c r="GK62" s="79" t="s">
        <v>92</v>
      </c>
      <c r="GL62" s="79" t="s">
        <v>7</v>
      </c>
      <c r="GM62" s="79" t="s">
        <v>7</v>
      </c>
      <c r="GN62" s="79"/>
      <c r="GO62" s="79" t="s">
        <v>904</v>
      </c>
      <c r="GP62" s="79" t="s">
        <v>7</v>
      </c>
      <c r="GQ62" s="79" t="s">
        <v>7</v>
      </c>
      <c r="GR62" s="79" t="s">
        <v>7</v>
      </c>
      <c r="GS62" s="79"/>
      <c r="GT62" s="84" t="s">
        <v>7</v>
      </c>
      <c r="GU62" s="53" t="s">
        <v>7</v>
      </c>
      <c r="GW62" s="11" t="s">
        <v>7</v>
      </c>
      <c r="GX62" s="54" t="s">
        <v>7</v>
      </c>
      <c r="GY62" s="83" t="s">
        <v>90</v>
      </c>
      <c r="GZ62" s="79"/>
      <c r="HA62" s="79"/>
      <c r="HB62" s="79"/>
      <c r="HC62" s="79"/>
      <c r="HD62" s="79"/>
      <c r="HE62" s="79">
        <v>10</v>
      </c>
      <c r="HF62" s="79"/>
      <c r="HG62" s="84"/>
      <c r="HH62" s="49" t="s">
        <v>5</v>
      </c>
      <c r="HX62" s="11" t="s">
        <v>54</v>
      </c>
      <c r="IB62" s="11" t="s">
        <v>141</v>
      </c>
      <c r="IC62" s="11" t="s">
        <v>1</v>
      </c>
      <c r="ID62" s="11" t="s">
        <v>1</v>
      </c>
      <c r="IF62" s="11" t="s">
        <v>1</v>
      </c>
      <c r="MD62"/>
      <c r="ME62"/>
      <c r="MF62"/>
      <c r="MG62"/>
      <c r="MH62"/>
      <c r="MI62"/>
      <c r="MJ62"/>
    </row>
    <row r="63" spans="1:691" ht="14.5" x14ac:dyDescent="0.35">
      <c r="A63" s="17">
        <v>43959.580359027779</v>
      </c>
      <c r="B63" s="47" t="s">
        <v>410</v>
      </c>
      <c r="C63" s="53">
        <v>77</v>
      </c>
      <c r="D63" s="11" t="s">
        <v>51</v>
      </c>
      <c r="E63" s="11" t="s">
        <v>50</v>
      </c>
      <c r="F63" s="11" t="s">
        <v>180</v>
      </c>
      <c r="G63" s="11" t="s">
        <v>117</v>
      </c>
      <c r="H63" s="11" t="s">
        <v>7</v>
      </c>
      <c r="I63" s="11" t="s">
        <v>47</v>
      </c>
      <c r="J63" s="11" t="s">
        <v>7</v>
      </c>
      <c r="L63" s="11" t="s">
        <v>7</v>
      </c>
      <c r="N63" s="11" t="s">
        <v>9</v>
      </c>
      <c r="O63" s="11" t="s">
        <v>45</v>
      </c>
      <c r="P63" s="11">
        <v>170</v>
      </c>
      <c r="Q63" s="11" t="s">
        <v>409</v>
      </c>
      <c r="R63" s="11">
        <v>1200</v>
      </c>
      <c r="S63" s="11">
        <v>1</v>
      </c>
      <c r="T63" s="11">
        <v>0</v>
      </c>
      <c r="U63" s="11" t="s">
        <v>9</v>
      </c>
      <c r="V63" s="11" t="s">
        <v>7</v>
      </c>
      <c r="W63" s="11" t="s">
        <v>9</v>
      </c>
      <c r="X63" s="11" t="s">
        <v>7</v>
      </c>
      <c r="Y63" s="54" t="s">
        <v>7</v>
      </c>
      <c r="Z63" s="65" t="s">
        <v>7</v>
      </c>
      <c r="AA63" s="66"/>
      <c r="AB63" s="66" t="s">
        <v>7</v>
      </c>
      <c r="AC63" s="66"/>
      <c r="AD63" s="66" t="s">
        <v>7</v>
      </c>
      <c r="AE63" s="66"/>
      <c r="AF63" s="67"/>
      <c r="AG63" s="53" t="s">
        <v>20</v>
      </c>
      <c r="AH63" s="11" t="s">
        <v>40</v>
      </c>
      <c r="AI63" s="11" t="s">
        <v>20</v>
      </c>
      <c r="AJ63" s="11" t="s">
        <v>20</v>
      </c>
      <c r="AK63" s="11" t="s">
        <v>20</v>
      </c>
      <c r="AL63" s="11" t="s">
        <v>80</v>
      </c>
      <c r="AM63" s="11" t="s">
        <v>20</v>
      </c>
      <c r="AN63" s="11" t="s">
        <v>20</v>
      </c>
      <c r="AO63" s="11" t="s">
        <v>20</v>
      </c>
      <c r="AP63" s="54" t="s">
        <v>133</v>
      </c>
      <c r="AQ63" s="65" t="s">
        <v>9</v>
      </c>
      <c r="AR63" s="66" t="s">
        <v>408</v>
      </c>
      <c r="AS63" s="66" t="s">
        <v>9</v>
      </c>
      <c r="AT63" s="67" t="s">
        <v>407</v>
      </c>
      <c r="AU63" s="53" t="s">
        <v>9</v>
      </c>
      <c r="AV63" s="11" t="s">
        <v>172</v>
      </c>
      <c r="AW63" s="11" t="s">
        <v>406</v>
      </c>
      <c r="AX63" s="11" t="s">
        <v>9</v>
      </c>
      <c r="AY63" s="11" t="s">
        <v>405</v>
      </c>
      <c r="AZ63" s="11">
        <v>0</v>
      </c>
      <c r="BA63" s="11">
        <v>0</v>
      </c>
      <c r="BB63" s="11">
        <v>0</v>
      </c>
      <c r="BC63" s="11">
        <v>0</v>
      </c>
      <c r="BD63" s="11">
        <v>7</v>
      </c>
      <c r="BE63" s="11" t="s">
        <v>152</v>
      </c>
      <c r="BF63" s="54" t="s">
        <v>404</v>
      </c>
      <c r="BG63" s="83">
        <v>4</v>
      </c>
      <c r="BH63" s="79">
        <v>4</v>
      </c>
      <c r="BI63" s="79">
        <v>1</v>
      </c>
      <c r="BJ63" s="79">
        <v>1</v>
      </c>
      <c r="BK63" s="79">
        <v>4</v>
      </c>
      <c r="BL63" s="79">
        <v>1</v>
      </c>
      <c r="BM63" s="79">
        <v>2</v>
      </c>
      <c r="BN63" s="79">
        <v>4</v>
      </c>
      <c r="BO63" s="79">
        <v>1</v>
      </c>
      <c r="BP63" s="79">
        <v>4</v>
      </c>
      <c r="BQ63" s="79">
        <v>4</v>
      </c>
      <c r="BR63" s="79">
        <v>1</v>
      </c>
      <c r="BS63" s="79">
        <v>1</v>
      </c>
      <c r="BT63" s="79">
        <v>1</v>
      </c>
      <c r="BU63" s="79">
        <v>4</v>
      </c>
      <c r="BV63" s="79">
        <v>4</v>
      </c>
      <c r="BW63" s="79">
        <v>2</v>
      </c>
      <c r="BX63" s="79">
        <v>1</v>
      </c>
      <c r="BY63" s="79">
        <v>4</v>
      </c>
      <c r="BZ63" s="84">
        <v>4</v>
      </c>
      <c r="CA63" s="136">
        <v>25</v>
      </c>
      <c r="CB63" s="53">
        <v>1</v>
      </c>
      <c r="CC63" s="11">
        <v>0</v>
      </c>
      <c r="CD63" s="11">
        <v>0</v>
      </c>
      <c r="CE63" s="11">
        <v>1</v>
      </c>
      <c r="CF63" s="11">
        <v>1</v>
      </c>
      <c r="CG63" s="11">
        <v>0</v>
      </c>
      <c r="CH63" s="11">
        <v>0</v>
      </c>
      <c r="CI63" s="11">
        <v>0</v>
      </c>
      <c r="CJ63" s="11">
        <v>2</v>
      </c>
      <c r="CK63" s="11">
        <v>1</v>
      </c>
      <c r="CL63" s="11">
        <v>0</v>
      </c>
      <c r="CM63" s="11">
        <v>0</v>
      </c>
      <c r="CN63" s="11">
        <v>2</v>
      </c>
      <c r="CO63" s="11">
        <v>0</v>
      </c>
      <c r="CP63" s="11">
        <v>1</v>
      </c>
      <c r="CQ63" s="11">
        <v>0</v>
      </c>
      <c r="CR63" s="11">
        <v>0</v>
      </c>
      <c r="CS63" s="11">
        <v>0</v>
      </c>
      <c r="CT63" s="11">
        <v>0</v>
      </c>
      <c r="CU63" s="11">
        <v>0</v>
      </c>
      <c r="CV63" s="11">
        <v>0</v>
      </c>
      <c r="CW63" s="11">
        <v>1</v>
      </c>
      <c r="CX63" s="11">
        <v>0</v>
      </c>
      <c r="CY63" s="11">
        <v>3</v>
      </c>
      <c r="CZ63" s="11">
        <v>0</v>
      </c>
      <c r="DA63" s="11">
        <v>0</v>
      </c>
      <c r="DB63" s="11">
        <v>1</v>
      </c>
      <c r="DC63" s="11">
        <v>1</v>
      </c>
      <c r="DD63" s="11">
        <v>1</v>
      </c>
      <c r="DE63" s="11">
        <v>0</v>
      </c>
      <c r="DF63" s="11">
        <v>0</v>
      </c>
      <c r="DG63" s="11">
        <v>2</v>
      </c>
      <c r="DH63" s="11">
        <v>0</v>
      </c>
      <c r="DI63" s="11">
        <v>1</v>
      </c>
      <c r="DJ63" s="11">
        <v>2</v>
      </c>
      <c r="DK63" s="11">
        <v>1</v>
      </c>
      <c r="DL63" s="54">
        <v>0</v>
      </c>
      <c r="DM63" s="143">
        <v>5</v>
      </c>
      <c r="DN63" s="143">
        <v>0</v>
      </c>
      <c r="DO63" s="143">
        <v>1</v>
      </c>
      <c r="DP63" s="143">
        <v>2</v>
      </c>
      <c r="DQ63" s="143">
        <v>12</v>
      </c>
      <c r="DR63" s="143">
        <v>2</v>
      </c>
      <c r="DS63" s="143">
        <v>-2</v>
      </c>
      <c r="DT63" s="83">
        <v>2</v>
      </c>
      <c r="DU63" s="79">
        <v>2</v>
      </c>
      <c r="DV63" s="79">
        <v>1</v>
      </c>
      <c r="DW63" s="79">
        <v>1</v>
      </c>
      <c r="DX63" s="79">
        <v>1</v>
      </c>
      <c r="DY63" s="79">
        <v>1</v>
      </c>
      <c r="DZ63" s="79">
        <v>1</v>
      </c>
      <c r="EA63" s="79">
        <v>1</v>
      </c>
      <c r="EB63" s="79">
        <v>1</v>
      </c>
      <c r="EC63" s="79">
        <v>1</v>
      </c>
      <c r="ED63" s="79">
        <v>1</v>
      </c>
      <c r="EE63" s="79">
        <v>1</v>
      </c>
      <c r="EF63" s="79">
        <v>1</v>
      </c>
      <c r="EG63" s="79">
        <v>1</v>
      </c>
      <c r="EH63" s="79">
        <v>2</v>
      </c>
      <c r="EI63" s="79">
        <v>1</v>
      </c>
      <c r="EJ63" s="79">
        <v>1</v>
      </c>
      <c r="EK63" s="79">
        <v>1</v>
      </c>
      <c r="EL63" s="84">
        <v>1</v>
      </c>
      <c r="EM63" s="136">
        <f t="shared" si="0"/>
        <v>22</v>
      </c>
      <c r="EN63" s="90" t="s">
        <v>403</v>
      </c>
      <c r="EO63" s="11">
        <v>20</v>
      </c>
      <c r="EP63" s="77" t="s">
        <v>402</v>
      </c>
      <c r="EQ63" s="11">
        <v>7</v>
      </c>
      <c r="ER63" s="11" t="s">
        <v>26</v>
      </c>
      <c r="ES63" s="11" t="s">
        <v>69</v>
      </c>
      <c r="ET63" s="11" t="s">
        <v>69</v>
      </c>
      <c r="EU63" s="11" t="s">
        <v>26</v>
      </c>
      <c r="EV63" s="11" t="s">
        <v>26</v>
      </c>
      <c r="EW63" s="11" t="s">
        <v>26</v>
      </c>
      <c r="EX63" s="11" t="s">
        <v>103</v>
      </c>
      <c r="EY63" s="11" t="s">
        <v>26</v>
      </c>
      <c r="EZ63" s="11" t="s">
        <v>26</v>
      </c>
      <c r="FA63" s="11" t="s">
        <v>401</v>
      </c>
      <c r="FB63" s="11" t="s">
        <v>26</v>
      </c>
      <c r="FC63" s="11" t="s">
        <v>26</v>
      </c>
      <c r="FD63" s="11" t="s">
        <v>24</v>
      </c>
      <c r="FE63" s="54" t="s">
        <v>100</v>
      </c>
      <c r="FF63" s="83" t="s">
        <v>400</v>
      </c>
      <c r="FG63" s="79" t="s">
        <v>98</v>
      </c>
      <c r="FH63" s="79" t="s">
        <v>62</v>
      </c>
      <c r="FI63" s="79">
        <v>30</v>
      </c>
      <c r="FJ63" s="79" t="s">
        <v>9</v>
      </c>
      <c r="FK63" s="79" t="s">
        <v>7</v>
      </c>
      <c r="FL63" s="79"/>
      <c r="FM63" s="79" t="s">
        <v>21</v>
      </c>
      <c r="FN63" s="84" t="s">
        <v>60</v>
      </c>
      <c r="FO63" s="53">
        <v>5</v>
      </c>
      <c r="FP63" s="11">
        <v>4</v>
      </c>
      <c r="FQ63" s="11">
        <v>5</v>
      </c>
      <c r="FR63" s="11">
        <v>1</v>
      </c>
      <c r="FS63" s="11" t="s">
        <v>19</v>
      </c>
      <c r="FT63" s="11" t="s">
        <v>18</v>
      </c>
      <c r="FU63" s="11" t="s">
        <v>17</v>
      </c>
      <c r="FV63" s="11" t="s">
        <v>16</v>
      </c>
      <c r="FW63" s="11" t="s">
        <v>20</v>
      </c>
      <c r="FX63" s="11">
        <v>3</v>
      </c>
      <c r="FY63" s="11">
        <v>3</v>
      </c>
      <c r="FZ63" s="11">
        <v>3</v>
      </c>
      <c r="GA63" s="11">
        <v>5</v>
      </c>
      <c r="GB63" s="11" t="s">
        <v>297</v>
      </c>
      <c r="GC63" s="11" t="s">
        <v>14</v>
      </c>
      <c r="GD63" s="11" t="s">
        <v>7</v>
      </c>
      <c r="GE63" s="11" t="s">
        <v>94</v>
      </c>
      <c r="GF63" s="11" t="s">
        <v>94</v>
      </c>
      <c r="GG63" s="11" t="s">
        <v>7</v>
      </c>
      <c r="GH63" s="11" t="s">
        <v>7</v>
      </c>
      <c r="GI63" s="54" t="s">
        <v>7</v>
      </c>
      <c r="GJ63" s="83" t="s">
        <v>232</v>
      </c>
      <c r="GK63" s="79" t="s">
        <v>92</v>
      </c>
      <c r="GL63" s="79" t="s">
        <v>7</v>
      </c>
      <c r="GM63" s="79" t="s">
        <v>7</v>
      </c>
      <c r="GN63" s="79"/>
      <c r="GO63" s="79" t="s">
        <v>399</v>
      </c>
      <c r="GP63" s="79" t="s">
        <v>7</v>
      </c>
      <c r="GQ63" s="79" t="s">
        <v>7</v>
      </c>
      <c r="GR63" s="79" t="s">
        <v>7</v>
      </c>
      <c r="GS63" s="79"/>
      <c r="GT63" s="84" t="s">
        <v>7</v>
      </c>
      <c r="GU63" s="53" t="s">
        <v>9</v>
      </c>
      <c r="GV63" s="11" t="s">
        <v>398</v>
      </c>
      <c r="GW63" s="11" t="s">
        <v>9</v>
      </c>
      <c r="GX63" s="54" t="s">
        <v>7</v>
      </c>
      <c r="GY63" s="83" t="s">
        <v>308</v>
      </c>
      <c r="GZ63" s="79"/>
      <c r="HA63" s="79"/>
      <c r="HB63" s="79">
        <v>9</v>
      </c>
      <c r="HC63" s="79"/>
      <c r="HD63" s="79"/>
      <c r="HE63" s="79"/>
      <c r="HF63" s="79"/>
      <c r="HG63" s="84"/>
      <c r="HH63" s="49" t="s">
        <v>5</v>
      </c>
      <c r="HX63" s="11" t="s">
        <v>54</v>
      </c>
      <c r="IF63" s="11" t="s">
        <v>158</v>
      </c>
      <c r="IG63" s="11" t="s">
        <v>157</v>
      </c>
      <c r="IH63" s="11" t="s">
        <v>1</v>
      </c>
      <c r="IJ63" s="11" t="s">
        <v>1</v>
      </c>
      <c r="IN63" s="21">
        <v>43966.524349398147</v>
      </c>
      <c r="IO63" s="18" t="s">
        <v>410</v>
      </c>
      <c r="IP63" s="18">
        <v>8</v>
      </c>
      <c r="IQ63" s="18" t="s">
        <v>7</v>
      </c>
      <c r="IS63" s="18" t="s">
        <v>7</v>
      </c>
      <c r="IU63" s="18" t="s">
        <v>7</v>
      </c>
      <c r="IX63" s="18" t="s">
        <v>20</v>
      </c>
      <c r="IY63" s="18" t="s">
        <v>40</v>
      </c>
      <c r="IZ63" s="18" t="s">
        <v>20</v>
      </c>
      <c r="JA63" s="18" t="s">
        <v>20</v>
      </c>
      <c r="JB63" s="18" t="s">
        <v>20</v>
      </c>
      <c r="JC63" s="18" t="s">
        <v>80</v>
      </c>
      <c r="JD63" s="18" t="s">
        <v>20</v>
      </c>
      <c r="JE63" s="18" t="s">
        <v>20</v>
      </c>
      <c r="JF63" s="18" t="s">
        <v>20</v>
      </c>
      <c r="JG63" s="18" t="s">
        <v>133</v>
      </c>
      <c r="JH63" s="18" t="s">
        <v>9</v>
      </c>
      <c r="JI63" s="18" t="s">
        <v>1449</v>
      </c>
      <c r="JJ63" s="18" t="s">
        <v>9</v>
      </c>
      <c r="JK63" s="18" t="s">
        <v>1448</v>
      </c>
      <c r="JL63" s="18" t="s">
        <v>9</v>
      </c>
      <c r="JM63" s="18" t="s">
        <v>172</v>
      </c>
      <c r="JN63" s="18" t="s">
        <v>301</v>
      </c>
      <c r="JO63" s="18" t="s">
        <v>9</v>
      </c>
      <c r="JP63" s="18" t="s">
        <v>1447</v>
      </c>
      <c r="JQ63" s="18">
        <v>0</v>
      </c>
      <c r="JR63" s="18">
        <v>0</v>
      </c>
      <c r="JS63" s="18">
        <v>2</v>
      </c>
      <c r="JT63" s="18" t="s">
        <v>1446</v>
      </c>
      <c r="JU63" s="18">
        <v>7</v>
      </c>
      <c r="JV63" s="18" t="s">
        <v>735</v>
      </c>
      <c r="JW63" s="18" t="s">
        <v>30</v>
      </c>
      <c r="JX63" s="18">
        <v>3</v>
      </c>
      <c r="JY63" s="18">
        <v>3</v>
      </c>
      <c r="JZ63" s="18">
        <v>2</v>
      </c>
      <c r="KA63" s="18">
        <v>2</v>
      </c>
      <c r="KB63" s="18">
        <v>3</v>
      </c>
      <c r="KC63" s="18">
        <v>1</v>
      </c>
      <c r="KD63" s="18">
        <v>2</v>
      </c>
      <c r="KE63" s="18">
        <v>4</v>
      </c>
      <c r="KF63" s="18">
        <v>1</v>
      </c>
      <c r="KG63" s="18">
        <v>4</v>
      </c>
      <c r="KH63" s="18">
        <v>4</v>
      </c>
      <c r="KI63" s="18">
        <v>1</v>
      </c>
      <c r="KJ63" s="18">
        <v>1</v>
      </c>
      <c r="KK63" s="18">
        <v>1</v>
      </c>
      <c r="KL63" s="18">
        <v>3</v>
      </c>
      <c r="KM63" s="18">
        <v>4</v>
      </c>
      <c r="KN63" s="18">
        <v>2</v>
      </c>
      <c r="KO63" s="18">
        <v>1</v>
      </c>
      <c r="KP63" s="18">
        <v>4</v>
      </c>
      <c r="KQ63" s="18">
        <v>3</v>
      </c>
      <c r="KR63" s="34">
        <v>32</v>
      </c>
      <c r="KS63" s="149">
        <v>1</v>
      </c>
      <c r="KT63" s="18">
        <v>1</v>
      </c>
      <c r="KU63" s="18">
        <v>1</v>
      </c>
      <c r="KV63" s="18">
        <v>0</v>
      </c>
      <c r="KW63" s="18">
        <v>3</v>
      </c>
      <c r="KX63" s="18">
        <v>0</v>
      </c>
      <c r="KY63" s="18">
        <v>0</v>
      </c>
      <c r="KZ63" s="18">
        <v>1</v>
      </c>
      <c r="LA63" s="18">
        <v>2</v>
      </c>
      <c r="LB63" s="18">
        <v>0</v>
      </c>
      <c r="LC63" s="18">
        <v>1</v>
      </c>
      <c r="LD63" s="18">
        <v>0</v>
      </c>
      <c r="LE63" s="18">
        <v>2</v>
      </c>
      <c r="LF63" s="18">
        <v>0</v>
      </c>
      <c r="LG63" s="18">
        <v>1</v>
      </c>
      <c r="LH63" s="18">
        <v>0</v>
      </c>
      <c r="LI63" s="18">
        <v>0</v>
      </c>
      <c r="LJ63" s="18">
        <v>0</v>
      </c>
      <c r="LK63" s="18">
        <v>0</v>
      </c>
      <c r="LL63" s="18">
        <v>1</v>
      </c>
      <c r="LM63" s="18">
        <v>0</v>
      </c>
      <c r="LN63" s="18">
        <v>0</v>
      </c>
      <c r="LO63" s="18">
        <v>0</v>
      </c>
      <c r="LP63" s="18">
        <v>3</v>
      </c>
      <c r="LQ63" s="18">
        <v>0</v>
      </c>
      <c r="LR63" s="18">
        <v>0</v>
      </c>
      <c r="LS63" s="18">
        <v>1</v>
      </c>
      <c r="LT63" s="18">
        <v>1</v>
      </c>
      <c r="LU63" s="18">
        <v>0</v>
      </c>
      <c r="LV63" s="18">
        <v>0</v>
      </c>
      <c r="LW63" s="18">
        <v>0</v>
      </c>
      <c r="LX63" s="18">
        <v>1</v>
      </c>
      <c r="LY63" s="18">
        <v>0</v>
      </c>
      <c r="LZ63" s="18">
        <v>0</v>
      </c>
      <c r="MA63" s="18">
        <v>3</v>
      </c>
      <c r="MB63" s="18">
        <v>1</v>
      </c>
      <c r="MC63" s="34">
        <v>0</v>
      </c>
      <c r="MD63">
        <f t="shared" si="1"/>
        <v>3</v>
      </c>
      <c r="ME63">
        <f t="shared" si="2"/>
        <v>2</v>
      </c>
      <c r="MF63">
        <f t="shared" si="3"/>
        <v>1</v>
      </c>
      <c r="MG63">
        <f t="shared" si="4"/>
        <v>3</v>
      </c>
      <c r="MH63">
        <f t="shared" si="5"/>
        <v>14</v>
      </c>
      <c r="MI63">
        <f t="shared" si="6"/>
        <v>1</v>
      </c>
      <c r="MJ63">
        <f t="shared" si="7"/>
        <v>-4</v>
      </c>
      <c r="MK63" s="149">
        <v>1</v>
      </c>
      <c r="ML63" s="18">
        <v>1</v>
      </c>
      <c r="MM63" s="18">
        <v>1</v>
      </c>
      <c r="MN63" s="18">
        <v>1</v>
      </c>
      <c r="MO63" s="18">
        <v>2</v>
      </c>
      <c r="MP63" s="18">
        <v>1</v>
      </c>
      <c r="MQ63" s="18">
        <v>1</v>
      </c>
      <c r="MR63" s="18">
        <v>1</v>
      </c>
      <c r="MS63" s="18">
        <v>1</v>
      </c>
      <c r="MT63" s="18">
        <v>1</v>
      </c>
      <c r="MU63" s="18">
        <v>1</v>
      </c>
      <c r="MV63" s="18">
        <v>1</v>
      </c>
      <c r="MW63" s="18">
        <v>1</v>
      </c>
      <c r="MX63" s="18">
        <v>1</v>
      </c>
      <c r="MY63" s="18">
        <v>1</v>
      </c>
      <c r="MZ63" s="18">
        <v>1</v>
      </c>
      <c r="NA63" s="18">
        <v>1</v>
      </c>
      <c r="NB63" s="18">
        <v>1</v>
      </c>
      <c r="NC63" s="18">
        <v>1</v>
      </c>
      <c r="ND63" s="24">
        <f>SUM(MK63:NC63)</f>
        <v>20</v>
      </c>
      <c r="NE63" s="20" t="s">
        <v>403</v>
      </c>
      <c r="NF63" s="18" t="s">
        <v>1445</v>
      </c>
      <c r="NG63" s="20" t="s">
        <v>402</v>
      </c>
      <c r="NH63" s="18">
        <v>7</v>
      </c>
      <c r="NI63" s="18" t="s">
        <v>26</v>
      </c>
      <c r="NJ63" s="18" t="s">
        <v>103</v>
      </c>
      <c r="NK63" s="18" t="s">
        <v>103</v>
      </c>
      <c r="NL63" s="18" t="s">
        <v>26</v>
      </c>
      <c r="NM63" s="18" t="s">
        <v>26</v>
      </c>
      <c r="NN63" s="18" t="s">
        <v>103</v>
      </c>
      <c r="NO63" s="18" t="s">
        <v>103</v>
      </c>
      <c r="NP63" s="18" t="s">
        <v>26</v>
      </c>
      <c r="NQ63" s="18" t="s">
        <v>26</v>
      </c>
      <c r="NR63" s="18" t="s">
        <v>1444</v>
      </c>
      <c r="NS63" s="18" t="s">
        <v>26</v>
      </c>
      <c r="NT63" s="18" t="s">
        <v>26</v>
      </c>
      <c r="NU63" s="18" t="s">
        <v>66</v>
      </c>
      <c r="NV63" s="18" t="s">
        <v>100</v>
      </c>
      <c r="NW63" s="18">
        <v>35</v>
      </c>
      <c r="NX63" s="18" t="s">
        <v>9</v>
      </c>
      <c r="NY63" s="18" t="s">
        <v>7</v>
      </c>
      <c r="OA63" s="18" t="s">
        <v>22</v>
      </c>
      <c r="OB63" s="18" t="s">
        <v>60</v>
      </c>
      <c r="OC63" s="18">
        <v>5</v>
      </c>
      <c r="OD63" s="18">
        <v>4</v>
      </c>
      <c r="OE63" s="18">
        <v>5</v>
      </c>
      <c r="OF63" s="18">
        <v>1</v>
      </c>
      <c r="OG63" s="18" t="s">
        <v>18</v>
      </c>
      <c r="OH63" s="18" t="s">
        <v>19</v>
      </c>
      <c r="OI63" s="18" t="s">
        <v>16</v>
      </c>
      <c r="OJ63" s="18" t="s">
        <v>20</v>
      </c>
      <c r="OK63" s="18" t="s">
        <v>1346</v>
      </c>
      <c r="OL63" s="18">
        <v>3</v>
      </c>
      <c r="OM63" s="18">
        <v>2</v>
      </c>
      <c r="ON63" s="18">
        <v>3</v>
      </c>
      <c r="OO63" s="18">
        <v>5</v>
      </c>
      <c r="OQ63" s="18" t="s">
        <v>14</v>
      </c>
      <c r="OR63" s="18" t="s">
        <v>7</v>
      </c>
      <c r="OS63" s="18" t="s">
        <v>14</v>
      </c>
      <c r="OT63" s="18" t="s">
        <v>14</v>
      </c>
      <c r="OU63" s="18" t="s">
        <v>7</v>
      </c>
      <c r="OV63" s="18" t="s">
        <v>7</v>
      </c>
      <c r="OW63" s="18" t="s">
        <v>7</v>
      </c>
      <c r="OX63" s="18" t="s">
        <v>232</v>
      </c>
      <c r="OY63" s="18" t="s">
        <v>92</v>
      </c>
      <c r="OZ63" s="18" t="s">
        <v>7</v>
      </c>
      <c r="PA63" s="18" t="s">
        <v>9</v>
      </c>
      <c r="PB63" s="18">
        <v>7</v>
      </c>
      <c r="PC63" s="18" t="s">
        <v>1443</v>
      </c>
      <c r="PD63" s="18" t="s">
        <v>7</v>
      </c>
      <c r="PE63" s="18" t="s">
        <v>7</v>
      </c>
      <c r="PF63" s="18" t="s">
        <v>7</v>
      </c>
      <c r="PH63" s="18" t="s">
        <v>7</v>
      </c>
      <c r="PI63" s="18" t="s">
        <v>7</v>
      </c>
      <c r="PK63" s="18" t="s">
        <v>9</v>
      </c>
      <c r="PL63" s="18" t="s">
        <v>7</v>
      </c>
      <c r="PM63" s="18" t="s">
        <v>6</v>
      </c>
      <c r="PR63" s="18">
        <v>3</v>
      </c>
      <c r="PV63" s="18" t="s">
        <v>5</v>
      </c>
      <c r="QL63" s="18" t="s">
        <v>54</v>
      </c>
      <c r="QP63" s="18" t="s">
        <v>141</v>
      </c>
      <c r="QR63" s="18" t="s">
        <v>293</v>
      </c>
      <c r="QS63" s="18" t="s">
        <v>486</v>
      </c>
      <c r="QT63" s="18" t="s">
        <v>1</v>
      </c>
      <c r="RB63" s="37">
        <v>43977.753065613426</v>
      </c>
      <c r="RC63" s="35" t="s">
        <v>410</v>
      </c>
      <c r="RD63" s="35" t="s">
        <v>1651</v>
      </c>
      <c r="RE63" s="35" t="s">
        <v>7</v>
      </c>
      <c r="RG63" s="35" t="s">
        <v>7</v>
      </c>
      <c r="RI63" s="35" t="s">
        <v>7</v>
      </c>
      <c r="RL63" s="35" t="s">
        <v>20</v>
      </c>
      <c r="RM63" s="35" t="s">
        <v>40</v>
      </c>
      <c r="RN63" s="35" t="s">
        <v>20</v>
      </c>
      <c r="RO63" s="35" t="s">
        <v>20</v>
      </c>
      <c r="RP63" s="35" t="s">
        <v>20</v>
      </c>
      <c r="RQ63" s="35" t="s">
        <v>80</v>
      </c>
      <c r="RR63" s="35" t="s">
        <v>20</v>
      </c>
      <c r="RS63" s="35" t="s">
        <v>20</v>
      </c>
      <c r="RT63" s="35" t="s">
        <v>20</v>
      </c>
      <c r="RU63" s="35" t="s">
        <v>133</v>
      </c>
      <c r="RV63" s="35" t="s">
        <v>9</v>
      </c>
      <c r="RW63" s="35" t="s">
        <v>1650</v>
      </c>
      <c r="RX63" s="35" t="s">
        <v>9</v>
      </c>
      <c r="RY63" s="35" t="s">
        <v>1649</v>
      </c>
      <c r="RZ63" s="35" t="s">
        <v>9</v>
      </c>
      <c r="SA63" s="35" t="s">
        <v>172</v>
      </c>
      <c r="SB63" s="35" t="s">
        <v>406</v>
      </c>
      <c r="SC63" s="35" t="s">
        <v>7</v>
      </c>
      <c r="SE63" s="35">
        <v>0</v>
      </c>
      <c r="SG63" s="35">
        <v>0</v>
      </c>
      <c r="SH63" s="35" t="s">
        <v>1570</v>
      </c>
      <c r="SI63" s="35">
        <v>7</v>
      </c>
      <c r="SJ63" s="35" t="s">
        <v>1648</v>
      </c>
      <c r="SK63" s="35" t="s">
        <v>1348</v>
      </c>
      <c r="SL63" s="35">
        <v>4</v>
      </c>
      <c r="SM63" s="35">
        <v>4</v>
      </c>
      <c r="SN63" s="35">
        <v>2</v>
      </c>
      <c r="SO63" s="35">
        <v>1</v>
      </c>
      <c r="SP63" s="35">
        <v>4</v>
      </c>
      <c r="SQ63" s="35">
        <v>1</v>
      </c>
      <c r="SR63" s="35">
        <v>1</v>
      </c>
      <c r="SS63" s="35">
        <v>4</v>
      </c>
      <c r="ST63" s="35">
        <v>1</v>
      </c>
      <c r="SU63" s="35">
        <v>4</v>
      </c>
      <c r="SV63" s="35">
        <v>4</v>
      </c>
      <c r="SW63" s="35">
        <v>1</v>
      </c>
      <c r="SX63" s="35">
        <v>1</v>
      </c>
      <c r="SY63" s="35">
        <v>1</v>
      </c>
      <c r="SZ63" s="35">
        <v>4</v>
      </c>
      <c r="TA63" s="35">
        <v>4</v>
      </c>
      <c r="TB63" s="35">
        <v>2</v>
      </c>
      <c r="TC63" s="35">
        <v>1</v>
      </c>
      <c r="TD63" s="35">
        <v>4</v>
      </c>
      <c r="TE63" s="35">
        <v>4</v>
      </c>
      <c r="TF63" s="156">
        <v>25</v>
      </c>
      <c r="TG63" s="160">
        <v>1</v>
      </c>
      <c r="TH63" s="35">
        <v>0</v>
      </c>
      <c r="TI63" s="35">
        <v>2</v>
      </c>
      <c r="TJ63" s="35">
        <v>1</v>
      </c>
      <c r="TK63" s="35">
        <v>2</v>
      </c>
      <c r="TL63" s="35">
        <v>0</v>
      </c>
      <c r="TM63" s="35">
        <v>0</v>
      </c>
      <c r="TN63" s="35">
        <v>1</v>
      </c>
      <c r="TO63" s="35">
        <v>2</v>
      </c>
      <c r="TP63" s="35">
        <v>2</v>
      </c>
      <c r="TQ63" s="35">
        <v>0</v>
      </c>
      <c r="TR63" s="35">
        <v>1</v>
      </c>
      <c r="TS63" s="35">
        <v>2</v>
      </c>
      <c r="TT63" s="35">
        <v>1</v>
      </c>
      <c r="TU63" s="35">
        <v>1</v>
      </c>
      <c r="TV63" s="35">
        <v>1</v>
      </c>
      <c r="TW63" s="35">
        <v>0</v>
      </c>
      <c r="TX63" s="35">
        <v>2</v>
      </c>
      <c r="TY63" s="35">
        <v>0</v>
      </c>
      <c r="TZ63" s="35">
        <v>1</v>
      </c>
      <c r="UA63" s="35">
        <v>0</v>
      </c>
      <c r="UB63" s="35">
        <v>0</v>
      </c>
      <c r="UC63" s="35">
        <v>0</v>
      </c>
      <c r="UD63" s="35">
        <v>3</v>
      </c>
      <c r="UE63" s="35">
        <v>0</v>
      </c>
      <c r="UF63" s="35">
        <v>1</v>
      </c>
      <c r="UG63" s="35">
        <v>1</v>
      </c>
      <c r="UH63" s="35">
        <v>1</v>
      </c>
      <c r="UI63" s="35">
        <v>2</v>
      </c>
      <c r="UJ63" s="35">
        <v>0</v>
      </c>
      <c r="UK63" s="35">
        <v>0</v>
      </c>
      <c r="UL63" s="35">
        <v>1</v>
      </c>
      <c r="UM63" s="35">
        <v>0</v>
      </c>
      <c r="UN63" s="35">
        <v>0</v>
      </c>
      <c r="UO63" s="35">
        <v>1</v>
      </c>
      <c r="UP63" s="35">
        <v>1</v>
      </c>
      <c r="UQ63" s="156">
        <v>1</v>
      </c>
      <c r="UR63" s="163">
        <v>6</v>
      </c>
      <c r="US63" s="163">
        <v>0</v>
      </c>
      <c r="UT63" s="163">
        <v>8</v>
      </c>
      <c r="UU63" s="163">
        <v>6</v>
      </c>
      <c r="UV63" s="163">
        <v>11</v>
      </c>
      <c r="UW63" s="163">
        <v>1</v>
      </c>
      <c r="UX63" s="163">
        <v>10</v>
      </c>
      <c r="UY63" s="160">
        <v>2</v>
      </c>
      <c r="UZ63" s="35">
        <v>1</v>
      </c>
      <c r="VA63" s="35">
        <v>2</v>
      </c>
      <c r="VB63" s="35">
        <v>1</v>
      </c>
      <c r="VC63" s="35">
        <v>2</v>
      </c>
      <c r="VD63" s="35">
        <v>1</v>
      </c>
      <c r="VE63" s="35">
        <v>1</v>
      </c>
      <c r="VF63" s="35">
        <v>1</v>
      </c>
      <c r="VG63" s="35">
        <v>1</v>
      </c>
      <c r="VH63" s="35">
        <v>1</v>
      </c>
      <c r="VI63" s="35">
        <v>1</v>
      </c>
      <c r="VJ63" s="35">
        <v>1</v>
      </c>
      <c r="VK63" s="35">
        <v>2</v>
      </c>
      <c r="VL63" s="35">
        <v>1</v>
      </c>
      <c r="VM63" s="35">
        <v>2</v>
      </c>
      <c r="VN63" s="35">
        <v>1</v>
      </c>
      <c r="VO63" s="35">
        <v>1</v>
      </c>
      <c r="VP63" s="35">
        <v>1</v>
      </c>
      <c r="VQ63" s="35">
        <v>1</v>
      </c>
      <c r="VR63" s="40">
        <f>SUM(UY63:VQ63)</f>
        <v>24</v>
      </c>
      <c r="VS63" s="44" t="s">
        <v>1647</v>
      </c>
      <c r="VT63" s="35" t="s">
        <v>533</v>
      </c>
      <c r="VU63" s="44" t="s">
        <v>165</v>
      </c>
      <c r="VV63" s="35">
        <v>7</v>
      </c>
      <c r="VW63" s="35" t="s">
        <v>26</v>
      </c>
      <c r="VX63" s="35" t="s">
        <v>103</v>
      </c>
      <c r="VY63" s="35" t="s">
        <v>103</v>
      </c>
      <c r="VZ63" s="35" t="s">
        <v>26</v>
      </c>
      <c r="WA63" s="35" t="s">
        <v>26</v>
      </c>
      <c r="WB63" s="35" t="s">
        <v>26</v>
      </c>
      <c r="WC63" s="35" t="s">
        <v>103</v>
      </c>
      <c r="WD63" s="35" t="s">
        <v>103</v>
      </c>
      <c r="WE63" s="35" t="s">
        <v>26</v>
      </c>
      <c r="WF63" s="35" t="s">
        <v>102</v>
      </c>
      <c r="WG63" s="35" t="s">
        <v>26</v>
      </c>
      <c r="WH63" s="35" t="s">
        <v>26</v>
      </c>
      <c r="WI63" s="35" t="s">
        <v>24</v>
      </c>
      <c r="WJ63" s="35" t="s">
        <v>23</v>
      </c>
      <c r="WK63" s="35">
        <v>30</v>
      </c>
      <c r="WL63" s="35" t="s">
        <v>7</v>
      </c>
      <c r="WM63" s="35" t="s">
        <v>9</v>
      </c>
      <c r="WN63" s="35" t="s">
        <v>1646</v>
      </c>
      <c r="WO63" s="35" t="s">
        <v>21</v>
      </c>
      <c r="WP63" s="35" t="s">
        <v>60</v>
      </c>
      <c r="WQ63" s="35">
        <v>4</v>
      </c>
      <c r="WR63" s="35">
        <v>4</v>
      </c>
      <c r="WS63" s="35">
        <v>5</v>
      </c>
      <c r="WT63" s="35">
        <v>1</v>
      </c>
      <c r="WU63" s="35" t="s">
        <v>18</v>
      </c>
      <c r="WV63" s="35" t="s">
        <v>19</v>
      </c>
      <c r="WW63" s="35" t="s">
        <v>20</v>
      </c>
      <c r="WX63" s="35" t="s">
        <v>20</v>
      </c>
      <c r="WY63" s="35" t="s">
        <v>20</v>
      </c>
      <c r="WZ63" s="35">
        <v>3</v>
      </c>
      <c r="XA63" s="35">
        <v>3</v>
      </c>
      <c r="XB63" s="35">
        <v>4</v>
      </c>
      <c r="XC63" s="35">
        <v>5</v>
      </c>
      <c r="XE63" s="35" t="s">
        <v>14</v>
      </c>
      <c r="XF63" s="35" t="s">
        <v>7</v>
      </c>
      <c r="XG63" s="35" t="s">
        <v>14</v>
      </c>
      <c r="XH63" s="35" t="s">
        <v>14</v>
      </c>
      <c r="XI63" s="35" t="s">
        <v>7</v>
      </c>
      <c r="XJ63" s="35" t="s">
        <v>7</v>
      </c>
      <c r="XK63" s="35" t="s">
        <v>7</v>
      </c>
      <c r="XL63" s="35" t="s">
        <v>232</v>
      </c>
      <c r="XM63" s="35" t="s">
        <v>92</v>
      </c>
      <c r="XQ63" s="35" t="s">
        <v>1645</v>
      </c>
      <c r="XR63" s="35" t="s">
        <v>9</v>
      </c>
      <c r="XS63" s="35" t="s">
        <v>7</v>
      </c>
      <c r="XT63" s="35" t="s">
        <v>7</v>
      </c>
      <c r="XV63" s="35" t="s">
        <v>7</v>
      </c>
      <c r="XW63" s="35" t="s">
        <v>7</v>
      </c>
      <c r="XZ63" s="35" t="s">
        <v>7</v>
      </c>
      <c r="YA63" s="35" t="s">
        <v>185</v>
      </c>
      <c r="YH63" s="35">
        <v>9</v>
      </c>
      <c r="YJ63" s="35" t="s">
        <v>5</v>
      </c>
      <c r="YZ63" s="35" t="s">
        <v>54</v>
      </c>
      <c r="ZD63" s="35" t="s">
        <v>141</v>
      </c>
      <c r="ZF63" s="35" t="s">
        <v>293</v>
      </c>
      <c r="ZG63" s="35" t="s">
        <v>486</v>
      </c>
      <c r="ZH63" s="35" t="s">
        <v>1</v>
      </c>
    </row>
    <row r="64" spans="1:691" ht="14.5" x14ac:dyDescent="0.35">
      <c r="A64" s="17">
        <v>43969.190251805558</v>
      </c>
      <c r="B64" s="47" t="s">
        <v>196</v>
      </c>
      <c r="C64" s="53">
        <v>43</v>
      </c>
      <c r="D64" s="11" t="s">
        <v>139</v>
      </c>
      <c r="E64" s="11" t="s">
        <v>138</v>
      </c>
      <c r="F64" s="11" t="s">
        <v>118</v>
      </c>
      <c r="G64" s="11" t="s">
        <v>87</v>
      </c>
      <c r="H64" s="11" t="s">
        <v>47</v>
      </c>
      <c r="I64" s="11" t="s">
        <v>47</v>
      </c>
      <c r="J64" s="11" t="s">
        <v>7</v>
      </c>
      <c r="L64" s="11" t="s">
        <v>7</v>
      </c>
      <c r="N64" s="11" t="s">
        <v>7</v>
      </c>
      <c r="O64" s="11" t="s">
        <v>86</v>
      </c>
      <c r="P64" s="11">
        <v>60</v>
      </c>
      <c r="Q64" s="11" t="s">
        <v>195</v>
      </c>
      <c r="R64" s="11">
        <v>150</v>
      </c>
      <c r="S64" s="11">
        <v>4</v>
      </c>
      <c r="T64" s="11">
        <v>0</v>
      </c>
      <c r="U64" s="11" t="s">
        <v>7</v>
      </c>
      <c r="V64" s="11" t="s">
        <v>7</v>
      </c>
      <c r="W64" s="11" t="s">
        <v>7</v>
      </c>
      <c r="X64" s="11" t="s">
        <v>7</v>
      </c>
      <c r="Y64" s="54" t="s">
        <v>7</v>
      </c>
      <c r="Z64" s="65" t="s">
        <v>7</v>
      </c>
      <c r="AA64" s="66"/>
      <c r="AB64" s="66" t="s">
        <v>7</v>
      </c>
      <c r="AC64" s="66"/>
      <c r="AD64" s="66" t="s">
        <v>7</v>
      </c>
      <c r="AE64" s="66"/>
      <c r="AF64" s="67"/>
      <c r="AG64" s="53" t="s">
        <v>20</v>
      </c>
      <c r="AH64" s="11" t="s">
        <v>40</v>
      </c>
      <c r="AI64" s="11">
        <v>1</v>
      </c>
      <c r="AJ64" s="11" t="s">
        <v>20</v>
      </c>
      <c r="AK64" s="11">
        <v>1</v>
      </c>
      <c r="AL64" s="11" t="s">
        <v>194</v>
      </c>
      <c r="AM64" s="11" t="s">
        <v>20</v>
      </c>
      <c r="AN64" s="11" t="s">
        <v>20</v>
      </c>
      <c r="AO64" s="11" t="s">
        <v>20</v>
      </c>
      <c r="AP64" s="54" t="s">
        <v>38</v>
      </c>
      <c r="AQ64" s="65" t="s">
        <v>9</v>
      </c>
      <c r="AR64" s="66" t="s">
        <v>193</v>
      </c>
      <c r="AS64" s="66" t="s">
        <v>9</v>
      </c>
      <c r="AT64" s="67" t="s">
        <v>192</v>
      </c>
      <c r="AU64" s="53" t="s">
        <v>7</v>
      </c>
      <c r="AV64" s="11" t="s">
        <v>20</v>
      </c>
      <c r="AX64" s="11" t="s">
        <v>9</v>
      </c>
      <c r="AZ64" s="11">
        <v>0</v>
      </c>
      <c r="BB64" s="11">
        <v>0</v>
      </c>
      <c r="BD64" s="11">
        <v>5</v>
      </c>
      <c r="BE64" s="11" t="s">
        <v>191</v>
      </c>
      <c r="BF64" s="54" t="s">
        <v>190</v>
      </c>
      <c r="BG64" s="83">
        <v>3</v>
      </c>
      <c r="BH64" s="79">
        <v>1</v>
      </c>
      <c r="BI64" s="79">
        <v>3</v>
      </c>
      <c r="BJ64" s="79">
        <v>3</v>
      </c>
      <c r="BK64" s="79">
        <v>2</v>
      </c>
      <c r="BL64" s="79">
        <v>3</v>
      </c>
      <c r="BM64" s="79">
        <v>4</v>
      </c>
      <c r="BN64" s="79">
        <v>2</v>
      </c>
      <c r="BO64" s="79">
        <v>2</v>
      </c>
      <c r="BP64" s="79">
        <v>2</v>
      </c>
      <c r="BQ64" s="79">
        <v>2</v>
      </c>
      <c r="BR64" s="79">
        <v>2</v>
      </c>
      <c r="BS64" s="79">
        <v>3</v>
      </c>
      <c r="BT64" s="79">
        <v>2</v>
      </c>
      <c r="BU64" s="79">
        <v>2</v>
      </c>
      <c r="BV64" s="79">
        <v>2</v>
      </c>
      <c r="BW64" s="79">
        <v>3</v>
      </c>
      <c r="BX64" s="79">
        <v>2</v>
      </c>
      <c r="BY64" s="79">
        <v>2</v>
      </c>
      <c r="BZ64" s="84">
        <v>2</v>
      </c>
      <c r="CA64" s="136">
        <v>56</v>
      </c>
      <c r="CB64" s="53">
        <v>2</v>
      </c>
      <c r="CC64" s="11">
        <v>3</v>
      </c>
      <c r="CD64" s="11">
        <v>1</v>
      </c>
      <c r="CE64" s="11">
        <v>2</v>
      </c>
      <c r="CF64" s="11">
        <v>0</v>
      </c>
      <c r="CG64" s="11">
        <v>3</v>
      </c>
      <c r="CH64" s="11">
        <v>2</v>
      </c>
      <c r="CI64" s="11">
        <v>2</v>
      </c>
      <c r="CJ64" s="11">
        <v>1</v>
      </c>
      <c r="CK64" s="11">
        <v>2</v>
      </c>
      <c r="CL64" s="11">
        <v>1</v>
      </c>
      <c r="CM64" s="11">
        <v>2</v>
      </c>
      <c r="CN64" s="11">
        <v>0</v>
      </c>
      <c r="CO64" s="11">
        <v>1</v>
      </c>
      <c r="CP64" s="11">
        <v>2</v>
      </c>
      <c r="CQ64" s="11">
        <v>3</v>
      </c>
      <c r="CR64" s="11">
        <v>1</v>
      </c>
      <c r="CS64" s="11">
        <v>0</v>
      </c>
      <c r="CT64" s="11">
        <v>3</v>
      </c>
      <c r="CU64" s="11">
        <v>3</v>
      </c>
      <c r="CV64" s="11">
        <v>2</v>
      </c>
      <c r="CW64" s="11">
        <v>1</v>
      </c>
      <c r="CX64" s="11">
        <v>1</v>
      </c>
      <c r="CY64" s="11">
        <v>1</v>
      </c>
      <c r="CZ64" s="11">
        <v>2</v>
      </c>
      <c r="DA64" s="11">
        <v>1</v>
      </c>
      <c r="DB64" s="11">
        <v>0</v>
      </c>
      <c r="DC64" s="11">
        <v>0</v>
      </c>
      <c r="DD64" s="11">
        <v>0</v>
      </c>
      <c r="DE64" s="11">
        <v>3</v>
      </c>
      <c r="DF64" s="11">
        <v>3</v>
      </c>
      <c r="DG64" s="11">
        <v>1</v>
      </c>
      <c r="DH64" s="11">
        <v>1</v>
      </c>
      <c r="DI64" s="11">
        <v>2</v>
      </c>
      <c r="DJ64" s="11">
        <v>0</v>
      </c>
      <c r="DK64" s="11">
        <v>4</v>
      </c>
      <c r="DL64" s="54">
        <v>0</v>
      </c>
      <c r="DM64" s="143">
        <v>10</v>
      </c>
      <c r="DN64" s="143">
        <v>16</v>
      </c>
      <c r="DO64" s="143">
        <v>2</v>
      </c>
      <c r="DP64" s="143">
        <v>12</v>
      </c>
      <c r="DQ64" s="143">
        <v>3</v>
      </c>
      <c r="DR64" s="143">
        <v>13</v>
      </c>
      <c r="DS64" s="143">
        <v>50</v>
      </c>
      <c r="DT64" s="83">
        <v>2</v>
      </c>
      <c r="DU64" s="79">
        <v>3</v>
      </c>
      <c r="DV64" s="79">
        <v>3</v>
      </c>
      <c r="DW64" s="79">
        <v>2</v>
      </c>
      <c r="DX64" s="79">
        <v>3</v>
      </c>
      <c r="DY64" s="79">
        <v>2</v>
      </c>
      <c r="DZ64" s="79">
        <v>2</v>
      </c>
      <c r="EA64" s="79">
        <v>1</v>
      </c>
      <c r="EB64" s="79">
        <v>3</v>
      </c>
      <c r="EC64" s="79">
        <v>3</v>
      </c>
      <c r="ED64" s="79">
        <v>2</v>
      </c>
      <c r="EE64" s="79">
        <v>2</v>
      </c>
      <c r="EF64" s="79">
        <v>3</v>
      </c>
      <c r="EG64" s="79">
        <v>2</v>
      </c>
      <c r="EH64" s="79">
        <v>2</v>
      </c>
      <c r="EI64" s="79">
        <v>2</v>
      </c>
      <c r="EJ64" s="79">
        <v>1</v>
      </c>
      <c r="EK64" s="79">
        <v>1</v>
      </c>
      <c r="EL64" s="84">
        <v>2</v>
      </c>
      <c r="EM64" s="136">
        <f t="shared" si="0"/>
        <v>41</v>
      </c>
      <c r="EN64" s="90" t="s">
        <v>189</v>
      </c>
      <c r="EO64" s="11">
        <v>15</v>
      </c>
      <c r="EP64" s="77" t="s">
        <v>188</v>
      </c>
      <c r="EQ64" s="11">
        <v>5</v>
      </c>
      <c r="ER64" s="11" t="s">
        <v>68</v>
      </c>
      <c r="ES64" s="11" t="s">
        <v>69</v>
      </c>
      <c r="ET64" s="11" t="s">
        <v>69</v>
      </c>
      <c r="EU64" s="11" t="s">
        <v>26</v>
      </c>
      <c r="EV64" s="11" t="s">
        <v>26</v>
      </c>
      <c r="EW64" s="11" t="s">
        <v>26</v>
      </c>
      <c r="EX64" s="11" t="s">
        <v>26</v>
      </c>
      <c r="EY64" s="11" t="s">
        <v>26</v>
      </c>
      <c r="EZ64" s="11" t="s">
        <v>26</v>
      </c>
      <c r="FA64" s="11" t="s">
        <v>102</v>
      </c>
      <c r="FB64" s="11" t="s">
        <v>26</v>
      </c>
      <c r="FC64" s="11" t="s">
        <v>25</v>
      </c>
      <c r="FD64" s="11" t="s">
        <v>101</v>
      </c>
      <c r="FE64" s="54" t="s">
        <v>146</v>
      </c>
      <c r="FF64" s="83">
        <v>1.05</v>
      </c>
      <c r="FG64" s="79" t="s">
        <v>98</v>
      </c>
      <c r="FH64" s="79" t="s">
        <v>62</v>
      </c>
      <c r="FI64" s="79">
        <v>300</v>
      </c>
      <c r="FJ64" s="79" t="s">
        <v>7</v>
      </c>
      <c r="FK64" s="79" t="s">
        <v>9</v>
      </c>
      <c r="FL64" s="79" t="s">
        <v>187</v>
      </c>
      <c r="FM64" s="79" t="s">
        <v>21</v>
      </c>
      <c r="FN64" s="84" t="s">
        <v>96</v>
      </c>
      <c r="FO64" s="53">
        <v>4</v>
      </c>
      <c r="FP64" s="11">
        <v>1</v>
      </c>
      <c r="FQ64" s="11">
        <v>3</v>
      </c>
      <c r="FR64" s="11">
        <v>3</v>
      </c>
      <c r="FS64" s="11" t="s">
        <v>19</v>
      </c>
      <c r="FT64" s="11" t="s">
        <v>17</v>
      </c>
      <c r="FU64" s="11" t="s">
        <v>16</v>
      </c>
      <c r="FV64" s="11" t="s">
        <v>20</v>
      </c>
      <c r="FW64" s="11" t="s">
        <v>18</v>
      </c>
      <c r="FX64" s="11">
        <v>1</v>
      </c>
      <c r="FY64" s="11">
        <v>2</v>
      </c>
      <c r="FZ64" s="11">
        <v>1</v>
      </c>
      <c r="GA64" s="11">
        <v>4</v>
      </c>
      <c r="GC64" s="11" t="s">
        <v>14</v>
      </c>
      <c r="GD64" s="11" t="s">
        <v>9</v>
      </c>
      <c r="GE64" s="11" t="s">
        <v>94</v>
      </c>
      <c r="GF64" s="11" t="s">
        <v>94</v>
      </c>
      <c r="GG64" s="11" t="s">
        <v>13</v>
      </c>
      <c r="GH64" s="11" t="s">
        <v>7</v>
      </c>
      <c r="GI64" s="54" t="s">
        <v>9</v>
      </c>
      <c r="GJ64" s="83" t="s">
        <v>93</v>
      </c>
      <c r="GK64" s="79" t="s">
        <v>57</v>
      </c>
      <c r="GL64" s="79" t="s">
        <v>9</v>
      </c>
      <c r="GM64" s="79" t="s">
        <v>7</v>
      </c>
      <c r="GN64" s="79"/>
      <c r="GO64" s="79" t="s">
        <v>186</v>
      </c>
      <c r="GP64" s="79" t="s">
        <v>9</v>
      </c>
      <c r="GQ64" s="79" t="s">
        <v>9</v>
      </c>
      <c r="GR64" s="79" t="s">
        <v>7</v>
      </c>
      <c r="GS64" s="79"/>
      <c r="GT64" s="84" t="s">
        <v>9</v>
      </c>
      <c r="GU64" s="53" t="s">
        <v>7</v>
      </c>
      <c r="GW64" s="11" t="s">
        <v>9</v>
      </c>
      <c r="GX64" s="54" t="s">
        <v>9</v>
      </c>
      <c r="GY64" s="83" t="s">
        <v>185</v>
      </c>
      <c r="GZ64" s="79"/>
      <c r="HA64" s="79"/>
      <c r="HB64" s="79"/>
      <c r="HC64" s="79"/>
      <c r="HD64" s="79"/>
      <c r="HE64" s="79"/>
      <c r="HF64" s="79">
        <v>8</v>
      </c>
      <c r="HG64" s="84"/>
      <c r="HH64" s="49" t="s">
        <v>5</v>
      </c>
      <c r="HX64" s="11" t="s">
        <v>54</v>
      </c>
      <c r="HZ64" s="11" t="s">
        <v>184</v>
      </c>
      <c r="IA64" s="11" t="s">
        <v>183</v>
      </c>
      <c r="IB64" s="11" t="s">
        <v>1</v>
      </c>
      <c r="IF64" s="11" t="s">
        <v>1</v>
      </c>
      <c r="MD64"/>
      <c r="ME64"/>
      <c r="MF64"/>
      <c r="MG64"/>
      <c r="MH64"/>
      <c r="MI64"/>
      <c r="MJ64"/>
    </row>
    <row r="65" spans="1:684" ht="14.5" x14ac:dyDescent="0.35">
      <c r="A65" s="17">
        <v>43957.433382303236</v>
      </c>
      <c r="B65" s="47" t="s">
        <v>856</v>
      </c>
      <c r="C65" s="53">
        <v>54</v>
      </c>
      <c r="D65" s="11" t="s">
        <v>139</v>
      </c>
      <c r="E65" s="11" t="s">
        <v>50</v>
      </c>
      <c r="F65" s="11" t="s">
        <v>49</v>
      </c>
      <c r="G65" s="11" t="s">
        <v>117</v>
      </c>
      <c r="H65" s="11" t="s">
        <v>9</v>
      </c>
      <c r="I65" s="11" t="s">
        <v>7</v>
      </c>
      <c r="J65" s="11" t="s">
        <v>9</v>
      </c>
      <c r="K65" s="11">
        <v>2</v>
      </c>
      <c r="L65" s="11" t="s">
        <v>9</v>
      </c>
      <c r="M65" s="11" t="s">
        <v>449</v>
      </c>
      <c r="N65" s="11" t="s">
        <v>9</v>
      </c>
      <c r="O65" s="11" t="s">
        <v>45</v>
      </c>
      <c r="P65" s="11">
        <v>420</v>
      </c>
      <c r="Q65" s="11" t="s">
        <v>855</v>
      </c>
      <c r="R65" s="11">
        <v>36000</v>
      </c>
      <c r="S65" s="11">
        <v>2</v>
      </c>
      <c r="T65" s="11">
        <v>0</v>
      </c>
      <c r="U65" s="11" t="s">
        <v>9</v>
      </c>
      <c r="V65" s="11" t="s">
        <v>7</v>
      </c>
      <c r="W65" s="11" t="s">
        <v>9</v>
      </c>
      <c r="X65" s="11" t="s">
        <v>7</v>
      </c>
      <c r="Y65" s="54" t="s">
        <v>7</v>
      </c>
      <c r="Z65" s="65" t="s">
        <v>7</v>
      </c>
      <c r="AA65" s="66"/>
      <c r="AB65" s="66" t="s">
        <v>7</v>
      </c>
      <c r="AC65" s="66"/>
      <c r="AD65" s="66" t="s">
        <v>9</v>
      </c>
      <c r="AE65" s="66" t="s">
        <v>854</v>
      </c>
      <c r="AF65" s="67" t="s">
        <v>845</v>
      </c>
      <c r="AG65" s="53" t="s">
        <v>20</v>
      </c>
      <c r="AH65" s="11" t="s">
        <v>40</v>
      </c>
      <c r="AI65" s="11" t="s">
        <v>20</v>
      </c>
      <c r="AJ65" s="11" t="s">
        <v>20</v>
      </c>
      <c r="AK65" s="11">
        <v>1</v>
      </c>
      <c r="AL65" s="11" t="s">
        <v>39</v>
      </c>
      <c r="AM65" s="11">
        <v>2</v>
      </c>
      <c r="AN65" s="11" t="s">
        <v>20</v>
      </c>
      <c r="AO65" s="11">
        <v>2</v>
      </c>
      <c r="AP65" s="54" t="s">
        <v>38</v>
      </c>
      <c r="AQ65" s="65" t="s">
        <v>9</v>
      </c>
      <c r="AR65" s="66" t="s">
        <v>853</v>
      </c>
      <c r="AS65" s="66" t="s">
        <v>9</v>
      </c>
      <c r="AT65" s="67" t="s">
        <v>852</v>
      </c>
      <c r="AU65" s="53" t="s">
        <v>7</v>
      </c>
      <c r="AV65" s="11" t="s">
        <v>20</v>
      </c>
      <c r="AW65" s="11" t="s">
        <v>20</v>
      </c>
      <c r="AX65" s="11" t="s">
        <v>7</v>
      </c>
      <c r="AZ65" s="11">
        <v>0</v>
      </c>
      <c r="BA65" s="11">
        <v>0</v>
      </c>
      <c r="BB65" s="11">
        <v>0</v>
      </c>
      <c r="BC65" s="11">
        <v>0</v>
      </c>
      <c r="BD65" s="11">
        <v>1</v>
      </c>
      <c r="BE65" s="11" t="s">
        <v>152</v>
      </c>
      <c r="BF65" s="54" t="s">
        <v>404</v>
      </c>
      <c r="BG65" s="83">
        <v>3</v>
      </c>
      <c r="BH65" s="79">
        <v>4</v>
      </c>
      <c r="BI65" s="79">
        <v>2</v>
      </c>
      <c r="BJ65" s="79">
        <v>1</v>
      </c>
      <c r="BK65" s="79">
        <v>3</v>
      </c>
      <c r="BL65" s="79">
        <v>1</v>
      </c>
      <c r="BM65" s="79">
        <v>1</v>
      </c>
      <c r="BN65" s="79">
        <v>3</v>
      </c>
      <c r="BO65" s="79">
        <v>1</v>
      </c>
      <c r="BP65" s="79">
        <v>3</v>
      </c>
      <c r="BQ65" s="79">
        <v>4</v>
      </c>
      <c r="BR65" s="79">
        <v>1</v>
      </c>
      <c r="BS65" s="79">
        <v>1</v>
      </c>
      <c r="BT65" s="79">
        <v>1</v>
      </c>
      <c r="BU65" s="79">
        <v>3</v>
      </c>
      <c r="BV65" s="79">
        <v>3</v>
      </c>
      <c r="BW65" s="79">
        <v>1</v>
      </c>
      <c r="BX65" s="79">
        <v>1</v>
      </c>
      <c r="BY65" s="79">
        <v>4</v>
      </c>
      <c r="BZ65" s="84">
        <v>3</v>
      </c>
      <c r="CA65" s="136">
        <v>29</v>
      </c>
      <c r="CB65" s="53">
        <v>0</v>
      </c>
      <c r="CC65" s="11">
        <v>1</v>
      </c>
      <c r="CD65" s="11">
        <v>1</v>
      </c>
      <c r="CE65" s="11">
        <v>1</v>
      </c>
      <c r="CF65" s="11">
        <v>3</v>
      </c>
      <c r="CG65" s="11">
        <v>0</v>
      </c>
      <c r="CH65" s="11">
        <v>1</v>
      </c>
      <c r="CI65" s="11">
        <v>0</v>
      </c>
      <c r="CJ65" s="11">
        <v>3</v>
      </c>
      <c r="CK65" s="11">
        <v>0</v>
      </c>
      <c r="CL65" s="11">
        <v>1</v>
      </c>
      <c r="CM65" s="11">
        <v>1</v>
      </c>
      <c r="CN65" s="11">
        <v>3</v>
      </c>
      <c r="CO65" s="11">
        <v>0</v>
      </c>
      <c r="CP65" s="11">
        <v>0</v>
      </c>
      <c r="CQ65" s="11">
        <v>2</v>
      </c>
      <c r="CR65" s="11">
        <v>1</v>
      </c>
      <c r="CS65" s="11">
        <v>1</v>
      </c>
      <c r="CT65" s="11">
        <v>1</v>
      </c>
      <c r="CU65" s="11">
        <v>0</v>
      </c>
      <c r="CV65" s="11">
        <v>0</v>
      </c>
      <c r="CW65" s="11">
        <v>0</v>
      </c>
      <c r="CX65" s="11">
        <v>0</v>
      </c>
      <c r="CY65" s="11">
        <v>3</v>
      </c>
      <c r="CZ65" s="11">
        <v>0</v>
      </c>
      <c r="DA65" s="11">
        <v>1</v>
      </c>
      <c r="DB65" s="11">
        <v>0</v>
      </c>
      <c r="DC65" s="11">
        <v>0</v>
      </c>
      <c r="DD65" s="11">
        <v>1</v>
      </c>
      <c r="DE65" s="11">
        <v>0</v>
      </c>
      <c r="DF65" s="11">
        <v>0</v>
      </c>
      <c r="DG65" s="11">
        <v>3</v>
      </c>
      <c r="DH65" s="11">
        <v>0</v>
      </c>
      <c r="DI65" s="11">
        <v>0</v>
      </c>
      <c r="DJ65" s="11">
        <v>3</v>
      </c>
      <c r="DK65" s="11">
        <v>0</v>
      </c>
      <c r="DL65" s="54">
        <v>1</v>
      </c>
      <c r="DM65" s="143">
        <v>2</v>
      </c>
      <c r="DN65" s="143">
        <v>4</v>
      </c>
      <c r="DO65" s="143">
        <v>5</v>
      </c>
      <c r="DP65" s="143">
        <v>2</v>
      </c>
      <c r="DQ65" s="143">
        <v>18</v>
      </c>
      <c r="DR65" s="143">
        <v>1</v>
      </c>
      <c r="DS65" s="143">
        <v>-4</v>
      </c>
      <c r="DT65" s="83">
        <v>3</v>
      </c>
      <c r="DU65" s="79">
        <v>1</v>
      </c>
      <c r="DV65" s="79">
        <v>1</v>
      </c>
      <c r="DW65" s="79">
        <v>1</v>
      </c>
      <c r="DX65" s="79">
        <v>1</v>
      </c>
      <c r="DY65" s="79">
        <v>1</v>
      </c>
      <c r="DZ65" s="79">
        <v>1</v>
      </c>
      <c r="EA65" s="79">
        <v>1</v>
      </c>
      <c r="EB65" s="79">
        <v>1</v>
      </c>
      <c r="EC65" s="79">
        <v>1</v>
      </c>
      <c r="ED65" s="79">
        <v>1</v>
      </c>
      <c r="EE65" s="79">
        <v>1</v>
      </c>
      <c r="EF65" s="79">
        <v>1</v>
      </c>
      <c r="EG65" s="79">
        <v>1</v>
      </c>
      <c r="EH65" s="79">
        <v>1</v>
      </c>
      <c r="EI65" s="79">
        <v>1</v>
      </c>
      <c r="EJ65" s="79">
        <v>2</v>
      </c>
      <c r="EK65" s="79">
        <v>1</v>
      </c>
      <c r="EL65" s="84">
        <v>1</v>
      </c>
      <c r="EM65" s="136">
        <f t="shared" si="0"/>
        <v>22</v>
      </c>
      <c r="EN65" s="53" t="s">
        <v>851</v>
      </c>
      <c r="EO65" s="11">
        <v>10</v>
      </c>
      <c r="EP65" s="11" t="s">
        <v>850</v>
      </c>
      <c r="EQ65" s="11">
        <v>8</v>
      </c>
      <c r="ER65" s="11" t="s">
        <v>103</v>
      </c>
      <c r="ES65" s="11" t="s">
        <v>103</v>
      </c>
      <c r="ET65" s="11" t="s">
        <v>26</v>
      </c>
      <c r="EU65" s="11" t="s">
        <v>26</v>
      </c>
      <c r="EV65" s="11" t="s">
        <v>26</v>
      </c>
      <c r="EW65" s="11" t="s">
        <v>26</v>
      </c>
      <c r="EX65" s="11" t="s">
        <v>26</v>
      </c>
      <c r="EY65" s="11" t="s">
        <v>26</v>
      </c>
      <c r="EZ65" s="11" t="s">
        <v>26</v>
      </c>
      <c r="FA65" s="11" t="s">
        <v>7</v>
      </c>
      <c r="FB65" s="11" t="s">
        <v>26</v>
      </c>
      <c r="FC65" s="11" t="s">
        <v>26</v>
      </c>
      <c r="FD65" s="11" t="s">
        <v>24</v>
      </c>
      <c r="FE65" s="54" t="s">
        <v>100</v>
      </c>
      <c r="FF65" s="83" t="s">
        <v>400</v>
      </c>
      <c r="FG65" s="79" t="s">
        <v>821</v>
      </c>
      <c r="FH65" s="79" t="s">
        <v>62</v>
      </c>
      <c r="FI65" s="79">
        <v>120</v>
      </c>
      <c r="FJ65" s="79" t="s">
        <v>9</v>
      </c>
      <c r="FK65" s="79" t="s">
        <v>7</v>
      </c>
      <c r="FL65" s="79" t="s">
        <v>378</v>
      </c>
      <c r="FM65" s="79" t="s">
        <v>96</v>
      </c>
      <c r="FN65" s="84" t="s">
        <v>96</v>
      </c>
      <c r="FO65" s="53">
        <v>4</v>
      </c>
      <c r="FP65" s="11">
        <v>2</v>
      </c>
      <c r="FQ65" s="11">
        <v>3</v>
      </c>
      <c r="FR65" s="11">
        <v>1</v>
      </c>
      <c r="FS65" s="11" t="s">
        <v>19</v>
      </c>
      <c r="FT65" s="11" t="s">
        <v>20</v>
      </c>
      <c r="FU65" s="11" t="s">
        <v>20</v>
      </c>
      <c r="FV65" s="11" t="s">
        <v>20</v>
      </c>
      <c r="FW65" s="11" t="s">
        <v>20</v>
      </c>
      <c r="FX65" s="11">
        <v>3</v>
      </c>
      <c r="FY65" s="11">
        <v>2</v>
      </c>
      <c r="FZ65" s="11">
        <v>3</v>
      </c>
      <c r="GA65" s="11">
        <v>5</v>
      </c>
      <c r="GB65" s="11" t="s">
        <v>849</v>
      </c>
      <c r="GC65" s="11" t="s">
        <v>14</v>
      </c>
      <c r="GD65" s="11" t="s">
        <v>7</v>
      </c>
      <c r="GE65" s="11" t="s">
        <v>14</v>
      </c>
      <c r="GF65" s="11" t="s">
        <v>14</v>
      </c>
      <c r="GG65" s="11" t="s">
        <v>7</v>
      </c>
      <c r="GH65" s="11" t="s">
        <v>7</v>
      </c>
      <c r="GI65" s="54" t="s">
        <v>7</v>
      </c>
      <c r="GJ65" s="83" t="s">
        <v>12</v>
      </c>
      <c r="GK65" s="79" t="s">
        <v>57</v>
      </c>
      <c r="GL65" s="79" t="s">
        <v>9</v>
      </c>
      <c r="GM65" s="79" t="s">
        <v>7</v>
      </c>
      <c r="GN65" s="79"/>
      <c r="GO65" s="79" t="s">
        <v>848</v>
      </c>
      <c r="GP65" s="79" t="s">
        <v>9</v>
      </c>
      <c r="GQ65" s="79" t="s">
        <v>9</v>
      </c>
      <c r="GR65" s="79" t="s">
        <v>7</v>
      </c>
      <c r="GS65" s="79"/>
      <c r="GT65" s="84" t="s">
        <v>7</v>
      </c>
      <c r="GU65" s="53" t="s">
        <v>7</v>
      </c>
      <c r="GW65" s="11" t="s">
        <v>7</v>
      </c>
      <c r="GX65" s="54" t="s">
        <v>7</v>
      </c>
      <c r="GY65" s="83" t="s">
        <v>308</v>
      </c>
      <c r="GZ65" s="79"/>
      <c r="HA65" s="79"/>
      <c r="HB65" s="79">
        <v>5</v>
      </c>
      <c r="HC65" s="79"/>
      <c r="HD65" s="79"/>
      <c r="HE65" s="79"/>
      <c r="HF65" s="79"/>
      <c r="HG65" s="84"/>
      <c r="HH65" s="49" t="s">
        <v>5</v>
      </c>
      <c r="HX65" s="11" t="s">
        <v>54</v>
      </c>
      <c r="HY65" s="11" t="s">
        <v>53</v>
      </c>
      <c r="HZ65" s="11" t="s">
        <v>1</v>
      </c>
      <c r="IB65" s="11" t="s">
        <v>1</v>
      </c>
      <c r="IF65" s="11" t="s">
        <v>1</v>
      </c>
      <c r="IN65" s="21">
        <v>43964.498274988422</v>
      </c>
      <c r="IO65" s="18" t="s">
        <v>1518</v>
      </c>
      <c r="IP65" s="18">
        <v>8</v>
      </c>
      <c r="IQ65" s="18" t="s">
        <v>7</v>
      </c>
      <c r="IS65" s="18" t="s">
        <v>7</v>
      </c>
      <c r="IU65" s="18" t="s">
        <v>7</v>
      </c>
      <c r="IX65" s="18" t="s">
        <v>20</v>
      </c>
      <c r="IY65" s="18" t="s">
        <v>40</v>
      </c>
      <c r="IZ65" s="18" t="s">
        <v>20</v>
      </c>
      <c r="JA65" s="18" t="s">
        <v>20</v>
      </c>
      <c r="JB65" s="18" t="s">
        <v>20</v>
      </c>
      <c r="JC65" s="18" t="s">
        <v>39</v>
      </c>
      <c r="JD65" s="18">
        <v>2</v>
      </c>
      <c r="JE65" s="18" t="s">
        <v>20</v>
      </c>
      <c r="JF65" s="18">
        <v>1</v>
      </c>
      <c r="JG65" s="18" t="s">
        <v>38</v>
      </c>
      <c r="JH65" s="18" t="s">
        <v>9</v>
      </c>
      <c r="JI65" s="18" t="s">
        <v>1517</v>
      </c>
      <c r="JJ65" s="18" t="s">
        <v>7</v>
      </c>
      <c r="JL65" s="18" t="s">
        <v>7</v>
      </c>
      <c r="JM65" s="18" t="s">
        <v>20</v>
      </c>
      <c r="JN65" s="18" t="s">
        <v>20</v>
      </c>
      <c r="JO65" s="18" t="s">
        <v>7</v>
      </c>
      <c r="JQ65" s="18">
        <v>0</v>
      </c>
      <c r="JR65" s="18">
        <v>0</v>
      </c>
      <c r="JS65" s="18">
        <v>0</v>
      </c>
      <c r="JT65" s="18">
        <v>0</v>
      </c>
      <c r="JU65" s="18">
        <v>0</v>
      </c>
      <c r="JV65" s="18">
        <v>0</v>
      </c>
      <c r="JW65" s="18" t="s">
        <v>404</v>
      </c>
      <c r="JX65" s="18">
        <v>4</v>
      </c>
      <c r="JY65" s="18">
        <v>4</v>
      </c>
      <c r="JZ65" s="18">
        <v>1</v>
      </c>
      <c r="KA65" s="18">
        <v>1</v>
      </c>
      <c r="KB65" s="18">
        <v>4</v>
      </c>
      <c r="KC65" s="18">
        <v>1</v>
      </c>
      <c r="KD65" s="18">
        <v>4</v>
      </c>
      <c r="KE65" s="18">
        <v>3</v>
      </c>
      <c r="KF65" s="18">
        <v>1</v>
      </c>
      <c r="KG65" s="18">
        <v>4</v>
      </c>
      <c r="KH65" s="18">
        <v>4</v>
      </c>
      <c r="KI65" s="18">
        <v>1</v>
      </c>
      <c r="KJ65" s="18">
        <v>1</v>
      </c>
      <c r="KK65" s="18">
        <v>1</v>
      </c>
      <c r="KL65" s="18">
        <v>4</v>
      </c>
      <c r="KM65" s="18">
        <v>4</v>
      </c>
      <c r="KN65" s="18">
        <v>1</v>
      </c>
      <c r="KO65" s="18">
        <v>1</v>
      </c>
      <c r="KP65" s="18">
        <v>4</v>
      </c>
      <c r="KQ65" s="18">
        <v>4</v>
      </c>
      <c r="KR65" s="34">
        <v>27</v>
      </c>
      <c r="KS65" s="149">
        <v>0</v>
      </c>
      <c r="KT65" s="18">
        <v>0</v>
      </c>
      <c r="KU65" s="18">
        <v>0</v>
      </c>
      <c r="KV65" s="18">
        <v>0</v>
      </c>
      <c r="KW65" s="18">
        <v>3</v>
      </c>
      <c r="KX65" s="18">
        <v>0</v>
      </c>
      <c r="KY65" s="18">
        <v>0</v>
      </c>
      <c r="KZ65" s="18">
        <v>0</v>
      </c>
      <c r="LA65" s="18">
        <v>3</v>
      </c>
      <c r="LB65" s="18">
        <v>0</v>
      </c>
      <c r="LC65" s="18">
        <v>0</v>
      </c>
      <c r="LD65" s="18">
        <v>0</v>
      </c>
      <c r="LE65" s="18">
        <v>3</v>
      </c>
      <c r="LF65" s="18">
        <v>0</v>
      </c>
      <c r="LG65" s="18">
        <v>0</v>
      </c>
      <c r="LH65" s="18">
        <v>0</v>
      </c>
      <c r="LI65" s="18">
        <v>0</v>
      </c>
      <c r="LJ65" s="18">
        <v>0</v>
      </c>
      <c r="LK65" s="18">
        <v>0</v>
      </c>
      <c r="LL65" s="18">
        <v>0</v>
      </c>
      <c r="LM65" s="18">
        <v>0</v>
      </c>
      <c r="LN65" s="18">
        <v>0</v>
      </c>
      <c r="LO65" s="18">
        <v>0</v>
      </c>
      <c r="LP65" s="18">
        <v>3</v>
      </c>
      <c r="LQ65" s="18">
        <v>0</v>
      </c>
      <c r="LR65" s="18">
        <v>0</v>
      </c>
      <c r="LS65" s="18">
        <v>0</v>
      </c>
      <c r="LT65" s="18">
        <v>0</v>
      </c>
      <c r="LU65" s="18">
        <v>0</v>
      </c>
      <c r="LV65" s="18">
        <v>0</v>
      </c>
      <c r="LW65" s="18">
        <v>0</v>
      </c>
      <c r="LX65" s="18">
        <v>3</v>
      </c>
      <c r="LY65" s="18">
        <v>0</v>
      </c>
      <c r="LZ65" s="18">
        <v>0</v>
      </c>
      <c r="MA65" s="18">
        <v>3</v>
      </c>
      <c r="MB65" s="18">
        <v>0</v>
      </c>
      <c r="MC65" s="34">
        <v>0</v>
      </c>
      <c r="MD65">
        <f t="shared" si="1"/>
        <v>0</v>
      </c>
      <c r="ME65">
        <f t="shared" si="2"/>
        <v>0</v>
      </c>
      <c r="MF65">
        <f t="shared" si="3"/>
        <v>0</v>
      </c>
      <c r="MG65">
        <f t="shared" si="4"/>
        <v>0</v>
      </c>
      <c r="MH65">
        <f t="shared" si="5"/>
        <v>18</v>
      </c>
      <c r="MI65">
        <f t="shared" si="6"/>
        <v>0</v>
      </c>
      <c r="MJ65">
        <f t="shared" si="7"/>
        <v>-18</v>
      </c>
      <c r="MK65" s="149">
        <v>2</v>
      </c>
      <c r="ML65" s="18">
        <v>2</v>
      </c>
      <c r="MM65" s="18">
        <v>1</v>
      </c>
      <c r="MN65" s="18">
        <v>1</v>
      </c>
      <c r="MO65" s="18">
        <v>1</v>
      </c>
      <c r="MP65" s="18">
        <v>1</v>
      </c>
      <c r="MQ65" s="18">
        <v>1</v>
      </c>
      <c r="MR65" s="18">
        <v>2</v>
      </c>
      <c r="MS65" s="18">
        <v>1</v>
      </c>
      <c r="MT65" s="18">
        <v>1</v>
      </c>
      <c r="MU65" s="18">
        <v>1</v>
      </c>
      <c r="MV65" s="18">
        <v>1</v>
      </c>
      <c r="MW65" s="18">
        <v>1</v>
      </c>
      <c r="MX65" s="18">
        <v>1</v>
      </c>
      <c r="MY65" s="18">
        <v>1</v>
      </c>
      <c r="MZ65" s="18">
        <v>1</v>
      </c>
      <c r="NA65" s="18">
        <v>1</v>
      </c>
      <c r="NB65" s="18">
        <v>1</v>
      </c>
      <c r="NC65" s="18">
        <v>1</v>
      </c>
      <c r="ND65" s="24">
        <f>SUM(MK65:NC65)</f>
        <v>22</v>
      </c>
      <c r="NE65" s="18" t="s">
        <v>1516</v>
      </c>
      <c r="NF65" s="18">
        <v>10</v>
      </c>
      <c r="NG65" s="18" t="s">
        <v>850</v>
      </c>
      <c r="NH65" s="18">
        <v>7</v>
      </c>
      <c r="NI65" s="18" t="s">
        <v>103</v>
      </c>
      <c r="NJ65" s="18" t="s">
        <v>103</v>
      </c>
      <c r="NK65" s="18" t="s">
        <v>26</v>
      </c>
      <c r="NL65" s="18" t="s">
        <v>26</v>
      </c>
      <c r="NM65" s="18" t="s">
        <v>26</v>
      </c>
      <c r="NN65" s="18" t="s">
        <v>26</v>
      </c>
      <c r="NO65" s="18" t="s">
        <v>26</v>
      </c>
      <c r="NP65" s="18" t="s">
        <v>26</v>
      </c>
      <c r="NQ65" s="18" t="s">
        <v>26</v>
      </c>
      <c r="NR65" s="18" t="s">
        <v>378</v>
      </c>
      <c r="NS65" s="18" t="s">
        <v>26</v>
      </c>
      <c r="NT65" s="18" t="s">
        <v>26</v>
      </c>
      <c r="NU65" s="18" t="s">
        <v>66</v>
      </c>
      <c r="NV65" s="18" t="s">
        <v>100</v>
      </c>
      <c r="NW65" s="18">
        <v>30</v>
      </c>
      <c r="NX65" s="18" t="s">
        <v>7</v>
      </c>
      <c r="NY65" s="18" t="s">
        <v>7</v>
      </c>
      <c r="OA65" s="18" t="s">
        <v>96</v>
      </c>
      <c r="OB65" s="18" t="s">
        <v>96</v>
      </c>
      <c r="OC65" s="18">
        <v>3</v>
      </c>
      <c r="OD65" s="18">
        <v>2</v>
      </c>
      <c r="OE65" s="18">
        <v>3</v>
      </c>
      <c r="OF65" s="18">
        <v>1</v>
      </c>
      <c r="OG65" s="18" t="s">
        <v>19</v>
      </c>
      <c r="OH65" s="18" t="s">
        <v>19</v>
      </c>
      <c r="OI65" s="18" t="s">
        <v>19</v>
      </c>
      <c r="OJ65" s="18" t="s">
        <v>18</v>
      </c>
      <c r="OK65" s="18" t="s">
        <v>1346</v>
      </c>
      <c r="OL65" s="18">
        <v>3</v>
      </c>
      <c r="OM65" s="18">
        <v>3</v>
      </c>
      <c r="ON65" s="18">
        <v>2</v>
      </c>
      <c r="OO65" s="18">
        <v>5</v>
      </c>
      <c r="OQ65" s="18" t="s">
        <v>14</v>
      </c>
      <c r="OR65" s="18" t="s">
        <v>7</v>
      </c>
      <c r="OS65" s="18" t="s">
        <v>14</v>
      </c>
      <c r="OT65" s="18" t="s">
        <v>14</v>
      </c>
      <c r="OU65" s="18" t="s">
        <v>13</v>
      </c>
      <c r="OV65" s="18" t="s">
        <v>13</v>
      </c>
      <c r="OW65" s="18" t="s">
        <v>7</v>
      </c>
      <c r="OX65" s="18" t="s">
        <v>12</v>
      </c>
      <c r="OY65" s="18" t="s">
        <v>57</v>
      </c>
      <c r="OZ65" s="18" t="s">
        <v>9</v>
      </c>
      <c r="PA65" s="18" t="s">
        <v>7</v>
      </c>
      <c r="PC65" s="18" t="s">
        <v>580</v>
      </c>
      <c r="PD65" s="18" t="s">
        <v>7</v>
      </c>
      <c r="PE65" s="18" t="s">
        <v>7</v>
      </c>
      <c r="PF65" s="18" t="s">
        <v>7</v>
      </c>
      <c r="PH65" s="18" t="s">
        <v>7</v>
      </c>
      <c r="PI65" s="18" t="s">
        <v>7</v>
      </c>
      <c r="PK65" s="18" t="s">
        <v>7</v>
      </c>
      <c r="PL65" s="18" t="s">
        <v>7</v>
      </c>
      <c r="PM65" s="18" t="s">
        <v>6</v>
      </c>
      <c r="PR65" s="18">
        <v>1</v>
      </c>
      <c r="PV65" s="18" t="s">
        <v>5</v>
      </c>
      <c r="QL65" s="18" t="s">
        <v>54</v>
      </c>
      <c r="QM65" s="18" t="s">
        <v>53</v>
      </c>
      <c r="QN65" s="18" t="s">
        <v>1</v>
      </c>
      <c r="QP65" s="18" t="s">
        <v>1</v>
      </c>
      <c r="QT65" s="18" t="s">
        <v>1</v>
      </c>
      <c r="RB65" s="37">
        <v>43971.43889528935</v>
      </c>
      <c r="RC65" s="35" t="s">
        <v>1725</v>
      </c>
      <c r="RD65" s="35" t="s">
        <v>1724</v>
      </c>
      <c r="RE65" s="35" t="s">
        <v>7</v>
      </c>
      <c r="RG65" s="35" t="s">
        <v>7</v>
      </c>
      <c r="RI65" s="35" t="s">
        <v>7</v>
      </c>
      <c r="RL65" s="35" t="s">
        <v>20</v>
      </c>
      <c r="RM65" s="35" t="s">
        <v>40</v>
      </c>
      <c r="RN65" s="35" t="s">
        <v>20</v>
      </c>
      <c r="RO65" s="35" t="s">
        <v>20</v>
      </c>
      <c r="RP65" s="35" t="s">
        <v>20</v>
      </c>
      <c r="RQ65" s="35" t="s">
        <v>39</v>
      </c>
      <c r="RR65" s="35">
        <v>2</v>
      </c>
      <c r="RS65" s="35" t="s">
        <v>20</v>
      </c>
      <c r="RT65" s="35">
        <v>2</v>
      </c>
      <c r="RU65" s="35" t="s">
        <v>38</v>
      </c>
      <c r="RV65" s="35" t="s">
        <v>9</v>
      </c>
      <c r="RW65" s="35" t="s">
        <v>1723</v>
      </c>
      <c r="RX65" s="35" t="s">
        <v>7</v>
      </c>
      <c r="RZ65" s="35" t="s">
        <v>7</v>
      </c>
      <c r="SA65" s="35" t="s">
        <v>20</v>
      </c>
      <c r="SB65" s="35" t="s">
        <v>20</v>
      </c>
      <c r="SC65" s="35" t="s">
        <v>7</v>
      </c>
      <c r="SE65" s="35">
        <v>0</v>
      </c>
      <c r="SF65" s="35">
        <v>0</v>
      </c>
      <c r="SG65" s="35">
        <v>0</v>
      </c>
      <c r="SH65" s="35">
        <v>0</v>
      </c>
      <c r="SI65" s="35">
        <v>0</v>
      </c>
      <c r="SJ65" s="35">
        <v>0</v>
      </c>
      <c r="SK65" s="35" t="s">
        <v>404</v>
      </c>
      <c r="SL65" s="35">
        <v>4</v>
      </c>
      <c r="SM65" s="35">
        <v>4</v>
      </c>
      <c r="SN65" s="35">
        <v>1</v>
      </c>
      <c r="SO65" s="35">
        <v>1</v>
      </c>
      <c r="SP65" s="35">
        <v>4</v>
      </c>
      <c r="SQ65" s="35">
        <v>1</v>
      </c>
      <c r="SR65" s="35">
        <v>1</v>
      </c>
      <c r="SS65" s="35">
        <v>3</v>
      </c>
      <c r="ST65" s="35">
        <v>1</v>
      </c>
      <c r="SU65" s="35">
        <v>4</v>
      </c>
      <c r="SV65" s="35">
        <v>4</v>
      </c>
      <c r="SW65" s="35">
        <v>1</v>
      </c>
      <c r="SX65" s="35">
        <v>1</v>
      </c>
      <c r="SY65" s="35">
        <v>1</v>
      </c>
      <c r="SZ65" s="35">
        <v>4</v>
      </c>
      <c r="TA65" s="35">
        <v>4</v>
      </c>
      <c r="TB65" s="35">
        <v>1</v>
      </c>
      <c r="TC65" s="35">
        <v>1</v>
      </c>
      <c r="TD65" s="35">
        <v>4</v>
      </c>
      <c r="TE65" s="35">
        <v>3</v>
      </c>
      <c r="TF65" s="156">
        <v>25</v>
      </c>
      <c r="TG65" s="160">
        <v>0</v>
      </c>
      <c r="TH65" s="35">
        <v>0</v>
      </c>
      <c r="TI65" s="35">
        <v>0</v>
      </c>
      <c r="TJ65" s="35">
        <v>0</v>
      </c>
      <c r="TK65" s="35">
        <v>3</v>
      </c>
      <c r="TL65" s="35">
        <v>0</v>
      </c>
      <c r="TM65" s="35">
        <v>0</v>
      </c>
      <c r="TN65" s="35">
        <v>0</v>
      </c>
      <c r="TO65" s="35">
        <v>3</v>
      </c>
      <c r="TP65" s="35">
        <v>0</v>
      </c>
      <c r="TQ65" s="35">
        <v>0</v>
      </c>
      <c r="TR65" s="35">
        <v>0</v>
      </c>
      <c r="TS65" s="35">
        <v>3</v>
      </c>
      <c r="TT65" s="35">
        <v>0</v>
      </c>
      <c r="TU65" s="35">
        <v>0</v>
      </c>
      <c r="TV65" s="35">
        <v>1</v>
      </c>
      <c r="TW65" s="35">
        <v>0</v>
      </c>
      <c r="TX65" s="35">
        <v>0</v>
      </c>
      <c r="TY65" s="35">
        <v>0</v>
      </c>
      <c r="TZ65" s="35">
        <v>0</v>
      </c>
      <c r="UA65" s="35">
        <v>0</v>
      </c>
      <c r="UB65" s="35">
        <v>0</v>
      </c>
      <c r="UC65" s="35">
        <v>0</v>
      </c>
      <c r="UD65" s="35">
        <v>4</v>
      </c>
      <c r="UE65" s="35">
        <v>0</v>
      </c>
      <c r="UF65" s="35">
        <v>0</v>
      </c>
      <c r="UG65" s="35">
        <v>0</v>
      </c>
      <c r="UH65" s="35">
        <v>0</v>
      </c>
      <c r="UI65" s="35">
        <v>0</v>
      </c>
      <c r="UJ65" s="35">
        <v>0</v>
      </c>
      <c r="UK65" s="35">
        <v>0</v>
      </c>
      <c r="UL65" s="35">
        <v>3</v>
      </c>
      <c r="UM65" s="35">
        <v>0</v>
      </c>
      <c r="UN65" s="35">
        <v>0</v>
      </c>
      <c r="UO65" s="35">
        <v>3</v>
      </c>
      <c r="UP65" s="35">
        <v>0</v>
      </c>
      <c r="UQ65" s="156">
        <v>0</v>
      </c>
      <c r="UR65" s="163">
        <v>1</v>
      </c>
      <c r="US65" s="163">
        <v>0</v>
      </c>
      <c r="UT65" s="163">
        <v>0</v>
      </c>
      <c r="UU65" s="163">
        <v>0</v>
      </c>
      <c r="UV65" s="163">
        <v>19</v>
      </c>
      <c r="UW65" s="163">
        <v>0</v>
      </c>
      <c r="UX65" s="163">
        <v>-18</v>
      </c>
      <c r="UY65" s="160">
        <v>2</v>
      </c>
      <c r="UZ65" s="35">
        <v>1</v>
      </c>
      <c r="VA65" s="35">
        <v>1</v>
      </c>
      <c r="VB65" s="35">
        <v>1</v>
      </c>
      <c r="VC65" s="35">
        <v>1</v>
      </c>
      <c r="VD65" s="35">
        <v>1</v>
      </c>
      <c r="VE65" s="35">
        <v>1</v>
      </c>
      <c r="VF65" s="35">
        <v>2</v>
      </c>
      <c r="VG65" s="35">
        <v>1</v>
      </c>
      <c r="VH65" s="35">
        <v>1</v>
      </c>
      <c r="VI65" s="35">
        <v>1</v>
      </c>
      <c r="VJ65" s="35">
        <v>1</v>
      </c>
      <c r="VK65" s="35">
        <v>1</v>
      </c>
      <c r="VL65" s="35">
        <v>1</v>
      </c>
      <c r="VM65" s="35">
        <v>1</v>
      </c>
      <c r="VN65" s="35">
        <v>1</v>
      </c>
      <c r="VO65" s="35">
        <v>2</v>
      </c>
      <c r="VP65" s="35">
        <v>1</v>
      </c>
      <c r="VQ65" s="35">
        <v>1</v>
      </c>
      <c r="VR65" s="40">
        <f>SUM(UY65:VQ65)</f>
        <v>22</v>
      </c>
      <c r="VS65" s="35" t="s">
        <v>1516</v>
      </c>
      <c r="VT65" s="35">
        <v>15</v>
      </c>
      <c r="VU65" s="35" t="s">
        <v>1722</v>
      </c>
      <c r="VV65" s="35">
        <v>7</v>
      </c>
      <c r="VW65" s="35" t="s">
        <v>103</v>
      </c>
      <c r="VX65" s="35" t="s">
        <v>26</v>
      </c>
      <c r="VY65" s="35" t="s">
        <v>26</v>
      </c>
      <c r="VZ65" s="35" t="s">
        <v>26</v>
      </c>
      <c r="WA65" s="35" t="s">
        <v>26</v>
      </c>
      <c r="WB65" s="35" t="s">
        <v>26</v>
      </c>
      <c r="WC65" s="35" t="s">
        <v>26</v>
      </c>
      <c r="WD65" s="35" t="s">
        <v>26</v>
      </c>
      <c r="WE65" s="35" t="s">
        <v>26</v>
      </c>
      <c r="WF65" s="35">
        <v>0</v>
      </c>
      <c r="WG65" s="35" t="s">
        <v>26</v>
      </c>
      <c r="WH65" s="35" t="s">
        <v>25</v>
      </c>
      <c r="WI65" s="35" t="s">
        <v>24</v>
      </c>
      <c r="WJ65" s="35" t="s">
        <v>100</v>
      </c>
      <c r="WK65" s="35">
        <v>40</v>
      </c>
      <c r="WL65" s="35" t="s">
        <v>7</v>
      </c>
      <c r="WM65" s="35" t="s">
        <v>9</v>
      </c>
      <c r="WN65" s="35" t="s">
        <v>1721</v>
      </c>
      <c r="WO65" s="35" t="s">
        <v>60</v>
      </c>
      <c r="WP65" s="35" t="s">
        <v>96</v>
      </c>
      <c r="WQ65" s="35">
        <v>4</v>
      </c>
      <c r="WR65" s="35">
        <v>2</v>
      </c>
      <c r="WS65" s="35">
        <v>3</v>
      </c>
      <c r="WT65" s="35">
        <v>1</v>
      </c>
      <c r="WU65" s="35" t="s">
        <v>19</v>
      </c>
      <c r="WV65" s="35" t="s">
        <v>18</v>
      </c>
      <c r="WW65" s="35" t="s">
        <v>1346</v>
      </c>
      <c r="WX65" s="35" t="s">
        <v>20</v>
      </c>
      <c r="WY65" s="35" t="s">
        <v>20</v>
      </c>
      <c r="WZ65" s="35">
        <v>1</v>
      </c>
      <c r="XA65" s="35">
        <v>2</v>
      </c>
      <c r="XB65" s="35">
        <v>2</v>
      </c>
      <c r="XC65" s="35">
        <v>4</v>
      </c>
      <c r="XD65" s="35" t="s">
        <v>1720</v>
      </c>
      <c r="XE65" s="35" t="s">
        <v>14</v>
      </c>
      <c r="XF65" s="35" t="s">
        <v>7</v>
      </c>
      <c r="XG65" s="35" t="s">
        <v>14</v>
      </c>
      <c r="XH65" s="35" t="s">
        <v>14</v>
      </c>
      <c r="XI65" s="35" t="s">
        <v>13</v>
      </c>
      <c r="XJ65" s="35" t="s">
        <v>13</v>
      </c>
      <c r="XK65" s="35" t="s">
        <v>7</v>
      </c>
      <c r="XL65" s="35" t="s">
        <v>12</v>
      </c>
      <c r="XM65" s="35" t="s">
        <v>57</v>
      </c>
      <c r="XN65" s="35" t="s">
        <v>9</v>
      </c>
      <c r="XO65" s="35" t="s">
        <v>7</v>
      </c>
      <c r="XQ65" s="35" t="s">
        <v>580</v>
      </c>
      <c r="XR65" s="35" t="s">
        <v>9</v>
      </c>
      <c r="XS65" s="35" t="s">
        <v>9</v>
      </c>
      <c r="XT65" s="35" t="s">
        <v>7</v>
      </c>
      <c r="XV65" s="35" t="s">
        <v>7</v>
      </c>
      <c r="XW65" s="35" t="s">
        <v>7</v>
      </c>
      <c r="XY65" s="35" t="s">
        <v>7</v>
      </c>
      <c r="XZ65" s="35" t="s">
        <v>7</v>
      </c>
      <c r="YA65" s="35" t="s">
        <v>185</v>
      </c>
      <c r="YH65" s="35">
        <v>4</v>
      </c>
      <c r="YJ65" s="35" t="s">
        <v>5</v>
      </c>
      <c r="YZ65" s="35" t="s">
        <v>54</v>
      </c>
      <c r="ZA65" s="35" t="s">
        <v>53</v>
      </c>
      <c r="ZB65" s="35" t="s">
        <v>1</v>
      </c>
      <c r="ZD65" s="35" t="s">
        <v>1</v>
      </c>
      <c r="ZH65" s="35" t="s">
        <v>1</v>
      </c>
    </row>
    <row r="66" spans="1:684" ht="14.5" x14ac:dyDescent="0.35">
      <c r="A66" s="17">
        <v>43958.426025023145</v>
      </c>
      <c r="B66" s="47" t="s">
        <v>540</v>
      </c>
      <c r="C66" s="53">
        <v>33</v>
      </c>
      <c r="D66" s="11" t="s">
        <v>139</v>
      </c>
      <c r="E66" s="11" t="s">
        <v>50</v>
      </c>
      <c r="F66" s="11" t="s">
        <v>351</v>
      </c>
      <c r="G66" s="11" t="s">
        <v>117</v>
      </c>
      <c r="H66" s="11" t="s">
        <v>9</v>
      </c>
      <c r="I66" s="11" t="s">
        <v>47</v>
      </c>
      <c r="J66" s="11" t="s">
        <v>9</v>
      </c>
      <c r="K66" s="11">
        <v>1</v>
      </c>
      <c r="L66" s="11" t="s">
        <v>7</v>
      </c>
      <c r="N66" s="11" t="s">
        <v>9</v>
      </c>
      <c r="O66" s="11" t="s">
        <v>45</v>
      </c>
      <c r="P66" s="11">
        <v>731</v>
      </c>
      <c r="Q66" s="11" t="s">
        <v>539</v>
      </c>
      <c r="R66" s="11">
        <v>1000</v>
      </c>
      <c r="S66" s="11">
        <v>1</v>
      </c>
      <c r="T66" s="11">
        <v>1</v>
      </c>
      <c r="U66" s="11" t="s">
        <v>7</v>
      </c>
      <c r="V66" s="11" t="s">
        <v>7</v>
      </c>
      <c r="W66" s="11" t="s">
        <v>7</v>
      </c>
      <c r="X66" s="11" t="s">
        <v>7</v>
      </c>
      <c r="Y66" s="54" t="s">
        <v>7</v>
      </c>
      <c r="Z66" s="65" t="s">
        <v>7</v>
      </c>
      <c r="AA66" s="66"/>
      <c r="AB66" s="66" t="s">
        <v>7</v>
      </c>
      <c r="AC66" s="66"/>
      <c r="AD66" s="66" t="s">
        <v>7</v>
      </c>
      <c r="AE66" s="66"/>
      <c r="AF66" s="67"/>
      <c r="AG66" s="53" t="s">
        <v>20</v>
      </c>
      <c r="AH66" s="11" t="s">
        <v>40</v>
      </c>
      <c r="AI66" s="11">
        <v>3</v>
      </c>
      <c r="AJ66" s="11" t="s">
        <v>20</v>
      </c>
      <c r="AK66" s="11" t="s">
        <v>20</v>
      </c>
      <c r="AL66" s="11" t="s">
        <v>194</v>
      </c>
      <c r="AM66" s="11">
        <v>2</v>
      </c>
      <c r="AN66" s="11" t="s">
        <v>20</v>
      </c>
      <c r="AO66" s="11">
        <v>2</v>
      </c>
      <c r="AP66" s="54" t="s">
        <v>115</v>
      </c>
      <c r="AQ66" s="65" t="s">
        <v>9</v>
      </c>
      <c r="AR66" s="66" t="s">
        <v>538</v>
      </c>
      <c r="AS66" s="66" t="s">
        <v>7</v>
      </c>
      <c r="AT66" s="67"/>
      <c r="AU66" s="53" t="s">
        <v>9</v>
      </c>
      <c r="AV66" s="11" t="s">
        <v>112</v>
      </c>
      <c r="AW66" s="11" t="s">
        <v>537</v>
      </c>
      <c r="AX66" s="11" t="s">
        <v>9</v>
      </c>
      <c r="AY66" s="11" t="s">
        <v>536</v>
      </c>
      <c r="AZ66" s="11">
        <v>0</v>
      </c>
      <c r="BB66" s="11">
        <v>0</v>
      </c>
      <c r="BD66" s="11">
        <v>7</v>
      </c>
      <c r="BE66" s="11" t="s">
        <v>535</v>
      </c>
      <c r="BF66" s="54" t="s">
        <v>31</v>
      </c>
      <c r="BG66" s="83">
        <v>2</v>
      </c>
      <c r="BH66" s="79">
        <v>3</v>
      </c>
      <c r="BI66" s="79">
        <v>3</v>
      </c>
      <c r="BJ66" s="79">
        <v>3</v>
      </c>
      <c r="BK66" s="79">
        <v>2</v>
      </c>
      <c r="BL66" s="79">
        <v>1</v>
      </c>
      <c r="BM66" s="79">
        <v>1</v>
      </c>
      <c r="BN66" s="79">
        <v>3</v>
      </c>
      <c r="BO66" s="79">
        <v>1</v>
      </c>
      <c r="BP66" s="79">
        <v>3</v>
      </c>
      <c r="BQ66" s="79">
        <v>2</v>
      </c>
      <c r="BR66" s="79">
        <v>3</v>
      </c>
      <c r="BS66" s="79">
        <v>3</v>
      </c>
      <c r="BT66" s="79">
        <v>2</v>
      </c>
      <c r="BU66" s="79">
        <v>2</v>
      </c>
      <c r="BV66" s="79">
        <v>3</v>
      </c>
      <c r="BW66" s="79">
        <v>3</v>
      </c>
      <c r="BX66" s="79">
        <v>1</v>
      </c>
      <c r="BY66" s="79">
        <v>2</v>
      </c>
      <c r="BZ66" s="84">
        <v>3</v>
      </c>
      <c r="CA66" s="136">
        <v>47</v>
      </c>
      <c r="CB66" s="53">
        <v>3</v>
      </c>
      <c r="CC66" s="11">
        <v>0</v>
      </c>
      <c r="CD66" s="11">
        <v>2</v>
      </c>
      <c r="CE66" s="11">
        <v>1</v>
      </c>
      <c r="CF66" s="11">
        <v>1</v>
      </c>
      <c r="CG66" s="11">
        <v>0</v>
      </c>
      <c r="CH66" s="11">
        <v>0</v>
      </c>
      <c r="CI66" s="11">
        <v>0</v>
      </c>
      <c r="CJ66" s="11">
        <v>1</v>
      </c>
      <c r="CK66" s="11">
        <v>2</v>
      </c>
      <c r="CL66" s="11">
        <v>1</v>
      </c>
      <c r="CM66" s="11">
        <v>0</v>
      </c>
      <c r="CN66" s="11">
        <v>1</v>
      </c>
      <c r="CO66" s="11">
        <v>0</v>
      </c>
      <c r="CP66" s="11">
        <v>1</v>
      </c>
      <c r="CQ66" s="11">
        <v>3</v>
      </c>
      <c r="CR66" s="11">
        <v>2</v>
      </c>
      <c r="CS66" s="11">
        <v>3</v>
      </c>
      <c r="CT66" s="11">
        <v>0</v>
      </c>
      <c r="CU66" s="11">
        <v>0</v>
      </c>
      <c r="CV66" s="11">
        <v>0</v>
      </c>
      <c r="CW66" s="11">
        <v>2</v>
      </c>
      <c r="CX66" s="11">
        <v>0</v>
      </c>
      <c r="CY66" s="11">
        <v>2</v>
      </c>
      <c r="CZ66" s="11">
        <v>0</v>
      </c>
      <c r="DA66" s="11">
        <v>3</v>
      </c>
      <c r="DB66" s="11">
        <v>2</v>
      </c>
      <c r="DC66" s="11">
        <v>0</v>
      </c>
      <c r="DD66" s="11">
        <v>0</v>
      </c>
      <c r="DE66" s="11">
        <v>0</v>
      </c>
      <c r="DF66" s="11">
        <v>0</v>
      </c>
      <c r="DG66" s="11">
        <v>1</v>
      </c>
      <c r="DH66" s="11">
        <v>0</v>
      </c>
      <c r="DI66" s="11">
        <v>1</v>
      </c>
      <c r="DJ66" s="11">
        <v>1</v>
      </c>
      <c r="DK66" s="11">
        <v>0</v>
      </c>
      <c r="DL66" s="54">
        <v>2</v>
      </c>
      <c r="DM66" s="143">
        <v>13</v>
      </c>
      <c r="DN66" s="143">
        <v>1</v>
      </c>
      <c r="DO66" s="143">
        <v>10</v>
      </c>
      <c r="DP66" s="143">
        <v>1</v>
      </c>
      <c r="DQ66" s="143">
        <v>7</v>
      </c>
      <c r="DR66" s="143">
        <v>3</v>
      </c>
      <c r="DS66" s="143">
        <v>21</v>
      </c>
      <c r="DT66" s="83">
        <v>1</v>
      </c>
      <c r="DU66" s="79">
        <v>2</v>
      </c>
      <c r="DV66" s="79">
        <v>1</v>
      </c>
      <c r="DW66" s="79">
        <v>2</v>
      </c>
      <c r="DX66" s="79">
        <v>3</v>
      </c>
      <c r="DY66" s="79">
        <v>1</v>
      </c>
      <c r="DZ66" s="79">
        <v>1</v>
      </c>
      <c r="EA66" s="79">
        <v>2</v>
      </c>
      <c r="EB66" s="79">
        <v>1</v>
      </c>
      <c r="EC66" s="79">
        <v>1</v>
      </c>
      <c r="ED66" s="79">
        <v>1</v>
      </c>
      <c r="EE66" s="79">
        <v>3</v>
      </c>
      <c r="EF66" s="79">
        <v>1</v>
      </c>
      <c r="EG66" s="79">
        <v>2</v>
      </c>
      <c r="EH66" s="79">
        <v>1</v>
      </c>
      <c r="EI66" s="79">
        <v>4</v>
      </c>
      <c r="EJ66" s="79">
        <v>2</v>
      </c>
      <c r="EK66" s="79">
        <v>1</v>
      </c>
      <c r="EL66" s="84">
        <v>1</v>
      </c>
      <c r="EM66" s="136">
        <f t="shared" si="0"/>
        <v>31</v>
      </c>
      <c r="EN66" s="53" t="s">
        <v>534</v>
      </c>
      <c r="EO66" s="11" t="s">
        <v>533</v>
      </c>
      <c r="EP66" s="11" t="s">
        <v>532</v>
      </c>
      <c r="EQ66" s="11">
        <v>8</v>
      </c>
      <c r="ER66" s="11" t="s">
        <v>103</v>
      </c>
      <c r="ES66" s="11" t="s">
        <v>69</v>
      </c>
      <c r="ET66" s="11" t="s">
        <v>69</v>
      </c>
      <c r="EU66" s="11" t="s">
        <v>26</v>
      </c>
      <c r="EV66" s="11" t="s">
        <v>26</v>
      </c>
      <c r="EW66" s="11" t="s">
        <v>26</v>
      </c>
      <c r="EX66" s="11" t="s">
        <v>26</v>
      </c>
      <c r="EY66" s="11" t="s">
        <v>26</v>
      </c>
      <c r="EZ66" s="11" t="s">
        <v>26</v>
      </c>
      <c r="FA66" s="11" t="s">
        <v>7</v>
      </c>
      <c r="FB66" s="11" t="s">
        <v>26</v>
      </c>
      <c r="FC66" s="11" t="s">
        <v>26</v>
      </c>
      <c r="FD66" s="11" t="s">
        <v>101</v>
      </c>
      <c r="FE66" s="54" t="s">
        <v>100</v>
      </c>
      <c r="FF66" s="83" t="s">
        <v>64</v>
      </c>
      <c r="FG66" s="79" t="s">
        <v>98</v>
      </c>
      <c r="FH66" s="79" t="s">
        <v>62</v>
      </c>
      <c r="FI66" s="79">
        <v>420</v>
      </c>
      <c r="FJ66" s="79" t="s">
        <v>7</v>
      </c>
      <c r="FK66" s="79" t="s">
        <v>7</v>
      </c>
      <c r="FL66" s="79"/>
      <c r="FM66" s="79" t="s">
        <v>96</v>
      </c>
      <c r="FN66" s="84" t="s">
        <v>96</v>
      </c>
      <c r="FO66" s="53">
        <v>4</v>
      </c>
      <c r="FP66" s="11">
        <v>2</v>
      </c>
      <c r="FQ66" s="11">
        <v>2</v>
      </c>
      <c r="FR66" s="11">
        <v>1</v>
      </c>
      <c r="FS66" s="11" t="s">
        <v>16</v>
      </c>
      <c r="FT66" s="11" t="s">
        <v>17</v>
      </c>
      <c r="FU66" s="11" t="s">
        <v>18</v>
      </c>
      <c r="FV66" s="11" t="s">
        <v>19</v>
      </c>
      <c r="FW66" s="11" t="s">
        <v>20</v>
      </c>
      <c r="FX66" s="11">
        <v>3</v>
      </c>
      <c r="FY66" s="11">
        <v>5</v>
      </c>
      <c r="FZ66" s="11">
        <v>2</v>
      </c>
      <c r="GA66" s="11">
        <v>1</v>
      </c>
      <c r="GB66" s="11" t="s">
        <v>531</v>
      </c>
      <c r="GC66" s="11" t="s">
        <v>14</v>
      </c>
      <c r="GD66" s="11" t="s">
        <v>7</v>
      </c>
      <c r="GE66" s="11" t="s">
        <v>14</v>
      </c>
      <c r="GF66" s="11" t="s">
        <v>58</v>
      </c>
      <c r="GG66" s="11" t="s">
        <v>7</v>
      </c>
      <c r="GH66" s="11" t="s">
        <v>7</v>
      </c>
      <c r="GI66" s="54" t="s">
        <v>7</v>
      </c>
      <c r="GJ66" s="83" t="s">
        <v>12</v>
      </c>
      <c r="GK66" s="79" t="s">
        <v>57</v>
      </c>
      <c r="GL66" s="79" t="s">
        <v>7</v>
      </c>
      <c r="GM66" s="79" t="s">
        <v>7</v>
      </c>
      <c r="GN66" s="79"/>
      <c r="GO66" s="79" t="s">
        <v>530</v>
      </c>
      <c r="GP66" s="79" t="s">
        <v>9</v>
      </c>
      <c r="GQ66" s="79" t="s">
        <v>9</v>
      </c>
      <c r="GR66" s="79" t="s">
        <v>9</v>
      </c>
      <c r="GS66" s="79" t="s">
        <v>8</v>
      </c>
      <c r="GT66" s="84" t="s">
        <v>7</v>
      </c>
      <c r="GU66" s="53" t="s">
        <v>7</v>
      </c>
      <c r="GX66" s="54"/>
      <c r="GY66" s="83" t="s">
        <v>337</v>
      </c>
      <c r="GZ66" s="79"/>
      <c r="HA66" s="79"/>
      <c r="HB66" s="79"/>
      <c r="HC66" s="79">
        <v>1</v>
      </c>
      <c r="HD66" s="79"/>
      <c r="HE66" s="79"/>
      <c r="HF66" s="79"/>
      <c r="HG66" s="84"/>
      <c r="HH66" s="49" t="s">
        <v>5</v>
      </c>
      <c r="HX66" s="11" t="s">
        <v>54</v>
      </c>
      <c r="HZ66" s="11" t="s">
        <v>184</v>
      </c>
      <c r="IA66" s="11" t="s">
        <v>183</v>
      </c>
      <c r="IB66" s="11" t="s">
        <v>1</v>
      </c>
      <c r="IF66" s="11" t="s">
        <v>1</v>
      </c>
      <c r="MD66"/>
      <c r="ME66"/>
      <c r="MF66"/>
      <c r="MG66"/>
      <c r="MH66"/>
      <c r="MI66"/>
      <c r="MJ66"/>
    </row>
    <row r="67" spans="1:684" ht="14.5" x14ac:dyDescent="0.35">
      <c r="A67" s="17">
        <v>43957.538944745371</v>
      </c>
      <c r="B67" s="47" t="s">
        <v>703</v>
      </c>
      <c r="C67" s="53">
        <v>52</v>
      </c>
      <c r="D67" s="11" t="s">
        <v>139</v>
      </c>
      <c r="E67" s="11" t="s">
        <v>50</v>
      </c>
      <c r="F67" s="11" t="s">
        <v>49</v>
      </c>
      <c r="G67" s="11" t="s">
        <v>117</v>
      </c>
      <c r="H67" s="11" t="s">
        <v>9</v>
      </c>
      <c r="I67" s="11" t="s">
        <v>7</v>
      </c>
      <c r="J67" s="11" t="s">
        <v>9</v>
      </c>
      <c r="K67" s="11">
        <v>4</v>
      </c>
      <c r="L67" s="11" t="s">
        <v>9</v>
      </c>
      <c r="M67" s="11" t="s">
        <v>318</v>
      </c>
      <c r="N67" s="11" t="s">
        <v>9</v>
      </c>
      <c r="O67" s="11" t="s">
        <v>45</v>
      </c>
      <c r="P67" s="11">
        <v>168</v>
      </c>
      <c r="Q67" s="11" t="s">
        <v>702</v>
      </c>
      <c r="R67" s="11">
        <v>4250</v>
      </c>
      <c r="S67" s="11">
        <v>2</v>
      </c>
      <c r="T67" s="11">
        <v>1</v>
      </c>
      <c r="U67" s="11" t="s">
        <v>7</v>
      </c>
      <c r="V67" s="11" t="s">
        <v>7</v>
      </c>
      <c r="W67" s="11" t="s">
        <v>7</v>
      </c>
      <c r="X67" s="11" t="s">
        <v>7</v>
      </c>
      <c r="Y67" s="54" t="s">
        <v>7</v>
      </c>
      <c r="Z67" s="65" t="s">
        <v>7</v>
      </c>
      <c r="AA67" s="66"/>
      <c r="AB67" s="66" t="s">
        <v>7</v>
      </c>
      <c r="AC67" s="66"/>
      <c r="AD67" s="66" t="s">
        <v>9</v>
      </c>
      <c r="AE67" s="66" t="s">
        <v>701</v>
      </c>
      <c r="AF67" s="67" t="s">
        <v>700</v>
      </c>
      <c r="AG67" s="53" t="s">
        <v>20</v>
      </c>
      <c r="AH67" s="11" t="s">
        <v>40</v>
      </c>
      <c r="AI67" s="11" t="s">
        <v>20</v>
      </c>
      <c r="AJ67" s="11" t="s">
        <v>20</v>
      </c>
      <c r="AK67" s="11" t="s">
        <v>20</v>
      </c>
      <c r="AL67" s="11" t="s">
        <v>80</v>
      </c>
      <c r="AM67" s="11" t="s">
        <v>20</v>
      </c>
      <c r="AN67" s="11">
        <v>5</v>
      </c>
      <c r="AO67" s="11" t="s">
        <v>20</v>
      </c>
      <c r="AP67" s="54" t="s">
        <v>38</v>
      </c>
      <c r="AQ67" s="65" t="s">
        <v>9</v>
      </c>
      <c r="AR67" s="66" t="s">
        <v>699</v>
      </c>
      <c r="AS67" s="66" t="s">
        <v>9</v>
      </c>
      <c r="AT67" s="67" t="s">
        <v>698</v>
      </c>
      <c r="AU67" s="53" t="s">
        <v>9</v>
      </c>
      <c r="AV67" s="11" t="s">
        <v>132</v>
      </c>
      <c r="AW67" s="11" t="s">
        <v>697</v>
      </c>
      <c r="AX67" s="11" t="s">
        <v>9</v>
      </c>
      <c r="AY67" s="11" t="s">
        <v>696</v>
      </c>
      <c r="AZ67" s="11">
        <v>2</v>
      </c>
      <c r="BA67" s="11" t="s">
        <v>108</v>
      </c>
      <c r="BB67" s="11">
        <v>1</v>
      </c>
      <c r="BC67" s="11" t="s">
        <v>152</v>
      </c>
      <c r="BD67" s="11">
        <v>4</v>
      </c>
      <c r="BE67" s="11" t="s">
        <v>152</v>
      </c>
      <c r="BF67" s="54" t="s">
        <v>344</v>
      </c>
      <c r="BG67" s="83">
        <v>3</v>
      </c>
      <c r="BH67" s="79">
        <v>2</v>
      </c>
      <c r="BI67" s="79">
        <v>2</v>
      </c>
      <c r="BJ67" s="79">
        <v>3</v>
      </c>
      <c r="BK67" s="79">
        <v>2</v>
      </c>
      <c r="BL67" s="79">
        <v>1</v>
      </c>
      <c r="BM67" s="79">
        <v>3</v>
      </c>
      <c r="BN67" s="79">
        <v>2</v>
      </c>
      <c r="BO67" s="79">
        <v>2</v>
      </c>
      <c r="BP67" s="79">
        <v>3</v>
      </c>
      <c r="BQ67" s="79">
        <v>2</v>
      </c>
      <c r="BR67" s="79">
        <v>2</v>
      </c>
      <c r="BS67" s="79">
        <v>1</v>
      </c>
      <c r="BT67" s="79">
        <v>1</v>
      </c>
      <c r="BU67" s="79">
        <v>2</v>
      </c>
      <c r="BV67" s="79">
        <v>2</v>
      </c>
      <c r="BW67" s="79">
        <v>2</v>
      </c>
      <c r="BX67" s="79">
        <v>1</v>
      </c>
      <c r="BY67" s="79">
        <v>2</v>
      </c>
      <c r="BZ67" s="84">
        <v>3</v>
      </c>
      <c r="CA67" s="136">
        <v>46</v>
      </c>
      <c r="CB67" s="53">
        <v>2</v>
      </c>
      <c r="CC67" s="11">
        <v>0</v>
      </c>
      <c r="CD67" s="11">
        <v>1</v>
      </c>
      <c r="CE67" s="11">
        <v>1</v>
      </c>
      <c r="CF67" s="11">
        <v>2</v>
      </c>
      <c r="CG67" s="11">
        <v>1</v>
      </c>
      <c r="CH67" s="11">
        <v>1</v>
      </c>
      <c r="CI67" s="11">
        <v>0</v>
      </c>
      <c r="CJ67" s="11">
        <v>2</v>
      </c>
      <c r="CK67" s="11">
        <v>2</v>
      </c>
      <c r="CL67" s="11">
        <v>1</v>
      </c>
      <c r="CM67" s="11">
        <v>1</v>
      </c>
      <c r="CN67" s="11">
        <v>2</v>
      </c>
      <c r="CO67" s="11">
        <v>0</v>
      </c>
      <c r="CP67" s="11">
        <v>1</v>
      </c>
      <c r="CQ67" s="11">
        <v>1</v>
      </c>
      <c r="CR67" s="11">
        <v>2</v>
      </c>
      <c r="CS67" s="11">
        <v>1</v>
      </c>
      <c r="CT67" s="11">
        <v>1</v>
      </c>
      <c r="CU67" s="11">
        <v>0</v>
      </c>
      <c r="CV67" s="11">
        <v>1</v>
      </c>
      <c r="CW67" s="11">
        <v>0</v>
      </c>
      <c r="CX67" s="11">
        <v>0</v>
      </c>
      <c r="CY67" s="11">
        <v>2</v>
      </c>
      <c r="CZ67" s="11">
        <v>0</v>
      </c>
      <c r="DA67" s="11">
        <v>1</v>
      </c>
      <c r="DB67" s="11">
        <v>1</v>
      </c>
      <c r="DC67" s="11">
        <v>0</v>
      </c>
      <c r="DD67" s="11">
        <v>1</v>
      </c>
      <c r="DE67" s="11">
        <v>1</v>
      </c>
      <c r="DF67" s="11">
        <v>0</v>
      </c>
      <c r="DG67" s="11">
        <v>1</v>
      </c>
      <c r="DH67" s="11">
        <v>0</v>
      </c>
      <c r="DI67" s="11">
        <v>0</v>
      </c>
      <c r="DJ67" s="11">
        <v>1</v>
      </c>
      <c r="DK67" s="11">
        <v>0</v>
      </c>
      <c r="DL67" s="54">
        <v>1</v>
      </c>
      <c r="DM67" s="143">
        <v>7</v>
      </c>
      <c r="DN67" s="143">
        <v>4</v>
      </c>
      <c r="DO67" s="143">
        <v>5</v>
      </c>
      <c r="DP67" s="143">
        <v>2</v>
      </c>
      <c r="DQ67" s="143">
        <v>10</v>
      </c>
      <c r="DR67" s="143">
        <v>4</v>
      </c>
      <c r="DS67" s="143">
        <v>12</v>
      </c>
      <c r="DT67" s="83">
        <v>1</v>
      </c>
      <c r="DU67" s="79">
        <v>1</v>
      </c>
      <c r="DV67" s="79">
        <v>1</v>
      </c>
      <c r="DW67" s="79">
        <v>1</v>
      </c>
      <c r="DX67" s="79">
        <v>1</v>
      </c>
      <c r="DY67" s="79">
        <v>1</v>
      </c>
      <c r="DZ67" s="79">
        <v>1</v>
      </c>
      <c r="EA67" s="79">
        <v>1</v>
      </c>
      <c r="EB67" s="79">
        <v>1</v>
      </c>
      <c r="EC67" s="79">
        <v>1</v>
      </c>
      <c r="ED67" s="79">
        <v>1</v>
      </c>
      <c r="EE67" s="79">
        <v>1</v>
      </c>
      <c r="EF67" s="79">
        <v>1</v>
      </c>
      <c r="EG67" s="79">
        <v>1</v>
      </c>
      <c r="EH67" s="79">
        <v>1</v>
      </c>
      <c r="EI67" s="79">
        <v>1</v>
      </c>
      <c r="EJ67" s="79">
        <v>1</v>
      </c>
      <c r="EK67" s="79">
        <v>1</v>
      </c>
      <c r="EL67" s="84">
        <v>1</v>
      </c>
      <c r="EM67" s="136">
        <f t="shared" si="0"/>
        <v>19</v>
      </c>
      <c r="EN67" s="90" t="s">
        <v>361</v>
      </c>
      <c r="EO67" s="11" t="s">
        <v>98</v>
      </c>
      <c r="EP67" s="77" t="s">
        <v>415</v>
      </c>
      <c r="EQ67" s="11">
        <v>6.75</v>
      </c>
      <c r="ER67" s="11" t="s">
        <v>26</v>
      </c>
      <c r="ES67" s="11" t="s">
        <v>26</v>
      </c>
      <c r="ET67" s="11" t="s">
        <v>26</v>
      </c>
      <c r="EU67" s="11" t="s">
        <v>26</v>
      </c>
      <c r="EV67" s="11" t="s">
        <v>26</v>
      </c>
      <c r="EW67" s="11" t="s">
        <v>26</v>
      </c>
      <c r="EX67" s="11" t="s">
        <v>26</v>
      </c>
      <c r="EY67" s="11" t="s">
        <v>26</v>
      </c>
      <c r="EZ67" s="11" t="s">
        <v>26</v>
      </c>
      <c r="FA67" s="11" t="s">
        <v>7</v>
      </c>
      <c r="FB67" s="11" t="s">
        <v>26</v>
      </c>
      <c r="FC67" s="11" t="s">
        <v>26</v>
      </c>
      <c r="FD67" s="11" t="s">
        <v>24</v>
      </c>
      <c r="FE67" s="54" t="s">
        <v>23</v>
      </c>
      <c r="FF67" s="83" t="s">
        <v>340</v>
      </c>
      <c r="FG67" s="79" t="s">
        <v>253</v>
      </c>
      <c r="FH67" s="79" t="s">
        <v>62</v>
      </c>
      <c r="FI67" s="79">
        <v>60</v>
      </c>
      <c r="FJ67" s="79" t="s">
        <v>9</v>
      </c>
      <c r="FK67" s="79" t="s">
        <v>7</v>
      </c>
      <c r="FL67" s="79"/>
      <c r="FM67" s="79" t="s">
        <v>21</v>
      </c>
      <c r="FN67" s="84" t="s">
        <v>96</v>
      </c>
      <c r="FO67" s="53">
        <v>5</v>
      </c>
      <c r="FP67" s="11">
        <v>3</v>
      </c>
      <c r="FQ67" s="11">
        <v>5</v>
      </c>
      <c r="FR67" s="11">
        <v>2</v>
      </c>
      <c r="FS67" s="11" t="s">
        <v>19</v>
      </c>
      <c r="FT67" s="11" t="s">
        <v>16</v>
      </c>
      <c r="FU67" s="11" t="s">
        <v>18</v>
      </c>
      <c r="FV67" s="11" t="s">
        <v>17</v>
      </c>
      <c r="FW67" s="11" t="s">
        <v>20</v>
      </c>
      <c r="FX67" s="11">
        <v>1</v>
      </c>
      <c r="FY67" s="11">
        <v>4</v>
      </c>
      <c r="FZ67" s="11">
        <v>5</v>
      </c>
      <c r="GA67" s="11">
        <v>5</v>
      </c>
      <c r="GB67" s="11" t="s">
        <v>695</v>
      </c>
      <c r="GC67" s="11" t="s">
        <v>14</v>
      </c>
      <c r="GD67" s="11" t="s">
        <v>7</v>
      </c>
      <c r="GE67" s="11" t="s">
        <v>14</v>
      </c>
      <c r="GF67" s="11" t="s">
        <v>94</v>
      </c>
      <c r="GG67" s="11" t="s">
        <v>13</v>
      </c>
      <c r="GH67" s="11" t="s">
        <v>13</v>
      </c>
      <c r="GI67" s="54" t="s">
        <v>7</v>
      </c>
      <c r="GJ67" s="83" t="s">
        <v>12</v>
      </c>
      <c r="GK67" s="79" t="s">
        <v>57</v>
      </c>
      <c r="GL67" s="79" t="s">
        <v>9</v>
      </c>
      <c r="GM67" s="79"/>
      <c r="GN67" s="79"/>
      <c r="GO67" s="79" t="s">
        <v>694</v>
      </c>
      <c r="GP67" s="79" t="s">
        <v>9</v>
      </c>
      <c r="GQ67" s="79" t="s">
        <v>9</v>
      </c>
      <c r="GR67" s="79" t="s">
        <v>9</v>
      </c>
      <c r="GS67" s="79" t="s">
        <v>8</v>
      </c>
      <c r="GT67" s="84" t="s">
        <v>7</v>
      </c>
      <c r="GU67" s="53" t="s">
        <v>7</v>
      </c>
      <c r="GX67" s="54" t="s">
        <v>9</v>
      </c>
      <c r="GY67" s="83" t="s">
        <v>121</v>
      </c>
      <c r="GZ67" s="79">
        <v>9</v>
      </c>
      <c r="HA67" s="79"/>
      <c r="HB67" s="79"/>
      <c r="HC67" s="79"/>
      <c r="HD67" s="79"/>
      <c r="HE67" s="79"/>
      <c r="HF67" s="79"/>
      <c r="HG67" s="84"/>
      <c r="HH67" s="49" t="s">
        <v>5</v>
      </c>
      <c r="HX67" s="11" t="s">
        <v>54</v>
      </c>
      <c r="IF67" s="11" t="s">
        <v>158</v>
      </c>
      <c r="IH67" s="11" t="s">
        <v>693</v>
      </c>
      <c r="II67" s="11" t="s">
        <v>1</v>
      </c>
      <c r="IJ67" s="11" t="s">
        <v>1</v>
      </c>
      <c r="MD67"/>
      <c r="ME67"/>
      <c r="MF67"/>
      <c r="MG67"/>
      <c r="MH67"/>
      <c r="MI67"/>
      <c r="MJ67"/>
    </row>
    <row r="68" spans="1:684" ht="14.5" x14ac:dyDescent="0.35">
      <c r="A68" s="17">
        <v>43957.676763958334</v>
      </c>
      <c r="B68" s="47" t="s">
        <v>673</v>
      </c>
      <c r="C68" s="53">
        <v>20</v>
      </c>
      <c r="D68" s="11" t="s">
        <v>139</v>
      </c>
      <c r="E68" s="11" t="s">
        <v>50</v>
      </c>
      <c r="F68" s="11" t="s">
        <v>333</v>
      </c>
      <c r="G68" s="11" t="s">
        <v>87</v>
      </c>
      <c r="H68" s="11" t="s">
        <v>47</v>
      </c>
      <c r="I68" s="11" t="s">
        <v>47</v>
      </c>
      <c r="J68" s="11" t="s">
        <v>7</v>
      </c>
      <c r="L68" s="11" t="s">
        <v>9</v>
      </c>
      <c r="M68" s="11" t="s">
        <v>318</v>
      </c>
      <c r="N68" s="11" t="s">
        <v>7</v>
      </c>
      <c r="O68" s="11" t="s">
        <v>45</v>
      </c>
      <c r="P68" s="11">
        <v>380.9</v>
      </c>
      <c r="Q68" s="11" t="s">
        <v>332</v>
      </c>
      <c r="R68" s="11">
        <v>330.5</v>
      </c>
      <c r="S68" s="11">
        <v>2</v>
      </c>
      <c r="T68" s="11">
        <v>0</v>
      </c>
      <c r="U68" s="11" t="s">
        <v>9</v>
      </c>
      <c r="V68" s="11" t="s">
        <v>7</v>
      </c>
      <c r="W68" s="11" t="s">
        <v>7</v>
      </c>
      <c r="X68" s="11" t="s">
        <v>7</v>
      </c>
      <c r="Y68" s="54" t="s">
        <v>9</v>
      </c>
      <c r="Z68" s="65" t="s">
        <v>9</v>
      </c>
      <c r="AA68" s="66" t="s">
        <v>672</v>
      </c>
      <c r="AB68" s="66" t="s">
        <v>7</v>
      </c>
      <c r="AC68" s="66" t="s">
        <v>43</v>
      </c>
      <c r="AD68" s="66" t="s">
        <v>9</v>
      </c>
      <c r="AE68" s="66" t="s">
        <v>458</v>
      </c>
      <c r="AF68" s="67" t="s">
        <v>671</v>
      </c>
      <c r="AG68" s="53" t="s">
        <v>20</v>
      </c>
      <c r="AH68" s="11" t="s">
        <v>40</v>
      </c>
      <c r="AI68" s="11" t="s">
        <v>20</v>
      </c>
      <c r="AJ68" s="11" t="s">
        <v>20</v>
      </c>
      <c r="AK68" s="11" t="s">
        <v>20</v>
      </c>
      <c r="AL68" s="11" t="s">
        <v>80</v>
      </c>
      <c r="AM68" s="11" t="s">
        <v>20</v>
      </c>
      <c r="AN68" s="11" t="s">
        <v>20</v>
      </c>
      <c r="AO68" s="11" t="s">
        <v>20</v>
      </c>
      <c r="AP68" s="54" t="s">
        <v>133</v>
      </c>
      <c r="AQ68" s="65" t="s">
        <v>9</v>
      </c>
      <c r="AR68" s="66" t="s">
        <v>670</v>
      </c>
      <c r="AS68" s="66" t="s">
        <v>9</v>
      </c>
      <c r="AT68" s="67" t="s">
        <v>669</v>
      </c>
      <c r="AU68" s="53" t="s">
        <v>9</v>
      </c>
      <c r="AV68" s="11" t="s">
        <v>112</v>
      </c>
      <c r="AW68" s="11" t="s">
        <v>256</v>
      </c>
      <c r="AX68" s="11" t="s">
        <v>9</v>
      </c>
      <c r="AY68" s="11" t="s">
        <v>668</v>
      </c>
      <c r="AZ68" s="11">
        <v>4</v>
      </c>
      <c r="BA68" s="11" t="s">
        <v>535</v>
      </c>
      <c r="BB68" s="11">
        <v>0</v>
      </c>
      <c r="BC68" s="11">
        <v>0</v>
      </c>
      <c r="BD68" s="11">
        <v>2</v>
      </c>
      <c r="BE68" s="11" t="s">
        <v>152</v>
      </c>
      <c r="BF68" s="54" t="s">
        <v>404</v>
      </c>
      <c r="BG68" s="83">
        <v>2</v>
      </c>
      <c r="BH68" s="79">
        <v>2</v>
      </c>
      <c r="BI68" s="79">
        <v>1</v>
      </c>
      <c r="BJ68" s="79">
        <v>1</v>
      </c>
      <c r="BK68" s="79">
        <v>1</v>
      </c>
      <c r="BL68" s="79">
        <v>2</v>
      </c>
      <c r="BM68" s="79">
        <v>3</v>
      </c>
      <c r="BN68" s="79">
        <v>1</v>
      </c>
      <c r="BO68" s="79">
        <v>2</v>
      </c>
      <c r="BP68" s="79">
        <v>2</v>
      </c>
      <c r="BQ68" s="79">
        <v>1</v>
      </c>
      <c r="BR68" s="79">
        <v>1</v>
      </c>
      <c r="BS68" s="79">
        <v>1</v>
      </c>
      <c r="BT68" s="79">
        <v>3</v>
      </c>
      <c r="BU68" s="79">
        <v>1</v>
      </c>
      <c r="BV68" s="79">
        <v>1</v>
      </c>
      <c r="BW68" s="79">
        <v>2</v>
      </c>
      <c r="BX68" s="79">
        <v>1</v>
      </c>
      <c r="BY68" s="79">
        <v>1</v>
      </c>
      <c r="BZ68" s="84">
        <v>1</v>
      </c>
      <c r="CA68" s="136">
        <v>53</v>
      </c>
      <c r="CB68" s="53">
        <v>1</v>
      </c>
      <c r="CC68" s="11">
        <v>0</v>
      </c>
      <c r="CD68" s="11">
        <v>2</v>
      </c>
      <c r="CE68" s="11">
        <v>1</v>
      </c>
      <c r="CF68" s="11">
        <v>1</v>
      </c>
      <c r="CG68" s="11">
        <v>0</v>
      </c>
      <c r="CH68" s="11">
        <v>3</v>
      </c>
      <c r="CI68" s="11">
        <v>0</v>
      </c>
      <c r="CJ68" s="11">
        <v>1</v>
      </c>
      <c r="CK68" s="11">
        <v>2</v>
      </c>
      <c r="CL68" s="11">
        <v>0</v>
      </c>
      <c r="CM68" s="11">
        <v>1</v>
      </c>
      <c r="CN68" s="11">
        <v>0</v>
      </c>
      <c r="CO68" s="11">
        <v>1</v>
      </c>
      <c r="CP68" s="11">
        <v>1</v>
      </c>
      <c r="CQ68" s="11">
        <v>0</v>
      </c>
      <c r="CR68" s="11">
        <v>1</v>
      </c>
      <c r="CS68" s="11">
        <v>1</v>
      </c>
      <c r="CT68" s="11">
        <v>3</v>
      </c>
      <c r="CU68" s="11">
        <v>1</v>
      </c>
      <c r="CV68" s="11">
        <v>0</v>
      </c>
      <c r="CW68" s="11">
        <v>0</v>
      </c>
      <c r="CX68" s="11">
        <v>1</v>
      </c>
      <c r="CY68" s="11">
        <v>0</v>
      </c>
      <c r="CZ68" s="11">
        <v>0</v>
      </c>
      <c r="DA68" s="11">
        <v>1</v>
      </c>
      <c r="DB68" s="11">
        <v>1</v>
      </c>
      <c r="DC68" s="11">
        <v>1</v>
      </c>
      <c r="DD68" s="11">
        <v>1</v>
      </c>
      <c r="DE68" s="11">
        <v>0</v>
      </c>
      <c r="DF68" s="11">
        <v>0</v>
      </c>
      <c r="DG68" s="11">
        <v>0</v>
      </c>
      <c r="DH68" s="11">
        <v>3</v>
      </c>
      <c r="DI68" s="11">
        <v>0</v>
      </c>
      <c r="DJ68" s="11">
        <v>0</v>
      </c>
      <c r="DK68" s="11">
        <v>2</v>
      </c>
      <c r="DL68" s="54">
        <v>1</v>
      </c>
      <c r="DM68" s="143">
        <v>5</v>
      </c>
      <c r="DN68" s="143">
        <v>6</v>
      </c>
      <c r="DO68" s="143">
        <v>6</v>
      </c>
      <c r="DP68" s="143">
        <v>9</v>
      </c>
      <c r="DQ68" s="143">
        <v>2</v>
      </c>
      <c r="DR68" s="143">
        <v>3</v>
      </c>
      <c r="DS68" s="143">
        <v>27</v>
      </c>
      <c r="DT68" s="83">
        <v>2</v>
      </c>
      <c r="DU68" s="79">
        <v>1</v>
      </c>
      <c r="DV68" s="79">
        <v>1</v>
      </c>
      <c r="DW68" s="79">
        <v>3</v>
      </c>
      <c r="DX68" s="79">
        <v>2</v>
      </c>
      <c r="DY68" s="79">
        <v>1</v>
      </c>
      <c r="DZ68" s="79">
        <v>3</v>
      </c>
      <c r="EA68" s="79">
        <v>4</v>
      </c>
      <c r="EB68" s="79">
        <v>3</v>
      </c>
      <c r="EC68" s="79">
        <v>1</v>
      </c>
      <c r="ED68" s="79">
        <v>1</v>
      </c>
      <c r="EE68" s="79">
        <v>2</v>
      </c>
      <c r="EF68" s="79">
        <v>2</v>
      </c>
      <c r="EG68" s="79">
        <v>3</v>
      </c>
      <c r="EH68" s="79">
        <v>3</v>
      </c>
      <c r="EI68" s="79">
        <v>1</v>
      </c>
      <c r="EJ68" s="79">
        <v>4</v>
      </c>
      <c r="EK68" s="79">
        <v>2</v>
      </c>
      <c r="EL68" s="84">
        <v>1</v>
      </c>
      <c r="EM68" s="136">
        <f t="shared" ref="EM68:EM97" si="8">SUM(DT68:EL68)</f>
        <v>40</v>
      </c>
      <c r="EN68" s="53" t="s">
        <v>465</v>
      </c>
      <c r="EO68" s="11">
        <v>15</v>
      </c>
      <c r="EP68" s="11" t="s">
        <v>553</v>
      </c>
      <c r="EQ68" s="11">
        <v>9</v>
      </c>
      <c r="ER68" s="11" t="s">
        <v>26</v>
      </c>
      <c r="ES68" s="11" t="s">
        <v>103</v>
      </c>
      <c r="ET68" s="11" t="s">
        <v>69</v>
      </c>
      <c r="EU68" s="11" t="s">
        <v>26</v>
      </c>
      <c r="EV68" s="11" t="s">
        <v>26</v>
      </c>
      <c r="EW68" s="11" t="s">
        <v>26</v>
      </c>
      <c r="EX68" s="11" t="s">
        <v>103</v>
      </c>
      <c r="EY68" s="11" t="s">
        <v>103</v>
      </c>
      <c r="EZ68" s="11" t="s">
        <v>26</v>
      </c>
      <c r="FA68" s="11" t="s">
        <v>297</v>
      </c>
      <c r="FB68" s="11" t="s">
        <v>26</v>
      </c>
      <c r="FC68" s="11" t="s">
        <v>26</v>
      </c>
      <c r="FD68" s="11" t="s">
        <v>24</v>
      </c>
      <c r="FE68" s="54" t="s">
        <v>100</v>
      </c>
      <c r="FF68" s="83" t="s">
        <v>340</v>
      </c>
      <c r="FG68" s="79">
        <v>500</v>
      </c>
      <c r="FH68" s="79">
        <v>36</v>
      </c>
      <c r="FI68" s="79">
        <v>1000</v>
      </c>
      <c r="FJ68" s="79" t="s">
        <v>7</v>
      </c>
      <c r="FK68" s="79" t="s">
        <v>7</v>
      </c>
      <c r="FL68" s="79" t="s">
        <v>667</v>
      </c>
      <c r="FM68" s="79" t="s">
        <v>96</v>
      </c>
      <c r="FN68" s="84" t="s">
        <v>96</v>
      </c>
      <c r="FO68" s="53">
        <v>4</v>
      </c>
      <c r="FP68" s="11">
        <v>3</v>
      </c>
      <c r="FQ68" s="11">
        <v>5</v>
      </c>
      <c r="FR68" s="11">
        <v>2</v>
      </c>
      <c r="FS68" s="11" t="s">
        <v>20</v>
      </c>
      <c r="FT68" s="11" t="s">
        <v>18</v>
      </c>
      <c r="FU68" s="11" t="s">
        <v>19</v>
      </c>
      <c r="FV68" s="11" t="s">
        <v>17</v>
      </c>
      <c r="FW68" s="11" t="s">
        <v>16</v>
      </c>
      <c r="FX68" s="11">
        <v>3</v>
      </c>
      <c r="FY68" s="11">
        <v>3</v>
      </c>
      <c r="FZ68" s="11">
        <v>1</v>
      </c>
      <c r="GA68" s="11">
        <v>5</v>
      </c>
      <c r="GB68" s="11" t="s">
        <v>666</v>
      </c>
      <c r="GC68" s="11" t="s">
        <v>14</v>
      </c>
      <c r="GD68" s="11" t="s">
        <v>9</v>
      </c>
      <c r="GE68" s="11" t="s">
        <v>94</v>
      </c>
      <c r="GF68" s="11" t="s">
        <v>94</v>
      </c>
      <c r="GG68" s="11" t="s">
        <v>13</v>
      </c>
      <c r="GH68" s="11" t="s">
        <v>13</v>
      </c>
      <c r="GI68" s="54" t="s">
        <v>7</v>
      </c>
      <c r="GJ68" s="83" t="s">
        <v>143</v>
      </c>
      <c r="GK68" s="79" t="s">
        <v>92</v>
      </c>
      <c r="GL68" s="79" t="s">
        <v>7</v>
      </c>
      <c r="GM68" s="79" t="s">
        <v>7</v>
      </c>
      <c r="GN68" s="79" t="s">
        <v>297</v>
      </c>
      <c r="GO68" s="79" t="s">
        <v>297</v>
      </c>
      <c r="GP68" s="79" t="s">
        <v>7</v>
      </c>
      <c r="GQ68" s="79" t="s">
        <v>7</v>
      </c>
      <c r="GR68" s="79" t="s">
        <v>7</v>
      </c>
      <c r="GS68" s="79"/>
      <c r="GT68" s="84" t="s">
        <v>7</v>
      </c>
      <c r="GU68" s="53" t="s">
        <v>7</v>
      </c>
      <c r="GW68" s="11" t="s">
        <v>7</v>
      </c>
      <c r="GX68" s="54" t="s">
        <v>9</v>
      </c>
      <c r="GY68" s="83" t="s">
        <v>308</v>
      </c>
      <c r="GZ68" s="79"/>
      <c r="HA68" s="79"/>
      <c r="HB68" s="79">
        <v>9</v>
      </c>
      <c r="HC68" s="79"/>
      <c r="HD68" s="79"/>
      <c r="HE68" s="79"/>
      <c r="HF68" s="79"/>
      <c r="HG68" s="84"/>
      <c r="HH68" s="49" t="s">
        <v>5</v>
      </c>
      <c r="HX68" s="11" t="s">
        <v>54</v>
      </c>
      <c r="IB68" s="11" t="s">
        <v>141</v>
      </c>
      <c r="ID68" s="11" t="s">
        <v>293</v>
      </c>
      <c r="IE68" s="11" t="s">
        <v>486</v>
      </c>
      <c r="IF68" s="11" t="s">
        <v>1</v>
      </c>
      <c r="IN68" s="21">
        <v>43965.457316064814</v>
      </c>
      <c r="IO68" s="18" t="s">
        <v>1468</v>
      </c>
      <c r="IP68" s="18">
        <v>9</v>
      </c>
      <c r="IQ68" s="18" t="s">
        <v>7</v>
      </c>
      <c r="IS68" s="18" t="s">
        <v>7</v>
      </c>
      <c r="IU68" s="18" t="s">
        <v>7</v>
      </c>
      <c r="IX68" s="18" t="s">
        <v>20</v>
      </c>
      <c r="IY68" s="18" t="s">
        <v>40</v>
      </c>
      <c r="IZ68" s="18" t="s">
        <v>20</v>
      </c>
      <c r="JA68" s="18" t="s">
        <v>20</v>
      </c>
      <c r="JB68" s="18" t="s">
        <v>20</v>
      </c>
      <c r="JC68" s="18" t="s">
        <v>80</v>
      </c>
      <c r="JD68" s="18" t="s">
        <v>20</v>
      </c>
      <c r="JE68" s="18" t="s">
        <v>20</v>
      </c>
      <c r="JF68" s="18" t="s">
        <v>20</v>
      </c>
      <c r="JG68" s="18" t="s">
        <v>133</v>
      </c>
      <c r="JH68" s="18" t="s">
        <v>9</v>
      </c>
      <c r="JI68" s="18" t="s">
        <v>1467</v>
      </c>
      <c r="JJ68" s="18" t="s">
        <v>7</v>
      </c>
      <c r="JL68" s="18" t="s">
        <v>9</v>
      </c>
      <c r="JM68" s="18" t="s">
        <v>112</v>
      </c>
      <c r="JN68" s="18" t="s">
        <v>256</v>
      </c>
      <c r="JO68" s="18" t="s">
        <v>9</v>
      </c>
      <c r="JP68" s="18" t="s">
        <v>1466</v>
      </c>
      <c r="JQ68" s="18">
        <v>4</v>
      </c>
      <c r="JR68" s="18" t="s">
        <v>1465</v>
      </c>
      <c r="JS68" s="18">
        <v>0</v>
      </c>
      <c r="JT68" s="18" t="s">
        <v>1464</v>
      </c>
      <c r="JU68" s="18">
        <v>3</v>
      </c>
      <c r="JV68" s="18" t="s">
        <v>1463</v>
      </c>
      <c r="JW68" s="18" t="s">
        <v>30</v>
      </c>
      <c r="JX68" s="18">
        <v>2</v>
      </c>
      <c r="JY68" s="18">
        <v>2</v>
      </c>
      <c r="JZ68" s="18">
        <v>3</v>
      </c>
      <c r="KA68" s="18">
        <v>1</v>
      </c>
      <c r="KB68" s="18">
        <v>1</v>
      </c>
      <c r="KC68" s="18">
        <v>2</v>
      </c>
      <c r="KD68" s="18">
        <v>4</v>
      </c>
      <c r="KE68" s="18">
        <v>1</v>
      </c>
      <c r="KF68" s="18">
        <v>2</v>
      </c>
      <c r="KG68" s="18">
        <v>2</v>
      </c>
      <c r="KH68" s="18">
        <v>2</v>
      </c>
      <c r="KI68" s="18">
        <v>3</v>
      </c>
      <c r="KJ68" s="18">
        <v>1</v>
      </c>
      <c r="KK68" s="18">
        <v>2</v>
      </c>
      <c r="KL68" s="18">
        <v>2</v>
      </c>
      <c r="KM68" s="18">
        <v>1</v>
      </c>
      <c r="KN68" s="18">
        <v>3</v>
      </c>
      <c r="KO68" s="18">
        <v>1</v>
      </c>
      <c r="KP68" s="18">
        <v>2</v>
      </c>
      <c r="KQ68" s="18">
        <v>1</v>
      </c>
      <c r="KR68" s="34">
        <v>55</v>
      </c>
      <c r="KS68" s="149">
        <v>1</v>
      </c>
      <c r="KT68" s="18">
        <v>0</v>
      </c>
      <c r="KU68" s="18">
        <v>1</v>
      </c>
      <c r="KV68" s="18">
        <v>2</v>
      </c>
      <c r="KW68" s="18">
        <v>0</v>
      </c>
      <c r="KX68" s="18">
        <v>1</v>
      </c>
      <c r="KY68" s="18">
        <v>2</v>
      </c>
      <c r="KZ68" s="18">
        <v>1</v>
      </c>
      <c r="LA68" s="18">
        <v>2</v>
      </c>
      <c r="LB68" s="18">
        <v>1</v>
      </c>
      <c r="LC68" s="18">
        <v>0</v>
      </c>
      <c r="LD68" s="18">
        <v>1</v>
      </c>
      <c r="LE68" s="18">
        <v>1</v>
      </c>
      <c r="LF68" s="18">
        <v>4</v>
      </c>
      <c r="LG68" s="18">
        <v>1</v>
      </c>
      <c r="LH68" s="18">
        <v>2</v>
      </c>
      <c r="LI68" s="18">
        <v>0</v>
      </c>
      <c r="LJ68" s="18">
        <v>1</v>
      </c>
      <c r="LK68" s="18">
        <v>2</v>
      </c>
      <c r="LL68" s="18">
        <v>1</v>
      </c>
      <c r="LM68" s="18">
        <v>1</v>
      </c>
      <c r="LN68" s="18">
        <v>1</v>
      </c>
      <c r="LO68" s="18">
        <v>1</v>
      </c>
      <c r="LP68" s="18">
        <v>0</v>
      </c>
      <c r="LQ68" s="18">
        <v>0</v>
      </c>
      <c r="LR68" s="18">
        <v>1</v>
      </c>
      <c r="LS68" s="18">
        <v>4</v>
      </c>
      <c r="LT68" s="18">
        <v>4</v>
      </c>
      <c r="LU68" s="18">
        <v>0</v>
      </c>
      <c r="LV68" s="18">
        <v>0</v>
      </c>
      <c r="LW68" s="18">
        <v>0</v>
      </c>
      <c r="LX68" s="18">
        <v>0</v>
      </c>
      <c r="LY68" s="18">
        <v>4</v>
      </c>
      <c r="LZ68" s="18">
        <v>0</v>
      </c>
      <c r="MA68" s="18">
        <v>0</v>
      </c>
      <c r="MB68" s="18">
        <v>3</v>
      </c>
      <c r="MC68" s="34">
        <v>0</v>
      </c>
      <c r="MD68">
        <f t="shared" ref="MD68:MD85" si="9">KS68+LB68+LG68+LH68+LN68+LS68</f>
        <v>10</v>
      </c>
      <c r="ME68">
        <f t="shared" ref="ME68:ME85" si="10">KT68+KY68+LC68+LK68+LM68+LQ68+LW68</f>
        <v>5</v>
      </c>
      <c r="MF68">
        <f t="shared" ref="MF68:MF85" si="11">KU68+LJ68+MC68+LR68+LU68</f>
        <v>3</v>
      </c>
      <c r="MG68">
        <f t="shared" ref="MG68:MG85" si="12">KV68+KZ68+LD68+LF68+LL68+LO68+LT68+LY68</f>
        <v>18</v>
      </c>
      <c r="MH68">
        <f t="shared" ref="MH68:MH85" si="13">KW68+LA68+LE68+LP68+LX68+MA68</f>
        <v>3</v>
      </c>
      <c r="MI68">
        <f t="shared" ref="MI68:MI85" si="14">KX68+LI68+LV68+LZ68+MB68</f>
        <v>4</v>
      </c>
      <c r="MJ68">
        <f t="shared" ref="MJ68:MJ85" si="15">MD68+MI68+ME68+MF68+MG68-(MH68)</f>
        <v>37</v>
      </c>
      <c r="MK68" s="149">
        <v>2</v>
      </c>
      <c r="ML68" s="18">
        <v>1</v>
      </c>
      <c r="MM68" s="18">
        <v>3</v>
      </c>
      <c r="MN68" s="18">
        <v>4</v>
      </c>
      <c r="MO68" s="18">
        <v>3</v>
      </c>
      <c r="MP68" s="18">
        <v>3</v>
      </c>
      <c r="MQ68" s="18">
        <v>3</v>
      </c>
      <c r="MR68" s="18">
        <v>4</v>
      </c>
      <c r="MS68" s="18">
        <v>3</v>
      </c>
      <c r="MT68" s="18">
        <v>3</v>
      </c>
      <c r="MU68" s="18">
        <v>4</v>
      </c>
      <c r="MV68" s="18">
        <v>2</v>
      </c>
      <c r="MW68" s="18">
        <v>2</v>
      </c>
      <c r="MX68" s="18">
        <v>3</v>
      </c>
      <c r="MY68" s="18">
        <v>4</v>
      </c>
      <c r="MZ68" s="18">
        <v>2</v>
      </c>
      <c r="NA68" s="18">
        <v>4</v>
      </c>
      <c r="NB68" s="18">
        <v>3</v>
      </c>
      <c r="NC68" s="18">
        <v>1</v>
      </c>
      <c r="ND68" s="24">
        <f>SUM(MK68:NC68)</f>
        <v>54</v>
      </c>
      <c r="NE68" s="20" t="s">
        <v>1462</v>
      </c>
      <c r="NF68" s="18">
        <v>20</v>
      </c>
      <c r="NG68" s="20" t="s">
        <v>1085</v>
      </c>
      <c r="NH68" s="18">
        <v>7</v>
      </c>
      <c r="NI68" s="18" t="s">
        <v>103</v>
      </c>
      <c r="NJ68" s="18" t="s">
        <v>68</v>
      </c>
      <c r="NK68" s="18" t="s">
        <v>68</v>
      </c>
      <c r="NL68" s="18" t="s">
        <v>26</v>
      </c>
      <c r="NM68" s="18" t="s">
        <v>26</v>
      </c>
      <c r="NN68" s="18" t="s">
        <v>26</v>
      </c>
      <c r="NO68" s="18" t="s">
        <v>26</v>
      </c>
      <c r="NP68" s="18" t="s">
        <v>103</v>
      </c>
      <c r="NQ68" s="18" t="s">
        <v>103</v>
      </c>
      <c r="NR68" s="18" t="s">
        <v>950</v>
      </c>
      <c r="NS68" s="18" t="s">
        <v>26</v>
      </c>
      <c r="NT68" s="18" t="s">
        <v>26</v>
      </c>
      <c r="NU68" s="18" t="s">
        <v>24</v>
      </c>
      <c r="NV68" s="18" t="s">
        <v>100</v>
      </c>
      <c r="NW68" s="18">
        <v>160</v>
      </c>
      <c r="NX68" s="18" t="s">
        <v>7</v>
      </c>
      <c r="NY68" s="18" t="s">
        <v>9</v>
      </c>
      <c r="NZ68" s="18" t="s">
        <v>1461</v>
      </c>
      <c r="OA68" s="18" t="s">
        <v>96</v>
      </c>
      <c r="OB68" s="18" t="s">
        <v>96</v>
      </c>
      <c r="OC68" s="18">
        <v>4</v>
      </c>
      <c r="OD68" s="18">
        <v>3</v>
      </c>
      <c r="OE68" s="18">
        <v>5</v>
      </c>
      <c r="OF68" s="18">
        <v>1</v>
      </c>
      <c r="OG68" s="18" t="s">
        <v>16</v>
      </c>
      <c r="OH68" s="18" t="s">
        <v>1346</v>
      </c>
      <c r="OI68" s="18" t="s">
        <v>19</v>
      </c>
      <c r="OJ68" s="18" t="s">
        <v>18</v>
      </c>
      <c r="OK68" s="18" t="s">
        <v>20</v>
      </c>
      <c r="OL68" s="18">
        <v>3</v>
      </c>
      <c r="OM68" s="18">
        <v>3</v>
      </c>
      <c r="ON68" s="18">
        <v>1</v>
      </c>
      <c r="OO68" s="18">
        <v>5</v>
      </c>
      <c r="OQ68" s="18" t="s">
        <v>14</v>
      </c>
      <c r="OR68" s="18" t="s">
        <v>7</v>
      </c>
      <c r="OS68" s="18" t="s">
        <v>94</v>
      </c>
      <c r="OT68" s="18" t="s">
        <v>94</v>
      </c>
      <c r="OU68" s="18" t="s">
        <v>7</v>
      </c>
      <c r="OV68" s="18" t="s">
        <v>7</v>
      </c>
      <c r="OW68" s="18" t="s">
        <v>7</v>
      </c>
      <c r="OX68" s="18" t="s">
        <v>143</v>
      </c>
      <c r="OY68" s="18" t="s">
        <v>92</v>
      </c>
      <c r="PC68" s="18" t="s">
        <v>378</v>
      </c>
      <c r="PD68" s="18" t="s">
        <v>7</v>
      </c>
      <c r="PE68" s="18" t="s">
        <v>7</v>
      </c>
      <c r="PF68" s="18" t="s">
        <v>7</v>
      </c>
      <c r="PH68" s="18" t="s">
        <v>7</v>
      </c>
      <c r="PI68" s="18" t="s">
        <v>7</v>
      </c>
      <c r="PL68" s="18" t="s">
        <v>9</v>
      </c>
      <c r="PM68" s="18" t="s">
        <v>337</v>
      </c>
      <c r="PQ68" s="18">
        <v>2</v>
      </c>
      <c r="PV68" s="18" t="s">
        <v>5</v>
      </c>
      <c r="QL68" s="18" t="s">
        <v>54</v>
      </c>
      <c r="QP68" s="18" t="s">
        <v>141</v>
      </c>
      <c r="QR68" s="18" t="s">
        <v>293</v>
      </c>
      <c r="QS68" s="18" t="s">
        <v>486</v>
      </c>
      <c r="QT68" s="18" t="s">
        <v>1</v>
      </c>
    </row>
    <row r="69" spans="1:684" ht="14.5" x14ac:dyDescent="0.35">
      <c r="A69" s="17">
        <v>43958.415354467594</v>
      </c>
      <c r="B69" s="47" t="s">
        <v>550</v>
      </c>
      <c r="C69" s="53">
        <v>50</v>
      </c>
      <c r="D69" s="11" t="s">
        <v>51</v>
      </c>
      <c r="E69" s="11" t="s">
        <v>50</v>
      </c>
      <c r="F69" s="11" t="s">
        <v>118</v>
      </c>
      <c r="G69" s="11" t="s">
        <v>380</v>
      </c>
      <c r="H69" s="11" t="s">
        <v>47</v>
      </c>
      <c r="I69" s="11" t="s">
        <v>47</v>
      </c>
      <c r="J69" s="11" t="s">
        <v>9</v>
      </c>
      <c r="K69" s="11">
        <v>2</v>
      </c>
      <c r="L69" s="11" t="s">
        <v>9</v>
      </c>
      <c r="M69" s="11" t="s">
        <v>318</v>
      </c>
      <c r="N69" s="11" t="s">
        <v>7</v>
      </c>
      <c r="O69" s="11" t="s">
        <v>45</v>
      </c>
      <c r="P69" s="11">
        <v>199</v>
      </c>
      <c r="Q69" s="11" t="s">
        <v>549</v>
      </c>
      <c r="R69" s="11">
        <v>370</v>
      </c>
      <c r="S69" s="11" t="s">
        <v>84</v>
      </c>
      <c r="T69" s="11">
        <v>2</v>
      </c>
      <c r="U69" s="11" t="s">
        <v>7</v>
      </c>
      <c r="V69" s="11" t="s">
        <v>7</v>
      </c>
      <c r="W69" s="11" t="s">
        <v>7</v>
      </c>
      <c r="X69" s="11" t="s">
        <v>7</v>
      </c>
      <c r="Y69" s="54" t="s">
        <v>7</v>
      </c>
      <c r="Z69" s="65" t="s">
        <v>7</v>
      </c>
      <c r="AA69" s="66"/>
      <c r="AB69" s="66" t="s">
        <v>7</v>
      </c>
      <c r="AC69" s="66"/>
      <c r="AD69" s="66" t="s">
        <v>7</v>
      </c>
      <c r="AE69" s="66"/>
      <c r="AF69" s="67"/>
      <c r="AG69" s="53" t="s">
        <v>20</v>
      </c>
      <c r="AH69" s="11" t="s">
        <v>40</v>
      </c>
      <c r="AI69" s="11">
        <v>3</v>
      </c>
      <c r="AJ69" s="11">
        <v>2</v>
      </c>
      <c r="AK69" s="11">
        <v>2</v>
      </c>
      <c r="AL69" s="11" t="s">
        <v>194</v>
      </c>
      <c r="AM69" s="11">
        <v>3</v>
      </c>
      <c r="AN69" s="11">
        <v>5</v>
      </c>
      <c r="AO69" s="11">
        <v>2</v>
      </c>
      <c r="AP69" s="54" t="s">
        <v>115</v>
      </c>
      <c r="AQ69" s="65" t="s">
        <v>9</v>
      </c>
      <c r="AR69" s="66" t="s">
        <v>548</v>
      </c>
      <c r="AS69" s="66" t="s">
        <v>7</v>
      </c>
      <c r="AT69" s="67"/>
      <c r="AU69" s="53" t="s">
        <v>9</v>
      </c>
      <c r="AV69" s="11" t="s">
        <v>35</v>
      </c>
      <c r="AW69" s="11" t="s">
        <v>547</v>
      </c>
      <c r="AX69" s="11" t="s">
        <v>9</v>
      </c>
      <c r="AY69" s="11" t="s">
        <v>546</v>
      </c>
      <c r="AZ69" s="11">
        <v>0</v>
      </c>
      <c r="BA69" s="11">
        <v>0</v>
      </c>
      <c r="BB69" s="11">
        <v>1</v>
      </c>
      <c r="BC69" s="11" t="s">
        <v>170</v>
      </c>
      <c r="BD69" s="11">
        <v>2</v>
      </c>
      <c r="BE69" s="11" t="s">
        <v>533</v>
      </c>
      <c r="BF69" s="54" t="s">
        <v>545</v>
      </c>
      <c r="BG69" s="83">
        <v>3</v>
      </c>
      <c r="BH69" s="79">
        <v>3</v>
      </c>
      <c r="BI69" s="79">
        <v>4</v>
      </c>
      <c r="BJ69" s="79">
        <v>2</v>
      </c>
      <c r="BK69" s="79">
        <v>3</v>
      </c>
      <c r="BL69" s="79">
        <v>2</v>
      </c>
      <c r="BM69" s="79">
        <v>3</v>
      </c>
      <c r="BN69" s="79">
        <v>3</v>
      </c>
      <c r="BO69" s="79">
        <v>1</v>
      </c>
      <c r="BP69" s="79">
        <v>3</v>
      </c>
      <c r="BQ69" s="79">
        <v>4</v>
      </c>
      <c r="BR69" s="79">
        <v>1</v>
      </c>
      <c r="BS69" s="79">
        <v>1</v>
      </c>
      <c r="BT69" s="79">
        <v>2</v>
      </c>
      <c r="BU69" s="79">
        <v>3</v>
      </c>
      <c r="BV69" s="79">
        <v>3</v>
      </c>
      <c r="BW69" s="79">
        <v>2</v>
      </c>
      <c r="BX69" s="79">
        <v>1</v>
      </c>
      <c r="BY69" s="79">
        <v>3</v>
      </c>
      <c r="BZ69" s="84">
        <v>3</v>
      </c>
      <c r="CA69" s="136">
        <v>39</v>
      </c>
      <c r="CB69" s="53">
        <v>1</v>
      </c>
      <c r="CC69" s="11">
        <v>0</v>
      </c>
      <c r="CD69" s="11">
        <v>3</v>
      </c>
      <c r="CE69" s="11">
        <v>0</v>
      </c>
      <c r="CF69" s="11">
        <v>2</v>
      </c>
      <c r="CG69" s="11">
        <v>1</v>
      </c>
      <c r="CH69" s="11">
        <v>0</v>
      </c>
      <c r="CI69" s="11">
        <v>1</v>
      </c>
      <c r="CJ69" s="11">
        <v>1</v>
      </c>
      <c r="CK69" s="11">
        <v>0</v>
      </c>
      <c r="CL69" s="11">
        <v>0</v>
      </c>
      <c r="CM69" s="11">
        <v>1</v>
      </c>
      <c r="CN69" s="11">
        <v>2</v>
      </c>
      <c r="CO69" s="11">
        <v>0</v>
      </c>
      <c r="CP69" s="11">
        <v>0</v>
      </c>
      <c r="CQ69" s="11">
        <v>1</v>
      </c>
      <c r="CR69" s="11">
        <v>1</v>
      </c>
      <c r="CS69" s="11">
        <v>2</v>
      </c>
      <c r="CT69" s="11">
        <v>0</v>
      </c>
      <c r="CU69" s="11">
        <v>2</v>
      </c>
      <c r="CV69" s="11">
        <v>0</v>
      </c>
      <c r="CW69" s="11">
        <v>0</v>
      </c>
      <c r="CX69" s="11">
        <v>0</v>
      </c>
      <c r="CY69" s="11">
        <v>3</v>
      </c>
      <c r="CZ69" s="11">
        <v>0</v>
      </c>
      <c r="DA69" s="11">
        <v>3</v>
      </c>
      <c r="DB69" s="11">
        <v>1</v>
      </c>
      <c r="DC69" s="11">
        <v>1</v>
      </c>
      <c r="DD69" s="11">
        <v>0</v>
      </c>
      <c r="DE69" s="11">
        <v>0</v>
      </c>
      <c r="DF69" s="11">
        <v>0</v>
      </c>
      <c r="DG69" s="11">
        <v>0</v>
      </c>
      <c r="DH69" s="11">
        <v>0</v>
      </c>
      <c r="DI69" s="11">
        <v>0</v>
      </c>
      <c r="DJ69" s="11">
        <v>1</v>
      </c>
      <c r="DK69" s="11">
        <v>3</v>
      </c>
      <c r="DL69" s="54">
        <v>2</v>
      </c>
      <c r="DM69" s="143">
        <v>3</v>
      </c>
      <c r="DN69" s="143">
        <v>0</v>
      </c>
      <c r="DO69" s="143">
        <v>10</v>
      </c>
      <c r="DP69" s="143">
        <v>5</v>
      </c>
      <c r="DQ69" s="143">
        <v>9</v>
      </c>
      <c r="DR69" s="143">
        <v>5</v>
      </c>
      <c r="DS69" s="143">
        <v>14</v>
      </c>
      <c r="DT69" s="83">
        <v>4</v>
      </c>
      <c r="DU69" s="79">
        <v>1</v>
      </c>
      <c r="DV69" s="79">
        <v>2</v>
      </c>
      <c r="DW69" s="79">
        <v>1</v>
      </c>
      <c r="DX69" s="79">
        <v>1</v>
      </c>
      <c r="DY69" s="79">
        <v>1</v>
      </c>
      <c r="DZ69" s="79">
        <v>2</v>
      </c>
      <c r="EA69" s="79">
        <v>2</v>
      </c>
      <c r="EB69" s="79">
        <v>1</v>
      </c>
      <c r="EC69" s="79">
        <v>1</v>
      </c>
      <c r="ED69" s="79">
        <v>1</v>
      </c>
      <c r="EE69" s="79">
        <v>1</v>
      </c>
      <c r="EF69" s="79">
        <v>1</v>
      </c>
      <c r="EG69" s="79">
        <v>2</v>
      </c>
      <c r="EH69" s="79">
        <v>2</v>
      </c>
      <c r="EI69" s="79">
        <v>1</v>
      </c>
      <c r="EJ69" s="79">
        <v>1</v>
      </c>
      <c r="EK69" s="79">
        <v>1</v>
      </c>
      <c r="EL69" s="84">
        <v>2</v>
      </c>
      <c r="EM69" s="136">
        <f t="shared" si="8"/>
        <v>28</v>
      </c>
      <c r="EN69" s="90" t="s">
        <v>544</v>
      </c>
      <c r="EO69" s="11" t="s">
        <v>533</v>
      </c>
      <c r="EP69" s="77" t="s">
        <v>543</v>
      </c>
      <c r="EQ69" s="11">
        <v>8</v>
      </c>
      <c r="ER69" s="11" t="s">
        <v>69</v>
      </c>
      <c r="ES69" s="11" t="s">
        <v>103</v>
      </c>
      <c r="ET69" s="11" t="s">
        <v>26</v>
      </c>
      <c r="EU69" s="11" t="s">
        <v>26</v>
      </c>
      <c r="EV69" s="11" t="s">
        <v>26</v>
      </c>
      <c r="EW69" s="11" t="s">
        <v>26</v>
      </c>
      <c r="EX69" s="11" t="s">
        <v>26</v>
      </c>
      <c r="EY69" s="11" t="s">
        <v>26</v>
      </c>
      <c r="EZ69" s="11" t="s">
        <v>26</v>
      </c>
      <c r="FA69" s="11" t="s">
        <v>102</v>
      </c>
      <c r="FB69" s="11" t="s">
        <v>26</v>
      </c>
      <c r="FC69" s="11" t="s">
        <v>26</v>
      </c>
      <c r="FD69" s="11" t="s">
        <v>24</v>
      </c>
      <c r="FE69" s="54" t="s">
        <v>100</v>
      </c>
      <c r="FF69" s="83" t="s">
        <v>515</v>
      </c>
      <c r="FG69" s="79" t="s">
        <v>264</v>
      </c>
      <c r="FH69" s="79" t="s">
        <v>62</v>
      </c>
      <c r="FI69" s="79">
        <v>30</v>
      </c>
      <c r="FJ69" s="79" t="s">
        <v>9</v>
      </c>
      <c r="FK69" s="79" t="s">
        <v>7</v>
      </c>
      <c r="FL69" s="79"/>
      <c r="FM69" s="79" t="s">
        <v>96</v>
      </c>
      <c r="FN69" s="84" t="s">
        <v>21</v>
      </c>
      <c r="FO69" s="53">
        <v>5</v>
      </c>
      <c r="FP69" s="11">
        <v>3</v>
      </c>
      <c r="FQ69" s="11">
        <v>5</v>
      </c>
      <c r="FR69" s="11">
        <v>1</v>
      </c>
      <c r="FS69" s="11" t="s">
        <v>19</v>
      </c>
      <c r="FT69" s="11" t="s">
        <v>16</v>
      </c>
      <c r="FU69" s="11" t="s">
        <v>18</v>
      </c>
      <c r="FV69" s="11" t="s">
        <v>17</v>
      </c>
      <c r="FW69" s="11" t="s">
        <v>20</v>
      </c>
      <c r="FX69" s="11">
        <v>3</v>
      </c>
      <c r="FY69" s="11">
        <v>4</v>
      </c>
      <c r="FZ69" s="11">
        <v>1</v>
      </c>
      <c r="GA69" s="11">
        <v>5</v>
      </c>
      <c r="GB69" s="11" t="s">
        <v>542</v>
      </c>
      <c r="GC69" s="11" t="s">
        <v>94</v>
      </c>
      <c r="GD69" s="11" t="s">
        <v>9</v>
      </c>
      <c r="GE69" s="11" t="s">
        <v>94</v>
      </c>
      <c r="GF69" s="11" t="s">
        <v>58</v>
      </c>
      <c r="GG69" s="11" t="s">
        <v>7</v>
      </c>
      <c r="GH69" s="11" t="s">
        <v>7</v>
      </c>
      <c r="GI69" s="54" t="s">
        <v>7</v>
      </c>
      <c r="GJ69" s="83" t="s">
        <v>12</v>
      </c>
      <c r="GK69" s="79" t="s">
        <v>57</v>
      </c>
      <c r="GL69" s="79" t="s">
        <v>9</v>
      </c>
      <c r="GM69" s="79" t="s">
        <v>7</v>
      </c>
      <c r="GN69" s="79">
        <v>0</v>
      </c>
      <c r="GO69" s="79" t="s">
        <v>368</v>
      </c>
      <c r="GP69" s="79" t="s">
        <v>9</v>
      </c>
      <c r="GQ69" s="79" t="s">
        <v>9</v>
      </c>
      <c r="GR69" s="79" t="s">
        <v>7</v>
      </c>
      <c r="GS69" s="79"/>
      <c r="GT69" s="84" t="s">
        <v>7</v>
      </c>
      <c r="GU69" s="53" t="s">
        <v>9</v>
      </c>
      <c r="GV69" s="11" t="s">
        <v>541</v>
      </c>
      <c r="GW69" s="11" t="s">
        <v>7</v>
      </c>
      <c r="GX69" s="54" t="s">
        <v>9</v>
      </c>
      <c r="GY69" s="83" t="s">
        <v>6</v>
      </c>
      <c r="GZ69" s="79"/>
      <c r="HA69" s="79"/>
      <c r="HB69" s="79"/>
      <c r="HC69" s="79"/>
      <c r="HD69" s="79">
        <v>1</v>
      </c>
      <c r="HE69" s="79"/>
      <c r="HF69" s="79"/>
      <c r="HG69" s="84"/>
      <c r="HH69" s="49" t="s">
        <v>5</v>
      </c>
      <c r="HX69" s="11" t="s">
        <v>54</v>
      </c>
      <c r="IB69" s="11" t="s">
        <v>141</v>
      </c>
      <c r="ID69" s="11" t="s">
        <v>293</v>
      </c>
      <c r="IE69" s="11" t="s">
        <v>486</v>
      </c>
      <c r="IF69" s="11" t="s">
        <v>1</v>
      </c>
      <c r="MD69"/>
      <c r="ME69"/>
      <c r="MF69"/>
      <c r="MG69"/>
      <c r="MH69"/>
      <c r="MI69"/>
      <c r="MJ69"/>
    </row>
    <row r="70" spans="1:684" ht="14.5" x14ac:dyDescent="0.35">
      <c r="A70" s="17">
        <v>43957.681518969912</v>
      </c>
      <c r="B70" s="47" t="s">
        <v>665</v>
      </c>
      <c r="C70" s="53">
        <v>54</v>
      </c>
      <c r="D70" s="11" t="s">
        <v>51</v>
      </c>
      <c r="E70" s="11" t="s">
        <v>50</v>
      </c>
      <c r="F70" s="11" t="s">
        <v>333</v>
      </c>
      <c r="G70" s="11" t="s">
        <v>117</v>
      </c>
      <c r="H70" s="11" t="s">
        <v>9</v>
      </c>
      <c r="I70" s="11" t="s">
        <v>7</v>
      </c>
      <c r="J70" s="11" t="s">
        <v>9</v>
      </c>
      <c r="K70" s="11">
        <v>2</v>
      </c>
      <c r="L70" s="11" t="s">
        <v>7</v>
      </c>
      <c r="N70" s="11" t="s">
        <v>9</v>
      </c>
      <c r="O70" s="11" t="s">
        <v>45</v>
      </c>
      <c r="P70" s="11">
        <v>139</v>
      </c>
      <c r="Q70" s="11" t="s">
        <v>664</v>
      </c>
      <c r="R70" s="11">
        <v>10</v>
      </c>
      <c r="S70" s="11">
        <v>2</v>
      </c>
      <c r="T70" s="11">
        <v>1</v>
      </c>
      <c r="U70" s="11" t="s">
        <v>9</v>
      </c>
      <c r="V70" s="11" t="s">
        <v>7</v>
      </c>
      <c r="W70" s="11" t="s">
        <v>7</v>
      </c>
      <c r="X70" s="11" t="s">
        <v>7</v>
      </c>
      <c r="Y70" s="54" t="s">
        <v>7</v>
      </c>
      <c r="Z70" s="65" t="s">
        <v>7</v>
      </c>
      <c r="AA70" s="66"/>
      <c r="AB70" s="66" t="s">
        <v>7</v>
      </c>
      <c r="AC70" s="66"/>
      <c r="AD70" s="66" t="s">
        <v>7</v>
      </c>
      <c r="AE70" s="66"/>
      <c r="AF70" s="67"/>
      <c r="AG70" s="53" t="s">
        <v>20</v>
      </c>
      <c r="AH70" s="11" t="s">
        <v>40</v>
      </c>
      <c r="AI70" s="11" t="s">
        <v>20</v>
      </c>
      <c r="AJ70" s="11" t="s">
        <v>20</v>
      </c>
      <c r="AK70" s="11">
        <v>2</v>
      </c>
      <c r="AL70" s="11" t="s">
        <v>194</v>
      </c>
      <c r="AM70" s="11" t="s">
        <v>20</v>
      </c>
      <c r="AN70" s="11" t="s">
        <v>20</v>
      </c>
      <c r="AO70" s="11" t="s">
        <v>79</v>
      </c>
      <c r="AP70" s="54" t="s">
        <v>115</v>
      </c>
      <c r="AQ70" s="65" t="s">
        <v>9</v>
      </c>
      <c r="AR70" s="66" t="s">
        <v>663</v>
      </c>
      <c r="AS70" s="66" t="s">
        <v>9</v>
      </c>
      <c r="AT70" s="67" t="s">
        <v>662</v>
      </c>
      <c r="AU70" s="53" t="s">
        <v>7</v>
      </c>
      <c r="AV70" s="11" t="s">
        <v>20</v>
      </c>
      <c r="AX70" s="11" t="s">
        <v>7</v>
      </c>
      <c r="AZ70" s="11">
        <v>0</v>
      </c>
      <c r="BA70" s="11" t="s">
        <v>661</v>
      </c>
      <c r="BB70" s="11">
        <v>1</v>
      </c>
      <c r="BC70" s="11" t="s">
        <v>660</v>
      </c>
      <c r="BD70" s="11">
        <v>2</v>
      </c>
      <c r="BE70" s="11" t="s">
        <v>659</v>
      </c>
      <c r="BF70" s="54" t="s">
        <v>658</v>
      </c>
      <c r="BG70" s="83">
        <v>4</v>
      </c>
      <c r="BH70" s="79">
        <v>3</v>
      </c>
      <c r="BI70" s="79">
        <v>3</v>
      </c>
      <c r="BJ70" s="79">
        <v>2</v>
      </c>
      <c r="BK70" s="79">
        <v>3</v>
      </c>
      <c r="BL70" s="79">
        <v>2</v>
      </c>
      <c r="BM70" s="79">
        <v>3</v>
      </c>
      <c r="BN70" s="79">
        <v>3</v>
      </c>
      <c r="BO70" s="79">
        <v>2</v>
      </c>
      <c r="BP70" s="79">
        <v>3</v>
      </c>
      <c r="BQ70" s="79">
        <v>2</v>
      </c>
      <c r="BR70" s="79">
        <v>3</v>
      </c>
      <c r="BS70" s="79">
        <v>3</v>
      </c>
      <c r="BT70" s="79">
        <v>2</v>
      </c>
      <c r="BU70" s="79">
        <v>4</v>
      </c>
      <c r="BV70" s="79">
        <v>3</v>
      </c>
      <c r="BW70" s="79">
        <v>3</v>
      </c>
      <c r="BX70" s="79">
        <v>1</v>
      </c>
      <c r="BY70" s="79">
        <v>3</v>
      </c>
      <c r="BZ70" s="84">
        <v>3</v>
      </c>
      <c r="CA70" s="136">
        <v>44</v>
      </c>
      <c r="CB70" s="53">
        <v>1</v>
      </c>
      <c r="CC70" s="11">
        <v>1</v>
      </c>
      <c r="CD70" s="11">
        <v>2</v>
      </c>
      <c r="CE70" s="11">
        <v>3</v>
      </c>
      <c r="CF70" s="11">
        <v>2</v>
      </c>
      <c r="CG70" s="11">
        <v>0</v>
      </c>
      <c r="CH70" s="11">
        <v>2</v>
      </c>
      <c r="CI70" s="11">
        <v>3</v>
      </c>
      <c r="CJ70" s="11">
        <v>3</v>
      </c>
      <c r="CK70" s="11">
        <v>2</v>
      </c>
      <c r="CL70" s="11">
        <v>2</v>
      </c>
      <c r="CM70" s="11">
        <v>2</v>
      </c>
      <c r="CN70" s="11">
        <v>3</v>
      </c>
      <c r="CO70" s="11">
        <v>0</v>
      </c>
      <c r="CP70" s="11">
        <v>1</v>
      </c>
      <c r="CQ70" s="11">
        <v>2</v>
      </c>
      <c r="CR70" s="11">
        <v>2</v>
      </c>
      <c r="CS70" s="11">
        <v>2</v>
      </c>
      <c r="CT70" s="11">
        <v>2</v>
      </c>
      <c r="CU70" s="11">
        <v>1</v>
      </c>
      <c r="CV70" s="11">
        <v>0</v>
      </c>
      <c r="CW70" s="11">
        <v>2</v>
      </c>
      <c r="CX70" s="11">
        <v>1</v>
      </c>
      <c r="CY70" s="11">
        <v>3</v>
      </c>
      <c r="CZ70" s="11">
        <v>0</v>
      </c>
      <c r="DA70" s="11">
        <v>2</v>
      </c>
      <c r="DB70" s="11">
        <v>3</v>
      </c>
      <c r="DC70" s="11">
        <v>0</v>
      </c>
      <c r="DD70" s="11">
        <v>1</v>
      </c>
      <c r="DE70" s="11">
        <v>0</v>
      </c>
      <c r="DF70" s="11">
        <v>0</v>
      </c>
      <c r="DG70" s="11">
        <v>2</v>
      </c>
      <c r="DH70" s="11">
        <v>0</v>
      </c>
      <c r="DI70" s="11">
        <v>1</v>
      </c>
      <c r="DJ70" s="11">
        <v>1</v>
      </c>
      <c r="DK70" s="11">
        <v>0</v>
      </c>
      <c r="DL70" s="54">
        <v>2</v>
      </c>
      <c r="DM70" s="143">
        <v>11</v>
      </c>
      <c r="DN70" s="143">
        <v>7</v>
      </c>
      <c r="DO70" s="143">
        <v>9</v>
      </c>
      <c r="DP70" s="143">
        <v>10</v>
      </c>
      <c r="DQ70" s="143">
        <v>14</v>
      </c>
      <c r="DR70" s="143">
        <v>3</v>
      </c>
      <c r="DS70" s="143">
        <v>26</v>
      </c>
      <c r="DT70" s="83">
        <v>3</v>
      </c>
      <c r="DU70" s="79">
        <v>3</v>
      </c>
      <c r="DV70" s="79">
        <v>3</v>
      </c>
      <c r="DW70" s="79">
        <v>1</v>
      </c>
      <c r="DX70" s="79">
        <v>1</v>
      </c>
      <c r="DY70" s="79">
        <v>1</v>
      </c>
      <c r="DZ70" s="79">
        <v>1</v>
      </c>
      <c r="EA70" s="79">
        <v>1</v>
      </c>
      <c r="EB70" s="79">
        <v>2</v>
      </c>
      <c r="EC70" s="79">
        <v>1</v>
      </c>
      <c r="ED70" s="79">
        <v>1</v>
      </c>
      <c r="EE70" s="79">
        <v>1</v>
      </c>
      <c r="EF70" s="79">
        <v>2</v>
      </c>
      <c r="EG70" s="79">
        <v>1</v>
      </c>
      <c r="EH70" s="79">
        <v>1</v>
      </c>
      <c r="EI70" s="79">
        <v>2</v>
      </c>
      <c r="EJ70" s="79">
        <v>1</v>
      </c>
      <c r="EK70" s="79">
        <v>2</v>
      </c>
      <c r="EL70" s="84">
        <v>1</v>
      </c>
      <c r="EM70" s="136">
        <f t="shared" si="8"/>
        <v>29</v>
      </c>
      <c r="EN70" s="53" t="s">
        <v>657</v>
      </c>
      <c r="EO70" s="11" t="s">
        <v>362</v>
      </c>
      <c r="EP70" s="11" t="s">
        <v>656</v>
      </c>
      <c r="EQ70" s="11">
        <v>7</v>
      </c>
      <c r="ER70" s="11" t="s">
        <v>68</v>
      </c>
      <c r="ES70" s="11" t="s">
        <v>26</v>
      </c>
      <c r="ET70" s="11" t="s">
        <v>26</v>
      </c>
      <c r="EU70" s="11" t="s">
        <v>26</v>
      </c>
      <c r="EV70" s="11" t="s">
        <v>26</v>
      </c>
      <c r="EW70" s="11" t="s">
        <v>26</v>
      </c>
      <c r="EX70" s="11" t="s">
        <v>69</v>
      </c>
      <c r="EY70" s="11" t="s">
        <v>26</v>
      </c>
      <c r="EZ70" s="11" t="s">
        <v>68</v>
      </c>
      <c r="FA70" s="11" t="s">
        <v>20</v>
      </c>
      <c r="FB70" s="11" t="s">
        <v>201</v>
      </c>
      <c r="FC70" s="11" t="s">
        <v>25</v>
      </c>
      <c r="FD70" s="11" t="s">
        <v>101</v>
      </c>
      <c r="FE70" s="54" t="s">
        <v>100</v>
      </c>
      <c r="FF70" s="83">
        <v>0.1</v>
      </c>
      <c r="FG70" s="79">
        <v>100</v>
      </c>
      <c r="FH70" s="79">
        <v>24</v>
      </c>
      <c r="FI70" s="79">
        <v>120</v>
      </c>
      <c r="FJ70" s="79" t="s">
        <v>9</v>
      </c>
      <c r="FK70" s="79" t="s">
        <v>9</v>
      </c>
      <c r="FL70" s="79" t="s">
        <v>655</v>
      </c>
      <c r="FM70" s="79" t="s">
        <v>96</v>
      </c>
      <c r="FN70" s="84" t="s">
        <v>96</v>
      </c>
      <c r="FO70" s="53">
        <v>5</v>
      </c>
      <c r="FP70" s="11">
        <v>4</v>
      </c>
      <c r="FQ70" s="11">
        <v>5</v>
      </c>
      <c r="FR70" s="11">
        <v>1</v>
      </c>
      <c r="FS70" s="11" t="s">
        <v>18</v>
      </c>
      <c r="FT70" s="11" t="s">
        <v>16</v>
      </c>
      <c r="FU70" s="11" t="s">
        <v>19</v>
      </c>
      <c r="FV70" s="11" t="s">
        <v>17</v>
      </c>
      <c r="FW70" s="11" t="s">
        <v>20</v>
      </c>
      <c r="FX70" s="11">
        <v>1</v>
      </c>
      <c r="FY70" s="11">
        <v>2</v>
      </c>
      <c r="FZ70" s="11">
        <v>4</v>
      </c>
      <c r="GA70" s="11">
        <v>3</v>
      </c>
      <c r="GB70" s="11" t="s">
        <v>654</v>
      </c>
      <c r="GC70" s="11" t="s">
        <v>14</v>
      </c>
      <c r="GD70" s="11" t="s">
        <v>9</v>
      </c>
      <c r="GE70" s="11" t="s">
        <v>94</v>
      </c>
      <c r="GF70" s="11" t="s">
        <v>58</v>
      </c>
      <c r="GG70" s="11" t="s">
        <v>7</v>
      </c>
      <c r="GH70" s="11" t="s">
        <v>7</v>
      </c>
      <c r="GI70" s="54" t="s">
        <v>7</v>
      </c>
      <c r="GJ70" s="83" t="s">
        <v>12</v>
      </c>
      <c r="GK70" s="79" t="s">
        <v>57</v>
      </c>
      <c r="GL70" s="79" t="s">
        <v>9</v>
      </c>
      <c r="GM70" s="79" t="s">
        <v>7</v>
      </c>
      <c r="GN70" s="79"/>
      <c r="GO70" s="79" t="s">
        <v>580</v>
      </c>
      <c r="GP70" s="79" t="s">
        <v>9</v>
      </c>
      <c r="GQ70" s="79" t="s">
        <v>9</v>
      </c>
      <c r="GR70" s="79" t="s">
        <v>9</v>
      </c>
      <c r="GS70" s="79" t="s">
        <v>8</v>
      </c>
      <c r="GT70" s="84" t="s">
        <v>9</v>
      </c>
      <c r="GU70" s="53" t="s">
        <v>7</v>
      </c>
      <c r="GX70" s="54" t="s">
        <v>9</v>
      </c>
      <c r="GY70" s="83" t="s">
        <v>90</v>
      </c>
      <c r="GZ70" s="79"/>
      <c r="HA70" s="79"/>
      <c r="HB70" s="79"/>
      <c r="HC70" s="79"/>
      <c r="HD70" s="79"/>
      <c r="HE70" s="79">
        <v>9</v>
      </c>
      <c r="HF70" s="79"/>
      <c r="HG70" s="84"/>
      <c r="HH70" s="49" t="s">
        <v>5</v>
      </c>
      <c r="HP70" s="11" t="s">
        <v>4</v>
      </c>
      <c r="HT70" s="11" t="s">
        <v>336</v>
      </c>
      <c r="HV70" s="11" t="s">
        <v>356</v>
      </c>
      <c r="HW70" s="11" t="s">
        <v>355</v>
      </c>
      <c r="HX70" s="11" t="s">
        <v>1</v>
      </c>
      <c r="IN70" s="21">
        <v>43964.683377280089</v>
      </c>
      <c r="IO70" s="18" t="s">
        <v>665</v>
      </c>
      <c r="IP70" s="18">
        <v>7</v>
      </c>
      <c r="IQ70" s="18" t="s">
        <v>9</v>
      </c>
      <c r="IR70" s="18" t="s">
        <v>1497</v>
      </c>
      <c r="IS70" s="18" t="s">
        <v>7</v>
      </c>
      <c r="IT70" s="18" t="s">
        <v>177</v>
      </c>
      <c r="IU70" s="18" t="s">
        <v>9</v>
      </c>
      <c r="IV70" s="18" t="s">
        <v>1496</v>
      </c>
      <c r="IW70" s="18" t="s">
        <v>845</v>
      </c>
      <c r="IX70" s="18" t="s">
        <v>20</v>
      </c>
      <c r="IY70" s="18" t="s">
        <v>40</v>
      </c>
      <c r="IZ70" s="18" t="s">
        <v>20</v>
      </c>
      <c r="JA70" s="18" t="s">
        <v>20</v>
      </c>
      <c r="JB70" s="18">
        <v>2</v>
      </c>
      <c r="JC70" s="18" t="s">
        <v>194</v>
      </c>
      <c r="JD70" s="18" t="s">
        <v>20</v>
      </c>
      <c r="JE70" s="18">
        <v>1</v>
      </c>
      <c r="JF70" s="18" t="s">
        <v>79</v>
      </c>
      <c r="JG70" s="18" t="s">
        <v>115</v>
      </c>
      <c r="JH70" s="18" t="s">
        <v>9</v>
      </c>
      <c r="JI70" s="18" t="s">
        <v>1495</v>
      </c>
      <c r="JJ70" s="18" t="s">
        <v>9</v>
      </c>
      <c r="JK70" s="18" t="s">
        <v>1494</v>
      </c>
      <c r="JL70" s="18" t="s">
        <v>9</v>
      </c>
      <c r="JM70" s="18" t="s">
        <v>112</v>
      </c>
      <c r="JN70" s="18" t="s">
        <v>34</v>
      </c>
      <c r="JO70" s="18" t="s">
        <v>9</v>
      </c>
      <c r="JP70" s="18" t="s">
        <v>1493</v>
      </c>
      <c r="JQ70" s="18">
        <v>0</v>
      </c>
      <c r="JR70" s="18" t="s">
        <v>1492</v>
      </c>
      <c r="JS70" s="18">
        <v>0</v>
      </c>
      <c r="JT70" s="18" t="s">
        <v>1492</v>
      </c>
      <c r="JU70" s="18">
        <v>3</v>
      </c>
      <c r="JV70" s="18" t="s">
        <v>1491</v>
      </c>
      <c r="JW70" s="18" t="s">
        <v>1490</v>
      </c>
      <c r="JX70" s="18">
        <v>3</v>
      </c>
      <c r="JY70" s="18">
        <v>3</v>
      </c>
      <c r="JZ70" s="18">
        <v>2</v>
      </c>
      <c r="KA70" s="18">
        <v>2</v>
      </c>
      <c r="KB70" s="18">
        <v>3</v>
      </c>
      <c r="KC70" s="18">
        <v>3</v>
      </c>
      <c r="KD70" s="18">
        <v>3</v>
      </c>
      <c r="KE70" s="18">
        <v>3</v>
      </c>
      <c r="KF70" s="18">
        <v>1</v>
      </c>
      <c r="KG70" s="18">
        <v>4</v>
      </c>
      <c r="KH70" s="18">
        <v>4</v>
      </c>
      <c r="KI70" s="18">
        <v>2</v>
      </c>
      <c r="KJ70" s="18">
        <v>3</v>
      </c>
      <c r="KK70" s="18">
        <v>2</v>
      </c>
      <c r="KL70" s="18">
        <v>3</v>
      </c>
      <c r="KM70" s="18">
        <v>3</v>
      </c>
      <c r="KN70" s="18">
        <v>2</v>
      </c>
      <c r="KO70" s="18">
        <v>2</v>
      </c>
      <c r="KP70" s="18">
        <v>2</v>
      </c>
      <c r="KQ70" s="18">
        <v>3</v>
      </c>
      <c r="KR70" s="34">
        <v>44</v>
      </c>
      <c r="KS70" s="149">
        <v>1</v>
      </c>
      <c r="KT70" s="18">
        <v>1</v>
      </c>
      <c r="KU70" s="18">
        <v>2</v>
      </c>
      <c r="KV70" s="18">
        <v>2</v>
      </c>
      <c r="KW70" s="18">
        <v>2</v>
      </c>
      <c r="KX70" s="18">
        <v>0</v>
      </c>
      <c r="KY70" s="18">
        <v>2</v>
      </c>
      <c r="KZ70" s="18">
        <v>1</v>
      </c>
      <c r="LA70" s="18">
        <v>3</v>
      </c>
      <c r="LB70" s="18">
        <v>1</v>
      </c>
      <c r="LC70" s="18">
        <v>1</v>
      </c>
      <c r="LD70" s="18">
        <v>2</v>
      </c>
      <c r="LE70" s="18">
        <v>2</v>
      </c>
      <c r="LF70" s="18">
        <v>0</v>
      </c>
      <c r="LG70" s="18">
        <v>2</v>
      </c>
      <c r="LH70" s="18">
        <v>1</v>
      </c>
      <c r="LI70" s="18">
        <v>0</v>
      </c>
      <c r="LJ70" s="18">
        <v>3</v>
      </c>
      <c r="LK70" s="18">
        <v>1</v>
      </c>
      <c r="LL70" s="18">
        <v>1</v>
      </c>
      <c r="LM70" s="18">
        <v>1</v>
      </c>
      <c r="LN70" s="18">
        <v>1</v>
      </c>
      <c r="LO70" s="18">
        <v>0</v>
      </c>
      <c r="LP70" s="18">
        <v>2</v>
      </c>
      <c r="LQ70" s="18">
        <v>0</v>
      </c>
      <c r="LR70" s="18">
        <v>1</v>
      </c>
      <c r="LS70" s="18">
        <v>2</v>
      </c>
      <c r="LT70" s="18">
        <v>1</v>
      </c>
      <c r="LU70" s="18">
        <v>0</v>
      </c>
      <c r="LV70" s="18">
        <v>1</v>
      </c>
      <c r="LW70" s="18">
        <v>0</v>
      </c>
      <c r="LX70" s="18">
        <v>2</v>
      </c>
      <c r="LY70" s="18">
        <v>0</v>
      </c>
      <c r="LZ70" s="18">
        <v>1</v>
      </c>
      <c r="MA70" s="18">
        <v>1</v>
      </c>
      <c r="MB70" s="18">
        <v>1</v>
      </c>
      <c r="MC70" s="34">
        <v>2</v>
      </c>
      <c r="MD70">
        <f t="shared" si="9"/>
        <v>8</v>
      </c>
      <c r="ME70">
        <f t="shared" si="10"/>
        <v>6</v>
      </c>
      <c r="MF70">
        <f t="shared" si="11"/>
        <v>8</v>
      </c>
      <c r="MG70">
        <f t="shared" si="12"/>
        <v>7</v>
      </c>
      <c r="MH70">
        <f t="shared" si="13"/>
        <v>12</v>
      </c>
      <c r="MI70">
        <f t="shared" si="14"/>
        <v>3</v>
      </c>
      <c r="MJ70">
        <f t="shared" si="15"/>
        <v>20</v>
      </c>
      <c r="MK70" s="149">
        <v>2</v>
      </c>
      <c r="ML70" s="18">
        <v>4</v>
      </c>
      <c r="MM70" s="18">
        <v>1</v>
      </c>
      <c r="MN70" s="18">
        <v>2</v>
      </c>
      <c r="MO70" s="18">
        <v>1</v>
      </c>
      <c r="MP70" s="18">
        <v>1</v>
      </c>
      <c r="MQ70" s="18">
        <v>1</v>
      </c>
      <c r="MR70" s="18">
        <v>1</v>
      </c>
      <c r="MS70" s="18">
        <v>2</v>
      </c>
      <c r="MT70" s="18">
        <v>1</v>
      </c>
      <c r="MU70" s="18">
        <v>1</v>
      </c>
      <c r="MV70" s="18">
        <v>1</v>
      </c>
      <c r="MW70" s="18">
        <v>1</v>
      </c>
      <c r="MX70" s="18">
        <v>1</v>
      </c>
      <c r="MY70" s="18">
        <v>1</v>
      </c>
      <c r="MZ70" s="18">
        <v>1</v>
      </c>
      <c r="NA70" s="18">
        <v>1</v>
      </c>
      <c r="NB70" s="18">
        <v>2</v>
      </c>
      <c r="NC70" s="18">
        <v>1</v>
      </c>
      <c r="ND70" s="24">
        <f>SUM(MK70:NC70)</f>
        <v>26</v>
      </c>
      <c r="NE70" s="18" t="s">
        <v>1471</v>
      </c>
      <c r="NF70" s="18" t="s">
        <v>362</v>
      </c>
      <c r="NG70" s="18" t="s">
        <v>1489</v>
      </c>
      <c r="NH70" s="18">
        <v>7</v>
      </c>
      <c r="NI70" s="18" t="s">
        <v>69</v>
      </c>
      <c r="NJ70" s="18" t="s">
        <v>26</v>
      </c>
      <c r="NK70" s="18" t="s">
        <v>26</v>
      </c>
      <c r="NL70" s="18" t="s">
        <v>26</v>
      </c>
      <c r="NM70" s="18" t="s">
        <v>26</v>
      </c>
      <c r="NN70" s="18" t="s">
        <v>26</v>
      </c>
      <c r="NO70" s="18" t="s">
        <v>103</v>
      </c>
      <c r="NP70" s="18" t="s">
        <v>26</v>
      </c>
      <c r="NQ70" s="18" t="s">
        <v>69</v>
      </c>
      <c r="NR70" s="18" t="s">
        <v>7</v>
      </c>
      <c r="NS70" s="18" t="s">
        <v>201</v>
      </c>
      <c r="NT70" s="18" t="s">
        <v>25</v>
      </c>
      <c r="NU70" s="18" t="s">
        <v>24</v>
      </c>
      <c r="NV70" s="18" t="s">
        <v>100</v>
      </c>
      <c r="NW70" s="18">
        <v>30</v>
      </c>
      <c r="NX70" s="18" t="s">
        <v>9</v>
      </c>
      <c r="NY70" s="18" t="s">
        <v>9</v>
      </c>
      <c r="OA70" s="18" t="s">
        <v>96</v>
      </c>
      <c r="OB70" s="18" t="s">
        <v>96</v>
      </c>
      <c r="OC70" s="18">
        <v>4</v>
      </c>
      <c r="OD70" s="18">
        <v>5</v>
      </c>
      <c r="OE70" s="18">
        <v>4</v>
      </c>
      <c r="OF70" s="18">
        <v>1</v>
      </c>
      <c r="OG70" s="18" t="s">
        <v>18</v>
      </c>
      <c r="OH70" s="18" t="s">
        <v>19</v>
      </c>
      <c r="OI70" s="18" t="s">
        <v>1346</v>
      </c>
      <c r="OJ70" s="18" t="s">
        <v>16</v>
      </c>
      <c r="OK70" s="18" t="s">
        <v>20</v>
      </c>
      <c r="OL70" s="18">
        <v>4</v>
      </c>
      <c r="OM70" s="18">
        <v>3</v>
      </c>
      <c r="ON70" s="18">
        <v>4</v>
      </c>
      <c r="OO70" s="18">
        <v>3</v>
      </c>
      <c r="OP70" s="18" t="s">
        <v>1488</v>
      </c>
      <c r="OQ70" s="18" t="s">
        <v>14</v>
      </c>
      <c r="OR70" s="18" t="s">
        <v>9</v>
      </c>
      <c r="OS70" s="18" t="s">
        <v>94</v>
      </c>
      <c r="OT70" s="18" t="s">
        <v>94</v>
      </c>
      <c r="OU70" s="18" t="s">
        <v>7</v>
      </c>
      <c r="OV70" s="18" t="s">
        <v>7</v>
      </c>
      <c r="OW70" s="18" t="s">
        <v>7</v>
      </c>
      <c r="OX70" s="18" t="s">
        <v>12</v>
      </c>
      <c r="OY70" s="18" t="s">
        <v>57</v>
      </c>
      <c r="OZ70" s="18" t="s">
        <v>9</v>
      </c>
      <c r="PA70" s="18" t="s">
        <v>7</v>
      </c>
      <c r="PC70" s="18" t="s">
        <v>580</v>
      </c>
      <c r="PD70" s="18" t="s">
        <v>9</v>
      </c>
      <c r="PE70" s="18" t="s">
        <v>9</v>
      </c>
      <c r="PF70" s="18" t="s">
        <v>9</v>
      </c>
      <c r="PG70" s="18" t="s">
        <v>8</v>
      </c>
      <c r="PH70" s="18" t="s">
        <v>9</v>
      </c>
      <c r="PI70" s="18" t="s">
        <v>7</v>
      </c>
      <c r="PK70" s="18" t="s">
        <v>7</v>
      </c>
      <c r="PL70" s="18" t="s">
        <v>7</v>
      </c>
      <c r="PM70" s="18" t="s">
        <v>121</v>
      </c>
      <c r="PN70" s="18">
        <v>10</v>
      </c>
      <c r="PV70" s="18" t="s">
        <v>5</v>
      </c>
      <c r="QD70" s="18" t="s">
        <v>4</v>
      </c>
      <c r="QH70" s="18" t="s">
        <v>336</v>
      </c>
      <c r="QJ70" s="18" t="s">
        <v>356</v>
      </c>
      <c r="QK70" s="18" t="s">
        <v>1</v>
      </c>
      <c r="QL70" s="18" t="s">
        <v>1</v>
      </c>
    </row>
    <row r="71" spans="1:684" ht="14.5" x14ac:dyDescent="0.35">
      <c r="A71" s="17">
        <v>43967.529049872683</v>
      </c>
      <c r="B71" s="47" t="s">
        <v>213</v>
      </c>
      <c r="C71" s="53">
        <v>47</v>
      </c>
      <c r="D71" s="11" t="s">
        <v>139</v>
      </c>
      <c r="E71" s="11" t="s">
        <v>88</v>
      </c>
      <c r="F71" s="11" t="s">
        <v>118</v>
      </c>
      <c r="G71" s="11" t="s">
        <v>87</v>
      </c>
      <c r="H71" s="11" t="s">
        <v>47</v>
      </c>
      <c r="I71" s="11" t="s">
        <v>47</v>
      </c>
      <c r="J71" s="11" t="s">
        <v>9</v>
      </c>
      <c r="K71" s="11">
        <v>1</v>
      </c>
      <c r="L71" s="11" t="s">
        <v>7</v>
      </c>
      <c r="N71" s="11" t="s">
        <v>7</v>
      </c>
      <c r="O71" s="11" t="s">
        <v>86</v>
      </c>
      <c r="P71" s="11">
        <v>750</v>
      </c>
      <c r="Q71" s="11" t="s">
        <v>85</v>
      </c>
      <c r="R71" s="11">
        <v>4</v>
      </c>
      <c r="S71" s="11" t="s">
        <v>84</v>
      </c>
      <c r="T71" s="11">
        <v>0</v>
      </c>
      <c r="U71" s="11" t="s">
        <v>7</v>
      </c>
      <c r="V71" s="11" t="s">
        <v>7</v>
      </c>
      <c r="W71" s="11" t="s">
        <v>7</v>
      </c>
      <c r="X71" s="11" t="s">
        <v>7</v>
      </c>
      <c r="Y71" s="54" t="s">
        <v>7</v>
      </c>
      <c r="Z71" s="65" t="s">
        <v>7</v>
      </c>
      <c r="AA71" s="66"/>
      <c r="AB71" s="66" t="s">
        <v>9</v>
      </c>
      <c r="AC71" s="66" t="s">
        <v>212</v>
      </c>
      <c r="AD71" s="66" t="s">
        <v>7</v>
      </c>
      <c r="AE71" s="66"/>
      <c r="AF71" s="67" t="s">
        <v>20</v>
      </c>
      <c r="AG71" s="53" t="s">
        <v>20</v>
      </c>
      <c r="AH71" s="11" t="s">
        <v>40</v>
      </c>
      <c r="AI71" s="11" t="s">
        <v>20</v>
      </c>
      <c r="AJ71" s="11" t="s">
        <v>20</v>
      </c>
      <c r="AK71" s="11" t="s">
        <v>20</v>
      </c>
      <c r="AL71" s="11" t="s">
        <v>39</v>
      </c>
      <c r="AM71" s="11" t="s">
        <v>20</v>
      </c>
      <c r="AN71" s="11" t="s">
        <v>79</v>
      </c>
      <c r="AO71" s="11" t="s">
        <v>20</v>
      </c>
      <c r="AP71" s="54" t="s">
        <v>38</v>
      </c>
      <c r="AQ71" s="65" t="s">
        <v>9</v>
      </c>
      <c r="AR71" s="66" t="s">
        <v>211</v>
      </c>
      <c r="AS71" s="66" t="s">
        <v>7</v>
      </c>
      <c r="AT71" s="67"/>
      <c r="AU71" s="53" t="s">
        <v>7</v>
      </c>
      <c r="AV71" s="11" t="s">
        <v>20</v>
      </c>
      <c r="AW71" s="11" t="s">
        <v>210</v>
      </c>
      <c r="AX71" s="11" t="s">
        <v>9</v>
      </c>
      <c r="AY71" s="11" t="s">
        <v>209</v>
      </c>
      <c r="AZ71" s="11">
        <v>0</v>
      </c>
      <c r="BA71" s="11" t="s">
        <v>208</v>
      </c>
      <c r="BB71" s="11">
        <v>2</v>
      </c>
      <c r="BC71" s="11">
        <v>0</v>
      </c>
      <c r="BD71" s="11">
        <v>4</v>
      </c>
      <c r="BE71" s="11" t="s">
        <v>207</v>
      </c>
      <c r="BF71" s="54" t="s">
        <v>206</v>
      </c>
      <c r="BG71" s="83">
        <v>4</v>
      </c>
      <c r="BH71" s="79">
        <v>4</v>
      </c>
      <c r="BI71" s="79">
        <v>1</v>
      </c>
      <c r="BJ71" s="79">
        <v>1</v>
      </c>
      <c r="BK71" s="79">
        <v>4</v>
      </c>
      <c r="BL71" s="79">
        <v>2</v>
      </c>
      <c r="BM71" s="79">
        <v>1</v>
      </c>
      <c r="BN71" s="79">
        <v>4</v>
      </c>
      <c r="BO71" s="79">
        <v>1</v>
      </c>
      <c r="BP71" s="79">
        <v>4</v>
      </c>
      <c r="BQ71" s="79">
        <v>4</v>
      </c>
      <c r="BR71" s="79">
        <v>1</v>
      </c>
      <c r="BS71" s="79">
        <v>1</v>
      </c>
      <c r="BT71" s="79">
        <v>1</v>
      </c>
      <c r="BU71" s="79">
        <v>4</v>
      </c>
      <c r="BV71" s="79">
        <v>4</v>
      </c>
      <c r="BW71" s="79">
        <v>1</v>
      </c>
      <c r="BX71" s="79">
        <v>1</v>
      </c>
      <c r="BY71" s="79">
        <v>4</v>
      </c>
      <c r="BZ71" s="84">
        <v>4</v>
      </c>
      <c r="CA71" s="136">
        <v>24</v>
      </c>
      <c r="CB71" s="53">
        <v>0</v>
      </c>
      <c r="CC71" s="11">
        <v>0</v>
      </c>
      <c r="CD71" s="11">
        <v>0</v>
      </c>
      <c r="CE71" s="11">
        <v>1</v>
      </c>
      <c r="CF71" s="11">
        <v>1</v>
      </c>
      <c r="CG71" s="11">
        <v>0</v>
      </c>
      <c r="CH71" s="11">
        <v>0</v>
      </c>
      <c r="CI71" s="11">
        <v>0</v>
      </c>
      <c r="CJ71" s="11">
        <v>1</v>
      </c>
      <c r="CK71" s="11">
        <v>0</v>
      </c>
      <c r="CL71" s="11">
        <v>1</v>
      </c>
      <c r="CM71" s="11">
        <v>0</v>
      </c>
      <c r="CN71" s="11">
        <v>1</v>
      </c>
      <c r="CO71" s="11">
        <v>0</v>
      </c>
      <c r="CP71" s="11">
        <v>0</v>
      </c>
      <c r="CQ71" s="11">
        <v>0</v>
      </c>
      <c r="CR71" s="11">
        <v>2</v>
      </c>
      <c r="CS71" s="11">
        <v>1</v>
      </c>
      <c r="CT71" s="11">
        <v>1</v>
      </c>
      <c r="CU71" s="11">
        <v>3</v>
      </c>
      <c r="CV71" s="11">
        <v>1</v>
      </c>
      <c r="CW71" s="11">
        <v>0</v>
      </c>
      <c r="CX71" s="11">
        <v>0</v>
      </c>
      <c r="CY71" s="11">
        <v>3</v>
      </c>
      <c r="CZ71" s="11">
        <v>0</v>
      </c>
      <c r="DA71" s="11">
        <v>1</v>
      </c>
      <c r="DB71" s="11">
        <v>0</v>
      </c>
      <c r="DC71" s="11">
        <v>0</v>
      </c>
      <c r="DD71" s="11">
        <v>0</v>
      </c>
      <c r="DE71" s="11">
        <v>0</v>
      </c>
      <c r="DF71" s="11">
        <v>0</v>
      </c>
      <c r="DG71" s="11">
        <v>1</v>
      </c>
      <c r="DH71" s="11">
        <v>0</v>
      </c>
      <c r="DI71" s="11">
        <v>0</v>
      </c>
      <c r="DJ71" s="11">
        <v>1</v>
      </c>
      <c r="DK71" s="11">
        <v>0</v>
      </c>
      <c r="DL71" s="54">
        <v>0</v>
      </c>
      <c r="DM71" s="143">
        <v>0</v>
      </c>
      <c r="DN71" s="143">
        <v>3</v>
      </c>
      <c r="DO71" s="143">
        <v>2</v>
      </c>
      <c r="DP71" s="143">
        <v>4</v>
      </c>
      <c r="DQ71" s="143">
        <v>8</v>
      </c>
      <c r="DR71" s="143">
        <v>2</v>
      </c>
      <c r="DS71" s="143">
        <v>3</v>
      </c>
      <c r="DT71" s="83">
        <v>1</v>
      </c>
      <c r="DU71" s="79">
        <v>1</v>
      </c>
      <c r="DV71" s="79">
        <v>1</v>
      </c>
      <c r="DW71" s="79">
        <v>1</v>
      </c>
      <c r="DX71" s="79">
        <v>1</v>
      </c>
      <c r="DY71" s="79">
        <v>1</v>
      </c>
      <c r="DZ71" s="79">
        <v>2</v>
      </c>
      <c r="EA71" s="79">
        <v>1</v>
      </c>
      <c r="EB71" s="79">
        <v>1</v>
      </c>
      <c r="EC71" s="79">
        <v>1</v>
      </c>
      <c r="ED71" s="79">
        <v>1</v>
      </c>
      <c r="EE71" s="79">
        <v>2</v>
      </c>
      <c r="EF71" s="79">
        <v>1</v>
      </c>
      <c r="EG71" s="79">
        <v>1</v>
      </c>
      <c r="EH71" s="79">
        <v>1</v>
      </c>
      <c r="EI71" s="79">
        <v>1</v>
      </c>
      <c r="EJ71" s="79">
        <v>1</v>
      </c>
      <c r="EK71" s="79">
        <v>1</v>
      </c>
      <c r="EL71" s="84">
        <v>1</v>
      </c>
      <c r="EM71" s="136">
        <f t="shared" si="8"/>
        <v>21</v>
      </c>
      <c r="EN71" s="90" t="s">
        <v>205</v>
      </c>
      <c r="EO71" s="11" t="s">
        <v>204</v>
      </c>
      <c r="EP71" s="77" t="s">
        <v>203</v>
      </c>
      <c r="EQ71" s="11">
        <v>6</v>
      </c>
      <c r="ER71" s="11" t="s">
        <v>69</v>
      </c>
      <c r="ES71" s="11" t="s">
        <v>68</v>
      </c>
      <c r="ET71" s="11" t="s">
        <v>26</v>
      </c>
      <c r="EU71" s="11" t="s">
        <v>26</v>
      </c>
      <c r="EV71" s="11" t="s">
        <v>69</v>
      </c>
      <c r="EW71" s="11" t="s">
        <v>103</v>
      </c>
      <c r="EX71" s="11" t="s">
        <v>26</v>
      </c>
      <c r="EY71" s="11" t="s">
        <v>26</v>
      </c>
      <c r="EZ71" s="11" t="s">
        <v>69</v>
      </c>
      <c r="FA71" s="11" t="s">
        <v>202</v>
      </c>
      <c r="FB71" s="11" t="s">
        <v>201</v>
      </c>
      <c r="FC71" s="11" t="s">
        <v>26</v>
      </c>
      <c r="FD71" s="11" t="s">
        <v>124</v>
      </c>
      <c r="FE71" s="54" t="s">
        <v>65</v>
      </c>
      <c r="FF71" s="83" t="s">
        <v>64</v>
      </c>
      <c r="FG71" s="79" t="s">
        <v>98</v>
      </c>
      <c r="FH71" s="79" t="s">
        <v>62</v>
      </c>
      <c r="FI71" s="79">
        <v>30</v>
      </c>
      <c r="FJ71" s="79" t="s">
        <v>7</v>
      </c>
      <c r="FK71" s="79" t="s">
        <v>9</v>
      </c>
      <c r="FL71" s="79" t="s">
        <v>200</v>
      </c>
      <c r="FM71" s="79" t="s">
        <v>60</v>
      </c>
      <c r="FN71" s="84" t="s">
        <v>21</v>
      </c>
      <c r="FO71" s="53">
        <v>4</v>
      </c>
      <c r="FP71" s="11">
        <v>3</v>
      </c>
      <c r="FQ71" s="11">
        <v>3</v>
      </c>
      <c r="FR71" s="11">
        <v>2</v>
      </c>
      <c r="FS71" s="11" t="s">
        <v>17</v>
      </c>
      <c r="FT71" s="11" t="s">
        <v>19</v>
      </c>
      <c r="FU71" s="11" t="s">
        <v>20</v>
      </c>
      <c r="FV71" s="11" t="s">
        <v>20</v>
      </c>
      <c r="FW71" s="11" t="s">
        <v>20</v>
      </c>
      <c r="FX71" s="11">
        <v>3</v>
      </c>
      <c r="FY71" s="11">
        <v>2</v>
      </c>
      <c r="FZ71" s="11">
        <v>1</v>
      </c>
      <c r="GA71" s="11">
        <v>5</v>
      </c>
      <c r="GB71" s="11" t="s">
        <v>199</v>
      </c>
      <c r="GC71" s="11" t="s">
        <v>14</v>
      </c>
      <c r="GD71" s="11" t="s">
        <v>9</v>
      </c>
      <c r="GE71" s="11" t="s">
        <v>94</v>
      </c>
      <c r="GF71" s="11" t="s">
        <v>58</v>
      </c>
      <c r="GG71" s="11" t="s">
        <v>13</v>
      </c>
      <c r="GH71" s="11" t="s">
        <v>7</v>
      </c>
      <c r="GI71" s="54" t="s">
        <v>7</v>
      </c>
      <c r="GJ71" s="83" t="s">
        <v>12</v>
      </c>
      <c r="GK71" s="79" t="s">
        <v>57</v>
      </c>
      <c r="GL71" s="79" t="s">
        <v>9</v>
      </c>
      <c r="GM71" s="79" t="s">
        <v>7</v>
      </c>
      <c r="GN71" s="79"/>
      <c r="GO71" s="79" t="s">
        <v>198</v>
      </c>
      <c r="GP71" s="79" t="s">
        <v>9</v>
      </c>
      <c r="GQ71" s="79" t="s">
        <v>9</v>
      </c>
      <c r="GR71" s="79" t="s">
        <v>7</v>
      </c>
      <c r="GS71" s="79"/>
      <c r="GT71" s="84" t="s">
        <v>7</v>
      </c>
      <c r="GU71" s="53" t="s">
        <v>9</v>
      </c>
      <c r="GV71" s="11" t="s">
        <v>197</v>
      </c>
      <c r="GW71" s="11" t="s">
        <v>9</v>
      </c>
      <c r="GX71" s="54" t="s">
        <v>7</v>
      </c>
      <c r="GY71" s="83" t="s">
        <v>185</v>
      </c>
      <c r="GZ71" s="79"/>
      <c r="HA71" s="79"/>
      <c r="HB71" s="79"/>
      <c r="HC71" s="79"/>
      <c r="HD71" s="79"/>
      <c r="HE71" s="79"/>
      <c r="HF71" s="79">
        <v>2</v>
      </c>
      <c r="HG71" s="84"/>
      <c r="HH71" s="49" t="s">
        <v>5</v>
      </c>
      <c r="HX71" s="11" t="s">
        <v>54</v>
      </c>
      <c r="IF71" s="11" t="s">
        <v>158</v>
      </c>
      <c r="IG71" s="11" t="s">
        <v>1</v>
      </c>
      <c r="IH71" s="11" t="s">
        <v>1</v>
      </c>
      <c r="IJ71" s="11" t="s">
        <v>1</v>
      </c>
      <c r="MD71"/>
      <c r="ME71"/>
      <c r="MF71"/>
      <c r="MG71"/>
      <c r="MH71"/>
      <c r="MI71"/>
      <c r="MJ71"/>
    </row>
    <row r="72" spans="1:684" ht="14.5" x14ac:dyDescent="0.35">
      <c r="A72" s="17">
        <v>43967.652142349536</v>
      </c>
      <c r="B72" s="47" t="s">
        <v>213</v>
      </c>
      <c r="C72" s="53">
        <v>47</v>
      </c>
      <c r="D72" s="11" t="s">
        <v>139</v>
      </c>
      <c r="E72" s="11" t="s">
        <v>88</v>
      </c>
      <c r="F72" s="11" t="s">
        <v>118</v>
      </c>
      <c r="G72" s="11" t="s">
        <v>87</v>
      </c>
      <c r="H72" s="11" t="s">
        <v>47</v>
      </c>
      <c r="I72" s="11" t="s">
        <v>47</v>
      </c>
      <c r="J72" s="11" t="s">
        <v>9</v>
      </c>
      <c r="K72" s="11">
        <v>1</v>
      </c>
      <c r="L72" s="11" t="s">
        <v>7</v>
      </c>
      <c r="N72" s="11" t="s">
        <v>7</v>
      </c>
      <c r="O72" s="11" t="s">
        <v>86</v>
      </c>
      <c r="P72" s="11">
        <v>750</v>
      </c>
      <c r="Q72" s="11" t="s">
        <v>85</v>
      </c>
      <c r="R72" s="11">
        <v>4</v>
      </c>
      <c r="S72" s="11" t="s">
        <v>84</v>
      </c>
      <c r="T72" s="11">
        <v>0</v>
      </c>
      <c r="U72" s="11" t="s">
        <v>7</v>
      </c>
      <c r="V72" s="11" t="s">
        <v>7</v>
      </c>
      <c r="W72" s="11" t="s">
        <v>7</v>
      </c>
      <c r="X72" s="11" t="s">
        <v>7</v>
      </c>
      <c r="Y72" s="54" t="s">
        <v>7</v>
      </c>
      <c r="Z72" s="65" t="s">
        <v>7</v>
      </c>
      <c r="AA72" s="66"/>
      <c r="AB72" s="66" t="s">
        <v>9</v>
      </c>
      <c r="AC72" s="66" t="s">
        <v>212</v>
      </c>
      <c r="AD72" s="66" t="s">
        <v>7</v>
      </c>
      <c r="AE72" s="66"/>
      <c r="AF72" s="67" t="s">
        <v>20</v>
      </c>
      <c r="AG72" s="53" t="s">
        <v>20</v>
      </c>
      <c r="AH72" s="11" t="s">
        <v>40</v>
      </c>
      <c r="AI72" s="11" t="s">
        <v>20</v>
      </c>
      <c r="AJ72" s="11" t="s">
        <v>20</v>
      </c>
      <c r="AK72" s="11" t="s">
        <v>20</v>
      </c>
      <c r="AL72" s="11" t="s">
        <v>39</v>
      </c>
      <c r="AM72" s="11" t="s">
        <v>20</v>
      </c>
      <c r="AN72" s="11" t="s">
        <v>79</v>
      </c>
      <c r="AO72" s="11" t="s">
        <v>20</v>
      </c>
      <c r="AP72" s="54" t="s">
        <v>38</v>
      </c>
      <c r="AQ72" s="65" t="s">
        <v>9</v>
      </c>
      <c r="AR72" s="66" t="s">
        <v>211</v>
      </c>
      <c r="AS72" s="66" t="s">
        <v>7</v>
      </c>
      <c r="AT72" s="67"/>
      <c r="AU72" s="53" t="s">
        <v>7</v>
      </c>
      <c r="AV72" s="11" t="s">
        <v>20</v>
      </c>
      <c r="AW72" s="11" t="s">
        <v>210</v>
      </c>
      <c r="AX72" s="11" t="s">
        <v>9</v>
      </c>
      <c r="AY72" s="11" t="s">
        <v>209</v>
      </c>
      <c r="AZ72" s="11">
        <v>0</v>
      </c>
      <c r="BA72" s="11" t="s">
        <v>208</v>
      </c>
      <c r="BB72" s="11">
        <v>2</v>
      </c>
      <c r="BC72" s="11">
        <v>0</v>
      </c>
      <c r="BD72" s="11">
        <v>4</v>
      </c>
      <c r="BE72" s="11" t="s">
        <v>207</v>
      </c>
      <c r="BF72" s="54" t="s">
        <v>206</v>
      </c>
      <c r="BG72" s="83">
        <v>4</v>
      </c>
      <c r="BH72" s="79">
        <v>4</v>
      </c>
      <c r="BI72" s="79">
        <v>1</v>
      </c>
      <c r="BJ72" s="79">
        <v>1</v>
      </c>
      <c r="BK72" s="79">
        <v>4</v>
      </c>
      <c r="BL72" s="79">
        <v>2</v>
      </c>
      <c r="BM72" s="79">
        <v>1</v>
      </c>
      <c r="BN72" s="79">
        <v>4</v>
      </c>
      <c r="BO72" s="79">
        <v>1</v>
      </c>
      <c r="BP72" s="79">
        <v>4</v>
      </c>
      <c r="BQ72" s="79">
        <v>4</v>
      </c>
      <c r="BR72" s="79">
        <v>1</v>
      </c>
      <c r="BS72" s="79">
        <v>1</v>
      </c>
      <c r="BT72" s="79">
        <v>1</v>
      </c>
      <c r="BU72" s="79">
        <v>4</v>
      </c>
      <c r="BV72" s="79">
        <v>4</v>
      </c>
      <c r="BW72" s="79">
        <v>1</v>
      </c>
      <c r="BX72" s="79">
        <v>1</v>
      </c>
      <c r="BY72" s="79">
        <v>4</v>
      </c>
      <c r="BZ72" s="84">
        <v>4</v>
      </c>
      <c r="CA72" s="136">
        <v>24</v>
      </c>
      <c r="CB72" s="53">
        <v>0</v>
      </c>
      <c r="CC72" s="11">
        <v>0</v>
      </c>
      <c r="CD72" s="11">
        <v>0</v>
      </c>
      <c r="CE72" s="11">
        <v>1</v>
      </c>
      <c r="CF72" s="11">
        <v>1</v>
      </c>
      <c r="CG72" s="11">
        <v>0</v>
      </c>
      <c r="CH72" s="11">
        <v>0</v>
      </c>
      <c r="CI72" s="11">
        <v>0</v>
      </c>
      <c r="CJ72" s="11">
        <v>1</v>
      </c>
      <c r="CK72" s="11">
        <v>0</v>
      </c>
      <c r="CL72" s="11">
        <v>1</v>
      </c>
      <c r="CM72" s="11">
        <v>0</v>
      </c>
      <c r="CN72" s="11">
        <v>1</v>
      </c>
      <c r="CO72" s="11">
        <v>0</v>
      </c>
      <c r="CP72" s="11">
        <v>0</v>
      </c>
      <c r="CQ72" s="11">
        <v>0</v>
      </c>
      <c r="CR72" s="11">
        <v>2</v>
      </c>
      <c r="CS72" s="11">
        <v>1</v>
      </c>
      <c r="CT72" s="11">
        <v>1</v>
      </c>
      <c r="CU72" s="11">
        <v>3</v>
      </c>
      <c r="CV72" s="11">
        <v>1</v>
      </c>
      <c r="CW72" s="11">
        <v>0</v>
      </c>
      <c r="CX72" s="11">
        <v>0</v>
      </c>
      <c r="CY72" s="11">
        <v>3</v>
      </c>
      <c r="CZ72" s="11">
        <v>0</v>
      </c>
      <c r="DA72" s="11">
        <v>1</v>
      </c>
      <c r="DB72" s="11">
        <v>0</v>
      </c>
      <c r="DC72" s="11">
        <v>0</v>
      </c>
      <c r="DD72" s="11">
        <v>0</v>
      </c>
      <c r="DE72" s="11">
        <v>0</v>
      </c>
      <c r="DF72" s="11">
        <v>0</v>
      </c>
      <c r="DG72" s="11">
        <v>1</v>
      </c>
      <c r="DH72" s="11">
        <v>0</v>
      </c>
      <c r="DI72" s="11">
        <v>0</v>
      </c>
      <c r="DJ72" s="11">
        <v>1</v>
      </c>
      <c r="DK72" s="11">
        <v>0</v>
      </c>
      <c r="DL72" s="54">
        <v>0</v>
      </c>
      <c r="DM72" s="143">
        <v>0</v>
      </c>
      <c r="DN72" s="143">
        <v>3</v>
      </c>
      <c r="DO72" s="143">
        <v>2</v>
      </c>
      <c r="DP72" s="143">
        <v>4</v>
      </c>
      <c r="DQ72" s="143">
        <v>8</v>
      </c>
      <c r="DR72" s="143">
        <v>2</v>
      </c>
      <c r="DS72" s="143">
        <v>3</v>
      </c>
      <c r="DT72" s="83">
        <v>1</v>
      </c>
      <c r="DU72" s="79">
        <v>1</v>
      </c>
      <c r="DV72" s="79">
        <v>1</v>
      </c>
      <c r="DW72" s="79">
        <v>1</v>
      </c>
      <c r="DX72" s="79">
        <v>1</v>
      </c>
      <c r="DY72" s="79">
        <v>1</v>
      </c>
      <c r="DZ72" s="79">
        <v>2</v>
      </c>
      <c r="EA72" s="79">
        <v>1</v>
      </c>
      <c r="EB72" s="79">
        <v>1</v>
      </c>
      <c r="EC72" s="79">
        <v>1</v>
      </c>
      <c r="ED72" s="79">
        <v>1</v>
      </c>
      <c r="EE72" s="79">
        <v>2</v>
      </c>
      <c r="EF72" s="79">
        <v>1</v>
      </c>
      <c r="EG72" s="79">
        <v>1</v>
      </c>
      <c r="EH72" s="79">
        <v>1</v>
      </c>
      <c r="EI72" s="79">
        <v>1</v>
      </c>
      <c r="EJ72" s="79">
        <v>1</v>
      </c>
      <c r="EK72" s="79">
        <v>1</v>
      </c>
      <c r="EL72" s="84">
        <v>1</v>
      </c>
      <c r="EM72" s="136">
        <f t="shared" si="8"/>
        <v>21</v>
      </c>
      <c r="EN72" s="90" t="s">
        <v>205</v>
      </c>
      <c r="EO72" s="11" t="s">
        <v>204</v>
      </c>
      <c r="EP72" s="77" t="s">
        <v>203</v>
      </c>
      <c r="EQ72" s="11">
        <v>6</v>
      </c>
      <c r="ER72" s="11" t="s">
        <v>69</v>
      </c>
      <c r="ES72" s="11" t="s">
        <v>68</v>
      </c>
      <c r="ET72" s="11" t="s">
        <v>26</v>
      </c>
      <c r="EU72" s="11" t="s">
        <v>26</v>
      </c>
      <c r="EV72" s="11" t="s">
        <v>69</v>
      </c>
      <c r="EW72" s="11" t="s">
        <v>103</v>
      </c>
      <c r="EX72" s="11" t="s">
        <v>26</v>
      </c>
      <c r="EY72" s="11" t="s">
        <v>26</v>
      </c>
      <c r="EZ72" s="11" t="s">
        <v>69</v>
      </c>
      <c r="FA72" s="11" t="s">
        <v>202</v>
      </c>
      <c r="FB72" s="11" t="s">
        <v>201</v>
      </c>
      <c r="FC72" s="11" t="s">
        <v>26</v>
      </c>
      <c r="FD72" s="11" t="s">
        <v>124</v>
      </c>
      <c r="FE72" s="54" t="s">
        <v>65</v>
      </c>
      <c r="FF72" s="83" t="s">
        <v>64</v>
      </c>
      <c r="FG72" s="79" t="s">
        <v>98</v>
      </c>
      <c r="FH72" s="79" t="s">
        <v>62</v>
      </c>
      <c r="FI72" s="79">
        <v>30</v>
      </c>
      <c r="FJ72" s="79" t="s">
        <v>7</v>
      </c>
      <c r="FK72" s="79" t="s">
        <v>9</v>
      </c>
      <c r="FL72" s="79" t="s">
        <v>200</v>
      </c>
      <c r="FM72" s="79" t="s">
        <v>60</v>
      </c>
      <c r="FN72" s="84" t="s">
        <v>21</v>
      </c>
      <c r="FO72" s="53">
        <v>4</v>
      </c>
      <c r="FP72" s="11">
        <v>3</v>
      </c>
      <c r="FQ72" s="11">
        <v>3</v>
      </c>
      <c r="FR72" s="11">
        <v>2</v>
      </c>
      <c r="FS72" s="11" t="s">
        <v>17</v>
      </c>
      <c r="FT72" s="11" t="s">
        <v>19</v>
      </c>
      <c r="FU72" s="11" t="s">
        <v>20</v>
      </c>
      <c r="FV72" s="11" t="s">
        <v>20</v>
      </c>
      <c r="FW72" s="11" t="s">
        <v>20</v>
      </c>
      <c r="FX72" s="11">
        <v>3</v>
      </c>
      <c r="FY72" s="11">
        <v>2</v>
      </c>
      <c r="FZ72" s="11">
        <v>1</v>
      </c>
      <c r="GA72" s="11">
        <v>5</v>
      </c>
      <c r="GB72" s="11" t="s">
        <v>199</v>
      </c>
      <c r="GC72" s="11" t="s">
        <v>14</v>
      </c>
      <c r="GD72" s="11" t="s">
        <v>9</v>
      </c>
      <c r="GE72" s="11" t="s">
        <v>94</v>
      </c>
      <c r="GF72" s="11" t="s">
        <v>58</v>
      </c>
      <c r="GG72" s="11" t="s">
        <v>13</v>
      </c>
      <c r="GH72" s="11" t="s">
        <v>7</v>
      </c>
      <c r="GI72" s="54" t="s">
        <v>7</v>
      </c>
      <c r="GJ72" s="83" t="s">
        <v>12</v>
      </c>
      <c r="GK72" s="79" t="s">
        <v>57</v>
      </c>
      <c r="GL72" s="79" t="s">
        <v>9</v>
      </c>
      <c r="GM72" s="79" t="s">
        <v>7</v>
      </c>
      <c r="GN72" s="79"/>
      <c r="GO72" s="79" t="s">
        <v>198</v>
      </c>
      <c r="GP72" s="79" t="s">
        <v>9</v>
      </c>
      <c r="GQ72" s="79" t="s">
        <v>9</v>
      </c>
      <c r="GR72" s="79" t="s">
        <v>7</v>
      </c>
      <c r="GS72" s="79"/>
      <c r="GT72" s="84" t="s">
        <v>7</v>
      </c>
      <c r="GU72" s="53" t="s">
        <v>9</v>
      </c>
      <c r="GV72" s="11" t="s">
        <v>197</v>
      </c>
      <c r="GW72" s="11" t="s">
        <v>9</v>
      </c>
      <c r="GX72" s="54" t="s">
        <v>7</v>
      </c>
      <c r="GY72" s="83" t="s">
        <v>185</v>
      </c>
      <c r="GZ72" s="79"/>
      <c r="HA72" s="79"/>
      <c r="HB72" s="79"/>
      <c r="HC72" s="79"/>
      <c r="HD72" s="79"/>
      <c r="HE72" s="79"/>
      <c r="HF72" s="79">
        <v>2</v>
      </c>
      <c r="HG72" s="84"/>
      <c r="HH72" s="49" t="s">
        <v>5</v>
      </c>
      <c r="HX72" s="11" t="s">
        <v>54</v>
      </c>
      <c r="IF72" s="11" t="s">
        <v>158</v>
      </c>
      <c r="IG72" s="11" t="s">
        <v>1</v>
      </c>
      <c r="IH72" s="11" t="s">
        <v>1</v>
      </c>
      <c r="IJ72" s="11" t="s">
        <v>1</v>
      </c>
      <c r="MD72"/>
      <c r="ME72"/>
      <c r="MF72"/>
      <c r="MG72"/>
      <c r="MH72"/>
      <c r="MI72"/>
      <c r="MJ72"/>
    </row>
    <row r="73" spans="1:684" ht="14.5" x14ac:dyDescent="0.35">
      <c r="A73" s="17">
        <v>43957.711400462962</v>
      </c>
      <c r="B73" s="47" t="s">
        <v>614</v>
      </c>
      <c r="C73" s="53">
        <v>27</v>
      </c>
      <c r="D73" s="11" t="s">
        <v>139</v>
      </c>
      <c r="E73" s="11" t="s">
        <v>50</v>
      </c>
      <c r="F73" s="11" t="s">
        <v>49</v>
      </c>
      <c r="G73" s="11" t="s">
        <v>87</v>
      </c>
      <c r="H73" s="11" t="s">
        <v>47</v>
      </c>
      <c r="I73" s="11" t="s">
        <v>47</v>
      </c>
      <c r="J73" s="11" t="s">
        <v>7</v>
      </c>
      <c r="L73" s="11" t="s">
        <v>7</v>
      </c>
      <c r="N73" s="11" t="s">
        <v>7</v>
      </c>
      <c r="O73" s="11" t="s">
        <v>86</v>
      </c>
      <c r="P73" s="11" t="s">
        <v>613</v>
      </c>
      <c r="Q73" s="11" t="s">
        <v>257</v>
      </c>
      <c r="R73" s="11">
        <v>20</v>
      </c>
      <c r="S73" s="11" t="s">
        <v>84</v>
      </c>
      <c r="T73" s="11">
        <v>0</v>
      </c>
      <c r="U73" s="11" t="s">
        <v>7</v>
      </c>
      <c r="V73" s="11" t="s">
        <v>7</v>
      </c>
      <c r="W73" s="11" t="s">
        <v>7</v>
      </c>
      <c r="X73" s="11" t="s">
        <v>7</v>
      </c>
      <c r="Y73" s="54" t="s">
        <v>7</v>
      </c>
      <c r="Z73" s="65" t="s">
        <v>7</v>
      </c>
      <c r="AA73" s="66"/>
      <c r="AB73" s="66" t="s">
        <v>7</v>
      </c>
      <c r="AC73" s="66"/>
      <c r="AD73" s="66" t="s">
        <v>7</v>
      </c>
      <c r="AE73" s="66"/>
      <c r="AF73" s="67"/>
      <c r="AG73" s="53" t="s">
        <v>20</v>
      </c>
      <c r="AH73" s="11" t="s">
        <v>40</v>
      </c>
      <c r="AI73" s="11" t="s">
        <v>20</v>
      </c>
      <c r="AJ73" s="11" t="s">
        <v>20</v>
      </c>
      <c r="AK73" s="11" t="s">
        <v>20</v>
      </c>
      <c r="AL73" s="11" t="s">
        <v>80</v>
      </c>
      <c r="AM73" s="11" t="s">
        <v>20</v>
      </c>
      <c r="AN73" s="11" t="s">
        <v>20</v>
      </c>
      <c r="AO73" s="11" t="s">
        <v>20</v>
      </c>
      <c r="AP73" s="54" t="s">
        <v>133</v>
      </c>
      <c r="AQ73" s="65" t="s">
        <v>9</v>
      </c>
      <c r="AR73" s="66" t="s">
        <v>612</v>
      </c>
      <c r="AS73" s="66" t="s">
        <v>7</v>
      </c>
      <c r="AT73" s="67"/>
      <c r="AU73" s="53" t="s">
        <v>9</v>
      </c>
      <c r="AV73" s="11" t="s">
        <v>35</v>
      </c>
      <c r="AW73" s="11" t="s">
        <v>34</v>
      </c>
      <c r="AX73" s="11" t="s">
        <v>9</v>
      </c>
      <c r="AY73" s="11" t="s">
        <v>611</v>
      </c>
      <c r="AZ73" s="11">
        <v>1</v>
      </c>
      <c r="BA73" s="11" t="s">
        <v>610</v>
      </c>
      <c r="BB73" s="11">
        <v>0</v>
      </c>
      <c r="BC73" s="11" t="s">
        <v>609</v>
      </c>
      <c r="BD73" s="11">
        <v>0</v>
      </c>
      <c r="BE73" s="11" t="s">
        <v>609</v>
      </c>
      <c r="BF73" s="54" t="s">
        <v>190</v>
      </c>
      <c r="BG73" s="83">
        <v>4</v>
      </c>
      <c r="BH73" s="79">
        <v>4</v>
      </c>
      <c r="BI73" s="79">
        <v>2</v>
      </c>
      <c r="BJ73" s="79">
        <v>1</v>
      </c>
      <c r="BK73" s="79">
        <v>3</v>
      </c>
      <c r="BL73" s="79">
        <v>1</v>
      </c>
      <c r="BM73" s="79">
        <v>1</v>
      </c>
      <c r="BN73" s="79">
        <v>3</v>
      </c>
      <c r="BO73" s="79">
        <v>1</v>
      </c>
      <c r="BP73" s="79">
        <v>3</v>
      </c>
      <c r="BQ73" s="79">
        <v>3</v>
      </c>
      <c r="BR73" s="79">
        <v>2</v>
      </c>
      <c r="BS73" s="79">
        <v>1</v>
      </c>
      <c r="BT73" s="79">
        <v>2</v>
      </c>
      <c r="BU73" s="79">
        <v>3</v>
      </c>
      <c r="BV73" s="79">
        <v>3</v>
      </c>
      <c r="BW73" s="79">
        <v>2</v>
      </c>
      <c r="BX73" s="79">
        <v>1</v>
      </c>
      <c r="BY73" s="79">
        <v>3</v>
      </c>
      <c r="BZ73" s="84">
        <v>3</v>
      </c>
      <c r="CA73" s="136">
        <v>33</v>
      </c>
      <c r="CB73" s="53">
        <v>2</v>
      </c>
      <c r="CC73" s="11">
        <v>0</v>
      </c>
      <c r="CD73" s="11">
        <v>2</v>
      </c>
      <c r="CE73" s="11">
        <v>0</v>
      </c>
      <c r="CF73" s="11">
        <v>2</v>
      </c>
      <c r="CG73" s="11">
        <v>0</v>
      </c>
      <c r="CH73" s="11">
        <v>0</v>
      </c>
      <c r="CI73" s="11">
        <v>0</v>
      </c>
      <c r="CJ73" s="11">
        <v>2</v>
      </c>
      <c r="CK73" s="11">
        <v>0</v>
      </c>
      <c r="CL73" s="11">
        <v>0</v>
      </c>
      <c r="CM73" s="11">
        <v>0</v>
      </c>
      <c r="CN73" s="11">
        <v>2</v>
      </c>
      <c r="CO73" s="11">
        <v>0</v>
      </c>
      <c r="CP73" s="11">
        <v>0</v>
      </c>
      <c r="CQ73" s="11">
        <v>1</v>
      </c>
      <c r="CR73" s="11">
        <v>1</v>
      </c>
      <c r="CS73" s="11">
        <v>0</v>
      </c>
      <c r="CT73" s="11">
        <v>1</v>
      </c>
      <c r="CU73" s="11">
        <v>1</v>
      </c>
      <c r="CV73" s="11">
        <v>0</v>
      </c>
      <c r="CW73" s="11">
        <v>2</v>
      </c>
      <c r="CX73" s="11">
        <v>0</v>
      </c>
      <c r="CY73" s="11">
        <v>3</v>
      </c>
      <c r="CZ73" s="11">
        <v>0</v>
      </c>
      <c r="DA73" s="11">
        <v>1</v>
      </c>
      <c r="DB73" s="11">
        <v>2</v>
      </c>
      <c r="DC73" s="11">
        <v>0</v>
      </c>
      <c r="DD73" s="11">
        <v>0</v>
      </c>
      <c r="DE73" s="11">
        <v>0</v>
      </c>
      <c r="DF73" s="11">
        <v>0</v>
      </c>
      <c r="DG73" s="11">
        <v>1</v>
      </c>
      <c r="DH73" s="11">
        <v>0</v>
      </c>
      <c r="DI73" s="11">
        <v>0</v>
      </c>
      <c r="DJ73" s="11">
        <v>2</v>
      </c>
      <c r="DK73" s="11">
        <v>1</v>
      </c>
      <c r="DL73" s="54">
        <v>0</v>
      </c>
      <c r="DM73" s="143">
        <v>7</v>
      </c>
      <c r="DN73" s="143">
        <v>1</v>
      </c>
      <c r="DO73" s="143">
        <v>3</v>
      </c>
      <c r="DP73" s="143">
        <v>1</v>
      </c>
      <c r="DQ73" s="143">
        <v>12</v>
      </c>
      <c r="DR73" s="143">
        <v>2</v>
      </c>
      <c r="DS73" s="143">
        <v>2</v>
      </c>
      <c r="DT73" s="83">
        <v>2</v>
      </c>
      <c r="DU73" s="79">
        <v>2</v>
      </c>
      <c r="DV73" s="79">
        <v>3</v>
      </c>
      <c r="DW73" s="79">
        <v>2</v>
      </c>
      <c r="DX73" s="79">
        <v>1</v>
      </c>
      <c r="DY73" s="79">
        <v>1</v>
      </c>
      <c r="DZ73" s="79">
        <v>1</v>
      </c>
      <c r="EA73" s="79">
        <v>1</v>
      </c>
      <c r="EB73" s="79">
        <v>1</v>
      </c>
      <c r="EC73" s="79">
        <v>2</v>
      </c>
      <c r="ED73" s="79">
        <v>1</v>
      </c>
      <c r="EE73" s="79">
        <v>1</v>
      </c>
      <c r="EF73" s="79">
        <v>3</v>
      </c>
      <c r="EG73" s="79">
        <v>1</v>
      </c>
      <c r="EH73" s="79">
        <v>2</v>
      </c>
      <c r="EI73" s="79">
        <v>1</v>
      </c>
      <c r="EJ73" s="79">
        <v>1</v>
      </c>
      <c r="EK73" s="79">
        <v>1</v>
      </c>
      <c r="EL73" s="84">
        <v>1</v>
      </c>
      <c r="EM73" s="136">
        <f t="shared" si="8"/>
        <v>28</v>
      </c>
      <c r="EN73" s="90" t="s">
        <v>608</v>
      </c>
      <c r="EO73" s="11" t="s">
        <v>571</v>
      </c>
      <c r="EP73" s="77" t="s">
        <v>165</v>
      </c>
      <c r="EQ73" s="11">
        <v>7</v>
      </c>
      <c r="ER73" s="11" t="s">
        <v>26</v>
      </c>
      <c r="ES73" s="11" t="s">
        <v>26</v>
      </c>
      <c r="ET73" s="11" t="s">
        <v>26</v>
      </c>
      <c r="EU73" s="11" t="s">
        <v>26</v>
      </c>
      <c r="EV73" s="11" t="s">
        <v>26</v>
      </c>
      <c r="EW73" s="11" t="s">
        <v>26</v>
      </c>
      <c r="EX73" s="11" t="s">
        <v>26</v>
      </c>
      <c r="EY73" s="11" t="s">
        <v>103</v>
      </c>
      <c r="EZ73" s="11" t="s">
        <v>26</v>
      </c>
      <c r="FA73" s="11" t="s">
        <v>607</v>
      </c>
      <c r="FB73" s="11" t="s">
        <v>26</v>
      </c>
      <c r="FC73" s="11" t="s">
        <v>26</v>
      </c>
      <c r="FD73" s="11" t="s">
        <v>24</v>
      </c>
      <c r="FE73" s="54" t="s">
        <v>100</v>
      </c>
      <c r="FF73" s="83" t="s">
        <v>606</v>
      </c>
      <c r="FG73" s="79" t="s">
        <v>605</v>
      </c>
      <c r="FH73" s="79" t="s">
        <v>62</v>
      </c>
      <c r="FI73" s="79">
        <v>120</v>
      </c>
      <c r="FJ73" s="79" t="s">
        <v>9</v>
      </c>
      <c r="FK73" s="79" t="s">
        <v>7</v>
      </c>
      <c r="FL73" s="79"/>
      <c r="FM73" s="79" t="s">
        <v>96</v>
      </c>
      <c r="FN73" s="84" t="s">
        <v>96</v>
      </c>
      <c r="FO73" s="53">
        <v>3</v>
      </c>
      <c r="FP73" s="11">
        <v>3</v>
      </c>
      <c r="FQ73" s="11">
        <v>3</v>
      </c>
      <c r="FR73" s="11">
        <v>1</v>
      </c>
      <c r="FS73" s="11" t="s">
        <v>19</v>
      </c>
      <c r="FT73" s="11" t="s">
        <v>16</v>
      </c>
      <c r="FU73" s="11" t="s">
        <v>18</v>
      </c>
      <c r="FV73" s="11" t="s">
        <v>17</v>
      </c>
      <c r="FW73" s="11" t="s">
        <v>20</v>
      </c>
      <c r="FX73" s="11">
        <v>1</v>
      </c>
      <c r="FY73" s="11">
        <v>2</v>
      </c>
      <c r="FZ73" s="11">
        <v>1</v>
      </c>
      <c r="GA73" s="11">
        <v>3</v>
      </c>
      <c r="GB73" s="11" t="s">
        <v>604</v>
      </c>
      <c r="GC73" s="11" t="s">
        <v>14</v>
      </c>
      <c r="GD73" s="11" t="s">
        <v>9</v>
      </c>
      <c r="GE73" s="11" t="s">
        <v>14</v>
      </c>
      <c r="GF73" s="11" t="s">
        <v>14</v>
      </c>
      <c r="GG73" s="11" t="s">
        <v>13</v>
      </c>
      <c r="GH73" s="11" t="s">
        <v>7</v>
      </c>
      <c r="GI73" s="54" t="s">
        <v>7</v>
      </c>
      <c r="GJ73" s="83" t="s">
        <v>12</v>
      </c>
      <c r="GK73" s="79" t="s">
        <v>57</v>
      </c>
      <c r="GL73" s="79" t="s">
        <v>7</v>
      </c>
      <c r="GM73" s="79" t="s">
        <v>9</v>
      </c>
      <c r="GN73" s="79">
        <v>7</v>
      </c>
      <c r="GO73" s="79" t="s">
        <v>603</v>
      </c>
      <c r="GP73" s="79" t="s">
        <v>7</v>
      </c>
      <c r="GQ73" s="79" t="s">
        <v>7</v>
      </c>
      <c r="GR73" s="79" t="s">
        <v>9</v>
      </c>
      <c r="GS73" s="79" t="s">
        <v>8</v>
      </c>
      <c r="GT73" s="84" t="s">
        <v>7</v>
      </c>
      <c r="GU73" s="53" t="s">
        <v>7</v>
      </c>
      <c r="GX73" s="54"/>
      <c r="GY73" s="83" t="s">
        <v>6</v>
      </c>
      <c r="GZ73" s="79"/>
      <c r="HA73" s="79"/>
      <c r="HB73" s="79"/>
      <c r="HC73" s="79"/>
      <c r="HD73" s="79">
        <v>1</v>
      </c>
      <c r="HE73" s="79"/>
      <c r="HF73" s="79"/>
      <c r="HG73" s="84"/>
      <c r="HH73" s="49" t="s">
        <v>5</v>
      </c>
      <c r="HX73" s="11" t="s">
        <v>54</v>
      </c>
      <c r="IB73" s="11" t="s">
        <v>141</v>
      </c>
      <c r="IC73" s="11" t="s">
        <v>1</v>
      </c>
      <c r="ID73" s="11" t="s">
        <v>1</v>
      </c>
      <c r="IF73" s="11" t="s">
        <v>1</v>
      </c>
      <c r="IN73" s="21">
        <v>43964.549354560186</v>
      </c>
      <c r="IO73" s="18" t="s">
        <v>614</v>
      </c>
      <c r="IP73" s="18">
        <v>8</v>
      </c>
      <c r="IQ73" s="18" t="s">
        <v>7</v>
      </c>
      <c r="IS73" s="18" t="s">
        <v>7</v>
      </c>
      <c r="IU73" s="18" t="s">
        <v>7</v>
      </c>
      <c r="IX73" s="18" t="s">
        <v>20</v>
      </c>
      <c r="IY73" s="18" t="s">
        <v>40</v>
      </c>
      <c r="IZ73" s="18" t="s">
        <v>20</v>
      </c>
      <c r="JA73" s="18" t="s">
        <v>20</v>
      </c>
      <c r="JB73" s="18" t="s">
        <v>20</v>
      </c>
      <c r="JC73" s="18" t="s">
        <v>80</v>
      </c>
      <c r="JD73" s="18" t="s">
        <v>20</v>
      </c>
      <c r="JE73" s="18" t="s">
        <v>20</v>
      </c>
      <c r="JF73" s="18" t="s">
        <v>20</v>
      </c>
      <c r="JG73" s="18" t="s">
        <v>38</v>
      </c>
      <c r="JH73" s="18" t="s">
        <v>9</v>
      </c>
      <c r="JI73" s="18" t="s">
        <v>1509</v>
      </c>
      <c r="JJ73" s="18" t="s">
        <v>7</v>
      </c>
      <c r="JL73" s="18" t="s">
        <v>7</v>
      </c>
      <c r="JM73" s="18" t="s">
        <v>35</v>
      </c>
      <c r="JN73" s="18" t="s">
        <v>34</v>
      </c>
      <c r="JO73" s="18" t="s">
        <v>9</v>
      </c>
      <c r="JP73" s="18" t="s">
        <v>1508</v>
      </c>
      <c r="JQ73" s="18">
        <v>1</v>
      </c>
      <c r="JR73" s="18" t="s">
        <v>1507</v>
      </c>
      <c r="JS73" s="18">
        <v>0</v>
      </c>
      <c r="JT73" s="18">
        <v>0</v>
      </c>
      <c r="JU73" s="18">
        <v>0</v>
      </c>
      <c r="JV73" s="18">
        <v>0</v>
      </c>
      <c r="JW73" s="18" t="s">
        <v>1506</v>
      </c>
      <c r="JX73" s="18">
        <v>3</v>
      </c>
      <c r="JY73" s="18">
        <v>3</v>
      </c>
      <c r="JZ73" s="18">
        <v>2</v>
      </c>
      <c r="KA73" s="18">
        <v>1</v>
      </c>
      <c r="KB73" s="18">
        <v>3</v>
      </c>
      <c r="KC73" s="18">
        <v>1</v>
      </c>
      <c r="KD73" s="18">
        <v>1</v>
      </c>
      <c r="KE73" s="18">
        <v>1</v>
      </c>
      <c r="KF73" s="18">
        <v>1</v>
      </c>
      <c r="KG73" s="18">
        <v>3</v>
      </c>
      <c r="KH73" s="18">
        <v>3</v>
      </c>
      <c r="KI73" s="18">
        <v>2</v>
      </c>
      <c r="KJ73" s="18">
        <v>1</v>
      </c>
      <c r="KK73" s="18">
        <v>1</v>
      </c>
      <c r="KL73" s="18">
        <v>3</v>
      </c>
      <c r="KM73" s="18">
        <v>3</v>
      </c>
      <c r="KN73" s="18">
        <v>1</v>
      </c>
      <c r="KO73" s="18">
        <v>1</v>
      </c>
      <c r="KP73" s="18">
        <v>3</v>
      </c>
      <c r="KQ73" s="18">
        <v>3</v>
      </c>
      <c r="KR73" s="34">
        <v>35</v>
      </c>
      <c r="KS73" s="149">
        <v>1</v>
      </c>
      <c r="KT73" s="18">
        <v>0</v>
      </c>
      <c r="KU73" s="18">
        <v>2</v>
      </c>
      <c r="KV73" s="18">
        <v>0</v>
      </c>
      <c r="KW73" s="18">
        <v>3</v>
      </c>
      <c r="KX73" s="18">
        <v>0</v>
      </c>
      <c r="KY73" s="18">
        <v>0</v>
      </c>
      <c r="KZ73" s="18">
        <v>1</v>
      </c>
      <c r="LA73" s="18">
        <v>2</v>
      </c>
      <c r="LB73" s="18">
        <v>0</v>
      </c>
      <c r="LC73" s="18">
        <v>0</v>
      </c>
      <c r="LD73" s="18">
        <v>0</v>
      </c>
      <c r="LE73" s="18">
        <v>2</v>
      </c>
      <c r="LF73" s="18">
        <v>0</v>
      </c>
      <c r="LG73" s="18">
        <v>1</v>
      </c>
      <c r="LH73" s="18">
        <v>1</v>
      </c>
      <c r="LI73" s="18">
        <v>2</v>
      </c>
      <c r="LJ73" s="18">
        <v>1</v>
      </c>
      <c r="LK73" s="18">
        <v>0</v>
      </c>
      <c r="LL73" s="18">
        <v>0</v>
      </c>
      <c r="LM73" s="18">
        <v>0</v>
      </c>
      <c r="LN73" s="18">
        <v>1</v>
      </c>
      <c r="LO73" s="18">
        <v>0</v>
      </c>
      <c r="LP73" s="18">
        <v>3</v>
      </c>
      <c r="LQ73" s="18">
        <v>0</v>
      </c>
      <c r="LR73" s="18">
        <v>1</v>
      </c>
      <c r="LS73" s="18">
        <v>1</v>
      </c>
      <c r="LT73" s="18">
        <v>0</v>
      </c>
      <c r="LU73" s="18">
        <v>0</v>
      </c>
      <c r="LV73" s="18">
        <v>0</v>
      </c>
      <c r="LW73" s="18">
        <v>0</v>
      </c>
      <c r="LX73" s="18">
        <v>2</v>
      </c>
      <c r="LY73" s="18">
        <v>0</v>
      </c>
      <c r="LZ73" s="18">
        <v>0</v>
      </c>
      <c r="MA73" s="18">
        <v>2</v>
      </c>
      <c r="MB73" s="18">
        <v>0</v>
      </c>
      <c r="MC73" s="34">
        <v>0</v>
      </c>
      <c r="MD73">
        <f t="shared" si="9"/>
        <v>5</v>
      </c>
      <c r="ME73">
        <f t="shared" si="10"/>
        <v>0</v>
      </c>
      <c r="MF73">
        <f t="shared" si="11"/>
        <v>4</v>
      </c>
      <c r="MG73">
        <f t="shared" si="12"/>
        <v>1</v>
      </c>
      <c r="MH73">
        <f t="shared" si="13"/>
        <v>14</v>
      </c>
      <c r="MI73">
        <f t="shared" si="14"/>
        <v>2</v>
      </c>
      <c r="MJ73">
        <f t="shared" si="15"/>
        <v>-2</v>
      </c>
      <c r="MK73" s="149">
        <v>2</v>
      </c>
      <c r="ML73" s="18">
        <v>1</v>
      </c>
      <c r="MM73" s="18">
        <v>2</v>
      </c>
      <c r="MN73" s="18">
        <v>1</v>
      </c>
      <c r="MO73" s="18">
        <v>1</v>
      </c>
      <c r="MP73" s="18">
        <v>1</v>
      </c>
      <c r="MQ73" s="18">
        <v>1</v>
      </c>
      <c r="MR73" s="18">
        <v>1</v>
      </c>
      <c r="MS73" s="18">
        <v>1</v>
      </c>
      <c r="MT73" s="18">
        <v>2</v>
      </c>
      <c r="MU73" s="18">
        <v>1</v>
      </c>
      <c r="MV73" s="18">
        <v>1</v>
      </c>
      <c r="MW73" s="18">
        <v>2</v>
      </c>
      <c r="MX73" s="18">
        <v>1</v>
      </c>
      <c r="MY73" s="18">
        <v>2</v>
      </c>
      <c r="MZ73" s="18">
        <v>1</v>
      </c>
      <c r="NA73" s="18">
        <v>1</v>
      </c>
      <c r="NB73" s="18">
        <v>1</v>
      </c>
      <c r="NC73" s="18">
        <v>1</v>
      </c>
      <c r="ND73" s="24">
        <f>SUM(MK73:NC73)</f>
        <v>24</v>
      </c>
      <c r="NE73" s="20" t="s">
        <v>608</v>
      </c>
      <c r="NF73" s="18" t="s">
        <v>571</v>
      </c>
      <c r="NG73" s="20" t="s">
        <v>165</v>
      </c>
      <c r="NH73" s="18">
        <v>7</v>
      </c>
      <c r="NI73" s="18" t="s">
        <v>26</v>
      </c>
      <c r="NJ73" s="18" t="s">
        <v>26</v>
      </c>
      <c r="NK73" s="18" t="s">
        <v>26</v>
      </c>
      <c r="NL73" s="18" t="s">
        <v>26</v>
      </c>
      <c r="NM73" s="18" t="s">
        <v>26</v>
      </c>
      <c r="NN73" s="18" t="s">
        <v>26</v>
      </c>
      <c r="NO73" s="18" t="s">
        <v>26</v>
      </c>
      <c r="NP73" s="18" t="s">
        <v>26</v>
      </c>
      <c r="NQ73" s="18" t="s">
        <v>26</v>
      </c>
      <c r="NR73" s="18" t="s">
        <v>1505</v>
      </c>
      <c r="NS73" s="18" t="s">
        <v>26</v>
      </c>
      <c r="NT73" s="18" t="s">
        <v>26</v>
      </c>
      <c r="NU73" s="18" t="s">
        <v>24</v>
      </c>
      <c r="NV73" s="18" t="s">
        <v>23</v>
      </c>
      <c r="NW73" s="18">
        <v>15</v>
      </c>
      <c r="NX73" s="18" t="s">
        <v>7</v>
      </c>
      <c r="NY73" s="18" t="s">
        <v>7</v>
      </c>
      <c r="OA73" s="18" t="s">
        <v>96</v>
      </c>
      <c r="OB73" s="18" t="s">
        <v>96</v>
      </c>
      <c r="OC73" s="18">
        <v>3</v>
      </c>
      <c r="OD73" s="18">
        <v>4</v>
      </c>
      <c r="OE73" s="18">
        <v>4</v>
      </c>
      <c r="OF73" s="18">
        <v>1</v>
      </c>
      <c r="OG73" s="18" t="s">
        <v>19</v>
      </c>
      <c r="OH73" s="18" t="s">
        <v>1346</v>
      </c>
      <c r="OI73" s="18" t="s">
        <v>16</v>
      </c>
      <c r="OJ73" s="18" t="s">
        <v>18</v>
      </c>
      <c r="OK73" s="18" t="s">
        <v>20</v>
      </c>
      <c r="OL73" s="18">
        <v>2</v>
      </c>
      <c r="OM73" s="18">
        <v>3</v>
      </c>
      <c r="ON73" s="18">
        <v>1</v>
      </c>
      <c r="OO73" s="18">
        <v>4</v>
      </c>
      <c r="OP73" s="18" t="s">
        <v>1504</v>
      </c>
      <c r="OQ73" s="18" t="s">
        <v>14</v>
      </c>
      <c r="OR73" s="18" t="s">
        <v>9</v>
      </c>
      <c r="OS73" s="18" t="s">
        <v>14</v>
      </c>
      <c r="OT73" s="18" t="s">
        <v>94</v>
      </c>
      <c r="OU73" s="18" t="s">
        <v>7</v>
      </c>
      <c r="OV73" s="18" t="s">
        <v>7</v>
      </c>
      <c r="OW73" s="18" t="s">
        <v>7</v>
      </c>
      <c r="OX73" s="18" t="s">
        <v>12</v>
      </c>
      <c r="OY73" s="18" t="s">
        <v>11</v>
      </c>
      <c r="OZ73" s="18" t="s">
        <v>7</v>
      </c>
      <c r="PA73" s="18" t="s">
        <v>7</v>
      </c>
      <c r="PB73" s="18">
        <v>5</v>
      </c>
      <c r="PC73" s="18" t="s">
        <v>857</v>
      </c>
      <c r="PD73" s="18" t="s">
        <v>7</v>
      </c>
      <c r="PE73" s="18" t="s">
        <v>7</v>
      </c>
      <c r="PF73" s="18" t="s">
        <v>9</v>
      </c>
      <c r="PG73" s="18" t="s">
        <v>8</v>
      </c>
      <c r="PH73" s="18" t="s">
        <v>7</v>
      </c>
      <c r="PI73" s="18" t="s">
        <v>7</v>
      </c>
      <c r="PK73" s="18" t="s">
        <v>7</v>
      </c>
      <c r="PL73" s="18" t="s">
        <v>7</v>
      </c>
      <c r="PM73" s="18" t="s">
        <v>55</v>
      </c>
      <c r="PU73" s="18">
        <v>4</v>
      </c>
      <c r="PV73" s="18" t="s">
        <v>5</v>
      </c>
      <c r="QL73" s="18" t="s">
        <v>54</v>
      </c>
      <c r="QP73" s="18" t="s">
        <v>141</v>
      </c>
      <c r="QR73" s="18" t="s">
        <v>293</v>
      </c>
      <c r="QS73" s="18" t="s">
        <v>1</v>
      </c>
      <c r="QT73" s="18" t="s">
        <v>1</v>
      </c>
      <c r="RB73" s="37">
        <v>43972.5635759375</v>
      </c>
      <c r="RC73" s="35" t="s">
        <v>614</v>
      </c>
      <c r="RD73" s="35">
        <v>10</v>
      </c>
      <c r="RE73" s="35" t="s">
        <v>7</v>
      </c>
      <c r="RG73" s="35" t="s">
        <v>7</v>
      </c>
      <c r="RI73" s="35" t="s">
        <v>7</v>
      </c>
      <c r="RL73" s="35" t="s">
        <v>20</v>
      </c>
      <c r="RM73" s="35" t="s">
        <v>40</v>
      </c>
      <c r="RN73" s="35" t="s">
        <v>20</v>
      </c>
      <c r="RO73" s="35" t="s">
        <v>20</v>
      </c>
      <c r="RP73" s="35" t="s">
        <v>20</v>
      </c>
      <c r="RQ73" s="35" t="s">
        <v>80</v>
      </c>
      <c r="RR73" s="35" t="s">
        <v>20</v>
      </c>
      <c r="RS73" s="35" t="s">
        <v>20</v>
      </c>
      <c r="RT73" s="35" t="s">
        <v>20</v>
      </c>
      <c r="RU73" s="35" t="s">
        <v>133</v>
      </c>
      <c r="RV73" s="35" t="s">
        <v>9</v>
      </c>
      <c r="RW73" s="35" t="s">
        <v>1681</v>
      </c>
      <c r="RX73" s="35" t="s">
        <v>7</v>
      </c>
      <c r="RZ73" s="35" t="s">
        <v>9</v>
      </c>
      <c r="SA73" s="35" t="s">
        <v>35</v>
      </c>
      <c r="SB73" s="35" t="s">
        <v>34</v>
      </c>
      <c r="SC73" s="35" t="s">
        <v>9</v>
      </c>
      <c r="SD73" s="35" t="s">
        <v>1681</v>
      </c>
      <c r="SE73" s="35">
        <v>1</v>
      </c>
      <c r="SF73" s="35">
        <v>0.5</v>
      </c>
      <c r="SG73" s="35">
        <v>0</v>
      </c>
      <c r="SH73" s="35">
        <v>0</v>
      </c>
      <c r="SI73" s="35">
        <v>0</v>
      </c>
      <c r="SJ73" s="35">
        <v>0</v>
      </c>
      <c r="SK73" s="35">
        <v>12</v>
      </c>
      <c r="SL73" s="35">
        <v>3</v>
      </c>
      <c r="SM73" s="35">
        <v>4</v>
      </c>
      <c r="SN73" s="35">
        <v>2</v>
      </c>
      <c r="SO73" s="35">
        <v>1</v>
      </c>
      <c r="SP73" s="35">
        <v>2</v>
      </c>
      <c r="SQ73" s="35">
        <v>1</v>
      </c>
      <c r="SR73" s="35">
        <v>1</v>
      </c>
      <c r="SS73" s="35">
        <v>3</v>
      </c>
      <c r="ST73" s="35">
        <v>2</v>
      </c>
      <c r="SU73" s="35">
        <v>4</v>
      </c>
      <c r="SV73" s="35">
        <v>4</v>
      </c>
      <c r="SW73" s="35">
        <v>3</v>
      </c>
      <c r="SX73" s="35">
        <v>1</v>
      </c>
      <c r="SY73" s="35">
        <v>1</v>
      </c>
      <c r="SZ73" s="35">
        <v>2</v>
      </c>
      <c r="TA73" s="35">
        <v>3</v>
      </c>
      <c r="TB73" s="35">
        <v>2</v>
      </c>
      <c r="TC73" s="35">
        <v>1</v>
      </c>
      <c r="TD73" s="35">
        <v>3</v>
      </c>
      <c r="TE73" s="35">
        <v>4</v>
      </c>
      <c r="TF73" s="156">
        <v>36</v>
      </c>
      <c r="TG73" s="160">
        <v>2</v>
      </c>
      <c r="TH73" s="35">
        <v>0</v>
      </c>
      <c r="TI73" s="35">
        <v>1</v>
      </c>
      <c r="TJ73" s="35">
        <v>0</v>
      </c>
      <c r="TK73" s="35">
        <v>3</v>
      </c>
      <c r="TL73" s="35">
        <v>0</v>
      </c>
      <c r="TM73" s="35">
        <v>0</v>
      </c>
      <c r="TN73" s="35">
        <v>0</v>
      </c>
      <c r="TO73" s="35">
        <v>2</v>
      </c>
      <c r="TP73" s="35">
        <v>0</v>
      </c>
      <c r="TQ73" s="35">
        <v>0</v>
      </c>
      <c r="TR73" s="35">
        <v>0</v>
      </c>
      <c r="TS73" s="35">
        <v>2</v>
      </c>
      <c r="TT73" s="35">
        <v>0</v>
      </c>
      <c r="TU73" s="35">
        <v>1</v>
      </c>
      <c r="TV73" s="35">
        <v>1</v>
      </c>
      <c r="TW73" s="35">
        <v>1</v>
      </c>
      <c r="TX73" s="35">
        <v>0</v>
      </c>
      <c r="TY73" s="35">
        <v>0</v>
      </c>
      <c r="TZ73" s="35">
        <v>0</v>
      </c>
      <c r="UA73" s="35">
        <v>0</v>
      </c>
      <c r="UB73" s="35">
        <v>1</v>
      </c>
      <c r="UC73" s="35">
        <v>0</v>
      </c>
      <c r="UD73" s="35">
        <v>3</v>
      </c>
      <c r="UE73" s="35">
        <v>0</v>
      </c>
      <c r="UF73" s="35">
        <v>1</v>
      </c>
      <c r="UG73" s="35">
        <v>2</v>
      </c>
      <c r="UH73" s="35">
        <v>0</v>
      </c>
      <c r="UI73" s="35">
        <v>1</v>
      </c>
      <c r="UJ73" s="35">
        <v>0</v>
      </c>
      <c r="UK73" s="35">
        <v>0</v>
      </c>
      <c r="UL73" s="35">
        <v>2</v>
      </c>
      <c r="UM73" s="35">
        <v>0</v>
      </c>
      <c r="UN73" s="35">
        <v>0</v>
      </c>
      <c r="UO73" s="35">
        <v>3</v>
      </c>
      <c r="UP73" s="35">
        <v>1</v>
      </c>
      <c r="UQ73" s="156">
        <v>0</v>
      </c>
      <c r="UR73" s="163">
        <v>7</v>
      </c>
      <c r="US73" s="163">
        <v>0</v>
      </c>
      <c r="UT73" s="163">
        <v>3</v>
      </c>
      <c r="UU73" s="163">
        <v>0</v>
      </c>
      <c r="UV73" s="163">
        <v>15</v>
      </c>
      <c r="UW73" s="163">
        <v>2</v>
      </c>
      <c r="UX73" s="163">
        <v>-3</v>
      </c>
      <c r="UY73" s="160">
        <v>1</v>
      </c>
      <c r="UZ73" s="35">
        <v>1</v>
      </c>
      <c r="VA73" s="35">
        <v>2</v>
      </c>
      <c r="VB73" s="35">
        <v>1</v>
      </c>
      <c r="VC73" s="35">
        <v>1</v>
      </c>
      <c r="VD73" s="35">
        <v>1</v>
      </c>
      <c r="VE73" s="35">
        <v>1</v>
      </c>
      <c r="VF73" s="35">
        <v>1</v>
      </c>
      <c r="VG73" s="35">
        <v>1</v>
      </c>
      <c r="VH73" s="35">
        <v>1</v>
      </c>
      <c r="VI73" s="35">
        <v>1</v>
      </c>
      <c r="VJ73" s="35">
        <v>1</v>
      </c>
      <c r="VK73" s="35">
        <v>2</v>
      </c>
      <c r="VL73" s="35">
        <v>1</v>
      </c>
      <c r="VM73" s="35">
        <v>1</v>
      </c>
      <c r="VN73" s="35">
        <v>1</v>
      </c>
      <c r="VO73" s="35">
        <v>1</v>
      </c>
      <c r="VP73" s="35">
        <v>1</v>
      </c>
      <c r="VQ73" s="35">
        <v>1</v>
      </c>
      <c r="VR73" s="40">
        <f>SUM(UY73:VQ73)</f>
        <v>21</v>
      </c>
      <c r="VS73" s="44" t="s">
        <v>608</v>
      </c>
      <c r="VT73" s="35" t="s">
        <v>571</v>
      </c>
      <c r="VU73" s="44" t="s">
        <v>165</v>
      </c>
      <c r="VV73" s="35">
        <v>7</v>
      </c>
      <c r="VW73" s="35" t="s">
        <v>26</v>
      </c>
      <c r="VX73" s="35" t="s">
        <v>26</v>
      </c>
      <c r="VY73" s="35" t="s">
        <v>26</v>
      </c>
      <c r="VZ73" s="35" t="s">
        <v>26</v>
      </c>
      <c r="WA73" s="35" t="s">
        <v>26</v>
      </c>
      <c r="WB73" s="35" t="s">
        <v>26</v>
      </c>
      <c r="WC73" s="35" t="s">
        <v>26</v>
      </c>
      <c r="WD73" s="35" t="s">
        <v>26</v>
      </c>
      <c r="WE73" s="35" t="s">
        <v>26</v>
      </c>
      <c r="WF73" s="35" t="s">
        <v>1505</v>
      </c>
      <c r="WG73" s="35" t="s">
        <v>26</v>
      </c>
      <c r="WH73" s="35" t="s">
        <v>26</v>
      </c>
      <c r="WI73" s="35" t="s">
        <v>66</v>
      </c>
      <c r="WJ73" s="35" t="s">
        <v>100</v>
      </c>
      <c r="WK73" s="35">
        <v>100</v>
      </c>
      <c r="WL73" s="35" t="s">
        <v>9</v>
      </c>
      <c r="WM73" s="35" t="s">
        <v>7</v>
      </c>
      <c r="WO73" s="35" t="s">
        <v>96</v>
      </c>
      <c r="WP73" s="35" t="s">
        <v>96</v>
      </c>
      <c r="WQ73" s="35">
        <v>4</v>
      </c>
      <c r="WR73" s="35">
        <v>4</v>
      </c>
      <c r="WS73" s="35">
        <v>5</v>
      </c>
      <c r="WT73" s="35">
        <v>1</v>
      </c>
      <c r="WU73" s="35" t="s">
        <v>19</v>
      </c>
      <c r="WV73" s="35" t="s">
        <v>1346</v>
      </c>
      <c r="WW73" s="35" t="s">
        <v>18</v>
      </c>
      <c r="WX73" s="35" t="s">
        <v>16</v>
      </c>
      <c r="WY73" s="35" t="s">
        <v>20</v>
      </c>
      <c r="WZ73" s="35">
        <v>3</v>
      </c>
      <c r="XA73" s="35">
        <v>3</v>
      </c>
      <c r="XB73" s="35">
        <v>1</v>
      </c>
      <c r="XC73" s="35">
        <v>4</v>
      </c>
      <c r="XD73" s="35" t="s">
        <v>1680</v>
      </c>
      <c r="XE73" s="35" t="s">
        <v>14</v>
      </c>
      <c r="XF73" s="35" t="s">
        <v>9</v>
      </c>
      <c r="XG73" s="35" t="s">
        <v>14</v>
      </c>
      <c r="XH73" s="35" t="s">
        <v>14</v>
      </c>
      <c r="XI73" s="35" t="s">
        <v>7</v>
      </c>
      <c r="XJ73" s="35" t="s">
        <v>7</v>
      </c>
      <c r="XK73" s="35" t="s">
        <v>7</v>
      </c>
      <c r="XL73" s="35" t="s">
        <v>12</v>
      </c>
      <c r="XM73" s="35" t="s">
        <v>11</v>
      </c>
      <c r="XN73" s="35" t="s">
        <v>7</v>
      </c>
      <c r="XO73" s="35" t="s">
        <v>9</v>
      </c>
      <c r="XP73" s="35">
        <v>5</v>
      </c>
      <c r="XQ73" s="35" t="s">
        <v>857</v>
      </c>
      <c r="XR73" s="35" t="s">
        <v>7</v>
      </c>
      <c r="XS73" s="35" t="s">
        <v>7</v>
      </c>
      <c r="XT73" s="35" t="s">
        <v>9</v>
      </c>
      <c r="XU73" s="35" t="s">
        <v>8</v>
      </c>
      <c r="XV73" s="35" t="s">
        <v>7</v>
      </c>
      <c r="XW73" s="35" t="s">
        <v>7</v>
      </c>
      <c r="XY73" s="35" t="s">
        <v>7</v>
      </c>
      <c r="XZ73" s="35" t="s">
        <v>7</v>
      </c>
      <c r="YA73" s="35" t="s">
        <v>337</v>
      </c>
      <c r="YE73" s="35">
        <v>8</v>
      </c>
      <c r="YJ73" s="35" t="s">
        <v>5</v>
      </c>
      <c r="YZ73" s="35" t="s">
        <v>54</v>
      </c>
      <c r="ZD73" s="35" t="s">
        <v>141</v>
      </c>
      <c r="ZF73" s="35" t="s">
        <v>293</v>
      </c>
      <c r="ZG73" s="35" t="s">
        <v>1</v>
      </c>
      <c r="ZH73" s="35" t="s">
        <v>1</v>
      </c>
    </row>
    <row r="74" spans="1:684" ht="14.5" x14ac:dyDescent="0.35">
      <c r="A74" s="17">
        <v>43963.764475682867</v>
      </c>
      <c r="B74" s="47" t="s">
        <v>277</v>
      </c>
      <c r="C74" s="53">
        <v>56</v>
      </c>
      <c r="D74" s="11" t="s">
        <v>51</v>
      </c>
      <c r="E74" s="11" t="s">
        <v>50</v>
      </c>
      <c r="F74" s="11" t="s">
        <v>118</v>
      </c>
      <c r="G74" s="11" t="s">
        <v>117</v>
      </c>
      <c r="H74" s="11" t="s">
        <v>9</v>
      </c>
      <c r="I74" s="11" t="s">
        <v>7</v>
      </c>
      <c r="J74" s="11" t="s">
        <v>7</v>
      </c>
      <c r="L74" s="11" t="s">
        <v>9</v>
      </c>
      <c r="M74" s="11" t="s">
        <v>179</v>
      </c>
      <c r="N74" s="11" t="s">
        <v>9</v>
      </c>
      <c r="O74" s="11" t="s">
        <v>45</v>
      </c>
      <c r="P74" s="11">
        <v>248.51560000000001</v>
      </c>
      <c r="Q74" s="11" t="s">
        <v>276</v>
      </c>
      <c r="R74" s="11">
        <v>250</v>
      </c>
      <c r="S74" s="11">
        <v>2</v>
      </c>
      <c r="T74" s="11">
        <v>0</v>
      </c>
      <c r="U74" s="11" t="s">
        <v>7</v>
      </c>
      <c r="V74" s="11" t="s">
        <v>9</v>
      </c>
      <c r="W74" s="11" t="s">
        <v>9</v>
      </c>
      <c r="X74" s="11" t="s">
        <v>7</v>
      </c>
      <c r="Y74" s="54" t="s">
        <v>7</v>
      </c>
      <c r="Z74" s="65" t="s">
        <v>7</v>
      </c>
      <c r="AA74" s="66" t="s">
        <v>275</v>
      </c>
      <c r="AB74" s="66" t="s">
        <v>9</v>
      </c>
      <c r="AC74" s="66" t="s">
        <v>177</v>
      </c>
      <c r="AD74" s="66" t="s">
        <v>9</v>
      </c>
      <c r="AE74" s="66" t="s">
        <v>274</v>
      </c>
      <c r="AF74" s="67">
        <v>0</v>
      </c>
      <c r="AG74" s="53" t="s">
        <v>20</v>
      </c>
      <c r="AH74" s="11" t="s">
        <v>40</v>
      </c>
      <c r="AI74" s="11" t="s">
        <v>20</v>
      </c>
      <c r="AJ74" s="11" t="s">
        <v>20</v>
      </c>
      <c r="AK74" s="11" t="s">
        <v>20</v>
      </c>
      <c r="AL74" s="11" t="s">
        <v>39</v>
      </c>
      <c r="AM74" s="11" t="s">
        <v>20</v>
      </c>
      <c r="AN74" s="11">
        <v>3</v>
      </c>
      <c r="AO74" s="11" t="s">
        <v>79</v>
      </c>
      <c r="AP74" s="54" t="s">
        <v>115</v>
      </c>
      <c r="AQ74" s="65" t="s">
        <v>9</v>
      </c>
      <c r="AR74" s="66" t="s">
        <v>273</v>
      </c>
      <c r="AS74" s="66" t="s">
        <v>9</v>
      </c>
      <c r="AT74" s="67" t="s">
        <v>272</v>
      </c>
      <c r="AU74" s="53" t="s">
        <v>7</v>
      </c>
      <c r="AV74" s="11" t="s">
        <v>20</v>
      </c>
      <c r="AW74" s="11" t="s">
        <v>271</v>
      </c>
      <c r="AX74" s="11" t="s">
        <v>9</v>
      </c>
      <c r="AY74" s="11" t="s">
        <v>270</v>
      </c>
      <c r="AZ74" s="11">
        <v>0</v>
      </c>
      <c r="BB74" s="11">
        <v>0</v>
      </c>
      <c r="BC74" s="11" t="s">
        <v>269</v>
      </c>
      <c r="BD74" s="11">
        <v>1</v>
      </c>
      <c r="BF74" s="54" t="s">
        <v>268</v>
      </c>
      <c r="BG74" s="83">
        <v>4</v>
      </c>
      <c r="BH74" s="79">
        <v>4</v>
      </c>
      <c r="BI74" s="79">
        <v>1</v>
      </c>
      <c r="BJ74" s="79">
        <v>1</v>
      </c>
      <c r="BK74" s="79">
        <v>4</v>
      </c>
      <c r="BL74" s="79">
        <v>1</v>
      </c>
      <c r="BM74" s="79">
        <v>4</v>
      </c>
      <c r="BN74" s="79">
        <v>2</v>
      </c>
      <c r="BO74" s="79">
        <v>3</v>
      </c>
      <c r="BP74" s="79">
        <v>3</v>
      </c>
      <c r="BQ74" s="79">
        <v>3</v>
      </c>
      <c r="BR74" s="79">
        <v>2</v>
      </c>
      <c r="BS74" s="79">
        <v>1</v>
      </c>
      <c r="BT74" s="79">
        <v>1</v>
      </c>
      <c r="BU74" s="79">
        <v>4</v>
      </c>
      <c r="BV74" s="79">
        <v>4</v>
      </c>
      <c r="BW74" s="79">
        <v>3</v>
      </c>
      <c r="BX74" s="79">
        <v>1</v>
      </c>
      <c r="BY74" s="79">
        <v>4</v>
      </c>
      <c r="BZ74" s="84">
        <v>3</v>
      </c>
      <c r="CA74" s="136">
        <v>34</v>
      </c>
      <c r="CB74" s="53">
        <v>3</v>
      </c>
      <c r="CC74" s="11">
        <v>3</v>
      </c>
      <c r="CD74" s="11">
        <v>4</v>
      </c>
      <c r="CE74" s="11">
        <v>3</v>
      </c>
      <c r="CF74" s="11">
        <v>0</v>
      </c>
      <c r="CG74" s="11">
        <v>0</v>
      </c>
      <c r="CH74" s="11">
        <v>3</v>
      </c>
      <c r="CI74" s="11">
        <v>1</v>
      </c>
      <c r="CJ74" s="11">
        <v>0</v>
      </c>
      <c r="CK74" s="11">
        <v>2</v>
      </c>
      <c r="CL74" s="11">
        <v>3</v>
      </c>
      <c r="CM74" s="11">
        <v>3</v>
      </c>
      <c r="CN74" s="11">
        <v>0</v>
      </c>
      <c r="CO74" s="11">
        <v>0</v>
      </c>
      <c r="CP74" s="11">
        <v>2</v>
      </c>
      <c r="CQ74" s="11">
        <v>0</v>
      </c>
      <c r="CR74" s="11">
        <v>0</v>
      </c>
      <c r="CS74" s="11">
        <v>4</v>
      </c>
      <c r="CT74" s="11">
        <v>3</v>
      </c>
      <c r="CU74" s="11">
        <v>4</v>
      </c>
      <c r="CV74" s="11">
        <v>2</v>
      </c>
      <c r="CW74" s="11">
        <v>0</v>
      </c>
      <c r="CX74" s="11">
        <v>0</v>
      </c>
      <c r="CY74" s="11">
        <v>0</v>
      </c>
      <c r="CZ74" s="11">
        <v>0</v>
      </c>
      <c r="DA74" s="11">
        <v>3</v>
      </c>
      <c r="DB74" s="11">
        <v>2</v>
      </c>
      <c r="DC74" s="11">
        <v>0</v>
      </c>
      <c r="DD74" s="11">
        <v>4</v>
      </c>
      <c r="DE74" s="11">
        <v>1</v>
      </c>
      <c r="DF74" s="11">
        <v>2</v>
      </c>
      <c r="DG74" s="11">
        <v>0</v>
      </c>
      <c r="DH74" s="11">
        <v>2</v>
      </c>
      <c r="DI74" s="11">
        <v>0</v>
      </c>
      <c r="DJ74" s="11">
        <v>0</v>
      </c>
      <c r="DK74" s="11">
        <v>1</v>
      </c>
      <c r="DL74" s="54">
        <v>4</v>
      </c>
      <c r="DM74" s="143">
        <v>9</v>
      </c>
      <c r="DN74" s="143">
        <v>16</v>
      </c>
      <c r="DO74" s="143">
        <v>19</v>
      </c>
      <c r="DP74" s="143">
        <v>13</v>
      </c>
      <c r="DQ74" s="143">
        <v>0</v>
      </c>
      <c r="DR74" s="143">
        <v>2</v>
      </c>
      <c r="DS74" s="143">
        <v>59</v>
      </c>
      <c r="DT74" s="83">
        <v>4</v>
      </c>
      <c r="DU74" s="79">
        <v>1</v>
      </c>
      <c r="DV74" s="79">
        <v>4</v>
      </c>
      <c r="DW74" s="79">
        <v>1</v>
      </c>
      <c r="DX74" s="79">
        <v>4</v>
      </c>
      <c r="DY74" s="79">
        <v>2</v>
      </c>
      <c r="DZ74" s="79">
        <v>3</v>
      </c>
      <c r="EA74" s="79">
        <v>3</v>
      </c>
      <c r="EB74" s="79">
        <v>4</v>
      </c>
      <c r="EC74" s="79">
        <v>1</v>
      </c>
      <c r="ED74" s="79">
        <v>3</v>
      </c>
      <c r="EE74" s="79">
        <v>4</v>
      </c>
      <c r="EF74" s="79">
        <v>1</v>
      </c>
      <c r="EG74" s="79">
        <v>2</v>
      </c>
      <c r="EH74" s="79">
        <v>4</v>
      </c>
      <c r="EI74" s="79">
        <v>2</v>
      </c>
      <c r="EJ74" s="79">
        <v>4</v>
      </c>
      <c r="EK74" s="79">
        <v>4</v>
      </c>
      <c r="EL74" s="84">
        <v>1</v>
      </c>
      <c r="EM74" s="136">
        <f t="shared" si="8"/>
        <v>52</v>
      </c>
      <c r="EN74" s="90" t="s">
        <v>267</v>
      </c>
      <c r="EO74" s="11">
        <v>20</v>
      </c>
      <c r="EP74" s="77" t="s">
        <v>266</v>
      </c>
      <c r="EQ74" s="11">
        <v>42</v>
      </c>
      <c r="ER74" s="11" t="s">
        <v>26</v>
      </c>
      <c r="ES74" s="11" t="s">
        <v>68</v>
      </c>
      <c r="ET74" s="11" t="s">
        <v>68</v>
      </c>
      <c r="EU74" s="11" t="s">
        <v>69</v>
      </c>
      <c r="EV74" s="11" t="s">
        <v>26</v>
      </c>
      <c r="EW74" s="11" t="s">
        <v>103</v>
      </c>
      <c r="EX74" s="11" t="s">
        <v>68</v>
      </c>
      <c r="EY74" s="11" t="s">
        <v>69</v>
      </c>
      <c r="EZ74" s="11" t="s">
        <v>68</v>
      </c>
      <c r="FA74" s="11" t="s">
        <v>265</v>
      </c>
      <c r="FB74" s="11" t="s">
        <v>201</v>
      </c>
      <c r="FC74" s="11" t="s">
        <v>201</v>
      </c>
      <c r="FD74" s="11" t="s">
        <v>124</v>
      </c>
      <c r="FE74" s="54" t="s">
        <v>65</v>
      </c>
      <c r="FF74" s="83">
        <v>0.1</v>
      </c>
      <c r="FG74" s="79" t="s">
        <v>264</v>
      </c>
      <c r="FH74" s="79" t="s">
        <v>263</v>
      </c>
      <c r="FI74" s="79">
        <v>120</v>
      </c>
      <c r="FJ74" s="79" t="s">
        <v>7</v>
      </c>
      <c r="FK74" s="79" t="s">
        <v>9</v>
      </c>
      <c r="FL74" s="79" t="s">
        <v>262</v>
      </c>
      <c r="FM74" s="79" t="s">
        <v>22</v>
      </c>
      <c r="FN74" s="84" t="s">
        <v>96</v>
      </c>
      <c r="FO74" s="53">
        <v>5</v>
      </c>
      <c r="FP74" s="11">
        <v>1</v>
      </c>
      <c r="FQ74" s="11">
        <v>5</v>
      </c>
      <c r="FR74" s="11">
        <v>1</v>
      </c>
      <c r="FS74" s="11" t="s">
        <v>19</v>
      </c>
      <c r="FT74" s="11" t="s">
        <v>16</v>
      </c>
      <c r="FU74" s="11" t="s">
        <v>20</v>
      </c>
      <c r="FV74" s="11" t="s">
        <v>20</v>
      </c>
      <c r="FW74" s="11" t="s">
        <v>20</v>
      </c>
      <c r="FX74" s="11">
        <v>1</v>
      </c>
      <c r="FY74" s="11">
        <v>5</v>
      </c>
      <c r="FZ74" s="11">
        <v>3</v>
      </c>
      <c r="GA74" s="11">
        <v>5</v>
      </c>
      <c r="GB74" s="11" t="s">
        <v>261</v>
      </c>
      <c r="GC74" s="11" t="s">
        <v>14</v>
      </c>
      <c r="GD74" s="11" t="s">
        <v>7</v>
      </c>
      <c r="GE74" s="11" t="s">
        <v>94</v>
      </c>
      <c r="GF74" s="11" t="s">
        <v>94</v>
      </c>
      <c r="GG74" s="11" t="s">
        <v>7</v>
      </c>
      <c r="GH74" s="11" t="s">
        <v>7</v>
      </c>
      <c r="GI74" s="54" t="s">
        <v>7</v>
      </c>
      <c r="GJ74" s="83" t="s">
        <v>12</v>
      </c>
      <c r="GK74" s="79" t="s">
        <v>57</v>
      </c>
      <c r="GL74" s="79" t="s">
        <v>9</v>
      </c>
      <c r="GM74" s="79" t="s">
        <v>7</v>
      </c>
      <c r="GN74" s="79" t="s">
        <v>260</v>
      </c>
      <c r="GO74" s="79" t="s">
        <v>259</v>
      </c>
      <c r="GP74" s="79" t="s">
        <v>7</v>
      </c>
      <c r="GQ74" s="79" t="s">
        <v>7</v>
      </c>
      <c r="GR74" s="79" t="s">
        <v>7</v>
      </c>
      <c r="GS74" s="79"/>
      <c r="GT74" s="84" t="s">
        <v>9</v>
      </c>
      <c r="GU74" s="53" t="s">
        <v>7</v>
      </c>
      <c r="GW74" s="11" t="s">
        <v>7</v>
      </c>
      <c r="GX74" s="54" t="s">
        <v>7</v>
      </c>
      <c r="GY74" s="83" t="s">
        <v>185</v>
      </c>
      <c r="GZ74" s="79"/>
      <c r="HA74" s="79"/>
      <c r="HB74" s="79"/>
      <c r="HC74" s="79"/>
      <c r="HD74" s="79"/>
      <c r="HE74" s="79"/>
      <c r="HF74" s="79">
        <v>3</v>
      </c>
      <c r="HG74" s="84"/>
      <c r="HH74" s="49" t="s">
        <v>5</v>
      </c>
      <c r="HX74" s="11" t="s">
        <v>54</v>
      </c>
      <c r="IF74" s="11" t="s">
        <v>158</v>
      </c>
      <c r="IG74" s="11" t="s">
        <v>1</v>
      </c>
      <c r="IH74" s="11" t="s">
        <v>1</v>
      </c>
      <c r="IJ74" s="11" t="s">
        <v>1</v>
      </c>
      <c r="IN74" s="21">
        <v>43971.453556898152</v>
      </c>
      <c r="IO74" s="18" t="s">
        <v>277</v>
      </c>
      <c r="IP74" s="18">
        <v>11</v>
      </c>
      <c r="IQ74" s="18" t="s">
        <v>9</v>
      </c>
      <c r="IR74" s="18" t="s">
        <v>1398</v>
      </c>
      <c r="IS74" s="18" t="s">
        <v>7</v>
      </c>
      <c r="IU74" s="18" t="s">
        <v>7</v>
      </c>
      <c r="IX74" s="18" t="s">
        <v>20</v>
      </c>
      <c r="IY74" s="18" t="s">
        <v>40</v>
      </c>
      <c r="JA74" s="18" t="s">
        <v>20</v>
      </c>
      <c r="JB74" s="18" t="s">
        <v>20</v>
      </c>
      <c r="JC74" s="18" t="s">
        <v>80</v>
      </c>
      <c r="JD74" s="18" t="s">
        <v>20</v>
      </c>
      <c r="JE74" s="18">
        <v>2</v>
      </c>
      <c r="JF74" s="18" t="s">
        <v>79</v>
      </c>
      <c r="JG74" s="18" t="s">
        <v>349</v>
      </c>
      <c r="JH74" s="18" t="s">
        <v>9</v>
      </c>
      <c r="JI74" s="18" t="s">
        <v>1397</v>
      </c>
      <c r="JJ74" s="18" t="s">
        <v>7</v>
      </c>
      <c r="JK74" s="18" t="s">
        <v>1396</v>
      </c>
      <c r="JL74" s="18" t="s">
        <v>9</v>
      </c>
      <c r="JM74" s="18" t="s">
        <v>35</v>
      </c>
      <c r="JN74" s="18" t="s">
        <v>1395</v>
      </c>
      <c r="JO74" s="18" t="s">
        <v>9</v>
      </c>
      <c r="JP74" s="18" t="s">
        <v>1394</v>
      </c>
      <c r="JQ74" s="18">
        <v>0</v>
      </c>
      <c r="JR74" s="18">
        <v>0</v>
      </c>
      <c r="JS74" s="18">
        <v>0</v>
      </c>
      <c r="JT74" s="18">
        <v>0</v>
      </c>
      <c r="JU74" s="18">
        <v>0</v>
      </c>
      <c r="JV74" s="18">
        <v>0</v>
      </c>
      <c r="JW74" s="18" t="s">
        <v>1393</v>
      </c>
      <c r="JX74" s="18">
        <v>4</v>
      </c>
      <c r="JY74" s="18">
        <v>2</v>
      </c>
      <c r="JZ74" s="18">
        <v>4</v>
      </c>
      <c r="KA74" s="18">
        <v>1</v>
      </c>
      <c r="KB74" s="18">
        <v>4</v>
      </c>
      <c r="KC74" s="18">
        <v>2</v>
      </c>
      <c r="KD74" s="18">
        <v>4</v>
      </c>
      <c r="KE74" s="18">
        <v>2</v>
      </c>
      <c r="KF74" s="18">
        <v>3</v>
      </c>
      <c r="KG74" s="18">
        <v>4</v>
      </c>
      <c r="KH74" s="18">
        <v>2</v>
      </c>
      <c r="KI74" s="18">
        <v>2</v>
      </c>
      <c r="KJ74" s="18">
        <v>1</v>
      </c>
      <c r="KK74" s="18">
        <v>1</v>
      </c>
      <c r="KL74" s="18">
        <v>4</v>
      </c>
      <c r="KM74" s="18">
        <v>4</v>
      </c>
      <c r="KN74" s="18">
        <v>3</v>
      </c>
      <c r="KO74" s="18">
        <v>1</v>
      </c>
      <c r="KP74" s="18">
        <v>3</v>
      </c>
      <c r="KQ74" s="18">
        <v>3</v>
      </c>
      <c r="KR74" s="34">
        <v>43</v>
      </c>
      <c r="KS74" s="149">
        <v>3</v>
      </c>
      <c r="KT74" s="18">
        <v>3</v>
      </c>
      <c r="KU74" s="18">
        <v>4</v>
      </c>
      <c r="KV74" s="18">
        <v>2</v>
      </c>
      <c r="KW74" s="18">
        <v>0</v>
      </c>
      <c r="KX74" s="18">
        <v>0</v>
      </c>
      <c r="KY74" s="18">
        <v>2</v>
      </c>
      <c r="KZ74" s="18">
        <v>0</v>
      </c>
      <c r="LA74" s="18">
        <v>0</v>
      </c>
      <c r="LB74" s="18">
        <v>0</v>
      </c>
      <c r="LC74" s="18">
        <v>2</v>
      </c>
      <c r="LD74" s="18">
        <v>3</v>
      </c>
      <c r="LE74" s="18">
        <v>1</v>
      </c>
      <c r="LF74" s="18">
        <v>0</v>
      </c>
      <c r="LG74" s="18">
        <v>2</v>
      </c>
      <c r="LH74" s="18">
        <v>0</v>
      </c>
      <c r="LI74" s="18">
        <v>0</v>
      </c>
      <c r="LJ74" s="18">
        <v>4</v>
      </c>
      <c r="LK74" s="18">
        <v>3</v>
      </c>
      <c r="LL74" s="18">
        <v>4</v>
      </c>
      <c r="LM74" s="18">
        <v>3</v>
      </c>
      <c r="LN74" s="18">
        <v>1</v>
      </c>
      <c r="LO74" s="18">
        <v>0</v>
      </c>
      <c r="LP74" s="18">
        <v>3</v>
      </c>
      <c r="LQ74" s="18">
        <v>1</v>
      </c>
      <c r="LR74" s="18">
        <v>4</v>
      </c>
      <c r="LS74" s="18">
        <v>2</v>
      </c>
      <c r="LT74" s="18">
        <v>0</v>
      </c>
      <c r="LU74" s="18">
        <v>4</v>
      </c>
      <c r="LV74" s="18">
        <v>0</v>
      </c>
      <c r="LW74" s="18">
        <v>1</v>
      </c>
      <c r="LX74" s="18">
        <v>0</v>
      </c>
      <c r="LY74" s="18">
        <v>0</v>
      </c>
      <c r="LZ74" s="18">
        <v>3</v>
      </c>
      <c r="MA74" s="18">
        <v>0</v>
      </c>
      <c r="MB74" s="18">
        <v>3</v>
      </c>
      <c r="MC74" s="34">
        <v>4</v>
      </c>
      <c r="MD74">
        <f t="shared" si="9"/>
        <v>8</v>
      </c>
      <c r="ME74">
        <f t="shared" si="10"/>
        <v>15</v>
      </c>
      <c r="MF74">
        <f t="shared" si="11"/>
        <v>20</v>
      </c>
      <c r="MG74">
        <f t="shared" si="12"/>
        <v>9</v>
      </c>
      <c r="MH74">
        <f t="shared" si="13"/>
        <v>4</v>
      </c>
      <c r="MI74">
        <f t="shared" si="14"/>
        <v>6</v>
      </c>
      <c r="MJ74">
        <f t="shared" si="15"/>
        <v>54</v>
      </c>
      <c r="MK74" s="149">
        <v>1</v>
      </c>
      <c r="ML74" s="18">
        <v>1</v>
      </c>
      <c r="MM74" s="18">
        <v>4</v>
      </c>
      <c r="MN74" s="18">
        <v>3</v>
      </c>
      <c r="MO74" s="18">
        <v>3</v>
      </c>
      <c r="MP74" s="18">
        <v>1</v>
      </c>
      <c r="MQ74" s="18">
        <v>1</v>
      </c>
      <c r="MR74" s="18">
        <v>3</v>
      </c>
      <c r="MS74" s="18">
        <v>3</v>
      </c>
      <c r="MT74" s="18">
        <v>1</v>
      </c>
      <c r="MU74" s="18">
        <v>1</v>
      </c>
      <c r="MV74" s="18">
        <v>4</v>
      </c>
      <c r="MW74" s="18">
        <v>2</v>
      </c>
      <c r="MX74" s="18">
        <v>3</v>
      </c>
      <c r="MY74" s="18">
        <v>1</v>
      </c>
      <c r="MZ74" s="18">
        <v>1</v>
      </c>
      <c r="NA74" s="18">
        <v>4</v>
      </c>
      <c r="NB74" s="18">
        <v>3</v>
      </c>
      <c r="NC74" s="18">
        <v>1</v>
      </c>
      <c r="ND74" s="24">
        <f>SUM(MK74:NC74)</f>
        <v>41</v>
      </c>
      <c r="NE74" s="20" t="s">
        <v>267</v>
      </c>
      <c r="NF74" s="18">
        <v>30</v>
      </c>
      <c r="NG74" s="20" t="s">
        <v>1392</v>
      </c>
      <c r="NH74" s="18">
        <v>6</v>
      </c>
      <c r="NI74" s="18" t="s">
        <v>103</v>
      </c>
      <c r="NJ74" s="18" t="s">
        <v>69</v>
      </c>
      <c r="NK74" s="18" t="s">
        <v>103</v>
      </c>
      <c r="NL74" s="18" t="s">
        <v>26</v>
      </c>
      <c r="NM74" s="18" t="s">
        <v>26</v>
      </c>
      <c r="NN74" s="18" t="s">
        <v>26</v>
      </c>
      <c r="NO74" s="18" t="s">
        <v>26</v>
      </c>
      <c r="NP74" s="18" t="s">
        <v>26</v>
      </c>
      <c r="NQ74" s="18" t="s">
        <v>103</v>
      </c>
      <c r="NR74" s="18" t="s">
        <v>1391</v>
      </c>
      <c r="NS74" s="18" t="s">
        <v>201</v>
      </c>
      <c r="NT74" s="18" t="s">
        <v>26</v>
      </c>
      <c r="NU74" s="18" t="s">
        <v>124</v>
      </c>
      <c r="NV74" s="18" t="s">
        <v>100</v>
      </c>
      <c r="NW74" s="18">
        <v>10</v>
      </c>
      <c r="NX74" s="18" t="s">
        <v>9</v>
      </c>
      <c r="NY74" s="18" t="s">
        <v>9</v>
      </c>
      <c r="NZ74" s="18" t="s">
        <v>187</v>
      </c>
      <c r="OA74" s="18" t="s">
        <v>22</v>
      </c>
      <c r="OB74" s="18" t="s">
        <v>96</v>
      </c>
      <c r="OC74" s="18">
        <v>5</v>
      </c>
      <c r="OD74" s="18">
        <v>1</v>
      </c>
      <c r="OE74" s="18">
        <v>5</v>
      </c>
      <c r="OF74" s="18">
        <v>2</v>
      </c>
      <c r="OG74" s="18" t="s">
        <v>19</v>
      </c>
      <c r="OH74" s="18" t="s">
        <v>16</v>
      </c>
      <c r="OI74" s="18" t="s">
        <v>20</v>
      </c>
      <c r="OJ74" s="18" t="s">
        <v>20</v>
      </c>
      <c r="OK74" s="18" t="s">
        <v>20</v>
      </c>
      <c r="OL74" s="18">
        <v>1</v>
      </c>
      <c r="OM74" s="18">
        <v>4</v>
      </c>
      <c r="ON74" s="18">
        <v>3</v>
      </c>
      <c r="OO74" s="18">
        <v>5</v>
      </c>
      <c r="OP74" s="18" t="s">
        <v>1390</v>
      </c>
      <c r="OQ74" s="18" t="s">
        <v>14</v>
      </c>
      <c r="OR74" s="18" t="s">
        <v>7</v>
      </c>
      <c r="OS74" s="18" t="s">
        <v>58</v>
      </c>
      <c r="OT74" s="18" t="s">
        <v>58</v>
      </c>
      <c r="OU74" s="18" t="s">
        <v>7</v>
      </c>
      <c r="OV74" s="18" t="s">
        <v>7</v>
      </c>
      <c r="OW74" s="18" t="s">
        <v>7</v>
      </c>
      <c r="OX74" s="18" t="s">
        <v>12</v>
      </c>
      <c r="OY74" s="18" t="s">
        <v>57</v>
      </c>
      <c r="OZ74" s="18" t="s">
        <v>9</v>
      </c>
      <c r="PA74" s="18" t="s">
        <v>7</v>
      </c>
      <c r="PC74" s="18" t="s">
        <v>1389</v>
      </c>
      <c r="PD74" s="18" t="s">
        <v>7</v>
      </c>
      <c r="PE74" s="18" t="s">
        <v>7</v>
      </c>
      <c r="PF74" s="18" t="s">
        <v>7</v>
      </c>
      <c r="PH74" s="18" t="s">
        <v>9</v>
      </c>
      <c r="PI74" s="18" t="s">
        <v>7</v>
      </c>
      <c r="PK74" s="18" t="s">
        <v>7</v>
      </c>
      <c r="PL74" s="18" t="s">
        <v>7</v>
      </c>
      <c r="PM74" s="18" t="s">
        <v>55</v>
      </c>
      <c r="PU74" s="18">
        <v>1</v>
      </c>
      <c r="PV74" s="18" t="s">
        <v>5</v>
      </c>
      <c r="QL74" s="18" t="s">
        <v>54</v>
      </c>
      <c r="QP74" s="18" t="s">
        <v>141</v>
      </c>
      <c r="QR74" s="18" t="s">
        <v>293</v>
      </c>
      <c r="QS74" s="18" t="s">
        <v>1</v>
      </c>
      <c r="QT74" s="18" t="s">
        <v>1</v>
      </c>
      <c r="RB74" s="37">
        <v>43978.451633842589</v>
      </c>
      <c r="RC74" s="35" t="s">
        <v>277</v>
      </c>
      <c r="RD74" s="35">
        <v>11</v>
      </c>
      <c r="RE74" s="35" t="s">
        <v>7</v>
      </c>
      <c r="RF74" s="35" t="s">
        <v>1637</v>
      </c>
      <c r="RG74" s="35" t="s">
        <v>7</v>
      </c>
      <c r="RI74" s="35" t="s">
        <v>9</v>
      </c>
      <c r="RJ74" s="35" t="s">
        <v>787</v>
      </c>
      <c r="RK74" s="35">
        <v>0</v>
      </c>
      <c r="RL74" s="35" t="s">
        <v>20</v>
      </c>
      <c r="RM74" s="35" t="s">
        <v>40</v>
      </c>
      <c r="RO74" s="35" t="s">
        <v>20</v>
      </c>
      <c r="RP74" s="35" t="s">
        <v>20</v>
      </c>
      <c r="RQ74" s="35" t="s">
        <v>80</v>
      </c>
      <c r="RR74" s="35" t="s">
        <v>20</v>
      </c>
      <c r="RS74" s="35">
        <v>2</v>
      </c>
      <c r="RT74" s="35">
        <v>2</v>
      </c>
      <c r="RU74" s="35" t="s">
        <v>38</v>
      </c>
      <c r="RV74" s="35" t="s">
        <v>9</v>
      </c>
      <c r="RW74" s="35" t="s">
        <v>1636</v>
      </c>
      <c r="RX74" s="35" t="s">
        <v>9</v>
      </c>
      <c r="RY74" s="35" t="s">
        <v>1635</v>
      </c>
      <c r="RZ74" s="35" t="s">
        <v>9</v>
      </c>
      <c r="SA74" s="35" t="s">
        <v>35</v>
      </c>
      <c r="SB74" s="35" t="s">
        <v>1395</v>
      </c>
      <c r="SC74" s="35" t="s">
        <v>9</v>
      </c>
      <c r="SD74" s="35" t="s">
        <v>1634</v>
      </c>
      <c r="SE74" s="35">
        <v>0</v>
      </c>
      <c r="SG74" s="35">
        <v>0</v>
      </c>
      <c r="SH74" s="35">
        <v>0</v>
      </c>
      <c r="SI74" s="35">
        <v>3</v>
      </c>
      <c r="SJ74" s="35">
        <v>0</v>
      </c>
      <c r="SK74" s="35">
        <v>0</v>
      </c>
      <c r="SL74" s="35">
        <v>4</v>
      </c>
      <c r="SM74" s="35">
        <v>4</v>
      </c>
      <c r="SN74" s="35">
        <v>3</v>
      </c>
      <c r="SO74" s="35">
        <v>1</v>
      </c>
      <c r="SP74" s="35">
        <v>4</v>
      </c>
      <c r="SQ74" s="35">
        <v>1</v>
      </c>
      <c r="SR74" s="35">
        <v>3</v>
      </c>
      <c r="SS74" s="35">
        <v>4</v>
      </c>
      <c r="ST74" s="35">
        <v>2</v>
      </c>
      <c r="SU74" s="35">
        <v>3</v>
      </c>
      <c r="SV74" s="35">
        <v>2</v>
      </c>
      <c r="SW74" s="35">
        <v>2</v>
      </c>
      <c r="SX74" s="35">
        <v>1</v>
      </c>
      <c r="SY74" s="35">
        <v>1</v>
      </c>
      <c r="SZ74" s="35">
        <v>4</v>
      </c>
      <c r="TA74" s="35">
        <v>4</v>
      </c>
      <c r="TB74" s="35">
        <v>2</v>
      </c>
      <c r="TC74" s="35">
        <v>1</v>
      </c>
      <c r="TD74" s="35">
        <v>4</v>
      </c>
      <c r="TE74" s="35">
        <v>4</v>
      </c>
      <c r="TF74" s="156">
        <v>31</v>
      </c>
      <c r="TG74" s="160">
        <v>0</v>
      </c>
      <c r="TH74" s="35">
        <v>1</v>
      </c>
      <c r="TI74" s="35">
        <v>1</v>
      </c>
      <c r="TJ74" s="35">
        <v>0</v>
      </c>
      <c r="TK74" s="35">
        <v>2</v>
      </c>
      <c r="TL74" s="35">
        <v>0</v>
      </c>
      <c r="TM74" s="35">
        <v>0</v>
      </c>
      <c r="TN74" s="35">
        <v>0</v>
      </c>
      <c r="TO74" s="35">
        <v>0</v>
      </c>
      <c r="TP74" s="35">
        <v>0</v>
      </c>
      <c r="TQ74" s="35">
        <v>0</v>
      </c>
      <c r="TR74" s="35">
        <v>0</v>
      </c>
      <c r="TS74" s="35">
        <v>0</v>
      </c>
      <c r="TT74" s="35">
        <v>0</v>
      </c>
      <c r="TU74" s="35">
        <v>2</v>
      </c>
      <c r="TV74" s="35">
        <v>0</v>
      </c>
      <c r="TW74" s="35">
        <v>0</v>
      </c>
      <c r="TX74" s="35">
        <v>2</v>
      </c>
      <c r="TY74" s="35">
        <v>1</v>
      </c>
      <c r="TZ74" s="35">
        <v>2</v>
      </c>
      <c r="UA74" s="35">
        <v>4</v>
      </c>
      <c r="UB74" s="35">
        <v>0</v>
      </c>
      <c r="UC74" s="35">
        <v>0</v>
      </c>
      <c r="UD74" s="35">
        <v>3</v>
      </c>
      <c r="UE74" s="35">
        <v>0</v>
      </c>
      <c r="UF74" s="35">
        <v>2</v>
      </c>
      <c r="UG74" s="35">
        <v>1</v>
      </c>
      <c r="UH74" s="35">
        <v>0</v>
      </c>
      <c r="UI74" s="35">
        <v>2</v>
      </c>
      <c r="UJ74" s="35">
        <v>0</v>
      </c>
      <c r="UK74" s="35">
        <v>0</v>
      </c>
      <c r="UL74" s="35">
        <v>1</v>
      </c>
      <c r="UM74" s="35">
        <v>0</v>
      </c>
      <c r="UN74" s="35">
        <v>3</v>
      </c>
      <c r="UO74" s="35">
        <v>2</v>
      </c>
      <c r="UP74" s="35">
        <v>3</v>
      </c>
      <c r="UQ74" s="156">
        <v>2</v>
      </c>
      <c r="UR74" s="163">
        <v>3</v>
      </c>
      <c r="US74" s="163">
        <v>6</v>
      </c>
      <c r="UT74" s="163">
        <v>9</v>
      </c>
      <c r="UU74" s="163">
        <v>2</v>
      </c>
      <c r="UV74" s="163">
        <v>8</v>
      </c>
      <c r="UW74" s="163">
        <v>6</v>
      </c>
      <c r="UX74" s="163">
        <v>18</v>
      </c>
      <c r="UY74" s="160">
        <v>2</v>
      </c>
      <c r="UZ74" s="35">
        <v>2</v>
      </c>
      <c r="VA74" s="35">
        <v>3</v>
      </c>
      <c r="VB74" s="35">
        <v>3</v>
      </c>
      <c r="VC74" s="35">
        <v>4</v>
      </c>
      <c r="VD74" s="35">
        <v>2</v>
      </c>
      <c r="VE74" s="35">
        <v>3</v>
      </c>
      <c r="VF74" s="35">
        <v>4</v>
      </c>
      <c r="VG74" s="35">
        <v>3</v>
      </c>
      <c r="VH74" s="35">
        <v>1</v>
      </c>
      <c r="VI74" s="35">
        <v>2</v>
      </c>
      <c r="VJ74" s="35">
        <v>3</v>
      </c>
      <c r="VK74" s="35">
        <v>2</v>
      </c>
      <c r="VL74" s="35">
        <v>2</v>
      </c>
      <c r="VM74" s="35">
        <v>3</v>
      </c>
      <c r="VN74" s="35">
        <v>3</v>
      </c>
      <c r="VO74" s="35">
        <v>4</v>
      </c>
      <c r="VP74" s="35">
        <v>4</v>
      </c>
      <c r="VQ74" s="35">
        <v>2</v>
      </c>
      <c r="VR74" s="40">
        <f>SUM(UY74:VQ74)</f>
        <v>52</v>
      </c>
      <c r="VS74" s="44" t="s">
        <v>1633</v>
      </c>
      <c r="VT74" s="35">
        <v>15</v>
      </c>
      <c r="VU74" s="44" t="s">
        <v>1132</v>
      </c>
      <c r="VV74" s="35">
        <v>8</v>
      </c>
      <c r="VW74" s="35" t="s">
        <v>103</v>
      </c>
      <c r="VX74" s="35" t="s">
        <v>69</v>
      </c>
      <c r="VY74" s="35" t="s">
        <v>103</v>
      </c>
      <c r="VZ74" s="35" t="s">
        <v>26</v>
      </c>
      <c r="WA74" s="35" t="s">
        <v>26</v>
      </c>
      <c r="WB74" s="35" t="s">
        <v>26</v>
      </c>
      <c r="WC74" s="35" t="s">
        <v>69</v>
      </c>
      <c r="WD74" s="35" t="s">
        <v>103</v>
      </c>
      <c r="WE74" s="35" t="s">
        <v>26</v>
      </c>
      <c r="WF74" s="35" t="s">
        <v>102</v>
      </c>
      <c r="WG74" s="35" t="s">
        <v>201</v>
      </c>
      <c r="WH74" s="35" t="s">
        <v>26</v>
      </c>
      <c r="WI74" s="35" t="s">
        <v>24</v>
      </c>
      <c r="WJ74" s="35" t="s">
        <v>23</v>
      </c>
      <c r="WK74" s="35">
        <v>60</v>
      </c>
      <c r="WL74" s="35" t="s">
        <v>7</v>
      </c>
      <c r="WM74" s="35" t="s">
        <v>9</v>
      </c>
      <c r="WN74" s="35" t="s">
        <v>1632</v>
      </c>
      <c r="WO74" s="35" t="s">
        <v>22</v>
      </c>
      <c r="WP74" s="35" t="s">
        <v>96</v>
      </c>
      <c r="WQ74" s="35">
        <v>5</v>
      </c>
      <c r="WR74" s="35">
        <v>1</v>
      </c>
      <c r="WS74" s="35">
        <v>5</v>
      </c>
      <c r="WT74" s="35">
        <v>2</v>
      </c>
      <c r="WU74" s="35" t="s">
        <v>19</v>
      </c>
      <c r="WV74" s="35" t="s">
        <v>16</v>
      </c>
      <c r="WW74" s="35" t="s">
        <v>20</v>
      </c>
      <c r="WX74" s="35" t="s">
        <v>20</v>
      </c>
      <c r="WY74" s="35" t="s">
        <v>20</v>
      </c>
      <c r="WZ74" s="35">
        <v>1</v>
      </c>
      <c r="XA74" s="35">
        <v>4</v>
      </c>
      <c r="XB74" s="35">
        <v>1</v>
      </c>
      <c r="XC74" s="35">
        <v>5</v>
      </c>
      <c r="XD74" s="35" t="s">
        <v>1631</v>
      </c>
      <c r="XE74" s="35" t="s">
        <v>14</v>
      </c>
      <c r="XF74" s="35" t="s">
        <v>7</v>
      </c>
      <c r="XG74" s="35" t="s">
        <v>58</v>
      </c>
      <c r="XH74" s="35" t="s">
        <v>58</v>
      </c>
      <c r="XI74" s="35" t="s">
        <v>7</v>
      </c>
      <c r="XJ74" s="35" t="s">
        <v>7</v>
      </c>
      <c r="XK74" s="35" t="s">
        <v>7</v>
      </c>
      <c r="XL74" s="35" t="s">
        <v>12</v>
      </c>
      <c r="XM74" s="35" t="s">
        <v>57</v>
      </c>
      <c r="XN74" s="35" t="s">
        <v>9</v>
      </c>
      <c r="XO74" s="35" t="s">
        <v>7</v>
      </c>
      <c r="XP74" s="35">
        <v>0</v>
      </c>
      <c r="XQ74" s="35" t="s">
        <v>1435</v>
      </c>
      <c r="XR74" s="35" t="s">
        <v>9</v>
      </c>
      <c r="XS74" s="35" t="s">
        <v>7</v>
      </c>
      <c r="XT74" s="35" t="s">
        <v>7</v>
      </c>
      <c r="XV74" s="35" t="s">
        <v>9</v>
      </c>
      <c r="XW74" s="35" t="s">
        <v>7</v>
      </c>
      <c r="XY74" s="35" t="s">
        <v>7</v>
      </c>
      <c r="XZ74" s="35" t="s">
        <v>7</v>
      </c>
      <c r="YA74" s="35" t="s">
        <v>55</v>
      </c>
      <c r="YI74" s="35">
        <v>3</v>
      </c>
      <c r="YJ74" s="35" t="s">
        <v>5</v>
      </c>
      <c r="YZ74" s="35" t="s">
        <v>54</v>
      </c>
      <c r="ZD74" s="35" t="s">
        <v>141</v>
      </c>
      <c r="ZF74" s="35" t="s">
        <v>293</v>
      </c>
      <c r="ZG74" s="35" t="s">
        <v>1</v>
      </c>
      <c r="ZH74" s="35" t="s">
        <v>1</v>
      </c>
    </row>
    <row r="75" spans="1:684" ht="14.5" x14ac:dyDescent="0.35">
      <c r="A75" s="17">
        <v>43955.736154687504</v>
      </c>
      <c r="B75" s="47" t="s">
        <v>951</v>
      </c>
      <c r="C75" s="53">
        <v>37</v>
      </c>
      <c r="D75" s="11" t="s">
        <v>139</v>
      </c>
      <c r="E75" s="11" t="s">
        <v>50</v>
      </c>
      <c r="F75" s="11" t="s">
        <v>49</v>
      </c>
      <c r="G75" s="11" t="s">
        <v>87</v>
      </c>
      <c r="H75" s="11" t="s">
        <v>47</v>
      </c>
      <c r="I75" s="11" t="s">
        <v>47</v>
      </c>
      <c r="J75" s="11" t="s">
        <v>7</v>
      </c>
      <c r="K75" s="11">
        <v>0</v>
      </c>
      <c r="L75" s="11" t="s">
        <v>9</v>
      </c>
      <c r="M75" s="11" t="s">
        <v>449</v>
      </c>
      <c r="N75" s="11" t="s">
        <v>9</v>
      </c>
      <c r="O75" s="11" t="s">
        <v>86</v>
      </c>
      <c r="P75" s="11">
        <v>70</v>
      </c>
      <c r="Q75" s="11" t="s">
        <v>950</v>
      </c>
      <c r="R75" s="11">
        <v>0</v>
      </c>
      <c r="S75" s="11">
        <v>1</v>
      </c>
      <c r="T75" s="11">
        <v>0</v>
      </c>
      <c r="U75" s="11" t="s">
        <v>7</v>
      </c>
      <c r="V75" s="11" t="s">
        <v>7</v>
      </c>
      <c r="W75" s="11" t="s">
        <v>7</v>
      </c>
      <c r="X75" s="11" t="s">
        <v>7</v>
      </c>
      <c r="Y75" s="54" t="s">
        <v>7</v>
      </c>
      <c r="Z75" s="65" t="s">
        <v>7</v>
      </c>
      <c r="AA75" s="66"/>
      <c r="AB75" s="66" t="s">
        <v>7</v>
      </c>
      <c r="AC75" s="66"/>
      <c r="AD75" s="66" t="s">
        <v>7</v>
      </c>
      <c r="AE75" s="66"/>
      <c r="AF75" s="67"/>
      <c r="AG75" s="53" t="s">
        <v>20</v>
      </c>
      <c r="AH75" s="11" t="s">
        <v>40</v>
      </c>
      <c r="AI75" s="11" t="s">
        <v>494</v>
      </c>
      <c r="AJ75" s="11" t="s">
        <v>20</v>
      </c>
      <c r="AK75" s="11" t="s">
        <v>494</v>
      </c>
      <c r="AL75" s="11" t="s">
        <v>194</v>
      </c>
      <c r="AM75" s="11">
        <v>5</v>
      </c>
      <c r="AN75" s="11" t="s">
        <v>20</v>
      </c>
      <c r="AO75" s="11" t="s">
        <v>79</v>
      </c>
      <c r="AP75" s="54" t="s">
        <v>38</v>
      </c>
      <c r="AQ75" s="65" t="s">
        <v>9</v>
      </c>
      <c r="AR75" s="66" t="s">
        <v>949</v>
      </c>
      <c r="AS75" s="66" t="s">
        <v>9</v>
      </c>
      <c r="AT75" s="67" t="s">
        <v>948</v>
      </c>
      <c r="AU75" s="53" t="s">
        <v>9</v>
      </c>
      <c r="AV75" s="11" t="s">
        <v>172</v>
      </c>
      <c r="AW75" s="11" t="s">
        <v>256</v>
      </c>
      <c r="AX75" s="11" t="s">
        <v>9</v>
      </c>
      <c r="AY75" s="11" t="s">
        <v>947</v>
      </c>
      <c r="AZ75" s="11">
        <v>4</v>
      </c>
      <c r="BA75" s="11" t="s">
        <v>946</v>
      </c>
      <c r="BB75" s="11">
        <v>0</v>
      </c>
      <c r="BC75" s="11">
        <v>0</v>
      </c>
      <c r="BD75" s="11">
        <v>7</v>
      </c>
      <c r="BE75" s="11" t="s">
        <v>946</v>
      </c>
      <c r="BF75" s="54" t="s">
        <v>190</v>
      </c>
      <c r="BG75" s="83">
        <v>2</v>
      </c>
      <c r="BH75" s="79">
        <v>4</v>
      </c>
      <c r="BI75" s="79">
        <v>3</v>
      </c>
      <c r="BJ75" s="79">
        <v>3</v>
      </c>
      <c r="BK75" s="79">
        <v>2</v>
      </c>
      <c r="BL75" s="79">
        <v>2</v>
      </c>
      <c r="BM75" s="79">
        <v>3</v>
      </c>
      <c r="BN75" s="79">
        <v>1</v>
      </c>
      <c r="BO75" s="79">
        <v>1</v>
      </c>
      <c r="BP75" s="79">
        <v>3</v>
      </c>
      <c r="BQ75" s="79">
        <v>3</v>
      </c>
      <c r="BR75" s="79">
        <v>3</v>
      </c>
      <c r="BS75" s="79">
        <v>2</v>
      </c>
      <c r="BT75" s="79">
        <v>2</v>
      </c>
      <c r="BU75" s="79">
        <v>3</v>
      </c>
      <c r="BV75" s="79">
        <v>1</v>
      </c>
      <c r="BW75" s="79">
        <v>3</v>
      </c>
      <c r="BX75" s="79">
        <v>2</v>
      </c>
      <c r="BY75" s="79">
        <v>3</v>
      </c>
      <c r="BZ75" s="84">
        <v>2</v>
      </c>
      <c r="CA75" s="136">
        <v>51</v>
      </c>
      <c r="CB75" s="53">
        <v>3</v>
      </c>
      <c r="CC75" s="11">
        <v>2</v>
      </c>
      <c r="CD75" s="11">
        <v>2</v>
      </c>
      <c r="CE75" s="11">
        <v>4</v>
      </c>
      <c r="CF75" s="11">
        <v>1</v>
      </c>
      <c r="CG75" s="11">
        <v>1</v>
      </c>
      <c r="CH75" s="11">
        <v>2</v>
      </c>
      <c r="CI75" s="11">
        <v>3</v>
      </c>
      <c r="CJ75" s="11">
        <v>2</v>
      </c>
      <c r="CK75" s="11">
        <v>3</v>
      </c>
      <c r="CL75" s="11">
        <v>3</v>
      </c>
      <c r="CM75" s="11">
        <v>3</v>
      </c>
      <c r="CN75" s="11">
        <v>1</v>
      </c>
      <c r="CO75" s="11">
        <v>0</v>
      </c>
      <c r="CP75" s="11">
        <v>1</v>
      </c>
      <c r="CQ75" s="11">
        <v>3</v>
      </c>
      <c r="CR75" s="11">
        <v>3</v>
      </c>
      <c r="CS75" s="11">
        <v>2</v>
      </c>
      <c r="CT75" s="11">
        <v>2</v>
      </c>
      <c r="CU75" s="11">
        <v>2</v>
      </c>
      <c r="CV75" s="11">
        <v>3</v>
      </c>
      <c r="CW75" s="11">
        <v>1</v>
      </c>
      <c r="CX75" s="11">
        <v>1</v>
      </c>
      <c r="CY75" s="11">
        <v>2</v>
      </c>
      <c r="CZ75" s="11">
        <v>4</v>
      </c>
      <c r="DA75" s="11">
        <v>2</v>
      </c>
      <c r="DB75" s="11">
        <v>2</v>
      </c>
      <c r="DC75" s="11">
        <v>0</v>
      </c>
      <c r="DD75" s="11">
        <v>2</v>
      </c>
      <c r="DE75" s="11">
        <v>1</v>
      </c>
      <c r="DF75" s="11">
        <v>1</v>
      </c>
      <c r="DG75" s="11">
        <v>1</v>
      </c>
      <c r="DH75" s="11">
        <v>1</v>
      </c>
      <c r="DI75" s="11">
        <v>2</v>
      </c>
      <c r="DJ75" s="11">
        <v>1</v>
      </c>
      <c r="DK75" s="11">
        <v>3</v>
      </c>
      <c r="DL75" s="54">
        <v>2</v>
      </c>
      <c r="DM75" s="143">
        <v>13</v>
      </c>
      <c r="DN75" s="143">
        <v>17</v>
      </c>
      <c r="DO75" s="143">
        <v>10</v>
      </c>
      <c r="DP75" s="143">
        <v>14</v>
      </c>
      <c r="DQ75" s="143">
        <v>8</v>
      </c>
      <c r="DR75" s="143">
        <v>10</v>
      </c>
      <c r="DS75" s="143">
        <v>56</v>
      </c>
      <c r="DT75" s="83">
        <v>2</v>
      </c>
      <c r="DU75" s="79">
        <v>2</v>
      </c>
      <c r="DV75" s="79">
        <v>4</v>
      </c>
      <c r="DW75" s="79">
        <v>1</v>
      </c>
      <c r="DX75" s="79">
        <v>4</v>
      </c>
      <c r="DY75" s="79">
        <v>1</v>
      </c>
      <c r="DZ75" s="79">
        <v>1</v>
      </c>
      <c r="EA75" s="79">
        <v>1</v>
      </c>
      <c r="EB75" s="79">
        <v>2</v>
      </c>
      <c r="EC75" s="79">
        <v>1</v>
      </c>
      <c r="ED75" s="79">
        <v>1</v>
      </c>
      <c r="EE75" s="79">
        <v>1</v>
      </c>
      <c r="EF75" s="79">
        <v>4</v>
      </c>
      <c r="EG75" s="79">
        <v>1</v>
      </c>
      <c r="EH75" s="79">
        <v>3</v>
      </c>
      <c r="EI75" s="79">
        <v>3</v>
      </c>
      <c r="EJ75" s="79">
        <v>3</v>
      </c>
      <c r="EK75" s="79">
        <v>1</v>
      </c>
      <c r="EL75" s="84">
        <v>1</v>
      </c>
      <c r="EM75" s="136">
        <f t="shared" si="8"/>
        <v>37</v>
      </c>
      <c r="EN75" s="90" t="s">
        <v>945</v>
      </c>
      <c r="EO75" s="11" t="s">
        <v>105</v>
      </c>
      <c r="EP75" s="77" t="s">
        <v>944</v>
      </c>
      <c r="EQ75" s="11">
        <v>8</v>
      </c>
      <c r="ER75" s="11" t="s">
        <v>69</v>
      </c>
      <c r="ES75" s="11" t="s">
        <v>26</v>
      </c>
      <c r="ET75" s="11" t="s">
        <v>26</v>
      </c>
      <c r="EU75" s="11" t="s">
        <v>26</v>
      </c>
      <c r="EV75" s="11" t="s">
        <v>26</v>
      </c>
      <c r="EW75" s="11" t="s">
        <v>26</v>
      </c>
      <c r="EX75" s="11" t="s">
        <v>26</v>
      </c>
      <c r="EY75" s="11" t="s">
        <v>26</v>
      </c>
      <c r="EZ75" s="11" t="s">
        <v>26</v>
      </c>
      <c r="FA75" s="11" t="s">
        <v>943</v>
      </c>
      <c r="FB75" s="11" t="s">
        <v>125</v>
      </c>
      <c r="FC75" s="11" t="s">
        <v>25</v>
      </c>
      <c r="FD75" s="11" t="s">
        <v>124</v>
      </c>
      <c r="FE75" s="54" t="s">
        <v>65</v>
      </c>
      <c r="FF75" s="83" t="s">
        <v>942</v>
      </c>
      <c r="FG75" s="79" t="s">
        <v>63</v>
      </c>
      <c r="FH75" s="79">
        <v>47</v>
      </c>
      <c r="FI75" s="79">
        <v>12</v>
      </c>
      <c r="FJ75" s="79" t="s">
        <v>7</v>
      </c>
      <c r="FK75" s="79" t="s">
        <v>7</v>
      </c>
      <c r="FL75" s="79"/>
      <c r="FM75" s="79" t="s">
        <v>21</v>
      </c>
      <c r="FN75" s="84" t="s">
        <v>96</v>
      </c>
      <c r="FO75" s="53">
        <v>4</v>
      </c>
      <c r="FP75" s="11">
        <v>1</v>
      </c>
      <c r="FQ75" s="11">
        <v>3</v>
      </c>
      <c r="FR75" s="11">
        <v>1</v>
      </c>
      <c r="FS75" s="11" t="s">
        <v>17</v>
      </c>
      <c r="FT75" s="11" t="s">
        <v>17</v>
      </c>
      <c r="FU75" s="11" t="s">
        <v>18</v>
      </c>
      <c r="FV75" s="11" t="s">
        <v>16</v>
      </c>
      <c r="FW75" s="11" t="s">
        <v>19</v>
      </c>
      <c r="FX75" s="11">
        <v>3</v>
      </c>
      <c r="FY75" s="11">
        <v>2</v>
      </c>
      <c r="FZ75" s="11">
        <v>2</v>
      </c>
      <c r="GA75" s="11">
        <v>4</v>
      </c>
      <c r="GB75" s="11" t="s">
        <v>941</v>
      </c>
      <c r="GC75" s="11" t="s">
        <v>14</v>
      </c>
      <c r="GD75" s="11" t="s">
        <v>9</v>
      </c>
      <c r="GE75" s="11" t="s">
        <v>14</v>
      </c>
      <c r="GF75" s="11" t="s">
        <v>162</v>
      </c>
      <c r="GG75" s="11" t="s">
        <v>7</v>
      </c>
      <c r="GH75" s="11" t="s">
        <v>7</v>
      </c>
      <c r="GI75" s="54" t="s">
        <v>7</v>
      </c>
      <c r="GJ75" s="83" t="s">
        <v>143</v>
      </c>
      <c r="GK75" s="79" t="s">
        <v>92</v>
      </c>
      <c r="GL75" s="79" t="s">
        <v>9</v>
      </c>
      <c r="GM75" s="79" t="s">
        <v>7</v>
      </c>
      <c r="GN75" s="79"/>
      <c r="GO75" s="79" t="s">
        <v>940</v>
      </c>
      <c r="GP75" s="79" t="s">
        <v>9</v>
      </c>
      <c r="GQ75" s="79" t="s">
        <v>9</v>
      </c>
      <c r="GR75" s="79" t="s">
        <v>7</v>
      </c>
      <c r="GS75" s="79" t="s">
        <v>8</v>
      </c>
      <c r="GT75" s="84" t="s">
        <v>7</v>
      </c>
      <c r="GU75" s="53" t="s">
        <v>7</v>
      </c>
      <c r="GW75" s="11" t="s">
        <v>7</v>
      </c>
      <c r="GX75" s="54" t="s">
        <v>7</v>
      </c>
      <c r="GY75" s="83" t="s">
        <v>249</v>
      </c>
      <c r="GZ75" s="79"/>
      <c r="HA75" s="79">
        <v>10</v>
      </c>
      <c r="HB75" s="79"/>
      <c r="HC75" s="79"/>
      <c r="HD75" s="79"/>
      <c r="HE75" s="79"/>
      <c r="HF75" s="79"/>
      <c r="HG75" s="84"/>
      <c r="HH75" s="49" t="s">
        <v>5</v>
      </c>
      <c r="HX75" s="11" t="s">
        <v>54</v>
      </c>
      <c r="HZ75" s="11" t="s">
        <v>184</v>
      </c>
      <c r="IA75" s="11" t="s">
        <v>183</v>
      </c>
      <c r="IB75" s="11" t="s">
        <v>1</v>
      </c>
      <c r="IF75" s="11" t="s">
        <v>1</v>
      </c>
      <c r="IN75" s="21">
        <v>43969.821537187498</v>
      </c>
      <c r="IO75" s="18" t="s">
        <v>1426</v>
      </c>
      <c r="IP75" s="18">
        <v>8</v>
      </c>
      <c r="IQ75" s="18" t="s">
        <v>7</v>
      </c>
      <c r="IS75" s="18" t="s">
        <v>7</v>
      </c>
      <c r="IU75" s="18" t="s">
        <v>7</v>
      </c>
      <c r="IX75" s="18" t="s">
        <v>20</v>
      </c>
      <c r="IY75" s="18" t="s">
        <v>40</v>
      </c>
      <c r="IZ75" s="18" t="s">
        <v>494</v>
      </c>
      <c r="JA75" s="18" t="s">
        <v>20</v>
      </c>
      <c r="JB75" s="18" t="s">
        <v>20</v>
      </c>
      <c r="JC75" s="18" t="s">
        <v>194</v>
      </c>
      <c r="JD75" s="18">
        <v>2</v>
      </c>
      <c r="JE75" s="18" t="s">
        <v>20</v>
      </c>
      <c r="JF75" s="18" t="s">
        <v>79</v>
      </c>
      <c r="JG75" s="18" t="s">
        <v>38</v>
      </c>
      <c r="JH75" s="18" t="s">
        <v>9</v>
      </c>
      <c r="JI75" s="18" t="s">
        <v>1425</v>
      </c>
      <c r="JJ75" s="18" t="s">
        <v>7</v>
      </c>
      <c r="JL75" s="18" t="s">
        <v>9</v>
      </c>
      <c r="JM75" s="18" t="s">
        <v>132</v>
      </c>
      <c r="JN75" s="18" t="s">
        <v>256</v>
      </c>
      <c r="JO75" s="18" t="s">
        <v>9</v>
      </c>
      <c r="JP75" s="18" t="s">
        <v>1424</v>
      </c>
      <c r="JQ75" s="18">
        <v>5</v>
      </c>
      <c r="JR75" s="18">
        <v>90</v>
      </c>
      <c r="JS75" s="18">
        <v>0</v>
      </c>
      <c r="JT75" s="18">
        <v>0</v>
      </c>
      <c r="JU75" s="18">
        <v>6</v>
      </c>
      <c r="JV75" s="18">
        <v>60</v>
      </c>
      <c r="JW75" s="18" t="s">
        <v>1423</v>
      </c>
      <c r="JX75" s="18">
        <v>3</v>
      </c>
      <c r="JY75" s="18">
        <v>4</v>
      </c>
      <c r="JZ75" s="18">
        <v>2</v>
      </c>
      <c r="KA75" s="18">
        <v>2</v>
      </c>
      <c r="KB75" s="18">
        <v>3</v>
      </c>
      <c r="KC75" s="18">
        <v>2</v>
      </c>
      <c r="KD75" s="18">
        <v>3</v>
      </c>
      <c r="KE75" s="18">
        <v>2</v>
      </c>
      <c r="KF75" s="18">
        <v>1</v>
      </c>
      <c r="KG75" s="18">
        <v>3</v>
      </c>
      <c r="KH75" s="18">
        <v>3</v>
      </c>
      <c r="KI75" s="18">
        <v>1</v>
      </c>
      <c r="KJ75" s="18">
        <v>1</v>
      </c>
      <c r="KK75" s="18">
        <v>1</v>
      </c>
      <c r="KL75" s="18">
        <v>3</v>
      </c>
      <c r="KM75" s="18">
        <v>2</v>
      </c>
      <c r="KN75" s="18">
        <v>2</v>
      </c>
      <c r="KO75" s="18">
        <v>2</v>
      </c>
      <c r="KP75" s="18">
        <v>3</v>
      </c>
      <c r="KQ75" s="18">
        <v>3</v>
      </c>
      <c r="KR75" s="34">
        <v>39</v>
      </c>
      <c r="KS75" s="149">
        <v>2</v>
      </c>
      <c r="KT75" s="18">
        <v>2</v>
      </c>
      <c r="KU75" s="18">
        <v>1</v>
      </c>
      <c r="KV75" s="18">
        <v>2</v>
      </c>
      <c r="KW75" s="18">
        <v>2</v>
      </c>
      <c r="KX75" s="18">
        <v>1</v>
      </c>
      <c r="KY75" s="18">
        <v>2</v>
      </c>
      <c r="KZ75" s="18">
        <v>2</v>
      </c>
      <c r="LA75" s="18">
        <v>3</v>
      </c>
      <c r="LB75" s="18">
        <v>1</v>
      </c>
      <c r="LC75" s="18">
        <v>1</v>
      </c>
      <c r="LD75" s="18">
        <v>2</v>
      </c>
      <c r="LE75" s="18">
        <v>2</v>
      </c>
      <c r="LF75" s="18">
        <v>0</v>
      </c>
      <c r="LG75" s="18">
        <v>0</v>
      </c>
      <c r="LH75" s="18">
        <v>3</v>
      </c>
      <c r="LI75" s="18">
        <v>1</v>
      </c>
      <c r="LJ75" s="18">
        <v>1</v>
      </c>
      <c r="LK75" s="18">
        <v>2</v>
      </c>
      <c r="LL75" s="18">
        <v>1</v>
      </c>
      <c r="LM75" s="18">
        <v>2</v>
      </c>
      <c r="LN75" s="18">
        <v>1</v>
      </c>
      <c r="LO75" s="18">
        <v>0</v>
      </c>
      <c r="LP75" s="18">
        <v>2</v>
      </c>
      <c r="LQ75" s="18">
        <v>2</v>
      </c>
      <c r="LR75" s="18">
        <v>1</v>
      </c>
      <c r="LS75" s="18">
        <v>1</v>
      </c>
      <c r="LT75" s="18">
        <v>0</v>
      </c>
      <c r="LU75" s="18">
        <v>1</v>
      </c>
      <c r="LV75" s="18">
        <v>0</v>
      </c>
      <c r="LW75" s="18">
        <v>1</v>
      </c>
      <c r="LX75" s="18">
        <v>2</v>
      </c>
      <c r="LY75" s="18">
        <v>0</v>
      </c>
      <c r="LZ75" s="18">
        <v>0</v>
      </c>
      <c r="MA75" s="18">
        <v>3</v>
      </c>
      <c r="MB75" s="18">
        <v>2</v>
      </c>
      <c r="MC75" s="34">
        <v>1</v>
      </c>
      <c r="MD75">
        <f t="shared" si="9"/>
        <v>8</v>
      </c>
      <c r="ME75">
        <f t="shared" si="10"/>
        <v>12</v>
      </c>
      <c r="MF75">
        <f t="shared" si="11"/>
        <v>5</v>
      </c>
      <c r="MG75">
        <f t="shared" si="12"/>
        <v>7</v>
      </c>
      <c r="MH75">
        <f t="shared" si="13"/>
        <v>14</v>
      </c>
      <c r="MI75">
        <f t="shared" si="14"/>
        <v>4</v>
      </c>
      <c r="MJ75">
        <f t="shared" si="15"/>
        <v>22</v>
      </c>
      <c r="MK75" s="149">
        <v>2</v>
      </c>
      <c r="ML75" s="18">
        <v>2</v>
      </c>
      <c r="MM75" s="18">
        <v>4</v>
      </c>
      <c r="MN75" s="18">
        <v>2</v>
      </c>
      <c r="MO75" s="18">
        <v>4</v>
      </c>
      <c r="MP75" s="18">
        <v>2</v>
      </c>
      <c r="MQ75" s="18">
        <v>2</v>
      </c>
      <c r="MR75" s="18">
        <v>2</v>
      </c>
      <c r="MS75" s="18">
        <v>3</v>
      </c>
      <c r="MT75" s="18">
        <v>1</v>
      </c>
      <c r="MU75" s="18">
        <v>2</v>
      </c>
      <c r="MV75" s="18">
        <v>1</v>
      </c>
      <c r="MW75" s="18">
        <v>3</v>
      </c>
      <c r="MX75" s="18">
        <v>2</v>
      </c>
      <c r="MY75" s="18">
        <v>3</v>
      </c>
      <c r="MZ75" s="18">
        <v>2</v>
      </c>
      <c r="NA75" s="18">
        <v>3</v>
      </c>
      <c r="NB75" s="18">
        <v>1</v>
      </c>
      <c r="NC75" s="18">
        <v>1</v>
      </c>
      <c r="ND75" s="24">
        <f>SUM(MK75:NC75)</f>
        <v>42</v>
      </c>
      <c r="NE75" s="20" t="s">
        <v>504</v>
      </c>
      <c r="NF75" s="18">
        <v>10</v>
      </c>
      <c r="NG75" s="20" t="s">
        <v>1422</v>
      </c>
      <c r="NH75" s="18">
        <v>9</v>
      </c>
      <c r="NI75" s="18" t="s">
        <v>103</v>
      </c>
      <c r="NJ75" s="18" t="s">
        <v>26</v>
      </c>
      <c r="NK75" s="18" t="s">
        <v>26</v>
      </c>
      <c r="NL75" s="18" t="s">
        <v>26</v>
      </c>
      <c r="NM75" s="18" t="s">
        <v>26</v>
      </c>
      <c r="NN75" s="18" t="s">
        <v>26</v>
      </c>
      <c r="NO75" s="18" t="s">
        <v>26</v>
      </c>
      <c r="NP75" s="18" t="s">
        <v>26</v>
      </c>
      <c r="NQ75" s="18" t="s">
        <v>26</v>
      </c>
      <c r="NR75" s="18" t="s">
        <v>20</v>
      </c>
      <c r="NS75" s="18" t="s">
        <v>25</v>
      </c>
      <c r="NT75" s="18" t="s">
        <v>26</v>
      </c>
      <c r="NU75" s="18" t="s">
        <v>24</v>
      </c>
      <c r="NV75" s="18" t="s">
        <v>100</v>
      </c>
      <c r="NW75" s="18">
        <v>60</v>
      </c>
      <c r="NX75" s="18" t="s">
        <v>7</v>
      </c>
      <c r="NY75" s="18" t="s">
        <v>9</v>
      </c>
      <c r="NZ75" s="18" t="s">
        <v>1421</v>
      </c>
      <c r="OA75" s="18" t="s">
        <v>22</v>
      </c>
      <c r="OB75" s="18" t="s">
        <v>96</v>
      </c>
      <c r="OC75" s="18">
        <v>4</v>
      </c>
      <c r="OD75" s="18">
        <v>3</v>
      </c>
      <c r="OE75" s="18">
        <v>3</v>
      </c>
      <c r="OF75" s="18">
        <v>1</v>
      </c>
      <c r="OG75" s="18" t="s">
        <v>1346</v>
      </c>
      <c r="OH75" s="18" t="s">
        <v>1346</v>
      </c>
      <c r="OI75" s="18" t="s">
        <v>19</v>
      </c>
      <c r="OJ75" s="18" t="s">
        <v>18</v>
      </c>
      <c r="OK75" s="18" t="s">
        <v>16</v>
      </c>
      <c r="OL75" s="18">
        <v>3</v>
      </c>
      <c r="OM75" s="18">
        <v>2</v>
      </c>
      <c r="ON75" s="18">
        <v>2</v>
      </c>
      <c r="OO75" s="18">
        <v>2</v>
      </c>
      <c r="OP75" s="18" t="s">
        <v>1420</v>
      </c>
      <c r="OQ75" s="18" t="s">
        <v>14</v>
      </c>
      <c r="OR75" s="18" t="s">
        <v>9</v>
      </c>
      <c r="OS75" s="18" t="s">
        <v>14</v>
      </c>
      <c r="OT75" s="18" t="s">
        <v>94</v>
      </c>
      <c r="OU75" s="18" t="s">
        <v>13</v>
      </c>
      <c r="OV75" s="18" t="s">
        <v>7</v>
      </c>
      <c r="OW75" s="18" t="s">
        <v>7</v>
      </c>
      <c r="OX75" s="18" t="s">
        <v>143</v>
      </c>
      <c r="OY75" s="18" t="s">
        <v>92</v>
      </c>
      <c r="OZ75" s="18" t="s">
        <v>7</v>
      </c>
      <c r="PA75" s="18" t="s">
        <v>7</v>
      </c>
      <c r="PC75" s="18" t="s">
        <v>1419</v>
      </c>
      <c r="PD75" s="18" t="s">
        <v>9</v>
      </c>
      <c r="PE75" s="18" t="s">
        <v>9</v>
      </c>
      <c r="PF75" s="18" t="s">
        <v>9</v>
      </c>
      <c r="PG75" s="18" t="s">
        <v>8</v>
      </c>
      <c r="PH75" s="18" t="s">
        <v>7</v>
      </c>
      <c r="PI75" s="18" t="s">
        <v>7</v>
      </c>
      <c r="PK75" s="18" t="s">
        <v>7</v>
      </c>
      <c r="PL75" s="18" t="s">
        <v>7</v>
      </c>
      <c r="PM75" s="18" t="s">
        <v>121</v>
      </c>
      <c r="PN75" s="18">
        <v>7</v>
      </c>
      <c r="PV75" s="18" t="s">
        <v>5</v>
      </c>
      <c r="QL75" s="18" t="s">
        <v>54</v>
      </c>
      <c r="QP75" s="18" t="s">
        <v>141</v>
      </c>
      <c r="QQ75" s="18" t="s">
        <v>1</v>
      </c>
      <c r="QR75" s="18" t="s">
        <v>1</v>
      </c>
      <c r="QT75" s="18" t="s">
        <v>1</v>
      </c>
    </row>
    <row r="76" spans="1:684" ht="14.5" x14ac:dyDescent="0.35">
      <c r="A76" s="17">
        <v>43957.59366489583</v>
      </c>
      <c r="B76" s="47" t="s">
        <v>676</v>
      </c>
      <c r="C76" s="53">
        <v>66</v>
      </c>
      <c r="D76" s="11" t="s">
        <v>139</v>
      </c>
      <c r="E76" s="11" t="s">
        <v>50</v>
      </c>
      <c r="F76" s="11" t="s">
        <v>180</v>
      </c>
      <c r="G76" s="11" t="s">
        <v>137</v>
      </c>
      <c r="H76" s="11" t="s">
        <v>7</v>
      </c>
      <c r="I76" s="11" t="s">
        <v>7</v>
      </c>
      <c r="J76" s="11" t="s">
        <v>9</v>
      </c>
      <c r="K76" s="11">
        <v>2</v>
      </c>
      <c r="L76" s="11" t="s">
        <v>7</v>
      </c>
      <c r="M76" s="11" t="s">
        <v>46</v>
      </c>
      <c r="N76" s="11" t="s">
        <v>9</v>
      </c>
      <c r="O76" s="11" t="s">
        <v>86</v>
      </c>
      <c r="P76" s="11">
        <v>120</v>
      </c>
      <c r="Q76" s="11" t="s">
        <v>136</v>
      </c>
      <c r="R76" s="11">
        <v>6</v>
      </c>
      <c r="S76" s="11">
        <v>1</v>
      </c>
      <c r="T76" s="11">
        <v>0</v>
      </c>
      <c r="U76" s="11" t="s">
        <v>7</v>
      </c>
      <c r="V76" s="11" t="s">
        <v>7</v>
      </c>
      <c r="W76" s="11" t="s">
        <v>9</v>
      </c>
      <c r="X76" s="11" t="s">
        <v>7</v>
      </c>
      <c r="Y76" s="54" t="s">
        <v>7</v>
      </c>
      <c r="Z76" s="65" t="s">
        <v>7</v>
      </c>
      <c r="AA76" s="66"/>
      <c r="AB76" s="66" t="s">
        <v>7</v>
      </c>
      <c r="AC76" s="66"/>
      <c r="AD76" s="66" t="s">
        <v>7</v>
      </c>
      <c r="AE76" s="66"/>
      <c r="AF76" s="67"/>
      <c r="AG76" s="53" t="s">
        <v>20</v>
      </c>
      <c r="AH76" s="11" t="s">
        <v>40</v>
      </c>
      <c r="AI76" s="11" t="s">
        <v>20</v>
      </c>
      <c r="AJ76" s="11" t="s">
        <v>20</v>
      </c>
      <c r="AK76" s="11" t="s">
        <v>20</v>
      </c>
      <c r="AL76" s="11" t="s">
        <v>80</v>
      </c>
      <c r="AM76" s="11" t="s">
        <v>20</v>
      </c>
      <c r="AN76" s="11" t="s">
        <v>20</v>
      </c>
      <c r="AO76" s="11">
        <v>4</v>
      </c>
      <c r="AP76" s="54" t="s">
        <v>38</v>
      </c>
      <c r="AQ76" s="65" t="s">
        <v>7</v>
      </c>
      <c r="AR76" s="66"/>
      <c r="AS76" s="66" t="s">
        <v>7</v>
      </c>
      <c r="AT76" s="67"/>
      <c r="AU76" s="53" t="s">
        <v>7</v>
      </c>
      <c r="AV76" s="11" t="s">
        <v>20</v>
      </c>
      <c r="AX76" s="11" t="s">
        <v>7</v>
      </c>
      <c r="AZ76" s="11">
        <v>0</v>
      </c>
      <c r="BA76" s="11">
        <v>0</v>
      </c>
      <c r="BB76" s="11">
        <v>3</v>
      </c>
      <c r="BC76" s="11">
        <v>0</v>
      </c>
      <c r="BD76" s="11">
        <v>0</v>
      </c>
      <c r="BE76" s="11">
        <v>0</v>
      </c>
      <c r="BF76" s="54">
        <v>12</v>
      </c>
      <c r="BG76" s="83">
        <v>3</v>
      </c>
      <c r="BH76" s="79">
        <v>4</v>
      </c>
      <c r="BI76" s="79">
        <v>3</v>
      </c>
      <c r="BJ76" s="79">
        <v>2</v>
      </c>
      <c r="BK76" s="79">
        <v>3</v>
      </c>
      <c r="BL76" s="79">
        <v>2</v>
      </c>
      <c r="BM76" s="79">
        <v>4</v>
      </c>
      <c r="BN76" s="79">
        <v>2</v>
      </c>
      <c r="BO76" s="79">
        <v>3</v>
      </c>
      <c r="BP76" s="79">
        <v>3</v>
      </c>
      <c r="BQ76" s="79">
        <v>3</v>
      </c>
      <c r="BR76" s="79">
        <v>2</v>
      </c>
      <c r="BS76" s="79">
        <v>2</v>
      </c>
      <c r="BT76" s="79">
        <v>2</v>
      </c>
      <c r="BU76" s="79">
        <v>3</v>
      </c>
      <c r="BV76" s="79">
        <v>2</v>
      </c>
      <c r="BW76" s="79">
        <v>3</v>
      </c>
      <c r="BX76" s="79">
        <v>1</v>
      </c>
      <c r="BY76" s="79">
        <v>3</v>
      </c>
      <c r="BZ76" s="84">
        <v>2</v>
      </c>
      <c r="CA76" s="136">
        <v>47</v>
      </c>
      <c r="CB76" s="53">
        <v>1</v>
      </c>
      <c r="CC76" s="11">
        <v>1</v>
      </c>
      <c r="CD76" s="11">
        <v>1</v>
      </c>
      <c r="CE76" s="11">
        <v>1</v>
      </c>
      <c r="CF76" s="11">
        <v>1</v>
      </c>
      <c r="CG76" s="11">
        <v>2</v>
      </c>
      <c r="CH76" s="11">
        <v>1</v>
      </c>
      <c r="CI76" s="11">
        <v>3</v>
      </c>
      <c r="CJ76" s="11">
        <v>0</v>
      </c>
      <c r="CK76" s="11">
        <v>2</v>
      </c>
      <c r="CL76" s="11">
        <v>3</v>
      </c>
      <c r="CM76" s="11">
        <v>3</v>
      </c>
      <c r="CN76" s="11">
        <v>1</v>
      </c>
      <c r="CO76" s="11">
        <v>2</v>
      </c>
      <c r="CP76" s="11">
        <v>1</v>
      </c>
      <c r="CQ76" s="11">
        <v>1</v>
      </c>
      <c r="CR76" s="11">
        <v>2</v>
      </c>
      <c r="CS76" s="11">
        <v>2</v>
      </c>
      <c r="CT76" s="11">
        <v>1</v>
      </c>
      <c r="CU76" s="11">
        <v>3</v>
      </c>
      <c r="CV76" s="11">
        <v>0</v>
      </c>
      <c r="CW76" s="11">
        <v>1</v>
      </c>
      <c r="CX76" s="11">
        <v>2</v>
      </c>
      <c r="CY76" s="11">
        <v>2</v>
      </c>
      <c r="CZ76" s="11">
        <v>0</v>
      </c>
      <c r="DA76" s="11">
        <v>1</v>
      </c>
      <c r="DB76" s="11">
        <v>1</v>
      </c>
      <c r="DC76" s="11">
        <v>1</v>
      </c>
      <c r="DD76" s="11">
        <v>2</v>
      </c>
      <c r="DE76" s="11">
        <v>1</v>
      </c>
      <c r="DF76" s="11">
        <v>0</v>
      </c>
      <c r="DG76" s="11">
        <v>0</v>
      </c>
      <c r="DH76" s="11">
        <v>1</v>
      </c>
      <c r="DI76" s="11">
        <v>1</v>
      </c>
      <c r="DJ76" s="11">
        <v>0</v>
      </c>
      <c r="DK76" s="11">
        <v>1</v>
      </c>
      <c r="DL76" s="54">
        <v>1</v>
      </c>
      <c r="DM76" s="143">
        <v>7</v>
      </c>
      <c r="DN76" s="143">
        <v>6</v>
      </c>
      <c r="DO76" s="143">
        <v>7</v>
      </c>
      <c r="DP76" s="143">
        <v>16</v>
      </c>
      <c r="DQ76" s="143">
        <v>4</v>
      </c>
      <c r="DR76" s="143">
        <v>7</v>
      </c>
      <c r="DS76" s="143">
        <v>39</v>
      </c>
      <c r="DT76" s="83">
        <v>2</v>
      </c>
      <c r="DU76" s="79">
        <v>1</v>
      </c>
      <c r="DV76" s="79">
        <v>2</v>
      </c>
      <c r="DW76" s="79">
        <v>2</v>
      </c>
      <c r="DX76" s="79">
        <v>1</v>
      </c>
      <c r="DY76" s="79">
        <v>1</v>
      </c>
      <c r="DZ76" s="79">
        <v>1</v>
      </c>
      <c r="EA76" s="79">
        <v>2</v>
      </c>
      <c r="EB76" s="79">
        <v>1</v>
      </c>
      <c r="EC76" s="79">
        <v>1</v>
      </c>
      <c r="ED76" s="79">
        <v>2</v>
      </c>
      <c r="EE76" s="79">
        <v>2</v>
      </c>
      <c r="EF76" s="79">
        <v>1</v>
      </c>
      <c r="EG76" s="79">
        <v>2</v>
      </c>
      <c r="EH76" s="79">
        <v>2</v>
      </c>
      <c r="EI76" s="79">
        <v>2</v>
      </c>
      <c r="EJ76" s="79">
        <v>1</v>
      </c>
      <c r="EK76" s="79">
        <v>2</v>
      </c>
      <c r="EL76" s="84">
        <v>1</v>
      </c>
      <c r="EM76" s="136">
        <f t="shared" si="8"/>
        <v>29</v>
      </c>
      <c r="EN76" s="90" t="s">
        <v>675</v>
      </c>
      <c r="EO76" s="11">
        <v>20</v>
      </c>
      <c r="EP76" s="77" t="s">
        <v>251</v>
      </c>
      <c r="EQ76" s="11">
        <v>7</v>
      </c>
      <c r="ER76" s="11" t="s">
        <v>69</v>
      </c>
      <c r="ES76" s="11" t="s">
        <v>69</v>
      </c>
      <c r="ET76" s="11" t="s">
        <v>26</v>
      </c>
      <c r="EU76" s="11" t="s">
        <v>26</v>
      </c>
      <c r="EV76" s="11" t="s">
        <v>26</v>
      </c>
      <c r="EW76" s="11" t="s">
        <v>26</v>
      </c>
      <c r="EX76" s="11" t="s">
        <v>69</v>
      </c>
      <c r="EY76" s="11" t="s">
        <v>103</v>
      </c>
      <c r="EZ76" s="11" t="s">
        <v>26</v>
      </c>
      <c r="FA76" s="11" t="s">
        <v>7</v>
      </c>
      <c r="FB76" s="11" t="s">
        <v>26</v>
      </c>
      <c r="FC76" s="11" t="s">
        <v>26</v>
      </c>
      <c r="FD76" s="11" t="s">
        <v>101</v>
      </c>
      <c r="FE76" s="54" t="s">
        <v>100</v>
      </c>
      <c r="FF76" s="83">
        <v>0.1</v>
      </c>
      <c r="FG76" s="79">
        <v>5</v>
      </c>
      <c r="FH76" s="79">
        <v>47</v>
      </c>
      <c r="FI76" s="79">
        <v>20</v>
      </c>
      <c r="FJ76" s="79" t="s">
        <v>9</v>
      </c>
      <c r="FK76" s="79" t="s">
        <v>9</v>
      </c>
      <c r="FL76" s="79" t="s">
        <v>674</v>
      </c>
      <c r="FM76" s="79" t="s">
        <v>96</v>
      </c>
      <c r="FN76" s="84" t="s">
        <v>21</v>
      </c>
      <c r="FO76" s="53">
        <v>4</v>
      </c>
      <c r="FP76" s="11">
        <v>3</v>
      </c>
      <c r="FQ76" s="11">
        <v>5</v>
      </c>
      <c r="FR76" s="11">
        <v>2</v>
      </c>
      <c r="FS76" s="11" t="s">
        <v>16</v>
      </c>
      <c r="FT76" s="11" t="s">
        <v>17</v>
      </c>
      <c r="FU76" s="11" t="s">
        <v>19</v>
      </c>
      <c r="FV76" s="11" t="s">
        <v>20</v>
      </c>
      <c r="FW76" s="11" t="s">
        <v>20</v>
      </c>
      <c r="FX76" s="11">
        <v>2</v>
      </c>
      <c r="FY76" s="11">
        <v>4</v>
      </c>
      <c r="FZ76" s="11">
        <v>4</v>
      </c>
      <c r="GA76" s="11">
        <v>5</v>
      </c>
      <c r="GB76" s="11" t="s">
        <v>20</v>
      </c>
      <c r="GC76" s="11" t="s">
        <v>14</v>
      </c>
      <c r="GD76" s="11" t="s">
        <v>7</v>
      </c>
      <c r="GE76" s="11" t="s">
        <v>94</v>
      </c>
      <c r="GF76" s="11" t="s">
        <v>94</v>
      </c>
      <c r="GG76" s="11" t="s">
        <v>7</v>
      </c>
      <c r="GH76" s="11" t="s">
        <v>7</v>
      </c>
      <c r="GI76" s="54" t="s">
        <v>7</v>
      </c>
      <c r="GJ76" s="83" t="s">
        <v>12</v>
      </c>
      <c r="GK76" s="79" t="s">
        <v>57</v>
      </c>
      <c r="GL76" s="79" t="s">
        <v>9</v>
      </c>
      <c r="GM76" s="79" t="s">
        <v>7</v>
      </c>
      <c r="GN76" s="79"/>
      <c r="GO76" s="79" t="s">
        <v>580</v>
      </c>
      <c r="GP76" s="79" t="s">
        <v>7</v>
      </c>
      <c r="GQ76" s="79" t="s">
        <v>7</v>
      </c>
      <c r="GR76" s="79" t="s">
        <v>7</v>
      </c>
      <c r="GS76" s="79"/>
      <c r="GT76" s="84" t="s">
        <v>7</v>
      </c>
      <c r="GU76" s="53" t="s">
        <v>7</v>
      </c>
      <c r="GW76" s="11" t="s">
        <v>7</v>
      </c>
      <c r="GX76" s="54" t="s">
        <v>7</v>
      </c>
      <c r="GY76" s="83" t="s">
        <v>90</v>
      </c>
      <c r="GZ76" s="79"/>
      <c r="HA76" s="79"/>
      <c r="HB76" s="79"/>
      <c r="HC76" s="79"/>
      <c r="HD76" s="79"/>
      <c r="HE76" s="79">
        <v>10</v>
      </c>
      <c r="HF76" s="79"/>
      <c r="HG76" s="84"/>
      <c r="HH76" s="49" t="s">
        <v>5</v>
      </c>
      <c r="HX76" s="11" t="s">
        <v>54</v>
      </c>
      <c r="IB76" s="11" t="s">
        <v>141</v>
      </c>
      <c r="IC76" s="11" t="s">
        <v>1</v>
      </c>
      <c r="ID76" s="11" t="s">
        <v>1</v>
      </c>
      <c r="IF76" s="11" t="s">
        <v>1</v>
      </c>
      <c r="IN76" s="21">
        <v>43966.590700231478</v>
      </c>
      <c r="IO76" s="18" t="s">
        <v>1442</v>
      </c>
      <c r="IP76" s="18">
        <v>8</v>
      </c>
      <c r="IQ76" s="18" t="s">
        <v>7</v>
      </c>
      <c r="IS76" s="18" t="s">
        <v>7</v>
      </c>
      <c r="IU76" s="18" t="s">
        <v>7</v>
      </c>
      <c r="IX76" s="18" t="s">
        <v>20</v>
      </c>
      <c r="IY76" s="18" t="s">
        <v>40</v>
      </c>
      <c r="IZ76" s="18" t="s">
        <v>20</v>
      </c>
      <c r="JA76" s="18" t="s">
        <v>20</v>
      </c>
      <c r="JB76" s="18" t="s">
        <v>20</v>
      </c>
      <c r="JC76" s="18" t="s">
        <v>80</v>
      </c>
      <c r="JD76" s="18" t="s">
        <v>20</v>
      </c>
      <c r="JE76" s="18" t="s">
        <v>20</v>
      </c>
      <c r="JF76" s="18">
        <v>4</v>
      </c>
      <c r="JG76" s="18" t="s">
        <v>38</v>
      </c>
      <c r="JH76" s="18" t="s">
        <v>7</v>
      </c>
      <c r="JJ76" s="18" t="s">
        <v>7</v>
      </c>
      <c r="JL76" s="18" t="s">
        <v>7</v>
      </c>
      <c r="JM76" s="18" t="s">
        <v>20</v>
      </c>
      <c r="JO76" s="18" t="s">
        <v>7</v>
      </c>
      <c r="JQ76" s="18">
        <v>0</v>
      </c>
      <c r="JS76" s="18">
        <v>0</v>
      </c>
      <c r="JU76" s="18">
        <v>1</v>
      </c>
      <c r="JX76" s="18">
        <v>3</v>
      </c>
      <c r="JY76" s="18">
        <v>3</v>
      </c>
      <c r="JZ76" s="18">
        <v>3</v>
      </c>
      <c r="KA76" s="18">
        <v>3</v>
      </c>
      <c r="KB76" s="18">
        <v>3</v>
      </c>
      <c r="KC76" s="18">
        <v>3</v>
      </c>
      <c r="KD76" s="18">
        <v>3</v>
      </c>
      <c r="KE76" s="18">
        <v>3</v>
      </c>
      <c r="KF76" s="18">
        <v>2</v>
      </c>
      <c r="KG76" s="18">
        <v>3</v>
      </c>
      <c r="KH76" s="18">
        <v>3</v>
      </c>
      <c r="KI76" s="18">
        <v>2</v>
      </c>
      <c r="KJ76" s="18">
        <v>2</v>
      </c>
      <c r="KK76" s="18">
        <v>2</v>
      </c>
      <c r="KL76" s="18">
        <v>3</v>
      </c>
      <c r="KM76" s="18">
        <v>2</v>
      </c>
      <c r="KN76" s="18">
        <v>3</v>
      </c>
      <c r="KO76" s="18">
        <v>2</v>
      </c>
      <c r="KP76" s="18">
        <v>3</v>
      </c>
      <c r="KQ76" s="18">
        <v>2</v>
      </c>
      <c r="KR76" s="34">
        <v>48</v>
      </c>
      <c r="KS76" s="149">
        <v>2</v>
      </c>
      <c r="KT76" s="18">
        <v>1</v>
      </c>
      <c r="KU76" s="18">
        <v>1</v>
      </c>
      <c r="KV76" s="18">
        <v>2</v>
      </c>
      <c r="KW76" s="18">
        <v>1</v>
      </c>
      <c r="KX76" s="18">
        <v>1</v>
      </c>
      <c r="KY76" s="18">
        <v>1</v>
      </c>
      <c r="KZ76" s="18">
        <v>2</v>
      </c>
      <c r="LA76" s="18">
        <v>1</v>
      </c>
      <c r="LB76" s="18">
        <v>2</v>
      </c>
      <c r="LC76" s="18">
        <v>3</v>
      </c>
      <c r="LD76" s="18">
        <v>1</v>
      </c>
      <c r="LE76" s="18">
        <v>1</v>
      </c>
      <c r="LF76" s="18">
        <v>3</v>
      </c>
      <c r="LG76" s="18">
        <v>2</v>
      </c>
      <c r="LH76" s="18">
        <v>2</v>
      </c>
      <c r="LI76" s="18">
        <v>1</v>
      </c>
      <c r="LJ76" s="18">
        <v>1</v>
      </c>
      <c r="LK76" s="18">
        <v>1</v>
      </c>
      <c r="LL76" s="18">
        <v>3</v>
      </c>
      <c r="LM76" s="18">
        <v>2</v>
      </c>
      <c r="LN76" s="18">
        <v>1</v>
      </c>
      <c r="LO76" s="18">
        <v>1</v>
      </c>
      <c r="LP76" s="18">
        <v>1</v>
      </c>
      <c r="LQ76" s="18">
        <v>1</v>
      </c>
      <c r="LR76" s="18">
        <v>1</v>
      </c>
      <c r="LS76" s="18">
        <v>1</v>
      </c>
      <c r="LT76" s="18">
        <v>2</v>
      </c>
      <c r="LU76" s="18">
        <v>1</v>
      </c>
      <c r="LV76" s="18">
        <v>0</v>
      </c>
      <c r="LW76" s="18">
        <v>0</v>
      </c>
      <c r="LX76" s="18">
        <v>1</v>
      </c>
      <c r="LY76" s="18">
        <v>1</v>
      </c>
      <c r="LZ76" s="18">
        <v>1</v>
      </c>
      <c r="MA76" s="18">
        <v>0</v>
      </c>
      <c r="MB76" s="18">
        <v>2</v>
      </c>
      <c r="MC76" s="34">
        <v>1</v>
      </c>
      <c r="MD76">
        <f t="shared" si="9"/>
        <v>10</v>
      </c>
      <c r="ME76">
        <f t="shared" si="10"/>
        <v>9</v>
      </c>
      <c r="MF76">
        <f t="shared" si="11"/>
        <v>5</v>
      </c>
      <c r="MG76">
        <f t="shared" si="12"/>
        <v>15</v>
      </c>
      <c r="MH76">
        <f t="shared" si="13"/>
        <v>5</v>
      </c>
      <c r="MI76">
        <f t="shared" si="14"/>
        <v>5</v>
      </c>
      <c r="MJ76">
        <f t="shared" si="15"/>
        <v>39</v>
      </c>
      <c r="MK76" s="149">
        <v>3</v>
      </c>
      <c r="ML76" s="18">
        <v>2</v>
      </c>
      <c r="MM76" s="18">
        <v>3</v>
      </c>
      <c r="MN76" s="18">
        <v>2</v>
      </c>
      <c r="MO76" s="18">
        <v>2</v>
      </c>
      <c r="MP76" s="18">
        <v>1</v>
      </c>
      <c r="MQ76" s="18">
        <v>2</v>
      </c>
      <c r="MR76" s="18">
        <v>2</v>
      </c>
      <c r="MS76" s="18">
        <v>2</v>
      </c>
      <c r="MT76" s="18">
        <v>2</v>
      </c>
      <c r="MU76" s="18">
        <v>2</v>
      </c>
      <c r="MV76" s="18">
        <v>2</v>
      </c>
      <c r="MW76" s="18">
        <v>1</v>
      </c>
      <c r="MX76" s="18">
        <v>2</v>
      </c>
      <c r="MY76" s="18">
        <v>1</v>
      </c>
      <c r="MZ76" s="18">
        <v>1</v>
      </c>
      <c r="NA76" s="18">
        <v>1</v>
      </c>
      <c r="NB76" s="18">
        <v>1</v>
      </c>
      <c r="NC76" s="18">
        <v>2</v>
      </c>
      <c r="ND76" s="24">
        <f>SUM(MK76:NC76)</f>
        <v>34</v>
      </c>
      <c r="NE76" s="18">
        <v>10</v>
      </c>
      <c r="NF76" s="18">
        <v>20</v>
      </c>
      <c r="NG76" s="18">
        <v>7</v>
      </c>
      <c r="NH76" s="18">
        <v>7</v>
      </c>
      <c r="NI76" s="18" t="s">
        <v>103</v>
      </c>
      <c r="NJ76" s="18" t="s">
        <v>69</v>
      </c>
      <c r="NK76" s="18" t="s">
        <v>26</v>
      </c>
      <c r="NL76" s="18" t="s">
        <v>26</v>
      </c>
      <c r="NM76" s="18" t="s">
        <v>26</v>
      </c>
      <c r="NN76" s="18" t="s">
        <v>103</v>
      </c>
      <c r="NO76" s="18" t="s">
        <v>26</v>
      </c>
      <c r="NP76" s="18" t="s">
        <v>26</v>
      </c>
      <c r="NQ76" s="18" t="s">
        <v>103</v>
      </c>
      <c r="NR76" s="18" t="s">
        <v>102</v>
      </c>
      <c r="NS76" s="18" t="s">
        <v>26</v>
      </c>
      <c r="NT76" s="18" t="s">
        <v>26</v>
      </c>
      <c r="NU76" s="18" t="s">
        <v>101</v>
      </c>
      <c r="NV76" s="18" t="s">
        <v>65</v>
      </c>
      <c r="NW76" s="18">
        <v>120</v>
      </c>
      <c r="NX76" s="18" t="s">
        <v>9</v>
      </c>
      <c r="NY76" s="18" t="s">
        <v>7</v>
      </c>
      <c r="OA76" s="18" t="s">
        <v>96</v>
      </c>
      <c r="OB76" s="18" t="s">
        <v>21</v>
      </c>
      <c r="OC76" s="18">
        <v>4</v>
      </c>
      <c r="OD76" s="18">
        <v>3</v>
      </c>
      <c r="OE76" s="18">
        <v>5</v>
      </c>
      <c r="OF76" s="18">
        <v>2</v>
      </c>
      <c r="OG76" s="18" t="s">
        <v>16</v>
      </c>
      <c r="OH76" s="18" t="s">
        <v>1346</v>
      </c>
      <c r="OI76" s="18" t="s">
        <v>19</v>
      </c>
      <c r="OJ76" s="18" t="s">
        <v>18</v>
      </c>
      <c r="OK76" s="18" t="s">
        <v>20</v>
      </c>
      <c r="OL76" s="18">
        <v>2</v>
      </c>
      <c r="OM76" s="18">
        <v>5</v>
      </c>
      <c r="ON76" s="18">
        <v>4</v>
      </c>
      <c r="OO76" s="18">
        <v>5</v>
      </c>
      <c r="OQ76" s="18" t="s">
        <v>14</v>
      </c>
      <c r="OR76" s="18" t="s">
        <v>7</v>
      </c>
      <c r="OS76" s="18" t="s">
        <v>14</v>
      </c>
      <c r="OT76" s="18" t="s">
        <v>14</v>
      </c>
      <c r="OU76" s="18" t="s">
        <v>7</v>
      </c>
      <c r="OV76" s="18" t="s">
        <v>7</v>
      </c>
      <c r="OW76" s="18" t="s">
        <v>7</v>
      </c>
      <c r="OX76" s="18" t="s">
        <v>12</v>
      </c>
      <c r="OY76" s="18" t="s">
        <v>57</v>
      </c>
      <c r="OZ76" s="18" t="s">
        <v>9</v>
      </c>
      <c r="PA76" s="18" t="s">
        <v>7</v>
      </c>
      <c r="PC76" s="18" t="s">
        <v>368</v>
      </c>
      <c r="PD76" s="18" t="s">
        <v>9</v>
      </c>
      <c r="PE76" s="18" t="s">
        <v>9</v>
      </c>
      <c r="PF76" s="18" t="s">
        <v>7</v>
      </c>
      <c r="PH76" s="18" t="s">
        <v>7</v>
      </c>
      <c r="PI76" s="18" t="s">
        <v>7</v>
      </c>
      <c r="PK76" s="18" t="s">
        <v>7</v>
      </c>
      <c r="PL76" s="18" t="s">
        <v>7</v>
      </c>
      <c r="PM76" s="18" t="s">
        <v>185</v>
      </c>
      <c r="PT76" s="18">
        <v>9</v>
      </c>
      <c r="PV76" s="18" t="s">
        <v>5</v>
      </c>
      <c r="QL76" s="18" t="s">
        <v>54</v>
      </c>
      <c r="QM76" s="18" t="s">
        <v>53</v>
      </c>
      <c r="QN76" s="18" t="s">
        <v>1</v>
      </c>
      <c r="QP76" s="18" t="s">
        <v>1</v>
      </c>
      <c r="QT76" s="18" t="s">
        <v>1</v>
      </c>
      <c r="RB76" s="37">
        <v>43977.661963923616</v>
      </c>
      <c r="RC76" s="35" t="s">
        <v>1656</v>
      </c>
      <c r="RD76" s="35">
        <v>10</v>
      </c>
      <c r="RE76" s="35" t="s">
        <v>7</v>
      </c>
      <c r="RG76" s="35" t="s">
        <v>7</v>
      </c>
      <c r="RH76" s="35" t="s">
        <v>351</v>
      </c>
      <c r="RI76" s="35" t="s">
        <v>7</v>
      </c>
      <c r="RL76" s="35" t="s">
        <v>20</v>
      </c>
      <c r="RM76" s="35" t="s">
        <v>40</v>
      </c>
      <c r="RN76" s="35" t="s">
        <v>20</v>
      </c>
      <c r="RO76" s="35" t="s">
        <v>20</v>
      </c>
      <c r="RP76" s="35" t="s">
        <v>20</v>
      </c>
      <c r="RQ76" s="35" t="s">
        <v>39</v>
      </c>
      <c r="RR76" s="35" t="s">
        <v>20</v>
      </c>
      <c r="RS76" s="35" t="s">
        <v>20</v>
      </c>
      <c r="RT76" s="35">
        <v>4</v>
      </c>
      <c r="RU76" s="35" t="s">
        <v>38</v>
      </c>
      <c r="RV76" s="35" t="s">
        <v>7</v>
      </c>
      <c r="RX76" s="35" t="s">
        <v>7</v>
      </c>
      <c r="RZ76" s="35" t="s">
        <v>7</v>
      </c>
      <c r="SA76" s="35" t="s">
        <v>20</v>
      </c>
      <c r="SC76" s="35" t="s">
        <v>7</v>
      </c>
      <c r="SE76" s="35">
        <v>0</v>
      </c>
      <c r="SF76" s="35">
        <v>0</v>
      </c>
      <c r="SG76" s="35">
        <v>2</v>
      </c>
      <c r="SH76" s="35">
        <v>1</v>
      </c>
      <c r="SI76" s="35">
        <v>0</v>
      </c>
      <c r="SJ76" s="35">
        <v>0</v>
      </c>
      <c r="SK76" s="35">
        <v>10</v>
      </c>
      <c r="SL76" s="35">
        <v>3</v>
      </c>
      <c r="SM76" s="35">
        <v>4</v>
      </c>
      <c r="SN76" s="35">
        <v>2</v>
      </c>
      <c r="SO76" s="35">
        <v>2</v>
      </c>
      <c r="SP76" s="35">
        <v>3</v>
      </c>
      <c r="SQ76" s="35">
        <v>1</v>
      </c>
      <c r="SR76" s="35">
        <v>3</v>
      </c>
      <c r="SS76" s="35">
        <v>3</v>
      </c>
      <c r="ST76" s="35">
        <v>2</v>
      </c>
      <c r="SU76" s="35">
        <v>3</v>
      </c>
      <c r="SV76" s="35">
        <v>3</v>
      </c>
      <c r="SW76" s="35">
        <v>2</v>
      </c>
      <c r="SX76" s="35">
        <v>3</v>
      </c>
      <c r="SY76" s="35">
        <v>1</v>
      </c>
      <c r="SZ76" s="35">
        <v>3</v>
      </c>
      <c r="TA76" s="35">
        <v>3</v>
      </c>
      <c r="TB76" s="35">
        <v>3</v>
      </c>
      <c r="TC76" s="35">
        <v>1</v>
      </c>
      <c r="TD76" s="35">
        <v>4</v>
      </c>
      <c r="TE76" s="35">
        <v>3</v>
      </c>
      <c r="TF76" s="156">
        <v>39</v>
      </c>
      <c r="TG76" s="160">
        <v>1</v>
      </c>
      <c r="TH76" s="35">
        <v>1</v>
      </c>
      <c r="TI76" s="35">
        <v>2</v>
      </c>
      <c r="TJ76" s="35">
        <v>1</v>
      </c>
      <c r="TK76" s="35">
        <v>1</v>
      </c>
      <c r="TL76" s="35">
        <v>1</v>
      </c>
      <c r="TM76" s="35">
        <v>2</v>
      </c>
      <c r="TN76" s="35">
        <v>2</v>
      </c>
      <c r="TO76" s="35">
        <v>1</v>
      </c>
      <c r="TP76" s="35">
        <v>2</v>
      </c>
      <c r="TQ76" s="35">
        <v>2</v>
      </c>
      <c r="TR76" s="35">
        <v>2</v>
      </c>
      <c r="TS76" s="35">
        <v>1</v>
      </c>
      <c r="TT76" s="35">
        <v>1</v>
      </c>
      <c r="TU76" s="35">
        <v>1</v>
      </c>
      <c r="TV76" s="35">
        <v>2</v>
      </c>
      <c r="TW76" s="35">
        <v>1</v>
      </c>
      <c r="TX76" s="35">
        <v>1</v>
      </c>
      <c r="TY76" s="35">
        <v>2</v>
      </c>
      <c r="TZ76" s="35">
        <v>1</v>
      </c>
      <c r="UA76" s="35">
        <v>0</v>
      </c>
      <c r="UB76" s="35">
        <v>1</v>
      </c>
      <c r="UC76" s="35">
        <v>1</v>
      </c>
      <c r="UD76" s="35">
        <v>1</v>
      </c>
      <c r="UE76" s="35">
        <v>1</v>
      </c>
      <c r="UF76" s="35">
        <v>1</v>
      </c>
      <c r="UG76" s="35">
        <v>2</v>
      </c>
      <c r="UH76" s="35">
        <v>1</v>
      </c>
      <c r="UI76" s="35">
        <v>2</v>
      </c>
      <c r="UJ76" s="35">
        <v>1</v>
      </c>
      <c r="UK76" s="35">
        <v>0</v>
      </c>
      <c r="UL76" s="35">
        <v>0</v>
      </c>
      <c r="UM76" s="35">
        <v>0</v>
      </c>
      <c r="UN76" s="35">
        <v>1</v>
      </c>
      <c r="UO76" s="35">
        <v>0</v>
      </c>
      <c r="UP76" s="35">
        <v>3</v>
      </c>
      <c r="UQ76" s="156">
        <v>2</v>
      </c>
      <c r="UR76" s="163">
        <v>9</v>
      </c>
      <c r="US76" s="163">
        <v>8</v>
      </c>
      <c r="UT76" s="163">
        <v>8</v>
      </c>
      <c r="UU76" s="163">
        <v>9</v>
      </c>
      <c r="UV76" s="163">
        <v>4</v>
      </c>
      <c r="UW76" s="163">
        <v>7</v>
      </c>
      <c r="UX76" s="163">
        <v>37</v>
      </c>
      <c r="UY76" s="160">
        <v>1</v>
      </c>
      <c r="UZ76" s="35">
        <v>1</v>
      </c>
      <c r="VA76" s="35">
        <v>2</v>
      </c>
      <c r="VB76" s="35">
        <v>2</v>
      </c>
      <c r="VC76" s="35">
        <v>1</v>
      </c>
      <c r="VD76" s="35">
        <v>1</v>
      </c>
      <c r="VE76" s="35">
        <v>3</v>
      </c>
      <c r="VF76" s="35">
        <v>3</v>
      </c>
      <c r="VG76" s="35">
        <v>2</v>
      </c>
      <c r="VH76" s="35">
        <v>1</v>
      </c>
      <c r="VI76" s="35">
        <v>2</v>
      </c>
      <c r="VJ76" s="35">
        <v>2</v>
      </c>
      <c r="VK76" s="35">
        <v>2</v>
      </c>
      <c r="VL76" s="35">
        <v>2</v>
      </c>
      <c r="VM76" s="35">
        <v>2</v>
      </c>
      <c r="VN76" s="35">
        <v>1</v>
      </c>
      <c r="VO76" s="35">
        <v>1</v>
      </c>
      <c r="VP76" s="35">
        <v>1</v>
      </c>
      <c r="VQ76" s="35">
        <v>2</v>
      </c>
      <c r="VR76" s="40">
        <f>SUM(UY76:VQ76)</f>
        <v>32</v>
      </c>
      <c r="VS76" s="44" t="s">
        <v>675</v>
      </c>
      <c r="VT76" s="35">
        <v>20</v>
      </c>
      <c r="VU76" s="44" t="s">
        <v>1132</v>
      </c>
      <c r="VV76" s="35">
        <v>8</v>
      </c>
      <c r="VW76" s="35" t="s">
        <v>69</v>
      </c>
      <c r="VX76" s="35" t="s">
        <v>103</v>
      </c>
      <c r="VY76" s="35" t="s">
        <v>26</v>
      </c>
      <c r="VZ76" s="35" t="s">
        <v>26</v>
      </c>
      <c r="WA76" s="35" t="s">
        <v>26</v>
      </c>
      <c r="WB76" s="35" t="s">
        <v>103</v>
      </c>
      <c r="WC76" s="35" t="s">
        <v>26</v>
      </c>
      <c r="WD76" s="35" t="s">
        <v>26</v>
      </c>
      <c r="WE76" s="35" t="s">
        <v>26</v>
      </c>
      <c r="WF76" s="35" t="s">
        <v>7</v>
      </c>
      <c r="WG76" s="35" t="s">
        <v>26</v>
      </c>
      <c r="WH76" s="35" t="s">
        <v>26</v>
      </c>
      <c r="WI76" s="35" t="s">
        <v>24</v>
      </c>
      <c r="WJ76" s="35" t="s">
        <v>100</v>
      </c>
      <c r="WK76" s="35">
        <v>240</v>
      </c>
      <c r="WL76" s="35" t="s">
        <v>7</v>
      </c>
      <c r="WM76" s="35" t="s">
        <v>7</v>
      </c>
      <c r="WO76" s="35" t="s">
        <v>60</v>
      </c>
      <c r="WP76" s="35" t="s">
        <v>21</v>
      </c>
      <c r="WQ76" s="35">
        <v>4</v>
      </c>
      <c r="WR76" s="35">
        <v>3</v>
      </c>
      <c r="WS76" s="35">
        <v>4</v>
      </c>
      <c r="WT76" s="35">
        <v>2</v>
      </c>
      <c r="WU76" s="35" t="s">
        <v>16</v>
      </c>
      <c r="WV76" s="35" t="s">
        <v>19</v>
      </c>
      <c r="WW76" s="35" t="s">
        <v>18</v>
      </c>
      <c r="WX76" s="35" t="s">
        <v>20</v>
      </c>
      <c r="WY76" s="35" t="s">
        <v>20</v>
      </c>
      <c r="WZ76" s="35">
        <v>2</v>
      </c>
      <c r="XA76" s="35">
        <v>2</v>
      </c>
      <c r="XB76" s="35">
        <v>5</v>
      </c>
      <c r="XC76" s="35">
        <v>5</v>
      </c>
      <c r="XE76" s="35" t="s">
        <v>14</v>
      </c>
      <c r="XF76" s="35" t="s">
        <v>7</v>
      </c>
      <c r="XG76" s="35" t="s">
        <v>14</v>
      </c>
      <c r="XH76" s="35" t="s">
        <v>94</v>
      </c>
      <c r="XI76" s="35" t="s">
        <v>7</v>
      </c>
      <c r="XJ76" s="35" t="s">
        <v>7</v>
      </c>
      <c r="XK76" s="35" t="s">
        <v>7</v>
      </c>
      <c r="XL76" s="35" t="s">
        <v>12</v>
      </c>
      <c r="XM76" s="35" t="s">
        <v>57</v>
      </c>
      <c r="XN76" s="35" t="s">
        <v>9</v>
      </c>
      <c r="XO76" s="35" t="s">
        <v>9</v>
      </c>
      <c r="XP76" s="35">
        <v>2</v>
      </c>
      <c r="XQ76" s="35" t="s">
        <v>580</v>
      </c>
      <c r="XR76" s="35" t="s">
        <v>7</v>
      </c>
      <c r="XS76" s="35" t="s">
        <v>7</v>
      </c>
      <c r="XT76" s="35" t="s">
        <v>7</v>
      </c>
      <c r="XV76" s="35" t="s">
        <v>7</v>
      </c>
      <c r="XW76" s="35" t="s">
        <v>7</v>
      </c>
      <c r="XY76" s="35" t="s">
        <v>7</v>
      </c>
      <c r="XZ76" s="35" t="s">
        <v>7</v>
      </c>
      <c r="YA76" s="35" t="s">
        <v>308</v>
      </c>
      <c r="YD76" s="35">
        <v>10</v>
      </c>
      <c r="YJ76" s="35" t="s">
        <v>5</v>
      </c>
      <c r="YZ76" s="35" t="s">
        <v>54</v>
      </c>
      <c r="ZB76" s="35" t="s">
        <v>184</v>
      </c>
      <c r="ZC76" s="35" t="s">
        <v>1</v>
      </c>
      <c r="ZD76" s="35" t="s">
        <v>1</v>
      </c>
      <c r="ZH76" s="35" t="s">
        <v>1</v>
      </c>
    </row>
    <row r="77" spans="1:684" ht="14.5" x14ac:dyDescent="0.35">
      <c r="A77" s="17">
        <v>43953.865341261575</v>
      </c>
      <c r="B77" s="47" t="s">
        <v>1081</v>
      </c>
      <c r="C77" s="53">
        <v>58</v>
      </c>
      <c r="D77" s="11" t="s">
        <v>51</v>
      </c>
      <c r="E77" s="11" t="s">
        <v>50</v>
      </c>
      <c r="F77" s="11" t="s">
        <v>49</v>
      </c>
      <c r="G77" s="11" t="s">
        <v>117</v>
      </c>
      <c r="H77" s="11" t="s">
        <v>9</v>
      </c>
      <c r="I77" s="11" t="s">
        <v>7</v>
      </c>
      <c r="J77" s="11" t="s">
        <v>9</v>
      </c>
      <c r="K77" s="11">
        <v>8</v>
      </c>
      <c r="L77" s="11" t="s">
        <v>9</v>
      </c>
      <c r="M77" s="11" t="s">
        <v>449</v>
      </c>
      <c r="N77" s="11" t="s">
        <v>7</v>
      </c>
      <c r="O77" s="11" t="s">
        <v>45</v>
      </c>
      <c r="P77" s="11">
        <v>250</v>
      </c>
      <c r="Q77" s="11" t="s">
        <v>178</v>
      </c>
      <c r="R77" s="11">
        <v>30</v>
      </c>
      <c r="S77" s="11">
        <v>1</v>
      </c>
      <c r="T77" s="11">
        <v>0</v>
      </c>
      <c r="U77" s="11" t="s">
        <v>7</v>
      </c>
      <c r="V77" s="11" t="s">
        <v>7</v>
      </c>
      <c r="W77" s="11" t="s">
        <v>7</v>
      </c>
      <c r="X77" s="11" t="s">
        <v>7</v>
      </c>
      <c r="Y77" s="54" t="s">
        <v>7</v>
      </c>
      <c r="Z77" s="65" t="s">
        <v>9</v>
      </c>
      <c r="AA77" s="66" t="s">
        <v>1080</v>
      </c>
      <c r="AB77" s="66" t="s">
        <v>7</v>
      </c>
      <c r="AC77" s="66"/>
      <c r="AD77" s="66" t="s">
        <v>7</v>
      </c>
      <c r="AE77" s="66"/>
      <c r="AF77" s="67" t="s">
        <v>20</v>
      </c>
      <c r="AG77" s="53" t="s">
        <v>20</v>
      </c>
      <c r="AI77" s="11" t="s">
        <v>20</v>
      </c>
      <c r="AJ77" s="11" t="s">
        <v>20</v>
      </c>
      <c r="AK77" s="11">
        <v>1</v>
      </c>
      <c r="AL77" s="11" t="s">
        <v>39</v>
      </c>
      <c r="AM77" s="11">
        <v>3</v>
      </c>
      <c r="AN77" s="11" t="s">
        <v>20</v>
      </c>
      <c r="AO77" s="11">
        <v>1</v>
      </c>
      <c r="AP77" s="54" t="s">
        <v>115</v>
      </c>
      <c r="AQ77" s="65" t="s">
        <v>9</v>
      </c>
      <c r="AR77" s="66" t="s">
        <v>1079</v>
      </c>
      <c r="AS77" s="66" t="s">
        <v>9</v>
      </c>
      <c r="AT77" s="67" t="s">
        <v>1078</v>
      </c>
      <c r="AU77" s="53" t="s">
        <v>9</v>
      </c>
      <c r="AV77" s="11" t="s">
        <v>112</v>
      </c>
      <c r="AW77" s="11" t="s">
        <v>1077</v>
      </c>
      <c r="AX77" s="11" t="s">
        <v>9</v>
      </c>
      <c r="AY77" s="11" t="s">
        <v>1076</v>
      </c>
      <c r="AZ77" s="11">
        <v>0</v>
      </c>
      <c r="BA77" s="11">
        <v>0</v>
      </c>
      <c r="BB77" s="11">
        <v>0</v>
      </c>
      <c r="BC77" s="11">
        <v>0</v>
      </c>
      <c r="BD77" s="11">
        <v>7</v>
      </c>
      <c r="BE77" s="11" t="s">
        <v>1075</v>
      </c>
      <c r="BF77" s="54" t="s">
        <v>31</v>
      </c>
      <c r="BG77" s="83">
        <v>3</v>
      </c>
      <c r="BH77" s="79">
        <v>3</v>
      </c>
      <c r="BI77" s="79">
        <v>2</v>
      </c>
      <c r="BJ77" s="79">
        <v>2</v>
      </c>
      <c r="BK77" s="79">
        <v>3</v>
      </c>
      <c r="BL77" s="79">
        <v>1</v>
      </c>
      <c r="BM77" s="79">
        <v>3</v>
      </c>
      <c r="BN77" s="79">
        <v>2</v>
      </c>
      <c r="BO77" s="79">
        <v>2</v>
      </c>
      <c r="BP77" s="79">
        <v>2</v>
      </c>
      <c r="BQ77" s="79">
        <v>2</v>
      </c>
      <c r="BR77" s="79">
        <v>2</v>
      </c>
      <c r="BS77" s="79">
        <v>2</v>
      </c>
      <c r="BT77" s="79">
        <v>3</v>
      </c>
      <c r="BU77" s="79">
        <v>2</v>
      </c>
      <c r="BV77" s="79">
        <v>2</v>
      </c>
      <c r="BW77" s="79">
        <v>2</v>
      </c>
      <c r="BX77" s="79">
        <v>2</v>
      </c>
      <c r="BY77" s="79">
        <v>2</v>
      </c>
      <c r="BZ77" s="84">
        <v>2</v>
      </c>
      <c r="CA77" s="136">
        <v>47</v>
      </c>
      <c r="CB77" s="53">
        <v>2</v>
      </c>
      <c r="CC77" s="11">
        <v>1</v>
      </c>
      <c r="CD77" s="11">
        <v>3</v>
      </c>
      <c r="CE77" s="11">
        <v>1</v>
      </c>
      <c r="CF77" s="11">
        <v>2</v>
      </c>
      <c r="CG77" s="11">
        <v>1</v>
      </c>
      <c r="CH77" s="11">
        <v>1</v>
      </c>
      <c r="CI77" s="11">
        <v>1</v>
      </c>
      <c r="CJ77" s="11">
        <v>2</v>
      </c>
      <c r="CK77" s="11">
        <v>1</v>
      </c>
      <c r="CL77" s="11">
        <v>1</v>
      </c>
      <c r="CM77" s="11">
        <v>2</v>
      </c>
      <c r="CN77" s="11">
        <v>2</v>
      </c>
      <c r="CO77" s="11">
        <v>1</v>
      </c>
      <c r="CP77" s="11">
        <v>1</v>
      </c>
      <c r="CQ77" s="11">
        <v>3</v>
      </c>
      <c r="CR77" s="11">
        <v>3</v>
      </c>
      <c r="CS77" s="11">
        <v>2</v>
      </c>
      <c r="CT77" s="11">
        <v>1</v>
      </c>
      <c r="CU77" s="11">
        <v>1</v>
      </c>
      <c r="CV77" s="11">
        <v>1</v>
      </c>
      <c r="CW77" s="11">
        <v>2</v>
      </c>
      <c r="CX77" s="11">
        <v>1</v>
      </c>
      <c r="CY77" s="11">
        <v>2</v>
      </c>
      <c r="CZ77" s="11">
        <v>0</v>
      </c>
      <c r="DA77" s="11">
        <v>2</v>
      </c>
      <c r="DB77" s="11">
        <v>2</v>
      </c>
      <c r="DC77" s="11">
        <v>1</v>
      </c>
      <c r="DD77" s="11">
        <v>1</v>
      </c>
      <c r="DE77" s="11">
        <v>0</v>
      </c>
      <c r="DF77" s="11">
        <v>1</v>
      </c>
      <c r="DG77" s="11">
        <v>2</v>
      </c>
      <c r="DH77" s="11">
        <v>0</v>
      </c>
      <c r="DI77" s="11">
        <v>3</v>
      </c>
      <c r="DJ77" s="11">
        <v>1</v>
      </c>
      <c r="DK77" s="11">
        <v>1</v>
      </c>
      <c r="DL77" s="54">
        <v>2</v>
      </c>
      <c r="DM77" s="143">
        <v>11</v>
      </c>
      <c r="DN77" s="143">
        <v>6</v>
      </c>
      <c r="DO77" s="143">
        <v>10</v>
      </c>
      <c r="DP77" s="143">
        <v>8</v>
      </c>
      <c r="DQ77" s="143">
        <v>11</v>
      </c>
      <c r="DR77" s="143">
        <v>8</v>
      </c>
      <c r="DS77" s="143">
        <v>32</v>
      </c>
      <c r="DT77" s="83">
        <v>3</v>
      </c>
      <c r="DU77" s="79">
        <v>2</v>
      </c>
      <c r="DV77" s="79">
        <v>4</v>
      </c>
      <c r="DW77" s="79">
        <v>1</v>
      </c>
      <c r="DX77" s="79">
        <v>2</v>
      </c>
      <c r="DY77" s="79">
        <v>1</v>
      </c>
      <c r="DZ77" s="79">
        <v>1</v>
      </c>
      <c r="EA77" s="79">
        <v>1</v>
      </c>
      <c r="EB77" s="79">
        <v>2</v>
      </c>
      <c r="EC77" s="79">
        <v>2</v>
      </c>
      <c r="ED77" s="79">
        <v>2</v>
      </c>
      <c r="EE77" s="79">
        <v>1</v>
      </c>
      <c r="EF77" s="79">
        <v>3</v>
      </c>
      <c r="EG77" s="79">
        <v>1</v>
      </c>
      <c r="EH77" s="79">
        <v>3</v>
      </c>
      <c r="EI77" s="79">
        <v>2</v>
      </c>
      <c r="EJ77" s="79">
        <v>2</v>
      </c>
      <c r="EK77" s="79">
        <v>2</v>
      </c>
      <c r="EL77" s="84">
        <v>2</v>
      </c>
      <c r="EM77" s="136">
        <f t="shared" si="8"/>
        <v>37</v>
      </c>
      <c r="EN77" s="53" t="s">
        <v>647</v>
      </c>
      <c r="EO77" s="11" t="s">
        <v>170</v>
      </c>
      <c r="EP77" s="11" t="s">
        <v>464</v>
      </c>
      <c r="EQ77" s="11">
        <v>8</v>
      </c>
      <c r="ER77" s="11" t="s">
        <v>103</v>
      </c>
      <c r="ES77" s="11" t="s">
        <v>103</v>
      </c>
      <c r="ET77" s="11" t="s">
        <v>69</v>
      </c>
      <c r="EU77" s="11" t="s">
        <v>26</v>
      </c>
      <c r="EV77" s="11" t="s">
        <v>103</v>
      </c>
      <c r="EW77" s="11" t="s">
        <v>26</v>
      </c>
      <c r="EX77" s="11" t="s">
        <v>69</v>
      </c>
      <c r="EY77" s="11" t="s">
        <v>26</v>
      </c>
      <c r="EZ77" s="11" t="s">
        <v>26</v>
      </c>
      <c r="FA77" s="11" t="s">
        <v>7</v>
      </c>
      <c r="FB77" s="11" t="s">
        <v>125</v>
      </c>
      <c r="FC77" s="11" t="s">
        <v>26</v>
      </c>
      <c r="FD77" s="11" t="s">
        <v>24</v>
      </c>
      <c r="FE77" s="54" t="s">
        <v>100</v>
      </c>
      <c r="FF77" s="83">
        <v>0.1</v>
      </c>
      <c r="FG77" s="79" t="s">
        <v>1074</v>
      </c>
      <c r="FH77" s="79">
        <v>47</v>
      </c>
      <c r="FI77" s="79">
        <v>75</v>
      </c>
      <c r="FJ77" s="79" t="s">
        <v>9</v>
      </c>
      <c r="FK77" s="79" t="s">
        <v>7</v>
      </c>
      <c r="FL77" s="79"/>
      <c r="FM77" s="79" t="s">
        <v>21</v>
      </c>
      <c r="FN77" s="84" t="s">
        <v>21</v>
      </c>
      <c r="FO77" s="53">
        <v>4</v>
      </c>
      <c r="FP77" s="11">
        <v>4</v>
      </c>
      <c r="FQ77" s="11">
        <v>5</v>
      </c>
      <c r="FR77" s="11">
        <v>2</v>
      </c>
      <c r="FS77" s="11" t="s">
        <v>20</v>
      </c>
      <c r="FT77" s="11" t="s">
        <v>18</v>
      </c>
      <c r="FU77" s="11" t="s">
        <v>18</v>
      </c>
      <c r="FV77" s="11" t="s">
        <v>19</v>
      </c>
      <c r="FW77" s="11" t="s">
        <v>16</v>
      </c>
      <c r="FX77" s="11">
        <v>3</v>
      </c>
      <c r="FY77" s="11">
        <v>3</v>
      </c>
      <c r="FZ77" s="11">
        <v>4</v>
      </c>
      <c r="GA77" s="11">
        <v>5</v>
      </c>
      <c r="GB77" s="11" t="s">
        <v>1073</v>
      </c>
      <c r="GC77" s="11" t="s">
        <v>14</v>
      </c>
      <c r="GD77" s="11" t="s">
        <v>9</v>
      </c>
      <c r="GE77" s="11" t="s">
        <v>58</v>
      </c>
      <c r="GF77" s="11" t="s">
        <v>162</v>
      </c>
      <c r="GG77" s="11" t="s">
        <v>13</v>
      </c>
      <c r="GH77" s="11" t="s">
        <v>13</v>
      </c>
      <c r="GI77" s="54" t="s">
        <v>7</v>
      </c>
      <c r="GJ77" s="83" t="s">
        <v>12</v>
      </c>
      <c r="GK77" s="79" t="s">
        <v>57</v>
      </c>
      <c r="GL77" s="79" t="s">
        <v>9</v>
      </c>
      <c r="GM77" s="79" t="s">
        <v>7</v>
      </c>
      <c r="GN77" s="79"/>
      <c r="GO77" s="79" t="s">
        <v>580</v>
      </c>
      <c r="GP77" s="79" t="s">
        <v>9</v>
      </c>
      <c r="GQ77" s="79" t="s">
        <v>9</v>
      </c>
      <c r="GR77" s="79" t="s">
        <v>7</v>
      </c>
      <c r="GS77" s="79"/>
      <c r="GT77" s="84" t="s">
        <v>7</v>
      </c>
      <c r="GU77" s="53" t="s">
        <v>7</v>
      </c>
      <c r="GX77" s="54" t="s">
        <v>7</v>
      </c>
      <c r="GY77" s="83" t="s">
        <v>121</v>
      </c>
      <c r="GZ77" s="79">
        <v>1</v>
      </c>
      <c r="HA77" s="79"/>
      <c r="HB77" s="79"/>
      <c r="HC77" s="79"/>
      <c r="HD77" s="79"/>
      <c r="HE77" s="79"/>
      <c r="HF77" s="79"/>
      <c r="HG77" s="84"/>
      <c r="HH77" s="49" t="s">
        <v>5</v>
      </c>
      <c r="HX77" s="11" t="s">
        <v>54</v>
      </c>
      <c r="HZ77" s="11" t="s">
        <v>184</v>
      </c>
      <c r="IA77" s="11" t="s">
        <v>1</v>
      </c>
      <c r="IB77" s="11" t="s">
        <v>1</v>
      </c>
      <c r="IF77" s="11" t="s">
        <v>1</v>
      </c>
      <c r="MD77"/>
      <c r="ME77"/>
      <c r="MF77"/>
      <c r="MG77"/>
      <c r="MH77"/>
      <c r="MI77"/>
      <c r="MJ77"/>
    </row>
    <row r="78" spans="1:684" ht="14.5" x14ac:dyDescent="0.35">
      <c r="A78" s="17">
        <v>43956.185696875</v>
      </c>
      <c r="B78" s="47" t="s">
        <v>939</v>
      </c>
      <c r="C78" s="53">
        <v>43</v>
      </c>
      <c r="D78" s="11" t="s">
        <v>139</v>
      </c>
      <c r="E78" s="11" t="s">
        <v>138</v>
      </c>
      <c r="F78" s="11" t="s">
        <v>118</v>
      </c>
      <c r="G78" s="11" t="s">
        <v>578</v>
      </c>
      <c r="H78" s="11" t="s">
        <v>47</v>
      </c>
      <c r="I78" s="11" t="s">
        <v>47</v>
      </c>
      <c r="J78" s="11" t="s">
        <v>9</v>
      </c>
      <c r="K78" s="11">
        <v>1</v>
      </c>
      <c r="L78" s="11" t="s">
        <v>7</v>
      </c>
      <c r="N78" s="11" t="s">
        <v>7</v>
      </c>
      <c r="O78" s="11" t="s">
        <v>86</v>
      </c>
      <c r="P78" s="11">
        <v>65</v>
      </c>
      <c r="S78" s="11" t="s">
        <v>84</v>
      </c>
      <c r="T78" s="11">
        <v>1</v>
      </c>
      <c r="U78" s="11" t="s">
        <v>7</v>
      </c>
      <c r="V78" s="11" t="s">
        <v>7</v>
      </c>
      <c r="W78" s="11" t="s">
        <v>7</v>
      </c>
      <c r="X78" s="11" t="s">
        <v>7</v>
      </c>
      <c r="Y78" s="54" t="s">
        <v>7</v>
      </c>
      <c r="Z78" s="65" t="s">
        <v>7</v>
      </c>
      <c r="AA78" s="66"/>
      <c r="AB78" s="66" t="s">
        <v>7</v>
      </c>
      <c r="AC78" s="66"/>
      <c r="AD78" s="66" t="s">
        <v>7</v>
      </c>
      <c r="AE78" s="66"/>
      <c r="AF78" s="67"/>
      <c r="AG78" s="53" t="s">
        <v>20</v>
      </c>
      <c r="AH78" s="11" t="s">
        <v>40</v>
      </c>
      <c r="AI78" s="11">
        <v>1</v>
      </c>
      <c r="AJ78" s="11" t="s">
        <v>20</v>
      </c>
      <c r="AK78" s="11" t="s">
        <v>20</v>
      </c>
      <c r="AL78" s="11" t="s">
        <v>39</v>
      </c>
      <c r="AM78" s="11">
        <v>1</v>
      </c>
      <c r="AN78" s="11">
        <v>1</v>
      </c>
      <c r="AO78" s="11" t="s">
        <v>20</v>
      </c>
      <c r="AP78" s="54" t="s">
        <v>38</v>
      </c>
      <c r="AQ78" s="65" t="s">
        <v>9</v>
      </c>
      <c r="AR78" s="66" t="s">
        <v>938</v>
      </c>
      <c r="AS78" s="66" t="s">
        <v>9</v>
      </c>
      <c r="AT78" s="67" t="s">
        <v>937</v>
      </c>
      <c r="AU78" s="53" t="s">
        <v>9</v>
      </c>
      <c r="AV78" s="11" t="s">
        <v>35</v>
      </c>
      <c r="AW78" s="11" t="s">
        <v>34</v>
      </c>
      <c r="AX78" s="11" t="s">
        <v>9</v>
      </c>
      <c r="AY78" s="11" t="s">
        <v>936</v>
      </c>
      <c r="AZ78" s="11">
        <v>0</v>
      </c>
      <c r="BB78" s="11">
        <v>0</v>
      </c>
      <c r="BD78" s="11">
        <v>2</v>
      </c>
      <c r="BE78" s="11" t="s">
        <v>362</v>
      </c>
      <c r="BF78" s="54" t="s">
        <v>31</v>
      </c>
      <c r="BG78" s="83">
        <v>3</v>
      </c>
      <c r="BH78" s="79">
        <v>4</v>
      </c>
      <c r="BI78" s="79">
        <v>2</v>
      </c>
      <c r="BJ78" s="79">
        <v>2</v>
      </c>
      <c r="BK78" s="79">
        <v>3</v>
      </c>
      <c r="BL78" s="79">
        <v>2</v>
      </c>
      <c r="BM78" s="79">
        <v>2</v>
      </c>
      <c r="BN78" s="79">
        <v>2</v>
      </c>
      <c r="BO78" s="79">
        <v>2</v>
      </c>
      <c r="BP78" s="79">
        <v>3</v>
      </c>
      <c r="BQ78" s="79">
        <v>2</v>
      </c>
      <c r="BR78" s="79">
        <v>2</v>
      </c>
      <c r="BS78" s="79">
        <v>2</v>
      </c>
      <c r="BT78" s="79">
        <v>3</v>
      </c>
      <c r="BU78" s="79">
        <v>3</v>
      </c>
      <c r="BV78" s="79">
        <v>3</v>
      </c>
      <c r="BW78" s="79">
        <v>3</v>
      </c>
      <c r="BX78" s="79">
        <v>2</v>
      </c>
      <c r="BY78" s="79">
        <v>3</v>
      </c>
      <c r="BZ78" s="84">
        <v>2</v>
      </c>
      <c r="CA78" s="136">
        <v>45</v>
      </c>
      <c r="CB78" s="53">
        <v>2</v>
      </c>
      <c r="CC78" s="11">
        <v>2</v>
      </c>
      <c r="CD78" s="11">
        <v>2</v>
      </c>
      <c r="CE78" s="11">
        <v>2</v>
      </c>
      <c r="CF78" s="11">
        <v>2</v>
      </c>
      <c r="CG78" s="11">
        <v>1</v>
      </c>
      <c r="CH78" s="11">
        <v>2</v>
      </c>
      <c r="CI78" s="11">
        <v>1</v>
      </c>
      <c r="CJ78" s="11">
        <v>1</v>
      </c>
      <c r="CK78" s="11">
        <v>1</v>
      </c>
      <c r="CL78" s="11">
        <v>2</v>
      </c>
      <c r="CM78" s="11">
        <v>1</v>
      </c>
      <c r="CN78" s="11">
        <v>1</v>
      </c>
      <c r="CO78" s="11">
        <v>1</v>
      </c>
      <c r="CP78" s="11">
        <v>1</v>
      </c>
      <c r="CQ78" s="11">
        <v>1</v>
      </c>
      <c r="CR78" s="11">
        <v>2</v>
      </c>
      <c r="CS78" s="11">
        <v>1</v>
      </c>
      <c r="CT78" s="11">
        <v>1</v>
      </c>
      <c r="CU78" s="11">
        <v>1</v>
      </c>
      <c r="CV78" s="11">
        <v>1</v>
      </c>
      <c r="CW78" s="11">
        <v>1</v>
      </c>
      <c r="CX78" s="11">
        <v>1</v>
      </c>
      <c r="CY78" s="11">
        <v>1</v>
      </c>
      <c r="CZ78" s="11">
        <v>1</v>
      </c>
      <c r="DA78" s="11">
        <v>1</v>
      </c>
      <c r="DB78" s="11">
        <v>2</v>
      </c>
      <c r="DC78" s="11">
        <v>1</v>
      </c>
      <c r="DD78" s="11">
        <v>1</v>
      </c>
      <c r="DE78" s="11">
        <v>2</v>
      </c>
      <c r="DF78" s="11">
        <v>1</v>
      </c>
      <c r="DG78" s="11">
        <v>0</v>
      </c>
      <c r="DH78" s="11">
        <v>1</v>
      </c>
      <c r="DI78" s="11">
        <v>2</v>
      </c>
      <c r="DJ78" s="11">
        <v>1</v>
      </c>
      <c r="DK78" s="11">
        <v>1</v>
      </c>
      <c r="DL78" s="54">
        <v>1</v>
      </c>
      <c r="DM78" s="143">
        <v>8</v>
      </c>
      <c r="DN78" s="143">
        <v>10</v>
      </c>
      <c r="DO78" s="143">
        <v>6</v>
      </c>
      <c r="DP78" s="143">
        <v>9</v>
      </c>
      <c r="DQ78" s="143">
        <v>6</v>
      </c>
      <c r="DR78" s="143">
        <v>8</v>
      </c>
      <c r="DS78" s="143">
        <v>35</v>
      </c>
      <c r="DT78" s="83">
        <v>2</v>
      </c>
      <c r="DU78" s="79">
        <v>1</v>
      </c>
      <c r="DV78" s="79">
        <v>2</v>
      </c>
      <c r="DW78" s="79">
        <v>2</v>
      </c>
      <c r="DX78" s="79">
        <v>1</v>
      </c>
      <c r="DY78" s="79">
        <v>1</v>
      </c>
      <c r="DZ78" s="79">
        <v>2</v>
      </c>
      <c r="EA78" s="79">
        <v>3</v>
      </c>
      <c r="EB78" s="79">
        <v>1</v>
      </c>
      <c r="EC78" s="79">
        <v>1</v>
      </c>
      <c r="ED78" s="79">
        <v>2</v>
      </c>
      <c r="EE78" s="79">
        <v>2</v>
      </c>
      <c r="EF78" s="79">
        <v>1</v>
      </c>
      <c r="EG78" s="79">
        <v>2</v>
      </c>
      <c r="EH78" s="79">
        <v>1</v>
      </c>
      <c r="EI78" s="79">
        <v>1</v>
      </c>
      <c r="EJ78" s="79">
        <v>2</v>
      </c>
      <c r="EK78" s="79">
        <v>1</v>
      </c>
      <c r="EL78" s="84">
        <v>2</v>
      </c>
      <c r="EM78" s="136">
        <f t="shared" si="8"/>
        <v>30</v>
      </c>
      <c r="EN78" s="90" t="s">
        <v>935</v>
      </c>
      <c r="EO78" s="11">
        <v>5</v>
      </c>
      <c r="EP78" s="77" t="s">
        <v>724</v>
      </c>
      <c r="EQ78" s="11">
        <v>6</v>
      </c>
      <c r="ER78" s="11" t="s">
        <v>26</v>
      </c>
      <c r="ES78" s="11" t="s">
        <v>103</v>
      </c>
      <c r="ET78" s="11" t="s">
        <v>26</v>
      </c>
      <c r="EU78" s="11" t="s">
        <v>26</v>
      </c>
      <c r="EV78" s="11" t="s">
        <v>26</v>
      </c>
      <c r="EW78" s="11" t="s">
        <v>26</v>
      </c>
      <c r="EX78" s="11" t="s">
        <v>26</v>
      </c>
      <c r="EY78" s="11" t="s">
        <v>103</v>
      </c>
      <c r="EZ78" s="11" t="s">
        <v>26</v>
      </c>
      <c r="FA78" s="11" t="s">
        <v>7</v>
      </c>
      <c r="FB78" s="11" t="s">
        <v>26</v>
      </c>
      <c r="FC78" s="11" t="s">
        <v>26</v>
      </c>
      <c r="FD78" s="11" t="s">
        <v>101</v>
      </c>
      <c r="FE78" s="54" t="s">
        <v>65</v>
      </c>
      <c r="FF78" s="83">
        <v>1.05</v>
      </c>
      <c r="FG78" s="79" t="s">
        <v>264</v>
      </c>
      <c r="FH78" s="79" t="s">
        <v>934</v>
      </c>
      <c r="FI78" s="79">
        <v>30</v>
      </c>
      <c r="FJ78" s="79" t="s">
        <v>9</v>
      </c>
      <c r="FK78" s="79" t="s">
        <v>7</v>
      </c>
      <c r="FL78" s="79"/>
      <c r="FM78" s="79" t="s">
        <v>96</v>
      </c>
      <c r="FN78" s="84" t="s">
        <v>96</v>
      </c>
      <c r="FO78" s="53">
        <v>4</v>
      </c>
      <c r="FP78" s="11">
        <v>3</v>
      </c>
      <c r="FQ78" s="11">
        <v>4</v>
      </c>
      <c r="FR78" s="11">
        <v>1</v>
      </c>
      <c r="FS78" s="11" t="s">
        <v>18</v>
      </c>
      <c r="FT78" s="11" t="s">
        <v>16</v>
      </c>
      <c r="FU78" s="11" t="s">
        <v>17</v>
      </c>
      <c r="FV78" s="11" t="s">
        <v>19</v>
      </c>
      <c r="FW78" s="11" t="s">
        <v>20</v>
      </c>
      <c r="FX78" s="11">
        <v>1</v>
      </c>
      <c r="FY78" s="11">
        <v>3</v>
      </c>
      <c r="FZ78" s="11">
        <v>1</v>
      </c>
      <c r="GA78" s="11">
        <v>4</v>
      </c>
      <c r="GC78" s="11" t="s">
        <v>14</v>
      </c>
      <c r="GD78" s="11" t="s">
        <v>9</v>
      </c>
      <c r="GE78" s="11" t="s">
        <v>58</v>
      </c>
      <c r="GF78" s="11" t="s">
        <v>58</v>
      </c>
      <c r="GG78" s="11" t="s">
        <v>13</v>
      </c>
      <c r="GH78" s="11" t="s">
        <v>7</v>
      </c>
      <c r="GI78" s="54" t="s">
        <v>7</v>
      </c>
      <c r="GJ78" s="83" t="s">
        <v>12</v>
      </c>
      <c r="GK78" s="79" t="s">
        <v>57</v>
      </c>
      <c r="GL78" s="79" t="s">
        <v>9</v>
      </c>
      <c r="GM78" s="79" t="s">
        <v>7</v>
      </c>
      <c r="GN78" s="79"/>
      <c r="GO78" s="79" t="s">
        <v>933</v>
      </c>
      <c r="GP78" s="79" t="s">
        <v>9</v>
      </c>
      <c r="GQ78" s="79" t="s">
        <v>9</v>
      </c>
      <c r="GR78" s="79" t="s">
        <v>7</v>
      </c>
      <c r="GS78" s="79"/>
      <c r="GT78" s="84" t="s">
        <v>7</v>
      </c>
      <c r="GU78" s="53" t="s">
        <v>7</v>
      </c>
      <c r="GX78" s="54" t="s">
        <v>7</v>
      </c>
      <c r="GY78" s="83" t="s">
        <v>90</v>
      </c>
      <c r="GZ78" s="79"/>
      <c r="HA78" s="79"/>
      <c r="HB78" s="79"/>
      <c r="HC78" s="79"/>
      <c r="HD78" s="79"/>
      <c r="HE78" s="79">
        <v>5</v>
      </c>
      <c r="HF78" s="79"/>
      <c r="HG78" s="84"/>
      <c r="HH78" s="49" t="s">
        <v>5</v>
      </c>
      <c r="HX78" s="11" t="s">
        <v>54</v>
      </c>
      <c r="IF78" s="11" t="s">
        <v>158</v>
      </c>
      <c r="IG78" s="11" t="s">
        <v>157</v>
      </c>
      <c r="IH78" s="11" t="s">
        <v>1</v>
      </c>
      <c r="IJ78" s="11" t="s">
        <v>1</v>
      </c>
      <c r="MD78"/>
      <c r="ME78"/>
      <c r="MF78"/>
      <c r="MG78"/>
      <c r="MH78"/>
      <c r="MI78"/>
      <c r="MJ78"/>
    </row>
    <row r="79" spans="1:684" ht="14.5" x14ac:dyDescent="0.35">
      <c r="A79" s="17">
        <v>43979.758656226855</v>
      </c>
      <c r="B79" s="47" t="s">
        <v>52</v>
      </c>
      <c r="C79" s="53">
        <v>22</v>
      </c>
      <c r="D79" s="11" t="s">
        <v>51</v>
      </c>
      <c r="E79" s="11" t="s">
        <v>50</v>
      </c>
      <c r="F79" s="11" t="s">
        <v>49</v>
      </c>
      <c r="G79" s="11" t="s">
        <v>48</v>
      </c>
      <c r="H79" s="11" t="s">
        <v>47</v>
      </c>
      <c r="I79" s="11" t="s">
        <v>47</v>
      </c>
      <c r="J79" s="11" t="s">
        <v>7</v>
      </c>
      <c r="L79" s="11" t="s">
        <v>9</v>
      </c>
      <c r="M79" s="11" t="s">
        <v>46</v>
      </c>
      <c r="N79" s="11" t="s">
        <v>7</v>
      </c>
      <c r="O79" s="11" t="s">
        <v>45</v>
      </c>
      <c r="Q79" s="11" t="s">
        <v>44</v>
      </c>
      <c r="R79" s="11">
        <v>1000</v>
      </c>
      <c r="S79" s="11">
        <v>2</v>
      </c>
      <c r="T79" s="11">
        <v>1</v>
      </c>
      <c r="U79" s="11" t="s">
        <v>7</v>
      </c>
      <c r="V79" s="11" t="s">
        <v>9</v>
      </c>
      <c r="W79" s="11" t="s">
        <v>7</v>
      </c>
      <c r="X79" s="11" t="s">
        <v>7</v>
      </c>
      <c r="Y79" s="54" t="s">
        <v>7</v>
      </c>
      <c r="Z79" s="65" t="s">
        <v>7</v>
      </c>
      <c r="AA79" s="66"/>
      <c r="AB79" s="66" t="s">
        <v>9</v>
      </c>
      <c r="AC79" s="66" t="s">
        <v>43</v>
      </c>
      <c r="AD79" s="66" t="s">
        <v>9</v>
      </c>
      <c r="AE79" s="66" t="s">
        <v>42</v>
      </c>
      <c r="AF79" s="67" t="s">
        <v>41</v>
      </c>
      <c r="AG79" s="53" t="s">
        <v>20</v>
      </c>
      <c r="AH79" s="11" t="s">
        <v>40</v>
      </c>
      <c r="AI79" s="11">
        <v>1</v>
      </c>
      <c r="AJ79" s="11" t="s">
        <v>20</v>
      </c>
      <c r="AK79" s="11" t="s">
        <v>20</v>
      </c>
      <c r="AL79" s="11" t="s">
        <v>39</v>
      </c>
      <c r="AM79" s="11">
        <v>2</v>
      </c>
      <c r="AN79" s="11">
        <v>1</v>
      </c>
      <c r="AO79" s="11" t="s">
        <v>20</v>
      </c>
      <c r="AP79" s="54" t="s">
        <v>38</v>
      </c>
      <c r="AQ79" s="65" t="s">
        <v>9</v>
      </c>
      <c r="AR79" s="66" t="s">
        <v>37</v>
      </c>
      <c r="AS79" s="66" t="s">
        <v>9</v>
      </c>
      <c r="AT79" s="67" t="s">
        <v>36</v>
      </c>
      <c r="AU79" s="53" t="s">
        <v>9</v>
      </c>
      <c r="AV79" s="11" t="s">
        <v>35</v>
      </c>
      <c r="AW79" s="11" t="s">
        <v>34</v>
      </c>
      <c r="AX79" s="11" t="s">
        <v>9</v>
      </c>
      <c r="AY79" s="11" t="s">
        <v>33</v>
      </c>
      <c r="AZ79" s="11">
        <v>1</v>
      </c>
      <c r="BA79" s="11" t="s">
        <v>32</v>
      </c>
      <c r="BB79" s="11">
        <v>0</v>
      </c>
      <c r="BD79" s="11">
        <v>5</v>
      </c>
      <c r="BE79" s="11" t="s">
        <v>31</v>
      </c>
      <c r="BF79" s="54" t="s">
        <v>30</v>
      </c>
      <c r="BG79" s="83">
        <v>3</v>
      </c>
      <c r="BH79" s="79">
        <v>3</v>
      </c>
      <c r="BI79" s="79">
        <v>3</v>
      </c>
      <c r="BJ79" s="79">
        <v>1</v>
      </c>
      <c r="BK79" s="79">
        <v>2</v>
      </c>
      <c r="BL79" s="79">
        <v>2</v>
      </c>
      <c r="BM79" s="79">
        <v>2</v>
      </c>
      <c r="BN79" s="79">
        <v>1</v>
      </c>
      <c r="BO79" s="79">
        <v>2</v>
      </c>
      <c r="BP79" s="79">
        <v>2</v>
      </c>
      <c r="BQ79" s="79">
        <v>2</v>
      </c>
      <c r="BR79" s="79">
        <v>1</v>
      </c>
      <c r="BS79" s="79">
        <v>1</v>
      </c>
      <c r="BT79" s="79">
        <v>3</v>
      </c>
      <c r="BU79" s="79">
        <v>2</v>
      </c>
      <c r="BV79" s="79">
        <v>2</v>
      </c>
      <c r="BW79" s="79">
        <v>2</v>
      </c>
      <c r="BX79" s="79">
        <v>3</v>
      </c>
      <c r="BY79" s="79">
        <v>2</v>
      </c>
      <c r="BZ79" s="84">
        <v>1</v>
      </c>
      <c r="CA79" s="136">
        <v>49</v>
      </c>
      <c r="CB79" s="53">
        <v>3</v>
      </c>
      <c r="CC79" s="11">
        <v>2</v>
      </c>
      <c r="CD79" s="11">
        <v>3</v>
      </c>
      <c r="CE79" s="11">
        <v>1</v>
      </c>
      <c r="CF79" s="11">
        <v>1</v>
      </c>
      <c r="CG79" s="11">
        <v>0</v>
      </c>
      <c r="CH79" s="11">
        <v>4</v>
      </c>
      <c r="CI79" s="11">
        <v>2</v>
      </c>
      <c r="CJ79" s="11">
        <v>1</v>
      </c>
      <c r="CK79" s="11">
        <v>3</v>
      </c>
      <c r="CL79" s="11">
        <v>4</v>
      </c>
      <c r="CM79" s="11">
        <v>2</v>
      </c>
      <c r="CN79" s="11">
        <v>1</v>
      </c>
      <c r="CO79" s="11">
        <v>0</v>
      </c>
      <c r="CP79" s="11">
        <v>2</v>
      </c>
      <c r="CQ79" s="11">
        <v>4</v>
      </c>
      <c r="CR79" s="11">
        <v>2</v>
      </c>
      <c r="CS79" s="11">
        <v>3</v>
      </c>
      <c r="CT79" s="11">
        <v>4</v>
      </c>
      <c r="CU79" s="11">
        <v>2</v>
      </c>
      <c r="CV79" s="11">
        <v>3</v>
      </c>
      <c r="CW79" s="11">
        <v>1</v>
      </c>
      <c r="CX79" s="11">
        <v>0</v>
      </c>
      <c r="CY79" s="11">
        <v>1</v>
      </c>
      <c r="CZ79" s="11">
        <v>2</v>
      </c>
      <c r="DA79" s="11">
        <v>3</v>
      </c>
      <c r="DB79" s="11">
        <v>1</v>
      </c>
      <c r="DC79" s="11">
        <v>0</v>
      </c>
      <c r="DD79" s="11">
        <v>4</v>
      </c>
      <c r="DE79" s="11">
        <v>0</v>
      </c>
      <c r="DF79" s="11">
        <v>1</v>
      </c>
      <c r="DG79" s="11">
        <v>0</v>
      </c>
      <c r="DH79" s="11">
        <v>0</v>
      </c>
      <c r="DI79" s="11">
        <v>2</v>
      </c>
      <c r="DJ79" s="11">
        <v>0</v>
      </c>
      <c r="DK79" s="11">
        <v>3</v>
      </c>
      <c r="DL79" s="54">
        <v>0</v>
      </c>
      <c r="DM79" s="143">
        <v>14</v>
      </c>
      <c r="DN79" s="143">
        <v>20</v>
      </c>
      <c r="DO79" s="143">
        <v>13</v>
      </c>
      <c r="DP79" s="143">
        <v>7</v>
      </c>
      <c r="DQ79" s="143">
        <v>4</v>
      </c>
      <c r="DR79" s="143">
        <v>7</v>
      </c>
      <c r="DS79" s="143">
        <v>57</v>
      </c>
      <c r="DT79" s="83">
        <v>3</v>
      </c>
      <c r="DU79" s="79">
        <v>2</v>
      </c>
      <c r="DV79" s="79">
        <v>2</v>
      </c>
      <c r="DW79" s="79">
        <v>1</v>
      </c>
      <c r="DX79" s="79">
        <v>4</v>
      </c>
      <c r="DY79" s="79">
        <v>1</v>
      </c>
      <c r="DZ79" s="79">
        <v>1</v>
      </c>
      <c r="EA79" s="79">
        <v>1</v>
      </c>
      <c r="EB79" s="79">
        <v>4</v>
      </c>
      <c r="EC79" s="79">
        <v>1</v>
      </c>
      <c r="ED79" s="79">
        <v>2</v>
      </c>
      <c r="EE79" s="79">
        <v>1</v>
      </c>
      <c r="EF79" s="79">
        <v>1</v>
      </c>
      <c r="EG79" s="79">
        <v>1</v>
      </c>
      <c r="EH79" s="79">
        <v>1</v>
      </c>
      <c r="EI79" s="79">
        <v>3</v>
      </c>
      <c r="EJ79" s="79">
        <v>1</v>
      </c>
      <c r="EK79" s="79">
        <v>3</v>
      </c>
      <c r="EL79" s="84">
        <v>3</v>
      </c>
      <c r="EM79" s="136">
        <f t="shared" si="8"/>
        <v>36</v>
      </c>
      <c r="EN79" s="90" t="s">
        <v>29</v>
      </c>
      <c r="EO79" s="11">
        <v>5</v>
      </c>
      <c r="EP79" s="77" t="s">
        <v>28</v>
      </c>
      <c r="EQ79" s="11">
        <v>6</v>
      </c>
      <c r="ER79" s="11" t="s">
        <v>26</v>
      </c>
      <c r="ES79" s="11" t="s">
        <v>26</v>
      </c>
      <c r="ET79" s="11" t="s">
        <v>26</v>
      </c>
      <c r="EU79" s="11" t="s">
        <v>26</v>
      </c>
      <c r="EV79" s="11" t="s">
        <v>26</v>
      </c>
      <c r="EW79" s="11" t="s">
        <v>26</v>
      </c>
      <c r="EX79" s="11" t="s">
        <v>26</v>
      </c>
      <c r="EY79" s="11" t="s">
        <v>26</v>
      </c>
      <c r="EZ79" s="11" t="s">
        <v>26</v>
      </c>
      <c r="FA79" s="11" t="s">
        <v>27</v>
      </c>
      <c r="FB79" s="11" t="s">
        <v>26</v>
      </c>
      <c r="FC79" s="11" t="s">
        <v>25</v>
      </c>
      <c r="FD79" s="11" t="s">
        <v>24</v>
      </c>
      <c r="FE79" s="54" t="s">
        <v>23</v>
      </c>
      <c r="FF79" s="83">
        <v>0.1</v>
      </c>
      <c r="FG79" s="79">
        <v>100</v>
      </c>
      <c r="FH79" s="79">
        <v>47</v>
      </c>
      <c r="FI79" s="79">
        <v>10</v>
      </c>
      <c r="FJ79" s="79" t="s">
        <v>7</v>
      </c>
      <c r="FK79" s="79" t="s">
        <v>7</v>
      </c>
      <c r="FL79" s="79"/>
      <c r="FM79" s="79" t="s">
        <v>22</v>
      </c>
      <c r="FN79" s="84" t="s">
        <v>21</v>
      </c>
      <c r="FO79" s="53">
        <v>5</v>
      </c>
      <c r="FP79" s="11">
        <v>5</v>
      </c>
      <c r="FQ79" s="11">
        <v>5</v>
      </c>
      <c r="FR79" s="11">
        <v>1</v>
      </c>
      <c r="FS79" s="11" t="s">
        <v>20</v>
      </c>
      <c r="FT79" s="11" t="s">
        <v>19</v>
      </c>
      <c r="FU79" s="11" t="s">
        <v>18</v>
      </c>
      <c r="FV79" s="11" t="s">
        <v>17</v>
      </c>
      <c r="FW79" s="11" t="s">
        <v>16</v>
      </c>
      <c r="FX79" s="11">
        <v>3</v>
      </c>
      <c r="FY79" s="11">
        <v>1</v>
      </c>
      <c r="FZ79" s="11">
        <v>2</v>
      </c>
      <c r="GA79" s="11">
        <v>3</v>
      </c>
      <c r="GB79" s="11" t="s">
        <v>15</v>
      </c>
      <c r="GC79" s="11" t="s">
        <v>14</v>
      </c>
      <c r="GD79" s="11" t="s">
        <v>9</v>
      </c>
      <c r="GE79" s="11" t="s">
        <v>14</v>
      </c>
      <c r="GF79" s="11" t="s">
        <v>14</v>
      </c>
      <c r="GG79" s="11" t="s">
        <v>13</v>
      </c>
      <c r="GH79" s="11" t="s">
        <v>7</v>
      </c>
      <c r="GI79" s="54" t="s">
        <v>7</v>
      </c>
      <c r="GJ79" s="83" t="s">
        <v>12</v>
      </c>
      <c r="GK79" s="79" t="s">
        <v>11</v>
      </c>
      <c r="GL79" s="79" t="s">
        <v>7</v>
      </c>
      <c r="GM79" s="79" t="s">
        <v>7</v>
      </c>
      <c r="GN79" s="79"/>
      <c r="GO79" s="79" t="s">
        <v>10</v>
      </c>
      <c r="GP79" s="79" t="s">
        <v>9</v>
      </c>
      <c r="GQ79" s="79" t="s">
        <v>9</v>
      </c>
      <c r="GR79" s="79" t="s">
        <v>9</v>
      </c>
      <c r="GS79" s="79" t="s">
        <v>8</v>
      </c>
      <c r="GT79" s="84" t="s">
        <v>7</v>
      </c>
      <c r="GU79" s="53" t="s">
        <v>7</v>
      </c>
      <c r="GX79" s="54" t="s">
        <v>7</v>
      </c>
      <c r="GY79" s="83" t="s">
        <v>6</v>
      </c>
      <c r="GZ79" s="79"/>
      <c r="HA79" s="79"/>
      <c r="HB79" s="79"/>
      <c r="HC79" s="79"/>
      <c r="HD79" s="79">
        <v>1</v>
      </c>
      <c r="HE79" s="79"/>
      <c r="HF79" s="79"/>
      <c r="HG79" s="84"/>
      <c r="HH79" s="49" t="s">
        <v>5</v>
      </c>
      <c r="HP79" s="11" t="s">
        <v>4</v>
      </c>
      <c r="HR79" s="11" t="s">
        <v>3</v>
      </c>
      <c r="HS79" s="11" t="s">
        <v>2</v>
      </c>
      <c r="HT79" s="11" t="s">
        <v>1</v>
      </c>
      <c r="HX79" s="11" t="s">
        <v>1</v>
      </c>
      <c r="MD79"/>
      <c r="ME79"/>
      <c r="MF79"/>
      <c r="MG79"/>
      <c r="MH79"/>
      <c r="MI79"/>
      <c r="MJ79"/>
    </row>
    <row r="80" spans="1:684" ht="14.5" x14ac:dyDescent="0.35">
      <c r="A80" s="17">
        <v>43955.605170486117</v>
      </c>
      <c r="B80" s="47" t="s">
        <v>979</v>
      </c>
      <c r="C80" s="53">
        <v>23</v>
      </c>
      <c r="D80" s="11" t="s">
        <v>51</v>
      </c>
      <c r="E80" s="11" t="s">
        <v>50</v>
      </c>
      <c r="F80" s="11" t="s">
        <v>118</v>
      </c>
      <c r="G80" s="11" t="s">
        <v>48</v>
      </c>
      <c r="H80" s="11" t="s">
        <v>47</v>
      </c>
      <c r="I80" s="11" t="s">
        <v>47</v>
      </c>
      <c r="J80" s="11" t="s">
        <v>7</v>
      </c>
      <c r="L80" s="11" t="s">
        <v>7</v>
      </c>
      <c r="M80" s="11" t="s">
        <v>46</v>
      </c>
      <c r="N80" s="11" t="s">
        <v>7</v>
      </c>
      <c r="O80" s="11" t="s">
        <v>86</v>
      </c>
      <c r="P80" s="11">
        <v>500</v>
      </c>
      <c r="Q80" s="11" t="s">
        <v>20</v>
      </c>
      <c r="S80" s="11">
        <v>2</v>
      </c>
      <c r="T80" s="11">
        <v>0</v>
      </c>
      <c r="U80" s="11" t="s">
        <v>7</v>
      </c>
      <c r="V80" s="11" t="s">
        <v>7</v>
      </c>
      <c r="W80" s="11" t="s">
        <v>7</v>
      </c>
      <c r="X80" s="11" t="s">
        <v>7</v>
      </c>
      <c r="Y80" s="54" t="s">
        <v>7</v>
      </c>
      <c r="Z80" s="65" t="s">
        <v>9</v>
      </c>
      <c r="AA80" s="66" t="s">
        <v>978</v>
      </c>
      <c r="AB80" s="66" t="s">
        <v>7</v>
      </c>
      <c r="AC80" s="66" t="s">
        <v>43</v>
      </c>
      <c r="AD80" s="66" t="s">
        <v>7</v>
      </c>
      <c r="AE80" s="66"/>
      <c r="AF80" s="67"/>
      <c r="AG80" s="53" t="s">
        <v>977</v>
      </c>
      <c r="AH80" s="11" t="s">
        <v>81</v>
      </c>
      <c r="AI80" s="11" t="s">
        <v>494</v>
      </c>
      <c r="AJ80" s="11">
        <v>3</v>
      </c>
      <c r="AK80" s="11" t="s">
        <v>494</v>
      </c>
      <c r="AL80" s="11" t="s">
        <v>194</v>
      </c>
      <c r="AM80" s="11">
        <v>4</v>
      </c>
      <c r="AN80" s="11" t="s">
        <v>20</v>
      </c>
      <c r="AO80" s="11">
        <v>2</v>
      </c>
      <c r="AP80" s="54" t="s">
        <v>115</v>
      </c>
      <c r="AQ80" s="65" t="s">
        <v>7</v>
      </c>
      <c r="AR80" s="66"/>
      <c r="AS80" s="66" t="s">
        <v>7</v>
      </c>
      <c r="AT80" s="67"/>
      <c r="AU80" s="53" t="s">
        <v>9</v>
      </c>
      <c r="AV80" s="11" t="s">
        <v>35</v>
      </c>
      <c r="AW80" s="11" t="s">
        <v>34</v>
      </c>
      <c r="AX80" s="11" t="s">
        <v>9</v>
      </c>
      <c r="AZ80" s="11">
        <v>1</v>
      </c>
      <c r="BA80" s="11" t="s">
        <v>976</v>
      </c>
      <c r="BB80" s="11">
        <v>1</v>
      </c>
      <c r="BC80" s="11" t="s">
        <v>975</v>
      </c>
      <c r="BD80" s="11">
        <v>1</v>
      </c>
      <c r="BE80" s="11" t="s">
        <v>170</v>
      </c>
      <c r="BF80" s="54" t="s">
        <v>974</v>
      </c>
      <c r="BG80" s="83">
        <v>2</v>
      </c>
      <c r="BH80" s="79">
        <v>2</v>
      </c>
      <c r="BI80" s="79">
        <v>4</v>
      </c>
      <c r="BJ80" s="79">
        <v>3</v>
      </c>
      <c r="BK80" s="79">
        <v>2</v>
      </c>
      <c r="BL80" s="79">
        <v>3</v>
      </c>
      <c r="BM80" s="79">
        <v>4</v>
      </c>
      <c r="BN80" s="79">
        <v>2</v>
      </c>
      <c r="BO80" s="79">
        <v>2</v>
      </c>
      <c r="BP80" s="79">
        <v>2</v>
      </c>
      <c r="BQ80" s="79">
        <v>2</v>
      </c>
      <c r="BR80" s="79">
        <v>3</v>
      </c>
      <c r="BS80" s="79">
        <v>2</v>
      </c>
      <c r="BT80" s="79">
        <v>4</v>
      </c>
      <c r="BU80" s="79">
        <v>2</v>
      </c>
      <c r="BV80" s="79">
        <v>2</v>
      </c>
      <c r="BW80" s="79">
        <v>4</v>
      </c>
      <c r="BX80" s="79">
        <v>1</v>
      </c>
      <c r="BY80" s="79">
        <v>2</v>
      </c>
      <c r="BZ80" s="84">
        <v>1</v>
      </c>
      <c r="CA80" s="136">
        <v>60</v>
      </c>
      <c r="CB80" s="53">
        <v>3</v>
      </c>
      <c r="CC80" s="11">
        <v>1</v>
      </c>
      <c r="CD80" s="11">
        <v>4</v>
      </c>
      <c r="CE80" s="11">
        <v>3</v>
      </c>
      <c r="CF80" s="11">
        <v>0</v>
      </c>
      <c r="CG80" s="11">
        <v>0</v>
      </c>
      <c r="CH80" s="11">
        <v>3</v>
      </c>
      <c r="CI80" s="11">
        <v>2</v>
      </c>
      <c r="CJ80" s="11">
        <v>0</v>
      </c>
      <c r="CK80" s="11">
        <v>3</v>
      </c>
      <c r="CL80" s="11">
        <v>3</v>
      </c>
      <c r="CM80" s="11">
        <v>2</v>
      </c>
      <c r="CN80" s="11">
        <v>0</v>
      </c>
      <c r="CO80" s="11">
        <v>3</v>
      </c>
      <c r="CP80" s="11">
        <v>2</v>
      </c>
      <c r="CQ80" s="11">
        <v>1</v>
      </c>
      <c r="CR80" s="11">
        <v>2</v>
      </c>
      <c r="CS80" s="11">
        <v>3</v>
      </c>
      <c r="CT80" s="11">
        <v>3</v>
      </c>
      <c r="CU80" s="11">
        <v>3</v>
      </c>
      <c r="CV80" s="11">
        <v>2</v>
      </c>
      <c r="CW80" s="11">
        <v>1</v>
      </c>
      <c r="CX80" s="11">
        <v>1</v>
      </c>
      <c r="CY80" s="11">
        <v>0</v>
      </c>
      <c r="CZ80" s="11">
        <v>2</v>
      </c>
      <c r="DA80" s="11">
        <v>2</v>
      </c>
      <c r="DB80" s="11">
        <v>3</v>
      </c>
      <c r="DC80" s="11">
        <v>1</v>
      </c>
      <c r="DD80" s="11">
        <v>1</v>
      </c>
      <c r="DE80" s="11">
        <v>0</v>
      </c>
      <c r="DF80" s="11">
        <v>0</v>
      </c>
      <c r="DG80" s="11">
        <v>0</v>
      </c>
      <c r="DH80" s="11">
        <v>1</v>
      </c>
      <c r="DI80" s="11">
        <v>1</v>
      </c>
      <c r="DJ80" s="11">
        <v>0</v>
      </c>
      <c r="DK80" s="11">
        <v>1</v>
      </c>
      <c r="DL80" s="54">
        <v>0</v>
      </c>
      <c r="DM80" s="143">
        <v>13</v>
      </c>
      <c r="DN80" s="143">
        <v>14</v>
      </c>
      <c r="DO80" s="143">
        <v>10</v>
      </c>
      <c r="DP80" s="143">
        <v>16</v>
      </c>
      <c r="DQ80" s="143">
        <v>0</v>
      </c>
      <c r="DR80" s="143">
        <v>4</v>
      </c>
      <c r="DS80" s="143">
        <v>57</v>
      </c>
      <c r="DT80" s="83">
        <v>3</v>
      </c>
      <c r="DU80" s="79">
        <v>3</v>
      </c>
      <c r="DV80" s="79">
        <v>2</v>
      </c>
      <c r="DW80" s="79">
        <v>3</v>
      </c>
      <c r="DX80" s="79">
        <v>2</v>
      </c>
      <c r="DY80" s="79">
        <v>2</v>
      </c>
      <c r="DZ80" s="79">
        <v>2</v>
      </c>
      <c r="EA80" s="79">
        <v>2</v>
      </c>
      <c r="EB80" s="79">
        <v>2</v>
      </c>
      <c r="EC80" s="79">
        <v>2</v>
      </c>
      <c r="ED80" s="79">
        <v>2</v>
      </c>
      <c r="EE80" s="79">
        <v>2</v>
      </c>
      <c r="EF80" s="79">
        <v>1</v>
      </c>
      <c r="EG80" s="79">
        <v>2</v>
      </c>
      <c r="EH80" s="79">
        <v>3</v>
      </c>
      <c r="EI80" s="79">
        <v>4</v>
      </c>
      <c r="EJ80" s="79">
        <v>3</v>
      </c>
      <c r="EK80" s="79">
        <v>1</v>
      </c>
      <c r="EL80" s="84">
        <v>2</v>
      </c>
      <c r="EM80" s="136">
        <f t="shared" si="8"/>
        <v>43</v>
      </c>
      <c r="EN80" s="90" t="s">
        <v>973</v>
      </c>
      <c r="EO80" s="11" t="s">
        <v>571</v>
      </c>
      <c r="EP80" s="77" t="s">
        <v>322</v>
      </c>
      <c r="EQ80" s="11">
        <v>9</v>
      </c>
      <c r="ER80" s="11" t="s">
        <v>26</v>
      </c>
      <c r="ES80" s="11" t="s">
        <v>68</v>
      </c>
      <c r="ET80" s="11" t="s">
        <v>103</v>
      </c>
      <c r="EU80" s="11" t="s">
        <v>26</v>
      </c>
      <c r="EV80" s="11" t="s">
        <v>26</v>
      </c>
      <c r="EW80" s="11" t="s">
        <v>69</v>
      </c>
      <c r="EX80" s="11" t="s">
        <v>103</v>
      </c>
      <c r="EY80" s="11" t="s">
        <v>69</v>
      </c>
      <c r="EZ80" s="11" t="s">
        <v>26</v>
      </c>
      <c r="FA80" s="11" t="s">
        <v>972</v>
      </c>
      <c r="FB80" s="11" t="s">
        <v>26</v>
      </c>
      <c r="FC80" s="11" t="s">
        <v>26</v>
      </c>
      <c r="FD80" s="11" t="s">
        <v>124</v>
      </c>
      <c r="FE80" s="54" t="s">
        <v>100</v>
      </c>
      <c r="FF80" s="83" t="s">
        <v>971</v>
      </c>
      <c r="FG80" s="79" t="s">
        <v>253</v>
      </c>
      <c r="FH80" s="79">
        <v>47</v>
      </c>
      <c r="FI80" s="79">
        <v>5</v>
      </c>
      <c r="FJ80" s="79" t="s">
        <v>7</v>
      </c>
      <c r="FK80" s="79" t="s">
        <v>9</v>
      </c>
      <c r="FL80" s="79" t="s">
        <v>970</v>
      </c>
      <c r="FM80" s="79" t="s">
        <v>21</v>
      </c>
      <c r="FN80" s="84" t="s">
        <v>22</v>
      </c>
      <c r="FO80" s="53">
        <v>4</v>
      </c>
      <c r="FP80" s="11">
        <v>2</v>
      </c>
      <c r="FQ80" s="11">
        <v>5</v>
      </c>
      <c r="FR80" s="11">
        <v>1</v>
      </c>
      <c r="FS80" s="11" t="s">
        <v>17</v>
      </c>
      <c r="FT80" s="11" t="s">
        <v>16</v>
      </c>
      <c r="FU80" s="11" t="s">
        <v>19</v>
      </c>
      <c r="FV80" s="11" t="s">
        <v>20</v>
      </c>
      <c r="FW80" s="11" t="s">
        <v>20</v>
      </c>
      <c r="FX80" s="11">
        <v>2</v>
      </c>
      <c r="FY80" s="11">
        <v>2</v>
      </c>
      <c r="FZ80" s="11">
        <v>1</v>
      </c>
      <c r="GA80" s="11">
        <v>5</v>
      </c>
      <c r="GB80" s="11" t="s">
        <v>969</v>
      </c>
      <c r="GC80" s="11" t="s">
        <v>14</v>
      </c>
      <c r="GD80" s="11" t="s">
        <v>9</v>
      </c>
      <c r="GE80" s="11" t="s">
        <v>94</v>
      </c>
      <c r="GF80" s="11" t="s">
        <v>58</v>
      </c>
      <c r="GG80" s="11" t="s">
        <v>13</v>
      </c>
      <c r="GH80" s="11" t="s">
        <v>13</v>
      </c>
      <c r="GI80" s="54" t="s">
        <v>7</v>
      </c>
      <c r="GJ80" s="83" t="s">
        <v>93</v>
      </c>
      <c r="GK80" s="79" t="s">
        <v>92</v>
      </c>
      <c r="GL80" s="79" t="s">
        <v>9</v>
      </c>
      <c r="GM80" s="79" t="s">
        <v>9</v>
      </c>
      <c r="GN80" s="79"/>
      <c r="GO80" s="79" t="s">
        <v>968</v>
      </c>
      <c r="GP80" s="79" t="s">
        <v>9</v>
      </c>
      <c r="GQ80" s="79" t="s">
        <v>9</v>
      </c>
      <c r="GR80" s="79" t="s">
        <v>9</v>
      </c>
      <c r="GS80" s="79"/>
      <c r="GT80" s="84" t="s">
        <v>9</v>
      </c>
      <c r="GU80" s="53" t="s">
        <v>7</v>
      </c>
      <c r="GX80" s="54"/>
      <c r="GY80" s="83" t="s">
        <v>249</v>
      </c>
      <c r="GZ80" s="79"/>
      <c r="HA80" s="79">
        <v>2</v>
      </c>
      <c r="HB80" s="79"/>
      <c r="HC80" s="79"/>
      <c r="HD80" s="79"/>
      <c r="HE80" s="79"/>
      <c r="HF80" s="79"/>
      <c r="HG80" s="84"/>
      <c r="HH80" s="49" t="s">
        <v>5</v>
      </c>
      <c r="HX80" s="11" t="s">
        <v>54</v>
      </c>
      <c r="HY80" s="11" t="s">
        <v>53</v>
      </c>
      <c r="HZ80" s="11" t="s">
        <v>1</v>
      </c>
      <c r="IB80" s="11" t="s">
        <v>1</v>
      </c>
      <c r="IF80" s="11" t="s">
        <v>1</v>
      </c>
      <c r="IN80" s="21">
        <v>43963.591500254624</v>
      </c>
      <c r="IO80" s="18" t="s">
        <v>1592</v>
      </c>
      <c r="IP80" s="18">
        <v>8</v>
      </c>
      <c r="IQ80" s="18" t="s">
        <v>7</v>
      </c>
      <c r="IS80" s="18" t="s">
        <v>7</v>
      </c>
      <c r="IU80" s="18" t="s">
        <v>7</v>
      </c>
      <c r="IX80" s="18" t="s">
        <v>977</v>
      </c>
      <c r="IY80" s="18" t="s">
        <v>81</v>
      </c>
      <c r="IZ80" s="18" t="s">
        <v>494</v>
      </c>
      <c r="JA80" s="18">
        <v>4</v>
      </c>
      <c r="JB80" s="18">
        <v>3</v>
      </c>
      <c r="JC80" s="18" t="s">
        <v>194</v>
      </c>
      <c r="JD80" s="18">
        <v>3</v>
      </c>
      <c r="JE80" s="18" t="s">
        <v>20</v>
      </c>
      <c r="JF80" s="18">
        <v>2</v>
      </c>
      <c r="JG80" s="18" t="s">
        <v>38</v>
      </c>
      <c r="JH80" s="18" t="s">
        <v>7</v>
      </c>
      <c r="JJ80" s="18" t="s">
        <v>7</v>
      </c>
      <c r="JL80" s="18" t="s">
        <v>9</v>
      </c>
      <c r="JM80" s="18" t="s">
        <v>35</v>
      </c>
      <c r="JN80" s="18" t="s">
        <v>34</v>
      </c>
      <c r="JO80" s="18" t="s">
        <v>9</v>
      </c>
      <c r="JP80" s="18" t="s">
        <v>1591</v>
      </c>
      <c r="JQ80" s="18">
        <v>2</v>
      </c>
      <c r="JR80" s="18" t="s">
        <v>1569</v>
      </c>
      <c r="JS80" s="18">
        <v>0</v>
      </c>
      <c r="JU80" s="18">
        <v>5</v>
      </c>
      <c r="JV80" s="18" t="s">
        <v>253</v>
      </c>
      <c r="JW80" s="18" t="s">
        <v>1117</v>
      </c>
      <c r="JX80" s="18">
        <v>1</v>
      </c>
      <c r="JY80" s="18">
        <v>1</v>
      </c>
      <c r="JZ80" s="18">
        <v>4</v>
      </c>
      <c r="KA80" s="18">
        <v>3</v>
      </c>
      <c r="KB80" s="18">
        <v>1</v>
      </c>
      <c r="KC80" s="18">
        <v>4</v>
      </c>
      <c r="KD80" s="18">
        <v>4</v>
      </c>
      <c r="KE80" s="18">
        <v>2</v>
      </c>
      <c r="KF80" s="18">
        <v>3</v>
      </c>
      <c r="KG80" s="18">
        <v>2</v>
      </c>
      <c r="KH80" s="18">
        <v>1</v>
      </c>
      <c r="KI80" s="18">
        <v>4</v>
      </c>
      <c r="KJ80" s="18">
        <v>4</v>
      </c>
      <c r="KK80" s="18">
        <v>3</v>
      </c>
      <c r="KL80" s="18">
        <v>1</v>
      </c>
      <c r="KM80" s="18">
        <v>2</v>
      </c>
      <c r="KN80" s="18">
        <v>4</v>
      </c>
      <c r="KO80" s="18">
        <v>3</v>
      </c>
      <c r="KP80" s="18">
        <v>2</v>
      </c>
      <c r="KQ80" s="18">
        <v>2</v>
      </c>
      <c r="KR80" s="34">
        <v>70</v>
      </c>
      <c r="KS80" s="149">
        <v>4</v>
      </c>
      <c r="KT80" s="18">
        <v>0</v>
      </c>
      <c r="KU80" s="18">
        <v>4</v>
      </c>
      <c r="KV80" s="18">
        <v>2</v>
      </c>
      <c r="KW80" s="18">
        <v>0</v>
      </c>
      <c r="KX80" s="18">
        <v>0</v>
      </c>
      <c r="KY80" s="18">
        <v>1</v>
      </c>
      <c r="KZ80" s="18">
        <v>1</v>
      </c>
      <c r="LA80" s="18">
        <v>0</v>
      </c>
      <c r="LB80" s="18">
        <v>1</v>
      </c>
      <c r="LC80" s="18">
        <v>0</v>
      </c>
      <c r="LD80" s="18">
        <v>1</v>
      </c>
      <c r="LE80" s="18">
        <v>0</v>
      </c>
      <c r="LF80" s="18">
        <v>1</v>
      </c>
      <c r="LG80" s="18">
        <v>3</v>
      </c>
      <c r="LH80" s="18">
        <v>2</v>
      </c>
      <c r="LI80" s="18">
        <v>1</v>
      </c>
      <c r="LJ80" s="18">
        <v>2</v>
      </c>
      <c r="LK80" s="18">
        <v>0</v>
      </c>
      <c r="LL80" s="18">
        <v>3</v>
      </c>
      <c r="LM80" s="18">
        <v>1</v>
      </c>
      <c r="LN80" s="18">
        <v>4</v>
      </c>
      <c r="LO80" s="18">
        <v>1</v>
      </c>
      <c r="LP80" s="18">
        <v>0</v>
      </c>
      <c r="LQ80" s="18">
        <v>1</v>
      </c>
      <c r="LR80" s="18">
        <v>3</v>
      </c>
      <c r="LS80" s="18">
        <v>4</v>
      </c>
      <c r="LT80" s="18">
        <v>1</v>
      </c>
      <c r="LU80" s="18">
        <v>2</v>
      </c>
      <c r="LV80" s="18">
        <v>1</v>
      </c>
      <c r="LW80" s="18">
        <v>0</v>
      </c>
      <c r="LX80" s="18">
        <v>0</v>
      </c>
      <c r="LY80" s="18">
        <v>0</v>
      </c>
      <c r="LZ80" s="18">
        <v>1</v>
      </c>
      <c r="MA80" s="18">
        <v>0</v>
      </c>
      <c r="MB80" s="18">
        <v>4</v>
      </c>
      <c r="MC80" s="34">
        <v>0</v>
      </c>
      <c r="MD80">
        <f t="shared" si="9"/>
        <v>18</v>
      </c>
      <c r="ME80">
        <f t="shared" si="10"/>
        <v>3</v>
      </c>
      <c r="MF80">
        <f t="shared" si="11"/>
        <v>11</v>
      </c>
      <c r="MG80">
        <f t="shared" si="12"/>
        <v>10</v>
      </c>
      <c r="MH80">
        <f t="shared" si="13"/>
        <v>0</v>
      </c>
      <c r="MI80">
        <f t="shared" si="14"/>
        <v>7</v>
      </c>
      <c r="MJ80">
        <f t="shared" si="15"/>
        <v>49</v>
      </c>
      <c r="MK80" s="149">
        <v>2</v>
      </c>
      <c r="ML80" s="18">
        <v>1</v>
      </c>
      <c r="MM80" s="18">
        <v>1</v>
      </c>
      <c r="MN80" s="18">
        <v>3</v>
      </c>
      <c r="MO80" s="18">
        <v>1</v>
      </c>
      <c r="MP80" s="18">
        <v>1</v>
      </c>
      <c r="MQ80" s="18">
        <v>1</v>
      </c>
      <c r="MR80" s="18">
        <v>2</v>
      </c>
      <c r="MS80" s="18">
        <v>3</v>
      </c>
      <c r="MT80" s="18">
        <v>1</v>
      </c>
      <c r="MU80" s="18">
        <v>2</v>
      </c>
      <c r="MV80" s="18">
        <v>2</v>
      </c>
      <c r="MW80" s="18">
        <v>1</v>
      </c>
      <c r="MX80" s="18">
        <v>2</v>
      </c>
      <c r="MY80" s="18">
        <v>1</v>
      </c>
      <c r="MZ80" s="18">
        <v>3</v>
      </c>
      <c r="NA80" s="18">
        <v>1</v>
      </c>
      <c r="NB80" s="18">
        <v>2</v>
      </c>
      <c r="NC80" s="18">
        <v>1</v>
      </c>
      <c r="ND80" s="24">
        <f>SUM(MK80:NC80)</f>
        <v>31</v>
      </c>
      <c r="NE80" s="20" t="s">
        <v>72</v>
      </c>
      <c r="NF80" s="18">
        <v>10</v>
      </c>
      <c r="NG80" s="20" t="s">
        <v>322</v>
      </c>
      <c r="NH80" s="18">
        <v>10</v>
      </c>
      <c r="NI80" s="18" t="s">
        <v>26</v>
      </c>
      <c r="NJ80" s="18" t="s">
        <v>69</v>
      </c>
      <c r="NK80" s="18" t="s">
        <v>26</v>
      </c>
      <c r="NL80" s="18" t="s">
        <v>26</v>
      </c>
      <c r="NM80" s="18" t="s">
        <v>26</v>
      </c>
      <c r="NN80" s="18" t="s">
        <v>26</v>
      </c>
      <c r="NO80" s="18" t="s">
        <v>68</v>
      </c>
      <c r="NP80" s="18" t="s">
        <v>69</v>
      </c>
      <c r="NQ80" s="18" t="s">
        <v>26</v>
      </c>
      <c r="NR80" s="18" t="s">
        <v>1590</v>
      </c>
      <c r="NS80" s="18" t="s">
        <v>26</v>
      </c>
      <c r="NT80" s="18" t="s">
        <v>25</v>
      </c>
      <c r="NU80" s="18" t="s">
        <v>101</v>
      </c>
      <c r="NV80" s="18" t="s">
        <v>65</v>
      </c>
      <c r="NW80" s="18">
        <v>20</v>
      </c>
      <c r="NX80" s="18" t="s">
        <v>9</v>
      </c>
      <c r="NY80" s="18" t="s">
        <v>9</v>
      </c>
      <c r="NZ80" s="18" t="s">
        <v>1589</v>
      </c>
      <c r="OA80" s="18" t="s">
        <v>60</v>
      </c>
      <c r="OB80" s="18" t="s">
        <v>96</v>
      </c>
      <c r="OC80" s="18">
        <v>5</v>
      </c>
      <c r="OD80" s="18">
        <v>1</v>
      </c>
      <c r="OE80" s="18">
        <v>4</v>
      </c>
      <c r="OF80" s="18">
        <v>1</v>
      </c>
      <c r="OG80" s="18" t="s">
        <v>1346</v>
      </c>
      <c r="OH80" s="18" t="s">
        <v>19</v>
      </c>
      <c r="OI80" s="18" t="s">
        <v>16</v>
      </c>
      <c r="OJ80" s="18" t="s">
        <v>20</v>
      </c>
      <c r="OK80" s="18" t="s">
        <v>20</v>
      </c>
      <c r="OL80" s="18">
        <v>1</v>
      </c>
      <c r="OM80" s="18">
        <v>4</v>
      </c>
      <c r="ON80" s="18">
        <v>1</v>
      </c>
      <c r="OO80" s="18">
        <v>4</v>
      </c>
      <c r="OQ80" s="18" t="s">
        <v>14</v>
      </c>
      <c r="OR80" s="18" t="s">
        <v>9</v>
      </c>
      <c r="OS80" s="18" t="s">
        <v>14</v>
      </c>
      <c r="OT80" s="18" t="s">
        <v>58</v>
      </c>
      <c r="OU80" s="18" t="s">
        <v>7</v>
      </c>
      <c r="OV80" s="18" t="s">
        <v>13</v>
      </c>
      <c r="OW80" s="18" t="s">
        <v>7</v>
      </c>
      <c r="OX80" s="18" t="s">
        <v>93</v>
      </c>
      <c r="OY80" s="18" t="s">
        <v>92</v>
      </c>
      <c r="PC80" s="18" t="s">
        <v>1588</v>
      </c>
      <c r="PD80" s="18" t="s">
        <v>9</v>
      </c>
      <c r="PE80" s="18" t="s">
        <v>9</v>
      </c>
      <c r="PF80" s="18" t="s">
        <v>7</v>
      </c>
      <c r="PH80" s="18" t="s">
        <v>9</v>
      </c>
      <c r="PI80" s="18" t="s">
        <v>7</v>
      </c>
      <c r="PM80" s="18" t="s">
        <v>249</v>
      </c>
      <c r="PO80" s="18">
        <v>3</v>
      </c>
      <c r="PV80" s="18" t="s">
        <v>5</v>
      </c>
      <c r="QL80" s="18" t="s">
        <v>54</v>
      </c>
      <c r="QN80" s="18" t="s">
        <v>184</v>
      </c>
      <c r="QO80" s="18" t="s">
        <v>1</v>
      </c>
      <c r="QP80" s="18" t="s">
        <v>1</v>
      </c>
      <c r="QT80" s="18" t="s">
        <v>1</v>
      </c>
    </row>
    <row r="81" spans="1:691" ht="14.5" x14ac:dyDescent="0.35">
      <c r="A81" s="17">
        <v>43958.872250266199</v>
      </c>
      <c r="B81" s="47" t="s">
        <v>469</v>
      </c>
      <c r="C81" s="53">
        <v>21</v>
      </c>
      <c r="D81" s="11" t="s">
        <v>139</v>
      </c>
      <c r="E81" s="11" t="s">
        <v>50</v>
      </c>
      <c r="F81" s="11" t="s">
        <v>333</v>
      </c>
      <c r="G81" s="11" t="s">
        <v>87</v>
      </c>
      <c r="H81" s="11" t="s">
        <v>47</v>
      </c>
      <c r="I81" s="11" t="s">
        <v>47</v>
      </c>
      <c r="J81" s="11" t="s">
        <v>7</v>
      </c>
      <c r="L81" s="11" t="s">
        <v>7</v>
      </c>
      <c r="N81" s="11" t="s">
        <v>7</v>
      </c>
      <c r="O81" s="11" t="s">
        <v>86</v>
      </c>
      <c r="P81" s="11">
        <v>37</v>
      </c>
      <c r="S81" s="11">
        <v>4</v>
      </c>
      <c r="T81" s="11">
        <v>0</v>
      </c>
      <c r="U81" s="11" t="s">
        <v>7</v>
      </c>
      <c r="V81" s="11" t="s">
        <v>7</v>
      </c>
      <c r="W81" s="11" t="s">
        <v>7</v>
      </c>
      <c r="X81" s="11" t="s">
        <v>7</v>
      </c>
      <c r="Y81" s="54" t="s">
        <v>7</v>
      </c>
      <c r="Z81" s="65" t="s">
        <v>9</v>
      </c>
      <c r="AA81" s="66" t="s">
        <v>468</v>
      </c>
      <c r="AB81" s="66" t="s">
        <v>7</v>
      </c>
      <c r="AC81" s="66"/>
      <c r="AD81" s="66" t="s">
        <v>7</v>
      </c>
      <c r="AE81" s="66"/>
      <c r="AF81" s="67"/>
      <c r="AG81" s="53" t="s">
        <v>20</v>
      </c>
      <c r="AH81" s="11" t="s">
        <v>40</v>
      </c>
      <c r="AI81" s="11" t="s">
        <v>20</v>
      </c>
      <c r="AJ81" s="11" t="s">
        <v>20</v>
      </c>
      <c r="AK81" s="11" t="s">
        <v>20</v>
      </c>
      <c r="AL81" s="11" t="s">
        <v>39</v>
      </c>
      <c r="AM81" s="11" t="s">
        <v>20</v>
      </c>
      <c r="AN81" s="11" t="s">
        <v>20</v>
      </c>
      <c r="AO81" s="11" t="s">
        <v>20</v>
      </c>
      <c r="AP81" s="54" t="s">
        <v>133</v>
      </c>
      <c r="AQ81" s="65" t="s">
        <v>7</v>
      </c>
      <c r="AR81" s="66"/>
      <c r="AS81" s="66" t="s">
        <v>7</v>
      </c>
      <c r="AT81" s="67"/>
      <c r="AU81" s="53" t="s">
        <v>9</v>
      </c>
      <c r="AV81" s="11" t="s">
        <v>112</v>
      </c>
      <c r="AW81" s="11" t="s">
        <v>34</v>
      </c>
      <c r="AX81" s="11" t="s">
        <v>9</v>
      </c>
      <c r="AY81" s="11" t="s">
        <v>467</v>
      </c>
      <c r="AZ81" s="11">
        <v>0</v>
      </c>
      <c r="BA81" s="11">
        <v>0</v>
      </c>
      <c r="BB81" s="11">
        <v>0</v>
      </c>
      <c r="BC81" s="11">
        <v>0</v>
      </c>
      <c r="BD81" s="11">
        <v>0</v>
      </c>
      <c r="BE81" s="11">
        <v>0</v>
      </c>
      <c r="BF81" s="54" t="s">
        <v>466</v>
      </c>
      <c r="BG81" s="83">
        <v>3</v>
      </c>
      <c r="BH81" s="79">
        <v>3</v>
      </c>
      <c r="BI81" s="79">
        <v>2</v>
      </c>
      <c r="BJ81" s="79">
        <v>2</v>
      </c>
      <c r="BK81" s="79">
        <v>3</v>
      </c>
      <c r="BL81" s="79">
        <v>2</v>
      </c>
      <c r="BM81" s="79">
        <v>2</v>
      </c>
      <c r="BN81" s="79">
        <v>1</v>
      </c>
      <c r="BO81" s="79">
        <v>1</v>
      </c>
      <c r="BP81" s="79">
        <v>1</v>
      </c>
      <c r="BQ81" s="79">
        <v>4</v>
      </c>
      <c r="BR81" s="79">
        <v>2</v>
      </c>
      <c r="BS81" s="79">
        <v>4</v>
      </c>
      <c r="BT81" s="79">
        <v>3</v>
      </c>
      <c r="BU81" s="79">
        <v>2</v>
      </c>
      <c r="BV81" s="79">
        <v>1</v>
      </c>
      <c r="BW81" s="79">
        <v>2</v>
      </c>
      <c r="BX81" s="79">
        <v>2</v>
      </c>
      <c r="BY81" s="79">
        <v>3</v>
      </c>
      <c r="BZ81" s="84">
        <v>2</v>
      </c>
      <c r="CA81" s="136">
        <v>46</v>
      </c>
      <c r="CB81" s="53">
        <v>2</v>
      </c>
      <c r="CC81" s="11">
        <v>1</v>
      </c>
      <c r="CD81" s="11">
        <v>3</v>
      </c>
      <c r="CE81" s="11">
        <v>2</v>
      </c>
      <c r="CF81" s="11">
        <v>2</v>
      </c>
      <c r="CG81" s="11">
        <v>1</v>
      </c>
      <c r="CH81" s="11">
        <v>1</v>
      </c>
      <c r="CI81" s="11">
        <v>1</v>
      </c>
      <c r="CJ81" s="11">
        <v>0</v>
      </c>
      <c r="CK81" s="11">
        <v>2</v>
      </c>
      <c r="CL81" s="11">
        <v>3</v>
      </c>
      <c r="CM81" s="11">
        <v>1</v>
      </c>
      <c r="CN81" s="11">
        <v>1</v>
      </c>
      <c r="CO81" s="11">
        <v>0</v>
      </c>
      <c r="CP81" s="11">
        <v>1</v>
      </c>
      <c r="CQ81" s="11">
        <v>3</v>
      </c>
      <c r="CR81" s="11">
        <v>3</v>
      </c>
      <c r="CS81" s="11">
        <v>1</v>
      </c>
      <c r="CT81" s="11">
        <v>2</v>
      </c>
      <c r="CU81" s="11">
        <v>2</v>
      </c>
      <c r="CV81" s="11">
        <v>1</v>
      </c>
      <c r="CW81" s="11">
        <v>2</v>
      </c>
      <c r="CX81" s="11">
        <v>1</v>
      </c>
      <c r="CY81" s="11">
        <v>1</v>
      </c>
      <c r="CZ81" s="11">
        <v>2</v>
      </c>
      <c r="DA81" s="11">
        <v>1</v>
      </c>
      <c r="DB81" s="11">
        <v>2</v>
      </c>
      <c r="DC81" s="11">
        <v>1</v>
      </c>
      <c r="DD81" s="11">
        <v>1</v>
      </c>
      <c r="DE81" s="11">
        <v>0</v>
      </c>
      <c r="DF81" s="11">
        <v>0</v>
      </c>
      <c r="DG81" s="11">
        <v>0</v>
      </c>
      <c r="DH81" s="11">
        <v>0</v>
      </c>
      <c r="DI81" s="11">
        <v>1</v>
      </c>
      <c r="DJ81" s="11">
        <v>0</v>
      </c>
      <c r="DK81" s="11">
        <v>2</v>
      </c>
      <c r="DL81" s="54">
        <v>2</v>
      </c>
      <c r="DM81" s="143">
        <v>12</v>
      </c>
      <c r="DN81" s="143">
        <v>10</v>
      </c>
      <c r="DO81" s="143">
        <v>8</v>
      </c>
      <c r="DP81" s="143">
        <v>8</v>
      </c>
      <c r="DQ81" s="143">
        <v>4</v>
      </c>
      <c r="DR81" s="143">
        <v>7</v>
      </c>
      <c r="DS81" s="143">
        <v>41</v>
      </c>
      <c r="DT81" s="83">
        <v>3</v>
      </c>
      <c r="DU81" s="79">
        <v>2</v>
      </c>
      <c r="DV81" s="79">
        <v>3</v>
      </c>
      <c r="DW81" s="79">
        <v>3</v>
      </c>
      <c r="DX81" s="79">
        <v>1</v>
      </c>
      <c r="DY81" s="79">
        <v>1</v>
      </c>
      <c r="DZ81" s="79">
        <v>3</v>
      </c>
      <c r="EA81" s="79">
        <v>4</v>
      </c>
      <c r="EB81" s="79">
        <v>3</v>
      </c>
      <c r="EC81" s="79">
        <v>2</v>
      </c>
      <c r="ED81" s="79">
        <v>3</v>
      </c>
      <c r="EE81" s="79">
        <v>3</v>
      </c>
      <c r="EF81" s="79">
        <v>3</v>
      </c>
      <c r="EG81" s="79">
        <v>4</v>
      </c>
      <c r="EH81" s="79">
        <v>3</v>
      </c>
      <c r="EI81" s="79">
        <v>1</v>
      </c>
      <c r="EJ81" s="79">
        <v>1</v>
      </c>
      <c r="EK81" s="79">
        <v>2</v>
      </c>
      <c r="EL81" s="84">
        <v>3</v>
      </c>
      <c r="EM81" s="136">
        <f t="shared" si="8"/>
        <v>48</v>
      </c>
      <c r="EN81" s="53" t="s">
        <v>465</v>
      </c>
      <c r="EO81" s="11">
        <v>20</v>
      </c>
      <c r="EP81" s="11" t="s">
        <v>464</v>
      </c>
      <c r="EQ81" s="11">
        <v>7.5</v>
      </c>
      <c r="ER81" s="11" t="s">
        <v>26</v>
      </c>
      <c r="ES81" s="11" t="s">
        <v>103</v>
      </c>
      <c r="ET81" s="11" t="s">
        <v>68</v>
      </c>
      <c r="EU81" s="11" t="s">
        <v>26</v>
      </c>
      <c r="EV81" s="11" t="s">
        <v>26</v>
      </c>
      <c r="EW81" s="11" t="s">
        <v>26</v>
      </c>
      <c r="EX81" s="11" t="s">
        <v>26</v>
      </c>
      <c r="EY81" s="11" t="s">
        <v>103</v>
      </c>
      <c r="EZ81" s="11" t="s">
        <v>26</v>
      </c>
      <c r="FA81" s="11" t="s">
        <v>378</v>
      </c>
      <c r="FB81" s="11" t="s">
        <v>26</v>
      </c>
      <c r="FC81" s="11" t="s">
        <v>26</v>
      </c>
      <c r="FD81" s="11" t="s">
        <v>24</v>
      </c>
      <c r="FE81" s="54" t="s">
        <v>100</v>
      </c>
      <c r="FF81" s="83">
        <v>54.5</v>
      </c>
      <c r="FG81" s="79" t="s">
        <v>98</v>
      </c>
      <c r="FH81" s="79" t="s">
        <v>62</v>
      </c>
      <c r="FI81" s="79">
        <v>720</v>
      </c>
      <c r="FJ81" s="79" t="s">
        <v>9</v>
      </c>
      <c r="FK81" s="79" t="s">
        <v>9</v>
      </c>
      <c r="FL81" s="79" t="s">
        <v>463</v>
      </c>
      <c r="FM81" s="79" t="s">
        <v>96</v>
      </c>
      <c r="FN81" s="84" t="s">
        <v>96</v>
      </c>
      <c r="FO81" s="53">
        <v>3</v>
      </c>
      <c r="FP81" s="11">
        <v>2</v>
      </c>
      <c r="FQ81" s="11">
        <v>3</v>
      </c>
      <c r="FR81" s="11">
        <v>2</v>
      </c>
      <c r="FS81" s="11" t="s">
        <v>19</v>
      </c>
      <c r="FT81" s="11" t="s">
        <v>17</v>
      </c>
      <c r="FU81" s="11" t="s">
        <v>16</v>
      </c>
      <c r="FV81" s="11" t="s">
        <v>18</v>
      </c>
      <c r="FW81" s="11" t="s">
        <v>20</v>
      </c>
      <c r="FX81" s="11">
        <v>2</v>
      </c>
      <c r="FY81" s="11">
        <v>3</v>
      </c>
      <c r="FZ81" s="11">
        <v>1</v>
      </c>
      <c r="GA81" s="11">
        <v>3</v>
      </c>
      <c r="GB81" s="11" t="s">
        <v>462</v>
      </c>
      <c r="GC81" s="11" t="s">
        <v>14</v>
      </c>
      <c r="GD81" s="11" t="s">
        <v>7</v>
      </c>
      <c r="GE81" s="11" t="s">
        <v>94</v>
      </c>
      <c r="GF81" s="11" t="s">
        <v>58</v>
      </c>
      <c r="GG81" s="11" t="s">
        <v>13</v>
      </c>
      <c r="GH81" s="11" t="s">
        <v>13</v>
      </c>
      <c r="GI81" s="54" t="s">
        <v>7</v>
      </c>
      <c r="GJ81" s="83" t="s">
        <v>143</v>
      </c>
      <c r="GK81" s="79" t="s">
        <v>92</v>
      </c>
      <c r="GL81" s="79" t="s">
        <v>7</v>
      </c>
      <c r="GM81" s="79" t="s">
        <v>7</v>
      </c>
      <c r="GN81" s="79"/>
      <c r="GO81" s="79" t="s">
        <v>461</v>
      </c>
      <c r="GP81" s="79" t="s">
        <v>7</v>
      </c>
      <c r="GQ81" s="79" t="s">
        <v>7</v>
      </c>
      <c r="GR81" s="79" t="s">
        <v>7</v>
      </c>
      <c r="GS81" s="79" t="s">
        <v>8</v>
      </c>
      <c r="GT81" s="84" t="s">
        <v>9</v>
      </c>
      <c r="GU81" s="53" t="s">
        <v>7</v>
      </c>
      <c r="GW81" s="11" t="s">
        <v>7</v>
      </c>
      <c r="GX81" s="54" t="s">
        <v>7</v>
      </c>
      <c r="GY81" s="83" t="s">
        <v>249</v>
      </c>
      <c r="GZ81" s="79"/>
      <c r="HA81" s="79">
        <v>10</v>
      </c>
      <c r="HB81" s="79"/>
      <c r="HC81" s="79"/>
      <c r="HD81" s="79"/>
      <c r="HE81" s="79"/>
      <c r="HF81" s="79"/>
      <c r="HG81" s="84"/>
      <c r="HH81" s="49" t="s">
        <v>5</v>
      </c>
      <c r="HX81" s="11" t="s">
        <v>54</v>
      </c>
      <c r="IB81" s="11" t="s">
        <v>141</v>
      </c>
      <c r="ID81" s="11" t="s">
        <v>293</v>
      </c>
      <c r="IE81" s="11" t="s">
        <v>1</v>
      </c>
      <c r="IF81" s="11" t="s">
        <v>1</v>
      </c>
      <c r="IN81" s="21">
        <v>43965.548453530093</v>
      </c>
      <c r="IO81" s="18" t="s">
        <v>469</v>
      </c>
      <c r="IP81" s="18">
        <v>6</v>
      </c>
      <c r="IQ81" s="18" t="s">
        <v>9</v>
      </c>
      <c r="IR81" s="18" t="s">
        <v>1460</v>
      </c>
      <c r="IS81" s="18" t="s">
        <v>9</v>
      </c>
      <c r="IT81" s="18" t="s">
        <v>43</v>
      </c>
      <c r="IU81" s="18" t="s">
        <v>9</v>
      </c>
      <c r="IV81" s="18" t="s">
        <v>1459</v>
      </c>
      <c r="IW81" s="18" t="s">
        <v>41</v>
      </c>
      <c r="IX81" s="18" t="s">
        <v>20</v>
      </c>
      <c r="IY81" s="18" t="s">
        <v>40</v>
      </c>
      <c r="IZ81" s="18" t="s">
        <v>20</v>
      </c>
      <c r="JA81" s="18" t="s">
        <v>20</v>
      </c>
      <c r="JB81" s="18" t="s">
        <v>20</v>
      </c>
      <c r="JC81" s="18" t="s">
        <v>39</v>
      </c>
      <c r="JD81" s="18" t="s">
        <v>20</v>
      </c>
      <c r="JE81" s="18" t="s">
        <v>20</v>
      </c>
      <c r="JF81" s="18" t="s">
        <v>20</v>
      </c>
      <c r="JG81" s="18" t="s">
        <v>133</v>
      </c>
      <c r="JH81" s="18" t="s">
        <v>7</v>
      </c>
      <c r="JJ81" s="18" t="s">
        <v>7</v>
      </c>
      <c r="JL81" s="18" t="s">
        <v>9</v>
      </c>
      <c r="JM81" s="18" t="s">
        <v>112</v>
      </c>
      <c r="JN81" s="18" t="s">
        <v>256</v>
      </c>
      <c r="JO81" s="18" t="s">
        <v>9</v>
      </c>
      <c r="JP81" s="18" t="s">
        <v>1458</v>
      </c>
      <c r="JQ81" s="18">
        <v>3</v>
      </c>
      <c r="JR81" s="18" t="s">
        <v>1457</v>
      </c>
      <c r="JS81" s="18">
        <v>3</v>
      </c>
      <c r="JT81" s="18" t="s">
        <v>1457</v>
      </c>
      <c r="JU81" s="18">
        <v>3</v>
      </c>
      <c r="JV81" s="18" t="s">
        <v>1456</v>
      </c>
      <c r="JW81" s="18" t="s">
        <v>1455</v>
      </c>
      <c r="JX81" s="18">
        <v>3</v>
      </c>
      <c r="JY81" s="18">
        <v>2</v>
      </c>
      <c r="JZ81" s="18">
        <v>2</v>
      </c>
      <c r="KA81" s="18">
        <v>2</v>
      </c>
      <c r="KB81" s="18">
        <v>3</v>
      </c>
      <c r="KC81" s="18">
        <v>2</v>
      </c>
      <c r="KD81" s="18">
        <v>3</v>
      </c>
      <c r="KE81" s="18">
        <v>2</v>
      </c>
      <c r="KF81" s="18">
        <v>1</v>
      </c>
      <c r="KG81" s="18">
        <v>2</v>
      </c>
      <c r="KH81" s="18">
        <v>3</v>
      </c>
      <c r="KI81" s="18">
        <v>3</v>
      </c>
      <c r="KJ81" s="18">
        <v>3</v>
      </c>
      <c r="KK81" s="18">
        <v>3</v>
      </c>
      <c r="KL81" s="18">
        <v>2</v>
      </c>
      <c r="KM81" s="18">
        <v>1</v>
      </c>
      <c r="KN81" s="18">
        <v>2</v>
      </c>
      <c r="KO81" s="18">
        <v>2</v>
      </c>
      <c r="KP81" s="18">
        <v>1</v>
      </c>
      <c r="KQ81" s="18">
        <v>1</v>
      </c>
      <c r="KR81" s="34">
        <v>52</v>
      </c>
      <c r="KS81" s="149">
        <v>1</v>
      </c>
      <c r="KT81" s="18">
        <v>0</v>
      </c>
      <c r="KU81" s="18">
        <v>1</v>
      </c>
      <c r="KV81" s="18">
        <v>2</v>
      </c>
      <c r="KW81" s="18">
        <v>1</v>
      </c>
      <c r="KX81" s="18">
        <v>1</v>
      </c>
      <c r="KY81" s="18">
        <v>2</v>
      </c>
      <c r="KZ81" s="18">
        <v>0</v>
      </c>
      <c r="LA81" s="18">
        <v>1</v>
      </c>
      <c r="LB81" s="18">
        <v>2</v>
      </c>
      <c r="LC81" s="18">
        <v>1</v>
      </c>
      <c r="LD81" s="18">
        <v>1</v>
      </c>
      <c r="LE81" s="18">
        <v>0</v>
      </c>
      <c r="LF81" s="18">
        <v>0</v>
      </c>
      <c r="LG81" s="18">
        <v>1</v>
      </c>
      <c r="LH81" s="18">
        <v>2</v>
      </c>
      <c r="LI81" s="18">
        <v>3</v>
      </c>
      <c r="LJ81" s="18">
        <v>1</v>
      </c>
      <c r="LK81" s="18">
        <v>2</v>
      </c>
      <c r="LL81" s="18">
        <v>1</v>
      </c>
      <c r="LM81" s="18">
        <v>0</v>
      </c>
      <c r="LN81" s="18">
        <v>1</v>
      </c>
      <c r="LO81" s="18">
        <v>2</v>
      </c>
      <c r="LP81" s="18">
        <v>1</v>
      </c>
      <c r="LQ81" s="18">
        <v>0</v>
      </c>
      <c r="LR81" s="18">
        <v>1</v>
      </c>
      <c r="LS81" s="18">
        <v>1</v>
      </c>
      <c r="LT81" s="18">
        <v>1</v>
      </c>
      <c r="LU81" s="18">
        <v>1</v>
      </c>
      <c r="LV81" s="18">
        <v>1</v>
      </c>
      <c r="LW81" s="18">
        <v>0</v>
      </c>
      <c r="LX81" s="18">
        <v>0</v>
      </c>
      <c r="LY81" s="18">
        <v>0</v>
      </c>
      <c r="LZ81" s="18">
        <v>1</v>
      </c>
      <c r="MA81" s="18">
        <v>0</v>
      </c>
      <c r="MB81" s="18">
        <v>1</v>
      </c>
      <c r="MC81" s="34">
        <v>1</v>
      </c>
      <c r="MD81">
        <f t="shared" si="9"/>
        <v>8</v>
      </c>
      <c r="ME81">
        <f t="shared" si="10"/>
        <v>5</v>
      </c>
      <c r="MF81">
        <f t="shared" si="11"/>
        <v>5</v>
      </c>
      <c r="MG81">
        <f t="shared" si="12"/>
        <v>7</v>
      </c>
      <c r="MH81">
        <f t="shared" si="13"/>
        <v>3</v>
      </c>
      <c r="MI81">
        <f t="shared" si="14"/>
        <v>7</v>
      </c>
      <c r="MJ81">
        <f t="shared" si="15"/>
        <v>29</v>
      </c>
      <c r="MK81" s="149">
        <v>3</v>
      </c>
      <c r="ML81" s="18">
        <v>3</v>
      </c>
      <c r="MM81" s="18">
        <v>2</v>
      </c>
      <c r="MN81" s="18">
        <v>1</v>
      </c>
      <c r="MO81" s="18">
        <v>1</v>
      </c>
      <c r="MP81" s="18">
        <v>2</v>
      </c>
      <c r="MQ81" s="18">
        <v>3</v>
      </c>
      <c r="MR81" s="18">
        <v>4</v>
      </c>
      <c r="MS81" s="18">
        <v>3</v>
      </c>
      <c r="MT81" s="18">
        <v>2</v>
      </c>
      <c r="MU81" s="18">
        <v>1</v>
      </c>
      <c r="MV81" s="18">
        <v>3</v>
      </c>
      <c r="MW81" s="18">
        <v>3</v>
      </c>
      <c r="MX81" s="18">
        <v>3</v>
      </c>
      <c r="MY81" s="18">
        <v>3</v>
      </c>
      <c r="MZ81" s="18">
        <v>1</v>
      </c>
      <c r="NA81" s="18">
        <v>2</v>
      </c>
      <c r="NB81" s="18">
        <v>2</v>
      </c>
      <c r="NC81" s="18">
        <v>3</v>
      </c>
      <c r="ND81" s="24">
        <f>SUM(MK81:NC81)</f>
        <v>45</v>
      </c>
      <c r="NE81" s="20" t="s">
        <v>167</v>
      </c>
      <c r="NF81" s="18" t="s">
        <v>170</v>
      </c>
      <c r="NG81" s="20" t="s">
        <v>1454</v>
      </c>
      <c r="NH81" s="18">
        <v>8.5</v>
      </c>
      <c r="NI81" s="18" t="s">
        <v>103</v>
      </c>
      <c r="NJ81" s="18" t="s">
        <v>103</v>
      </c>
      <c r="NK81" s="18" t="s">
        <v>103</v>
      </c>
      <c r="NL81" s="18" t="s">
        <v>26</v>
      </c>
      <c r="NM81" s="18" t="s">
        <v>26</v>
      </c>
      <c r="NN81" s="18" t="s">
        <v>26</v>
      </c>
      <c r="NO81" s="18" t="s">
        <v>68</v>
      </c>
      <c r="NP81" s="18" t="s">
        <v>103</v>
      </c>
      <c r="NQ81" s="18" t="s">
        <v>103</v>
      </c>
      <c r="NR81" s="18" t="s">
        <v>1453</v>
      </c>
      <c r="NS81" s="18" t="s">
        <v>26</v>
      </c>
      <c r="NT81" s="18" t="s">
        <v>26</v>
      </c>
      <c r="NU81" s="18" t="s">
        <v>101</v>
      </c>
      <c r="NV81" s="18" t="s">
        <v>100</v>
      </c>
      <c r="NW81" s="18">
        <v>180</v>
      </c>
      <c r="NX81" s="18" t="s">
        <v>9</v>
      </c>
      <c r="NY81" s="18" t="s">
        <v>9</v>
      </c>
      <c r="NZ81" s="18" t="s">
        <v>1452</v>
      </c>
      <c r="OA81" s="18" t="s">
        <v>96</v>
      </c>
      <c r="OB81" s="18" t="s">
        <v>96</v>
      </c>
      <c r="OC81" s="18">
        <v>2</v>
      </c>
      <c r="OD81" s="18">
        <v>2</v>
      </c>
      <c r="OE81" s="18">
        <v>3</v>
      </c>
      <c r="OF81" s="18">
        <v>2</v>
      </c>
      <c r="OG81" s="18" t="s">
        <v>19</v>
      </c>
      <c r="OH81" s="18" t="s">
        <v>1346</v>
      </c>
      <c r="OI81" s="18" t="s">
        <v>16</v>
      </c>
      <c r="OJ81" s="18" t="s">
        <v>18</v>
      </c>
      <c r="OK81" s="18" t="s">
        <v>20</v>
      </c>
      <c r="OL81" s="18">
        <v>2</v>
      </c>
      <c r="OM81" s="18">
        <v>3</v>
      </c>
      <c r="ON81" s="18">
        <v>1</v>
      </c>
      <c r="OO81" s="18">
        <v>3</v>
      </c>
      <c r="OP81" s="18" t="s">
        <v>1451</v>
      </c>
      <c r="OQ81" s="18" t="s">
        <v>14</v>
      </c>
      <c r="OR81" s="18" t="s">
        <v>7</v>
      </c>
      <c r="OS81" s="18" t="s">
        <v>58</v>
      </c>
      <c r="OT81" s="18" t="s">
        <v>58</v>
      </c>
      <c r="OU81" s="18" t="s">
        <v>7</v>
      </c>
      <c r="OV81" s="18" t="s">
        <v>7</v>
      </c>
      <c r="OW81" s="18" t="s">
        <v>7</v>
      </c>
      <c r="OX81" s="18" t="s">
        <v>143</v>
      </c>
      <c r="OY81" s="18" t="s">
        <v>92</v>
      </c>
      <c r="OZ81" s="18" t="s">
        <v>7</v>
      </c>
      <c r="PA81" s="18" t="s">
        <v>7</v>
      </c>
      <c r="PC81" s="18" t="s">
        <v>1450</v>
      </c>
      <c r="PD81" s="18" t="s">
        <v>7</v>
      </c>
      <c r="PE81" s="18" t="s">
        <v>7</v>
      </c>
      <c r="PF81" s="18" t="s">
        <v>7</v>
      </c>
      <c r="PG81" s="18" t="s">
        <v>8</v>
      </c>
      <c r="PH81" s="18" t="s">
        <v>9</v>
      </c>
      <c r="PI81" s="18" t="s">
        <v>7</v>
      </c>
      <c r="PK81" s="18" t="s">
        <v>7</v>
      </c>
      <c r="PL81" s="18" t="s">
        <v>7</v>
      </c>
      <c r="PM81" s="18" t="s">
        <v>121</v>
      </c>
      <c r="PN81" s="18">
        <v>10</v>
      </c>
      <c r="PV81" s="18" t="s">
        <v>5</v>
      </c>
      <c r="QL81" s="18" t="s">
        <v>54</v>
      </c>
      <c r="QT81" s="18" t="s">
        <v>158</v>
      </c>
      <c r="QX81" s="18" t="s">
        <v>229</v>
      </c>
      <c r="QZ81" s="18" t="s">
        <v>279</v>
      </c>
      <c r="RA81" s="34" t="s">
        <v>278</v>
      </c>
      <c r="RB81" s="37">
        <v>43972.824595509257</v>
      </c>
      <c r="RC81" s="35" t="s">
        <v>469</v>
      </c>
      <c r="RD81" s="35">
        <v>9</v>
      </c>
      <c r="RE81" s="35" t="s">
        <v>7</v>
      </c>
      <c r="RG81" s="35" t="s">
        <v>7</v>
      </c>
      <c r="RI81" s="35" t="s">
        <v>7</v>
      </c>
      <c r="RK81" s="35" t="s">
        <v>1679</v>
      </c>
      <c r="RL81" s="35" t="s">
        <v>20</v>
      </c>
      <c r="RM81" s="35" t="s">
        <v>40</v>
      </c>
      <c r="RN81" s="35" t="s">
        <v>20</v>
      </c>
      <c r="RO81" s="35" t="s">
        <v>20</v>
      </c>
      <c r="RP81" s="35" t="s">
        <v>20</v>
      </c>
      <c r="RQ81" s="35" t="s">
        <v>39</v>
      </c>
      <c r="RR81" s="35" t="s">
        <v>20</v>
      </c>
      <c r="RS81" s="35" t="s">
        <v>20</v>
      </c>
      <c r="RT81" s="35" t="s">
        <v>20</v>
      </c>
      <c r="RU81" s="35" t="s">
        <v>133</v>
      </c>
      <c r="RV81" s="35" t="s">
        <v>7</v>
      </c>
      <c r="RX81" s="35" t="s">
        <v>9</v>
      </c>
      <c r="RY81" s="35" t="s">
        <v>1678</v>
      </c>
      <c r="RZ81" s="35" t="s">
        <v>9</v>
      </c>
      <c r="SA81" s="35" t="s">
        <v>112</v>
      </c>
      <c r="SB81" s="35" t="s">
        <v>34</v>
      </c>
      <c r="SC81" s="35" t="s">
        <v>9</v>
      </c>
      <c r="SD81" s="35" t="s">
        <v>1677</v>
      </c>
      <c r="SE81" s="35">
        <v>3</v>
      </c>
      <c r="SF81" s="35" t="s">
        <v>1456</v>
      </c>
      <c r="SG81" s="35">
        <v>2</v>
      </c>
      <c r="SH81" s="35" t="s">
        <v>1456</v>
      </c>
      <c r="SI81" s="35">
        <v>0</v>
      </c>
      <c r="SJ81" s="35" t="s">
        <v>1676</v>
      </c>
      <c r="SK81" s="35" t="s">
        <v>1675</v>
      </c>
      <c r="SL81" s="35">
        <v>3</v>
      </c>
      <c r="SM81" s="35">
        <v>3</v>
      </c>
      <c r="SN81" s="35">
        <v>3</v>
      </c>
      <c r="SO81" s="35">
        <v>3</v>
      </c>
      <c r="SP81" s="35">
        <v>2</v>
      </c>
      <c r="SQ81" s="35">
        <v>2</v>
      </c>
      <c r="SR81" s="35">
        <v>2</v>
      </c>
      <c r="SS81" s="35">
        <v>2</v>
      </c>
      <c r="ST81" s="35">
        <v>1</v>
      </c>
      <c r="SU81" s="35">
        <v>2</v>
      </c>
      <c r="SV81" s="35">
        <v>3</v>
      </c>
      <c r="SW81" s="35">
        <v>3</v>
      </c>
      <c r="SX81" s="35">
        <v>3</v>
      </c>
      <c r="SY81" s="35">
        <v>3</v>
      </c>
      <c r="SZ81" s="35">
        <v>2</v>
      </c>
      <c r="TA81" s="35">
        <v>2</v>
      </c>
      <c r="TB81" s="35">
        <v>2</v>
      </c>
      <c r="TC81" s="35">
        <v>1</v>
      </c>
      <c r="TD81" s="35">
        <v>2</v>
      </c>
      <c r="TE81" s="35">
        <v>2</v>
      </c>
      <c r="TF81" s="156">
        <v>49</v>
      </c>
      <c r="TG81" s="160">
        <v>2</v>
      </c>
      <c r="TH81" s="35">
        <v>2</v>
      </c>
      <c r="TI81" s="35">
        <v>2</v>
      </c>
      <c r="TJ81" s="35">
        <v>2</v>
      </c>
      <c r="TK81" s="35">
        <v>1</v>
      </c>
      <c r="TL81" s="35">
        <v>1</v>
      </c>
      <c r="TM81" s="35">
        <v>2</v>
      </c>
      <c r="TN81" s="35">
        <v>1</v>
      </c>
      <c r="TO81" s="35">
        <v>1</v>
      </c>
      <c r="TP81" s="35">
        <v>2</v>
      </c>
      <c r="TQ81" s="35">
        <v>2</v>
      </c>
      <c r="TR81" s="35">
        <v>1</v>
      </c>
      <c r="TS81" s="35">
        <v>1</v>
      </c>
      <c r="TT81" s="35">
        <v>0</v>
      </c>
      <c r="TU81" s="35">
        <v>1</v>
      </c>
      <c r="TV81" s="35">
        <v>1</v>
      </c>
      <c r="TW81" s="35">
        <v>3</v>
      </c>
      <c r="TX81" s="35">
        <v>1</v>
      </c>
      <c r="TY81" s="35">
        <v>2</v>
      </c>
      <c r="TZ81" s="35">
        <v>1</v>
      </c>
      <c r="UA81" s="35">
        <v>1</v>
      </c>
      <c r="UB81" s="35">
        <v>1</v>
      </c>
      <c r="UC81" s="35">
        <v>1</v>
      </c>
      <c r="UD81" s="35">
        <v>1</v>
      </c>
      <c r="UE81" s="35">
        <v>1</v>
      </c>
      <c r="UF81" s="35">
        <v>1</v>
      </c>
      <c r="UG81" s="35">
        <v>2</v>
      </c>
      <c r="UH81" s="35">
        <v>1</v>
      </c>
      <c r="UI81" s="35">
        <v>1</v>
      </c>
      <c r="UJ81" s="35">
        <v>1</v>
      </c>
      <c r="UK81" s="35">
        <v>1</v>
      </c>
      <c r="UL81" s="35">
        <v>0</v>
      </c>
      <c r="UM81" s="35">
        <v>0</v>
      </c>
      <c r="UN81" s="35">
        <v>1</v>
      </c>
      <c r="UO81" s="35">
        <v>1</v>
      </c>
      <c r="UP81" s="35">
        <v>1</v>
      </c>
      <c r="UQ81" s="156">
        <v>2</v>
      </c>
      <c r="UR81" s="163">
        <v>9</v>
      </c>
      <c r="US81" s="163">
        <v>11</v>
      </c>
      <c r="UT81" s="163">
        <v>7</v>
      </c>
      <c r="UU81" s="163">
        <v>7</v>
      </c>
      <c r="UV81" s="163">
        <v>5</v>
      </c>
      <c r="UW81" s="163">
        <v>7</v>
      </c>
      <c r="UX81" s="163">
        <v>36</v>
      </c>
      <c r="UY81" s="160">
        <v>4</v>
      </c>
      <c r="UZ81" s="35">
        <v>2</v>
      </c>
      <c r="VA81" s="35">
        <v>3</v>
      </c>
      <c r="VB81" s="35">
        <v>4</v>
      </c>
      <c r="VC81" s="35">
        <v>3</v>
      </c>
      <c r="VD81" s="35">
        <v>2</v>
      </c>
      <c r="VE81" s="35">
        <v>2</v>
      </c>
      <c r="VF81" s="35">
        <v>1</v>
      </c>
      <c r="VG81" s="35">
        <v>3</v>
      </c>
      <c r="VH81" s="35">
        <v>2</v>
      </c>
      <c r="VI81" s="35">
        <v>2</v>
      </c>
      <c r="VJ81" s="35">
        <v>3</v>
      </c>
      <c r="VK81" s="35">
        <v>3</v>
      </c>
      <c r="VL81" s="35">
        <v>3</v>
      </c>
      <c r="VM81" s="35">
        <v>3</v>
      </c>
      <c r="VN81" s="35">
        <v>3</v>
      </c>
      <c r="VO81" s="35">
        <v>3</v>
      </c>
      <c r="VP81" s="35">
        <v>2</v>
      </c>
      <c r="VQ81" s="35">
        <v>2</v>
      </c>
      <c r="VR81" s="40">
        <f>SUM(UY81:VQ81)</f>
        <v>50</v>
      </c>
      <c r="VS81" s="44" t="s">
        <v>167</v>
      </c>
      <c r="VT81" s="35">
        <v>30</v>
      </c>
      <c r="VU81" s="44" t="s">
        <v>1347</v>
      </c>
      <c r="VV81" s="35">
        <v>7</v>
      </c>
      <c r="VW81" s="35" t="s">
        <v>103</v>
      </c>
      <c r="VX81" s="35" t="s">
        <v>69</v>
      </c>
      <c r="VY81" s="35" t="s">
        <v>26</v>
      </c>
      <c r="VZ81" s="35" t="s">
        <v>26</v>
      </c>
      <c r="WA81" s="35" t="s">
        <v>26</v>
      </c>
      <c r="WB81" s="35" t="s">
        <v>26</v>
      </c>
      <c r="WC81" s="35" t="s">
        <v>68</v>
      </c>
      <c r="WD81" s="35" t="s">
        <v>69</v>
      </c>
      <c r="WE81" s="35" t="s">
        <v>103</v>
      </c>
      <c r="WF81" s="35" t="s">
        <v>1674</v>
      </c>
      <c r="WG81" s="35" t="s">
        <v>26</v>
      </c>
      <c r="WH81" s="35" t="s">
        <v>26</v>
      </c>
      <c r="WI81" s="35" t="s">
        <v>24</v>
      </c>
      <c r="WJ81" s="35" t="s">
        <v>65</v>
      </c>
      <c r="WK81" s="35">
        <v>4</v>
      </c>
      <c r="WL81" s="35" t="s">
        <v>7</v>
      </c>
      <c r="WM81" s="35" t="s">
        <v>9</v>
      </c>
      <c r="WN81" s="35" t="s">
        <v>1673</v>
      </c>
      <c r="WO81" s="35" t="s">
        <v>96</v>
      </c>
      <c r="WP81" s="35" t="s">
        <v>96</v>
      </c>
      <c r="WQ81" s="35">
        <v>3</v>
      </c>
      <c r="WR81" s="35">
        <v>2</v>
      </c>
      <c r="WS81" s="35">
        <v>3</v>
      </c>
      <c r="WT81" s="35">
        <v>2</v>
      </c>
      <c r="WU81" s="35" t="s">
        <v>19</v>
      </c>
      <c r="WV81" s="35" t="s">
        <v>1346</v>
      </c>
      <c r="WW81" s="35" t="s">
        <v>16</v>
      </c>
      <c r="WX81" s="35" t="s">
        <v>18</v>
      </c>
      <c r="WY81" s="35" t="s">
        <v>20</v>
      </c>
      <c r="WZ81" s="35">
        <v>1</v>
      </c>
      <c r="XA81" s="35">
        <v>3</v>
      </c>
      <c r="XB81" s="35">
        <v>1</v>
      </c>
      <c r="XC81" s="35">
        <v>2</v>
      </c>
      <c r="XD81" s="35" t="s">
        <v>1672</v>
      </c>
      <c r="XE81" s="35" t="s">
        <v>14</v>
      </c>
      <c r="XF81" s="35" t="s">
        <v>7</v>
      </c>
      <c r="XG81" s="35" t="s">
        <v>94</v>
      </c>
      <c r="XH81" s="35" t="s">
        <v>58</v>
      </c>
      <c r="XI81" s="35" t="s">
        <v>7</v>
      </c>
      <c r="XJ81" s="35" t="s">
        <v>7</v>
      </c>
      <c r="XK81" s="35" t="s">
        <v>7</v>
      </c>
      <c r="XL81" s="35" t="s">
        <v>12</v>
      </c>
      <c r="XM81" s="35" t="s">
        <v>92</v>
      </c>
      <c r="XN81" s="35" t="s">
        <v>7</v>
      </c>
      <c r="XO81" s="35" t="s">
        <v>9</v>
      </c>
      <c r="XP81" s="35" t="s">
        <v>1671</v>
      </c>
      <c r="XQ81" s="35" t="s">
        <v>461</v>
      </c>
      <c r="XR81" s="35" t="s">
        <v>7</v>
      </c>
      <c r="XS81" s="35" t="s">
        <v>7</v>
      </c>
      <c r="XT81" s="35" t="s">
        <v>9</v>
      </c>
      <c r="XU81" s="35" t="s">
        <v>8</v>
      </c>
      <c r="XV81" s="35" t="s">
        <v>9</v>
      </c>
      <c r="XW81" s="35" t="s">
        <v>7</v>
      </c>
      <c r="XZ81" s="35" t="s">
        <v>7</v>
      </c>
      <c r="YA81" s="35" t="s">
        <v>90</v>
      </c>
      <c r="YG81" s="35">
        <v>9</v>
      </c>
      <c r="YJ81" s="35" t="s">
        <v>5</v>
      </c>
      <c r="YZ81" s="35" t="s">
        <v>54</v>
      </c>
      <c r="ZH81" s="35" t="s">
        <v>158</v>
      </c>
      <c r="ZL81" s="35" t="s">
        <v>229</v>
      </c>
      <c r="ZN81" s="35" t="s">
        <v>279</v>
      </c>
      <c r="ZO81" s="35" t="s">
        <v>278</v>
      </c>
    </row>
    <row r="82" spans="1:691" ht="14.5" x14ac:dyDescent="0.35">
      <c r="A82" s="17">
        <v>43956.98099167824</v>
      </c>
      <c r="B82" s="47" t="s">
        <v>916</v>
      </c>
      <c r="C82" s="53">
        <v>37</v>
      </c>
      <c r="D82" s="11" t="s">
        <v>51</v>
      </c>
      <c r="E82" s="11" t="s">
        <v>915</v>
      </c>
      <c r="F82" s="11" t="s">
        <v>118</v>
      </c>
      <c r="G82" s="11" t="s">
        <v>48</v>
      </c>
      <c r="H82" s="11" t="s">
        <v>47</v>
      </c>
      <c r="I82" s="11" t="s">
        <v>47</v>
      </c>
      <c r="J82" s="11" t="s">
        <v>7</v>
      </c>
      <c r="L82" s="11" t="s">
        <v>7</v>
      </c>
      <c r="N82" s="11" t="s">
        <v>7</v>
      </c>
      <c r="O82" s="11" t="s">
        <v>914</v>
      </c>
      <c r="P82" s="11">
        <v>36</v>
      </c>
      <c r="Q82" s="11" t="s">
        <v>20</v>
      </c>
      <c r="S82" s="11" t="s">
        <v>84</v>
      </c>
      <c r="T82" s="11">
        <v>0</v>
      </c>
      <c r="U82" s="11" t="s">
        <v>7</v>
      </c>
      <c r="V82" s="11" t="s">
        <v>7</v>
      </c>
      <c r="W82" s="11" t="s">
        <v>7</v>
      </c>
      <c r="X82" s="11" t="s">
        <v>7</v>
      </c>
      <c r="Y82" s="54" t="s">
        <v>7</v>
      </c>
      <c r="Z82" s="65" t="s">
        <v>7</v>
      </c>
      <c r="AA82" s="66"/>
      <c r="AB82" s="66" t="s">
        <v>7</v>
      </c>
      <c r="AC82" s="66"/>
      <c r="AD82" s="66" t="s">
        <v>7</v>
      </c>
      <c r="AE82" s="66"/>
      <c r="AF82" s="67"/>
      <c r="AG82" s="53" t="s">
        <v>20</v>
      </c>
      <c r="AH82" s="11" t="s">
        <v>40</v>
      </c>
      <c r="AI82" s="11">
        <v>2</v>
      </c>
      <c r="AJ82" s="11" t="s">
        <v>20</v>
      </c>
      <c r="AK82" s="11">
        <v>1</v>
      </c>
      <c r="AL82" s="11" t="s">
        <v>194</v>
      </c>
      <c r="AM82" s="11" t="s">
        <v>20</v>
      </c>
      <c r="AN82" s="11">
        <v>1</v>
      </c>
      <c r="AO82" s="11" t="s">
        <v>20</v>
      </c>
      <c r="AP82" s="54" t="s">
        <v>38</v>
      </c>
      <c r="AQ82" s="65" t="s">
        <v>7</v>
      </c>
      <c r="AR82" s="66"/>
      <c r="AS82" s="66" t="s">
        <v>7</v>
      </c>
      <c r="AT82" s="67"/>
      <c r="AU82" s="53" t="s">
        <v>9</v>
      </c>
      <c r="AV82" s="11" t="s">
        <v>112</v>
      </c>
      <c r="AW82" s="11" t="s">
        <v>34</v>
      </c>
      <c r="AX82" s="11" t="s">
        <v>7</v>
      </c>
      <c r="AZ82" s="11">
        <v>1</v>
      </c>
      <c r="BA82" s="11" t="s">
        <v>152</v>
      </c>
      <c r="BB82" s="11">
        <v>1</v>
      </c>
      <c r="BC82" s="11" t="s">
        <v>152</v>
      </c>
      <c r="BD82" s="11">
        <v>7</v>
      </c>
      <c r="BE82" s="11" t="s">
        <v>152</v>
      </c>
      <c r="BF82" s="54" t="s">
        <v>618</v>
      </c>
      <c r="BG82" s="83">
        <v>4</v>
      </c>
      <c r="BH82" s="79">
        <v>3</v>
      </c>
      <c r="BI82" s="79">
        <v>4</v>
      </c>
      <c r="BJ82" s="79">
        <v>3</v>
      </c>
      <c r="BK82" s="79">
        <v>3</v>
      </c>
      <c r="BL82" s="79">
        <v>1</v>
      </c>
      <c r="BM82" s="79">
        <v>4</v>
      </c>
      <c r="BN82" s="79">
        <v>3</v>
      </c>
      <c r="BO82" s="79">
        <v>1</v>
      </c>
      <c r="BP82" s="79">
        <v>4</v>
      </c>
      <c r="BQ82" s="79">
        <v>3</v>
      </c>
      <c r="BR82" s="79">
        <v>1</v>
      </c>
      <c r="BS82" s="79">
        <v>1</v>
      </c>
      <c r="BT82" s="79">
        <v>2</v>
      </c>
      <c r="BU82" s="79">
        <v>3</v>
      </c>
      <c r="BV82" s="79">
        <v>3</v>
      </c>
      <c r="BW82" s="79">
        <v>2</v>
      </c>
      <c r="BX82" s="79">
        <v>2</v>
      </c>
      <c r="BY82" s="79">
        <v>3</v>
      </c>
      <c r="BZ82" s="84">
        <v>3</v>
      </c>
      <c r="CA82" s="136">
        <v>42</v>
      </c>
      <c r="CB82" s="53">
        <v>4</v>
      </c>
      <c r="CC82" s="11">
        <v>1</v>
      </c>
      <c r="CD82" s="11">
        <v>2</v>
      </c>
      <c r="CE82" s="11">
        <v>2</v>
      </c>
      <c r="CF82" s="11">
        <v>1</v>
      </c>
      <c r="CG82" s="11">
        <v>1</v>
      </c>
      <c r="CH82" s="11">
        <v>2</v>
      </c>
      <c r="CI82" s="11">
        <v>0</v>
      </c>
      <c r="CJ82" s="11">
        <v>2</v>
      </c>
      <c r="CK82" s="11">
        <v>1</v>
      </c>
      <c r="CL82" s="11">
        <v>0</v>
      </c>
      <c r="CM82" s="11">
        <v>0</v>
      </c>
      <c r="CN82" s="11">
        <v>1</v>
      </c>
      <c r="CO82" s="11">
        <v>1</v>
      </c>
      <c r="CP82" s="11">
        <v>1</v>
      </c>
      <c r="CQ82" s="11">
        <v>0</v>
      </c>
      <c r="CR82" s="11">
        <v>0</v>
      </c>
      <c r="CS82" s="11">
        <v>2</v>
      </c>
      <c r="CT82" s="11">
        <v>1</v>
      </c>
      <c r="CU82" s="11">
        <v>1</v>
      </c>
      <c r="CV82" s="11">
        <v>1</v>
      </c>
      <c r="CW82" s="11">
        <v>1</v>
      </c>
      <c r="CX82" s="11">
        <v>0</v>
      </c>
      <c r="CY82" s="11">
        <v>3</v>
      </c>
      <c r="CZ82" s="11">
        <v>0</v>
      </c>
      <c r="DA82" s="11">
        <v>2</v>
      </c>
      <c r="DB82" s="11">
        <v>1</v>
      </c>
      <c r="DC82" s="11">
        <v>1</v>
      </c>
      <c r="DD82" s="11">
        <v>1</v>
      </c>
      <c r="DE82" s="11">
        <v>0</v>
      </c>
      <c r="DF82" s="11">
        <v>0</v>
      </c>
      <c r="DG82" s="11">
        <v>0</v>
      </c>
      <c r="DH82" s="11">
        <v>0</v>
      </c>
      <c r="DI82" s="11">
        <v>1</v>
      </c>
      <c r="DJ82" s="11">
        <v>2</v>
      </c>
      <c r="DK82" s="11">
        <v>1</v>
      </c>
      <c r="DL82" s="54">
        <v>0</v>
      </c>
      <c r="DM82" s="143">
        <v>8</v>
      </c>
      <c r="DN82" s="143">
        <v>5</v>
      </c>
      <c r="DO82" s="143">
        <v>7</v>
      </c>
      <c r="DP82" s="143">
        <v>5</v>
      </c>
      <c r="DQ82" s="143">
        <v>9</v>
      </c>
      <c r="DR82" s="143">
        <v>3</v>
      </c>
      <c r="DS82" s="143">
        <v>19</v>
      </c>
      <c r="DT82" s="83">
        <v>1</v>
      </c>
      <c r="DU82" s="79">
        <v>1</v>
      </c>
      <c r="DV82" s="79">
        <v>2</v>
      </c>
      <c r="DW82" s="79">
        <v>4</v>
      </c>
      <c r="DX82" s="79">
        <v>2</v>
      </c>
      <c r="DY82" s="79">
        <v>2</v>
      </c>
      <c r="DZ82" s="79">
        <v>2</v>
      </c>
      <c r="EA82" s="79">
        <v>3</v>
      </c>
      <c r="EB82" s="79">
        <v>3</v>
      </c>
      <c r="EC82" s="79">
        <v>2</v>
      </c>
      <c r="ED82" s="79">
        <v>1</v>
      </c>
      <c r="EE82" s="79">
        <v>3</v>
      </c>
      <c r="EF82" s="79">
        <v>2</v>
      </c>
      <c r="EG82" s="79">
        <v>3</v>
      </c>
      <c r="EH82" s="79">
        <v>3</v>
      </c>
      <c r="EI82" s="79">
        <v>1</v>
      </c>
      <c r="EJ82" s="79">
        <v>3</v>
      </c>
      <c r="EK82" s="79">
        <v>2</v>
      </c>
      <c r="EL82" s="84">
        <v>3</v>
      </c>
      <c r="EM82" s="136">
        <f t="shared" si="8"/>
        <v>43</v>
      </c>
      <c r="EN82" s="53" t="s">
        <v>465</v>
      </c>
      <c r="EO82" s="11">
        <v>15</v>
      </c>
      <c r="EP82" s="11" t="s">
        <v>913</v>
      </c>
      <c r="EQ82" s="11">
        <v>7</v>
      </c>
      <c r="ER82" s="11" t="s">
        <v>69</v>
      </c>
      <c r="ES82" s="11" t="s">
        <v>103</v>
      </c>
      <c r="ET82" s="11" t="s">
        <v>68</v>
      </c>
      <c r="EU82" s="11" t="s">
        <v>26</v>
      </c>
      <c r="EV82" s="11" t="s">
        <v>26</v>
      </c>
      <c r="EW82" s="11" t="s">
        <v>26</v>
      </c>
      <c r="EX82" s="11" t="s">
        <v>69</v>
      </c>
      <c r="EY82" s="11" t="s">
        <v>26</v>
      </c>
      <c r="EZ82" s="11" t="s">
        <v>26</v>
      </c>
      <c r="FA82" s="11" t="s">
        <v>912</v>
      </c>
      <c r="FB82" s="11" t="s">
        <v>26</v>
      </c>
      <c r="FC82" s="11" t="s">
        <v>26</v>
      </c>
      <c r="FD82" s="11" t="s">
        <v>66</v>
      </c>
      <c r="FE82" s="54" t="s">
        <v>100</v>
      </c>
      <c r="FF82" s="83">
        <v>1.05</v>
      </c>
      <c r="FG82" s="79" t="s">
        <v>98</v>
      </c>
      <c r="FH82" s="79">
        <v>47</v>
      </c>
      <c r="FI82" s="79">
        <v>30</v>
      </c>
      <c r="FJ82" s="79" t="s">
        <v>7</v>
      </c>
      <c r="FK82" s="79" t="s">
        <v>7</v>
      </c>
      <c r="FL82" s="79"/>
      <c r="FM82" s="79" t="s">
        <v>60</v>
      </c>
      <c r="FN82" s="84" t="s">
        <v>21</v>
      </c>
      <c r="FO82" s="53">
        <v>5</v>
      </c>
      <c r="FP82" s="11">
        <v>3</v>
      </c>
      <c r="FQ82" s="11">
        <v>5</v>
      </c>
      <c r="FR82" s="11">
        <v>1</v>
      </c>
      <c r="FS82" s="11" t="s">
        <v>19</v>
      </c>
      <c r="FT82" s="11" t="s">
        <v>17</v>
      </c>
      <c r="FU82" s="11" t="s">
        <v>20</v>
      </c>
      <c r="FV82" s="11" t="s">
        <v>20</v>
      </c>
      <c r="FW82" s="11" t="s">
        <v>20</v>
      </c>
      <c r="FX82" s="11">
        <v>4</v>
      </c>
      <c r="FY82" s="11">
        <v>3</v>
      </c>
      <c r="FZ82" s="11">
        <v>2</v>
      </c>
      <c r="GA82" s="11">
        <v>5</v>
      </c>
      <c r="GB82" s="11" t="s">
        <v>911</v>
      </c>
      <c r="GC82" s="11" t="s">
        <v>14</v>
      </c>
      <c r="GD82" s="11" t="s">
        <v>7</v>
      </c>
      <c r="GE82" s="11" t="s">
        <v>94</v>
      </c>
      <c r="GF82" s="11" t="s">
        <v>58</v>
      </c>
      <c r="GG82" s="11" t="s">
        <v>7</v>
      </c>
      <c r="GH82" s="11" t="s">
        <v>7</v>
      </c>
      <c r="GI82" s="54" t="s">
        <v>7</v>
      </c>
      <c r="GJ82" s="83" t="s">
        <v>161</v>
      </c>
      <c r="GK82" s="79" t="s">
        <v>57</v>
      </c>
      <c r="GL82" s="79" t="s">
        <v>7</v>
      </c>
      <c r="GM82" s="79" t="s">
        <v>9</v>
      </c>
      <c r="GN82" s="79">
        <v>4</v>
      </c>
      <c r="GO82" s="79" t="s">
        <v>910</v>
      </c>
      <c r="GP82" s="79" t="s">
        <v>9</v>
      </c>
      <c r="GQ82" s="79" t="s">
        <v>9</v>
      </c>
      <c r="GR82" s="79" t="s">
        <v>9</v>
      </c>
      <c r="GS82" s="79" t="s">
        <v>909</v>
      </c>
      <c r="GT82" s="84" t="s">
        <v>9</v>
      </c>
      <c r="GU82" s="53" t="s">
        <v>7</v>
      </c>
      <c r="GX82" s="54"/>
      <c r="GY82" s="83" t="s">
        <v>337</v>
      </c>
      <c r="GZ82" s="79"/>
      <c r="HA82" s="79"/>
      <c r="HB82" s="79"/>
      <c r="HC82" s="79">
        <v>7</v>
      </c>
      <c r="HD82" s="79"/>
      <c r="HE82" s="79"/>
      <c r="HF82" s="79"/>
      <c r="HG82" s="84"/>
      <c r="HH82" s="49" t="s">
        <v>5</v>
      </c>
      <c r="HX82" s="11" t="s">
        <v>54</v>
      </c>
      <c r="IB82" s="11" t="s">
        <v>141</v>
      </c>
      <c r="ID82" s="11" t="s">
        <v>293</v>
      </c>
      <c r="IE82" s="11" t="s">
        <v>486</v>
      </c>
      <c r="IF82" s="11" t="s">
        <v>1</v>
      </c>
      <c r="MD82"/>
      <c r="ME82"/>
      <c r="MF82"/>
      <c r="MG82"/>
      <c r="MH82"/>
      <c r="MI82"/>
      <c r="MJ82"/>
    </row>
    <row r="83" spans="1:691" ht="14.5" x14ac:dyDescent="0.35">
      <c r="A83" s="17">
        <v>43970.498935694442</v>
      </c>
      <c r="B83" s="47" t="s">
        <v>182</v>
      </c>
      <c r="C83" s="53">
        <v>37</v>
      </c>
      <c r="D83" s="11" t="s">
        <v>139</v>
      </c>
      <c r="E83" s="11" t="s">
        <v>181</v>
      </c>
      <c r="F83" s="11" t="s">
        <v>180</v>
      </c>
      <c r="G83" s="11" t="s">
        <v>137</v>
      </c>
      <c r="H83" s="11" t="s">
        <v>7</v>
      </c>
      <c r="I83" s="11" t="s">
        <v>7</v>
      </c>
      <c r="J83" s="11" t="s">
        <v>9</v>
      </c>
      <c r="K83" s="11">
        <v>2</v>
      </c>
      <c r="L83" s="11" t="s">
        <v>7</v>
      </c>
      <c r="M83" s="11" t="s">
        <v>179</v>
      </c>
      <c r="N83" s="11" t="s">
        <v>7</v>
      </c>
      <c r="O83" s="11" t="s">
        <v>45</v>
      </c>
      <c r="P83" s="11">
        <v>120</v>
      </c>
      <c r="Q83" s="11" t="s">
        <v>178</v>
      </c>
      <c r="R83" s="11">
        <v>50</v>
      </c>
      <c r="S83" s="11">
        <v>1</v>
      </c>
      <c r="T83" s="11">
        <v>2</v>
      </c>
      <c r="U83" s="11" t="s">
        <v>7</v>
      </c>
      <c r="V83" s="11" t="s">
        <v>7</v>
      </c>
      <c r="W83" s="11" t="s">
        <v>7</v>
      </c>
      <c r="X83" s="11" t="s">
        <v>7</v>
      </c>
      <c r="Y83" s="54" t="s">
        <v>7</v>
      </c>
      <c r="Z83" s="65" t="s">
        <v>7</v>
      </c>
      <c r="AA83" s="66"/>
      <c r="AB83" s="66" t="s">
        <v>7</v>
      </c>
      <c r="AC83" s="66" t="s">
        <v>177</v>
      </c>
      <c r="AD83" s="66" t="s">
        <v>9</v>
      </c>
      <c r="AE83" s="66" t="s">
        <v>177</v>
      </c>
      <c r="AF83" s="67" t="s">
        <v>176</v>
      </c>
      <c r="AG83" s="53" t="s">
        <v>20</v>
      </c>
      <c r="AH83" s="11" t="s">
        <v>175</v>
      </c>
      <c r="AI83" s="11" t="s">
        <v>20</v>
      </c>
      <c r="AJ83" s="11" t="s">
        <v>20</v>
      </c>
      <c r="AK83" s="11" t="s">
        <v>20</v>
      </c>
      <c r="AL83" s="11" t="s">
        <v>80</v>
      </c>
      <c r="AM83" s="11">
        <v>1</v>
      </c>
      <c r="AN83" s="11">
        <v>1</v>
      </c>
      <c r="AO83" s="11" t="s">
        <v>20</v>
      </c>
      <c r="AP83" s="54" t="s">
        <v>133</v>
      </c>
      <c r="AQ83" s="65" t="s">
        <v>9</v>
      </c>
      <c r="AR83" s="66" t="s">
        <v>174</v>
      </c>
      <c r="AS83" s="66" t="s">
        <v>9</v>
      </c>
      <c r="AT83" s="67" t="s">
        <v>173</v>
      </c>
      <c r="AU83" s="53" t="s">
        <v>9</v>
      </c>
      <c r="AV83" s="11" t="s">
        <v>172</v>
      </c>
      <c r="AW83" s="11" t="s">
        <v>34</v>
      </c>
      <c r="AX83" s="11" t="s">
        <v>9</v>
      </c>
      <c r="AY83" s="11" t="s">
        <v>171</v>
      </c>
      <c r="AZ83" s="11">
        <v>2</v>
      </c>
      <c r="BA83" s="11" t="s">
        <v>170</v>
      </c>
      <c r="BB83" s="11">
        <v>2</v>
      </c>
      <c r="BC83" s="11" t="s">
        <v>169</v>
      </c>
      <c r="BD83" s="11">
        <v>6</v>
      </c>
      <c r="BE83" s="11">
        <v>45</v>
      </c>
      <c r="BF83" s="54" t="s">
        <v>168</v>
      </c>
      <c r="BG83" s="83">
        <v>3</v>
      </c>
      <c r="BH83" s="79">
        <v>3</v>
      </c>
      <c r="BI83" s="79">
        <v>1</v>
      </c>
      <c r="BJ83" s="79">
        <v>1</v>
      </c>
      <c r="BK83" s="79">
        <v>1</v>
      </c>
      <c r="BL83" s="79">
        <v>1</v>
      </c>
      <c r="BM83" s="79">
        <v>3</v>
      </c>
      <c r="BN83" s="79">
        <v>2</v>
      </c>
      <c r="BO83" s="79">
        <v>1</v>
      </c>
      <c r="BP83" s="79">
        <v>4</v>
      </c>
      <c r="BQ83" s="79">
        <v>4</v>
      </c>
      <c r="BR83" s="79">
        <v>1</v>
      </c>
      <c r="BS83" s="79">
        <v>1</v>
      </c>
      <c r="BT83" s="79">
        <v>3</v>
      </c>
      <c r="BU83" s="79">
        <v>4</v>
      </c>
      <c r="BV83" s="79">
        <v>4</v>
      </c>
      <c r="BW83" s="79">
        <v>1</v>
      </c>
      <c r="BX83" s="79">
        <v>2</v>
      </c>
      <c r="BY83" s="79">
        <v>3</v>
      </c>
      <c r="BZ83" s="84">
        <v>4</v>
      </c>
      <c r="CA83" s="136">
        <v>36</v>
      </c>
      <c r="CB83" s="53">
        <v>0</v>
      </c>
      <c r="CC83" s="11">
        <v>0</v>
      </c>
      <c r="CD83" s="11">
        <v>0</v>
      </c>
      <c r="CE83" s="11">
        <v>0</v>
      </c>
      <c r="CF83" s="11">
        <v>2</v>
      </c>
      <c r="CG83" s="11">
        <v>0</v>
      </c>
      <c r="CH83" s="11">
        <v>0</v>
      </c>
      <c r="CI83" s="11">
        <v>1</v>
      </c>
      <c r="CJ83" s="11">
        <v>2</v>
      </c>
      <c r="CK83" s="11">
        <v>1</v>
      </c>
      <c r="CL83" s="11">
        <v>1</v>
      </c>
      <c r="CM83" s="11">
        <v>0</v>
      </c>
      <c r="CN83" s="11">
        <v>2</v>
      </c>
      <c r="CO83" s="11">
        <v>0</v>
      </c>
      <c r="CP83" s="11">
        <v>0</v>
      </c>
      <c r="CQ83" s="11">
        <v>3</v>
      </c>
      <c r="CR83" s="11">
        <v>4</v>
      </c>
      <c r="CS83" s="11">
        <v>0</v>
      </c>
      <c r="CT83" s="11">
        <v>0</v>
      </c>
      <c r="CU83" s="11">
        <v>0</v>
      </c>
      <c r="CV83" s="11">
        <v>0</v>
      </c>
      <c r="CW83" s="11">
        <v>0</v>
      </c>
      <c r="CX83" s="11">
        <v>0</v>
      </c>
      <c r="CY83" s="11">
        <v>3</v>
      </c>
      <c r="CZ83" s="11">
        <v>0</v>
      </c>
      <c r="DA83" s="11">
        <v>0</v>
      </c>
      <c r="DB83" s="11">
        <v>0</v>
      </c>
      <c r="DC83" s="11">
        <v>0</v>
      </c>
      <c r="DD83" s="11">
        <v>0</v>
      </c>
      <c r="DE83" s="11">
        <v>0</v>
      </c>
      <c r="DF83" s="11">
        <v>0</v>
      </c>
      <c r="DG83" s="11">
        <v>0</v>
      </c>
      <c r="DH83" s="11">
        <v>1</v>
      </c>
      <c r="DI83" s="11">
        <v>0</v>
      </c>
      <c r="DJ83" s="11">
        <v>1</v>
      </c>
      <c r="DK83" s="11">
        <v>2</v>
      </c>
      <c r="DL83" s="54">
        <v>0</v>
      </c>
      <c r="DM83" s="143">
        <v>4</v>
      </c>
      <c r="DN83" s="143">
        <v>1</v>
      </c>
      <c r="DO83" s="143">
        <v>0</v>
      </c>
      <c r="DP83" s="143">
        <v>2</v>
      </c>
      <c r="DQ83" s="143">
        <v>10</v>
      </c>
      <c r="DR83" s="143">
        <v>6</v>
      </c>
      <c r="DS83" s="143">
        <v>3</v>
      </c>
      <c r="DT83" s="83">
        <v>3</v>
      </c>
      <c r="DU83" s="79">
        <v>3</v>
      </c>
      <c r="DV83" s="79">
        <v>4</v>
      </c>
      <c r="DW83" s="79">
        <v>1</v>
      </c>
      <c r="DX83" s="79">
        <v>1</v>
      </c>
      <c r="DY83" s="79">
        <v>1</v>
      </c>
      <c r="DZ83" s="79">
        <v>1</v>
      </c>
      <c r="EA83" s="79">
        <v>1</v>
      </c>
      <c r="EB83" s="79">
        <v>1</v>
      </c>
      <c r="EC83" s="79">
        <v>1</v>
      </c>
      <c r="ED83" s="79">
        <v>1</v>
      </c>
      <c r="EE83" s="79">
        <v>1</v>
      </c>
      <c r="EF83" s="79">
        <v>4</v>
      </c>
      <c r="EG83" s="79">
        <v>1</v>
      </c>
      <c r="EH83" s="79">
        <v>2</v>
      </c>
      <c r="EI83" s="79">
        <v>1</v>
      </c>
      <c r="EJ83" s="79">
        <v>1</v>
      </c>
      <c r="EK83" s="79">
        <v>1</v>
      </c>
      <c r="EL83" s="84">
        <v>1</v>
      </c>
      <c r="EM83" s="136">
        <f t="shared" si="8"/>
        <v>30</v>
      </c>
      <c r="EN83" s="90" t="s">
        <v>167</v>
      </c>
      <c r="EO83" s="11" t="s">
        <v>166</v>
      </c>
      <c r="EP83" s="77" t="s">
        <v>165</v>
      </c>
      <c r="EQ83" s="11">
        <v>7</v>
      </c>
      <c r="ER83" s="11" t="s">
        <v>26</v>
      </c>
      <c r="ES83" s="11" t="s">
        <v>26</v>
      </c>
      <c r="ET83" s="11" t="s">
        <v>26</v>
      </c>
      <c r="EU83" s="11" t="s">
        <v>26</v>
      </c>
      <c r="EV83" s="11" t="s">
        <v>26</v>
      </c>
      <c r="EW83" s="11" t="s">
        <v>26</v>
      </c>
      <c r="EX83" s="11" t="s">
        <v>26</v>
      </c>
      <c r="EY83" s="11" t="s">
        <v>26</v>
      </c>
      <c r="EZ83" s="11" t="s">
        <v>26</v>
      </c>
      <c r="FA83" s="11" t="s">
        <v>164</v>
      </c>
      <c r="FB83" s="11" t="s">
        <v>26</v>
      </c>
      <c r="FC83" s="11" t="s">
        <v>26</v>
      </c>
      <c r="FD83" s="11" t="s">
        <v>124</v>
      </c>
      <c r="FE83" s="54" t="s">
        <v>23</v>
      </c>
      <c r="FF83" s="83" t="s">
        <v>64</v>
      </c>
      <c r="FG83" s="79" t="s">
        <v>98</v>
      </c>
      <c r="FH83" s="79" t="s">
        <v>62</v>
      </c>
      <c r="FI83" s="79">
        <v>30</v>
      </c>
      <c r="FJ83" s="79" t="s">
        <v>7</v>
      </c>
      <c r="FK83" s="79" t="s">
        <v>7</v>
      </c>
      <c r="FL83" s="79"/>
      <c r="FM83" s="79" t="s">
        <v>96</v>
      </c>
      <c r="FN83" s="84" t="s">
        <v>21</v>
      </c>
      <c r="FO83" s="53">
        <v>4</v>
      </c>
      <c r="FP83" s="11">
        <v>5</v>
      </c>
      <c r="FQ83" s="11">
        <v>5</v>
      </c>
      <c r="FR83" s="11">
        <v>1</v>
      </c>
      <c r="FS83" s="11" t="s">
        <v>19</v>
      </c>
      <c r="FT83" s="11" t="s">
        <v>18</v>
      </c>
      <c r="FU83" s="11" t="s">
        <v>20</v>
      </c>
      <c r="FV83" s="11" t="s">
        <v>20</v>
      </c>
      <c r="FW83" s="11" t="s">
        <v>20</v>
      </c>
      <c r="FX83" s="11">
        <v>3</v>
      </c>
      <c r="FY83" s="11">
        <v>1</v>
      </c>
      <c r="FZ83" s="11">
        <v>2</v>
      </c>
      <c r="GA83" s="11">
        <v>5</v>
      </c>
      <c r="GB83" s="11" t="s">
        <v>163</v>
      </c>
      <c r="GC83" s="11" t="s">
        <v>14</v>
      </c>
      <c r="GD83" s="11" t="s">
        <v>9</v>
      </c>
      <c r="GE83" s="11" t="s">
        <v>14</v>
      </c>
      <c r="GF83" s="11" t="s">
        <v>162</v>
      </c>
      <c r="GG83" s="11" t="s">
        <v>7</v>
      </c>
      <c r="GH83" s="11" t="s">
        <v>7</v>
      </c>
      <c r="GI83" s="54" t="s">
        <v>7</v>
      </c>
      <c r="GJ83" s="83" t="s">
        <v>161</v>
      </c>
      <c r="GK83" s="79" t="s">
        <v>57</v>
      </c>
      <c r="GL83" s="79" t="s">
        <v>7</v>
      </c>
      <c r="GM83" s="79" t="s">
        <v>9</v>
      </c>
      <c r="GN83" s="79">
        <v>5</v>
      </c>
      <c r="GO83" s="79" t="s">
        <v>160</v>
      </c>
      <c r="GP83" s="79" t="s">
        <v>9</v>
      </c>
      <c r="GQ83" s="79" t="s">
        <v>7</v>
      </c>
      <c r="GR83" s="79" t="s">
        <v>9</v>
      </c>
      <c r="GS83" s="79"/>
      <c r="GT83" s="84" t="s">
        <v>7</v>
      </c>
      <c r="GU83" s="53" t="s">
        <v>9</v>
      </c>
      <c r="GV83" s="11" t="s">
        <v>159</v>
      </c>
      <c r="GW83" s="11" t="s">
        <v>7</v>
      </c>
      <c r="GX83" s="54" t="s">
        <v>7</v>
      </c>
      <c r="GY83" s="83" t="s">
        <v>55</v>
      </c>
      <c r="GZ83" s="79"/>
      <c r="HA83" s="79"/>
      <c r="HB83" s="79"/>
      <c r="HC83" s="79"/>
      <c r="HD83" s="79"/>
      <c r="HE83" s="79"/>
      <c r="HF83" s="79"/>
      <c r="HG83" s="84">
        <v>1</v>
      </c>
      <c r="HH83" s="49" t="s">
        <v>5</v>
      </c>
      <c r="HX83" s="11" t="s">
        <v>54</v>
      </c>
      <c r="IF83" s="11" t="s">
        <v>158</v>
      </c>
      <c r="IG83" s="11" t="s">
        <v>157</v>
      </c>
      <c r="IH83" s="11" t="s">
        <v>1</v>
      </c>
      <c r="IJ83" s="11" t="s">
        <v>1</v>
      </c>
      <c r="MD83"/>
      <c r="ME83"/>
      <c r="MF83"/>
      <c r="MG83"/>
      <c r="MH83"/>
      <c r="MI83"/>
      <c r="MJ83"/>
    </row>
    <row r="84" spans="1:691" ht="14.5" x14ac:dyDescent="0.35">
      <c r="A84" s="17">
        <v>43973.320674918985</v>
      </c>
      <c r="B84" s="47" t="s">
        <v>156</v>
      </c>
      <c r="C84" s="53">
        <v>23</v>
      </c>
      <c r="D84" s="11" t="s">
        <v>51</v>
      </c>
      <c r="E84" s="11" t="s">
        <v>50</v>
      </c>
      <c r="F84" s="11" t="s">
        <v>49</v>
      </c>
      <c r="G84" s="11" t="s">
        <v>87</v>
      </c>
      <c r="H84" s="11" t="s">
        <v>47</v>
      </c>
      <c r="I84" s="11" t="s">
        <v>47</v>
      </c>
      <c r="J84" s="11" t="s">
        <v>7</v>
      </c>
      <c r="L84" s="11" t="s">
        <v>7</v>
      </c>
      <c r="N84" s="11" t="s">
        <v>9</v>
      </c>
      <c r="O84" s="11" t="s">
        <v>86</v>
      </c>
      <c r="P84" s="11" t="s">
        <v>155</v>
      </c>
      <c r="Q84" s="11" t="s">
        <v>154</v>
      </c>
      <c r="R84" s="11">
        <v>121.92</v>
      </c>
      <c r="S84" s="11">
        <v>2</v>
      </c>
      <c r="T84" s="11">
        <v>0</v>
      </c>
      <c r="U84" s="11" t="s">
        <v>9</v>
      </c>
      <c r="V84" s="11" t="s">
        <v>9</v>
      </c>
      <c r="W84" s="11" t="s">
        <v>7</v>
      </c>
      <c r="X84" s="11" t="s">
        <v>7</v>
      </c>
      <c r="Y84" s="54" t="s">
        <v>7</v>
      </c>
      <c r="Z84" s="65" t="s">
        <v>7</v>
      </c>
      <c r="AA84" s="66"/>
      <c r="AB84" s="66" t="s">
        <v>7</v>
      </c>
      <c r="AC84" s="66"/>
      <c r="AD84" s="66" t="s">
        <v>7</v>
      </c>
      <c r="AE84" s="66"/>
      <c r="AF84" s="67"/>
      <c r="AG84" s="53" t="s">
        <v>20</v>
      </c>
      <c r="AH84" s="11" t="s">
        <v>40</v>
      </c>
      <c r="AI84" s="11" t="s">
        <v>20</v>
      </c>
      <c r="AJ84" s="11" t="s">
        <v>20</v>
      </c>
      <c r="AK84" s="11" t="s">
        <v>20</v>
      </c>
      <c r="AL84" s="11" t="s">
        <v>80</v>
      </c>
      <c r="AM84" s="11" t="s">
        <v>79</v>
      </c>
      <c r="AN84" s="11" t="s">
        <v>20</v>
      </c>
      <c r="AO84" s="11">
        <v>3</v>
      </c>
      <c r="AP84" s="54" t="s">
        <v>38</v>
      </c>
      <c r="AQ84" s="65" t="s">
        <v>9</v>
      </c>
      <c r="AR84" s="66" t="s">
        <v>153</v>
      </c>
      <c r="AS84" s="66" t="s">
        <v>7</v>
      </c>
      <c r="AT84" s="67"/>
      <c r="AU84" s="53" t="s">
        <v>7</v>
      </c>
      <c r="AV84" s="11" t="s">
        <v>20</v>
      </c>
      <c r="AX84" s="11" t="s">
        <v>7</v>
      </c>
      <c r="AZ84" s="11">
        <v>0</v>
      </c>
      <c r="BA84" s="11">
        <v>0</v>
      </c>
      <c r="BB84" s="11">
        <v>0</v>
      </c>
      <c r="BC84" s="11">
        <v>0</v>
      </c>
      <c r="BD84" s="11">
        <v>5</v>
      </c>
      <c r="BE84" s="11" t="s">
        <v>152</v>
      </c>
      <c r="BF84" s="54" t="s">
        <v>151</v>
      </c>
      <c r="BG84" s="83">
        <v>4</v>
      </c>
      <c r="BH84" s="79">
        <v>4</v>
      </c>
      <c r="BI84" s="79">
        <v>3</v>
      </c>
      <c r="BJ84" s="79">
        <v>1</v>
      </c>
      <c r="BK84" s="79">
        <v>3</v>
      </c>
      <c r="BL84" s="79">
        <v>1</v>
      </c>
      <c r="BM84" s="79">
        <v>3</v>
      </c>
      <c r="BN84" s="79">
        <v>2</v>
      </c>
      <c r="BO84" s="79">
        <v>1</v>
      </c>
      <c r="BP84" s="79">
        <v>4</v>
      </c>
      <c r="BQ84" s="79">
        <v>2</v>
      </c>
      <c r="BR84" s="79">
        <v>3</v>
      </c>
      <c r="BS84" s="79">
        <v>3</v>
      </c>
      <c r="BT84" s="79">
        <v>1</v>
      </c>
      <c r="BU84" s="79">
        <v>4</v>
      </c>
      <c r="BV84" s="79">
        <v>3</v>
      </c>
      <c r="BW84" s="79">
        <v>4</v>
      </c>
      <c r="BX84" s="79">
        <v>2</v>
      </c>
      <c r="BY84" s="79">
        <v>2</v>
      </c>
      <c r="BZ84" s="84">
        <v>3</v>
      </c>
      <c r="CA84" s="136">
        <v>44</v>
      </c>
      <c r="CB84" s="53">
        <v>3</v>
      </c>
      <c r="CC84" s="11">
        <v>0</v>
      </c>
      <c r="CD84" s="11">
        <v>2</v>
      </c>
      <c r="CE84" s="11">
        <v>1</v>
      </c>
      <c r="CF84" s="11">
        <v>1</v>
      </c>
      <c r="CG84" s="11">
        <v>1</v>
      </c>
      <c r="CH84" s="11">
        <v>0</v>
      </c>
      <c r="CI84" s="11">
        <v>0</v>
      </c>
      <c r="CJ84" s="11">
        <v>0</v>
      </c>
      <c r="CK84" s="11">
        <v>1</v>
      </c>
      <c r="CL84" s="11">
        <v>0</v>
      </c>
      <c r="CM84" s="11">
        <v>1</v>
      </c>
      <c r="CN84" s="11">
        <v>1</v>
      </c>
      <c r="CO84" s="11">
        <v>0</v>
      </c>
      <c r="CP84" s="11">
        <v>0</v>
      </c>
      <c r="CQ84" s="11">
        <v>1</v>
      </c>
      <c r="CR84" s="11">
        <v>0</v>
      </c>
      <c r="CS84" s="11">
        <v>4</v>
      </c>
      <c r="CT84" s="11">
        <v>0</v>
      </c>
      <c r="CU84" s="11">
        <v>2</v>
      </c>
      <c r="CV84" s="11">
        <v>1</v>
      </c>
      <c r="CW84" s="11">
        <v>0</v>
      </c>
      <c r="CX84" s="11">
        <v>0</v>
      </c>
      <c r="CY84" s="11">
        <v>1</v>
      </c>
      <c r="CZ84" s="11">
        <v>1</v>
      </c>
      <c r="DA84" s="11">
        <v>3</v>
      </c>
      <c r="DB84" s="11">
        <v>4</v>
      </c>
      <c r="DC84" s="11">
        <v>0</v>
      </c>
      <c r="DD84" s="11">
        <v>3</v>
      </c>
      <c r="DE84" s="11">
        <v>0</v>
      </c>
      <c r="DF84" s="11">
        <v>0</v>
      </c>
      <c r="DG84" s="11">
        <v>1</v>
      </c>
      <c r="DH84" s="11">
        <v>0</v>
      </c>
      <c r="DI84" s="11">
        <v>0</v>
      </c>
      <c r="DJ84" s="11">
        <v>1</v>
      </c>
      <c r="DK84" s="11">
        <v>4</v>
      </c>
      <c r="DL84" s="54">
        <v>3</v>
      </c>
      <c r="DM84" s="143">
        <v>9</v>
      </c>
      <c r="DN84" s="143">
        <v>2</v>
      </c>
      <c r="DO84" s="143">
        <v>15</v>
      </c>
      <c r="DP84" s="143">
        <v>4</v>
      </c>
      <c r="DQ84" s="143">
        <v>5</v>
      </c>
      <c r="DR84" s="143">
        <v>5</v>
      </c>
      <c r="DS84" s="143">
        <v>30</v>
      </c>
      <c r="DT84" s="83">
        <v>3</v>
      </c>
      <c r="DU84" s="79">
        <v>1</v>
      </c>
      <c r="DV84" s="79">
        <v>3</v>
      </c>
      <c r="DW84" s="79">
        <v>2</v>
      </c>
      <c r="DX84" s="79">
        <v>1</v>
      </c>
      <c r="DY84" s="79">
        <v>1</v>
      </c>
      <c r="DZ84" s="79">
        <v>1</v>
      </c>
      <c r="EA84" s="79">
        <v>2</v>
      </c>
      <c r="EB84" s="79">
        <v>3</v>
      </c>
      <c r="EC84" s="79">
        <v>1</v>
      </c>
      <c r="ED84" s="79">
        <v>1</v>
      </c>
      <c r="EE84" s="79">
        <v>1</v>
      </c>
      <c r="EF84" s="79">
        <v>1</v>
      </c>
      <c r="EG84" s="79">
        <v>1</v>
      </c>
      <c r="EH84" s="79">
        <v>1</v>
      </c>
      <c r="EI84" s="79">
        <v>1</v>
      </c>
      <c r="EJ84" s="79">
        <v>2</v>
      </c>
      <c r="EK84" s="79">
        <v>1</v>
      </c>
      <c r="EL84" s="84">
        <v>1</v>
      </c>
      <c r="EM84" s="136">
        <f t="shared" si="8"/>
        <v>28</v>
      </c>
      <c r="EN84" s="53" t="s">
        <v>150</v>
      </c>
      <c r="EO84" s="11" t="s">
        <v>149</v>
      </c>
      <c r="EP84" s="11" t="s">
        <v>148</v>
      </c>
      <c r="EQ84" s="11">
        <v>62</v>
      </c>
      <c r="ER84" s="11" t="s">
        <v>68</v>
      </c>
      <c r="ES84" s="11" t="s">
        <v>69</v>
      </c>
      <c r="ET84" s="11" t="s">
        <v>26</v>
      </c>
      <c r="EU84" s="11" t="s">
        <v>26</v>
      </c>
      <c r="EV84" s="11" t="s">
        <v>26</v>
      </c>
      <c r="EW84" s="11" t="s">
        <v>26</v>
      </c>
      <c r="EX84" s="11" t="s">
        <v>26</v>
      </c>
      <c r="EY84" s="11" t="s">
        <v>103</v>
      </c>
      <c r="EZ84" s="11" t="s">
        <v>26</v>
      </c>
      <c r="FA84" s="11" t="s">
        <v>147</v>
      </c>
      <c r="FB84" s="11" t="s">
        <v>125</v>
      </c>
      <c r="FC84" s="11" t="s">
        <v>26</v>
      </c>
      <c r="FD84" s="11" t="s">
        <v>101</v>
      </c>
      <c r="FE84" s="54" t="s">
        <v>146</v>
      </c>
      <c r="FF84" s="83" t="s">
        <v>64</v>
      </c>
      <c r="FG84" s="79" t="s">
        <v>98</v>
      </c>
      <c r="FH84" s="79" t="s">
        <v>62</v>
      </c>
      <c r="FI84" s="79">
        <v>300</v>
      </c>
      <c r="FJ84" s="79" t="s">
        <v>9</v>
      </c>
      <c r="FK84" s="79" t="s">
        <v>9</v>
      </c>
      <c r="FL84" s="79" t="s">
        <v>145</v>
      </c>
      <c r="FM84" s="79" t="s">
        <v>60</v>
      </c>
      <c r="FN84" s="84" t="s">
        <v>22</v>
      </c>
      <c r="FO84" s="53">
        <v>3</v>
      </c>
      <c r="FP84" s="11">
        <v>4</v>
      </c>
      <c r="FQ84" s="11">
        <v>4</v>
      </c>
      <c r="FR84" s="11">
        <v>1</v>
      </c>
      <c r="FS84" s="11" t="s">
        <v>17</v>
      </c>
      <c r="FT84" s="11" t="s">
        <v>19</v>
      </c>
      <c r="FU84" s="11" t="s">
        <v>16</v>
      </c>
      <c r="FV84" s="11" t="s">
        <v>20</v>
      </c>
      <c r="FW84" s="11" t="s">
        <v>20</v>
      </c>
      <c r="FX84" s="11">
        <v>4</v>
      </c>
      <c r="FY84" s="11">
        <v>4</v>
      </c>
      <c r="FZ84" s="11">
        <v>1</v>
      </c>
      <c r="GA84" s="11">
        <v>4</v>
      </c>
      <c r="GB84" s="11" t="s">
        <v>144</v>
      </c>
      <c r="GC84" s="11" t="s">
        <v>14</v>
      </c>
      <c r="GD84" s="11" t="s">
        <v>9</v>
      </c>
      <c r="GE84" s="11" t="s">
        <v>94</v>
      </c>
      <c r="GF84" s="11" t="s">
        <v>14</v>
      </c>
      <c r="GG84" s="11" t="s">
        <v>13</v>
      </c>
      <c r="GH84" s="11" t="s">
        <v>13</v>
      </c>
      <c r="GI84" s="54" t="s">
        <v>7</v>
      </c>
      <c r="GJ84" s="83" t="s">
        <v>143</v>
      </c>
      <c r="GK84" s="79" t="s">
        <v>92</v>
      </c>
      <c r="GL84" s="79"/>
      <c r="GM84" s="79"/>
      <c r="GN84" s="79"/>
      <c r="GO84" s="79" t="s">
        <v>142</v>
      </c>
      <c r="GP84" s="79" t="s">
        <v>7</v>
      </c>
      <c r="GQ84" s="79" t="s">
        <v>7</v>
      </c>
      <c r="GR84" s="79" t="s">
        <v>7</v>
      </c>
      <c r="GS84" s="79"/>
      <c r="GT84" s="84" t="s">
        <v>7</v>
      </c>
      <c r="GU84" s="53" t="s">
        <v>7</v>
      </c>
      <c r="GX84" s="54"/>
      <c r="GY84" s="83" t="s">
        <v>55</v>
      </c>
      <c r="GZ84" s="79"/>
      <c r="HA84" s="79"/>
      <c r="HB84" s="79"/>
      <c r="HC84" s="79"/>
      <c r="HD84" s="79"/>
      <c r="HE84" s="79"/>
      <c r="HF84" s="79"/>
      <c r="HG84" s="84">
        <v>1</v>
      </c>
      <c r="HH84" s="49" t="s">
        <v>5</v>
      </c>
      <c r="HX84" s="11" t="s">
        <v>54</v>
      </c>
      <c r="IB84" s="11" t="s">
        <v>141</v>
      </c>
      <c r="IC84" s="11" t="s">
        <v>1</v>
      </c>
      <c r="ID84" s="11" t="s">
        <v>1</v>
      </c>
      <c r="IF84" s="11" t="s">
        <v>1</v>
      </c>
      <c r="MD84"/>
      <c r="ME84"/>
      <c r="MF84"/>
      <c r="MG84"/>
      <c r="MH84"/>
      <c r="MI84"/>
      <c r="MJ84"/>
    </row>
    <row r="85" spans="1:691" ht="14.5" x14ac:dyDescent="0.35">
      <c r="A85" s="17">
        <v>43964.409609814815</v>
      </c>
      <c r="B85" s="47" t="s">
        <v>258</v>
      </c>
      <c r="C85" s="53">
        <v>28</v>
      </c>
      <c r="D85" s="11" t="s">
        <v>139</v>
      </c>
      <c r="E85" s="11" t="s">
        <v>138</v>
      </c>
      <c r="F85" s="11" t="s">
        <v>118</v>
      </c>
      <c r="G85" s="11" t="s">
        <v>137</v>
      </c>
      <c r="H85" s="11" t="s">
        <v>9</v>
      </c>
      <c r="I85" s="11" t="s">
        <v>7</v>
      </c>
      <c r="J85" s="11" t="s">
        <v>7</v>
      </c>
      <c r="L85" s="11" t="s">
        <v>7</v>
      </c>
      <c r="N85" s="11" t="s">
        <v>7</v>
      </c>
      <c r="O85" s="11" t="s">
        <v>45</v>
      </c>
      <c r="P85" s="11">
        <v>108</v>
      </c>
      <c r="Q85" s="11" t="s">
        <v>257</v>
      </c>
      <c r="R85" s="11">
        <v>12</v>
      </c>
      <c r="S85" s="11">
        <v>2</v>
      </c>
      <c r="T85" s="11">
        <v>0</v>
      </c>
      <c r="U85" s="11" t="s">
        <v>7</v>
      </c>
      <c r="V85" s="11" t="s">
        <v>7</v>
      </c>
      <c r="W85" s="11" t="s">
        <v>7</v>
      </c>
      <c r="X85" s="11" t="s">
        <v>7</v>
      </c>
      <c r="Y85" s="54" t="s">
        <v>7</v>
      </c>
      <c r="Z85" s="65" t="s">
        <v>7</v>
      </c>
      <c r="AA85" s="66"/>
      <c r="AB85" s="66" t="s">
        <v>7</v>
      </c>
      <c r="AC85" s="66"/>
      <c r="AD85" s="66" t="s">
        <v>7</v>
      </c>
      <c r="AE85" s="66"/>
      <c r="AF85" s="67"/>
      <c r="AG85" s="53" t="s">
        <v>20</v>
      </c>
      <c r="AH85" s="11" t="s">
        <v>40</v>
      </c>
      <c r="AI85" s="11" t="s">
        <v>20</v>
      </c>
      <c r="AJ85" s="11" t="s">
        <v>20</v>
      </c>
      <c r="AK85" s="11" t="s">
        <v>20</v>
      </c>
      <c r="AL85" s="11" t="s">
        <v>39</v>
      </c>
      <c r="AM85" s="11">
        <v>2</v>
      </c>
      <c r="AN85" s="11">
        <v>2</v>
      </c>
      <c r="AO85" s="11">
        <v>1</v>
      </c>
      <c r="AP85" s="54" t="s">
        <v>38</v>
      </c>
      <c r="AQ85" s="65" t="s">
        <v>7</v>
      </c>
      <c r="AR85" s="66"/>
      <c r="AS85" s="66" t="s">
        <v>7</v>
      </c>
      <c r="AT85" s="67"/>
      <c r="AU85" s="53" t="s">
        <v>9</v>
      </c>
      <c r="AV85" s="11" t="s">
        <v>132</v>
      </c>
      <c r="AW85" s="11" t="s">
        <v>256</v>
      </c>
      <c r="AX85" s="11" t="s">
        <v>9</v>
      </c>
      <c r="AY85" s="11" t="s">
        <v>255</v>
      </c>
      <c r="AZ85" s="11">
        <v>5</v>
      </c>
      <c r="BA85" s="11" t="s">
        <v>254</v>
      </c>
      <c r="BB85" s="11">
        <v>5</v>
      </c>
      <c r="BC85" s="11" t="s">
        <v>253</v>
      </c>
      <c r="BD85" s="11">
        <v>2</v>
      </c>
      <c r="BE85" s="11" t="s">
        <v>253</v>
      </c>
      <c r="BF85" s="54" t="s">
        <v>168</v>
      </c>
      <c r="BG85" s="83">
        <v>4</v>
      </c>
      <c r="BH85" s="79">
        <v>4</v>
      </c>
      <c r="BI85" s="79">
        <v>1</v>
      </c>
      <c r="BJ85" s="79">
        <v>2</v>
      </c>
      <c r="BK85" s="79">
        <v>4</v>
      </c>
      <c r="BL85" s="79">
        <v>1</v>
      </c>
      <c r="BM85" s="79">
        <v>2</v>
      </c>
      <c r="BN85" s="79">
        <v>3</v>
      </c>
      <c r="BO85" s="79">
        <v>1</v>
      </c>
      <c r="BP85" s="79">
        <v>4</v>
      </c>
      <c r="BQ85" s="79">
        <v>3</v>
      </c>
      <c r="BR85" s="79">
        <v>2</v>
      </c>
      <c r="BS85" s="79">
        <v>1</v>
      </c>
      <c r="BT85" s="79">
        <v>1</v>
      </c>
      <c r="BU85" s="79">
        <v>3</v>
      </c>
      <c r="BV85" s="79">
        <v>3</v>
      </c>
      <c r="BW85" s="79">
        <v>2</v>
      </c>
      <c r="BX85" s="79">
        <v>2</v>
      </c>
      <c r="BY85" s="79">
        <v>3</v>
      </c>
      <c r="BZ85" s="84">
        <v>3</v>
      </c>
      <c r="CA85" s="136">
        <v>34</v>
      </c>
      <c r="CB85" s="53">
        <v>0</v>
      </c>
      <c r="CC85" s="11">
        <v>0</v>
      </c>
      <c r="CD85" s="11">
        <v>0</v>
      </c>
      <c r="CE85" s="11">
        <v>0</v>
      </c>
      <c r="CF85" s="11">
        <v>2</v>
      </c>
      <c r="CG85" s="11">
        <v>0</v>
      </c>
      <c r="CH85" s="11">
        <v>0</v>
      </c>
      <c r="CI85" s="11">
        <v>1</v>
      </c>
      <c r="CJ85" s="11">
        <v>2</v>
      </c>
      <c r="CK85" s="11">
        <v>0</v>
      </c>
      <c r="CL85" s="11">
        <v>1</v>
      </c>
      <c r="CM85" s="11">
        <v>1</v>
      </c>
      <c r="CN85" s="11">
        <v>2</v>
      </c>
      <c r="CO85" s="11">
        <v>0</v>
      </c>
      <c r="CP85" s="11">
        <v>0</v>
      </c>
      <c r="CQ85" s="11">
        <v>0</v>
      </c>
      <c r="CR85" s="11">
        <v>2</v>
      </c>
      <c r="CS85" s="11">
        <v>1</v>
      </c>
      <c r="CT85" s="11">
        <v>1</v>
      </c>
      <c r="CU85" s="11">
        <v>1</v>
      </c>
      <c r="CV85" s="11">
        <v>0</v>
      </c>
      <c r="CW85" s="11">
        <v>0</v>
      </c>
      <c r="CX85" s="11">
        <v>0</v>
      </c>
      <c r="CY85" s="11">
        <v>2</v>
      </c>
      <c r="CZ85" s="11">
        <v>0</v>
      </c>
      <c r="DA85" s="11">
        <v>0</v>
      </c>
      <c r="DB85" s="11">
        <v>0</v>
      </c>
      <c r="DC85" s="11">
        <v>0</v>
      </c>
      <c r="DD85" s="11">
        <v>0</v>
      </c>
      <c r="DE85" s="11">
        <v>0</v>
      </c>
      <c r="DF85" s="11">
        <v>0</v>
      </c>
      <c r="DG85" s="11">
        <v>0</v>
      </c>
      <c r="DH85" s="11">
        <v>0</v>
      </c>
      <c r="DI85" s="11">
        <v>0</v>
      </c>
      <c r="DJ85" s="11">
        <v>0</v>
      </c>
      <c r="DK85" s="11">
        <v>2</v>
      </c>
      <c r="DL85" s="54">
        <v>0</v>
      </c>
      <c r="DM85" s="143">
        <v>0</v>
      </c>
      <c r="DN85" s="143">
        <v>2</v>
      </c>
      <c r="DO85" s="143">
        <v>1</v>
      </c>
      <c r="DP85" s="143">
        <v>3</v>
      </c>
      <c r="DQ85" s="143">
        <v>8</v>
      </c>
      <c r="DR85" s="143">
        <v>4</v>
      </c>
      <c r="DS85" s="143">
        <v>2</v>
      </c>
      <c r="DT85" s="83">
        <v>1</v>
      </c>
      <c r="DU85" s="79">
        <v>1</v>
      </c>
      <c r="DV85" s="79">
        <v>1</v>
      </c>
      <c r="DW85" s="79">
        <v>2</v>
      </c>
      <c r="DX85" s="79">
        <v>1</v>
      </c>
      <c r="DY85" s="79">
        <v>1</v>
      </c>
      <c r="DZ85" s="79">
        <v>1</v>
      </c>
      <c r="EA85" s="79">
        <v>2</v>
      </c>
      <c r="EB85" s="79">
        <v>1</v>
      </c>
      <c r="EC85" s="79">
        <v>1</v>
      </c>
      <c r="ED85" s="79">
        <v>1</v>
      </c>
      <c r="EE85" s="79">
        <v>1</v>
      </c>
      <c r="EF85" s="79">
        <v>1</v>
      </c>
      <c r="EG85" s="79">
        <v>1</v>
      </c>
      <c r="EH85" s="79">
        <v>1</v>
      </c>
      <c r="EI85" s="79">
        <v>1</v>
      </c>
      <c r="EJ85" s="79">
        <v>2</v>
      </c>
      <c r="EK85" s="79">
        <v>1</v>
      </c>
      <c r="EL85" s="84">
        <v>1</v>
      </c>
      <c r="EM85" s="136">
        <f t="shared" si="8"/>
        <v>22</v>
      </c>
      <c r="EN85" s="90" t="s">
        <v>252</v>
      </c>
      <c r="EO85" s="11">
        <v>10</v>
      </c>
      <c r="EP85" s="77" t="s">
        <v>251</v>
      </c>
      <c r="EQ85" s="11">
        <v>7.5</v>
      </c>
      <c r="ER85" s="11" t="s">
        <v>26</v>
      </c>
      <c r="ES85" s="11" t="s">
        <v>26</v>
      </c>
      <c r="ET85" s="11" t="s">
        <v>26</v>
      </c>
      <c r="EU85" s="11" t="s">
        <v>26</v>
      </c>
      <c r="EV85" s="11" t="s">
        <v>26</v>
      </c>
      <c r="EW85" s="11" t="s">
        <v>26</v>
      </c>
      <c r="EX85" s="11" t="s">
        <v>26</v>
      </c>
      <c r="EY85" s="11" t="s">
        <v>26</v>
      </c>
      <c r="EZ85" s="11" t="s">
        <v>26</v>
      </c>
      <c r="FA85" s="11" t="s">
        <v>7</v>
      </c>
      <c r="FB85" s="11" t="s">
        <v>26</v>
      </c>
      <c r="FC85" s="11" t="s">
        <v>26</v>
      </c>
      <c r="FD85" s="11" t="s">
        <v>66</v>
      </c>
      <c r="FE85" s="54" t="s">
        <v>23</v>
      </c>
      <c r="FF85" s="83" t="s">
        <v>99</v>
      </c>
      <c r="FG85" s="79" t="s">
        <v>98</v>
      </c>
      <c r="FH85" s="79" t="s">
        <v>62</v>
      </c>
      <c r="FI85" s="79">
        <v>60</v>
      </c>
      <c r="FJ85" s="79" t="s">
        <v>9</v>
      </c>
      <c r="FK85" s="79" t="s">
        <v>7</v>
      </c>
      <c r="FL85" s="79"/>
      <c r="FM85" s="79" t="s">
        <v>96</v>
      </c>
      <c r="FN85" s="84" t="s">
        <v>96</v>
      </c>
      <c r="FO85" s="53">
        <v>4</v>
      </c>
      <c r="FP85" s="11">
        <v>5</v>
      </c>
      <c r="FQ85" s="11">
        <v>3</v>
      </c>
      <c r="FR85" s="11">
        <v>1</v>
      </c>
      <c r="FS85" s="11" t="s">
        <v>19</v>
      </c>
      <c r="FT85" s="11" t="s">
        <v>16</v>
      </c>
      <c r="FU85" s="11" t="s">
        <v>17</v>
      </c>
      <c r="FV85" s="11" t="s">
        <v>18</v>
      </c>
      <c r="FW85" s="11" t="s">
        <v>20</v>
      </c>
      <c r="FX85" s="11">
        <v>1</v>
      </c>
      <c r="FY85" s="11">
        <v>1</v>
      </c>
      <c r="FZ85" s="11">
        <v>1</v>
      </c>
      <c r="GA85" s="11">
        <v>5</v>
      </c>
      <c r="GC85" s="11" t="s">
        <v>14</v>
      </c>
      <c r="GD85" s="11" t="s">
        <v>9</v>
      </c>
      <c r="GE85" s="11" t="s">
        <v>14</v>
      </c>
      <c r="GF85" s="11" t="s">
        <v>58</v>
      </c>
      <c r="GG85" s="11" t="s">
        <v>7</v>
      </c>
      <c r="GH85" s="11" t="s">
        <v>7</v>
      </c>
      <c r="GI85" s="54" t="s">
        <v>9</v>
      </c>
      <c r="GJ85" s="83" t="s">
        <v>12</v>
      </c>
      <c r="GK85" s="79" t="s">
        <v>57</v>
      </c>
      <c r="GL85" s="79" t="s">
        <v>7</v>
      </c>
      <c r="GM85" s="79" t="s">
        <v>7</v>
      </c>
      <c r="GN85" s="79"/>
      <c r="GO85" s="79" t="s">
        <v>250</v>
      </c>
      <c r="GP85" s="79" t="s">
        <v>7</v>
      </c>
      <c r="GQ85" s="79" t="s">
        <v>7</v>
      </c>
      <c r="GR85" s="79" t="s">
        <v>9</v>
      </c>
      <c r="GS85" s="79" t="s">
        <v>8</v>
      </c>
      <c r="GT85" s="84" t="s">
        <v>7</v>
      </c>
      <c r="GU85" s="53" t="s">
        <v>7</v>
      </c>
      <c r="GX85" s="54"/>
      <c r="GY85" s="83" t="s">
        <v>249</v>
      </c>
      <c r="GZ85" s="79"/>
      <c r="HA85" s="79">
        <v>10</v>
      </c>
      <c r="HB85" s="79"/>
      <c r="HC85" s="79"/>
      <c r="HD85" s="79"/>
      <c r="HE85" s="79"/>
      <c r="HF85" s="79"/>
      <c r="HG85" s="84"/>
      <c r="HH85" s="49" t="s">
        <v>5</v>
      </c>
      <c r="HX85" s="11" t="s">
        <v>54</v>
      </c>
      <c r="IB85" s="11" t="s">
        <v>141</v>
      </c>
      <c r="IC85" s="11" t="s">
        <v>248</v>
      </c>
      <c r="ID85" s="11" t="s">
        <v>1</v>
      </c>
      <c r="IF85" s="11" t="s">
        <v>1</v>
      </c>
      <c r="IN85" s="21">
        <v>43971.51926173611</v>
      </c>
      <c r="IO85" s="18" t="s">
        <v>258</v>
      </c>
      <c r="IP85" s="18">
        <v>10</v>
      </c>
      <c r="IQ85" s="18" t="s">
        <v>7</v>
      </c>
      <c r="IS85" s="18" t="s">
        <v>7</v>
      </c>
      <c r="IU85" s="18" t="s">
        <v>7</v>
      </c>
      <c r="IX85" s="18" t="s">
        <v>20</v>
      </c>
      <c r="IY85" s="18" t="s">
        <v>40</v>
      </c>
      <c r="IZ85" s="18" t="s">
        <v>20</v>
      </c>
      <c r="JA85" s="18" t="s">
        <v>20</v>
      </c>
      <c r="JB85" s="18" t="s">
        <v>20</v>
      </c>
      <c r="JC85" s="18" t="s">
        <v>39</v>
      </c>
      <c r="JD85" s="18">
        <v>2</v>
      </c>
      <c r="JE85" s="18">
        <v>2</v>
      </c>
      <c r="JF85" s="18">
        <v>1</v>
      </c>
      <c r="JG85" s="18" t="s">
        <v>38</v>
      </c>
      <c r="JH85" s="18" t="s">
        <v>7</v>
      </c>
      <c r="JJ85" s="18" t="s">
        <v>7</v>
      </c>
      <c r="JL85" s="18" t="s">
        <v>9</v>
      </c>
      <c r="JM85" s="18" t="s">
        <v>132</v>
      </c>
      <c r="JN85" s="18" t="s">
        <v>256</v>
      </c>
      <c r="JO85" s="18" t="s">
        <v>9</v>
      </c>
      <c r="JP85" s="18" t="s">
        <v>1388</v>
      </c>
      <c r="JQ85" s="18">
        <v>5</v>
      </c>
      <c r="JR85" s="18" t="s">
        <v>108</v>
      </c>
      <c r="JS85" s="18">
        <v>1</v>
      </c>
      <c r="JT85" s="18" t="s">
        <v>204</v>
      </c>
      <c r="JU85" s="18">
        <v>2</v>
      </c>
      <c r="JV85" s="18" t="s">
        <v>571</v>
      </c>
      <c r="JW85" s="18" t="s">
        <v>168</v>
      </c>
      <c r="JX85" s="18">
        <v>4</v>
      </c>
      <c r="JY85" s="18">
        <v>4</v>
      </c>
      <c r="JZ85" s="18">
        <v>1</v>
      </c>
      <c r="KA85" s="18">
        <v>1</v>
      </c>
      <c r="KB85" s="18">
        <v>4</v>
      </c>
      <c r="KC85" s="18">
        <v>1</v>
      </c>
      <c r="KD85" s="18">
        <v>3</v>
      </c>
      <c r="KE85" s="18">
        <v>3</v>
      </c>
      <c r="KF85" s="18">
        <v>1</v>
      </c>
      <c r="KG85" s="18">
        <v>4</v>
      </c>
      <c r="KH85" s="18">
        <v>4</v>
      </c>
      <c r="KI85" s="18">
        <v>2</v>
      </c>
      <c r="KJ85" s="18">
        <v>1</v>
      </c>
      <c r="KK85" s="18">
        <v>1</v>
      </c>
      <c r="KL85" s="18">
        <v>3</v>
      </c>
      <c r="KM85" s="18">
        <v>4</v>
      </c>
      <c r="KN85" s="18">
        <v>2</v>
      </c>
      <c r="KO85" s="18">
        <v>1</v>
      </c>
      <c r="KP85" s="18">
        <v>4</v>
      </c>
      <c r="KQ85" s="18">
        <v>3</v>
      </c>
      <c r="KR85" s="34">
        <v>30</v>
      </c>
      <c r="KS85" s="149">
        <v>0</v>
      </c>
      <c r="KT85" s="18">
        <v>0</v>
      </c>
      <c r="KU85" s="18">
        <v>0</v>
      </c>
      <c r="KV85" s="18">
        <v>0</v>
      </c>
      <c r="KW85" s="18">
        <v>2</v>
      </c>
      <c r="KX85" s="18">
        <v>0</v>
      </c>
      <c r="KY85" s="18">
        <v>0</v>
      </c>
      <c r="KZ85" s="18">
        <v>0</v>
      </c>
      <c r="LA85" s="18">
        <v>2</v>
      </c>
      <c r="LB85" s="18">
        <v>0</v>
      </c>
      <c r="LC85" s="18">
        <v>0</v>
      </c>
      <c r="LD85" s="18">
        <v>0</v>
      </c>
      <c r="LE85" s="18">
        <v>1</v>
      </c>
      <c r="LF85" s="18">
        <v>0</v>
      </c>
      <c r="LG85" s="18">
        <v>0</v>
      </c>
      <c r="LH85" s="18">
        <v>0</v>
      </c>
      <c r="LI85" s="18">
        <v>1</v>
      </c>
      <c r="LJ85" s="18">
        <v>1</v>
      </c>
      <c r="LK85" s="18">
        <v>0</v>
      </c>
      <c r="LL85" s="18">
        <v>0</v>
      </c>
      <c r="LM85" s="18">
        <v>0</v>
      </c>
      <c r="LN85" s="18">
        <v>0</v>
      </c>
      <c r="LO85" s="18">
        <v>0</v>
      </c>
      <c r="LP85" s="18">
        <v>2</v>
      </c>
      <c r="LQ85" s="18">
        <v>0</v>
      </c>
      <c r="LR85" s="18">
        <v>0</v>
      </c>
      <c r="LS85" s="18">
        <v>0</v>
      </c>
      <c r="LT85" s="18">
        <v>0</v>
      </c>
      <c r="LU85" s="18">
        <v>0</v>
      </c>
      <c r="LV85" s="18">
        <v>0</v>
      </c>
      <c r="LW85" s="18">
        <v>0</v>
      </c>
      <c r="LX85" s="18">
        <v>0</v>
      </c>
      <c r="LY85" s="18">
        <v>0</v>
      </c>
      <c r="LZ85" s="18">
        <v>0</v>
      </c>
      <c r="MA85" s="18">
        <v>2</v>
      </c>
      <c r="MB85" s="18">
        <v>1</v>
      </c>
      <c r="MC85" s="34">
        <v>0</v>
      </c>
      <c r="MD85">
        <f t="shared" si="9"/>
        <v>0</v>
      </c>
      <c r="ME85">
        <f t="shared" si="10"/>
        <v>0</v>
      </c>
      <c r="MF85">
        <f t="shared" si="11"/>
        <v>1</v>
      </c>
      <c r="MG85">
        <f t="shared" si="12"/>
        <v>0</v>
      </c>
      <c r="MH85">
        <f t="shared" si="13"/>
        <v>9</v>
      </c>
      <c r="MI85">
        <f t="shared" si="14"/>
        <v>2</v>
      </c>
      <c r="MJ85">
        <f t="shared" si="15"/>
        <v>-6</v>
      </c>
      <c r="MK85" s="149">
        <v>1</v>
      </c>
      <c r="ML85" s="18">
        <v>1</v>
      </c>
      <c r="MM85" s="18">
        <v>1</v>
      </c>
      <c r="MN85" s="18">
        <v>1</v>
      </c>
      <c r="MO85" s="18">
        <v>1</v>
      </c>
      <c r="MP85" s="18">
        <v>1</v>
      </c>
      <c r="MQ85" s="18">
        <v>1</v>
      </c>
      <c r="MR85" s="18">
        <v>2</v>
      </c>
      <c r="MS85" s="18">
        <v>1</v>
      </c>
      <c r="MT85" s="18">
        <v>1</v>
      </c>
      <c r="MU85" s="18">
        <v>1</v>
      </c>
      <c r="MV85" s="18">
        <v>1</v>
      </c>
      <c r="MW85" s="18">
        <v>1</v>
      </c>
      <c r="MX85" s="18">
        <v>2</v>
      </c>
      <c r="MY85" s="18">
        <v>1</v>
      </c>
      <c r="MZ85" s="18">
        <v>1</v>
      </c>
      <c r="NA85" s="18">
        <v>2</v>
      </c>
      <c r="NB85" s="18">
        <v>1</v>
      </c>
      <c r="NC85" s="18">
        <v>1</v>
      </c>
      <c r="ND85" s="24">
        <f>SUM(MK85:NC85)</f>
        <v>22</v>
      </c>
      <c r="NE85" s="20" t="s">
        <v>252</v>
      </c>
      <c r="NF85" s="18">
        <v>10</v>
      </c>
      <c r="NG85" s="20" t="s">
        <v>251</v>
      </c>
      <c r="NH85" s="18">
        <v>7.5</v>
      </c>
      <c r="NI85" s="18" t="s">
        <v>26</v>
      </c>
      <c r="NJ85" s="18" t="s">
        <v>26</v>
      </c>
      <c r="NK85" s="18" t="s">
        <v>26</v>
      </c>
      <c r="NL85" s="18" t="s">
        <v>26</v>
      </c>
      <c r="NM85" s="18" t="s">
        <v>26</v>
      </c>
      <c r="NN85" s="18" t="s">
        <v>26</v>
      </c>
      <c r="NO85" s="18" t="s">
        <v>26</v>
      </c>
      <c r="NP85" s="18" t="s">
        <v>26</v>
      </c>
      <c r="NQ85" s="18" t="s">
        <v>26</v>
      </c>
      <c r="NR85" s="18" t="s">
        <v>297</v>
      </c>
      <c r="NS85" s="18" t="s">
        <v>26</v>
      </c>
      <c r="NT85" s="18" t="s">
        <v>26</v>
      </c>
      <c r="NU85" s="18" t="s">
        <v>66</v>
      </c>
      <c r="NV85" s="18" t="s">
        <v>23</v>
      </c>
      <c r="NW85" s="18">
        <v>30</v>
      </c>
      <c r="NX85" s="18" t="s">
        <v>9</v>
      </c>
      <c r="NY85" s="18" t="s">
        <v>7</v>
      </c>
      <c r="OA85" s="18" t="s">
        <v>21</v>
      </c>
      <c r="OB85" s="18" t="s">
        <v>96</v>
      </c>
      <c r="OC85" s="18">
        <v>5</v>
      </c>
      <c r="OD85" s="18">
        <v>5</v>
      </c>
      <c r="OE85" s="18">
        <v>4</v>
      </c>
      <c r="OF85" s="18">
        <v>1</v>
      </c>
      <c r="OG85" s="18" t="s">
        <v>19</v>
      </c>
      <c r="OH85" s="18" t="s">
        <v>1346</v>
      </c>
      <c r="OI85" s="18" t="s">
        <v>16</v>
      </c>
      <c r="OJ85" s="18" t="s">
        <v>18</v>
      </c>
      <c r="OK85" s="18" t="s">
        <v>20</v>
      </c>
      <c r="OL85" s="18">
        <v>1</v>
      </c>
      <c r="OM85" s="18">
        <v>1</v>
      </c>
      <c r="ON85" s="18">
        <v>1</v>
      </c>
      <c r="OO85" s="18">
        <v>5</v>
      </c>
      <c r="OQ85" s="18" t="s">
        <v>14</v>
      </c>
      <c r="OR85" s="18" t="s">
        <v>9</v>
      </c>
      <c r="OS85" s="18" t="s">
        <v>14</v>
      </c>
      <c r="OT85" s="18" t="s">
        <v>94</v>
      </c>
      <c r="OU85" s="18" t="s">
        <v>13</v>
      </c>
      <c r="OV85" s="18" t="s">
        <v>13</v>
      </c>
      <c r="OW85" s="18" t="s">
        <v>9</v>
      </c>
      <c r="OX85" s="18" t="s">
        <v>12</v>
      </c>
      <c r="OY85" s="18" t="s">
        <v>57</v>
      </c>
      <c r="OZ85" s="18" t="s">
        <v>7</v>
      </c>
      <c r="PA85" s="18" t="s">
        <v>7</v>
      </c>
      <c r="PC85" s="18" t="s">
        <v>160</v>
      </c>
      <c r="PD85" s="18" t="s">
        <v>9</v>
      </c>
      <c r="PE85" s="18" t="s">
        <v>7</v>
      </c>
      <c r="PF85" s="18" t="s">
        <v>9</v>
      </c>
      <c r="PG85" s="18" t="s">
        <v>8</v>
      </c>
      <c r="PH85" s="18" t="s">
        <v>7</v>
      </c>
      <c r="PI85" s="18" t="s">
        <v>7</v>
      </c>
      <c r="PM85" s="18" t="s">
        <v>337</v>
      </c>
      <c r="PQ85" s="18">
        <v>5</v>
      </c>
      <c r="PV85" s="18" t="s">
        <v>5</v>
      </c>
      <c r="QL85" s="18" t="s">
        <v>54</v>
      </c>
      <c r="QP85" s="18" t="s">
        <v>141</v>
      </c>
      <c r="QQ85" s="18" t="s">
        <v>248</v>
      </c>
      <c r="QR85" s="18" t="s">
        <v>1</v>
      </c>
      <c r="QT85" s="18" t="s">
        <v>1</v>
      </c>
      <c r="RB85" s="37">
        <v>43978.444993310186</v>
      </c>
      <c r="RC85" s="35" t="s">
        <v>258</v>
      </c>
      <c r="RD85" s="35">
        <v>10</v>
      </c>
      <c r="RE85" s="35" t="s">
        <v>7</v>
      </c>
      <c r="RG85" s="35" t="s">
        <v>7</v>
      </c>
      <c r="RI85" s="35" t="s">
        <v>7</v>
      </c>
      <c r="RL85" s="35" t="s">
        <v>20</v>
      </c>
      <c r="RM85" s="35" t="s">
        <v>40</v>
      </c>
      <c r="RN85" s="35" t="s">
        <v>20</v>
      </c>
      <c r="RO85" s="35">
        <v>1</v>
      </c>
      <c r="RP85" s="35" t="s">
        <v>20</v>
      </c>
      <c r="RQ85" s="35" t="s">
        <v>39</v>
      </c>
      <c r="RR85" s="35">
        <v>2</v>
      </c>
      <c r="RS85" s="35" t="s">
        <v>20</v>
      </c>
      <c r="RT85" s="35">
        <v>1</v>
      </c>
      <c r="RU85" s="35" t="s">
        <v>38</v>
      </c>
      <c r="RV85" s="35" t="s">
        <v>7</v>
      </c>
      <c r="RX85" s="35" t="s">
        <v>7</v>
      </c>
      <c r="RZ85" s="35" t="s">
        <v>9</v>
      </c>
      <c r="SA85" s="35" t="s">
        <v>132</v>
      </c>
      <c r="SB85" s="35" t="s">
        <v>256</v>
      </c>
      <c r="SC85" s="35" t="s">
        <v>9</v>
      </c>
      <c r="SD85" s="35" t="s">
        <v>1639</v>
      </c>
      <c r="SE85" s="35">
        <v>5</v>
      </c>
      <c r="SF85" s="35" t="s">
        <v>108</v>
      </c>
      <c r="SG85" s="35">
        <v>0</v>
      </c>
      <c r="SH85" s="35">
        <v>0</v>
      </c>
      <c r="SI85" s="35">
        <v>2</v>
      </c>
      <c r="SJ85" s="35" t="s">
        <v>533</v>
      </c>
      <c r="SK85" s="35" t="s">
        <v>1638</v>
      </c>
      <c r="SL85" s="35">
        <v>4</v>
      </c>
      <c r="SM85" s="35">
        <v>4</v>
      </c>
      <c r="SN85" s="35">
        <v>1</v>
      </c>
      <c r="SO85" s="35">
        <v>1</v>
      </c>
      <c r="SP85" s="35">
        <v>4</v>
      </c>
      <c r="SQ85" s="35">
        <v>1</v>
      </c>
      <c r="SR85" s="35">
        <v>2</v>
      </c>
      <c r="SS85" s="35">
        <v>4</v>
      </c>
      <c r="ST85" s="35">
        <v>1</v>
      </c>
      <c r="SU85" s="35">
        <v>4</v>
      </c>
      <c r="SV85" s="35">
        <v>4</v>
      </c>
      <c r="SW85" s="35">
        <v>1</v>
      </c>
      <c r="SX85" s="35">
        <v>1</v>
      </c>
      <c r="SY85" s="35">
        <v>1</v>
      </c>
      <c r="SZ85" s="35">
        <v>4</v>
      </c>
      <c r="TA85" s="35">
        <v>4</v>
      </c>
      <c r="TB85" s="35">
        <v>1</v>
      </c>
      <c r="TC85" s="35">
        <v>1</v>
      </c>
      <c r="TD85" s="35">
        <v>4</v>
      </c>
      <c r="TE85" s="35">
        <v>4</v>
      </c>
      <c r="TF85" s="156">
        <v>24</v>
      </c>
      <c r="TG85" s="160">
        <v>0</v>
      </c>
      <c r="TH85" s="35">
        <v>0</v>
      </c>
      <c r="TI85" s="35">
        <v>0</v>
      </c>
      <c r="TJ85" s="35">
        <v>0</v>
      </c>
      <c r="TK85" s="35">
        <v>2</v>
      </c>
      <c r="TL85" s="35">
        <v>0</v>
      </c>
      <c r="TM85" s="35">
        <v>0</v>
      </c>
      <c r="TN85" s="35">
        <v>0</v>
      </c>
      <c r="TO85" s="35">
        <v>3</v>
      </c>
      <c r="TP85" s="35">
        <v>0</v>
      </c>
      <c r="TQ85" s="35">
        <v>0</v>
      </c>
      <c r="TR85" s="35">
        <v>0</v>
      </c>
      <c r="TS85" s="35">
        <v>3</v>
      </c>
      <c r="TT85" s="35">
        <v>0</v>
      </c>
      <c r="TU85" s="35">
        <v>0</v>
      </c>
      <c r="TV85" s="35">
        <v>0</v>
      </c>
      <c r="TW85" s="35">
        <v>1</v>
      </c>
      <c r="TX85" s="35">
        <v>1</v>
      </c>
      <c r="TY85" s="35">
        <v>0</v>
      </c>
      <c r="TZ85" s="35">
        <v>0</v>
      </c>
      <c r="UA85" s="35">
        <v>0</v>
      </c>
      <c r="UB85" s="35">
        <v>0</v>
      </c>
      <c r="UC85" s="35">
        <v>0</v>
      </c>
      <c r="UD85" s="35">
        <v>2</v>
      </c>
      <c r="UE85" s="35">
        <v>0</v>
      </c>
      <c r="UF85" s="35">
        <v>0</v>
      </c>
      <c r="UG85" s="35">
        <v>0</v>
      </c>
      <c r="UH85" s="35">
        <v>0</v>
      </c>
      <c r="UI85" s="35">
        <v>0</v>
      </c>
      <c r="UJ85" s="35">
        <v>0</v>
      </c>
      <c r="UK85" s="35">
        <v>0</v>
      </c>
      <c r="UL85" s="35">
        <v>0</v>
      </c>
      <c r="UM85" s="35">
        <v>0</v>
      </c>
      <c r="UN85" s="35">
        <v>0</v>
      </c>
      <c r="UO85" s="35">
        <v>3</v>
      </c>
      <c r="UP85" s="35">
        <v>1</v>
      </c>
      <c r="UQ85" s="156">
        <v>0</v>
      </c>
      <c r="UR85" s="163">
        <v>0</v>
      </c>
      <c r="US85" s="163">
        <v>0</v>
      </c>
      <c r="UT85" s="163">
        <v>1</v>
      </c>
      <c r="UU85" s="163">
        <v>0</v>
      </c>
      <c r="UV85" s="163">
        <v>13</v>
      </c>
      <c r="UW85" s="163">
        <v>2</v>
      </c>
      <c r="UX85" s="163">
        <v>-10</v>
      </c>
      <c r="UY85" s="160">
        <v>1</v>
      </c>
      <c r="UZ85" s="35">
        <v>1</v>
      </c>
      <c r="VA85" s="35">
        <v>1</v>
      </c>
      <c r="VB85" s="35">
        <v>2</v>
      </c>
      <c r="VC85" s="35">
        <v>1</v>
      </c>
      <c r="VD85" s="35">
        <v>1</v>
      </c>
      <c r="VE85" s="35">
        <v>1</v>
      </c>
      <c r="VF85" s="35">
        <v>2</v>
      </c>
      <c r="VG85" s="35">
        <v>1</v>
      </c>
      <c r="VH85" s="35">
        <v>1</v>
      </c>
      <c r="VI85" s="35">
        <v>1</v>
      </c>
      <c r="VJ85" s="35">
        <v>1</v>
      </c>
      <c r="VK85" s="35">
        <v>1</v>
      </c>
      <c r="VL85" s="35">
        <v>1</v>
      </c>
      <c r="VM85" s="35">
        <v>1</v>
      </c>
      <c r="VN85" s="35">
        <v>1</v>
      </c>
      <c r="VO85" s="35">
        <v>1</v>
      </c>
      <c r="VP85" s="35">
        <v>1</v>
      </c>
      <c r="VQ85" s="35">
        <v>1</v>
      </c>
      <c r="VR85" s="40">
        <f>SUM(UY85:VQ85)</f>
        <v>21</v>
      </c>
      <c r="VS85" s="44" t="s">
        <v>252</v>
      </c>
      <c r="VT85" s="35">
        <v>10</v>
      </c>
      <c r="VU85" s="44" t="s">
        <v>251</v>
      </c>
      <c r="VV85" s="35">
        <v>7</v>
      </c>
      <c r="VW85" s="35" t="s">
        <v>26</v>
      </c>
      <c r="VX85" s="35" t="s">
        <v>26</v>
      </c>
      <c r="VY85" s="35" t="s">
        <v>26</v>
      </c>
      <c r="VZ85" s="35" t="s">
        <v>26</v>
      </c>
      <c r="WA85" s="35" t="s">
        <v>26</v>
      </c>
      <c r="WB85" s="35" t="s">
        <v>26</v>
      </c>
      <c r="WC85" s="35" t="s">
        <v>26</v>
      </c>
      <c r="WD85" s="35" t="s">
        <v>26</v>
      </c>
      <c r="WE85" s="35" t="s">
        <v>26</v>
      </c>
      <c r="WF85" s="35" t="s">
        <v>297</v>
      </c>
      <c r="WG85" s="35" t="s">
        <v>26</v>
      </c>
      <c r="WH85" s="35" t="s">
        <v>26</v>
      </c>
      <c r="WI85" s="35" t="s">
        <v>66</v>
      </c>
      <c r="WJ85" s="35" t="s">
        <v>23</v>
      </c>
      <c r="WK85" s="35">
        <v>30</v>
      </c>
      <c r="WL85" s="35" t="s">
        <v>7</v>
      </c>
      <c r="WM85" s="35" t="s">
        <v>7</v>
      </c>
      <c r="WO85" s="35" t="s">
        <v>21</v>
      </c>
      <c r="WP85" s="35" t="s">
        <v>96</v>
      </c>
      <c r="WQ85" s="35">
        <v>4</v>
      </c>
      <c r="WR85" s="35">
        <v>5</v>
      </c>
      <c r="WS85" s="35">
        <v>5</v>
      </c>
      <c r="WT85" s="35">
        <v>1</v>
      </c>
      <c r="WU85" s="35" t="s">
        <v>1346</v>
      </c>
      <c r="WV85" s="35" t="s">
        <v>19</v>
      </c>
      <c r="WW85" s="35" t="s">
        <v>16</v>
      </c>
      <c r="WX85" s="35" t="s">
        <v>18</v>
      </c>
      <c r="WY85" s="35" t="s">
        <v>20</v>
      </c>
      <c r="WZ85" s="35">
        <v>1</v>
      </c>
      <c r="XA85" s="35">
        <v>1</v>
      </c>
      <c r="XB85" s="35">
        <v>1</v>
      </c>
      <c r="XC85" s="35">
        <v>5</v>
      </c>
      <c r="XE85" s="35" t="s">
        <v>94</v>
      </c>
      <c r="XF85" s="35" t="s">
        <v>7</v>
      </c>
      <c r="XG85" s="35" t="s">
        <v>14</v>
      </c>
      <c r="XH85" s="35" t="s">
        <v>14</v>
      </c>
      <c r="XI85" s="35" t="s">
        <v>7</v>
      </c>
      <c r="XJ85" s="35" t="s">
        <v>7</v>
      </c>
      <c r="XK85" s="35" t="s">
        <v>9</v>
      </c>
      <c r="XL85" s="35" t="s">
        <v>12</v>
      </c>
      <c r="XM85" s="35" t="s">
        <v>57</v>
      </c>
      <c r="XN85" s="35" t="s">
        <v>9</v>
      </c>
      <c r="XO85" s="35" t="s">
        <v>7</v>
      </c>
      <c r="XQ85" s="35" t="s">
        <v>160</v>
      </c>
      <c r="XR85" s="35" t="s">
        <v>9</v>
      </c>
      <c r="XS85" s="35" t="s">
        <v>7</v>
      </c>
      <c r="XT85" s="35" t="s">
        <v>9</v>
      </c>
      <c r="XU85" s="35" t="s">
        <v>8</v>
      </c>
      <c r="XV85" s="35" t="s">
        <v>7</v>
      </c>
      <c r="XW85" s="35" t="s">
        <v>7</v>
      </c>
      <c r="XY85" s="35" t="s">
        <v>7</v>
      </c>
      <c r="XZ85" s="35" t="s">
        <v>7</v>
      </c>
      <c r="YA85" s="35" t="s">
        <v>90</v>
      </c>
      <c r="YG85" s="35">
        <v>5</v>
      </c>
      <c r="YJ85" s="35" t="s">
        <v>5</v>
      </c>
      <c r="YZ85" s="35" t="s">
        <v>54</v>
      </c>
      <c r="ZD85" s="35" t="s">
        <v>141</v>
      </c>
      <c r="ZE85" s="35" t="s">
        <v>248</v>
      </c>
      <c r="ZF85" s="35" t="s">
        <v>1</v>
      </c>
      <c r="ZH85" s="35" t="s">
        <v>1</v>
      </c>
    </row>
    <row r="86" spans="1:691" x14ac:dyDescent="0.25">
      <c r="A86" s="17">
        <v>43952.484442175926</v>
      </c>
      <c r="B86" s="47"/>
      <c r="C86" s="53">
        <v>66</v>
      </c>
      <c r="D86" s="11" t="s">
        <v>51</v>
      </c>
      <c r="E86" s="11" t="s">
        <v>138</v>
      </c>
      <c r="F86" s="11" t="s">
        <v>118</v>
      </c>
      <c r="G86" s="11" t="s">
        <v>117</v>
      </c>
      <c r="H86" s="11" t="s">
        <v>7</v>
      </c>
      <c r="I86" s="11" t="s">
        <v>7</v>
      </c>
      <c r="J86" s="11" t="s">
        <v>7</v>
      </c>
      <c r="L86" s="11" t="s">
        <v>7</v>
      </c>
      <c r="N86" s="11" t="s">
        <v>9</v>
      </c>
      <c r="O86" s="11" t="s">
        <v>86</v>
      </c>
      <c r="P86" s="11">
        <v>250</v>
      </c>
      <c r="Q86" s="11" t="s">
        <v>1130</v>
      </c>
      <c r="R86" s="11">
        <v>12</v>
      </c>
      <c r="S86" s="11">
        <v>1</v>
      </c>
      <c r="T86" s="11">
        <v>0</v>
      </c>
      <c r="U86" s="11" t="s">
        <v>9</v>
      </c>
      <c r="V86" s="11" t="s">
        <v>7</v>
      </c>
      <c r="W86" s="11" t="s">
        <v>9</v>
      </c>
      <c r="X86" s="11" t="s">
        <v>7</v>
      </c>
      <c r="Y86" s="54" t="s">
        <v>7</v>
      </c>
      <c r="Z86" s="65" t="s">
        <v>7</v>
      </c>
      <c r="AA86" s="66"/>
      <c r="AB86" s="66" t="s">
        <v>7</v>
      </c>
      <c r="AC86" s="66"/>
      <c r="AD86" s="66" t="s">
        <v>7</v>
      </c>
      <c r="AE86" s="66"/>
      <c r="AF86" s="67"/>
      <c r="AG86" s="53" t="s">
        <v>20</v>
      </c>
      <c r="AH86" s="11" t="s">
        <v>40</v>
      </c>
      <c r="AI86" s="11" t="s">
        <v>20</v>
      </c>
      <c r="AJ86" s="11" t="s">
        <v>20</v>
      </c>
      <c r="AK86" s="11" t="s">
        <v>20</v>
      </c>
      <c r="AL86" s="11" t="s">
        <v>80</v>
      </c>
      <c r="AM86" s="11">
        <v>2</v>
      </c>
      <c r="AN86" s="11" t="s">
        <v>20</v>
      </c>
      <c r="AO86" s="11" t="s">
        <v>20</v>
      </c>
      <c r="AP86" s="54" t="s">
        <v>38</v>
      </c>
      <c r="AQ86" s="65" t="s">
        <v>7</v>
      </c>
      <c r="AR86" s="66"/>
      <c r="AS86" s="66" t="s">
        <v>7</v>
      </c>
      <c r="AT86" s="67"/>
      <c r="AU86" s="53" t="s">
        <v>9</v>
      </c>
      <c r="AV86" s="11" t="s">
        <v>172</v>
      </c>
      <c r="AW86" s="11" t="s">
        <v>1129</v>
      </c>
      <c r="AX86" s="11" t="s">
        <v>7</v>
      </c>
      <c r="AY86" s="11" t="s">
        <v>1128</v>
      </c>
      <c r="AZ86" s="11">
        <v>0</v>
      </c>
      <c r="BA86" s="11">
        <v>0</v>
      </c>
      <c r="BB86" s="11">
        <v>7</v>
      </c>
      <c r="BC86" s="11" t="s">
        <v>1127</v>
      </c>
      <c r="BD86" s="11">
        <v>7</v>
      </c>
      <c r="BE86" s="11" t="s">
        <v>1126</v>
      </c>
      <c r="BF86" s="54" t="s">
        <v>1125</v>
      </c>
      <c r="BG86" s="83">
        <v>4</v>
      </c>
      <c r="BH86" s="79">
        <v>4</v>
      </c>
      <c r="BI86" s="79">
        <v>1</v>
      </c>
      <c r="BJ86" s="79">
        <v>1</v>
      </c>
      <c r="BK86" s="79">
        <v>3</v>
      </c>
      <c r="BL86" s="79">
        <v>3</v>
      </c>
      <c r="BM86" s="79">
        <v>3</v>
      </c>
      <c r="BN86" s="79">
        <v>2</v>
      </c>
      <c r="BO86" s="79">
        <v>3</v>
      </c>
      <c r="BP86" s="79">
        <v>2</v>
      </c>
      <c r="BQ86" s="79">
        <v>1</v>
      </c>
      <c r="BR86" s="79">
        <v>3</v>
      </c>
      <c r="BS86" s="79">
        <v>3</v>
      </c>
      <c r="BT86" s="79">
        <v>1</v>
      </c>
      <c r="BU86" s="79">
        <v>3</v>
      </c>
      <c r="BV86" s="79">
        <v>1</v>
      </c>
      <c r="BW86" s="79">
        <v>4</v>
      </c>
      <c r="BX86" s="79">
        <v>3</v>
      </c>
      <c r="BY86" s="79">
        <v>4</v>
      </c>
      <c r="BZ86" s="84">
        <v>3</v>
      </c>
      <c r="CA86" s="136">
        <v>47</v>
      </c>
      <c r="CB86" s="53">
        <v>0</v>
      </c>
      <c r="CC86" s="11">
        <v>1</v>
      </c>
      <c r="CD86" s="11">
        <v>1</v>
      </c>
      <c r="CE86" s="11">
        <v>0</v>
      </c>
      <c r="CF86" s="11">
        <v>2</v>
      </c>
      <c r="CG86" s="11">
        <v>0</v>
      </c>
      <c r="CH86" s="11">
        <v>2</v>
      </c>
      <c r="CI86" s="11">
        <v>0</v>
      </c>
      <c r="CJ86" s="11">
        <v>2</v>
      </c>
      <c r="CK86" s="11">
        <v>2</v>
      </c>
      <c r="CL86" s="11">
        <v>0</v>
      </c>
      <c r="CM86" s="11">
        <v>0</v>
      </c>
      <c r="CN86" s="11">
        <v>2</v>
      </c>
      <c r="CO86" s="11">
        <v>2</v>
      </c>
      <c r="CP86" s="11">
        <v>3</v>
      </c>
      <c r="CQ86" s="11">
        <v>3</v>
      </c>
      <c r="CR86" s="11">
        <v>0</v>
      </c>
      <c r="CS86" s="11">
        <v>0</v>
      </c>
      <c r="CT86" s="11">
        <v>1</v>
      </c>
      <c r="CU86" s="11">
        <v>2</v>
      </c>
      <c r="CV86" s="11">
        <v>1</v>
      </c>
      <c r="CW86" s="11">
        <v>2</v>
      </c>
      <c r="CX86" s="11">
        <v>0</v>
      </c>
      <c r="CY86" s="11">
        <v>2</v>
      </c>
      <c r="CZ86" s="11">
        <v>0</v>
      </c>
      <c r="DA86" s="11">
        <v>0</v>
      </c>
      <c r="DB86" s="11">
        <v>1</v>
      </c>
      <c r="DC86" s="11">
        <v>3</v>
      </c>
      <c r="DD86" s="11">
        <v>0</v>
      </c>
      <c r="DE86" s="11">
        <v>3</v>
      </c>
      <c r="DF86" s="11">
        <v>2</v>
      </c>
      <c r="DG86" s="11">
        <v>2</v>
      </c>
      <c r="DH86" s="11">
        <v>0</v>
      </c>
      <c r="DI86" s="11">
        <v>0</v>
      </c>
      <c r="DJ86" s="11">
        <v>2</v>
      </c>
      <c r="DK86" s="11">
        <v>2</v>
      </c>
      <c r="DL86" s="54">
        <v>0</v>
      </c>
      <c r="DM86" s="143">
        <v>11</v>
      </c>
      <c r="DN86" s="143">
        <v>7</v>
      </c>
      <c r="DO86" s="143">
        <v>1</v>
      </c>
      <c r="DP86" s="143">
        <v>7</v>
      </c>
      <c r="DQ86" s="143">
        <v>12</v>
      </c>
      <c r="DR86" s="143">
        <v>5</v>
      </c>
      <c r="DS86" s="143">
        <v>19</v>
      </c>
      <c r="DT86" s="83">
        <v>1</v>
      </c>
      <c r="DU86" s="79">
        <v>1</v>
      </c>
      <c r="DV86" s="79">
        <v>2</v>
      </c>
      <c r="DW86" s="79">
        <v>1</v>
      </c>
      <c r="DX86" s="79">
        <v>1</v>
      </c>
      <c r="DY86" s="79">
        <v>1</v>
      </c>
      <c r="DZ86" s="79">
        <v>1</v>
      </c>
      <c r="EA86" s="79">
        <v>2</v>
      </c>
      <c r="EB86" s="79">
        <v>1</v>
      </c>
      <c r="EC86" s="79">
        <v>1</v>
      </c>
      <c r="ED86" s="79">
        <v>1</v>
      </c>
      <c r="EE86" s="79">
        <v>3</v>
      </c>
      <c r="EF86" s="79">
        <v>2</v>
      </c>
      <c r="EG86" s="79">
        <v>3</v>
      </c>
      <c r="EH86" s="79">
        <v>2</v>
      </c>
      <c r="EI86" s="79">
        <v>2</v>
      </c>
      <c r="EJ86" s="79">
        <v>1</v>
      </c>
      <c r="EK86" s="79">
        <v>1</v>
      </c>
      <c r="EL86" s="84">
        <v>1</v>
      </c>
      <c r="EM86" s="136">
        <f t="shared" si="8"/>
        <v>28</v>
      </c>
      <c r="EN86" s="53" t="s">
        <v>1124</v>
      </c>
      <c r="EO86" s="11" t="s">
        <v>1123</v>
      </c>
      <c r="EP86" s="11" t="s">
        <v>1122</v>
      </c>
      <c r="EQ86" s="11">
        <v>8</v>
      </c>
      <c r="ER86" s="11" t="s">
        <v>26</v>
      </c>
      <c r="ES86" s="11" t="s">
        <v>26</v>
      </c>
      <c r="ET86" s="11" t="s">
        <v>26</v>
      </c>
      <c r="EU86" s="11" t="s">
        <v>26</v>
      </c>
      <c r="EV86" s="11" t="s">
        <v>26</v>
      </c>
      <c r="EW86" s="11" t="s">
        <v>26</v>
      </c>
      <c r="EX86" s="11" t="s">
        <v>26</v>
      </c>
      <c r="EY86" s="11" t="s">
        <v>26</v>
      </c>
      <c r="EZ86" s="11" t="s">
        <v>26</v>
      </c>
      <c r="FA86" s="11" t="s">
        <v>7</v>
      </c>
      <c r="FB86" s="11" t="s">
        <v>26</v>
      </c>
      <c r="FC86" s="11" t="s">
        <v>26</v>
      </c>
      <c r="FD86" s="11" t="s">
        <v>66</v>
      </c>
      <c r="FE86" s="54" t="s">
        <v>23</v>
      </c>
      <c r="FF86" s="94">
        <v>0.05</v>
      </c>
      <c r="FG86" s="79" t="s">
        <v>1121</v>
      </c>
      <c r="FH86" s="79">
        <v>47</v>
      </c>
      <c r="FI86" s="79">
        <v>0</v>
      </c>
      <c r="FJ86" s="79" t="s">
        <v>9</v>
      </c>
      <c r="FK86" s="79" t="s">
        <v>7</v>
      </c>
      <c r="FL86" s="79"/>
      <c r="FM86" s="79" t="s">
        <v>96</v>
      </c>
      <c r="FN86" s="84" t="s">
        <v>96</v>
      </c>
      <c r="FO86" s="53">
        <v>5</v>
      </c>
      <c r="FP86" s="11">
        <v>1</v>
      </c>
      <c r="FQ86" s="11">
        <v>5</v>
      </c>
      <c r="FR86" s="11">
        <v>5</v>
      </c>
      <c r="FS86" s="11" t="s">
        <v>17</v>
      </c>
      <c r="FT86" s="11" t="s">
        <v>17</v>
      </c>
      <c r="FU86" s="11" t="s">
        <v>17</v>
      </c>
      <c r="FV86" s="11" t="s">
        <v>19</v>
      </c>
      <c r="FW86" s="11" t="s">
        <v>16</v>
      </c>
      <c r="FX86" s="11">
        <v>2</v>
      </c>
      <c r="FY86" s="11">
        <v>3</v>
      </c>
      <c r="FZ86" s="11">
        <v>3</v>
      </c>
      <c r="GA86" s="11">
        <v>3</v>
      </c>
      <c r="GC86" s="11" t="s">
        <v>94</v>
      </c>
      <c r="GD86" s="11" t="s">
        <v>9</v>
      </c>
      <c r="GE86" s="11" t="s">
        <v>14</v>
      </c>
      <c r="GF86" s="11" t="s">
        <v>94</v>
      </c>
      <c r="GG86" s="11" t="s">
        <v>13</v>
      </c>
      <c r="GH86" s="11" t="s">
        <v>7</v>
      </c>
      <c r="GI86" s="54" t="s">
        <v>7</v>
      </c>
      <c r="GJ86" s="83" t="s">
        <v>232</v>
      </c>
      <c r="GK86" s="79" t="s">
        <v>92</v>
      </c>
      <c r="GL86" s="79"/>
      <c r="GM86" s="79"/>
      <c r="GN86" s="79"/>
      <c r="GO86" s="79" t="s">
        <v>232</v>
      </c>
      <c r="GP86" s="79" t="s">
        <v>7</v>
      </c>
      <c r="GQ86" s="79" t="s">
        <v>7</v>
      </c>
      <c r="GR86" s="79" t="s">
        <v>7</v>
      </c>
      <c r="GS86" s="79"/>
      <c r="GT86" s="84" t="s">
        <v>7</v>
      </c>
      <c r="GU86" s="53" t="s">
        <v>7</v>
      </c>
      <c r="GW86" s="11" t="s">
        <v>7</v>
      </c>
      <c r="GX86" s="54"/>
      <c r="GY86" s="83" t="s">
        <v>308</v>
      </c>
      <c r="GZ86" s="79"/>
      <c r="HA86" s="79"/>
      <c r="HB86" s="79">
        <v>6</v>
      </c>
      <c r="HC86" s="79"/>
      <c r="HD86" s="79"/>
      <c r="HE86" s="79"/>
      <c r="HF86" s="79"/>
      <c r="HG86" s="84"/>
      <c r="HH86" s="49" t="s">
        <v>5</v>
      </c>
      <c r="HP86" s="11" t="s">
        <v>4</v>
      </c>
      <c r="HR86" s="11" t="s">
        <v>3</v>
      </c>
      <c r="HS86" s="11" t="s">
        <v>1</v>
      </c>
      <c r="HT86" s="11" t="s">
        <v>1</v>
      </c>
      <c r="HX86" s="11" t="s">
        <v>1</v>
      </c>
    </row>
    <row r="87" spans="1:691" x14ac:dyDescent="0.25">
      <c r="A87" s="17">
        <v>43952.742655300928</v>
      </c>
      <c r="B87" s="47"/>
      <c r="C87" s="53">
        <v>40</v>
      </c>
      <c r="D87" s="11" t="s">
        <v>51</v>
      </c>
      <c r="E87" s="11" t="s">
        <v>138</v>
      </c>
      <c r="F87" s="11" t="s">
        <v>118</v>
      </c>
      <c r="G87" s="11" t="s">
        <v>137</v>
      </c>
      <c r="H87" s="11" t="s">
        <v>9</v>
      </c>
      <c r="I87" s="11" t="s">
        <v>7</v>
      </c>
      <c r="J87" s="11" t="s">
        <v>9</v>
      </c>
      <c r="K87" s="11">
        <v>2</v>
      </c>
      <c r="L87" s="11" t="s">
        <v>7</v>
      </c>
      <c r="N87" s="11" t="s">
        <v>7</v>
      </c>
      <c r="O87" s="11" t="s">
        <v>86</v>
      </c>
      <c r="P87" s="11">
        <v>200</v>
      </c>
      <c r="S87" s="11">
        <v>1</v>
      </c>
      <c r="T87" s="11">
        <v>2</v>
      </c>
      <c r="U87" s="11" t="s">
        <v>9</v>
      </c>
      <c r="V87" s="11" t="s">
        <v>7</v>
      </c>
      <c r="W87" s="11" t="s">
        <v>7</v>
      </c>
      <c r="X87" s="11" t="s">
        <v>7</v>
      </c>
      <c r="Y87" s="54" t="s">
        <v>7</v>
      </c>
      <c r="Z87" s="65" t="s">
        <v>7</v>
      </c>
      <c r="AA87" s="66"/>
      <c r="AB87" s="66" t="s">
        <v>7</v>
      </c>
      <c r="AC87" s="66"/>
      <c r="AD87" s="66" t="s">
        <v>7</v>
      </c>
      <c r="AE87" s="66"/>
      <c r="AF87" s="67"/>
      <c r="AG87" s="53" t="s">
        <v>20</v>
      </c>
      <c r="AH87" s="11" t="s">
        <v>40</v>
      </c>
      <c r="AI87" s="11" t="s">
        <v>20</v>
      </c>
      <c r="AJ87" s="11" t="s">
        <v>20</v>
      </c>
      <c r="AK87" s="11" t="s">
        <v>20</v>
      </c>
      <c r="AL87" s="11" t="s">
        <v>80</v>
      </c>
      <c r="AM87" s="11" t="s">
        <v>20</v>
      </c>
      <c r="AN87" s="11" t="s">
        <v>20</v>
      </c>
      <c r="AO87" s="11" t="s">
        <v>20</v>
      </c>
      <c r="AP87" s="54" t="s">
        <v>133</v>
      </c>
      <c r="AQ87" s="65" t="s">
        <v>9</v>
      </c>
      <c r="AR87" s="66" t="s">
        <v>1120</v>
      </c>
      <c r="AS87" s="66" t="s">
        <v>9</v>
      </c>
      <c r="AT87" s="67" t="s">
        <v>1119</v>
      </c>
      <c r="AU87" s="53" t="s">
        <v>9</v>
      </c>
      <c r="AV87" s="11" t="s">
        <v>35</v>
      </c>
      <c r="AW87" s="11" t="s">
        <v>1118</v>
      </c>
      <c r="AX87" s="11" t="s">
        <v>7</v>
      </c>
      <c r="AZ87" s="11">
        <v>0</v>
      </c>
      <c r="BA87" s="11">
        <v>0</v>
      </c>
      <c r="BB87" s="11">
        <v>0</v>
      </c>
      <c r="BC87" s="11">
        <v>0</v>
      </c>
      <c r="BD87" s="11">
        <v>4</v>
      </c>
      <c r="BE87" s="11" t="s">
        <v>204</v>
      </c>
      <c r="BF87" s="54" t="s">
        <v>1117</v>
      </c>
      <c r="BG87" s="83">
        <v>3</v>
      </c>
      <c r="BH87" s="79">
        <v>2</v>
      </c>
      <c r="BI87" s="79">
        <v>4</v>
      </c>
      <c r="BJ87" s="79">
        <v>3</v>
      </c>
      <c r="BK87" s="79">
        <v>3</v>
      </c>
      <c r="BL87" s="79">
        <v>2</v>
      </c>
      <c r="BM87" s="79">
        <v>4</v>
      </c>
      <c r="BN87" s="79">
        <v>2</v>
      </c>
      <c r="BO87" s="79">
        <v>3</v>
      </c>
      <c r="BP87" s="79">
        <v>3</v>
      </c>
      <c r="BQ87" s="79">
        <v>2</v>
      </c>
      <c r="BR87" s="79">
        <v>3</v>
      </c>
      <c r="BS87" s="79">
        <v>3</v>
      </c>
      <c r="BT87" s="79">
        <v>2</v>
      </c>
      <c r="BU87" s="79">
        <v>2</v>
      </c>
      <c r="BV87" s="79">
        <v>3</v>
      </c>
      <c r="BW87" s="79">
        <v>4</v>
      </c>
      <c r="BX87" s="79">
        <v>3</v>
      </c>
      <c r="BY87" s="79">
        <v>3</v>
      </c>
      <c r="BZ87" s="84">
        <v>2</v>
      </c>
      <c r="CA87" s="136">
        <v>57</v>
      </c>
      <c r="CB87" s="53">
        <v>4</v>
      </c>
      <c r="CC87" s="11">
        <v>1</v>
      </c>
      <c r="CD87" s="11">
        <v>2</v>
      </c>
      <c r="CE87" s="11">
        <v>2</v>
      </c>
      <c r="CF87" s="11">
        <v>2</v>
      </c>
      <c r="CG87" s="11">
        <v>3</v>
      </c>
      <c r="CH87" s="11">
        <v>2</v>
      </c>
      <c r="CI87" s="11">
        <v>3</v>
      </c>
      <c r="CJ87" s="11">
        <v>2</v>
      </c>
      <c r="CK87" s="11">
        <v>2</v>
      </c>
      <c r="CL87" s="11">
        <v>2</v>
      </c>
      <c r="CM87" s="11">
        <v>2</v>
      </c>
      <c r="CN87" s="11">
        <v>2</v>
      </c>
      <c r="CO87" s="11">
        <v>1</v>
      </c>
      <c r="CP87" s="11">
        <v>2</v>
      </c>
      <c r="CQ87" s="11">
        <v>3</v>
      </c>
      <c r="CR87" s="11">
        <v>3</v>
      </c>
      <c r="CS87" s="11">
        <v>2</v>
      </c>
      <c r="CT87" s="11">
        <v>2</v>
      </c>
      <c r="CU87" s="11">
        <v>2</v>
      </c>
      <c r="CV87" s="11">
        <v>1</v>
      </c>
      <c r="CW87" s="11">
        <v>3</v>
      </c>
      <c r="CX87" s="11">
        <v>0</v>
      </c>
      <c r="CY87" s="11">
        <v>3</v>
      </c>
      <c r="CZ87" s="11">
        <v>2</v>
      </c>
      <c r="DA87" s="11">
        <v>1</v>
      </c>
      <c r="DB87" s="11">
        <v>3</v>
      </c>
      <c r="DC87" s="11">
        <v>4</v>
      </c>
      <c r="DD87" s="11">
        <v>3</v>
      </c>
      <c r="DE87" s="11">
        <v>2</v>
      </c>
      <c r="DF87" s="11">
        <v>1</v>
      </c>
      <c r="DG87" s="11">
        <v>1</v>
      </c>
      <c r="DH87" s="11">
        <v>1</v>
      </c>
      <c r="DI87" s="11">
        <v>2</v>
      </c>
      <c r="DJ87" s="11">
        <v>1</v>
      </c>
      <c r="DK87" s="11">
        <v>3</v>
      </c>
      <c r="DL87" s="54">
        <v>2</v>
      </c>
      <c r="DM87" s="143">
        <v>17</v>
      </c>
      <c r="DN87" s="143">
        <v>11</v>
      </c>
      <c r="DO87" s="143">
        <v>10</v>
      </c>
      <c r="DP87" s="143">
        <v>15</v>
      </c>
      <c r="DQ87" s="143">
        <v>11</v>
      </c>
      <c r="DR87" s="143">
        <v>13</v>
      </c>
      <c r="DS87" s="143">
        <v>55</v>
      </c>
      <c r="DT87" s="83">
        <v>4</v>
      </c>
      <c r="DU87" s="79">
        <v>4</v>
      </c>
      <c r="DV87" s="79">
        <v>3</v>
      </c>
      <c r="DW87" s="79">
        <v>2</v>
      </c>
      <c r="DX87" s="79">
        <v>2</v>
      </c>
      <c r="DY87" s="79">
        <v>2</v>
      </c>
      <c r="DZ87" s="79">
        <v>2</v>
      </c>
      <c r="EA87" s="79">
        <v>2</v>
      </c>
      <c r="EB87" s="79">
        <v>1</v>
      </c>
      <c r="EC87" s="79">
        <v>1</v>
      </c>
      <c r="ED87" s="79">
        <v>1</v>
      </c>
      <c r="EE87" s="79">
        <v>1</v>
      </c>
      <c r="EF87" s="79">
        <v>2</v>
      </c>
      <c r="EG87" s="79">
        <v>2</v>
      </c>
      <c r="EH87" s="79">
        <v>1</v>
      </c>
      <c r="EI87" s="79">
        <v>2</v>
      </c>
      <c r="EJ87" s="79">
        <v>2</v>
      </c>
      <c r="EK87" s="79">
        <v>2</v>
      </c>
      <c r="EL87" s="84">
        <v>2</v>
      </c>
      <c r="EM87" s="136">
        <f t="shared" si="8"/>
        <v>38</v>
      </c>
      <c r="EN87" s="90" t="s">
        <v>1116</v>
      </c>
      <c r="EO87" s="11" t="s">
        <v>571</v>
      </c>
      <c r="EP87" s="77" t="s">
        <v>1115</v>
      </c>
      <c r="EQ87" s="11">
        <v>8</v>
      </c>
      <c r="ER87" s="11" t="s">
        <v>26</v>
      </c>
      <c r="ES87" s="11" t="s">
        <v>26</v>
      </c>
      <c r="ET87" s="11" t="s">
        <v>26</v>
      </c>
      <c r="EU87" s="11" t="s">
        <v>26</v>
      </c>
      <c r="EV87" s="11" t="s">
        <v>26</v>
      </c>
      <c r="EW87" s="11" t="s">
        <v>26</v>
      </c>
      <c r="EX87" s="11" t="s">
        <v>26</v>
      </c>
      <c r="EY87" s="11" t="s">
        <v>26</v>
      </c>
      <c r="EZ87" s="11" t="s">
        <v>26</v>
      </c>
      <c r="FA87" s="11" t="s">
        <v>102</v>
      </c>
      <c r="FB87" s="11" t="s">
        <v>26</v>
      </c>
      <c r="FC87" s="11" t="s">
        <v>26</v>
      </c>
      <c r="FD87" s="11" t="s">
        <v>24</v>
      </c>
      <c r="FE87" s="54" t="s">
        <v>100</v>
      </c>
      <c r="FF87" s="83">
        <v>0.1</v>
      </c>
      <c r="FG87" s="79">
        <v>100</v>
      </c>
      <c r="FH87" s="79">
        <v>24</v>
      </c>
      <c r="FI87" s="79">
        <v>10080</v>
      </c>
      <c r="FJ87" s="79" t="s">
        <v>7</v>
      </c>
      <c r="FK87" s="79" t="s">
        <v>7</v>
      </c>
      <c r="FL87" s="79"/>
      <c r="FM87" s="79" t="s">
        <v>21</v>
      </c>
      <c r="FN87" s="84" t="s">
        <v>96</v>
      </c>
      <c r="FO87" s="53">
        <v>4</v>
      </c>
      <c r="FP87" s="11">
        <v>3</v>
      </c>
      <c r="FQ87" s="11">
        <v>4</v>
      </c>
      <c r="FR87" s="11">
        <v>2</v>
      </c>
      <c r="FS87" s="11" t="s">
        <v>19</v>
      </c>
      <c r="FT87" s="11" t="s">
        <v>17</v>
      </c>
      <c r="FU87" s="11" t="s">
        <v>16</v>
      </c>
      <c r="FV87" s="11" t="s">
        <v>18</v>
      </c>
      <c r="FW87" s="11" t="s">
        <v>20</v>
      </c>
      <c r="FX87" s="11">
        <v>3</v>
      </c>
      <c r="FY87" s="11">
        <v>1</v>
      </c>
      <c r="FZ87" s="11">
        <v>1</v>
      </c>
      <c r="GA87" s="11">
        <v>4</v>
      </c>
      <c r="GC87" s="11" t="s">
        <v>58</v>
      </c>
      <c r="GD87" s="11" t="s">
        <v>7</v>
      </c>
      <c r="GE87" s="11" t="s">
        <v>94</v>
      </c>
      <c r="GF87" s="11" t="s">
        <v>58</v>
      </c>
      <c r="GG87" s="11" t="s">
        <v>7</v>
      </c>
      <c r="GH87" s="11" t="s">
        <v>7</v>
      </c>
      <c r="GI87" s="54" t="s">
        <v>7</v>
      </c>
      <c r="GJ87" s="83" t="s">
        <v>12</v>
      </c>
      <c r="GK87" s="79" t="s">
        <v>57</v>
      </c>
      <c r="GL87" s="79" t="s">
        <v>9</v>
      </c>
      <c r="GM87" s="79" t="s">
        <v>9</v>
      </c>
      <c r="GN87" s="79">
        <v>7</v>
      </c>
      <c r="GO87" s="79" t="s">
        <v>368</v>
      </c>
      <c r="GP87" s="79" t="s">
        <v>9</v>
      </c>
      <c r="GQ87" s="79" t="s">
        <v>9</v>
      </c>
      <c r="GR87" s="79" t="s">
        <v>7</v>
      </c>
      <c r="GS87" s="79"/>
      <c r="GT87" s="84" t="s">
        <v>7</v>
      </c>
      <c r="GU87" s="53" t="s">
        <v>7</v>
      </c>
      <c r="GW87" s="11" t="s">
        <v>7</v>
      </c>
      <c r="GX87" s="54" t="s">
        <v>7</v>
      </c>
      <c r="GY87" s="83" t="s">
        <v>121</v>
      </c>
      <c r="GZ87" s="79">
        <v>7</v>
      </c>
      <c r="HA87" s="79"/>
      <c r="HB87" s="79"/>
      <c r="HC87" s="79"/>
      <c r="HD87" s="79"/>
      <c r="HE87" s="79"/>
      <c r="HF87" s="79"/>
      <c r="HG87" s="84"/>
      <c r="HH87" s="49" t="s">
        <v>5</v>
      </c>
      <c r="HP87" s="11" t="s">
        <v>4</v>
      </c>
      <c r="HT87" s="11" t="s">
        <v>336</v>
      </c>
      <c r="HV87" s="11" t="s">
        <v>356</v>
      </c>
      <c r="HW87" s="11" t="s">
        <v>1</v>
      </c>
      <c r="HX87" s="11" t="s">
        <v>1</v>
      </c>
    </row>
    <row r="88" spans="1:691" x14ac:dyDescent="0.25">
      <c r="A88" s="17">
        <v>43953.166959027774</v>
      </c>
      <c r="B88" s="47"/>
      <c r="C88" s="53">
        <v>31</v>
      </c>
      <c r="D88" s="11" t="s">
        <v>51</v>
      </c>
      <c r="E88" s="11" t="s">
        <v>138</v>
      </c>
      <c r="F88" s="11" t="s">
        <v>118</v>
      </c>
      <c r="G88" s="11" t="s">
        <v>117</v>
      </c>
      <c r="H88" s="11" t="s">
        <v>9</v>
      </c>
      <c r="I88" s="11" t="s">
        <v>7</v>
      </c>
      <c r="J88" s="11" t="s">
        <v>7</v>
      </c>
      <c r="L88" s="11" t="s">
        <v>7</v>
      </c>
      <c r="N88" s="11" t="s">
        <v>7</v>
      </c>
      <c r="O88" s="11" t="s">
        <v>86</v>
      </c>
      <c r="P88" s="11">
        <v>60</v>
      </c>
      <c r="Q88" s="11">
        <v>3</v>
      </c>
      <c r="R88" s="11">
        <v>60</v>
      </c>
      <c r="S88" s="11">
        <v>1</v>
      </c>
      <c r="T88" s="11">
        <v>0</v>
      </c>
      <c r="U88" s="11" t="s">
        <v>7</v>
      </c>
      <c r="V88" s="11" t="s">
        <v>7</v>
      </c>
      <c r="W88" s="11" t="s">
        <v>7</v>
      </c>
      <c r="X88" s="11" t="s">
        <v>7</v>
      </c>
      <c r="Y88" s="54" t="s">
        <v>7</v>
      </c>
      <c r="Z88" s="65" t="s">
        <v>7</v>
      </c>
      <c r="AA88" s="66"/>
      <c r="AB88" s="66" t="s">
        <v>7</v>
      </c>
      <c r="AC88" s="66"/>
      <c r="AD88" s="66" t="s">
        <v>7</v>
      </c>
      <c r="AE88" s="66"/>
      <c r="AF88" s="67"/>
      <c r="AG88" s="53" t="s">
        <v>20</v>
      </c>
      <c r="AH88" s="11" t="s">
        <v>40</v>
      </c>
      <c r="AI88" s="11" t="s">
        <v>20</v>
      </c>
      <c r="AJ88" s="11" t="s">
        <v>20</v>
      </c>
      <c r="AK88" s="11" t="s">
        <v>20</v>
      </c>
      <c r="AL88" s="11" t="s">
        <v>80</v>
      </c>
      <c r="AM88" s="11" t="s">
        <v>20</v>
      </c>
      <c r="AN88" s="11" t="s">
        <v>20</v>
      </c>
      <c r="AO88" s="11" t="s">
        <v>20</v>
      </c>
      <c r="AP88" s="54" t="s">
        <v>133</v>
      </c>
      <c r="AQ88" s="65" t="s">
        <v>7</v>
      </c>
      <c r="AR88" s="66"/>
      <c r="AS88" s="66" t="s">
        <v>9</v>
      </c>
      <c r="AT88" s="67" t="s">
        <v>785</v>
      </c>
      <c r="AU88" s="53" t="s">
        <v>9</v>
      </c>
      <c r="AV88" s="11" t="s">
        <v>132</v>
      </c>
      <c r="AW88" s="11" t="s">
        <v>34</v>
      </c>
      <c r="AX88" s="11" t="s">
        <v>9</v>
      </c>
      <c r="AZ88" s="11">
        <v>1</v>
      </c>
      <c r="BB88" s="11">
        <v>3</v>
      </c>
      <c r="BD88" s="11">
        <v>0</v>
      </c>
      <c r="BF88" s="54"/>
      <c r="BG88" s="83">
        <v>3</v>
      </c>
      <c r="BH88" s="79">
        <v>3</v>
      </c>
      <c r="BI88" s="79">
        <v>3</v>
      </c>
      <c r="BJ88" s="79">
        <v>3</v>
      </c>
      <c r="BK88" s="79">
        <v>2</v>
      </c>
      <c r="BL88" s="79">
        <v>2</v>
      </c>
      <c r="BM88" s="79">
        <v>2</v>
      </c>
      <c r="BN88" s="79">
        <v>3</v>
      </c>
      <c r="BO88" s="79">
        <v>2</v>
      </c>
      <c r="BP88" s="79">
        <v>3</v>
      </c>
      <c r="BQ88" s="79">
        <v>3</v>
      </c>
      <c r="BR88" s="79">
        <v>2</v>
      </c>
      <c r="BS88" s="79">
        <v>2</v>
      </c>
      <c r="BT88" s="79">
        <v>2</v>
      </c>
      <c r="BU88" s="79">
        <v>2</v>
      </c>
      <c r="BV88" s="79">
        <v>3</v>
      </c>
      <c r="BW88" s="79">
        <v>2</v>
      </c>
      <c r="BX88" s="79">
        <v>2</v>
      </c>
      <c r="BY88" s="79">
        <v>2</v>
      </c>
      <c r="BZ88" s="84">
        <v>3</v>
      </c>
      <c r="CA88" s="136">
        <v>46</v>
      </c>
      <c r="CB88" s="53">
        <v>1</v>
      </c>
      <c r="CC88" s="11">
        <v>1</v>
      </c>
      <c r="CD88" s="11">
        <v>1</v>
      </c>
      <c r="CE88" s="11">
        <v>1</v>
      </c>
      <c r="CF88" s="11">
        <v>2</v>
      </c>
      <c r="CG88" s="11">
        <v>1</v>
      </c>
      <c r="CH88" s="11">
        <v>1</v>
      </c>
      <c r="CI88" s="11">
        <v>1</v>
      </c>
      <c r="CJ88" s="11">
        <v>2</v>
      </c>
      <c r="CK88" s="11">
        <v>2</v>
      </c>
      <c r="CL88" s="11">
        <v>1</v>
      </c>
      <c r="CM88" s="11">
        <v>1</v>
      </c>
      <c r="CN88" s="11">
        <v>2</v>
      </c>
      <c r="CO88" s="11">
        <v>1</v>
      </c>
      <c r="CP88" s="11">
        <v>1</v>
      </c>
      <c r="CQ88" s="11">
        <v>1</v>
      </c>
      <c r="CR88" s="11">
        <v>2</v>
      </c>
      <c r="CS88" s="11">
        <v>2</v>
      </c>
      <c r="CT88" s="11">
        <v>1</v>
      </c>
      <c r="CU88" s="11">
        <v>1</v>
      </c>
      <c r="CV88" s="11">
        <v>1</v>
      </c>
      <c r="CW88" s="11">
        <v>1</v>
      </c>
      <c r="CX88" s="11">
        <v>1</v>
      </c>
      <c r="CY88" s="11">
        <v>1</v>
      </c>
      <c r="CZ88" s="11">
        <v>1</v>
      </c>
      <c r="DA88" s="11">
        <v>2</v>
      </c>
      <c r="DB88" s="11">
        <v>0</v>
      </c>
      <c r="DC88" s="11">
        <v>0</v>
      </c>
      <c r="DD88" s="11">
        <v>0</v>
      </c>
      <c r="DE88" s="11">
        <v>0</v>
      </c>
      <c r="DF88" s="11">
        <v>0</v>
      </c>
      <c r="DG88" s="11">
        <v>0</v>
      </c>
      <c r="DH88" s="11">
        <v>0</v>
      </c>
      <c r="DI88" s="11">
        <v>0</v>
      </c>
      <c r="DJ88" s="11">
        <v>1</v>
      </c>
      <c r="DK88" s="11">
        <v>1</v>
      </c>
      <c r="DL88" s="54">
        <v>1</v>
      </c>
      <c r="DM88" s="143">
        <v>6</v>
      </c>
      <c r="DN88" s="143">
        <v>6</v>
      </c>
      <c r="DO88" s="143">
        <v>6</v>
      </c>
      <c r="DP88" s="143">
        <v>6</v>
      </c>
      <c r="DQ88" s="143">
        <v>8</v>
      </c>
      <c r="DR88" s="143">
        <v>4</v>
      </c>
      <c r="DS88" s="143">
        <v>20</v>
      </c>
      <c r="DT88" s="83">
        <v>1</v>
      </c>
      <c r="DU88" s="79">
        <v>1</v>
      </c>
      <c r="DV88" s="79">
        <v>2</v>
      </c>
      <c r="DW88" s="79">
        <v>2</v>
      </c>
      <c r="DX88" s="79">
        <v>1</v>
      </c>
      <c r="DY88" s="79">
        <v>1</v>
      </c>
      <c r="DZ88" s="79">
        <v>1</v>
      </c>
      <c r="EA88" s="79">
        <v>1</v>
      </c>
      <c r="EB88" s="79">
        <v>1</v>
      </c>
      <c r="EC88" s="79">
        <v>1</v>
      </c>
      <c r="ED88" s="79">
        <v>1</v>
      </c>
      <c r="EE88" s="79">
        <v>1</v>
      </c>
      <c r="EF88" s="79">
        <v>1</v>
      </c>
      <c r="EG88" s="79">
        <v>1</v>
      </c>
      <c r="EH88" s="79">
        <v>1</v>
      </c>
      <c r="EI88" s="79">
        <v>1</v>
      </c>
      <c r="EJ88" s="79">
        <v>1</v>
      </c>
      <c r="EK88" s="79">
        <v>1</v>
      </c>
      <c r="EL88" s="84">
        <v>1</v>
      </c>
      <c r="EM88" s="136">
        <f t="shared" si="8"/>
        <v>21</v>
      </c>
      <c r="EN88" s="53"/>
      <c r="ER88" s="11" t="s">
        <v>26</v>
      </c>
      <c r="ES88" s="11" t="s">
        <v>26</v>
      </c>
      <c r="ET88" s="11" t="s">
        <v>26</v>
      </c>
      <c r="EU88" s="11" t="s">
        <v>26</v>
      </c>
      <c r="EV88" s="11" t="s">
        <v>26</v>
      </c>
      <c r="EW88" s="11" t="s">
        <v>26</v>
      </c>
      <c r="EX88" s="11" t="s">
        <v>26</v>
      </c>
      <c r="EY88" s="11" t="s">
        <v>26</v>
      </c>
      <c r="EZ88" s="11" t="s">
        <v>26</v>
      </c>
      <c r="FA88" s="11" t="s">
        <v>1114</v>
      </c>
      <c r="FB88" s="11" t="s">
        <v>26</v>
      </c>
      <c r="FC88" s="11" t="s">
        <v>26</v>
      </c>
      <c r="FD88" s="11" t="s">
        <v>66</v>
      </c>
      <c r="FE88" s="54" t="s">
        <v>100</v>
      </c>
      <c r="FF88" s="83">
        <v>0.1</v>
      </c>
      <c r="FG88" s="79" t="s">
        <v>1113</v>
      </c>
      <c r="FH88" s="79">
        <v>24</v>
      </c>
      <c r="FI88" s="79">
        <v>30</v>
      </c>
      <c r="FJ88" s="79" t="s">
        <v>7</v>
      </c>
      <c r="FK88" s="79" t="s">
        <v>9</v>
      </c>
      <c r="FL88" s="79" t="s">
        <v>1112</v>
      </c>
      <c r="FM88" s="79" t="s">
        <v>22</v>
      </c>
      <c r="FN88" s="84" t="s">
        <v>60</v>
      </c>
      <c r="FO88" s="53">
        <v>4</v>
      </c>
      <c r="FP88" s="11">
        <v>3</v>
      </c>
      <c r="FQ88" s="11">
        <v>2</v>
      </c>
      <c r="FR88" s="11">
        <v>3</v>
      </c>
      <c r="FS88" s="11" t="s">
        <v>16</v>
      </c>
      <c r="FT88" s="11" t="s">
        <v>19</v>
      </c>
      <c r="FU88" s="11" t="s">
        <v>17</v>
      </c>
      <c r="FV88" s="11" t="s">
        <v>18</v>
      </c>
      <c r="FW88" s="11" t="s">
        <v>20</v>
      </c>
      <c r="FX88" s="11">
        <v>3</v>
      </c>
      <c r="FY88" s="11">
        <v>2</v>
      </c>
      <c r="FZ88" s="11">
        <v>1</v>
      </c>
      <c r="GA88" s="11">
        <v>3</v>
      </c>
      <c r="GC88" s="11" t="s">
        <v>427</v>
      </c>
      <c r="GD88" s="11" t="s">
        <v>9</v>
      </c>
      <c r="GE88" s="11" t="s">
        <v>14</v>
      </c>
      <c r="GF88" s="11" t="s">
        <v>58</v>
      </c>
      <c r="GG88" s="11" t="s">
        <v>13</v>
      </c>
      <c r="GH88" s="11" t="s">
        <v>7</v>
      </c>
      <c r="GI88" s="54" t="s">
        <v>7</v>
      </c>
      <c r="GJ88" s="83" t="s">
        <v>12</v>
      </c>
      <c r="GK88" s="79" t="s">
        <v>57</v>
      </c>
      <c r="GL88" s="79" t="s">
        <v>9</v>
      </c>
      <c r="GM88" s="79" t="s">
        <v>7</v>
      </c>
      <c r="GN88" s="79"/>
      <c r="GO88" s="79" t="s">
        <v>1111</v>
      </c>
      <c r="GP88" s="79" t="s">
        <v>9</v>
      </c>
      <c r="GQ88" s="79" t="s">
        <v>9</v>
      </c>
      <c r="GR88" s="79" t="s">
        <v>7</v>
      </c>
      <c r="GS88" s="79"/>
      <c r="GT88" s="84" t="s">
        <v>7</v>
      </c>
      <c r="GU88" s="53" t="s">
        <v>7</v>
      </c>
      <c r="GX88" s="54"/>
      <c r="GY88" s="83" t="s">
        <v>121</v>
      </c>
      <c r="GZ88" s="79">
        <v>5</v>
      </c>
      <c r="HA88" s="79"/>
      <c r="HB88" s="79"/>
      <c r="HC88" s="79"/>
      <c r="HD88" s="79"/>
      <c r="HE88" s="79"/>
      <c r="HF88" s="79"/>
      <c r="HG88" s="84"/>
      <c r="HH88" s="49" t="s">
        <v>5</v>
      </c>
      <c r="HX88" s="11" t="s">
        <v>54</v>
      </c>
      <c r="IB88" s="11" t="s">
        <v>141</v>
      </c>
      <c r="IC88" s="11" t="s">
        <v>1</v>
      </c>
      <c r="ID88" s="11" t="s">
        <v>1</v>
      </c>
      <c r="IF88" s="11" t="s">
        <v>1</v>
      </c>
    </row>
    <row r="89" spans="1:691" x14ac:dyDescent="0.25">
      <c r="A89" s="17">
        <v>43953.275146296291</v>
      </c>
      <c r="B89" s="47"/>
      <c r="C89" s="53">
        <v>40</v>
      </c>
      <c r="D89" s="11" t="s">
        <v>51</v>
      </c>
      <c r="E89" s="11" t="s">
        <v>138</v>
      </c>
      <c r="F89" s="11" t="s">
        <v>118</v>
      </c>
      <c r="G89" s="11" t="s">
        <v>137</v>
      </c>
      <c r="H89" s="11" t="s">
        <v>9</v>
      </c>
      <c r="I89" s="11" t="s">
        <v>7</v>
      </c>
      <c r="J89" s="11" t="s">
        <v>7</v>
      </c>
      <c r="L89" s="11" t="s">
        <v>9</v>
      </c>
      <c r="M89" s="11" t="s">
        <v>46</v>
      </c>
      <c r="N89" s="11" t="s">
        <v>7</v>
      </c>
      <c r="O89" s="11" t="s">
        <v>86</v>
      </c>
      <c r="P89" s="11">
        <v>75</v>
      </c>
      <c r="Q89" s="11" t="s">
        <v>136</v>
      </c>
      <c r="R89" s="11">
        <v>15</v>
      </c>
      <c r="S89" s="11">
        <v>1</v>
      </c>
      <c r="T89" s="11">
        <v>0</v>
      </c>
      <c r="U89" s="11" t="s">
        <v>7</v>
      </c>
      <c r="V89" s="11" t="s">
        <v>7</v>
      </c>
      <c r="W89" s="11" t="s">
        <v>7</v>
      </c>
      <c r="X89" s="11" t="s">
        <v>7</v>
      </c>
      <c r="Y89" s="54" t="s">
        <v>7</v>
      </c>
      <c r="Z89" s="65" t="s">
        <v>7</v>
      </c>
      <c r="AA89" s="66"/>
      <c r="AB89" s="66" t="s">
        <v>7</v>
      </c>
      <c r="AC89" s="66"/>
      <c r="AD89" s="66" t="s">
        <v>7</v>
      </c>
      <c r="AE89" s="66"/>
      <c r="AF89" s="67"/>
      <c r="AG89" s="53" t="s">
        <v>20</v>
      </c>
      <c r="AH89" s="11" t="s">
        <v>40</v>
      </c>
      <c r="AI89" s="11" t="s">
        <v>20</v>
      </c>
      <c r="AJ89" s="11" t="s">
        <v>20</v>
      </c>
      <c r="AK89" s="11" t="s">
        <v>20</v>
      </c>
      <c r="AL89" s="11" t="s">
        <v>39</v>
      </c>
      <c r="AM89" s="11">
        <v>2</v>
      </c>
      <c r="AN89" s="11">
        <v>2</v>
      </c>
      <c r="AO89" s="11" t="s">
        <v>20</v>
      </c>
      <c r="AP89" s="54" t="s">
        <v>38</v>
      </c>
      <c r="AQ89" s="65" t="s">
        <v>9</v>
      </c>
      <c r="AR89" s="66" t="s">
        <v>1110</v>
      </c>
      <c r="AS89" s="66" t="s">
        <v>9</v>
      </c>
      <c r="AT89" s="67" t="s">
        <v>1109</v>
      </c>
      <c r="AU89" s="53" t="s">
        <v>9</v>
      </c>
      <c r="AV89" s="11" t="s">
        <v>35</v>
      </c>
      <c r="AW89" s="11" t="s">
        <v>1108</v>
      </c>
      <c r="AX89" s="11" t="s">
        <v>9</v>
      </c>
      <c r="AY89" s="11" t="s">
        <v>1107</v>
      </c>
      <c r="AZ89" s="11">
        <v>0</v>
      </c>
      <c r="BA89" s="11">
        <v>0</v>
      </c>
      <c r="BB89" s="11">
        <v>6</v>
      </c>
      <c r="BC89" s="11" t="s">
        <v>1106</v>
      </c>
      <c r="BD89" s="11">
        <v>0</v>
      </c>
      <c r="BE89" s="11">
        <v>0</v>
      </c>
      <c r="BF89" s="54" t="s">
        <v>1105</v>
      </c>
      <c r="BG89" s="83">
        <v>4</v>
      </c>
      <c r="BH89" s="79">
        <v>4</v>
      </c>
      <c r="BI89" s="79">
        <v>1</v>
      </c>
      <c r="BJ89" s="79">
        <v>1</v>
      </c>
      <c r="BK89" s="79">
        <v>4</v>
      </c>
      <c r="BL89" s="79">
        <v>2</v>
      </c>
      <c r="BM89" s="79">
        <v>2</v>
      </c>
      <c r="BN89" s="79">
        <v>4</v>
      </c>
      <c r="BO89" s="79">
        <v>1</v>
      </c>
      <c r="BP89" s="79">
        <v>4</v>
      </c>
      <c r="BQ89" s="79">
        <v>4</v>
      </c>
      <c r="BR89" s="79">
        <v>1</v>
      </c>
      <c r="BS89" s="79">
        <v>1</v>
      </c>
      <c r="BT89" s="79">
        <v>1</v>
      </c>
      <c r="BU89" s="79">
        <v>4</v>
      </c>
      <c r="BV89" s="79">
        <v>3</v>
      </c>
      <c r="BW89" s="79">
        <v>1</v>
      </c>
      <c r="BX89" s="79">
        <v>1</v>
      </c>
      <c r="BY89" s="79">
        <v>4</v>
      </c>
      <c r="BZ89" s="84">
        <v>3</v>
      </c>
      <c r="CA89" s="136">
        <v>27</v>
      </c>
      <c r="CB89" s="53">
        <v>0</v>
      </c>
      <c r="CC89" s="11">
        <v>0</v>
      </c>
      <c r="CD89" s="11">
        <v>1</v>
      </c>
      <c r="CE89" s="11">
        <v>0</v>
      </c>
      <c r="CF89" s="11">
        <v>3</v>
      </c>
      <c r="CG89" s="11">
        <v>0</v>
      </c>
      <c r="CH89" s="11">
        <v>0</v>
      </c>
      <c r="CI89" s="11">
        <v>0</v>
      </c>
      <c r="CJ89" s="11">
        <v>3</v>
      </c>
      <c r="CK89" s="11">
        <v>0</v>
      </c>
      <c r="CL89" s="11">
        <v>1</v>
      </c>
      <c r="CM89" s="11">
        <v>0</v>
      </c>
      <c r="CN89" s="11">
        <v>3</v>
      </c>
      <c r="CO89" s="11">
        <v>0</v>
      </c>
      <c r="CP89" s="11">
        <v>0</v>
      </c>
      <c r="CQ89" s="11">
        <v>0</v>
      </c>
      <c r="CR89" s="11">
        <v>0</v>
      </c>
      <c r="CS89" s="11">
        <v>0</v>
      </c>
      <c r="CT89" s="11">
        <v>1</v>
      </c>
      <c r="CU89" s="11">
        <v>1</v>
      </c>
      <c r="CV89" s="11">
        <v>0</v>
      </c>
      <c r="CW89" s="11">
        <v>0</v>
      </c>
      <c r="CX89" s="11">
        <v>0</v>
      </c>
      <c r="CY89" s="11">
        <v>3</v>
      </c>
      <c r="CZ89" s="11">
        <v>0</v>
      </c>
      <c r="DA89" s="11">
        <v>0</v>
      </c>
      <c r="DB89" s="11">
        <v>0</v>
      </c>
      <c r="DC89" s="11">
        <v>0</v>
      </c>
      <c r="DD89" s="11">
        <v>1</v>
      </c>
      <c r="DE89" s="11">
        <v>0</v>
      </c>
      <c r="DF89" s="11">
        <v>0</v>
      </c>
      <c r="DG89" s="11">
        <v>2</v>
      </c>
      <c r="DH89" s="11">
        <v>0</v>
      </c>
      <c r="DI89" s="11">
        <v>0</v>
      </c>
      <c r="DJ89" s="11">
        <v>3</v>
      </c>
      <c r="DK89" s="11">
        <v>2</v>
      </c>
      <c r="DL89" s="54">
        <v>0</v>
      </c>
      <c r="DM89" s="143">
        <v>0</v>
      </c>
      <c r="DN89" s="143">
        <v>2</v>
      </c>
      <c r="DO89" s="143">
        <v>2</v>
      </c>
      <c r="DP89" s="143">
        <v>1</v>
      </c>
      <c r="DQ89" s="143">
        <v>17</v>
      </c>
      <c r="DR89" s="143">
        <v>2</v>
      </c>
      <c r="DS89" s="143">
        <v>-10</v>
      </c>
      <c r="DT89" s="83">
        <v>1</v>
      </c>
      <c r="DU89" s="79">
        <v>1</v>
      </c>
      <c r="DV89" s="79">
        <v>1</v>
      </c>
      <c r="DW89" s="79">
        <v>1</v>
      </c>
      <c r="DX89" s="79">
        <v>1</v>
      </c>
      <c r="DY89" s="79">
        <v>1</v>
      </c>
      <c r="DZ89" s="79">
        <v>1</v>
      </c>
      <c r="EA89" s="79">
        <v>1</v>
      </c>
      <c r="EB89" s="79">
        <v>1</v>
      </c>
      <c r="EC89" s="79">
        <v>1</v>
      </c>
      <c r="ED89" s="79">
        <v>1</v>
      </c>
      <c r="EE89" s="79">
        <v>1</v>
      </c>
      <c r="EF89" s="79">
        <v>1</v>
      </c>
      <c r="EG89" s="79">
        <v>1</v>
      </c>
      <c r="EH89" s="79">
        <v>1</v>
      </c>
      <c r="EI89" s="79">
        <v>1</v>
      </c>
      <c r="EJ89" s="79">
        <v>1</v>
      </c>
      <c r="EK89" s="79">
        <v>1</v>
      </c>
      <c r="EL89" s="84">
        <v>1</v>
      </c>
      <c r="EM89" s="136">
        <f t="shared" si="8"/>
        <v>19</v>
      </c>
      <c r="EN89" s="90" t="s">
        <v>106</v>
      </c>
      <c r="EO89" s="11" t="s">
        <v>1104</v>
      </c>
      <c r="EP89" s="77" t="s">
        <v>1103</v>
      </c>
      <c r="EQ89" s="11">
        <v>8</v>
      </c>
      <c r="ER89" s="11" t="s">
        <v>103</v>
      </c>
      <c r="ES89" s="11" t="s">
        <v>26</v>
      </c>
      <c r="ET89" s="11" t="s">
        <v>103</v>
      </c>
      <c r="EU89" s="11" t="s">
        <v>26</v>
      </c>
      <c r="EV89" s="11" t="s">
        <v>26</v>
      </c>
      <c r="EW89" s="11" t="s">
        <v>26</v>
      </c>
      <c r="EX89" s="11" t="s">
        <v>103</v>
      </c>
      <c r="EY89" s="11" t="s">
        <v>26</v>
      </c>
      <c r="EZ89" s="11" t="s">
        <v>103</v>
      </c>
      <c r="FA89" s="11" t="s">
        <v>7</v>
      </c>
      <c r="FB89" s="11" t="s">
        <v>26</v>
      </c>
      <c r="FC89" s="11" t="s">
        <v>26</v>
      </c>
      <c r="FD89" s="11" t="s">
        <v>66</v>
      </c>
      <c r="FE89" s="54" t="s">
        <v>23</v>
      </c>
      <c r="FF89" s="83">
        <v>0.05</v>
      </c>
      <c r="FG89" s="79" t="s">
        <v>98</v>
      </c>
      <c r="FH89" s="79">
        <v>47</v>
      </c>
      <c r="FI89" s="79">
        <v>10</v>
      </c>
      <c r="FJ89" s="79" t="s">
        <v>9</v>
      </c>
      <c r="FK89" s="79" t="s">
        <v>7</v>
      </c>
      <c r="FL89" s="79"/>
      <c r="FM89" s="79" t="s">
        <v>21</v>
      </c>
      <c r="FN89" s="84" t="s">
        <v>96</v>
      </c>
      <c r="FO89" s="53">
        <v>4</v>
      </c>
      <c r="FP89" s="11">
        <v>3</v>
      </c>
      <c r="FQ89" s="11">
        <v>3</v>
      </c>
      <c r="FR89" s="11">
        <v>2</v>
      </c>
      <c r="FS89" s="11" t="s">
        <v>17</v>
      </c>
      <c r="FT89" s="11" t="s">
        <v>19</v>
      </c>
      <c r="FU89" s="11" t="s">
        <v>16</v>
      </c>
      <c r="FV89" s="11" t="s">
        <v>18</v>
      </c>
      <c r="FW89" s="11" t="s">
        <v>18</v>
      </c>
      <c r="FX89" s="11">
        <v>2</v>
      </c>
      <c r="FY89" s="11">
        <v>2</v>
      </c>
      <c r="FZ89" s="11">
        <v>1</v>
      </c>
      <c r="GA89" s="11">
        <v>5</v>
      </c>
      <c r="GC89" s="11" t="s">
        <v>233</v>
      </c>
      <c r="GD89" s="11" t="s">
        <v>7</v>
      </c>
      <c r="GE89" s="11" t="s">
        <v>14</v>
      </c>
      <c r="GF89" s="11" t="s">
        <v>14</v>
      </c>
      <c r="GG89" s="11" t="s">
        <v>7</v>
      </c>
      <c r="GH89" s="11" t="s">
        <v>7</v>
      </c>
      <c r="GI89" s="54" t="s">
        <v>7</v>
      </c>
      <c r="GJ89" s="83" t="s">
        <v>12</v>
      </c>
      <c r="GK89" s="79" t="s">
        <v>11</v>
      </c>
      <c r="GL89" s="79" t="s">
        <v>7</v>
      </c>
      <c r="GM89" s="79" t="s">
        <v>7</v>
      </c>
      <c r="GN89" s="79"/>
      <c r="GO89" s="79" t="s">
        <v>1102</v>
      </c>
      <c r="GP89" s="79" t="s">
        <v>9</v>
      </c>
      <c r="GQ89" s="79" t="s">
        <v>9</v>
      </c>
      <c r="GR89" s="79" t="s">
        <v>9</v>
      </c>
      <c r="GS89" s="79" t="s">
        <v>8</v>
      </c>
      <c r="GT89" s="84" t="s">
        <v>7</v>
      </c>
      <c r="GU89" s="53" t="s">
        <v>7</v>
      </c>
      <c r="GW89" s="11" t="s">
        <v>7</v>
      </c>
      <c r="GX89" s="54" t="s">
        <v>7</v>
      </c>
      <c r="GY89" s="83" t="s">
        <v>308</v>
      </c>
      <c r="GZ89" s="79"/>
      <c r="HA89" s="79"/>
      <c r="HB89" s="79">
        <v>8</v>
      </c>
      <c r="HC89" s="79"/>
      <c r="HD89" s="79"/>
      <c r="HE89" s="79"/>
      <c r="HF89" s="79"/>
      <c r="HG89" s="84"/>
      <c r="HH89" s="49" t="s">
        <v>5</v>
      </c>
      <c r="HX89" s="11" t="s">
        <v>54</v>
      </c>
      <c r="IB89" s="11" t="s">
        <v>141</v>
      </c>
      <c r="IC89" s="11" t="s">
        <v>1</v>
      </c>
      <c r="ID89" s="11" t="s">
        <v>1</v>
      </c>
      <c r="IF89" s="11" t="s">
        <v>1</v>
      </c>
    </row>
    <row r="90" spans="1:691" x14ac:dyDescent="0.25">
      <c r="A90" s="17">
        <v>43954.192209236113</v>
      </c>
      <c r="B90" s="47"/>
      <c r="C90" s="53">
        <v>46</v>
      </c>
      <c r="D90" s="11" t="s">
        <v>139</v>
      </c>
      <c r="E90" s="11" t="s">
        <v>138</v>
      </c>
      <c r="F90" s="11" t="s">
        <v>118</v>
      </c>
      <c r="G90" s="11" t="s">
        <v>117</v>
      </c>
      <c r="H90" s="11" t="s">
        <v>9</v>
      </c>
      <c r="I90" s="11" t="s">
        <v>9</v>
      </c>
      <c r="J90" s="11" t="s">
        <v>9</v>
      </c>
      <c r="K90" s="11">
        <v>2</v>
      </c>
      <c r="L90" s="11" t="s">
        <v>7</v>
      </c>
      <c r="N90" s="11" t="s">
        <v>7</v>
      </c>
      <c r="O90" s="11" t="s">
        <v>45</v>
      </c>
      <c r="P90" s="11">
        <v>250</v>
      </c>
      <c r="Q90" s="11" t="s">
        <v>178</v>
      </c>
      <c r="R90" s="11">
        <v>300</v>
      </c>
      <c r="S90" s="11">
        <v>1</v>
      </c>
      <c r="T90" s="11">
        <v>0</v>
      </c>
      <c r="U90" s="11" t="s">
        <v>7</v>
      </c>
      <c r="V90" s="11" t="s">
        <v>7</v>
      </c>
      <c r="W90" s="11" t="s">
        <v>7</v>
      </c>
      <c r="X90" s="11" t="s">
        <v>7</v>
      </c>
      <c r="Y90" s="54" t="s">
        <v>7</v>
      </c>
      <c r="Z90" s="65" t="s">
        <v>7</v>
      </c>
      <c r="AA90" s="66"/>
      <c r="AB90" s="66" t="s">
        <v>7</v>
      </c>
      <c r="AC90" s="66"/>
      <c r="AD90" s="66" t="s">
        <v>7</v>
      </c>
      <c r="AE90" s="66"/>
      <c r="AF90" s="67"/>
      <c r="AG90" s="53" t="s">
        <v>20</v>
      </c>
      <c r="AH90" s="11" t="s">
        <v>40</v>
      </c>
      <c r="AI90" s="11">
        <v>1</v>
      </c>
      <c r="AJ90" s="11">
        <v>3</v>
      </c>
      <c r="AK90" s="11" t="s">
        <v>20</v>
      </c>
      <c r="AL90" s="11" t="s">
        <v>39</v>
      </c>
      <c r="AM90" s="11" t="s">
        <v>20</v>
      </c>
      <c r="AN90" s="11" t="s">
        <v>20</v>
      </c>
      <c r="AO90" s="11" t="s">
        <v>79</v>
      </c>
      <c r="AP90" s="54" t="s">
        <v>38</v>
      </c>
      <c r="AQ90" s="65" t="s">
        <v>9</v>
      </c>
      <c r="AR90" s="66" t="s">
        <v>1072</v>
      </c>
      <c r="AS90" s="66" t="s">
        <v>9</v>
      </c>
      <c r="AT90" s="67" t="s">
        <v>1071</v>
      </c>
      <c r="AU90" s="53" t="s">
        <v>9</v>
      </c>
      <c r="AV90" s="11" t="s">
        <v>112</v>
      </c>
      <c r="AW90" s="11" t="s">
        <v>34</v>
      </c>
      <c r="AX90" s="11" t="s">
        <v>7</v>
      </c>
      <c r="AZ90" s="11">
        <v>3</v>
      </c>
      <c r="BA90" s="11" t="s">
        <v>1070</v>
      </c>
      <c r="BB90" s="11">
        <v>3</v>
      </c>
      <c r="BC90" s="11" t="s">
        <v>1069</v>
      </c>
      <c r="BD90" s="11">
        <v>3</v>
      </c>
      <c r="BE90" s="11" t="s">
        <v>129</v>
      </c>
      <c r="BF90" s="54" t="s">
        <v>1068</v>
      </c>
      <c r="BG90" s="83">
        <v>2</v>
      </c>
      <c r="BH90" s="79">
        <v>2</v>
      </c>
      <c r="BI90" s="79">
        <v>3</v>
      </c>
      <c r="BJ90" s="79">
        <v>3</v>
      </c>
      <c r="BK90" s="79">
        <v>3</v>
      </c>
      <c r="BL90" s="79">
        <v>2</v>
      </c>
      <c r="BM90" s="79">
        <v>3</v>
      </c>
      <c r="BN90" s="79">
        <v>1</v>
      </c>
      <c r="BO90" s="79">
        <v>3</v>
      </c>
      <c r="BP90" s="79">
        <v>2</v>
      </c>
      <c r="BQ90" s="79">
        <v>3</v>
      </c>
      <c r="BR90" s="79">
        <v>3</v>
      </c>
      <c r="BS90" s="79">
        <v>2</v>
      </c>
      <c r="BT90" s="79">
        <v>4</v>
      </c>
      <c r="BU90" s="79">
        <v>1</v>
      </c>
      <c r="BV90" s="79">
        <v>2</v>
      </c>
      <c r="BW90" s="79">
        <v>3</v>
      </c>
      <c r="BX90" s="79">
        <v>4</v>
      </c>
      <c r="BY90" s="79">
        <v>2</v>
      </c>
      <c r="BZ90" s="84">
        <v>2</v>
      </c>
      <c r="CA90" s="136">
        <v>59</v>
      </c>
      <c r="CB90" s="53">
        <v>2</v>
      </c>
      <c r="CC90" s="11">
        <v>2</v>
      </c>
      <c r="CD90" s="11">
        <v>2</v>
      </c>
      <c r="CE90" s="11">
        <v>1</v>
      </c>
      <c r="CF90" s="11">
        <v>2</v>
      </c>
      <c r="CG90" s="11">
        <v>3</v>
      </c>
      <c r="CH90" s="11">
        <v>2</v>
      </c>
      <c r="CI90" s="11">
        <v>1</v>
      </c>
      <c r="CJ90" s="11">
        <v>1</v>
      </c>
      <c r="CK90" s="11">
        <v>2</v>
      </c>
      <c r="CL90" s="11">
        <v>1</v>
      </c>
      <c r="CM90" s="11">
        <v>1</v>
      </c>
      <c r="CN90" s="11">
        <v>2</v>
      </c>
      <c r="CO90" s="11">
        <v>1</v>
      </c>
      <c r="CP90" s="11">
        <v>2</v>
      </c>
      <c r="CQ90" s="11">
        <v>2</v>
      </c>
      <c r="CR90" s="11">
        <v>3</v>
      </c>
      <c r="CS90" s="11">
        <v>3</v>
      </c>
      <c r="CT90" s="11">
        <v>2</v>
      </c>
      <c r="CU90" s="11">
        <v>3</v>
      </c>
      <c r="CV90" s="11">
        <v>2</v>
      </c>
      <c r="CW90" s="11">
        <v>3</v>
      </c>
      <c r="CX90" s="11">
        <v>1</v>
      </c>
      <c r="CY90" s="11">
        <v>1</v>
      </c>
      <c r="CZ90" s="11">
        <v>1</v>
      </c>
      <c r="DA90" s="11">
        <v>2</v>
      </c>
      <c r="DB90" s="11">
        <v>3</v>
      </c>
      <c r="DC90" s="11">
        <v>2</v>
      </c>
      <c r="DD90" s="11">
        <v>2</v>
      </c>
      <c r="DE90" s="11">
        <v>2</v>
      </c>
      <c r="DF90" s="11">
        <v>1</v>
      </c>
      <c r="DG90" s="11">
        <v>1</v>
      </c>
      <c r="DH90" s="11">
        <v>1</v>
      </c>
      <c r="DI90" s="11">
        <v>4</v>
      </c>
      <c r="DJ90" s="11">
        <v>2</v>
      </c>
      <c r="DK90" s="11">
        <v>3</v>
      </c>
      <c r="DL90" s="54">
        <v>2</v>
      </c>
      <c r="DM90" s="143">
        <v>14</v>
      </c>
      <c r="DN90" s="143">
        <v>11</v>
      </c>
      <c r="DO90" s="143">
        <v>11</v>
      </c>
      <c r="DP90" s="143">
        <v>11</v>
      </c>
      <c r="DQ90" s="143">
        <v>9</v>
      </c>
      <c r="DR90" s="143">
        <v>15</v>
      </c>
      <c r="DS90" s="143">
        <v>53</v>
      </c>
      <c r="DT90" s="83">
        <v>2</v>
      </c>
      <c r="DU90" s="79">
        <v>2</v>
      </c>
      <c r="DV90" s="79">
        <v>3</v>
      </c>
      <c r="DW90" s="79">
        <v>1</v>
      </c>
      <c r="DX90" s="79">
        <v>1</v>
      </c>
      <c r="DY90" s="79">
        <v>1</v>
      </c>
      <c r="DZ90" s="79">
        <v>1</v>
      </c>
      <c r="EA90" s="79">
        <v>2</v>
      </c>
      <c r="EB90" s="79">
        <v>2</v>
      </c>
      <c r="EC90" s="79">
        <v>1</v>
      </c>
      <c r="ED90" s="79">
        <v>2</v>
      </c>
      <c r="EE90" s="79">
        <v>1</v>
      </c>
      <c r="EF90" s="79">
        <v>3</v>
      </c>
      <c r="EG90" s="79">
        <v>3</v>
      </c>
      <c r="EH90" s="79">
        <v>2</v>
      </c>
      <c r="EI90" s="79">
        <v>2</v>
      </c>
      <c r="EJ90" s="79">
        <v>1</v>
      </c>
      <c r="EK90" s="79">
        <v>1</v>
      </c>
      <c r="EL90" s="84">
        <v>1</v>
      </c>
      <c r="EM90" s="136">
        <f t="shared" si="8"/>
        <v>32</v>
      </c>
      <c r="EN90" s="90" t="s">
        <v>733</v>
      </c>
      <c r="EO90" s="11" t="s">
        <v>1067</v>
      </c>
      <c r="EP90" s="77" t="s">
        <v>1066</v>
      </c>
      <c r="EQ90" s="11">
        <v>7</v>
      </c>
      <c r="ER90" s="11" t="s">
        <v>26</v>
      </c>
      <c r="ES90" s="11" t="s">
        <v>26</v>
      </c>
      <c r="ET90" s="11" t="s">
        <v>68</v>
      </c>
      <c r="EU90" s="11" t="s">
        <v>26</v>
      </c>
      <c r="EV90" s="11" t="s">
        <v>26</v>
      </c>
      <c r="EW90" s="11" t="s">
        <v>103</v>
      </c>
      <c r="EX90" s="11" t="s">
        <v>69</v>
      </c>
      <c r="EY90" s="11" t="s">
        <v>26</v>
      </c>
      <c r="EZ90" s="11" t="s">
        <v>26</v>
      </c>
      <c r="FA90" s="11" t="s">
        <v>1065</v>
      </c>
      <c r="FB90" s="11" t="s">
        <v>26</v>
      </c>
      <c r="FC90" s="11" t="s">
        <v>26</v>
      </c>
      <c r="FD90" s="11" t="s">
        <v>66</v>
      </c>
      <c r="FE90" s="54" t="s">
        <v>100</v>
      </c>
      <c r="FF90" s="83">
        <v>0.1</v>
      </c>
      <c r="FG90" s="79">
        <v>100</v>
      </c>
      <c r="FH90" s="79">
        <v>24</v>
      </c>
      <c r="FI90" s="79">
        <v>120</v>
      </c>
      <c r="FJ90" s="79" t="s">
        <v>7</v>
      </c>
      <c r="FK90" s="79" t="s">
        <v>9</v>
      </c>
      <c r="FL90" s="79" t="s">
        <v>488</v>
      </c>
      <c r="FM90" s="79" t="s">
        <v>21</v>
      </c>
      <c r="FN90" s="84" t="s">
        <v>96</v>
      </c>
      <c r="FO90" s="53">
        <v>4</v>
      </c>
      <c r="FP90" s="11">
        <v>2</v>
      </c>
      <c r="FQ90" s="11">
        <v>4</v>
      </c>
      <c r="FR90" s="11">
        <v>5</v>
      </c>
      <c r="FS90" s="11" t="s">
        <v>16</v>
      </c>
      <c r="FT90" s="11" t="s">
        <v>17</v>
      </c>
      <c r="FU90" s="11" t="s">
        <v>18</v>
      </c>
      <c r="FV90" s="11" t="s">
        <v>19</v>
      </c>
      <c r="FW90" s="11" t="s">
        <v>20</v>
      </c>
      <c r="FX90" s="11">
        <v>3</v>
      </c>
      <c r="FY90" s="11">
        <v>1</v>
      </c>
      <c r="FZ90" s="11">
        <v>4</v>
      </c>
      <c r="GA90" s="11">
        <v>3</v>
      </c>
      <c r="GB90" s="11" t="s">
        <v>1064</v>
      </c>
      <c r="GC90" s="11" t="s">
        <v>58</v>
      </c>
      <c r="GD90" s="11" t="s">
        <v>7</v>
      </c>
      <c r="GE90" s="11" t="s">
        <v>233</v>
      </c>
      <c r="GF90" s="11" t="s">
        <v>162</v>
      </c>
      <c r="GG90" s="11" t="s">
        <v>13</v>
      </c>
      <c r="GH90" s="11" t="s">
        <v>13</v>
      </c>
      <c r="GI90" s="54" t="s">
        <v>9</v>
      </c>
      <c r="GJ90" s="83" t="s">
        <v>161</v>
      </c>
      <c r="GK90" s="79" t="s">
        <v>11</v>
      </c>
      <c r="GL90" s="79" t="s">
        <v>7</v>
      </c>
      <c r="GM90" s="79" t="s">
        <v>7</v>
      </c>
      <c r="GN90" s="79"/>
      <c r="GO90" s="79" t="s">
        <v>1063</v>
      </c>
      <c r="GP90" s="79" t="s">
        <v>9</v>
      </c>
      <c r="GQ90" s="79" t="s">
        <v>9</v>
      </c>
      <c r="GR90" s="79" t="s">
        <v>9</v>
      </c>
      <c r="GS90" s="79" t="s">
        <v>8</v>
      </c>
      <c r="GT90" s="84" t="s">
        <v>9</v>
      </c>
      <c r="GU90" s="53" t="s">
        <v>7</v>
      </c>
      <c r="GW90" s="11" t="s">
        <v>7</v>
      </c>
      <c r="GX90" s="54" t="s">
        <v>7</v>
      </c>
      <c r="GY90" s="83" t="s">
        <v>55</v>
      </c>
      <c r="GZ90" s="79"/>
      <c r="HA90" s="79"/>
      <c r="HB90" s="79"/>
      <c r="HC90" s="79"/>
      <c r="HD90" s="79"/>
      <c r="HE90" s="79"/>
      <c r="HF90" s="79"/>
      <c r="HG90" s="84">
        <v>9</v>
      </c>
      <c r="HH90" s="49" t="s">
        <v>5</v>
      </c>
      <c r="HI90" s="11" t="s">
        <v>1062</v>
      </c>
      <c r="HJ90" s="11" t="s">
        <v>1</v>
      </c>
      <c r="HL90" s="11" t="s">
        <v>1</v>
      </c>
      <c r="HP90" s="11" t="s">
        <v>1</v>
      </c>
      <c r="HX90" s="11" t="s">
        <v>1</v>
      </c>
    </row>
    <row r="91" spans="1:691" x14ac:dyDescent="0.25">
      <c r="A91" s="17">
        <v>43954.349499421296</v>
      </c>
      <c r="B91" s="47"/>
      <c r="C91" s="53">
        <v>45</v>
      </c>
      <c r="D91" s="11" t="s">
        <v>139</v>
      </c>
      <c r="E91" s="11" t="s">
        <v>138</v>
      </c>
      <c r="F91" s="11" t="s">
        <v>118</v>
      </c>
      <c r="G91" s="11" t="s">
        <v>117</v>
      </c>
      <c r="H91" s="11" t="s">
        <v>9</v>
      </c>
      <c r="I91" s="11" t="s">
        <v>7</v>
      </c>
      <c r="J91" s="11" t="s">
        <v>9</v>
      </c>
      <c r="K91" s="11">
        <v>2</v>
      </c>
      <c r="L91" s="11" t="s">
        <v>7</v>
      </c>
      <c r="N91" s="11" t="s">
        <v>7</v>
      </c>
      <c r="O91" s="11" t="s">
        <v>86</v>
      </c>
      <c r="P91" s="11">
        <v>140</v>
      </c>
      <c r="S91" s="11">
        <v>1</v>
      </c>
      <c r="T91" s="11">
        <v>2</v>
      </c>
      <c r="U91" s="11" t="s">
        <v>7</v>
      </c>
      <c r="V91" s="11" t="s">
        <v>7</v>
      </c>
      <c r="W91" s="11" t="s">
        <v>7</v>
      </c>
      <c r="X91" s="11" t="s">
        <v>7</v>
      </c>
      <c r="Y91" s="54" t="s">
        <v>9</v>
      </c>
      <c r="Z91" s="65" t="s">
        <v>7</v>
      </c>
      <c r="AA91" s="66"/>
      <c r="AB91" s="66" t="s">
        <v>7</v>
      </c>
      <c r="AC91" s="66"/>
      <c r="AD91" s="66" t="s">
        <v>7</v>
      </c>
      <c r="AE91" s="66"/>
      <c r="AF91" s="67"/>
      <c r="AG91" s="53" t="s">
        <v>20</v>
      </c>
      <c r="AH91" s="11" t="s">
        <v>40</v>
      </c>
      <c r="AI91" s="11">
        <v>3</v>
      </c>
      <c r="AJ91" s="11" t="s">
        <v>20</v>
      </c>
      <c r="AK91" s="11" t="s">
        <v>20</v>
      </c>
      <c r="AL91" s="11" t="s">
        <v>39</v>
      </c>
      <c r="AM91" s="11">
        <v>3</v>
      </c>
      <c r="AN91" s="11" t="s">
        <v>20</v>
      </c>
      <c r="AO91" s="11" t="s">
        <v>20</v>
      </c>
      <c r="AP91" s="54" t="s">
        <v>133</v>
      </c>
      <c r="AQ91" s="65" t="s">
        <v>9</v>
      </c>
      <c r="AR91" s="66" t="s">
        <v>1050</v>
      </c>
      <c r="AS91" s="66" t="s">
        <v>9</v>
      </c>
      <c r="AT91" s="67" t="s">
        <v>1049</v>
      </c>
      <c r="AU91" s="53" t="s">
        <v>9</v>
      </c>
      <c r="AV91" s="11" t="s">
        <v>112</v>
      </c>
      <c r="AW91" s="11" t="s">
        <v>1048</v>
      </c>
      <c r="AX91" s="11" t="s">
        <v>9</v>
      </c>
      <c r="AY91" s="11" t="s">
        <v>1047</v>
      </c>
      <c r="AZ91" s="11">
        <v>0</v>
      </c>
      <c r="BA91" s="11">
        <v>0</v>
      </c>
      <c r="BB91" s="11">
        <v>0</v>
      </c>
      <c r="BC91" s="11" t="s">
        <v>207</v>
      </c>
      <c r="BD91" s="11">
        <v>1</v>
      </c>
      <c r="BE91" s="11" t="s">
        <v>204</v>
      </c>
      <c r="BF91" s="54" t="s">
        <v>1046</v>
      </c>
      <c r="BG91" s="83">
        <v>3</v>
      </c>
      <c r="BH91" s="79">
        <v>2</v>
      </c>
      <c r="BI91" s="79">
        <v>3</v>
      </c>
      <c r="BJ91" s="79">
        <v>3</v>
      </c>
      <c r="BK91" s="79">
        <v>2</v>
      </c>
      <c r="BL91" s="79">
        <v>2</v>
      </c>
      <c r="BM91" s="79">
        <v>3</v>
      </c>
      <c r="BN91" s="79">
        <v>1</v>
      </c>
      <c r="BO91" s="79">
        <v>2</v>
      </c>
      <c r="BP91" s="79">
        <v>2</v>
      </c>
      <c r="BQ91" s="79">
        <v>2</v>
      </c>
      <c r="BR91" s="79">
        <v>3</v>
      </c>
      <c r="BS91" s="79">
        <v>3</v>
      </c>
      <c r="BT91" s="79">
        <v>1</v>
      </c>
      <c r="BU91" s="79">
        <v>3</v>
      </c>
      <c r="BV91" s="79">
        <v>2</v>
      </c>
      <c r="BW91" s="79">
        <v>4</v>
      </c>
      <c r="BX91" s="79">
        <v>3</v>
      </c>
      <c r="BY91" s="79">
        <v>3</v>
      </c>
      <c r="BZ91" s="84">
        <v>2</v>
      </c>
      <c r="CA91" s="136">
        <v>54</v>
      </c>
      <c r="CB91" s="53">
        <v>3</v>
      </c>
      <c r="CC91" s="11">
        <v>2</v>
      </c>
      <c r="CD91" s="11">
        <v>2</v>
      </c>
      <c r="CE91" s="11">
        <v>2</v>
      </c>
      <c r="CF91" s="11">
        <v>2</v>
      </c>
      <c r="CG91" s="11">
        <v>2</v>
      </c>
      <c r="CH91" s="11">
        <v>2</v>
      </c>
      <c r="CI91" s="11">
        <v>2</v>
      </c>
      <c r="CJ91" s="11">
        <v>1</v>
      </c>
      <c r="CK91" s="11">
        <v>1</v>
      </c>
      <c r="CL91" s="11">
        <v>2</v>
      </c>
      <c r="CM91" s="11">
        <v>2</v>
      </c>
      <c r="CN91" s="11">
        <v>1</v>
      </c>
      <c r="CO91" s="11">
        <v>2</v>
      </c>
      <c r="CP91" s="11">
        <v>2</v>
      </c>
      <c r="CQ91" s="11">
        <v>3</v>
      </c>
      <c r="CR91" s="11">
        <v>2</v>
      </c>
      <c r="CS91" s="11">
        <v>1</v>
      </c>
      <c r="CT91" s="11">
        <v>3</v>
      </c>
      <c r="CU91" s="11">
        <v>2</v>
      </c>
      <c r="CV91" s="11">
        <v>2</v>
      </c>
      <c r="CW91" s="11">
        <v>2</v>
      </c>
      <c r="CX91" s="11">
        <v>0</v>
      </c>
      <c r="CY91" s="11">
        <v>2</v>
      </c>
      <c r="CZ91" s="11">
        <v>1</v>
      </c>
      <c r="DA91" s="11">
        <v>1</v>
      </c>
      <c r="DB91" s="11">
        <v>3</v>
      </c>
      <c r="DC91" s="11">
        <v>2</v>
      </c>
      <c r="DD91" s="11">
        <v>1</v>
      </c>
      <c r="DE91" s="11">
        <v>2</v>
      </c>
      <c r="DF91" s="11">
        <v>1</v>
      </c>
      <c r="DG91" s="11">
        <v>1</v>
      </c>
      <c r="DH91" s="11">
        <v>2</v>
      </c>
      <c r="DI91" s="11">
        <v>2</v>
      </c>
      <c r="DJ91" s="11">
        <v>1</v>
      </c>
      <c r="DK91" s="11">
        <v>2</v>
      </c>
      <c r="DL91" s="54">
        <v>1</v>
      </c>
      <c r="DM91" s="143">
        <v>14</v>
      </c>
      <c r="DN91" s="143">
        <v>13</v>
      </c>
      <c r="DO91" s="143">
        <v>6</v>
      </c>
      <c r="DP91" s="143">
        <v>14</v>
      </c>
      <c r="DQ91" s="143">
        <v>8</v>
      </c>
      <c r="DR91" s="143">
        <v>10</v>
      </c>
      <c r="DS91" s="143">
        <v>49</v>
      </c>
      <c r="DT91" s="83">
        <v>1</v>
      </c>
      <c r="DU91" s="79">
        <v>1</v>
      </c>
      <c r="DV91" s="79">
        <v>4</v>
      </c>
      <c r="DW91" s="79">
        <v>1</v>
      </c>
      <c r="DX91" s="79">
        <v>1</v>
      </c>
      <c r="DY91" s="79">
        <v>1</v>
      </c>
      <c r="DZ91" s="79">
        <v>1</v>
      </c>
      <c r="EA91" s="79">
        <v>3</v>
      </c>
      <c r="EB91" s="79">
        <v>2</v>
      </c>
      <c r="EC91" s="79">
        <v>1</v>
      </c>
      <c r="ED91" s="79">
        <v>1</v>
      </c>
      <c r="EE91" s="79">
        <v>1</v>
      </c>
      <c r="EF91" s="79">
        <v>3</v>
      </c>
      <c r="EG91" s="79">
        <v>3</v>
      </c>
      <c r="EH91" s="79">
        <v>1</v>
      </c>
      <c r="EI91" s="79">
        <v>2</v>
      </c>
      <c r="EJ91" s="79">
        <v>2</v>
      </c>
      <c r="EK91" s="79">
        <v>1</v>
      </c>
      <c r="EL91" s="84">
        <v>1</v>
      </c>
      <c r="EM91" s="136">
        <f t="shared" si="8"/>
        <v>31</v>
      </c>
      <c r="EN91" s="53" t="s">
        <v>1045</v>
      </c>
      <c r="EO91" s="11" t="s">
        <v>533</v>
      </c>
      <c r="EP91" s="11" t="s">
        <v>1044</v>
      </c>
      <c r="EQ91" s="11">
        <v>7</v>
      </c>
      <c r="ER91" s="11" t="s">
        <v>69</v>
      </c>
      <c r="ES91" s="11" t="s">
        <v>69</v>
      </c>
      <c r="ET91" s="11" t="s">
        <v>103</v>
      </c>
      <c r="EU91" s="11" t="s">
        <v>103</v>
      </c>
      <c r="EV91" s="11" t="s">
        <v>26</v>
      </c>
      <c r="EW91" s="11" t="s">
        <v>103</v>
      </c>
      <c r="EX91" s="11" t="s">
        <v>26</v>
      </c>
      <c r="EY91" s="11" t="s">
        <v>26</v>
      </c>
      <c r="EZ91" s="11" t="s">
        <v>26</v>
      </c>
      <c r="FA91" s="11" t="s">
        <v>1043</v>
      </c>
      <c r="FB91" s="11" t="s">
        <v>125</v>
      </c>
      <c r="FC91" s="11" t="s">
        <v>26</v>
      </c>
      <c r="FD91" s="11" t="s">
        <v>24</v>
      </c>
      <c r="FE91" s="54" t="s">
        <v>100</v>
      </c>
      <c r="FF91" s="83">
        <v>0.05</v>
      </c>
      <c r="FG91" s="79" t="s">
        <v>98</v>
      </c>
      <c r="FH91" s="79" t="s">
        <v>62</v>
      </c>
      <c r="FI91" s="79">
        <v>120</v>
      </c>
      <c r="FJ91" s="79" t="s">
        <v>9</v>
      </c>
      <c r="FK91" s="79" t="s">
        <v>7</v>
      </c>
      <c r="FL91" s="79" t="s">
        <v>1042</v>
      </c>
      <c r="FM91" s="79" t="s">
        <v>60</v>
      </c>
      <c r="FN91" s="84" t="s">
        <v>96</v>
      </c>
      <c r="FO91" s="53">
        <v>4</v>
      </c>
      <c r="FP91" s="11">
        <v>2</v>
      </c>
      <c r="FQ91" s="11">
        <v>4</v>
      </c>
      <c r="FR91" s="11">
        <v>3</v>
      </c>
      <c r="FS91" s="11" t="s">
        <v>19</v>
      </c>
      <c r="FT91" s="11" t="s">
        <v>16</v>
      </c>
      <c r="FU91" s="11" t="s">
        <v>17</v>
      </c>
      <c r="FV91" s="11" t="s">
        <v>18</v>
      </c>
      <c r="FW91" s="11" t="s">
        <v>18</v>
      </c>
      <c r="FX91" s="11">
        <v>2</v>
      </c>
      <c r="FY91" s="11">
        <v>2</v>
      </c>
      <c r="FZ91" s="11">
        <v>3</v>
      </c>
      <c r="GA91" s="11">
        <v>5</v>
      </c>
      <c r="GB91" s="11" t="s">
        <v>1041</v>
      </c>
      <c r="GC91" s="11" t="s">
        <v>233</v>
      </c>
      <c r="GD91" s="11" t="s">
        <v>9</v>
      </c>
      <c r="GE91" s="11" t="s">
        <v>14</v>
      </c>
      <c r="GF91" s="11" t="s">
        <v>14</v>
      </c>
      <c r="GG91" s="11" t="s">
        <v>13</v>
      </c>
      <c r="GH91" s="11" t="s">
        <v>13</v>
      </c>
      <c r="GI91" s="54" t="s">
        <v>9</v>
      </c>
      <c r="GJ91" s="83" t="s">
        <v>12</v>
      </c>
      <c r="GK91" s="79" t="s">
        <v>57</v>
      </c>
      <c r="GL91" s="79" t="s">
        <v>9</v>
      </c>
      <c r="GM91" s="79" t="s">
        <v>7</v>
      </c>
      <c r="GN91" s="79"/>
      <c r="GO91" s="79" t="s">
        <v>1040</v>
      </c>
      <c r="GP91" s="79" t="s">
        <v>9</v>
      </c>
      <c r="GQ91" s="79" t="s">
        <v>9</v>
      </c>
      <c r="GR91" s="79" t="s">
        <v>7</v>
      </c>
      <c r="GS91" s="79"/>
      <c r="GT91" s="84" t="s">
        <v>7</v>
      </c>
      <c r="GU91" s="53" t="s">
        <v>9</v>
      </c>
      <c r="GV91" s="11" t="s">
        <v>1039</v>
      </c>
      <c r="GW91" s="11" t="s">
        <v>9</v>
      </c>
      <c r="GX91" s="54" t="s">
        <v>7</v>
      </c>
      <c r="GY91" s="83" t="s">
        <v>308</v>
      </c>
      <c r="GZ91" s="79"/>
      <c r="HA91" s="79"/>
      <c r="HB91" s="79">
        <v>10</v>
      </c>
      <c r="HC91" s="79"/>
      <c r="HD91" s="79"/>
      <c r="HE91" s="79"/>
      <c r="HF91" s="79"/>
      <c r="HG91" s="84"/>
      <c r="HH91" s="49" t="s">
        <v>5</v>
      </c>
      <c r="HX91" s="11" t="s">
        <v>54</v>
      </c>
      <c r="HY91" s="11" t="s">
        <v>1</v>
      </c>
      <c r="HZ91" s="11" t="s">
        <v>1</v>
      </c>
      <c r="IB91" s="11" t="s">
        <v>1</v>
      </c>
      <c r="IF91" s="11" t="s">
        <v>1</v>
      </c>
    </row>
    <row r="92" spans="1:691" x14ac:dyDescent="0.25">
      <c r="A92" s="17">
        <v>43955.101466412038</v>
      </c>
      <c r="B92" s="47"/>
      <c r="C92" s="53">
        <v>44</v>
      </c>
      <c r="D92" s="11" t="s">
        <v>51</v>
      </c>
      <c r="E92" s="11" t="s">
        <v>138</v>
      </c>
      <c r="F92" s="11" t="s">
        <v>118</v>
      </c>
      <c r="G92" s="11" t="s">
        <v>117</v>
      </c>
      <c r="H92" s="11" t="s">
        <v>9</v>
      </c>
      <c r="I92" s="11" t="s">
        <v>9</v>
      </c>
      <c r="J92" s="11" t="s">
        <v>9</v>
      </c>
      <c r="K92" s="11">
        <v>3</v>
      </c>
      <c r="L92" s="11" t="s">
        <v>7</v>
      </c>
      <c r="N92" s="11" t="s">
        <v>7</v>
      </c>
      <c r="O92" s="11" t="s">
        <v>86</v>
      </c>
      <c r="P92" s="11">
        <v>100</v>
      </c>
      <c r="Q92" s="11" t="s">
        <v>7</v>
      </c>
      <c r="S92" s="11" t="s">
        <v>494</v>
      </c>
      <c r="T92" s="11">
        <v>3</v>
      </c>
      <c r="U92" s="11" t="s">
        <v>7</v>
      </c>
      <c r="V92" s="11" t="s">
        <v>7</v>
      </c>
      <c r="W92" s="11" t="s">
        <v>9</v>
      </c>
      <c r="X92" s="11" t="s">
        <v>7</v>
      </c>
      <c r="Y92" s="54" t="s">
        <v>7</v>
      </c>
      <c r="Z92" s="65" t="s">
        <v>9</v>
      </c>
      <c r="AA92" s="66" t="s">
        <v>1016</v>
      </c>
      <c r="AB92" s="66" t="s">
        <v>7</v>
      </c>
      <c r="AC92" s="66"/>
      <c r="AD92" s="66" t="s">
        <v>7</v>
      </c>
      <c r="AE92" s="66"/>
      <c r="AF92" s="67" t="s">
        <v>845</v>
      </c>
      <c r="AG92" s="53" t="s">
        <v>20</v>
      </c>
      <c r="AH92" s="11" t="s">
        <v>40</v>
      </c>
      <c r="AI92" s="11">
        <v>2</v>
      </c>
      <c r="AJ92" s="11" t="s">
        <v>20</v>
      </c>
      <c r="AK92" s="11" t="s">
        <v>20</v>
      </c>
      <c r="AL92" s="11" t="s">
        <v>194</v>
      </c>
      <c r="AM92" s="11" t="s">
        <v>20</v>
      </c>
      <c r="AN92" s="11" t="s">
        <v>20</v>
      </c>
      <c r="AO92" s="11">
        <v>1</v>
      </c>
      <c r="AP92" s="54" t="s">
        <v>38</v>
      </c>
      <c r="AQ92" s="65" t="s">
        <v>9</v>
      </c>
      <c r="AR92" s="66" t="s">
        <v>1015</v>
      </c>
      <c r="AS92" s="66" t="s">
        <v>9</v>
      </c>
      <c r="AT92" s="67" t="s">
        <v>1014</v>
      </c>
      <c r="AU92" s="53" t="s">
        <v>7</v>
      </c>
      <c r="AV92" s="11" t="s">
        <v>20</v>
      </c>
      <c r="AX92" s="11" t="s">
        <v>9</v>
      </c>
      <c r="AY92" s="11" t="s">
        <v>1013</v>
      </c>
      <c r="AZ92" s="11">
        <v>0</v>
      </c>
      <c r="BB92" s="11">
        <v>0</v>
      </c>
      <c r="BD92" s="11">
        <v>2</v>
      </c>
      <c r="BF92" s="54" t="s">
        <v>1012</v>
      </c>
      <c r="BG92" s="83">
        <v>4</v>
      </c>
      <c r="BH92" s="79">
        <v>4</v>
      </c>
      <c r="BI92" s="79">
        <v>1</v>
      </c>
      <c r="BJ92" s="79">
        <v>2</v>
      </c>
      <c r="BK92" s="79">
        <v>4</v>
      </c>
      <c r="BL92" s="79">
        <v>1</v>
      </c>
      <c r="BM92" s="79">
        <v>3</v>
      </c>
      <c r="BN92" s="79">
        <v>3</v>
      </c>
      <c r="BO92" s="79">
        <v>1</v>
      </c>
      <c r="BP92" s="79">
        <v>3</v>
      </c>
      <c r="BQ92" s="79">
        <v>3</v>
      </c>
      <c r="BR92" s="79">
        <v>1</v>
      </c>
      <c r="BS92" s="79">
        <v>1</v>
      </c>
      <c r="BT92" s="79">
        <v>1</v>
      </c>
      <c r="BU92" s="79">
        <v>3</v>
      </c>
      <c r="BV92" s="79">
        <v>3</v>
      </c>
      <c r="BW92" s="79">
        <v>2</v>
      </c>
      <c r="BX92" s="79">
        <v>1</v>
      </c>
      <c r="BY92" s="79">
        <v>4</v>
      </c>
      <c r="BZ92" s="84">
        <v>3</v>
      </c>
      <c r="CA92" s="136">
        <v>31</v>
      </c>
      <c r="CB92" s="53">
        <v>1</v>
      </c>
      <c r="CC92" s="11">
        <v>0</v>
      </c>
      <c r="CD92" s="11">
        <v>0</v>
      </c>
      <c r="CE92" s="11">
        <v>0</v>
      </c>
      <c r="CF92" s="11">
        <v>3</v>
      </c>
      <c r="CG92" s="11">
        <v>0</v>
      </c>
      <c r="CH92" s="11">
        <v>0</v>
      </c>
      <c r="CI92" s="11">
        <v>0</v>
      </c>
      <c r="CJ92" s="11">
        <v>3</v>
      </c>
      <c r="CK92" s="11">
        <v>0</v>
      </c>
      <c r="CL92" s="11">
        <v>0</v>
      </c>
      <c r="CM92" s="11">
        <v>0</v>
      </c>
      <c r="CN92" s="11">
        <v>3</v>
      </c>
      <c r="CO92" s="11">
        <v>1</v>
      </c>
      <c r="CP92" s="11">
        <v>0</v>
      </c>
      <c r="CQ92" s="11">
        <v>0</v>
      </c>
      <c r="CR92" s="11">
        <v>1</v>
      </c>
      <c r="CS92" s="11">
        <v>0</v>
      </c>
      <c r="CT92" s="11">
        <v>0</v>
      </c>
      <c r="CU92" s="11">
        <v>0</v>
      </c>
      <c r="CV92" s="11">
        <v>0</v>
      </c>
      <c r="CW92" s="11">
        <v>0</v>
      </c>
      <c r="CX92" s="11">
        <v>0</v>
      </c>
      <c r="CY92" s="11">
        <v>3</v>
      </c>
      <c r="CZ92" s="11">
        <v>0</v>
      </c>
      <c r="DA92" s="11">
        <v>0</v>
      </c>
      <c r="DB92" s="11">
        <v>0</v>
      </c>
      <c r="DC92" s="11">
        <v>0</v>
      </c>
      <c r="DD92" s="11">
        <v>0</v>
      </c>
      <c r="DE92" s="11">
        <v>0</v>
      </c>
      <c r="DF92" s="11">
        <v>0</v>
      </c>
      <c r="DG92" s="11">
        <v>0</v>
      </c>
      <c r="DH92" s="11">
        <v>0</v>
      </c>
      <c r="DI92" s="11">
        <v>0</v>
      </c>
      <c r="DJ92" s="11">
        <v>1</v>
      </c>
      <c r="DK92" s="11">
        <v>1</v>
      </c>
      <c r="DL92" s="54">
        <v>0</v>
      </c>
      <c r="DM92" s="143">
        <v>1</v>
      </c>
      <c r="DN92" s="143">
        <v>0</v>
      </c>
      <c r="DO92" s="143">
        <v>0</v>
      </c>
      <c r="DP92" s="143">
        <v>1</v>
      </c>
      <c r="DQ92" s="143">
        <v>13</v>
      </c>
      <c r="DR92" s="143">
        <v>2</v>
      </c>
      <c r="DS92" s="143">
        <v>-9</v>
      </c>
      <c r="DT92" s="83">
        <v>1</v>
      </c>
      <c r="DU92" s="79">
        <v>1</v>
      </c>
      <c r="DV92" s="79">
        <v>1</v>
      </c>
      <c r="DW92" s="79">
        <v>1</v>
      </c>
      <c r="DX92" s="79">
        <v>1</v>
      </c>
      <c r="DY92" s="79">
        <v>1</v>
      </c>
      <c r="DZ92" s="79">
        <v>1</v>
      </c>
      <c r="EA92" s="79">
        <v>2</v>
      </c>
      <c r="EB92" s="79">
        <v>1</v>
      </c>
      <c r="EC92" s="79">
        <v>1</v>
      </c>
      <c r="ED92" s="79">
        <v>1</v>
      </c>
      <c r="EE92" s="79">
        <v>1</v>
      </c>
      <c r="EF92" s="79">
        <v>1</v>
      </c>
      <c r="EG92" s="79">
        <v>1</v>
      </c>
      <c r="EH92" s="79">
        <v>1</v>
      </c>
      <c r="EI92" s="79">
        <v>1</v>
      </c>
      <c r="EJ92" s="79">
        <v>2</v>
      </c>
      <c r="EK92" s="79">
        <v>1</v>
      </c>
      <c r="EL92" s="84">
        <v>1</v>
      </c>
      <c r="EM92" s="136">
        <f t="shared" si="8"/>
        <v>21</v>
      </c>
      <c r="EN92" s="53" t="s">
        <v>1011</v>
      </c>
      <c r="EO92" s="11" t="s">
        <v>217</v>
      </c>
      <c r="EP92" s="11" t="s">
        <v>1010</v>
      </c>
      <c r="EQ92" s="11">
        <v>8</v>
      </c>
      <c r="ER92" s="11" t="s">
        <v>103</v>
      </c>
      <c r="ES92" s="11" t="s">
        <v>103</v>
      </c>
      <c r="ET92" s="11" t="s">
        <v>26</v>
      </c>
      <c r="EU92" s="11" t="s">
        <v>26</v>
      </c>
      <c r="EV92" s="11" t="s">
        <v>26</v>
      </c>
      <c r="EW92" s="11" t="s">
        <v>26</v>
      </c>
      <c r="EX92" s="11" t="s">
        <v>26</v>
      </c>
      <c r="EY92" s="11" t="s">
        <v>103</v>
      </c>
      <c r="EZ92" s="11" t="s">
        <v>69</v>
      </c>
      <c r="FA92" s="11" t="s">
        <v>1009</v>
      </c>
      <c r="FB92" s="11" t="s">
        <v>26</v>
      </c>
      <c r="FC92" s="11" t="s">
        <v>26</v>
      </c>
      <c r="FD92" s="11" t="s">
        <v>66</v>
      </c>
      <c r="FE92" s="54" t="s">
        <v>100</v>
      </c>
      <c r="FF92" s="83">
        <v>0.1</v>
      </c>
      <c r="FG92" s="79" t="s">
        <v>217</v>
      </c>
      <c r="FH92" s="79">
        <v>47</v>
      </c>
      <c r="FI92" s="79">
        <v>120</v>
      </c>
      <c r="FJ92" s="79" t="s">
        <v>7</v>
      </c>
      <c r="FK92" s="79" t="s">
        <v>7</v>
      </c>
      <c r="FL92" s="79"/>
      <c r="FM92" s="79" t="s">
        <v>60</v>
      </c>
      <c r="FN92" s="84" t="s">
        <v>96</v>
      </c>
      <c r="FO92" s="53">
        <v>4</v>
      </c>
      <c r="FP92" s="11">
        <v>3</v>
      </c>
      <c r="FQ92" s="11">
        <v>3</v>
      </c>
      <c r="FR92" s="11">
        <v>2</v>
      </c>
      <c r="FS92" s="11" t="s">
        <v>19</v>
      </c>
      <c r="FT92" s="11" t="s">
        <v>19</v>
      </c>
      <c r="FU92" s="11" t="s">
        <v>19</v>
      </c>
      <c r="FV92" s="11" t="s">
        <v>19</v>
      </c>
      <c r="FW92" s="11" t="s">
        <v>17</v>
      </c>
      <c r="FX92" s="11">
        <v>2</v>
      </c>
      <c r="FY92" s="11">
        <v>4</v>
      </c>
      <c r="FZ92" s="11">
        <v>3</v>
      </c>
      <c r="GA92" s="11">
        <v>4</v>
      </c>
      <c r="GC92" s="11" t="s">
        <v>58</v>
      </c>
      <c r="GD92" s="11" t="s">
        <v>9</v>
      </c>
      <c r="GE92" s="11" t="s">
        <v>94</v>
      </c>
      <c r="GF92" s="11" t="s">
        <v>94</v>
      </c>
      <c r="GG92" s="11" t="s">
        <v>7</v>
      </c>
      <c r="GH92" s="11" t="s">
        <v>7</v>
      </c>
      <c r="GI92" s="54" t="s">
        <v>7</v>
      </c>
      <c r="GJ92" s="83" t="s">
        <v>12</v>
      </c>
      <c r="GK92" s="79" t="s">
        <v>57</v>
      </c>
      <c r="GL92" s="79" t="s">
        <v>9</v>
      </c>
      <c r="GM92" s="79" t="s">
        <v>7</v>
      </c>
      <c r="GN92" s="79"/>
      <c r="GO92" s="79" t="s">
        <v>160</v>
      </c>
      <c r="GP92" s="79" t="s">
        <v>9</v>
      </c>
      <c r="GQ92" s="79" t="s">
        <v>9</v>
      </c>
      <c r="GR92" s="79" t="s">
        <v>7</v>
      </c>
      <c r="GS92" s="79"/>
      <c r="GT92" s="84" t="s">
        <v>9</v>
      </c>
      <c r="GU92" s="53" t="s">
        <v>7</v>
      </c>
      <c r="GW92" s="11" t="s">
        <v>7</v>
      </c>
      <c r="GX92" s="54" t="s">
        <v>7</v>
      </c>
      <c r="GY92" s="83" t="s">
        <v>6</v>
      </c>
      <c r="GZ92" s="79"/>
      <c r="HA92" s="79"/>
      <c r="HB92" s="79"/>
      <c r="HC92" s="79"/>
      <c r="HD92" s="79">
        <v>1</v>
      </c>
      <c r="HE92" s="79"/>
      <c r="HF92" s="79"/>
      <c r="HG92" s="84"/>
      <c r="HH92" s="49" t="s">
        <v>5</v>
      </c>
      <c r="HP92" s="11" t="s">
        <v>4</v>
      </c>
      <c r="HT92" s="11" t="s">
        <v>336</v>
      </c>
      <c r="HV92" s="11" t="s">
        <v>356</v>
      </c>
      <c r="HW92" s="11" t="s">
        <v>355</v>
      </c>
      <c r="HX92" s="11" t="s">
        <v>1</v>
      </c>
    </row>
    <row r="93" spans="1:691" x14ac:dyDescent="0.25">
      <c r="A93" s="17">
        <v>43955.671873935185</v>
      </c>
      <c r="B93" s="47"/>
      <c r="C93" s="53">
        <v>43</v>
      </c>
      <c r="D93" s="11" t="s">
        <v>51</v>
      </c>
      <c r="E93" s="11" t="s">
        <v>138</v>
      </c>
      <c r="F93" s="11" t="s">
        <v>118</v>
      </c>
      <c r="G93" s="11" t="s">
        <v>117</v>
      </c>
      <c r="H93" s="11" t="s">
        <v>9</v>
      </c>
      <c r="I93" s="11" t="s">
        <v>9</v>
      </c>
      <c r="J93" s="11" t="s">
        <v>9</v>
      </c>
      <c r="K93" s="11">
        <v>2</v>
      </c>
      <c r="L93" s="11" t="s">
        <v>7</v>
      </c>
      <c r="N93" s="11" t="s">
        <v>7</v>
      </c>
      <c r="O93" s="11" t="s">
        <v>86</v>
      </c>
      <c r="P93" s="11">
        <v>95</v>
      </c>
      <c r="Q93" s="11" t="s">
        <v>967</v>
      </c>
      <c r="S93" s="11">
        <v>1</v>
      </c>
      <c r="T93" s="11">
        <v>2</v>
      </c>
      <c r="U93" s="11" t="s">
        <v>7</v>
      </c>
      <c r="V93" s="11" t="s">
        <v>7</v>
      </c>
      <c r="W93" s="11" t="s">
        <v>7</v>
      </c>
      <c r="X93" s="11" t="s">
        <v>7</v>
      </c>
      <c r="Y93" s="54" t="s">
        <v>7</v>
      </c>
      <c r="Z93" s="65" t="s">
        <v>7</v>
      </c>
      <c r="AA93" s="66"/>
      <c r="AB93" s="66" t="s">
        <v>524</v>
      </c>
      <c r="AC93" s="66" t="s">
        <v>212</v>
      </c>
      <c r="AD93" s="66" t="s">
        <v>7</v>
      </c>
      <c r="AE93" s="66"/>
      <c r="AF93" s="67" t="s">
        <v>845</v>
      </c>
      <c r="AG93" s="53" t="s">
        <v>20</v>
      </c>
      <c r="AH93" s="11" t="s">
        <v>40</v>
      </c>
      <c r="AI93" s="11" t="s">
        <v>20</v>
      </c>
      <c r="AJ93" s="11" t="s">
        <v>20</v>
      </c>
      <c r="AK93" s="11" t="s">
        <v>20</v>
      </c>
      <c r="AL93" s="11" t="s">
        <v>80</v>
      </c>
      <c r="AM93" s="11">
        <v>2</v>
      </c>
      <c r="AN93" s="11">
        <v>1</v>
      </c>
      <c r="AO93" s="11" t="s">
        <v>20</v>
      </c>
      <c r="AP93" s="54" t="s">
        <v>38</v>
      </c>
      <c r="AQ93" s="65" t="s">
        <v>9</v>
      </c>
      <c r="AR93" s="66" t="s">
        <v>966</v>
      </c>
      <c r="AS93" s="66" t="s">
        <v>9</v>
      </c>
      <c r="AT93" s="67" t="s">
        <v>193</v>
      </c>
      <c r="AU93" s="53" t="s">
        <v>9</v>
      </c>
      <c r="AV93" s="11" t="s">
        <v>132</v>
      </c>
      <c r="AW93" s="11" t="s">
        <v>965</v>
      </c>
      <c r="AX93" s="11" t="s">
        <v>9</v>
      </c>
      <c r="AY93" s="11" t="s">
        <v>964</v>
      </c>
      <c r="AZ93" s="11">
        <v>6</v>
      </c>
      <c r="BA93" s="11" t="s">
        <v>963</v>
      </c>
      <c r="BB93" s="11">
        <v>5</v>
      </c>
      <c r="BC93" s="11" t="s">
        <v>962</v>
      </c>
      <c r="BD93" s="11">
        <v>7</v>
      </c>
      <c r="BE93" s="11" t="s">
        <v>170</v>
      </c>
      <c r="BF93" s="54" t="s">
        <v>961</v>
      </c>
      <c r="BG93" s="83">
        <v>4</v>
      </c>
      <c r="BH93" s="79">
        <v>4</v>
      </c>
      <c r="BI93" s="79">
        <v>3</v>
      </c>
      <c r="BJ93" s="79">
        <v>3</v>
      </c>
      <c r="BK93" s="79">
        <v>1</v>
      </c>
      <c r="BL93" s="79">
        <v>2</v>
      </c>
      <c r="BM93" s="79">
        <v>1</v>
      </c>
      <c r="BN93" s="79">
        <v>3</v>
      </c>
      <c r="BO93" s="79">
        <v>1</v>
      </c>
      <c r="BP93" s="79">
        <v>3</v>
      </c>
      <c r="BQ93" s="79">
        <v>3</v>
      </c>
      <c r="BR93" s="79">
        <v>1</v>
      </c>
      <c r="BS93" s="79">
        <v>2</v>
      </c>
      <c r="BT93" s="79">
        <v>1</v>
      </c>
      <c r="BU93" s="79">
        <v>3</v>
      </c>
      <c r="BV93" s="79">
        <v>3</v>
      </c>
      <c r="BW93" s="79">
        <v>3</v>
      </c>
      <c r="BX93" s="79">
        <v>1</v>
      </c>
      <c r="BY93" s="79">
        <v>2</v>
      </c>
      <c r="BZ93" s="84">
        <v>3</v>
      </c>
      <c r="CA93" s="136">
        <v>40</v>
      </c>
      <c r="CB93" s="53">
        <v>2</v>
      </c>
      <c r="CC93" s="11">
        <v>0</v>
      </c>
      <c r="CD93" s="11">
        <v>0</v>
      </c>
      <c r="CE93" s="11">
        <v>0</v>
      </c>
      <c r="CF93" s="11">
        <v>2</v>
      </c>
      <c r="CG93" s="11">
        <v>0</v>
      </c>
      <c r="CH93" s="11">
        <v>2</v>
      </c>
      <c r="CI93" s="11">
        <v>0</v>
      </c>
      <c r="CJ93" s="11">
        <v>2</v>
      </c>
      <c r="CK93" s="11">
        <v>2</v>
      </c>
      <c r="CL93" s="11">
        <v>2</v>
      </c>
      <c r="CM93" s="11">
        <v>0</v>
      </c>
      <c r="CN93" s="11">
        <v>2</v>
      </c>
      <c r="CO93" s="11">
        <v>0</v>
      </c>
      <c r="CP93" s="11">
        <v>0</v>
      </c>
      <c r="CQ93" s="11">
        <v>2</v>
      </c>
      <c r="CR93" s="11">
        <v>0</v>
      </c>
      <c r="CS93" s="11">
        <v>0</v>
      </c>
      <c r="CT93" s="11">
        <v>0</v>
      </c>
      <c r="CU93" s="11">
        <v>0</v>
      </c>
      <c r="CV93" s="11">
        <v>0</v>
      </c>
      <c r="CW93" s="11">
        <v>2</v>
      </c>
      <c r="CX93" s="11">
        <v>0</v>
      </c>
      <c r="CY93" s="11">
        <v>2</v>
      </c>
      <c r="CZ93" s="11">
        <v>0</v>
      </c>
      <c r="DA93" s="11">
        <v>0</v>
      </c>
      <c r="DB93" s="11">
        <v>0</v>
      </c>
      <c r="DC93" s="11">
        <v>0</v>
      </c>
      <c r="DD93" s="11">
        <v>0</v>
      </c>
      <c r="DE93" s="11">
        <v>2</v>
      </c>
      <c r="DF93" s="11">
        <v>0</v>
      </c>
      <c r="DG93" s="11">
        <v>0</v>
      </c>
      <c r="DH93" s="11">
        <v>0</v>
      </c>
      <c r="DI93" s="11">
        <v>0</v>
      </c>
      <c r="DJ93" s="11">
        <v>2</v>
      </c>
      <c r="DK93" s="11">
        <v>0</v>
      </c>
      <c r="DL93" s="54">
        <v>1</v>
      </c>
      <c r="DM93" s="143">
        <v>8</v>
      </c>
      <c r="DN93" s="143">
        <v>4</v>
      </c>
      <c r="DO93" s="143">
        <v>1</v>
      </c>
      <c r="DP93" s="143">
        <v>0</v>
      </c>
      <c r="DQ93" s="143">
        <v>10</v>
      </c>
      <c r="DR93" s="143">
        <v>2</v>
      </c>
      <c r="DS93" s="143">
        <v>5</v>
      </c>
      <c r="DT93" s="83">
        <v>1</v>
      </c>
      <c r="DU93" s="79">
        <v>1</v>
      </c>
      <c r="DV93" s="79">
        <v>1</v>
      </c>
      <c r="DW93" s="79">
        <v>1</v>
      </c>
      <c r="DX93" s="79">
        <v>1</v>
      </c>
      <c r="DY93" s="79">
        <v>1</v>
      </c>
      <c r="DZ93" s="79">
        <v>1</v>
      </c>
      <c r="EA93" s="79">
        <v>2</v>
      </c>
      <c r="EB93" s="79">
        <v>2</v>
      </c>
      <c r="EC93" s="79">
        <v>1</v>
      </c>
      <c r="ED93" s="79">
        <v>1</v>
      </c>
      <c r="EE93" s="79">
        <v>2</v>
      </c>
      <c r="EF93" s="79">
        <v>1</v>
      </c>
      <c r="EG93" s="79">
        <v>4</v>
      </c>
      <c r="EH93" s="79">
        <v>2</v>
      </c>
      <c r="EI93" s="79">
        <v>2</v>
      </c>
      <c r="EJ93" s="79">
        <v>4</v>
      </c>
      <c r="EK93" s="79">
        <v>4</v>
      </c>
      <c r="EL93" s="84">
        <v>4</v>
      </c>
      <c r="EM93" s="136">
        <f t="shared" si="8"/>
        <v>36</v>
      </c>
      <c r="EN93" s="90" t="s">
        <v>572</v>
      </c>
      <c r="EO93" s="11" t="s">
        <v>960</v>
      </c>
      <c r="EP93" s="77" t="s">
        <v>959</v>
      </c>
      <c r="EQ93" s="11">
        <v>7</v>
      </c>
      <c r="ER93" s="11" t="s">
        <v>26</v>
      </c>
      <c r="ES93" s="11" t="s">
        <v>69</v>
      </c>
      <c r="ET93" s="11" t="s">
        <v>26</v>
      </c>
      <c r="EU93" s="11" t="s">
        <v>26</v>
      </c>
      <c r="EV93" s="11" t="s">
        <v>26</v>
      </c>
      <c r="EW93" s="11" t="s">
        <v>26</v>
      </c>
      <c r="EX93" s="11" t="s">
        <v>26</v>
      </c>
      <c r="EY93" s="11" t="s">
        <v>26</v>
      </c>
      <c r="EZ93" s="11" t="s">
        <v>26</v>
      </c>
      <c r="FA93" s="11" t="s">
        <v>7</v>
      </c>
      <c r="FB93" s="11" t="s">
        <v>26</v>
      </c>
      <c r="FC93" s="11" t="s">
        <v>26</v>
      </c>
      <c r="FD93" s="11" t="s">
        <v>66</v>
      </c>
      <c r="FE93" s="54" t="s">
        <v>23</v>
      </c>
      <c r="FF93" s="83" t="s">
        <v>958</v>
      </c>
      <c r="FG93" s="79" t="s">
        <v>98</v>
      </c>
      <c r="FH93" s="79">
        <v>24</v>
      </c>
      <c r="FI93" s="79">
        <v>60</v>
      </c>
      <c r="FJ93" s="79" t="s">
        <v>9</v>
      </c>
      <c r="FK93" s="79" t="s">
        <v>9</v>
      </c>
      <c r="FL93" s="79" t="s">
        <v>957</v>
      </c>
      <c r="FM93" s="79" t="s">
        <v>96</v>
      </c>
      <c r="FN93" s="84" t="s">
        <v>96</v>
      </c>
      <c r="FO93" s="53">
        <v>4</v>
      </c>
      <c r="FP93" s="11">
        <v>1</v>
      </c>
      <c r="FQ93" s="11">
        <v>3</v>
      </c>
      <c r="FR93" s="11">
        <v>1</v>
      </c>
      <c r="FS93" s="11" t="s">
        <v>19</v>
      </c>
      <c r="FT93" s="11" t="s">
        <v>19</v>
      </c>
      <c r="FU93" s="11" t="s">
        <v>17</v>
      </c>
      <c r="FV93" s="11" t="s">
        <v>17</v>
      </c>
      <c r="FW93" s="11" t="s">
        <v>18</v>
      </c>
      <c r="FX93" s="11">
        <v>3</v>
      </c>
      <c r="FY93" s="11">
        <v>1</v>
      </c>
      <c r="FZ93" s="11">
        <v>1</v>
      </c>
      <c r="GA93" s="11">
        <v>2</v>
      </c>
      <c r="GC93" s="11" t="s">
        <v>94</v>
      </c>
      <c r="GD93" s="11" t="s">
        <v>7</v>
      </c>
      <c r="GE93" s="11" t="s">
        <v>14</v>
      </c>
      <c r="GF93" s="11" t="s">
        <v>14</v>
      </c>
      <c r="GG93" s="11" t="s">
        <v>7</v>
      </c>
      <c r="GH93" s="11" t="s">
        <v>7</v>
      </c>
      <c r="GI93" s="54" t="s">
        <v>7</v>
      </c>
      <c r="GJ93" s="83" t="s">
        <v>12</v>
      </c>
      <c r="GK93" s="79" t="s">
        <v>57</v>
      </c>
      <c r="GL93" s="79" t="s">
        <v>9</v>
      </c>
      <c r="GM93" s="79" t="s">
        <v>7</v>
      </c>
      <c r="GN93" s="79"/>
      <c r="GO93" s="79" t="s">
        <v>956</v>
      </c>
      <c r="GP93" s="79" t="s">
        <v>9</v>
      </c>
      <c r="GQ93" s="79" t="s">
        <v>9</v>
      </c>
      <c r="GR93" s="79" t="s">
        <v>7</v>
      </c>
      <c r="GS93" s="79"/>
      <c r="GT93" s="84" t="s">
        <v>9</v>
      </c>
      <c r="GU93" s="53" t="s">
        <v>7</v>
      </c>
      <c r="GW93" s="11" t="s">
        <v>7</v>
      </c>
      <c r="GX93" s="54" t="s">
        <v>7</v>
      </c>
      <c r="GY93" s="83" t="s">
        <v>185</v>
      </c>
      <c r="GZ93" s="79"/>
      <c r="HA93" s="79"/>
      <c r="HB93" s="79"/>
      <c r="HC93" s="79"/>
      <c r="HD93" s="79"/>
      <c r="HE93" s="79"/>
      <c r="HF93" s="79">
        <v>10</v>
      </c>
      <c r="HG93" s="84"/>
      <c r="HH93" s="49" t="s">
        <v>5</v>
      </c>
      <c r="HP93" s="11" t="s">
        <v>4</v>
      </c>
      <c r="HT93" s="11" t="s">
        <v>336</v>
      </c>
      <c r="HU93" s="11" t="s">
        <v>1</v>
      </c>
      <c r="HV93" s="11" t="s">
        <v>1</v>
      </c>
      <c r="HX93" s="11" t="s">
        <v>1</v>
      </c>
    </row>
    <row r="94" spans="1:691" x14ac:dyDescent="0.25">
      <c r="A94" s="17">
        <v>43957.432014097227</v>
      </c>
      <c r="B94" s="47"/>
      <c r="C94" s="53">
        <v>43</v>
      </c>
      <c r="D94" s="11" t="s">
        <v>139</v>
      </c>
      <c r="E94" s="11" t="s">
        <v>50</v>
      </c>
      <c r="F94" s="11" t="s">
        <v>180</v>
      </c>
      <c r="G94" s="11" t="s">
        <v>117</v>
      </c>
      <c r="H94" s="11" t="s">
        <v>9</v>
      </c>
      <c r="I94" s="11" t="s">
        <v>7</v>
      </c>
      <c r="J94" s="11" t="s">
        <v>9</v>
      </c>
      <c r="K94" s="11">
        <v>1</v>
      </c>
      <c r="L94" s="11" t="s">
        <v>9</v>
      </c>
      <c r="M94" s="11" t="s">
        <v>318</v>
      </c>
      <c r="N94" s="11" t="s">
        <v>7</v>
      </c>
      <c r="O94" s="11" t="s">
        <v>45</v>
      </c>
      <c r="P94" s="11">
        <v>186</v>
      </c>
      <c r="Q94" s="11" t="s">
        <v>864</v>
      </c>
      <c r="R94" s="11">
        <v>2266</v>
      </c>
      <c r="S94" s="11">
        <v>1</v>
      </c>
      <c r="T94" s="11">
        <v>1</v>
      </c>
      <c r="U94" s="11" t="s">
        <v>7</v>
      </c>
      <c r="V94" s="11" t="s">
        <v>7</v>
      </c>
      <c r="W94" s="11" t="s">
        <v>7</v>
      </c>
      <c r="X94" s="11" t="s">
        <v>7</v>
      </c>
      <c r="Y94" s="54" t="s">
        <v>7</v>
      </c>
      <c r="Z94" s="65" t="s">
        <v>7</v>
      </c>
      <c r="AA94" s="66"/>
      <c r="AB94" s="66" t="s">
        <v>7</v>
      </c>
      <c r="AC94" s="66"/>
      <c r="AD94" s="66" t="s">
        <v>7</v>
      </c>
      <c r="AE94" s="66"/>
      <c r="AF94" s="67"/>
      <c r="AG94" s="53" t="s">
        <v>20</v>
      </c>
      <c r="AH94" s="11" t="s">
        <v>40</v>
      </c>
      <c r="AI94" s="11" t="s">
        <v>20</v>
      </c>
      <c r="AJ94" s="11" t="s">
        <v>20</v>
      </c>
      <c r="AK94" s="11" t="s">
        <v>20</v>
      </c>
      <c r="AL94" s="11" t="s">
        <v>39</v>
      </c>
      <c r="AM94" s="11" t="s">
        <v>20</v>
      </c>
      <c r="AN94" s="11">
        <v>2</v>
      </c>
      <c r="AO94" s="11">
        <v>1</v>
      </c>
      <c r="AP94" s="54" t="s">
        <v>38</v>
      </c>
      <c r="AQ94" s="65" t="s">
        <v>9</v>
      </c>
      <c r="AR94" s="66" t="s">
        <v>863</v>
      </c>
      <c r="AS94" s="66" t="s">
        <v>7</v>
      </c>
      <c r="AT94" s="67"/>
      <c r="AU94" s="53" t="s">
        <v>9</v>
      </c>
      <c r="AV94" s="11" t="s">
        <v>132</v>
      </c>
      <c r="AW94" s="11" t="s">
        <v>256</v>
      </c>
      <c r="AX94" s="11" t="s">
        <v>9</v>
      </c>
      <c r="AY94" s="11" t="s">
        <v>862</v>
      </c>
      <c r="AZ94" s="11">
        <v>6</v>
      </c>
      <c r="BA94" s="11" t="s">
        <v>861</v>
      </c>
      <c r="BB94" s="11">
        <v>6</v>
      </c>
      <c r="BC94" s="11" t="s">
        <v>860</v>
      </c>
      <c r="BD94" s="11">
        <v>7</v>
      </c>
      <c r="BE94" s="11" t="s">
        <v>859</v>
      </c>
      <c r="BF94" s="54" t="s">
        <v>687</v>
      </c>
      <c r="BG94" s="83">
        <v>4</v>
      </c>
      <c r="BH94" s="79">
        <v>4</v>
      </c>
      <c r="BI94" s="79">
        <v>1</v>
      </c>
      <c r="BJ94" s="79">
        <v>1</v>
      </c>
      <c r="BK94" s="79">
        <v>4</v>
      </c>
      <c r="BL94" s="79">
        <v>1</v>
      </c>
      <c r="BM94" s="79">
        <v>2</v>
      </c>
      <c r="BN94" s="79">
        <v>4</v>
      </c>
      <c r="BO94" s="79">
        <v>2</v>
      </c>
      <c r="BP94" s="79">
        <v>4</v>
      </c>
      <c r="BQ94" s="79">
        <v>4</v>
      </c>
      <c r="BR94" s="79">
        <v>1</v>
      </c>
      <c r="BS94" s="79">
        <v>1</v>
      </c>
      <c r="BT94" s="79">
        <v>1</v>
      </c>
      <c r="BU94" s="79">
        <v>4</v>
      </c>
      <c r="BV94" s="79">
        <v>4</v>
      </c>
      <c r="BW94" s="79">
        <v>2</v>
      </c>
      <c r="BX94" s="79">
        <v>3</v>
      </c>
      <c r="BY94" s="79">
        <v>4</v>
      </c>
      <c r="BZ94" s="84">
        <v>4</v>
      </c>
      <c r="CA94" s="136">
        <v>28</v>
      </c>
      <c r="CB94" s="53">
        <v>1</v>
      </c>
      <c r="CC94" s="11">
        <v>1</v>
      </c>
      <c r="CD94" s="11">
        <v>0</v>
      </c>
      <c r="CE94" s="11">
        <v>0</v>
      </c>
      <c r="CF94" s="11">
        <v>3</v>
      </c>
      <c r="CG94" s="11">
        <v>1</v>
      </c>
      <c r="CH94" s="11">
        <v>2</v>
      </c>
      <c r="CI94" s="11">
        <v>0</v>
      </c>
      <c r="CJ94" s="11">
        <v>4</v>
      </c>
      <c r="CK94" s="11">
        <v>1</v>
      </c>
      <c r="CL94" s="11">
        <v>1</v>
      </c>
      <c r="CM94" s="11">
        <v>1</v>
      </c>
      <c r="CN94" s="11">
        <v>3</v>
      </c>
      <c r="CO94" s="11">
        <v>0</v>
      </c>
      <c r="CP94" s="11">
        <v>1</v>
      </c>
      <c r="CQ94" s="11">
        <v>1</v>
      </c>
      <c r="CR94" s="11">
        <v>0</v>
      </c>
      <c r="CS94" s="11">
        <v>0</v>
      </c>
      <c r="CT94" s="11">
        <v>1</v>
      </c>
      <c r="CU94" s="11">
        <v>0</v>
      </c>
      <c r="CV94" s="11">
        <v>0</v>
      </c>
      <c r="CW94" s="11">
        <v>1</v>
      </c>
      <c r="CX94" s="11">
        <v>0</v>
      </c>
      <c r="CY94" s="11">
        <v>3</v>
      </c>
      <c r="CZ94" s="11">
        <v>0</v>
      </c>
      <c r="DA94" s="11">
        <v>0</v>
      </c>
      <c r="DB94" s="11">
        <v>1</v>
      </c>
      <c r="DC94" s="11">
        <v>0</v>
      </c>
      <c r="DD94" s="11">
        <v>1</v>
      </c>
      <c r="DE94" s="11">
        <v>0</v>
      </c>
      <c r="DF94" s="11">
        <v>0</v>
      </c>
      <c r="DG94" s="11">
        <v>2</v>
      </c>
      <c r="DH94" s="11">
        <v>0</v>
      </c>
      <c r="DI94" s="11">
        <v>1</v>
      </c>
      <c r="DJ94" s="11">
        <v>3</v>
      </c>
      <c r="DK94" s="11">
        <v>2</v>
      </c>
      <c r="DL94" s="54">
        <v>0</v>
      </c>
      <c r="DM94" s="143">
        <v>6</v>
      </c>
      <c r="DN94" s="143">
        <v>5</v>
      </c>
      <c r="DO94" s="143">
        <v>1</v>
      </c>
      <c r="DP94" s="143">
        <v>1</v>
      </c>
      <c r="DQ94" s="143">
        <v>18</v>
      </c>
      <c r="DR94" s="143">
        <v>4</v>
      </c>
      <c r="DS94" s="143">
        <v>-1</v>
      </c>
      <c r="DT94" s="83">
        <v>2</v>
      </c>
      <c r="DU94" s="79">
        <v>1</v>
      </c>
      <c r="DV94" s="79">
        <v>1</v>
      </c>
      <c r="DW94" s="79">
        <v>2</v>
      </c>
      <c r="DX94" s="79">
        <v>1</v>
      </c>
      <c r="DY94" s="79">
        <v>1</v>
      </c>
      <c r="DZ94" s="79">
        <v>1</v>
      </c>
      <c r="EA94" s="79">
        <v>1</v>
      </c>
      <c r="EB94" s="79">
        <v>1</v>
      </c>
      <c r="EC94" s="79">
        <v>1</v>
      </c>
      <c r="ED94" s="79">
        <v>1</v>
      </c>
      <c r="EE94" s="79">
        <v>1</v>
      </c>
      <c r="EF94" s="79">
        <v>1</v>
      </c>
      <c r="EG94" s="79">
        <v>1</v>
      </c>
      <c r="EH94" s="79">
        <v>1</v>
      </c>
      <c r="EI94" s="79">
        <v>1</v>
      </c>
      <c r="EJ94" s="79">
        <v>3</v>
      </c>
      <c r="EK94" s="79">
        <v>1</v>
      </c>
      <c r="EL94" s="84">
        <v>1</v>
      </c>
      <c r="EM94" s="136">
        <f t="shared" si="8"/>
        <v>23</v>
      </c>
      <c r="EN94" s="53" t="s">
        <v>534</v>
      </c>
      <c r="EO94" s="11">
        <v>15</v>
      </c>
      <c r="EP94" s="11" t="s">
        <v>858</v>
      </c>
      <c r="EQ94" s="11">
        <v>8</v>
      </c>
      <c r="ER94" s="11" t="s">
        <v>26</v>
      </c>
      <c r="ES94" s="11" t="s">
        <v>103</v>
      </c>
      <c r="ET94" s="11" t="s">
        <v>103</v>
      </c>
      <c r="EU94" s="11" t="s">
        <v>26</v>
      </c>
      <c r="EV94" s="11" t="s">
        <v>26</v>
      </c>
      <c r="EW94" s="11" t="s">
        <v>26</v>
      </c>
      <c r="EX94" s="11" t="s">
        <v>26</v>
      </c>
      <c r="EY94" s="11" t="s">
        <v>103</v>
      </c>
      <c r="EZ94" s="11" t="s">
        <v>26</v>
      </c>
      <c r="FA94" s="11" t="s">
        <v>7</v>
      </c>
      <c r="FB94" s="11" t="s">
        <v>26</v>
      </c>
      <c r="FC94" s="11" t="s">
        <v>26</v>
      </c>
      <c r="FD94" s="11" t="s">
        <v>66</v>
      </c>
      <c r="FE94" s="54" t="s">
        <v>23</v>
      </c>
      <c r="FF94" s="83" t="s">
        <v>64</v>
      </c>
      <c r="FG94" s="79" t="s">
        <v>98</v>
      </c>
      <c r="FH94" s="79" t="s">
        <v>514</v>
      </c>
      <c r="FI94" s="79">
        <v>300</v>
      </c>
      <c r="FJ94" s="79" t="s">
        <v>7</v>
      </c>
      <c r="FK94" s="79" t="s">
        <v>7</v>
      </c>
      <c r="FL94" s="79"/>
      <c r="FM94" s="79" t="s">
        <v>60</v>
      </c>
      <c r="FN94" s="84" t="s">
        <v>21</v>
      </c>
      <c r="FO94" s="53">
        <v>3</v>
      </c>
      <c r="FP94" s="11">
        <v>2</v>
      </c>
      <c r="FQ94" s="11">
        <v>2</v>
      </c>
      <c r="FR94" s="11">
        <v>2</v>
      </c>
      <c r="FS94" s="11" t="s">
        <v>18</v>
      </c>
      <c r="FT94" s="11" t="s">
        <v>19</v>
      </c>
      <c r="FU94" s="11" t="s">
        <v>17</v>
      </c>
      <c r="FV94" s="11" t="s">
        <v>20</v>
      </c>
      <c r="FW94" s="11" t="s">
        <v>20</v>
      </c>
      <c r="FX94" s="11">
        <v>2</v>
      </c>
      <c r="FY94" s="11">
        <v>3</v>
      </c>
      <c r="FZ94" s="11">
        <v>3</v>
      </c>
      <c r="GA94" s="11">
        <v>3</v>
      </c>
      <c r="GC94" s="11" t="s">
        <v>94</v>
      </c>
      <c r="GD94" s="11" t="s">
        <v>9</v>
      </c>
      <c r="GE94" s="11" t="s">
        <v>14</v>
      </c>
      <c r="GF94" s="11" t="s">
        <v>14</v>
      </c>
      <c r="GG94" s="11" t="s">
        <v>13</v>
      </c>
      <c r="GH94" s="11" t="s">
        <v>13</v>
      </c>
      <c r="GI94" s="54" t="s">
        <v>9</v>
      </c>
      <c r="GJ94" s="83" t="s">
        <v>12</v>
      </c>
      <c r="GK94" s="79" t="s">
        <v>57</v>
      </c>
      <c r="GL94" s="79" t="s">
        <v>9</v>
      </c>
      <c r="GM94" s="79" t="s">
        <v>7</v>
      </c>
      <c r="GN94" s="79"/>
      <c r="GO94" s="79" t="s">
        <v>857</v>
      </c>
      <c r="GP94" s="79" t="s">
        <v>9</v>
      </c>
      <c r="GQ94" s="79" t="s">
        <v>7</v>
      </c>
      <c r="GR94" s="79" t="s">
        <v>9</v>
      </c>
      <c r="GS94" s="79"/>
      <c r="GT94" s="84" t="s">
        <v>7</v>
      </c>
      <c r="GU94" s="53" t="s">
        <v>7</v>
      </c>
      <c r="GX94" s="54" t="s">
        <v>7</v>
      </c>
      <c r="GY94" s="83" t="s">
        <v>55</v>
      </c>
      <c r="GZ94" s="79"/>
      <c r="HA94" s="79"/>
      <c r="HB94" s="79"/>
      <c r="HC94" s="79"/>
      <c r="HD94" s="79"/>
      <c r="HE94" s="79"/>
      <c r="HF94" s="79"/>
      <c r="HG94" s="84">
        <v>2</v>
      </c>
      <c r="HH94" s="49" t="s">
        <v>5</v>
      </c>
      <c r="HX94" s="11" t="s">
        <v>54</v>
      </c>
      <c r="HZ94" s="11" t="s">
        <v>184</v>
      </c>
      <c r="IA94" s="11" t="s">
        <v>183</v>
      </c>
      <c r="IB94" s="11" t="s">
        <v>1</v>
      </c>
      <c r="IF94" s="11" t="s">
        <v>1</v>
      </c>
    </row>
    <row r="95" spans="1:691" x14ac:dyDescent="0.25">
      <c r="A95" s="17">
        <v>43957.494069166671</v>
      </c>
      <c r="B95" s="47"/>
      <c r="C95" s="53">
        <v>81</v>
      </c>
      <c r="D95" s="11" t="s">
        <v>139</v>
      </c>
      <c r="E95" s="11" t="s">
        <v>50</v>
      </c>
      <c r="F95" s="11" t="s">
        <v>180</v>
      </c>
      <c r="G95" s="11" t="s">
        <v>380</v>
      </c>
      <c r="H95" s="11" t="s">
        <v>47</v>
      </c>
      <c r="I95" s="11" t="s">
        <v>47</v>
      </c>
      <c r="J95" s="11" t="s">
        <v>9</v>
      </c>
      <c r="K95" s="11">
        <v>1</v>
      </c>
      <c r="L95" s="11" t="s">
        <v>7</v>
      </c>
      <c r="N95" s="11" t="s">
        <v>7</v>
      </c>
      <c r="O95" s="11" t="s">
        <v>45</v>
      </c>
      <c r="P95" s="11">
        <v>26</v>
      </c>
      <c r="Q95" s="11" t="s">
        <v>755</v>
      </c>
      <c r="R95" s="11">
        <v>200</v>
      </c>
      <c r="S95" s="11" t="s">
        <v>84</v>
      </c>
      <c r="T95" s="11">
        <v>0</v>
      </c>
      <c r="U95" s="11" t="s">
        <v>7</v>
      </c>
      <c r="V95" s="11" t="s">
        <v>7</v>
      </c>
      <c r="W95" s="11" t="s">
        <v>7</v>
      </c>
      <c r="X95" s="11" t="s">
        <v>7</v>
      </c>
      <c r="Y95" s="54" t="s">
        <v>7</v>
      </c>
      <c r="Z95" s="65" t="s">
        <v>7</v>
      </c>
      <c r="AA95" s="66"/>
      <c r="AB95" s="66" t="s">
        <v>7</v>
      </c>
      <c r="AC95" s="66"/>
      <c r="AD95" s="66" t="s">
        <v>7</v>
      </c>
      <c r="AE95" s="66"/>
      <c r="AF95" s="67"/>
      <c r="AG95" s="53" t="s">
        <v>20</v>
      </c>
      <c r="AH95" s="11" t="s">
        <v>40</v>
      </c>
      <c r="AI95" s="11">
        <v>1</v>
      </c>
      <c r="AJ95" s="11" t="s">
        <v>20</v>
      </c>
      <c r="AK95" s="11" t="s">
        <v>20</v>
      </c>
      <c r="AL95" s="11" t="s">
        <v>39</v>
      </c>
      <c r="AM95" s="11">
        <v>1</v>
      </c>
      <c r="AN95" s="11" t="s">
        <v>20</v>
      </c>
      <c r="AO95" s="11">
        <v>4</v>
      </c>
      <c r="AP95" s="54" t="s">
        <v>38</v>
      </c>
      <c r="AQ95" s="65" t="s">
        <v>9</v>
      </c>
      <c r="AR95" s="66" t="s">
        <v>754</v>
      </c>
      <c r="AS95" s="66" t="s">
        <v>7</v>
      </c>
      <c r="AT95" s="67"/>
      <c r="AU95" s="53" t="s">
        <v>7</v>
      </c>
      <c r="AV95" s="11" t="s">
        <v>20</v>
      </c>
      <c r="AW95" s="11" t="s">
        <v>753</v>
      </c>
      <c r="AX95" s="11" t="s">
        <v>9</v>
      </c>
      <c r="AY95" s="11" t="s">
        <v>752</v>
      </c>
      <c r="AZ95" s="11">
        <v>0</v>
      </c>
      <c r="BB95" s="11">
        <v>0</v>
      </c>
      <c r="BC95" s="11">
        <v>0</v>
      </c>
      <c r="BD95" s="11">
        <v>7</v>
      </c>
      <c r="BE95" s="11" t="s">
        <v>735</v>
      </c>
      <c r="BF95" s="54" t="s">
        <v>190</v>
      </c>
      <c r="BG95" s="83">
        <v>4</v>
      </c>
      <c r="BH95" s="79">
        <v>4</v>
      </c>
      <c r="BI95" s="79">
        <v>1</v>
      </c>
      <c r="BJ95" s="79">
        <v>1</v>
      </c>
      <c r="BK95" s="79">
        <v>4</v>
      </c>
      <c r="BL95" s="79">
        <v>1</v>
      </c>
      <c r="BM95" s="79">
        <v>2</v>
      </c>
      <c r="BN95" s="79">
        <v>2</v>
      </c>
      <c r="BO95" s="79">
        <v>2</v>
      </c>
      <c r="BP95" s="79">
        <v>3</v>
      </c>
      <c r="BQ95" s="79">
        <v>4</v>
      </c>
      <c r="BR95" s="79">
        <v>2</v>
      </c>
      <c r="BS95" s="79">
        <v>1</v>
      </c>
      <c r="BT95" s="79">
        <v>1</v>
      </c>
      <c r="BU95" s="79">
        <v>4</v>
      </c>
      <c r="BV95" s="79">
        <v>3</v>
      </c>
      <c r="BW95" s="79">
        <v>2</v>
      </c>
      <c r="BX95" s="79">
        <v>2</v>
      </c>
      <c r="BY95" s="79">
        <v>3</v>
      </c>
      <c r="BZ95" s="84">
        <v>3</v>
      </c>
      <c r="CA95" s="136">
        <v>32</v>
      </c>
      <c r="CB95" s="53">
        <v>0</v>
      </c>
      <c r="CC95" s="11">
        <v>1</v>
      </c>
      <c r="CD95" s="11">
        <v>0</v>
      </c>
      <c r="CE95" s="11">
        <v>1</v>
      </c>
      <c r="CF95" s="11">
        <v>2</v>
      </c>
      <c r="CG95" s="11">
        <v>1</v>
      </c>
      <c r="CH95" s="11">
        <v>2</v>
      </c>
      <c r="CI95" s="11">
        <v>1</v>
      </c>
      <c r="CJ95" s="11">
        <v>2</v>
      </c>
      <c r="CK95" s="11">
        <v>0</v>
      </c>
      <c r="CL95" s="11">
        <v>0</v>
      </c>
      <c r="CM95" s="11">
        <v>0</v>
      </c>
      <c r="CN95" s="11">
        <v>2</v>
      </c>
      <c r="CO95" s="11">
        <v>0</v>
      </c>
      <c r="CP95" s="11">
        <v>0</v>
      </c>
      <c r="CQ95" s="11">
        <v>1</v>
      </c>
      <c r="CR95" s="11">
        <v>1</v>
      </c>
      <c r="CS95" s="11">
        <v>1</v>
      </c>
      <c r="CT95" s="11">
        <v>1</v>
      </c>
      <c r="CU95" s="11">
        <v>1</v>
      </c>
      <c r="CV95" s="11">
        <v>2</v>
      </c>
      <c r="CW95" s="11">
        <v>0</v>
      </c>
      <c r="CX95" s="11">
        <v>0</v>
      </c>
      <c r="CY95" s="11">
        <v>1</v>
      </c>
      <c r="CZ95" s="11">
        <v>0</v>
      </c>
      <c r="DA95" s="11">
        <v>0</v>
      </c>
      <c r="DB95" s="11">
        <v>0</v>
      </c>
      <c r="DC95" s="11">
        <v>1</v>
      </c>
      <c r="DD95" s="11">
        <v>1</v>
      </c>
      <c r="DE95" s="11">
        <v>1</v>
      </c>
      <c r="DF95" s="11">
        <v>2</v>
      </c>
      <c r="DG95" s="11">
        <v>2</v>
      </c>
      <c r="DH95" s="11">
        <v>0</v>
      </c>
      <c r="DI95" s="11">
        <v>0</v>
      </c>
      <c r="DJ95" s="11">
        <v>1</v>
      </c>
      <c r="DK95" s="11">
        <v>3</v>
      </c>
      <c r="DL95" s="54">
        <v>1</v>
      </c>
      <c r="DM95" s="143">
        <v>1</v>
      </c>
      <c r="DN95" s="143">
        <v>8</v>
      </c>
      <c r="DO95" s="143">
        <v>3</v>
      </c>
      <c r="DP95" s="143">
        <v>4</v>
      </c>
      <c r="DQ95" s="143">
        <v>10</v>
      </c>
      <c r="DR95" s="143">
        <v>6</v>
      </c>
      <c r="DS95" s="143">
        <v>12</v>
      </c>
      <c r="DT95" s="83">
        <v>3</v>
      </c>
      <c r="DU95" s="79">
        <v>1</v>
      </c>
      <c r="DV95" s="79">
        <v>2</v>
      </c>
      <c r="DW95" s="79">
        <v>1</v>
      </c>
      <c r="DX95" s="79">
        <v>2</v>
      </c>
      <c r="DY95" s="79">
        <v>1</v>
      </c>
      <c r="DZ95" s="79">
        <v>1</v>
      </c>
      <c r="EA95" s="79">
        <v>1</v>
      </c>
      <c r="EB95" s="79">
        <v>1</v>
      </c>
      <c r="EC95" s="79">
        <v>1</v>
      </c>
      <c r="ED95" s="79">
        <v>1</v>
      </c>
      <c r="EE95" s="79">
        <v>1</v>
      </c>
      <c r="EF95" s="79">
        <v>1</v>
      </c>
      <c r="EG95" s="79">
        <v>1</v>
      </c>
      <c r="EH95" s="79">
        <v>2</v>
      </c>
      <c r="EI95" s="79">
        <v>1</v>
      </c>
      <c r="EJ95" s="79">
        <v>1</v>
      </c>
      <c r="EK95" s="79">
        <v>1</v>
      </c>
      <c r="EL95" s="84">
        <v>2</v>
      </c>
      <c r="EM95" s="136">
        <f t="shared" si="8"/>
        <v>25</v>
      </c>
      <c r="EN95" s="90" t="s">
        <v>608</v>
      </c>
      <c r="EO95" s="11" t="s">
        <v>98</v>
      </c>
      <c r="EP95" s="77" t="s">
        <v>751</v>
      </c>
      <c r="EQ95" s="11">
        <v>7</v>
      </c>
      <c r="ER95" s="11" t="s">
        <v>26</v>
      </c>
      <c r="ES95" s="11" t="s">
        <v>26</v>
      </c>
      <c r="ET95" s="11" t="s">
        <v>26</v>
      </c>
      <c r="EU95" s="11" t="s">
        <v>26</v>
      </c>
      <c r="EV95" s="11" t="s">
        <v>26</v>
      </c>
      <c r="EW95" s="11" t="s">
        <v>26</v>
      </c>
      <c r="EX95" s="11" t="s">
        <v>26</v>
      </c>
      <c r="EY95" s="11" t="s">
        <v>26</v>
      </c>
      <c r="EZ95" s="11" t="s">
        <v>26</v>
      </c>
      <c r="FA95" s="11" t="s">
        <v>7</v>
      </c>
      <c r="FB95" s="11" t="s">
        <v>26</v>
      </c>
      <c r="FC95" s="11" t="s">
        <v>26</v>
      </c>
      <c r="FD95" s="11" t="s">
        <v>24</v>
      </c>
      <c r="FE95" s="54" t="s">
        <v>23</v>
      </c>
      <c r="FF95" s="83" t="s">
        <v>750</v>
      </c>
      <c r="FG95" s="79" t="s">
        <v>749</v>
      </c>
      <c r="FH95" s="79" t="s">
        <v>62</v>
      </c>
      <c r="FI95" s="79">
        <v>60</v>
      </c>
      <c r="FJ95" s="79" t="s">
        <v>7</v>
      </c>
      <c r="FK95" s="79" t="s">
        <v>7</v>
      </c>
      <c r="FL95" s="79"/>
      <c r="FM95" s="79" t="s">
        <v>96</v>
      </c>
      <c r="FN95" s="84" t="s">
        <v>96</v>
      </c>
      <c r="FO95" s="53">
        <v>4</v>
      </c>
      <c r="FP95" s="11">
        <v>2</v>
      </c>
      <c r="FQ95" s="11">
        <v>4</v>
      </c>
      <c r="FR95" s="11">
        <v>1</v>
      </c>
      <c r="FS95" s="11" t="s">
        <v>16</v>
      </c>
      <c r="FT95" s="11" t="s">
        <v>19</v>
      </c>
      <c r="FU95" s="11" t="s">
        <v>17</v>
      </c>
      <c r="FV95" s="11" t="s">
        <v>18</v>
      </c>
      <c r="FW95" s="11" t="s">
        <v>20</v>
      </c>
      <c r="FX95" s="11">
        <v>2</v>
      </c>
      <c r="FY95" s="11">
        <v>4</v>
      </c>
      <c r="FZ95" s="11">
        <v>5</v>
      </c>
      <c r="GA95" s="11">
        <v>4</v>
      </c>
      <c r="GC95" s="11" t="s">
        <v>14</v>
      </c>
      <c r="GD95" s="11" t="s">
        <v>9</v>
      </c>
      <c r="GE95" s="11" t="s">
        <v>94</v>
      </c>
      <c r="GF95" s="11" t="s">
        <v>94</v>
      </c>
      <c r="GG95" s="11" t="s">
        <v>7</v>
      </c>
      <c r="GH95" s="11" t="s">
        <v>7</v>
      </c>
      <c r="GI95" s="54" t="s">
        <v>7</v>
      </c>
      <c r="GJ95" s="83" t="s">
        <v>232</v>
      </c>
      <c r="GK95" s="79" t="s">
        <v>92</v>
      </c>
      <c r="GL95" s="79" t="s">
        <v>7</v>
      </c>
      <c r="GM95" s="79" t="s">
        <v>7</v>
      </c>
      <c r="GN95" s="79"/>
      <c r="GO95" s="79" t="s">
        <v>232</v>
      </c>
      <c r="GP95" s="79" t="s">
        <v>7</v>
      </c>
      <c r="GQ95" s="79" t="s">
        <v>7</v>
      </c>
      <c r="GR95" s="79" t="s">
        <v>9</v>
      </c>
      <c r="GS95" s="79"/>
      <c r="GT95" s="84" t="s">
        <v>7</v>
      </c>
      <c r="GU95" s="53" t="s">
        <v>9</v>
      </c>
      <c r="GV95" s="11" t="s">
        <v>748</v>
      </c>
      <c r="GW95" s="11" t="s">
        <v>9</v>
      </c>
      <c r="GX95" s="54" t="s">
        <v>9</v>
      </c>
      <c r="GY95" s="83" t="s">
        <v>337</v>
      </c>
      <c r="GZ95" s="79"/>
      <c r="HA95" s="79"/>
      <c r="HB95" s="79"/>
      <c r="HC95" s="79">
        <v>2</v>
      </c>
      <c r="HD95" s="79"/>
      <c r="HE95" s="79"/>
      <c r="HF95" s="79"/>
      <c r="HG95" s="84"/>
      <c r="HH95" s="49" t="s">
        <v>5</v>
      </c>
      <c r="HX95" s="11" t="s">
        <v>54</v>
      </c>
      <c r="IB95" s="11" t="s">
        <v>141</v>
      </c>
      <c r="ID95" s="11" t="s">
        <v>293</v>
      </c>
      <c r="IE95" s="11" t="s">
        <v>1</v>
      </c>
      <c r="IF95" s="11" t="s">
        <v>1</v>
      </c>
    </row>
    <row r="96" spans="1:691" x14ac:dyDescent="0.25">
      <c r="A96" s="17">
        <v>43960.005077268521</v>
      </c>
      <c r="B96" s="47"/>
      <c r="C96" s="53">
        <v>26</v>
      </c>
      <c r="D96" s="11" t="s">
        <v>51</v>
      </c>
      <c r="E96" s="11" t="s">
        <v>50</v>
      </c>
      <c r="F96" s="11" t="s">
        <v>49</v>
      </c>
      <c r="G96" s="11" t="s">
        <v>87</v>
      </c>
      <c r="H96" s="11" t="s">
        <v>47</v>
      </c>
      <c r="I96" s="11" t="s">
        <v>47</v>
      </c>
      <c r="J96" s="11" t="s">
        <v>7</v>
      </c>
      <c r="L96" s="11" t="s">
        <v>7</v>
      </c>
      <c r="N96" s="11" t="s">
        <v>9</v>
      </c>
      <c r="O96" s="11" t="s">
        <v>351</v>
      </c>
      <c r="P96" s="11" t="s">
        <v>397</v>
      </c>
      <c r="Q96" s="11" t="s">
        <v>396</v>
      </c>
      <c r="S96" s="11" t="s">
        <v>84</v>
      </c>
      <c r="T96" s="11">
        <v>0</v>
      </c>
      <c r="U96" s="11" t="s">
        <v>7</v>
      </c>
      <c r="V96" s="11" t="s">
        <v>9</v>
      </c>
      <c r="W96" s="11" t="s">
        <v>7</v>
      </c>
      <c r="X96" s="11" t="s">
        <v>7</v>
      </c>
      <c r="Y96" s="54" t="s">
        <v>7</v>
      </c>
      <c r="Z96" s="65" t="s">
        <v>7</v>
      </c>
      <c r="AA96" s="66"/>
      <c r="AB96" s="66" t="s">
        <v>7</v>
      </c>
      <c r="AC96" s="66"/>
      <c r="AD96" s="66" t="s">
        <v>7</v>
      </c>
      <c r="AE96" s="66"/>
      <c r="AF96" s="67"/>
      <c r="AG96" s="53" t="s">
        <v>20</v>
      </c>
      <c r="AH96" s="11" t="s">
        <v>40</v>
      </c>
      <c r="AI96" s="11" t="s">
        <v>20</v>
      </c>
      <c r="AJ96" s="11" t="s">
        <v>20</v>
      </c>
      <c r="AK96" s="11">
        <v>2</v>
      </c>
      <c r="AL96" s="11" t="s">
        <v>194</v>
      </c>
      <c r="AM96" s="11">
        <v>1</v>
      </c>
      <c r="AN96" s="11" t="s">
        <v>20</v>
      </c>
      <c r="AO96" s="11">
        <v>2</v>
      </c>
      <c r="AP96" s="54" t="s">
        <v>115</v>
      </c>
      <c r="AQ96" s="65" t="s">
        <v>9</v>
      </c>
      <c r="AR96" s="66" t="s">
        <v>395</v>
      </c>
      <c r="AS96" s="66" t="s">
        <v>9</v>
      </c>
      <c r="AT96" s="67" t="s">
        <v>394</v>
      </c>
      <c r="AU96" s="53" t="s">
        <v>9</v>
      </c>
      <c r="AV96" s="11" t="s">
        <v>132</v>
      </c>
      <c r="AW96" s="11" t="s">
        <v>393</v>
      </c>
      <c r="AX96" s="11" t="s">
        <v>9</v>
      </c>
      <c r="AY96" s="11" t="s">
        <v>392</v>
      </c>
      <c r="AZ96" s="11">
        <v>0</v>
      </c>
      <c r="BA96" s="11">
        <v>0</v>
      </c>
      <c r="BB96" s="11">
        <v>2</v>
      </c>
      <c r="BC96" s="11">
        <v>30</v>
      </c>
      <c r="BD96" s="11">
        <v>2</v>
      </c>
      <c r="BE96" s="11">
        <v>25</v>
      </c>
      <c r="BF96" s="54" t="s">
        <v>391</v>
      </c>
      <c r="BG96" s="83">
        <v>2</v>
      </c>
      <c r="BH96" s="79">
        <v>2</v>
      </c>
      <c r="BI96" s="79">
        <v>3</v>
      </c>
      <c r="BJ96" s="79">
        <v>3</v>
      </c>
      <c r="BK96" s="79">
        <v>2</v>
      </c>
      <c r="BL96" s="79">
        <v>3</v>
      </c>
      <c r="BM96" s="79">
        <v>3</v>
      </c>
      <c r="BN96" s="79">
        <v>3</v>
      </c>
      <c r="BO96" s="79">
        <v>3</v>
      </c>
      <c r="BP96" s="79">
        <v>3</v>
      </c>
      <c r="BQ96" s="79">
        <v>3</v>
      </c>
      <c r="BR96" s="79">
        <v>2</v>
      </c>
      <c r="BS96" s="79">
        <v>3</v>
      </c>
      <c r="BT96" s="79">
        <v>3</v>
      </c>
      <c r="BU96" s="79">
        <v>2</v>
      </c>
      <c r="BV96" s="79">
        <v>2</v>
      </c>
      <c r="BW96" s="79">
        <v>3</v>
      </c>
      <c r="BX96" s="79">
        <v>3</v>
      </c>
      <c r="BY96" s="79">
        <v>2</v>
      </c>
      <c r="BZ96" s="84">
        <v>2</v>
      </c>
      <c r="CA96" s="136">
        <v>57</v>
      </c>
      <c r="CB96" s="53">
        <v>3</v>
      </c>
      <c r="CC96" s="11">
        <v>3</v>
      </c>
      <c r="CD96" s="11">
        <v>3</v>
      </c>
      <c r="CE96" s="11">
        <v>3</v>
      </c>
      <c r="CF96" s="11">
        <v>2</v>
      </c>
      <c r="CG96" s="11">
        <v>3</v>
      </c>
      <c r="CH96" s="11">
        <v>2</v>
      </c>
      <c r="CI96" s="11">
        <v>3</v>
      </c>
      <c r="CJ96" s="11">
        <v>1</v>
      </c>
      <c r="CK96" s="11">
        <v>2</v>
      </c>
      <c r="CL96" s="11">
        <v>2</v>
      </c>
      <c r="CM96" s="11">
        <v>2</v>
      </c>
      <c r="CN96" s="11">
        <v>2</v>
      </c>
      <c r="CO96" s="11">
        <v>2</v>
      </c>
      <c r="CP96" s="11">
        <v>3</v>
      </c>
      <c r="CQ96" s="11">
        <v>3</v>
      </c>
      <c r="CR96" s="11">
        <v>4</v>
      </c>
      <c r="CS96" s="11">
        <v>3</v>
      </c>
      <c r="CT96" s="11">
        <v>2</v>
      </c>
      <c r="CU96" s="11">
        <v>3</v>
      </c>
      <c r="CV96" s="11">
        <v>2</v>
      </c>
      <c r="CW96" s="11">
        <v>2</v>
      </c>
      <c r="CX96" s="11">
        <v>2</v>
      </c>
      <c r="CY96" s="11">
        <v>2</v>
      </c>
      <c r="CZ96" s="11">
        <v>2</v>
      </c>
      <c r="DA96" s="11">
        <v>3</v>
      </c>
      <c r="DB96" s="11">
        <v>3</v>
      </c>
      <c r="DC96" s="11">
        <v>3</v>
      </c>
      <c r="DD96" s="11">
        <v>3</v>
      </c>
      <c r="DE96" s="11">
        <v>2</v>
      </c>
      <c r="DF96" s="11">
        <v>2</v>
      </c>
      <c r="DG96" s="11">
        <v>2</v>
      </c>
      <c r="DH96" s="11">
        <v>2</v>
      </c>
      <c r="DI96" s="11">
        <v>3</v>
      </c>
      <c r="DJ96" s="11">
        <v>2</v>
      </c>
      <c r="DK96" s="11">
        <v>3</v>
      </c>
      <c r="DL96" s="54">
        <v>3</v>
      </c>
      <c r="DM96" s="143">
        <v>16</v>
      </c>
      <c r="DN96" s="143">
        <v>15</v>
      </c>
      <c r="DO96" s="143">
        <v>15</v>
      </c>
      <c r="DP96" s="143">
        <v>20</v>
      </c>
      <c r="DQ96" s="143">
        <v>11</v>
      </c>
      <c r="DR96" s="143">
        <v>15</v>
      </c>
      <c r="DS96" s="143">
        <v>70</v>
      </c>
      <c r="DT96" s="83">
        <v>3</v>
      </c>
      <c r="DU96" s="79">
        <v>2</v>
      </c>
      <c r="DV96" s="79">
        <v>4</v>
      </c>
      <c r="DW96" s="79">
        <v>2</v>
      </c>
      <c r="DX96" s="79">
        <v>3</v>
      </c>
      <c r="DY96" s="79">
        <v>1</v>
      </c>
      <c r="DZ96" s="79">
        <v>3</v>
      </c>
      <c r="EA96" s="79">
        <v>2</v>
      </c>
      <c r="EB96" s="79">
        <v>4</v>
      </c>
      <c r="EC96" s="79">
        <v>4</v>
      </c>
      <c r="ED96" s="79">
        <v>3</v>
      </c>
      <c r="EE96" s="79">
        <v>2</v>
      </c>
      <c r="EF96" s="79">
        <v>4</v>
      </c>
      <c r="EG96" s="79">
        <v>3</v>
      </c>
      <c r="EH96" s="79">
        <v>4</v>
      </c>
      <c r="EI96" s="79">
        <v>4</v>
      </c>
      <c r="EJ96" s="79">
        <v>4</v>
      </c>
      <c r="EK96" s="79">
        <v>3</v>
      </c>
      <c r="EL96" s="84">
        <v>3</v>
      </c>
      <c r="EM96" s="136">
        <f t="shared" si="8"/>
        <v>58</v>
      </c>
      <c r="EN96" s="90" t="s">
        <v>390</v>
      </c>
      <c r="EO96" s="11" t="s">
        <v>389</v>
      </c>
      <c r="EP96" s="77" t="s">
        <v>388</v>
      </c>
      <c r="EQ96" s="11">
        <v>7</v>
      </c>
      <c r="ER96" s="11" t="s">
        <v>68</v>
      </c>
      <c r="ES96" s="11" t="s">
        <v>26</v>
      </c>
      <c r="ET96" s="11" t="s">
        <v>103</v>
      </c>
      <c r="EU96" s="11" t="s">
        <v>103</v>
      </c>
      <c r="EV96" s="11" t="s">
        <v>26</v>
      </c>
      <c r="EW96" s="11" t="s">
        <v>26</v>
      </c>
      <c r="EX96" s="11" t="s">
        <v>26</v>
      </c>
      <c r="EY96" s="11" t="s">
        <v>103</v>
      </c>
      <c r="EZ96" s="11" t="s">
        <v>103</v>
      </c>
      <c r="FA96" s="11" t="s">
        <v>387</v>
      </c>
      <c r="FB96" s="11" t="s">
        <v>201</v>
      </c>
      <c r="FC96" s="11" t="s">
        <v>25</v>
      </c>
      <c r="FD96" s="11" t="s">
        <v>101</v>
      </c>
      <c r="FE96" s="54" t="s">
        <v>65</v>
      </c>
      <c r="FF96" s="83">
        <v>0.1</v>
      </c>
      <c r="FG96" s="79" t="s">
        <v>386</v>
      </c>
      <c r="FH96" s="79" t="s">
        <v>385</v>
      </c>
      <c r="FI96" s="79">
        <v>30</v>
      </c>
      <c r="FJ96" s="79" t="s">
        <v>9</v>
      </c>
      <c r="FK96" s="79" t="s">
        <v>9</v>
      </c>
      <c r="FL96" s="79" t="s">
        <v>384</v>
      </c>
      <c r="FM96" s="79" t="s">
        <v>21</v>
      </c>
      <c r="FN96" s="84" t="s">
        <v>22</v>
      </c>
      <c r="FO96" s="53">
        <v>5</v>
      </c>
      <c r="FP96" s="11">
        <v>3</v>
      </c>
      <c r="FQ96" s="11">
        <v>5</v>
      </c>
      <c r="FR96" s="11">
        <v>1</v>
      </c>
      <c r="FS96" s="11" t="s">
        <v>19</v>
      </c>
      <c r="FT96" s="11" t="s">
        <v>19</v>
      </c>
      <c r="FU96" s="11" t="s">
        <v>17</v>
      </c>
      <c r="FV96" s="11" t="s">
        <v>16</v>
      </c>
      <c r="FW96" s="11" t="s">
        <v>18</v>
      </c>
      <c r="FX96" s="11">
        <v>4</v>
      </c>
      <c r="FY96" s="11">
        <v>3</v>
      </c>
      <c r="FZ96" s="11">
        <v>4</v>
      </c>
      <c r="GA96" s="11">
        <v>3</v>
      </c>
      <c r="GB96" s="11" t="s">
        <v>383</v>
      </c>
      <c r="GC96" s="11" t="s">
        <v>14</v>
      </c>
      <c r="GD96" s="11" t="s">
        <v>9</v>
      </c>
      <c r="GE96" s="11" t="s">
        <v>162</v>
      </c>
      <c r="GF96" s="11" t="s">
        <v>162</v>
      </c>
      <c r="GG96" s="11" t="s">
        <v>7</v>
      </c>
      <c r="GH96" s="11" t="s">
        <v>7</v>
      </c>
      <c r="GI96" s="54" t="s">
        <v>7</v>
      </c>
      <c r="GJ96" s="83" t="s">
        <v>12</v>
      </c>
      <c r="GK96" s="79" t="s">
        <v>57</v>
      </c>
      <c r="GL96" s="79" t="s">
        <v>9</v>
      </c>
      <c r="GM96" s="79" t="s">
        <v>7</v>
      </c>
      <c r="GN96" s="79"/>
      <c r="GO96" s="79" t="s">
        <v>382</v>
      </c>
      <c r="GP96" s="79" t="s">
        <v>9</v>
      </c>
      <c r="GQ96" s="79" t="s">
        <v>9</v>
      </c>
      <c r="GR96" s="79" t="s">
        <v>7</v>
      </c>
      <c r="GS96" s="79"/>
      <c r="GT96" s="84" t="s">
        <v>7</v>
      </c>
      <c r="GU96" s="53" t="s">
        <v>7</v>
      </c>
      <c r="GW96" s="11" t="s">
        <v>7</v>
      </c>
      <c r="GX96" s="54"/>
      <c r="GY96" s="83" t="s">
        <v>308</v>
      </c>
      <c r="GZ96" s="79"/>
      <c r="HA96" s="79"/>
      <c r="HB96" s="79">
        <v>4</v>
      </c>
      <c r="HC96" s="79"/>
      <c r="HD96" s="79"/>
      <c r="HE96" s="79"/>
      <c r="HF96" s="79"/>
      <c r="HG96" s="84"/>
      <c r="HH96" s="49" t="s">
        <v>5</v>
      </c>
      <c r="HX96" s="11" t="s">
        <v>54</v>
      </c>
      <c r="IF96" s="11" t="s">
        <v>158</v>
      </c>
      <c r="IJ96" s="11" t="s">
        <v>229</v>
      </c>
      <c r="IL96" s="11" t="s">
        <v>279</v>
      </c>
      <c r="IM96" s="11" t="s">
        <v>278</v>
      </c>
    </row>
    <row r="97" spans="1:232" ht="13" thickBot="1" x14ac:dyDescent="0.3">
      <c r="A97" s="17">
        <v>43961.935383680553</v>
      </c>
      <c r="B97" s="47"/>
      <c r="C97" s="53">
        <v>28</v>
      </c>
      <c r="D97" s="11" t="s">
        <v>51</v>
      </c>
      <c r="E97" s="11" t="s">
        <v>367</v>
      </c>
      <c r="F97" s="11" t="s">
        <v>118</v>
      </c>
      <c r="G97" s="11" t="s">
        <v>48</v>
      </c>
      <c r="H97" s="11" t="s">
        <v>47</v>
      </c>
      <c r="I97" s="11" t="s">
        <v>47</v>
      </c>
      <c r="J97" s="11" t="s">
        <v>7</v>
      </c>
      <c r="L97" s="11" t="s">
        <v>7</v>
      </c>
      <c r="N97" s="11" t="s">
        <v>7</v>
      </c>
      <c r="O97" s="11" t="s">
        <v>45</v>
      </c>
      <c r="P97" s="11">
        <v>700</v>
      </c>
      <c r="Q97" s="11" t="s">
        <v>366</v>
      </c>
      <c r="R97" s="11">
        <v>100</v>
      </c>
      <c r="S97" s="11">
        <v>3</v>
      </c>
      <c r="T97" s="11">
        <v>0</v>
      </c>
      <c r="U97" s="11" t="s">
        <v>9</v>
      </c>
      <c r="V97" s="11" t="s">
        <v>7</v>
      </c>
      <c r="W97" s="11" t="s">
        <v>9</v>
      </c>
      <c r="X97" s="11" t="s">
        <v>7</v>
      </c>
      <c r="Y97" s="54" t="s">
        <v>7</v>
      </c>
      <c r="Z97" s="68" t="s">
        <v>7</v>
      </c>
      <c r="AA97" s="69"/>
      <c r="AB97" s="69" t="s">
        <v>7</v>
      </c>
      <c r="AC97" s="69"/>
      <c r="AD97" s="69" t="s">
        <v>7</v>
      </c>
      <c r="AE97" s="69"/>
      <c r="AF97" s="70"/>
      <c r="AG97" s="74" t="s">
        <v>20</v>
      </c>
      <c r="AH97" s="75" t="s">
        <v>40</v>
      </c>
      <c r="AI97" s="75">
        <v>4</v>
      </c>
      <c r="AJ97" s="75" t="s">
        <v>20</v>
      </c>
      <c r="AK97" s="75" t="s">
        <v>20</v>
      </c>
      <c r="AL97" s="75" t="s">
        <v>194</v>
      </c>
      <c r="AM97" s="75">
        <v>1</v>
      </c>
      <c r="AN97" s="75">
        <v>1</v>
      </c>
      <c r="AO97" s="75">
        <v>1</v>
      </c>
      <c r="AP97" s="76" t="s">
        <v>38</v>
      </c>
      <c r="AQ97" s="68" t="s">
        <v>9</v>
      </c>
      <c r="AR97" s="69" t="s">
        <v>365</v>
      </c>
      <c r="AS97" s="69" t="s">
        <v>9</v>
      </c>
      <c r="AT97" s="70" t="s">
        <v>364</v>
      </c>
      <c r="AU97" s="74" t="s">
        <v>9</v>
      </c>
      <c r="AV97" s="75" t="s">
        <v>172</v>
      </c>
      <c r="AW97" s="75" t="s">
        <v>34</v>
      </c>
      <c r="AX97" s="75" t="s">
        <v>7</v>
      </c>
      <c r="AY97" s="75"/>
      <c r="AZ97" s="75">
        <v>6</v>
      </c>
      <c r="BA97" s="75" t="s">
        <v>363</v>
      </c>
      <c r="BB97" s="75">
        <v>3</v>
      </c>
      <c r="BC97" s="75" t="s">
        <v>170</v>
      </c>
      <c r="BD97" s="75">
        <v>3</v>
      </c>
      <c r="BE97" s="75" t="s">
        <v>362</v>
      </c>
      <c r="BF97" s="76" t="s">
        <v>30</v>
      </c>
      <c r="BG97" s="85">
        <v>2</v>
      </c>
      <c r="BH97" s="86">
        <v>2</v>
      </c>
      <c r="BI97" s="86">
        <v>1</v>
      </c>
      <c r="BJ97" s="86">
        <v>2</v>
      </c>
      <c r="BK97" s="86">
        <v>3</v>
      </c>
      <c r="BL97" s="86">
        <v>1</v>
      </c>
      <c r="BM97" s="86">
        <v>3</v>
      </c>
      <c r="BN97" s="86">
        <v>2</v>
      </c>
      <c r="BO97" s="86">
        <v>1</v>
      </c>
      <c r="BP97" s="86">
        <v>3</v>
      </c>
      <c r="BQ97" s="86">
        <v>2</v>
      </c>
      <c r="BR97" s="86">
        <v>2</v>
      </c>
      <c r="BS97" s="86">
        <v>1</v>
      </c>
      <c r="BT97" s="86">
        <v>3</v>
      </c>
      <c r="BU97" s="86">
        <v>3</v>
      </c>
      <c r="BV97" s="86">
        <v>2</v>
      </c>
      <c r="BW97" s="86">
        <v>1</v>
      </c>
      <c r="BX97" s="86">
        <v>2</v>
      </c>
      <c r="BY97" s="86">
        <v>2</v>
      </c>
      <c r="BZ97" s="87">
        <v>3</v>
      </c>
      <c r="CA97" s="141">
        <v>44</v>
      </c>
      <c r="CB97" s="74">
        <v>1</v>
      </c>
      <c r="CC97" s="75">
        <v>0</v>
      </c>
      <c r="CD97" s="75">
        <v>1</v>
      </c>
      <c r="CE97" s="75">
        <v>1</v>
      </c>
      <c r="CF97" s="75">
        <v>2</v>
      </c>
      <c r="CG97" s="75">
        <v>1</v>
      </c>
      <c r="CH97" s="75">
        <v>0</v>
      </c>
      <c r="CI97" s="75">
        <v>0</v>
      </c>
      <c r="CJ97" s="75">
        <v>3</v>
      </c>
      <c r="CK97" s="75">
        <v>1</v>
      </c>
      <c r="CL97" s="75">
        <v>0</v>
      </c>
      <c r="CM97" s="75">
        <v>0</v>
      </c>
      <c r="CN97" s="75">
        <v>2</v>
      </c>
      <c r="CO97" s="75">
        <v>1</v>
      </c>
      <c r="CP97" s="75">
        <v>1</v>
      </c>
      <c r="CQ97" s="75">
        <v>2</v>
      </c>
      <c r="CR97" s="75">
        <v>4</v>
      </c>
      <c r="CS97" s="75">
        <v>1</v>
      </c>
      <c r="CT97" s="75">
        <v>1</v>
      </c>
      <c r="CU97" s="75">
        <v>2</v>
      </c>
      <c r="CV97" s="75">
        <v>1</v>
      </c>
      <c r="CW97" s="75">
        <v>1</v>
      </c>
      <c r="CX97" s="75">
        <v>0</v>
      </c>
      <c r="CY97" s="75">
        <v>3</v>
      </c>
      <c r="CZ97" s="75">
        <v>0</v>
      </c>
      <c r="DA97" s="75">
        <v>1</v>
      </c>
      <c r="DB97" s="75">
        <v>2</v>
      </c>
      <c r="DC97" s="75">
        <v>0</v>
      </c>
      <c r="DD97" s="75">
        <v>0</v>
      </c>
      <c r="DE97" s="75">
        <v>0</v>
      </c>
      <c r="DF97" s="75">
        <v>0</v>
      </c>
      <c r="DG97" s="75">
        <v>2</v>
      </c>
      <c r="DH97" s="75">
        <v>1</v>
      </c>
      <c r="DI97" s="75">
        <v>2</v>
      </c>
      <c r="DJ97" s="75">
        <v>1</v>
      </c>
      <c r="DK97" s="75">
        <v>2</v>
      </c>
      <c r="DL97" s="76">
        <v>0</v>
      </c>
      <c r="DM97" s="144">
        <v>8</v>
      </c>
      <c r="DN97" s="144">
        <v>2</v>
      </c>
      <c r="DO97" s="144">
        <v>3</v>
      </c>
      <c r="DP97" s="144">
        <v>5</v>
      </c>
      <c r="DQ97" s="144">
        <v>13</v>
      </c>
      <c r="DR97" s="144">
        <v>9</v>
      </c>
      <c r="DS97" s="144">
        <v>14</v>
      </c>
      <c r="DT97" s="85">
        <v>1</v>
      </c>
      <c r="DU97" s="86">
        <v>1</v>
      </c>
      <c r="DV97" s="86">
        <v>2</v>
      </c>
      <c r="DW97" s="86">
        <v>1</v>
      </c>
      <c r="DX97" s="86">
        <v>1</v>
      </c>
      <c r="DY97" s="86">
        <v>1</v>
      </c>
      <c r="DZ97" s="86">
        <v>2</v>
      </c>
      <c r="EA97" s="86">
        <v>2</v>
      </c>
      <c r="EB97" s="86">
        <v>2</v>
      </c>
      <c r="EC97" s="86">
        <v>1</v>
      </c>
      <c r="ED97" s="86">
        <v>1</v>
      </c>
      <c r="EE97" s="86">
        <v>2</v>
      </c>
      <c r="EF97" s="86">
        <v>1</v>
      </c>
      <c r="EG97" s="86">
        <v>2</v>
      </c>
      <c r="EH97" s="86">
        <v>2</v>
      </c>
      <c r="EI97" s="86">
        <v>1</v>
      </c>
      <c r="EJ97" s="86">
        <v>2</v>
      </c>
      <c r="EK97" s="86">
        <v>1</v>
      </c>
      <c r="EL97" s="87">
        <v>3</v>
      </c>
      <c r="EM97" s="141">
        <f t="shared" si="8"/>
        <v>29</v>
      </c>
      <c r="EN97" s="91" t="s">
        <v>361</v>
      </c>
      <c r="EO97" s="75" t="s">
        <v>360</v>
      </c>
      <c r="EP97" s="92" t="s">
        <v>359</v>
      </c>
      <c r="EQ97" s="75">
        <v>9</v>
      </c>
      <c r="ER97" s="75" t="s">
        <v>68</v>
      </c>
      <c r="ES97" s="75" t="s">
        <v>26</v>
      </c>
      <c r="ET97" s="75" t="s">
        <v>26</v>
      </c>
      <c r="EU97" s="75" t="s">
        <v>26</v>
      </c>
      <c r="EV97" s="75" t="s">
        <v>26</v>
      </c>
      <c r="EW97" s="75" t="s">
        <v>26</v>
      </c>
      <c r="EX97" s="75" t="s">
        <v>103</v>
      </c>
      <c r="EY97" s="75" t="s">
        <v>26</v>
      </c>
      <c r="EZ97" s="75" t="s">
        <v>26</v>
      </c>
      <c r="FA97" s="75" t="s">
        <v>7</v>
      </c>
      <c r="FB97" s="75" t="s">
        <v>26</v>
      </c>
      <c r="FC97" s="75" t="s">
        <v>26</v>
      </c>
      <c r="FD97" s="75" t="s">
        <v>101</v>
      </c>
      <c r="FE97" s="76" t="s">
        <v>100</v>
      </c>
      <c r="FF97" s="85" t="s">
        <v>358</v>
      </c>
      <c r="FG97" s="86" t="s">
        <v>98</v>
      </c>
      <c r="FH97" s="86" t="s">
        <v>62</v>
      </c>
      <c r="FI97" s="86">
        <v>90</v>
      </c>
      <c r="FJ97" s="86" t="s">
        <v>9</v>
      </c>
      <c r="FK97" s="86" t="s">
        <v>7</v>
      </c>
      <c r="FL97" s="86"/>
      <c r="FM97" s="86" t="s">
        <v>96</v>
      </c>
      <c r="FN97" s="87" t="s">
        <v>96</v>
      </c>
      <c r="FO97" s="74">
        <v>4</v>
      </c>
      <c r="FP97" s="75">
        <v>4</v>
      </c>
      <c r="FQ97" s="75">
        <v>3</v>
      </c>
      <c r="FR97" s="75">
        <v>1</v>
      </c>
      <c r="FS97" s="75" t="s">
        <v>17</v>
      </c>
      <c r="FT97" s="75" t="s">
        <v>18</v>
      </c>
      <c r="FU97" s="75" t="s">
        <v>19</v>
      </c>
      <c r="FV97" s="75" t="s">
        <v>16</v>
      </c>
      <c r="FW97" s="75" t="s">
        <v>20</v>
      </c>
      <c r="FX97" s="75">
        <v>2</v>
      </c>
      <c r="FY97" s="75">
        <v>3</v>
      </c>
      <c r="FZ97" s="75">
        <v>2</v>
      </c>
      <c r="GA97" s="75">
        <v>5</v>
      </c>
      <c r="GB97" s="75"/>
      <c r="GC97" s="75" t="s">
        <v>14</v>
      </c>
      <c r="GD97" s="75" t="s">
        <v>9</v>
      </c>
      <c r="GE97" s="75" t="s">
        <v>58</v>
      </c>
      <c r="GF97" s="75" t="s">
        <v>162</v>
      </c>
      <c r="GG97" s="75" t="s">
        <v>7</v>
      </c>
      <c r="GH97" s="75" t="s">
        <v>7</v>
      </c>
      <c r="GI97" s="76" t="s">
        <v>7</v>
      </c>
      <c r="GJ97" s="85" t="s">
        <v>143</v>
      </c>
      <c r="GK97" s="86" t="s">
        <v>57</v>
      </c>
      <c r="GL97" s="86" t="s">
        <v>9</v>
      </c>
      <c r="GM97" s="86" t="s">
        <v>7</v>
      </c>
      <c r="GN97" s="86"/>
      <c r="GO97" s="86" t="s">
        <v>357</v>
      </c>
      <c r="GP97" s="86" t="s">
        <v>9</v>
      </c>
      <c r="GQ97" s="86" t="s">
        <v>7</v>
      </c>
      <c r="GR97" s="86" t="s">
        <v>7</v>
      </c>
      <c r="GS97" s="86"/>
      <c r="GT97" s="87" t="s">
        <v>7</v>
      </c>
      <c r="GU97" s="74" t="s">
        <v>9</v>
      </c>
      <c r="GV97" s="75"/>
      <c r="GW97" s="75" t="s">
        <v>9</v>
      </c>
      <c r="GX97" s="76" t="s">
        <v>7</v>
      </c>
      <c r="GY97" s="85" t="s">
        <v>185</v>
      </c>
      <c r="GZ97" s="86"/>
      <c r="HA97" s="86"/>
      <c r="HB97" s="86"/>
      <c r="HC97" s="86"/>
      <c r="HD97" s="86"/>
      <c r="HE97" s="86"/>
      <c r="HF97" s="86">
        <v>7</v>
      </c>
      <c r="HG97" s="87"/>
      <c r="HH97" s="49" t="s">
        <v>5</v>
      </c>
      <c r="HP97" s="11" t="s">
        <v>4</v>
      </c>
      <c r="HT97" s="11" t="s">
        <v>336</v>
      </c>
      <c r="HV97" s="11" t="s">
        <v>356</v>
      </c>
      <c r="HW97" s="11" t="s">
        <v>355</v>
      </c>
      <c r="HX97" s="11" t="s">
        <v>1</v>
      </c>
    </row>
    <row r="98" spans="1:232" x14ac:dyDescent="0.25">
      <c r="Z98" s="61"/>
      <c r="AA98" s="56"/>
      <c r="AB98" s="56"/>
      <c r="AC98" s="56"/>
      <c r="AD98" s="56"/>
      <c r="AE98" s="56"/>
      <c r="AF98" s="56"/>
      <c r="AG98" s="56"/>
      <c r="AH98" s="56"/>
      <c r="AI98" s="56"/>
      <c r="AJ98" s="56"/>
      <c r="AK98" s="56"/>
      <c r="AL98" s="56"/>
      <c r="AM98" s="56"/>
      <c r="AN98" s="56"/>
      <c r="AO98" s="56"/>
      <c r="AP98" s="56"/>
      <c r="AQ98" s="56"/>
      <c r="AR98" s="56"/>
      <c r="AS98" s="56"/>
      <c r="AT98" s="56"/>
      <c r="AU98" s="56"/>
      <c r="AV98" s="56"/>
      <c r="AW98" s="56"/>
      <c r="AX98" s="56"/>
      <c r="AY98" s="56"/>
      <c r="AZ98" s="56"/>
      <c r="BA98" s="56"/>
      <c r="BB98" s="56"/>
      <c r="BC98" s="56"/>
      <c r="BD98" s="56"/>
      <c r="BE98" s="56"/>
      <c r="BF98" s="56"/>
      <c r="BG98" s="56"/>
      <c r="BH98" s="56"/>
      <c r="BI98" s="56"/>
      <c r="BJ98" s="56"/>
      <c r="BK98" s="56"/>
      <c r="BL98" s="56"/>
      <c r="BM98" s="56"/>
      <c r="BN98" s="56"/>
      <c r="BO98" s="56"/>
      <c r="BP98" s="56"/>
      <c r="BQ98" s="56"/>
      <c r="BR98" s="56"/>
      <c r="BS98" s="56"/>
      <c r="BT98" s="56"/>
      <c r="BU98" s="56"/>
      <c r="BV98" s="56"/>
      <c r="BW98" s="56"/>
      <c r="BX98" s="56"/>
      <c r="BY98" s="56"/>
      <c r="BZ98" s="56"/>
      <c r="CA98" s="56"/>
      <c r="CB98" s="56"/>
      <c r="CC98" s="56"/>
      <c r="CD98" s="56"/>
      <c r="CE98" s="56"/>
      <c r="CF98" s="56"/>
      <c r="CG98" s="56"/>
      <c r="CH98" s="56"/>
      <c r="CI98" s="56"/>
      <c r="CJ98" s="56"/>
      <c r="CK98" s="56"/>
      <c r="CL98" s="56"/>
      <c r="CM98" s="56"/>
      <c r="CN98" s="56"/>
      <c r="CO98" s="56"/>
      <c r="CP98" s="56"/>
      <c r="CQ98" s="56"/>
      <c r="CR98" s="56"/>
      <c r="CS98" s="56"/>
      <c r="CT98" s="56"/>
      <c r="CU98" s="56"/>
      <c r="CV98" s="56"/>
      <c r="CW98" s="56"/>
      <c r="CX98" s="56"/>
      <c r="CY98" s="56"/>
      <c r="CZ98" s="56"/>
      <c r="DA98" s="56"/>
      <c r="DB98" s="56"/>
      <c r="DC98" s="56"/>
      <c r="DD98" s="56"/>
      <c r="DE98" s="56"/>
      <c r="DF98" s="56"/>
      <c r="DG98" s="56"/>
      <c r="DH98" s="56"/>
      <c r="DI98" s="56"/>
      <c r="DJ98" s="56"/>
      <c r="DK98" s="56"/>
      <c r="DL98" s="56"/>
      <c r="DM98" s="56"/>
      <c r="DN98" s="56"/>
      <c r="DO98" s="56"/>
      <c r="DP98" s="56"/>
      <c r="DQ98" s="56"/>
      <c r="DR98" s="56"/>
      <c r="DS98" s="56"/>
      <c r="DT98" s="56"/>
      <c r="DU98" s="56"/>
      <c r="DV98" s="56"/>
      <c r="DW98" s="56"/>
      <c r="DX98" s="56"/>
      <c r="DY98" s="56"/>
      <c r="DZ98" s="56"/>
      <c r="EA98" s="56"/>
      <c r="EB98" s="56"/>
      <c r="EC98" s="56"/>
      <c r="ED98" s="56"/>
      <c r="EE98" s="56"/>
      <c r="EF98" s="56"/>
      <c r="EG98" s="56"/>
      <c r="EH98" s="56"/>
      <c r="EI98" s="56"/>
      <c r="EJ98" s="56"/>
      <c r="EK98" s="56"/>
      <c r="EL98" s="56"/>
      <c r="EM98" s="56"/>
      <c r="EN98" s="56"/>
      <c r="EO98" s="56"/>
      <c r="EP98" s="56"/>
      <c r="EQ98" s="56"/>
      <c r="ER98" s="56"/>
      <c r="ES98" s="56"/>
      <c r="ET98" s="56"/>
      <c r="EU98" s="56"/>
      <c r="EV98" s="56"/>
      <c r="EW98" s="56"/>
      <c r="EX98" s="56"/>
      <c r="EY98" s="56"/>
      <c r="EZ98" s="56"/>
      <c r="FA98" s="56"/>
      <c r="FB98" s="56"/>
      <c r="FC98" s="56"/>
      <c r="FD98" s="56"/>
      <c r="FE98" s="56"/>
      <c r="FF98" s="56"/>
      <c r="FG98" s="56"/>
      <c r="FH98" s="56"/>
      <c r="FI98" s="56"/>
      <c r="FJ98" s="56"/>
      <c r="FK98" s="56"/>
      <c r="FL98" s="56"/>
      <c r="FM98" s="56"/>
      <c r="FN98" s="56"/>
      <c r="FO98" s="56"/>
      <c r="FP98" s="56"/>
      <c r="FQ98" s="56"/>
      <c r="FR98" s="56"/>
      <c r="FS98" s="56"/>
      <c r="FT98" s="56"/>
      <c r="FU98" s="56"/>
      <c r="FV98" s="56"/>
      <c r="FW98" s="56"/>
      <c r="FX98" s="56"/>
      <c r="FY98" s="56"/>
      <c r="FZ98" s="56"/>
      <c r="GA98" s="56"/>
      <c r="GB98" s="56"/>
      <c r="GC98" s="56"/>
      <c r="GD98" s="56"/>
      <c r="GE98" s="56"/>
      <c r="GF98" s="56"/>
      <c r="GG98" s="56"/>
      <c r="GH98" s="56"/>
      <c r="GI98" s="56"/>
      <c r="GJ98" s="56"/>
      <c r="GK98" s="56"/>
      <c r="GL98" s="56"/>
      <c r="GM98" s="56"/>
      <c r="GN98" s="56"/>
      <c r="GO98" s="56"/>
      <c r="GP98" s="56"/>
      <c r="GQ98" s="56"/>
      <c r="GR98" s="56"/>
      <c r="GS98" s="56"/>
      <c r="GT98" s="56"/>
      <c r="GU98" s="56"/>
      <c r="GV98" s="56"/>
      <c r="GW98" s="56"/>
      <c r="GX98" s="56"/>
      <c r="GY98" s="56"/>
      <c r="GZ98" s="56"/>
      <c r="HA98" s="56"/>
      <c r="HB98" s="56"/>
      <c r="HC98" s="56"/>
      <c r="HD98" s="56"/>
      <c r="HE98" s="56"/>
      <c r="HF98" s="56"/>
      <c r="HG98" s="56"/>
    </row>
  </sheetData>
  <sortState xmlns:xlrd2="http://schemas.microsoft.com/office/spreadsheetml/2017/richdata2" ref="A2:IN97">
    <sortCondition ref="B2:B97"/>
  </sortState>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B3760-0D06-4564-8789-7FA2599336E2}">
  <dimension ref="A1:AZ914"/>
  <sheetViews>
    <sheetView zoomScale="70" zoomScaleNormal="70" workbookViewId="0">
      <pane ySplit="1" topLeftCell="A2" activePane="bottomLeft" state="frozen"/>
      <selection pane="bottomLeft" activeCell="M1" sqref="M1:P1"/>
    </sheetView>
  </sheetViews>
  <sheetFormatPr defaultRowHeight="14.5" x14ac:dyDescent="0.35"/>
  <cols>
    <col min="1" max="1" width="17.54296875" style="229" customWidth="1"/>
    <col min="2" max="2" width="17.7265625" style="192" customWidth="1"/>
    <col min="3" max="3" width="36.7265625" customWidth="1"/>
    <col min="4" max="4" width="18.81640625" customWidth="1"/>
    <col min="5" max="5" width="18.36328125" customWidth="1"/>
    <col min="6" max="6" width="18.08984375" customWidth="1"/>
    <col min="7" max="7" width="21.453125" customWidth="1"/>
    <col min="8" max="8" width="20.6328125" customWidth="1"/>
    <col min="9" max="9" width="24" style="188" customWidth="1"/>
    <col min="10" max="10" width="15.54296875" style="188" customWidth="1"/>
    <col min="11" max="11" width="23.36328125" style="188" customWidth="1"/>
    <col min="12" max="12" width="41.7265625" style="188" customWidth="1"/>
    <col min="13" max="13" width="16.36328125" style="188" customWidth="1"/>
    <col min="14" max="14" width="9.1796875" style="188"/>
    <col min="34" max="34" width="9.1796875" style="260"/>
    <col min="46" max="46" width="16.26953125" customWidth="1"/>
    <col min="48" max="49" width="8.7265625" style="257"/>
    <col min="51" max="52" width="8.7265625" style="257"/>
  </cols>
  <sheetData>
    <row r="1" spans="1:52" s="203" customFormat="1" ht="15" thickBot="1" x14ac:dyDescent="0.4">
      <c r="A1" s="202" t="s">
        <v>2287</v>
      </c>
      <c r="B1" s="248" t="s">
        <v>2280</v>
      </c>
      <c r="C1" s="249">
        <v>1</v>
      </c>
      <c r="D1" s="249">
        <v>2</v>
      </c>
      <c r="E1" s="249">
        <v>6</v>
      </c>
      <c r="F1" s="249">
        <v>12</v>
      </c>
      <c r="G1" s="249">
        <v>18</v>
      </c>
      <c r="H1" s="250">
        <v>24</v>
      </c>
      <c r="I1" s="250">
        <v>30</v>
      </c>
      <c r="J1" s="250">
        <v>36</v>
      </c>
      <c r="K1" s="250">
        <v>42</v>
      </c>
      <c r="L1" s="250">
        <v>48</v>
      </c>
      <c r="M1" s="299" t="s">
        <v>1758</v>
      </c>
      <c r="N1" s="299"/>
      <c r="O1" s="299"/>
      <c r="P1" s="300"/>
      <c r="AF1" s="203" t="s">
        <v>2803</v>
      </c>
      <c r="AH1" s="259" t="s">
        <v>2802</v>
      </c>
      <c r="AI1" s="203">
        <v>1</v>
      </c>
      <c r="AJ1" s="203">
        <v>2</v>
      </c>
      <c r="AK1" s="203">
        <v>6</v>
      </c>
      <c r="AL1" s="203">
        <v>12</v>
      </c>
      <c r="AM1" s="203">
        <v>18</v>
      </c>
      <c r="AN1" s="203">
        <v>24</v>
      </c>
      <c r="AO1" s="203">
        <v>30</v>
      </c>
      <c r="AP1" s="203">
        <v>36</v>
      </c>
      <c r="AQ1" s="203">
        <v>42</v>
      </c>
      <c r="AR1" s="203">
        <v>48</v>
      </c>
      <c r="AT1" s="253"/>
      <c r="AU1" s="8" t="s">
        <v>1343</v>
      </c>
      <c r="AV1" s="255" t="s">
        <v>2796</v>
      </c>
      <c r="AW1" s="255" t="s">
        <v>2797</v>
      </c>
      <c r="AX1" s="8" t="s">
        <v>1341</v>
      </c>
      <c r="AY1" s="255" t="s">
        <v>2799</v>
      </c>
      <c r="AZ1" s="258" t="s">
        <v>2800</v>
      </c>
    </row>
    <row r="2" spans="1:52" x14ac:dyDescent="0.35">
      <c r="A2" s="201" t="s">
        <v>2541</v>
      </c>
      <c r="B2">
        <f>INDEX('Raw Initial'!$A$1:$IZ$96,MATCH(A2,'Raw Initial'!$B$1:$B$96,0),MATCH($M$1,'Raw Initial'!$A$1:$IZ$1,0))</f>
        <v>720</v>
      </c>
      <c r="C2">
        <f>INDEX('Raw Week1'!$A$1:$IZ$97,MATCH(A2,'Raw Week1'!$B$1:$B$97,0),MATCH($M$1,'Raw Week1'!$A$1:$IZ$1,0))</f>
        <v>480</v>
      </c>
      <c r="D2">
        <f>INDEX('Raw Week2'!$A$1:$IZ$97,MATCH(A2,'Raw Week2'!$B$1:$B$97,0),MATCH($M$1,'Raw Week2'!$A$1:$IZ$1,0))</f>
        <v>0</v>
      </c>
      <c r="E2" t="e">
        <f>INDEX('Raw Week6'!$A$1:$IZ$96,MATCH(A2,'Raw Week6'!$B$1:$B$96,0),MATCH($M$1,'Raw Week6'!$A$1:$IZ$1,0))</f>
        <v>#N/A</v>
      </c>
      <c r="F2" t="e">
        <f>INDEX('Raw Week12'!$A$1:$IZ$97,MATCH(A2,'Raw Week12'!$B$1:$B$97,0),MATCH($M$1,'Raw Week12'!$A$1:$IZ$1,0))</f>
        <v>#N/A</v>
      </c>
      <c r="G2" t="e">
        <f>INDEX('Raw Week18'!$A$1:$IZ$96,MATCH(A2,'Raw Week18'!$B$1:$B$96,0),MATCH($M$1,'Raw Week18'!$A$1:$IZ$1,0))</f>
        <v>#N/A</v>
      </c>
      <c r="H2" t="e">
        <f>INDEX('Raw Week24'!$A$1:$IZ$97,MATCH(A2,'Raw Week24'!$B$1:$B$97,0),MATCH($M$1,'Raw Week24'!$A$1:$IZ$1,0))</f>
        <v>#N/A</v>
      </c>
      <c r="I2">
        <f>INDEX('Raw Week30'!$A$1:$IZ$96,MATCH(A2,'Raw Week30'!$B$1:$B$96,0),MATCH($M$1,'Raw Week30'!$A$1:$IZ$1,0))</f>
        <v>600</v>
      </c>
      <c r="J2">
        <f>INDEX('Raw Week36'!$A$1:$IZ$97,MATCH(A2,'Raw Week36'!$B$1:$B$97,0),MATCH($M$1,'Raw Week36'!$A$1:$IZ$1,0))</f>
        <v>960</v>
      </c>
      <c r="K2" t="e">
        <f>INDEX('Raw Week42'!$A$1:$IZ$95,MATCH(A2,'Raw Week42'!$B$1:$B$95,0),MATCH($M$1,'Raw Week42'!$A$1:$IZ$1,0))</f>
        <v>#N/A</v>
      </c>
      <c r="L2">
        <f>INDEX('Raw Week48'!$A$1:$IZ$95,MATCH(A2,'Raw Week48'!$B$1:$B$95,0),MATCH($M$1,'Raw Week48'!$A$1:$IZ$1,0))</f>
        <v>900</v>
      </c>
      <c r="N2"/>
      <c r="AH2" s="260">
        <f t="shared" ref="AH2:AH33" si="0">B2</f>
        <v>720</v>
      </c>
      <c r="AI2">
        <f>$C$2</f>
        <v>480</v>
      </c>
      <c r="AJ2">
        <f>$D$2</f>
        <v>0</v>
      </c>
      <c r="AK2" t="e">
        <f>$E$2</f>
        <v>#N/A</v>
      </c>
      <c r="AL2" t="e">
        <f>$F$2</f>
        <v>#N/A</v>
      </c>
      <c r="AM2" t="e">
        <f t="shared" ref="AM2:AM33" si="1">G2</f>
        <v>#N/A</v>
      </c>
      <c r="AN2" t="e">
        <f t="shared" ref="AN2:AN33" si="2">H2</f>
        <v>#N/A</v>
      </c>
      <c r="AO2">
        <f t="shared" ref="AO2:AO33" si="3">I2</f>
        <v>600</v>
      </c>
      <c r="AP2">
        <f t="shared" ref="AP2:AP33" si="4">J2</f>
        <v>960</v>
      </c>
      <c r="AQ2" t="e">
        <f t="shared" ref="AQ2:AQ33" si="5">K2</f>
        <v>#N/A</v>
      </c>
      <c r="AR2">
        <f t="shared" ref="AR2:AR33" si="6">L2</f>
        <v>900</v>
      </c>
      <c r="AT2" s="2" t="s">
        <v>2541</v>
      </c>
      <c r="AU2" s="2">
        <v>37</v>
      </c>
      <c r="AV2" s="256">
        <v>2</v>
      </c>
      <c r="AW2" s="256">
        <v>1</v>
      </c>
      <c r="AX2" s="2" t="s">
        <v>50</v>
      </c>
      <c r="AY2" s="256">
        <v>4</v>
      </c>
      <c r="AZ2" s="256">
        <v>0</v>
      </c>
    </row>
    <row r="3" spans="1:52" x14ac:dyDescent="0.35">
      <c r="A3" s="189" t="s">
        <v>2542</v>
      </c>
      <c r="B3">
        <f>INDEX('Raw Initial'!$A$1:$IZ$96,MATCH(A3,'Raw Initial'!$B$1:$B$96,0),MATCH($M$1,'Raw Initial'!$A$1:$IZ$1,0))</f>
        <v>420</v>
      </c>
      <c r="C3" t="e">
        <f>INDEX('Raw Week1'!$A$1:$IZ$97,MATCH(A3,'Raw Week1'!$B$1:$B$97,0),MATCH($M$1,'Raw Week1'!$A$1:$IZ$1,0))</f>
        <v>#N/A</v>
      </c>
      <c r="D3" t="e">
        <f>INDEX('Raw Week2'!$A$1:$IZ$97,MATCH(A3,'Raw Week2'!$B$1:$B$97,0),MATCH($M$1,'Raw Week2'!$A$1:$IZ$1,0))</f>
        <v>#N/A</v>
      </c>
      <c r="E3" t="e">
        <f>INDEX('Raw Week6'!$A$1:$IZ$96,MATCH(A3,'Raw Week6'!$B$1:$B$96,0),MATCH($M$1,'Raw Week6'!$A$1:$IZ$1,0))</f>
        <v>#N/A</v>
      </c>
      <c r="F3" t="e">
        <f>INDEX('Raw Week12'!$A$1:$IZ$97,MATCH(A3,'Raw Week12'!$B$1:$B$97,0),MATCH($M$1,'Raw Week12'!$A$1:$IZ$1,0))</f>
        <v>#N/A</v>
      </c>
      <c r="G3" t="e">
        <f>INDEX('Raw Week18'!$A$1:$IZ$96,MATCH(A3,'Raw Week18'!$B$1:$B$96,0),MATCH($M$1,'Raw Week18'!$A$1:$IZ$1,0))</f>
        <v>#N/A</v>
      </c>
      <c r="H3" t="e">
        <f>INDEX('Raw Week24'!$A$1:$IZ$97,MATCH(A3,'Raw Week24'!$B$1:$B$97,0),MATCH($M$1,'Raw Week24'!$A$1:$IZ$1,0))</f>
        <v>#N/A</v>
      </c>
      <c r="I3" t="e">
        <f>INDEX('Raw Week30'!$A$1:$IZ$96,MATCH(A3,'Raw Week30'!$B$1:$B$96,0),MATCH($M$1,'Raw Week30'!$A$1:$IZ$1,0))</f>
        <v>#N/A</v>
      </c>
      <c r="J3" t="e">
        <f>INDEX('Raw Week36'!$A$1:$IZ$97,MATCH(A3,'Raw Week36'!$B$1:$B$97,0),MATCH($M$1,'Raw Week36'!$A$1:$IZ$1,0))</f>
        <v>#N/A</v>
      </c>
      <c r="K3" t="e">
        <f>INDEX('Raw Week42'!$A$1:$IZ$95,MATCH(A3,'Raw Week42'!$B$1:$B$95,0),MATCH($M$1,'Raw Week42'!$A$1:$IZ$1,0))</f>
        <v>#N/A</v>
      </c>
      <c r="L3" t="e">
        <f>INDEX('Raw Week48'!$A$1:$IZ$95,MATCH(A3,'Raw Week48'!$B$1:$B$95,0),MATCH($M$1,'Raw Week48'!$A$1:$IZ$1,0))</f>
        <v>#N/A</v>
      </c>
      <c r="N3"/>
      <c r="AH3" s="260">
        <f t="shared" si="0"/>
        <v>420</v>
      </c>
      <c r="AI3" t="e">
        <f t="shared" ref="AI3:AI34" si="7">C3</f>
        <v>#N/A</v>
      </c>
      <c r="AJ3" t="e">
        <f t="shared" ref="AJ3:AJ34" si="8">D3</f>
        <v>#N/A</v>
      </c>
      <c r="AK3" t="e">
        <f t="shared" ref="AK3:AK34" si="9">E3</f>
        <v>#N/A</v>
      </c>
      <c r="AL3" t="e">
        <f t="shared" ref="AL3:AL34" si="10">F3</f>
        <v>#N/A</v>
      </c>
      <c r="AM3" t="e">
        <f t="shared" si="1"/>
        <v>#N/A</v>
      </c>
      <c r="AN3" t="e">
        <f t="shared" si="2"/>
        <v>#N/A</v>
      </c>
      <c r="AO3" t="e">
        <f t="shared" si="3"/>
        <v>#N/A</v>
      </c>
      <c r="AP3" t="e">
        <f t="shared" si="4"/>
        <v>#N/A</v>
      </c>
      <c r="AQ3" t="e">
        <f t="shared" si="5"/>
        <v>#N/A</v>
      </c>
      <c r="AR3" t="e">
        <f t="shared" si="6"/>
        <v>#N/A</v>
      </c>
      <c r="AT3" s="2" t="s">
        <v>2542</v>
      </c>
      <c r="AU3" s="2">
        <v>27</v>
      </c>
      <c r="AV3" s="256">
        <v>2</v>
      </c>
      <c r="AW3" s="256">
        <v>1</v>
      </c>
      <c r="AX3" s="2" t="s">
        <v>50</v>
      </c>
      <c r="AY3" s="256">
        <v>4</v>
      </c>
      <c r="AZ3" s="256">
        <v>0</v>
      </c>
    </row>
    <row r="4" spans="1:52" x14ac:dyDescent="0.35">
      <c r="A4" s="189" t="s">
        <v>2543</v>
      </c>
      <c r="B4">
        <f>INDEX('Raw Initial'!$A$1:$IZ$96,MATCH(A4,'Raw Initial'!$B$1:$B$96,0),MATCH($M$1,'Raw Initial'!$A$1:$IZ$1,0))</f>
        <v>420</v>
      </c>
      <c r="C4" t="e">
        <f>INDEX('Raw Week1'!$A$1:$IZ$97,MATCH(A4,'Raw Week1'!$B$1:$B$97,0),MATCH($M$1,'Raw Week1'!$A$1:$IZ$1,0))</f>
        <v>#N/A</v>
      </c>
      <c r="D4" t="e">
        <f>INDEX('Raw Week2'!$A$1:$IZ$97,MATCH(A4,'Raw Week2'!$B$1:$B$97,0),MATCH($M$1,'Raw Week2'!$A$1:$IZ$1,0))</f>
        <v>#N/A</v>
      </c>
      <c r="E4" t="e">
        <f>INDEX('Raw Week6'!$A$1:$IZ$96,MATCH(A4,'Raw Week6'!$B$1:$B$96,0),MATCH($M$1,'Raw Week6'!$A$1:$IZ$1,0))</f>
        <v>#N/A</v>
      </c>
      <c r="F4" t="e">
        <f>INDEX('Raw Week12'!$A$1:$IZ$97,MATCH(A4,'Raw Week12'!$B$1:$B$97,0),MATCH($M$1,'Raw Week12'!$A$1:$IZ$1,0))</f>
        <v>#N/A</v>
      </c>
      <c r="G4" t="e">
        <f>INDEX('Raw Week18'!$A$1:$IZ$96,MATCH(A4,'Raw Week18'!$B$1:$B$96,0),MATCH($M$1,'Raw Week18'!$A$1:$IZ$1,0))</f>
        <v>#N/A</v>
      </c>
      <c r="H4" t="e">
        <f>INDEX('Raw Week24'!$A$1:$IZ$97,MATCH(A4,'Raw Week24'!$B$1:$B$97,0),MATCH($M$1,'Raw Week24'!$A$1:$IZ$1,0))</f>
        <v>#N/A</v>
      </c>
      <c r="I4" t="e">
        <f>INDEX('Raw Week30'!$A$1:$IZ$96,MATCH(A4,'Raw Week30'!$B$1:$B$96,0),MATCH($M$1,'Raw Week30'!$A$1:$IZ$1,0))</f>
        <v>#N/A</v>
      </c>
      <c r="J4" t="e">
        <f>INDEX('Raw Week36'!$A$1:$IZ$97,MATCH(A4,'Raw Week36'!$B$1:$B$97,0),MATCH($M$1,'Raw Week36'!$A$1:$IZ$1,0))</f>
        <v>#N/A</v>
      </c>
      <c r="K4" t="e">
        <f>INDEX('Raw Week42'!$A$1:$IZ$95,MATCH(A4,'Raw Week42'!$B$1:$B$95,0),MATCH($M$1,'Raw Week42'!$A$1:$IZ$1,0))</f>
        <v>#N/A</v>
      </c>
      <c r="L4" t="e">
        <f>INDEX('Raw Week48'!$A$1:$IZ$95,MATCH(A4,'Raw Week48'!$B$1:$B$95,0),MATCH($M$1,'Raw Week48'!$A$1:$IZ$1,0))</f>
        <v>#N/A</v>
      </c>
      <c r="N4"/>
      <c r="AH4" s="260">
        <f t="shared" si="0"/>
        <v>420</v>
      </c>
      <c r="AI4" t="e">
        <f t="shared" si="7"/>
        <v>#N/A</v>
      </c>
      <c r="AJ4" t="e">
        <f t="shared" si="8"/>
        <v>#N/A</v>
      </c>
      <c r="AK4" t="e">
        <f t="shared" si="9"/>
        <v>#N/A</v>
      </c>
      <c r="AL4" t="e">
        <f t="shared" si="10"/>
        <v>#N/A</v>
      </c>
      <c r="AM4" t="e">
        <f t="shared" si="1"/>
        <v>#N/A</v>
      </c>
      <c r="AN4" t="e">
        <f t="shared" si="2"/>
        <v>#N/A</v>
      </c>
      <c r="AO4" t="e">
        <f t="shared" si="3"/>
        <v>#N/A</v>
      </c>
      <c r="AP4" t="e">
        <f t="shared" si="4"/>
        <v>#N/A</v>
      </c>
      <c r="AQ4" t="e">
        <f t="shared" si="5"/>
        <v>#N/A</v>
      </c>
      <c r="AR4" t="e">
        <f t="shared" si="6"/>
        <v>#N/A</v>
      </c>
      <c r="AT4" s="2" t="s">
        <v>2543</v>
      </c>
      <c r="AU4" s="2">
        <v>41</v>
      </c>
      <c r="AV4" s="256">
        <v>3</v>
      </c>
      <c r="AW4" s="256">
        <v>1</v>
      </c>
      <c r="AX4" s="2" t="s">
        <v>50</v>
      </c>
      <c r="AY4" s="256">
        <v>5</v>
      </c>
      <c r="AZ4" s="256">
        <v>1</v>
      </c>
    </row>
    <row r="5" spans="1:52" x14ac:dyDescent="0.35">
      <c r="A5" s="189" t="s">
        <v>2544</v>
      </c>
      <c r="B5">
        <f>INDEX('Raw Initial'!$A$1:$IZ$96,MATCH(A5,'Raw Initial'!$B$1:$B$96,0),MATCH($M$1,'Raw Initial'!$A$1:$IZ$1,0))</f>
        <v>300</v>
      </c>
      <c r="C5">
        <f>INDEX('Raw Week1'!$A$1:$IZ$97,MATCH(A5,'Raw Week1'!$B$1:$B$97,0),MATCH($M$1,'Raw Week1'!$A$1:$IZ$1,0))</f>
        <v>180</v>
      </c>
      <c r="D5">
        <f>INDEX('Raw Week2'!$A$1:$IZ$97,MATCH(A5,'Raw Week2'!$B$1:$B$97,0),MATCH($M$1,'Raw Week2'!$A$1:$IZ$1,0))</f>
        <v>180</v>
      </c>
      <c r="E5">
        <f>INDEX('Raw Week6'!$A$1:$IZ$96,MATCH(A5,'Raw Week6'!$B$1:$B$96,0),MATCH($M$1,'Raw Week6'!$A$1:$IZ$1,0))</f>
        <v>240</v>
      </c>
      <c r="F5">
        <f>INDEX('Raw Week12'!$A$1:$IZ$97,MATCH(A5,'Raw Week12'!$B$1:$B$97,0),MATCH($M$1,'Raw Week12'!$A$1:$IZ$1,0))</f>
        <v>240</v>
      </c>
      <c r="G5">
        <f>INDEX('Raw Week18'!$A$1:$IZ$96,MATCH(A5,'Raw Week18'!$B$1:$B$96,0),MATCH($M$1,'Raw Week18'!$A$1:$IZ$1,0))</f>
        <v>240</v>
      </c>
      <c r="H5" t="e">
        <f>INDEX('Raw Week24'!$A$1:$IZ$97,MATCH(A5,'Raw Week24'!$B$1:$B$97,0),MATCH($M$1,'Raw Week24'!$A$1:$IZ$1,0))</f>
        <v>#N/A</v>
      </c>
      <c r="I5" t="e">
        <f>INDEX('Raw Week30'!$A$1:$IZ$96,MATCH(A5,'Raw Week30'!$B$1:$B$96,0),MATCH($M$1,'Raw Week30'!$A$1:$IZ$1,0))</f>
        <v>#N/A</v>
      </c>
      <c r="J5" t="e">
        <f>INDEX('Raw Week36'!$A$1:$IZ$97,MATCH(A5,'Raw Week36'!$B$1:$B$97,0),MATCH($M$1,'Raw Week36'!$A$1:$IZ$1,0))</f>
        <v>#N/A</v>
      </c>
      <c r="K5" t="e">
        <f>INDEX('Raw Week42'!$A$1:$IZ$95,MATCH(A5,'Raw Week42'!$B$1:$B$95,0),MATCH($M$1,'Raw Week42'!$A$1:$IZ$1,0))</f>
        <v>#N/A</v>
      </c>
      <c r="L5">
        <f>INDEX('Raw Week48'!$A$1:$IZ$95,MATCH(A5,'Raw Week48'!$B$1:$B$95,0),MATCH($M$1,'Raw Week48'!$A$1:$IZ$1,0))</f>
        <v>240</v>
      </c>
      <c r="N5"/>
      <c r="R5" t="str">
        <f>"All Subjects across time for "&amp;M1</f>
        <v>All Subjects across time for During the last 7 days, how much time per did you spend sitting (in average)? Please answer: _____ hours per day and/or _____ minutes per day</v>
      </c>
      <c r="AH5" s="260">
        <f t="shared" si="0"/>
        <v>300</v>
      </c>
      <c r="AI5">
        <f t="shared" si="7"/>
        <v>180</v>
      </c>
      <c r="AJ5">
        <f t="shared" si="8"/>
        <v>180</v>
      </c>
      <c r="AK5">
        <f t="shared" si="9"/>
        <v>240</v>
      </c>
      <c r="AL5">
        <f t="shared" si="10"/>
        <v>240</v>
      </c>
      <c r="AM5">
        <f t="shared" si="1"/>
        <v>240</v>
      </c>
      <c r="AN5" t="e">
        <f t="shared" si="2"/>
        <v>#N/A</v>
      </c>
      <c r="AO5" t="e">
        <f t="shared" si="3"/>
        <v>#N/A</v>
      </c>
      <c r="AP5" t="e">
        <f t="shared" si="4"/>
        <v>#N/A</v>
      </c>
      <c r="AQ5" t="e">
        <f t="shared" si="5"/>
        <v>#N/A</v>
      </c>
      <c r="AR5">
        <f t="shared" si="6"/>
        <v>240</v>
      </c>
      <c r="AT5" s="2" t="s">
        <v>2544</v>
      </c>
      <c r="AU5" s="2">
        <v>50</v>
      </c>
      <c r="AV5" s="256">
        <v>3</v>
      </c>
      <c r="AW5" s="256">
        <v>0</v>
      </c>
      <c r="AX5" s="2" t="s">
        <v>1037</v>
      </c>
      <c r="AY5" s="256">
        <v>4</v>
      </c>
      <c r="AZ5" s="256">
        <v>1</v>
      </c>
    </row>
    <row r="6" spans="1:52" x14ac:dyDescent="0.35">
      <c r="A6" s="189" t="s">
        <v>2545</v>
      </c>
      <c r="B6">
        <f>INDEX('Raw Initial'!$A$1:$IZ$96,MATCH(A6,'Raw Initial'!$B$1:$B$96,0),MATCH($M$1,'Raw Initial'!$A$1:$IZ$1,0))</f>
        <v>540</v>
      </c>
      <c r="C6">
        <f>INDEX('Raw Week1'!$A$1:$IZ$97,MATCH(A6,'Raw Week1'!$B$1:$B$97,0),MATCH($M$1,'Raw Week1'!$A$1:$IZ$1,0))</f>
        <v>600</v>
      </c>
      <c r="D6">
        <f>INDEX('Raw Week2'!$A$1:$IZ$97,MATCH(A6,'Raw Week2'!$B$1:$B$97,0),MATCH($M$1,'Raw Week2'!$A$1:$IZ$1,0))</f>
        <v>600</v>
      </c>
      <c r="E6">
        <f>INDEX('Raw Week6'!$A$1:$IZ$96,MATCH(A6,'Raw Week6'!$B$1:$B$96,0),MATCH($M$1,'Raw Week6'!$A$1:$IZ$1,0))</f>
        <v>600</v>
      </c>
      <c r="F6">
        <f>INDEX('Raw Week12'!$A$1:$IZ$97,MATCH(A6,'Raw Week12'!$B$1:$B$97,0),MATCH($M$1,'Raw Week12'!$A$1:$IZ$1,0))</f>
        <v>600</v>
      </c>
      <c r="G6" t="e">
        <f>INDEX('Raw Week18'!$A$1:$IZ$96,MATCH(A6,'Raw Week18'!$B$1:$B$96,0),MATCH($M$1,'Raw Week18'!$A$1:$IZ$1,0))</f>
        <v>#N/A</v>
      </c>
      <c r="H6" t="e">
        <f>INDEX('Raw Week24'!$A$1:$IZ$97,MATCH(A6,'Raw Week24'!$B$1:$B$97,0),MATCH($M$1,'Raw Week24'!$A$1:$IZ$1,0))</f>
        <v>#N/A</v>
      </c>
      <c r="I6" t="e">
        <f>INDEX('Raw Week30'!$A$1:$IZ$96,MATCH(A6,'Raw Week30'!$B$1:$B$96,0),MATCH($M$1,'Raw Week30'!$A$1:$IZ$1,0))</f>
        <v>#N/A</v>
      </c>
      <c r="J6" t="e">
        <f>INDEX('Raw Week36'!$A$1:$IZ$97,MATCH(A6,'Raw Week36'!$B$1:$B$97,0),MATCH($M$1,'Raw Week36'!$A$1:$IZ$1,0))</f>
        <v>#N/A</v>
      </c>
      <c r="K6">
        <f>INDEX('Raw Week42'!$A$1:$IZ$95,MATCH(A6,'Raw Week42'!$B$1:$B$95,0),MATCH($M$1,'Raw Week42'!$A$1:$IZ$1,0))</f>
        <v>10</v>
      </c>
      <c r="L6">
        <f>INDEX('Raw Week48'!$A$1:$IZ$95,MATCH(A6,'Raw Week48'!$B$1:$B$95,0),MATCH($M$1,'Raw Week48'!$A$1:$IZ$1,0))</f>
        <v>540</v>
      </c>
      <c r="N6"/>
      <c r="AH6" s="260">
        <f t="shared" si="0"/>
        <v>540</v>
      </c>
      <c r="AI6">
        <f t="shared" si="7"/>
        <v>600</v>
      </c>
      <c r="AJ6">
        <f t="shared" si="8"/>
        <v>600</v>
      </c>
      <c r="AK6">
        <f t="shared" si="9"/>
        <v>600</v>
      </c>
      <c r="AL6">
        <f t="shared" si="10"/>
        <v>600</v>
      </c>
      <c r="AM6" t="e">
        <f t="shared" si="1"/>
        <v>#N/A</v>
      </c>
      <c r="AN6" t="e">
        <f t="shared" si="2"/>
        <v>#N/A</v>
      </c>
      <c r="AO6" t="e">
        <f t="shared" si="3"/>
        <v>#N/A</v>
      </c>
      <c r="AP6" t="e">
        <f t="shared" si="4"/>
        <v>#N/A</v>
      </c>
      <c r="AQ6">
        <f t="shared" si="5"/>
        <v>10</v>
      </c>
      <c r="AR6">
        <f t="shared" si="6"/>
        <v>540</v>
      </c>
      <c r="AT6" s="2" t="s">
        <v>2545</v>
      </c>
      <c r="AU6" s="2">
        <v>29</v>
      </c>
      <c r="AV6" s="256">
        <v>2</v>
      </c>
      <c r="AW6" s="256">
        <v>1</v>
      </c>
      <c r="AX6" s="2" t="s">
        <v>50</v>
      </c>
      <c r="AY6" s="256">
        <v>4</v>
      </c>
      <c r="AZ6" s="256">
        <v>0</v>
      </c>
    </row>
    <row r="7" spans="1:52" x14ac:dyDescent="0.35">
      <c r="A7" s="189" t="s">
        <v>2546</v>
      </c>
      <c r="B7">
        <f>INDEX('Raw Initial'!$A$1:$IZ$96,MATCH(A7,'Raw Initial'!$B$1:$B$96,0),MATCH($M$1,'Raw Initial'!$A$1:$IZ$1,0))</f>
        <v>630</v>
      </c>
      <c r="C7">
        <f>INDEX('Raw Week1'!$A$1:$IZ$97,MATCH(A7,'Raw Week1'!$B$1:$B$97,0),MATCH($M$1,'Raw Week1'!$A$1:$IZ$1,0))</f>
        <v>600</v>
      </c>
      <c r="D7" t="e">
        <f>INDEX('Raw Week2'!$A$1:$IZ$97,MATCH(A7,'Raw Week2'!$B$1:$B$97,0),MATCH($M$1,'Raw Week2'!$A$1:$IZ$1,0))</f>
        <v>#N/A</v>
      </c>
      <c r="E7" t="e">
        <f>INDEX('Raw Week6'!$A$1:$IZ$96,MATCH(A7,'Raw Week6'!$B$1:$B$96,0),MATCH($M$1,'Raw Week6'!$A$1:$IZ$1,0))</f>
        <v>#N/A</v>
      </c>
      <c r="F7" t="e">
        <f>INDEX('Raw Week12'!$A$1:$IZ$97,MATCH(A7,'Raw Week12'!$B$1:$B$97,0),MATCH($M$1,'Raw Week12'!$A$1:$IZ$1,0))</f>
        <v>#N/A</v>
      </c>
      <c r="G7" t="e">
        <f>INDEX('Raw Week18'!$A$1:$IZ$96,MATCH(A7,'Raw Week18'!$B$1:$B$96,0),MATCH($M$1,'Raw Week18'!$A$1:$IZ$1,0))</f>
        <v>#N/A</v>
      </c>
      <c r="H7" t="e">
        <f>INDEX('Raw Week24'!$A$1:$IZ$97,MATCH(A7,'Raw Week24'!$B$1:$B$97,0),MATCH($M$1,'Raw Week24'!$A$1:$IZ$1,0))</f>
        <v>#N/A</v>
      </c>
      <c r="I7" t="e">
        <f>INDEX('Raw Week30'!$A$1:$IZ$96,MATCH(A7,'Raw Week30'!$B$1:$B$96,0),MATCH($M$1,'Raw Week30'!$A$1:$IZ$1,0))</f>
        <v>#N/A</v>
      </c>
      <c r="J7" t="e">
        <f>INDEX('Raw Week36'!$A$1:$IZ$97,MATCH(A7,'Raw Week36'!$B$1:$B$97,0),MATCH($M$1,'Raw Week36'!$A$1:$IZ$1,0))</f>
        <v>#N/A</v>
      </c>
      <c r="K7" t="e">
        <f>INDEX('Raw Week42'!$A$1:$IZ$95,MATCH(A7,'Raw Week42'!$B$1:$B$95,0),MATCH($M$1,'Raw Week42'!$A$1:$IZ$1,0))</f>
        <v>#N/A</v>
      </c>
      <c r="L7">
        <f>INDEX('Raw Week48'!$A$1:$IZ$95,MATCH(A7,'Raw Week48'!$B$1:$B$95,0),MATCH($M$1,'Raw Week48'!$A$1:$IZ$1,0))</f>
        <v>450</v>
      </c>
      <c r="N7"/>
      <c r="AH7" s="260">
        <f t="shared" si="0"/>
        <v>630</v>
      </c>
      <c r="AI7">
        <f t="shared" si="7"/>
        <v>600</v>
      </c>
      <c r="AJ7" t="e">
        <f t="shared" si="8"/>
        <v>#N/A</v>
      </c>
      <c r="AK7" t="e">
        <f t="shared" si="9"/>
        <v>#N/A</v>
      </c>
      <c r="AL7" t="e">
        <f t="shared" si="10"/>
        <v>#N/A</v>
      </c>
      <c r="AM7" t="e">
        <f t="shared" si="1"/>
        <v>#N/A</v>
      </c>
      <c r="AN7" t="e">
        <f t="shared" si="2"/>
        <v>#N/A</v>
      </c>
      <c r="AO7" t="e">
        <f t="shared" si="3"/>
        <v>#N/A</v>
      </c>
      <c r="AP7" t="e">
        <f t="shared" si="4"/>
        <v>#N/A</v>
      </c>
      <c r="AQ7" t="e">
        <f t="shared" si="5"/>
        <v>#N/A</v>
      </c>
      <c r="AR7">
        <f t="shared" si="6"/>
        <v>450</v>
      </c>
      <c r="AT7" s="2" t="s">
        <v>2546</v>
      </c>
      <c r="AU7" s="2">
        <v>39</v>
      </c>
      <c r="AV7" s="256">
        <v>2</v>
      </c>
      <c r="AW7" s="256">
        <v>1</v>
      </c>
      <c r="AX7" s="2" t="s">
        <v>138</v>
      </c>
      <c r="AY7" s="256">
        <v>4</v>
      </c>
      <c r="AZ7" s="256">
        <v>1</v>
      </c>
    </row>
    <row r="8" spans="1:52" x14ac:dyDescent="0.35">
      <c r="A8" s="189" t="s">
        <v>2547</v>
      </c>
      <c r="B8">
        <f>INDEX('Raw Initial'!$A$1:$IZ$96,MATCH(A8,'Raw Initial'!$B$1:$B$96,0),MATCH($M$1,'Raw Initial'!$A$1:$IZ$1,0))</f>
        <v>660</v>
      </c>
      <c r="C8" t="e">
        <f>INDEX('Raw Week1'!$A$1:$IZ$97,MATCH(A8,'Raw Week1'!$B$1:$B$97,0),MATCH($M$1,'Raw Week1'!$A$1:$IZ$1,0))</f>
        <v>#N/A</v>
      </c>
      <c r="D8" t="e">
        <f>INDEX('Raw Week2'!$A$1:$IZ$97,MATCH(A8,'Raw Week2'!$B$1:$B$97,0),MATCH($M$1,'Raw Week2'!$A$1:$IZ$1,0))</f>
        <v>#N/A</v>
      </c>
      <c r="E8" t="e">
        <f>INDEX('Raw Week6'!$A$1:$IZ$96,MATCH(A8,'Raw Week6'!$B$1:$B$96,0),MATCH($M$1,'Raw Week6'!$A$1:$IZ$1,0))</f>
        <v>#N/A</v>
      </c>
      <c r="F8" t="e">
        <f>INDEX('Raw Week12'!$A$1:$IZ$97,MATCH(A8,'Raw Week12'!$B$1:$B$97,0),MATCH($M$1,'Raw Week12'!$A$1:$IZ$1,0))</f>
        <v>#N/A</v>
      </c>
      <c r="G8" t="e">
        <f>INDEX('Raw Week18'!$A$1:$IZ$96,MATCH(A8,'Raw Week18'!$B$1:$B$96,0),MATCH($M$1,'Raw Week18'!$A$1:$IZ$1,0))</f>
        <v>#N/A</v>
      </c>
      <c r="H8" t="e">
        <f>INDEX('Raw Week24'!$A$1:$IZ$97,MATCH(A8,'Raw Week24'!$B$1:$B$97,0),MATCH($M$1,'Raw Week24'!$A$1:$IZ$1,0))</f>
        <v>#N/A</v>
      </c>
      <c r="I8" t="e">
        <f>INDEX('Raw Week30'!$A$1:$IZ$96,MATCH(A8,'Raw Week30'!$B$1:$B$96,0),MATCH($M$1,'Raw Week30'!$A$1:$IZ$1,0))</f>
        <v>#N/A</v>
      </c>
      <c r="J8" t="e">
        <f>INDEX('Raw Week36'!$A$1:$IZ$97,MATCH(A8,'Raw Week36'!$B$1:$B$97,0),MATCH($M$1,'Raw Week36'!$A$1:$IZ$1,0))</f>
        <v>#N/A</v>
      </c>
      <c r="K8" t="e">
        <f>INDEX('Raw Week42'!$A$1:$IZ$95,MATCH(A8,'Raw Week42'!$B$1:$B$95,0),MATCH($M$1,'Raw Week42'!$A$1:$IZ$1,0))</f>
        <v>#N/A</v>
      </c>
      <c r="L8" t="e">
        <f>INDEX('Raw Week48'!$A$1:$IZ$95,MATCH(A8,'Raw Week48'!$B$1:$B$95,0),MATCH($M$1,'Raw Week48'!$A$1:$IZ$1,0))</f>
        <v>#N/A</v>
      </c>
      <c r="N8"/>
      <c r="AH8" s="260">
        <f t="shared" si="0"/>
        <v>660</v>
      </c>
      <c r="AI8" t="e">
        <f t="shared" si="7"/>
        <v>#N/A</v>
      </c>
      <c r="AJ8" t="e">
        <f t="shared" si="8"/>
        <v>#N/A</v>
      </c>
      <c r="AK8" t="e">
        <f t="shared" si="9"/>
        <v>#N/A</v>
      </c>
      <c r="AL8" t="e">
        <f t="shared" si="10"/>
        <v>#N/A</v>
      </c>
      <c r="AM8" t="e">
        <f t="shared" si="1"/>
        <v>#N/A</v>
      </c>
      <c r="AN8" t="e">
        <f t="shared" si="2"/>
        <v>#N/A</v>
      </c>
      <c r="AO8" t="e">
        <f t="shared" si="3"/>
        <v>#N/A</v>
      </c>
      <c r="AP8" t="e">
        <f t="shared" si="4"/>
        <v>#N/A</v>
      </c>
      <c r="AQ8" t="e">
        <f t="shared" si="5"/>
        <v>#N/A</v>
      </c>
      <c r="AR8" t="e">
        <f t="shared" si="6"/>
        <v>#N/A</v>
      </c>
      <c r="AT8" s="2" t="s">
        <v>2547</v>
      </c>
      <c r="AU8" s="2">
        <v>35</v>
      </c>
      <c r="AV8" s="256">
        <v>2</v>
      </c>
      <c r="AW8" s="256">
        <v>1</v>
      </c>
      <c r="AX8" s="2" t="s">
        <v>50</v>
      </c>
      <c r="AY8" s="256">
        <v>5</v>
      </c>
      <c r="AZ8" s="256">
        <v>0</v>
      </c>
    </row>
    <row r="9" spans="1:52" x14ac:dyDescent="0.35">
      <c r="A9" s="189" t="s">
        <v>2548</v>
      </c>
      <c r="B9">
        <f>INDEX('Raw Initial'!$A$1:$IZ$96,MATCH(A9,'Raw Initial'!$B$1:$B$96,0),MATCH($M$1,'Raw Initial'!$A$1:$IZ$1,0))</f>
        <v>360</v>
      </c>
      <c r="C9">
        <f>INDEX('Raw Week1'!$A$1:$IZ$97,MATCH(A9,'Raw Week1'!$B$1:$B$97,0),MATCH($M$1,'Raw Week1'!$A$1:$IZ$1,0))</f>
        <v>240</v>
      </c>
      <c r="D9" t="e">
        <f>INDEX('Raw Week2'!$A$1:$IZ$97,MATCH(A9,'Raw Week2'!$B$1:$B$97,0),MATCH($M$1,'Raw Week2'!$A$1:$IZ$1,0))</f>
        <v>#N/A</v>
      </c>
      <c r="E9">
        <f>INDEX('Raw Week6'!$A$1:$IZ$96,MATCH(A9,'Raw Week6'!$B$1:$B$96,0),MATCH($M$1,'Raw Week6'!$A$1:$IZ$1,0))</f>
        <v>300</v>
      </c>
      <c r="F9" t="e">
        <f>INDEX('Raw Week12'!$A$1:$IZ$97,MATCH(A9,'Raw Week12'!$B$1:$B$97,0),MATCH($M$1,'Raw Week12'!$A$1:$IZ$1,0))</f>
        <v>#N/A</v>
      </c>
      <c r="G9">
        <f>INDEX('Raw Week18'!$A$1:$IZ$96,MATCH(A9,'Raw Week18'!$B$1:$B$96,0),MATCH($M$1,'Raw Week18'!$A$1:$IZ$1,0))</f>
        <v>240</v>
      </c>
      <c r="H9">
        <f>INDEX('Raw Week24'!$A$1:$IZ$97,MATCH(A9,'Raw Week24'!$B$1:$B$97,0),MATCH($M$1,'Raw Week24'!$A$1:$IZ$1,0))</f>
        <v>360</v>
      </c>
      <c r="I9">
        <f>INDEX('Raw Week30'!$A$1:$IZ$96,MATCH(A9,'Raw Week30'!$B$1:$B$96,0),MATCH($M$1,'Raw Week30'!$A$1:$IZ$1,0))</f>
        <v>300</v>
      </c>
      <c r="J9">
        <f>INDEX('Raw Week36'!$A$1:$IZ$97,MATCH(A9,'Raw Week36'!$B$1:$B$97,0),MATCH($M$1,'Raw Week36'!$A$1:$IZ$1,0))</f>
        <v>420</v>
      </c>
      <c r="K9">
        <f>INDEX('Raw Week42'!$A$1:$IZ$95,MATCH(A9,'Raw Week42'!$B$1:$B$95,0),MATCH($M$1,'Raw Week42'!$A$1:$IZ$1,0))</f>
        <v>240</v>
      </c>
      <c r="L9">
        <f>INDEX('Raw Week48'!$A$1:$IZ$95,MATCH(A9,'Raw Week48'!$B$1:$B$95,0),MATCH($M$1,'Raw Week48'!$A$1:$IZ$1,0))</f>
        <v>240</v>
      </c>
      <c r="N9"/>
      <c r="AH9" s="260">
        <f t="shared" si="0"/>
        <v>360</v>
      </c>
      <c r="AI9">
        <f t="shared" si="7"/>
        <v>240</v>
      </c>
      <c r="AJ9" t="e">
        <f t="shared" si="8"/>
        <v>#N/A</v>
      </c>
      <c r="AK9">
        <f t="shared" si="9"/>
        <v>300</v>
      </c>
      <c r="AL9" t="e">
        <f t="shared" si="10"/>
        <v>#N/A</v>
      </c>
      <c r="AM9">
        <f t="shared" si="1"/>
        <v>240</v>
      </c>
      <c r="AN9">
        <f t="shared" si="2"/>
        <v>360</v>
      </c>
      <c r="AO9">
        <f t="shared" si="3"/>
        <v>300</v>
      </c>
      <c r="AP9">
        <f t="shared" si="4"/>
        <v>420</v>
      </c>
      <c r="AQ9">
        <f t="shared" si="5"/>
        <v>240</v>
      </c>
      <c r="AR9">
        <f t="shared" si="6"/>
        <v>240</v>
      </c>
      <c r="AT9" s="2" t="s">
        <v>2548</v>
      </c>
      <c r="AU9" s="2">
        <v>38</v>
      </c>
      <c r="AV9" s="256">
        <v>2</v>
      </c>
      <c r="AW9" s="256">
        <v>1</v>
      </c>
      <c r="AX9" s="2" t="s">
        <v>50</v>
      </c>
      <c r="AY9" s="256">
        <v>5</v>
      </c>
      <c r="AZ9" s="256">
        <v>1</v>
      </c>
    </row>
    <row r="10" spans="1:52" x14ac:dyDescent="0.35">
      <c r="A10" s="189" t="s">
        <v>2549</v>
      </c>
      <c r="B10">
        <f>INDEX('Raw Initial'!$A$1:$IZ$96,MATCH(A10,'Raw Initial'!$B$1:$B$96,0),MATCH($M$1,'Raw Initial'!$A$1:$IZ$1,0))</f>
        <v>600</v>
      </c>
      <c r="C10" t="e">
        <f>INDEX('Raw Week1'!$A$1:$IZ$97,MATCH(A10,'Raw Week1'!$B$1:$B$97,0),MATCH($M$1,'Raw Week1'!$A$1:$IZ$1,0))</f>
        <v>#N/A</v>
      </c>
      <c r="D10" t="e">
        <f>INDEX('Raw Week2'!$A$1:$IZ$97,MATCH(A10,'Raw Week2'!$B$1:$B$97,0),MATCH($M$1,'Raw Week2'!$A$1:$IZ$1,0))</f>
        <v>#N/A</v>
      </c>
      <c r="E10" t="e">
        <f>INDEX('Raw Week6'!$A$1:$IZ$96,MATCH(A10,'Raw Week6'!$B$1:$B$96,0),MATCH($M$1,'Raw Week6'!$A$1:$IZ$1,0))</f>
        <v>#N/A</v>
      </c>
      <c r="F10" t="e">
        <f>INDEX('Raw Week12'!$A$1:$IZ$97,MATCH(A10,'Raw Week12'!$B$1:$B$97,0),MATCH($M$1,'Raw Week12'!$A$1:$IZ$1,0))</f>
        <v>#N/A</v>
      </c>
      <c r="G10" t="e">
        <f>INDEX('Raw Week18'!$A$1:$IZ$96,MATCH(A10,'Raw Week18'!$B$1:$B$96,0),MATCH($M$1,'Raw Week18'!$A$1:$IZ$1,0))</f>
        <v>#N/A</v>
      </c>
      <c r="H10" t="e">
        <f>INDEX('Raw Week24'!$A$1:$IZ$97,MATCH(A10,'Raw Week24'!$B$1:$B$97,0),MATCH($M$1,'Raw Week24'!$A$1:$IZ$1,0))</f>
        <v>#N/A</v>
      </c>
      <c r="I10" t="e">
        <f>INDEX('Raw Week30'!$A$1:$IZ$96,MATCH(A10,'Raw Week30'!$B$1:$B$96,0),MATCH($M$1,'Raw Week30'!$A$1:$IZ$1,0))</f>
        <v>#N/A</v>
      </c>
      <c r="J10" t="e">
        <f>INDEX('Raw Week36'!$A$1:$IZ$97,MATCH(A10,'Raw Week36'!$B$1:$B$97,0),MATCH($M$1,'Raw Week36'!$A$1:$IZ$1,0))</f>
        <v>#N/A</v>
      </c>
      <c r="K10" t="e">
        <f>INDEX('Raw Week42'!$A$1:$IZ$95,MATCH(A10,'Raw Week42'!$B$1:$B$95,0),MATCH($M$1,'Raw Week42'!$A$1:$IZ$1,0))</f>
        <v>#N/A</v>
      </c>
      <c r="L10" t="e">
        <f>INDEX('Raw Week48'!$A$1:$IZ$95,MATCH(A10,'Raw Week48'!$B$1:$B$95,0),MATCH($M$1,'Raw Week48'!$A$1:$IZ$1,0))</f>
        <v>#N/A</v>
      </c>
      <c r="N10"/>
      <c r="AH10" s="260">
        <f t="shared" si="0"/>
        <v>600</v>
      </c>
      <c r="AI10" t="e">
        <f t="shared" si="7"/>
        <v>#N/A</v>
      </c>
      <c r="AJ10" t="e">
        <f t="shared" si="8"/>
        <v>#N/A</v>
      </c>
      <c r="AK10" t="e">
        <f t="shared" si="9"/>
        <v>#N/A</v>
      </c>
      <c r="AL10" t="e">
        <f t="shared" si="10"/>
        <v>#N/A</v>
      </c>
      <c r="AM10" t="e">
        <f t="shared" si="1"/>
        <v>#N/A</v>
      </c>
      <c r="AN10" t="e">
        <f t="shared" si="2"/>
        <v>#N/A</v>
      </c>
      <c r="AO10" t="e">
        <f t="shared" si="3"/>
        <v>#N/A</v>
      </c>
      <c r="AP10" t="e">
        <f t="shared" si="4"/>
        <v>#N/A</v>
      </c>
      <c r="AQ10" t="e">
        <f t="shared" si="5"/>
        <v>#N/A</v>
      </c>
      <c r="AR10" t="e">
        <f t="shared" si="6"/>
        <v>#N/A</v>
      </c>
      <c r="AT10" s="2" t="s">
        <v>2549</v>
      </c>
      <c r="AU10" s="2">
        <v>75</v>
      </c>
      <c r="AV10" s="256">
        <v>5</v>
      </c>
      <c r="AW10" s="256">
        <v>0</v>
      </c>
      <c r="AX10" s="2" t="s">
        <v>50</v>
      </c>
      <c r="AY10" s="256">
        <v>4</v>
      </c>
      <c r="AZ10" s="256">
        <v>0</v>
      </c>
    </row>
    <row r="11" spans="1:52" x14ac:dyDescent="0.35">
      <c r="A11" s="189" t="s">
        <v>2550</v>
      </c>
      <c r="B11">
        <f>INDEX('Raw Initial'!$A$1:$IZ$96,MATCH(A11,'Raw Initial'!$B$1:$B$96,0),MATCH($M$1,'Raw Initial'!$A$1:$IZ$1,0))</f>
        <v>720</v>
      </c>
      <c r="C11" t="e">
        <f>INDEX('Raw Week1'!$A$1:$IZ$97,MATCH(A11,'Raw Week1'!$B$1:$B$97,0),MATCH($M$1,'Raw Week1'!$A$1:$IZ$1,0))</f>
        <v>#N/A</v>
      </c>
      <c r="D11" t="e">
        <f>INDEX('Raw Week2'!$A$1:$IZ$97,MATCH(A11,'Raw Week2'!$B$1:$B$97,0),MATCH($M$1,'Raw Week2'!$A$1:$IZ$1,0))</f>
        <v>#N/A</v>
      </c>
      <c r="E11" t="e">
        <f>INDEX('Raw Week6'!$A$1:$IZ$96,MATCH(A11,'Raw Week6'!$B$1:$B$96,0),MATCH($M$1,'Raw Week6'!$A$1:$IZ$1,0))</f>
        <v>#N/A</v>
      </c>
      <c r="F11" t="e">
        <f>INDEX('Raw Week12'!$A$1:$IZ$97,MATCH(A11,'Raw Week12'!$B$1:$B$97,0),MATCH($M$1,'Raw Week12'!$A$1:$IZ$1,0))</f>
        <v>#N/A</v>
      </c>
      <c r="G11" t="e">
        <f>INDEX('Raw Week18'!$A$1:$IZ$96,MATCH(A11,'Raw Week18'!$B$1:$B$96,0),MATCH($M$1,'Raw Week18'!$A$1:$IZ$1,0))</f>
        <v>#N/A</v>
      </c>
      <c r="H11" t="e">
        <f>INDEX('Raw Week24'!$A$1:$IZ$97,MATCH(A11,'Raw Week24'!$B$1:$B$97,0),MATCH($M$1,'Raw Week24'!$A$1:$IZ$1,0))</f>
        <v>#N/A</v>
      </c>
      <c r="I11" t="e">
        <f>INDEX('Raw Week30'!$A$1:$IZ$96,MATCH(A11,'Raw Week30'!$B$1:$B$96,0),MATCH($M$1,'Raw Week30'!$A$1:$IZ$1,0))</f>
        <v>#N/A</v>
      </c>
      <c r="J11" t="e">
        <f>INDEX('Raw Week36'!$A$1:$IZ$97,MATCH(A11,'Raw Week36'!$B$1:$B$97,0),MATCH($M$1,'Raw Week36'!$A$1:$IZ$1,0))</f>
        <v>#N/A</v>
      </c>
      <c r="K11" t="e">
        <f>INDEX('Raw Week42'!$A$1:$IZ$95,MATCH(A11,'Raw Week42'!$B$1:$B$95,0),MATCH($M$1,'Raw Week42'!$A$1:$IZ$1,0))</f>
        <v>#N/A</v>
      </c>
      <c r="L11" t="e">
        <f>INDEX('Raw Week48'!$A$1:$IZ$95,MATCH(A11,'Raw Week48'!$B$1:$B$95,0),MATCH($M$1,'Raw Week48'!$A$1:$IZ$1,0))</f>
        <v>#N/A</v>
      </c>
      <c r="N11"/>
      <c r="AH11" s="260">
        <f t="shared" si="0"/>
        <v>720</v>
      </c>
      <c r="AI11" t="e">
        <f t="shared" si="7"/>
        <v>#N/A</v>
      </c>
      <c r="AJ11" t="e">
        <f t="shared" si="8"/>
        <v>#N/A</v>
      </c>
      <c r="AK11" t="e">
        <f t="shared" si="9"/>
        <v>#N/A</v>
      </c>
      <c r="AL11" t="e">
        <f t="shared" si="10"/>
        <v>#N/A</v>
      </c>
      <c r="AM11" t="e">
        <f t="shared" si="1"/>
        <v>#N/A</v>
      </c>
      <c r="AN11" t="e">
        <f t="shared" si="2"/>
        <v>#N/A</v>
      </c>
      <c r="AO11" t="e">
        <f t="shared" si="3"/>
        <v>#N/A</v>
      </c>
      <c r="AP11" t="e">
        <f t="shared" si="4"/>
        <v>#N/A</v>
      </c>
      <c r="AQ11" t="e">
        <f t="shared" si="5"/>
        <v>#N/A</v>
      </c>
      <c r="AR11" t="e">
        <f t="shared" si="6"/>
        <v>#N/A</v>
      </c>
      <c r="AT11" s="2" t="s">
        <v>2550</v>
      </c>
      <c r="AU11" s="2">
        <v>63</v>
      </c>
      <c r="AV11" s="256">
        <v>4</v>
      </c>
      <c r="AW11" s="256">
        <v>0</v>
      </c>
      <c r="AX11" s="2" t="s">
        <v>50</v>
      </c>
      <c r="AY11" s="256">
        <v>2</v>
      </c>
      <c r="AZ11" s="256">
        <v>0</v>
      </c>
    </row>
    <row r="12" spans="1:52" x14ac:dyDescent="0.35">
      <c r="A12" s="189" t="s">
        <v>2551</v>
      </c>
      <c r="B12">
        <f>INDEX('Raw Initial'!$A$1:$IZ$96,MATCH(A12,'Raw Initial'!$B$1:$B$96,0),MATCH($M$1,'Raw Initial'!$A$1:$IZ$1,0))</f>
        <v>540</v>
      </c>
      <c r="C12">
        <f>INDEX('Raw Week1'!$A$1:$IZ$97,MATCH(A12,'Raw Week1'!$B$1:$B$97,0),MATCH($M$1,'Raw Week1'!$A$1:$IZ$1,0))</f>
        <v>480</v>
      </c>
      <c r="D12" t="e">
        <f>INDEX('Raw Week2'!$A$1:$IZ$97,MATCH(A12,'Raw Week2'!$B$1:$B$97,0),MATCH($M$1,'Raw Week2'!$A$1:$IZ$1,0))</f>
        <v>#N/A</v>
      </c>
      <c r="E12">
        <f>INDEX('Raw Week6'!$A$1:$IZ$96,MATCH(A12,'Raw Week6'!$B$1:$B$96,0),MATCH($M$1,'Raw Week6'!$A$1:$IZ$1,0))</f>
        <v>600</v>
      </c>
      <c r="F12">
        <f>INDEX('Raw Week12'!$A$1:$IZ$97,MATCH(A12,'Raw Week12'!$B$1:$B$97,0),MATCH($M$1,'Raw Week12'!$A$1:$IZ$1,0))</f>
        <v>960</v>
      </c>
      <c r="G12" t="e">
        <f>INDEX('Raw Week18'!$A$1:$IZ$96,MATCH(A12,'Raw Week18'!$B$1:$B$96,0),MATCH($M$1,'Raw Week18'!$A$1:$IZ$1,0))</f>
        <v>#N/A</v>
      </c>
      <c r="H12">
        <f>INDEX('Raw Week24'!$A$1:$IZ$97,MATCH(A12,'Raw Week24'!$B$1:$B$97,0),MATCH($M$1,'Raw Week24'!$A$1:$IZ$1,0))</f>
        <v>600</v>
      </c>
      <c r="I12" t="e">
        <f>INDEX('Raw Week30'!$A$1:$IZ$96,MATCH(A12,'Raw Week30'!$B$1:$B$96,0),MATCH($M$1,'Raw Week30'!$A$1:$IZ$1,0))</f>
        <v>#N/A</v>
      </c>
      <c r="J12" t="e">
        <f>INDEX('Raw Week36'!$A$1:$IZ$97,MATCH(A12,'Raw Week36'!$B$1:$B$97,0),MATCH($M$1,'Raw Week36'!$A$1:$IZ$1,0))</f>
        <v>#N/A</v>
      </c>
      <c r="K12" t="e">
        <f>INDEX('Raw Week42'!$A$1:$IZ$95,MATCH(A12,'Raw Week42'!$B$1:$B$95,0),MATCH($M$1,'Raw Week42'!$A$1:$IZ$1,0))</f>
        <v>#N/A</v>
      </c>
      <c r="L12" t="e">
        <f>INDEX('Raw Week48'!$A$1:$IZ$95,MATCH(A12,'Raw Week48'!$B$1:$B$95,0),MATCH($M$1,'Raw Week48'!$A$1:$IZ$1,0))</f>
        <v>#N/A</v>
      </c>
      <c r="N12"/>
      <c r="AH12" s="260">
        <f t="shared" si="0"/>
        <v>540</v>
      </c>
      <c r="AI12">
        <f t="shared" si="7"/>
        <v>480</v>
      </c>
      <c r="AJ12" t="e">
        <f t="shared" si="8"/>
        <v>#N/A</v>
      </c>
      <c r="AK12">
        <f t="shared" si="9"/>
        <v>600</v>
      </c>
      <c r="AL12">
        <f t="shared" si="10"/>
        <v>960</v>
      </c>
      <c r="AM12" t="e">
        <f t="shared" si="1"/>
        <v>#N/A</v>
      </c>
      <c r="AN12">
        <f t="shared" si="2"/>
        <v>600</v>
      </c>
      <c r="AO12" t="e">
        <f t="shared" si="3"/>
        <v>#N/A</v>
      </c>
      <c r="AP12" t="e">
        <f t="shared" si="4"/>
        <v>#N/A</v>
      </c>
      <c r="AQ12" t="e">
        <f t="shared" si="5"/>
        <v>#N/A</v>
      </c>
      <c r="AR12" t="e">
        <f t="shared" si="6"/>
        <v>#N/A</v>
      </c>
      <c r="AT12" s="2" t="s">
        <v>2551</v>
      </c>
      <c r="AU12" s="2">
        <v>19</v>
      </c>
      <c r="AV12" s="256">
        <v>1</v>
      </c>
      <c r="AW12" s="256">
        <v>1</v>
      </c>
      <c r="AX12" s="2" t="s">
        <v>50</v>
      </c>
      <c r="AY12" s="256">
        <v>2</v>
      </c>
      <c r="AZ12" s="256">
        <v>0</v>
      </c>
    </row>
    <row r="13" spans="1:52" x14ac:dyDescent="0.35">
      <c r="A13" s="189" t="s">
        <v>2552</v>
      </c>
      <c r="B13">
        <f>INDEX('Raw Initial'!$A$1:$IZ$96,MATCH(A13,'Raw Initial'!$B$1:$B$96,0),MATCH($M$1,'Raw Initial'!$A$1:$IZ$1,0))</f>
        <v>300</v>
      </c>
      <c r="C13">
        <f>INDEX('Raw Week1'!$A$1:$IZ$97,MATCH(A13,'Raw Week1'!$B$1:$B$97,0),MATCH($M$1,'Raw Week1'!$A$1:$IZ$1,0))</f>
        <v>360</v>
      </c>
      <c r="D13">
        <f>INDEX('Raw Week2'!$A$1:$IZ$97,MATCH(A13,'Raw Week2'!$B$1:$B$97,0),MATCH($M$1,'Raw Week2'!$A$1:$IZ$1,0))</f>
        <v>360</v>
      </c>
      <c r="E13">
        <f>INDEX('Raw Week6'!$A$1:$IZ$96,MATCH(A13,'Raw Week6'!$B$1:$B$96,0),MATCH($M$1,'Raw Week6'!$A$1:$IZ$1,0))</f>
        <v>360</v>
      </c>
      <c r="F13">
        <f>INDEX('Raw Week12'!$A$1:$IZ$97,MATCH(A13,'Raw Week12'!$B$1:$B$97,0),MATCH($M$1,'Raw Week12'!$A$1:$IZ$1,0))</f>
        <v>300</v>
      </c>
      <c r="G13">
        <f>INDEX('Raw Week18'!$A$1:$IZ$96,MATCH(A13,'Raw Week18'!$B$1:$B$96,0),MATCH($M$1,'Raw Week18'!$A$1:$IZ$1,0))</f>
        <v>300</v>
      </c>
      <c r="H13">
        <f>INDEX('Raw Week24'!$A$1:$IZ$97,MATCH(A13,'Raw Week24'!$B$1:$B$97,0),MATCH($M$1,'Raw Week24'!$A$1:$IZ$1,0))</f>
        <v>300</v>
      </c>
      <c r="I13">
        <f>INDEX('Raw Week30'!$A$1:$IZ$96,MATCH(A13,'Raw Week30'!$B$1:$B$96,0),MATCH($M$1,'Raw Week30'!$A$1:$IZ$1,0))</f>
        <v>300</v>
      </c>
      <c r="J13">
        <f>INDEX('Raw Week36'!$A$1:$IZ$97,MATCH(A13,'Raw Week36'!$B$1:$B$97,0),MATCH($M$1,'Raw Week36'!$A$1:$IZ$1,0))</f>
        <v>300</v>
      </c>
      <c r="K13">
        <f>INDEX('Raw Week42'!$A$1:$IZ$95,MATCH(A13,'Raw Week42'!$B$1:$B$95,0),MATCH($M$1,'Raw Week42'!$A$1:$IZ$1,0))</f>
        <v>300</v>
      </c>
      <c r="L13">
        <f>INDEX('Raw Week48'!$A$1:$IZ$95,MATCH(A13,'Raw Week48'!$B$1:$B$95,0),MATCH($M$1,'Raw Week48'!$A$1:$IZ$1,0))</f>
        <v>300</v>
      </c>
      <c r="N13"/>
      <c r="AH13" s="260">
        <f t="shared" si="0"/>
        <v>300</v>
      </c>
      <c r="AI13">
        <f t="shared" si="7"/>
        <v>360</v>
      </c>
      <c r="AJ13">
        <f t="shared" si="8"/>
        <v>360</v>
      </c>
      <c r="AK13">
        <f t="shared" si="9"/>
        <v>360</v>
      </c>
      <c r="AL13">
        <f t="shared" si="10"/>
        <v>300</v>
      </c>
      <c r="AM13">
        <f t="shared" si="1"/>
        <v>300</v>
      </c>
      <c r="AN13">
        <f t="shared" si="2"/>
        <v>300</v>
      </c>
      <c r="AO13">
        <f t="shared" si="3"/>
        <v>300</v>
      </c>
      <c r="AP13">
        <f t="shared" si="4"/>
        <v>300</v>
      </c>
      <c r="AQ13">
        <f t="shared" si="5"/>
        <v>300</v>
      </c>
      <c r="AR13">
        <f t="shared" si="6"/>
        <v>300</v>
      </c>
      <c r="AT13" s="2" t="s">
        <v>2552</v>
      </c>
      <c r="AU13" s="2">
        <v>46</v>
      </c>
      <c r="AV13" s="256">
        <v>3</v>
      </c>
      <c r="AW13" s="256">
        <v>0</v>
      </c>
      <c r="AX13" s="2" t="s">
        <v>50</v>
      </c>
      <c r="AY13" s="256">
        <v>5</v>
      </c>
      <c r="AZ13" s="256">
        <v>1</v>
      </c>
    </row>
    <row r="14" spans="1:52" x14ac:dyDescent="0.35">
      <c r="A14" s="189" t="s">
        <v>2553</v>
      </c>
      <c r="B14">
        <f>INDEX('Raw Initial'!$A$1:$IZ$96,MATCH(A14,'Raw Initial'!$B$1:$B$96,0),MATCH($M$1,'Raw Initial'!$A$1:$IZ$1,0))</f>
        <v>570</v>
      </c>
      <c r="C14">
        <f>INDEX('Raw Week1'!$A$1:$IZ$97,MATCH(A14,'Raw Week1'!$B$1:$B$97,0),MATCH($M$1,'Raw Week1'!$A$1:$IZ$1,0))</f>
        <v>540</v>
      </c>
      <c r="D14" t="e">
        <f>INDEX('Raw Week2'!$A$1:$IZ$97,MATCH(A14,'Raw Week2'!$B$1:$B$97,0),MATCH($M$1,'Raw Week2'!$A$1:$IZ$1,0))</f>
        <v>#N/A</v>
      </c>
      <c r="E14" t="e">
        <f>INDEX('Raw Week6'!$A$1:$IZ$96,MATCH(A14,'Raw Week6'!$B$1:$B$96,0),MATCH($M$1,'Raw Week6'!$A$1:$IZ$1,0))</f>
        <v>#N/A</v>
      </c>
      <c r="F14" t="e">
        <f>INDEX('Raw Week12'!$A$1:$IZ$97,MATCH(A14,'Raw Week12'!$B$1:$B$97,0),MATCH($M$1,'Raw Week12'!$A$1:$IZ$1,0))</f>
        <v>#N/A</v>
      </c>
      <c r="G14" t="e">
        <f>INDEX('Raw Week18'!$A$1:$IZ$96,MATCH(A14,'Raw Week18'!$B$1:$B$96,0),MATCH($M$1,'Raw Week18'!$A$1:$IZ$1,0))</f>
        <v>#N/A</v>
      </c>
      <c r="H14" t="e">
        <f>INDEX('Raw Week24'!$A$1:$IZ$97,MATCH(A14,'Raw Week24'!$B$1:$B$97,0),MATCH($M$1,'Raw Week24'!$A$1:$IZ$1,0))</f>
        <v>#N/A</v>
      </c>
      <c r="I14" t="e">
        <f>INDEX('Raw Week30'!$A$1:$IZ$96,MATCH(A14,'Raw Week30'!$B$1:$B$96,0),MATCH($M$1,'Raw Week30'!$A$1:$IZ$1,0))</f>
        <v>#N/A</v>
      </c>
      <c r="J14" t="e">
        <f>INDEX('Raw Week36'!$A$1:$IZ$97,MATCH(A14,'Raw Week36'!$B$1:$B$97,0),MATCH($M$1,'Raw Week36'!$A$1:$IZ$1,0))</f>
        <v>#N/A</v>
      </c>
      <c r="K14" t="e">
        <f>INDEX('Raw Week42'!$A$1:$IZ$95,MATCH(A14,'Raw Week42'!$B$1:$B$95,0),MATCH($M$1,'Raw Week42'!$A$1:$IZ$1,0))</f>
        <v>#N/A</v>
      </c>
      <c r="L14" t="e">
        <f>INDEX('Raw Week48'!$A$1:$IZ$95,MATCH(A14,'Raw Week48'!$B$1:$B$95,0),MATCH($M$1,'Raw Week48'!$A$1:$IZ$1,0))</f>
        <v>#N/A</v>
      </c>
      <c r="N14"/>
      <c r="AH14" s="260">
        <f t="shared" si="0"/>
        <v>570</v>
      </c>
      <c r="AI14">
        <f t="shared" si="7"/>
        <v>540</v>
      </c>
      <c r="AJ14" t="e">
        <f t="shared" si="8"/>
        <v>#N/A</v>
      </c>
      <c r="AK14" t="e">
        <f t="shared" si="9"/>
        <v>#N/A</v>
      </c>
      <c r="AL14" t="e">
        <f t="shared" si="10"/>
        <v>#N/A</v>
      </c>
      <c r="AM14" t="e">
        <f t="shared" si="1"/>
        <v>#N/A</v>
      </c>
      <c r="AN14" t="e">
        <f t="shared" si="2"/>
        <v>#N/A</v>
      </c>
      <c r="AO14" t="e">
        <f t="shared" si="3"/>
        <v>#N/A</v>
      </c>
      <c r="AP14" t="e">
        <f t="shared" si="4"/>
        <v>#N/A</v>
      </c>
      <c r="AQ14" t="e">
        <f t="shared" si="5"/>
        <v>#N/A</v>
      </c>
      <c r="AR14" t="e">
        <f t="shared" si="6"/>
        <v>#N/A</v>
      </c>
      <c r="AT14" s="2" t="s">
        <v>2553</v>
      </c>
      <c r="AU14" s="2">
        <v>44</v>
      </c>
      <c r="AV14" s="256">
        <v>3</v>
      </c>
      <c r="AW14" s="256">
        <v>1</v>
      </c>
      <c r="AX14" s="2" t="s">
        <v>50</v>
      </c>
      <c r="AY14" s="256">
        <v>1</v>
      </c>
      <c r="AZ14" s="256">
        <v>1</v>
      </c>
    </row>
    <row r="15" spans="1:52" x14ac:dyDescent="0.35">
      <c r="A15" s="189" t="s">
        <v>2554</v>
      </c>
      <c r="B15">
        <f>INDEX('Raw Initial'!$A$1:$IZ$96,MATCH(A15,'Raw Initial'!$B$1:$B$96,0),MATCH($M$1,'Raw Initial'!$A$1:$IZ$1,0))</f>
        <v>270</v>
      </c>
      <c r="C15" t="e">
        <f>INDEX('Raw Week1'!$A$1:$IZ$97,MATCH(A15,'Raw Week1'!$B$1:$B$97,0),MATCH($M$1,'Raw Week1'!$A$1:$IZ$1,0))</f>
        <v>#N/A</v>
      </c>
      <c r="D15" t="e">
        <f>INDEX('Raw Week2'!$A$1:$IZ$97,MATCH(A15,'Raw Week2'!$B$1:$B$97,0),MATCH($M$1,'Raw Week2'!$A$1:$IZ$1,0))</f>
        <v>#N/A</v>
      </c>
      <c r="E15">
        <f>INDEX('Raw Week6'!$A$1:$IZ$96,MATCH(A15,'Raw Week6'!$B$1:$B$96,0),MATCH($M$1,'Raw Week6'!$A$1:$IZ$1,0))</f>
        <v>420</v>
      </c>
      <c r="F15">
        <f>INDEX('Raw Week12'!$A$1:$IZ$97,MATCH(A15,'Raw Week12'!$B$1:$B$97,0),MATCH($M$1,'Raw Week12'!$A$1:$IZ$1,0))</f>
        <v>360</v>
      </c>
      <c r="G15" t="e">
        <f>INDEX('Raw Week18'!$A$1:$IZ$96,MATCH(A15,'Raw Week18'!$B$1:$B$96,0),MATCH($M$1,'Raw Week18'!$A$1:$IZ$1,0))</f>
        <v>#N/A</v>
      </c>
      <c r="H15" t="e">
        <f>INDEX('Raw Week24'!$A$1:$IZ$97,MATCH(A15,'Raw Week24'!$B$1:$B$97,0),MATCH($M$1,'Raw Week24'!$A$1:$IZ$1,0))</f>
        <v>#N/A</v>
      </c>
      <c r="I15" t="e">
        <f>INDEX('Raw Week30'!$A$1:$IZ$96,MATCH(A15,'Raw Week30'!$B$1:$B$96,0),MATCH($M$1,'Raw Week30'!$A$1:$IZ$1,0))</f>
        <v>#N/A</v>
      </c>
      <c r="J15" t="e">
        <f>INDEX('Raw Week36'!$A$1:$IZ$97,MATCH(A15,'Raw Week36'!$B$1:$B$97,0),MATCH($M$1,'Raw Week36'!$A$1:$IZ$1,0))</f>
        <v>#N/A</v>
      </c>
      <c r="K15" t="e">
        <f>INDEX('Raw Week42'!$A$1:$IZ$95,MATCH(A15,'Raw Week42'!$B$1:$B$95,0),MATCH($M$1,'Raw Week42'!$A$1:$IZ$1,0))</f>
        <v>#N/A</v>
      </c>
      <c r="L15">
        <f>INDEX('Raw Week48'!$A$1:$IZ$95,MATCH(A15,'Raw Week48'!$B$1:$B$95,0),MATCH($M$1,'Raw Week48'!$A$1:$IZ$1,0))</f>
        <v>360</v>
      </c>
      <c r="N15"/>
      <c r="AH15" s="260">
        <f t="shared" si="0"/>
        <v>270</v>
      </c>
      <c r="AI15" t="e">
        <f t="shared" si="7"/>
        <v>#N/A</v>
      </c>
      <c r="AJ15" t="e">
        <f t="shared" si="8"/>
        <v>#N/A</v>
      </c>
      <c r="AK15">
        <f t="shared" si="9"/>
        <v>420</v>
      </c>
      <c r="AL15">
        <f t="shared" si="10"/>
        <v>360</v>
      </c>
      <c r="AM15" t="e">
        <f t="shared" si="1"/>
        <v>#N/A</v>
      </c>
      <c r="AN15" t="e">
        <f t="shared" si="2"/>
        <v>#N/A</v>
      </c>
      <c r="AO15" t="e">
        <f t="shared" si="3"/>
        <v>#N/A</v>
      </c>
      <c r="AP15" t="e">
        <f t="shared" si="4"/>
        <v>#N/A</v>
      </c>
      <c r="AQ15" t="e">
        <f t="shared" si="5"/>
        <v>#N/A</v>
      </c>
      <c r="AR15">
        <f t="shared" si="6"/>
        <v>360</v>
      </c>
      <c r="AT15" s="2" t="s">
        <v>2554</v>
      </c>
      <c r="AU15" s="2">
        <v>32</v>
      </c>
      <c r="AV15" s="256">
        <v>2</v>
      </c>
      <c r="AW15" s="256">
        <v>0</v>
      </c>
      <c r="AX15" s="2" t="s">
        <v>50</v>
      </c>
      <c r="AY15" s="256">
        <v>2</v>
      </c>
      <c r="AZ15" s="256">
        <v>0</v>
      </c>
    </row>
    <row r="16" spans="1:52" x14ac:dyDescent="0.35">
      <c r="A16" s="189" t="s">
        <v>2555</v>
      </c>
      <c r="B16">
        <f>INDEX('Raw Initial'!$A$1:$IZ$96,MATCH(A16,'Raw Initial'!$B$1:$B$96,0),MATCH($M$1,'Raw Initial'!$A$1:$IZ$1,0))</f>
        <v>420</v>
      </c>
      <c r="C16">
        <f>INDEX('Raw Week1'!$A$1:$IZ$97,MATCH(A16,'Raw Week1'!$B$1:$B$97,0),MATCH($M$1,'Raw Week1'!$A$1:$IZ$1,0))</f>
        <v>480</v>
      </c>
      <c r="D16" t="e">
        <f>INDEX('Raw Week2'!$A$1:$IZ$97,MATCH(A16,'Raw Week2'!$B$1:$B$97,0),MATCH($M$1,'Raw Week2'!$A$1:$IZ$1,0))</f>
        <v>#N/A</v>
      </c>
      <c r="E16" t="e">
        <f>INDEX('Raw Week6'!$A$1:$IZ$96,MATCH(A16,'Raw Week6'!$B$1:$B$96,0),MATCH($M$1,'Raw Week6'!$A$1:$IZ$1,0))</f>
        <v>#N/A</v>
      </c>
      <c r="F16" t="e">
        <f>INDEX('Raw Week12'!$A$1:$IZ$97,MATCH(A16,'Raw Week12'!$B$1:$B$97,0),MATCH($M$1,'Raw Week12'!$A$1:$IZ$1,0))</f>
        <v>#N/A</v>
      </c>
      <c r="G16" t="e">
        <f>INDEX('Raw Week18'!$A$1:$IZ$96,MATCH(A16,'Raw Week18'!$B$1:$B$96,0),MATCH($M$1,'Raw Week18'!$A$1:$IZ$1,0))</f>
        <v>#N/A</v>
      </c>
      <c r="H16" t="e">
        <f>INDEX('Raw Week24'!$A$1:$IZ$97,MATCH(A16,'Raw Week24'!$B$1:$B$97,0),MATCH($M$1,'Raw Week24'!$A$1:$IZ$1,0))</f>
        <v>#N/A</v>
      </c>
      <c r="I16" t="e">
        <f>INDEX('Raw Week30'!$A$1:$IZ$96,MATCH(A16,'Raw Week30'!$B$1:$B$96,0),MATCH($M$1,'Raw Week30'!$A$1:$IZ$1,0))</f>
        <v>#N/A</v>
      </c>
      <c r="J16" t="e">
        <f>INDEX('Raw Week36'!$A$1:$IZ$97,MATCH(A16,'Raw Week36'!$B$1:$B$97,0),MATCH($M$1,'Raw Week36'!$A$1:$IZ$1,0))</f>
        <v>#N/A</v>
      </c>
      <c r="K16" t="e">
        <f>INDEX('Raw Week42'!$A$1:$IZ$95,MATCH(A16,'Raw Week42'!$B$1:$B$95,0),MATCH($M$1,'Raw Week42'!$A$1:$IZ$1,0))</f>
        <v>#N/A</v>
      </c>
      <c r="L16" t="e">
        <f>INDEX('Raw Week48'!$A$1:$IZ$95,MATCH(A16,'Raw Week48'!$B$1:$B$95,0),MATCH($M$1,'Raw Week48'!$A$1:$IZ$1,0))</f>
        <v>#N/A</v>
      </c>
      <c r="N16"/>
      <c r="AH16" s="260">
        <f t="shared" si="0"/>
        <v>420</v>
      </c>
      <c r="AI16">
        <f t="shared" si="7"/>
        <v>480</v>
      </c>
      <c r="AJ16" t="e">
        <f t="shared" si="8"/>
        <v>#N/A</v>
      </c>
      <c r="AK16" t="e">
        <f t="shared" si="9"/>
        <v>#N/A</v>
      </c>
      <c r="AL16" t="e">
        <f t="shared" si="10"/>
        <v>#N/A</v>
      </c>
      <c r="AM16" t="e">
        <f t="shared" si="1"/>
        <v>#N/A</v>
      </c>
      <c r="AN16" t="e">
        <f t="shared" si="2"/>
        <v>#N/A</v>
      </c>
      <c r="AO16" t="e">
        <f t="shared" si="3"/>
        <v>#N/A</v>
      </c>
      <c r="AP16" t="e">
        <f t="shared" si="4"/>
        <v>#N/A</v>
      </c>
      <c r="AQ16" t="e">
        <f t="shared" si="5"/>
        <v>#N/A</v>
      </c>
      <c r="AR16" t="e">
        <f t="shared" si="6"/>
        <v>#N/A</v>
      </c>
      <c r="AT16" s="2" t="s">
        <v>2555</v>
      </c>
      <c r="AU16" s="2">
        <v>50</v>
      </c>
      <c r="AV16" s="256">
        <v>3</v>
      </c>
      <c r="AW16" s="256">
        <v>1</v>
      </c>
      <c r="AX16" s="2" t="s">
        <v>50</v>
      </c>
      <c r="AY16" s="256">
        <v>3</v>
      </c>
      <c r="AZ16" s="256">
        <v>0</v>
      </c>
    </row>
    <row r="17" spans="1:52" x14ac:dyDescent="0.35">
      <c r="A17" s="189" t="s">
        <v>2556</v>
      </c>
      <c r="B17">
        <f>INDEX('Raw Initial'!$A$1:$IZ$96,MATCH(A17,'Raw Initial'!$B$1:$B$96,0),MATCH($M$1,'Raw Initial'!$A$1:$IZ$1,0))</f>
        <v>330</v>
      </c>
      <c r="C17">
        <f>INDEX('Raw Week1'!$A$1:$IZ$97,MATCH(A17,'Raw Week1'!$B$1:$B$97,0),MATCH($M$1,'Raw Week1'!$A$1:$IZ$1,0))</f>
        <v>300</v>
      </c>
      <c r="D17" t="e">
        <f>INDEX('Raw Week2'!$A$1:$IZ$97,MATCH(A17,'Raw Week2'!$B$1:$B$97,0),MATCH($M$1,'Raw Week2'!$A$1:$IZ$1,0))</f>
        <v>#N/A</v>
      </c>
      <c r="E17" t="e">
        <f>INDEX('Raw Week6'!$A$1:$IZ$96,MATCH(A17,'Raw Week6'!$B$1:$B$96,0),MATCH($M$1,'Raw Week6'!$A$1:$IZ$1,0))</f>
        <v>#N/A</v>
      </c>
      <c r="F17" t="e">
        <f>INDEX('Raw Week12'!$A$1:$IZ$97,MATCH(A17,'Raw Week12'!$B$1:$B$97,0),MATCH($M$1,'Raw Week12'!$A$1:$IZ$1,0))</f>
        <v>#N/A</v>
      </c>
      <c r="G17">
        <f>INDEX('Raw Week18'!$A$1:$IZ$96,MATCH(A17,'Raw Week18'!$B$1:$B$96,0),MATCH($M$1,'Raw Week18'!$A$1:$IZ$1,0))</f>
        <v>420</v>
      </c>
      <c r="H17" t="e">
        <f>INDEX('Raw Week24'!$A$1:$IZ$97,MATCH(A17,'Raw Week24'!$B$1:$B$97,0),MATCH($M$1,'Raw Week24'!$A$1:$IZ$1,0))</f>
        <v>#N/A</v>
      </c>
      <c r="I17" t="e">
        <f>INDEX('Raw Week30'!$A$1:$IZ$96,MATCH(A17,'Raw Week30'!$B$1:$B$96,0),MATCH($M$1,'Raw Week30'!$A$1:$IZ$1,0))</f>
        <v>#N/A</v>
      </c>
      <c r="J17" t="e">
        <f>INDEX('Raw Week36'!$A$1:$IZ$97,MATCH(A17,'Raw Week36'!$B$1:$B$97,0),MATCH($M$1,'Raw Week36'!$A$1:$IZ$1,0))</f>
        <v>#N/A</v>
      </c>
      <c r="K17" t="e">
        <f>INDEX('Raw Week42'!$A$1:$IZ$95,MATCH(A17,'Raw Week42'!$B$1:$B$95,0),MATCH($M$1,'Raw Week42'!$A$1:$IZ$1,0))</f>
        <v>#N/A</v>
      </c>
      <c r="L17" t="e">
        <f>INDEX('Raw Week48'!$A$1:$IZ$95,MATCH(A17,'Raw Week48'!$B$1:$B$95,0),MATCH($M$1,'Raw Week48'!$A$1:$IZ$1,0))</f>
        <v>#N/A</v>
      </c>
      <c r="N17"/>
      <c r="AH17" s="260">
        <f t="shared" si="0"/>
        <v>330</v>
      </c>
      <c r="AI17">
        <f t="shared" si="7"/>
        <v>300</v>
      </c>
      <c r="AJ17" t="e">
        <f t="shared" si="8"/>
        <v>#N/A</v>
      </c>
      <c r="AK17" t="e">
        <f t="shared" si="9"/>
        <v>#N/A</v>
      </c>
      <c r="AL17" t="e">
        <f t="shared" si="10"/>
        <v>#N/A</v>
      </c>
      <c r="AM17">
        <f t="shared" si="1"/>
        <v>420</v>
      </c>
      <c r="AN17" t="e">
        <f t="shared" si="2"/>
        <v>#N/A</v>
      </c>
      <c r="AO17" t="e">
        <f t="shared" si="3"/>
        <v>#N/A</v>
      </c>
      <c r="AP17" t="e">
        <f t="shared" si="4"/>
        <v>#N/A</v>
      </c>
      <c r="AQ17" t="e">
        <f t="shared" si="5"/>
        <v>#N/A</v>
      </c>
      <c r="AR17" t="e">
        <f t="shared" si="6"/>
        <v>#N/A</v>
      </c>
      <c r="AT17" s="2" t="s">
        <v>2556</v>
      </c>
      <c r="AU17" s="2">
        <v>43</v>
      </c>
      <c r="AV17" s="256">
        <v>3</v>
      </c>
      <c r="AW17" s="256">
        <v>1</v>
      </c>
      <c r="AX17" s="2" t="s">
        <v>119</v>
      </c>
      <c r="AY17" s="256">
        <v>4</v>
      </c>
      <c r="AZ17" s="256">
        <v>1</v>
      </c>
    </row>
    <row r="18" spans="1:52" x14ac:dyDescent="0.35">
      <c r="A18" s="189" t="s">
        <v>2557</v>
      </c>
      <c r="B18">
        <f>INDEX('Raw Initial'!$A$1:$IZ$96,MATCH(A18,'Raw Initial'!$B$1:$B$96,0),MATCH($M$1,'Raw Initial'!$A$1:$IZ$1,0))</f>
        <v>360</v>
      </c>
      <c r="C18">
        <f>INDEX('Raw Week1'!$A$1:$IZ$97,MATCH(A18,'Raw Week1'!$B$1:$B$97,0),MATCH($M$1,'Raw Week1'!$A$1:$IZ$1,0))</f>
        <v>300</v>
      </c>
      <c r="D18">
        <f>INDEX('Raw Week2'!$A$1:$IZ$97,MATCH(A18,'Raw Week2'!$B$1:$B$97,0),MATCH($M$1,'Raw Week2'!$A$1:$IZ$1,0))</f>
        <v>300</v>
      </c>
      <c r="E18">
        <f>INDEX('Raw Week6'!$A$1:$IZ$96,MATCH(A18,'Raw Week6'!$B$1:$B$96,0),MATCH($M$1,'Raw Week6'!$A$1:$IZ$1,0))</f>
        <v>160</v>
      </c>
      <c r="F18">
        <f>INDEX('Raw Week12'!$A$1:$IZ$97,MATCH(A18,'Raw Week12'!$B$1:$B$97,0),MATCH($M$1,'Raw Week12'!$A$1:$IZ$1,0))</f>
        <v>300</v>
      </c>
      <c r="G18">
        <f>INDEX('Raw Week18'!$A$1:$IZ$96,MATCH(A18,'Raw Week18'!$B$1:$B$96,0),MATCH($M$1,'Raw Week18'!$A$1:$IZ$1,0))</f>
        <v>300</v>
      </c>
      <c r="H18">
        <f>INDEX('Raw Week24'!$A$1:$IZ$97,MATCH(A18,'Raw Week24'!$B$1:$B$97,0),MATCH($M$1,'Raw Week24'!$A$1:$IZ$1,0))</f>
        <v>480</v>
      </c>
      <c r="I18" t="e">
        <f>INDEX('Raw Week30'!$A$1:$IZ$96,MATCH(A18,'Raw Week30'!$B$1:$B$96,0),MATCH($M$1,'Raw Week30'!$A$1:$IZ$1,0))</f>
        <v>#N/A</v>
      </c>
      <c r="J18">
        <f>INDEX('Raw Week36'!$A$1:$IZ$97,MATCH(A18,'Raw Week36'!$B$1:$B$97,0),MATCH($M$1,'Raw Week36'!$A$1:$IZ$1,0))</f>
        <v>480</v>
      </c>
      <c r="K18">
        <f>INDEX('Raw Week42'!$A$1:$IZ$95,MATCH(A18,'Raw Week42'!$B$1:$B$95,0),MATCH($M$1,'Raw Week42'!$A$1:$IZ$1,0))</f>
        <v>240</v>
      </c>
      <c r="L18">
        <f>INDEX('Raw Week48'!$A$1:$IZ$95,MATCH(A18,'Raw Week48'!$B$1:$B$95,0),MATCH($M$1,'Raw Week48'!$A$1:$IZ$1,0))</f>
        <v>300</v>
      </c>
      <c r="N18"/>
      <c r="AH18" s="260">
        <f t="shared" si="0"/>
        <v>360</v>
      </c>
      <c r="AI18">
        <f t="shared" si="7"/>
        <v>300</v>
      </c>
      <c r="AJ18">
        <f t="shared" si="8"/>
        <v>300</v>
      </c>
      <c r="AK18">
        <f t="shared" si="9"/>
        <v>160</v>
      </c>
      <c r="AL18">
        <f t="shared" si="10"/>
        <v>300</v>
      </c>
      <c r="AM18">
        <f t="shared" si="1"/>
        <v>300</v>
      </c>
      <c r="AN18">
        <f t="shared" si="2"/>
        <v>480</v>
      </c>
      <c r="AO18" t="e">
        <f t="shared" si="3"/>
        <v>#N/A</v>
      </c>
      <c r="AP18">
        <f t="shared" si="4"/>
        <v>480</v>
      </c>
      <c r="AQ18">
        <f t="shared" si="5"/>
        <v>240</v>
      </c>
      <c r="AR18">
        <f t="shared" si="6"/>
        <v>300</v>
      </c>
      <c r="AT18" s="2" t="s">
        <v>2557</v>
      </c>
      <c r="AU18" s="2">
        <v>52</v>
      </c>
      <c r="AV18" s="256">
        <v>4</v>
      </c>
      <c r="AW18" s="256">
        <v>1</v>
      </c>
      <c r="AX18" s="2" t="s">
        <v>50</v>
      </c>
      <c r="AY18" s="256">
        <v>4</v>
      </c>
      <c r="AZ18" s="256">
        <v>1</v>
      </c>
    </row>
    <row r="19" spans="1:52" x14ac:dyDescent="0.35">
      <c r="A19" s="189" t="s">
        <v>2558</v>
      </c>
      <c r="B19">
        <f>INDEX('Raw Initial'!$A$1:$IZ$96,MATCH(A19,'Raw Initial'!$B$1:$B$96,0),MATCH($M$1,'Raw Initial'!$A$1:$IZ$1,0))</f>
        <v>540</v>
      </c>
      <c r="C19">
        <f>INDEX('Raw Week1'!$A$1:$IZ$97,MATCH(A19,'Raw Week1'!$B$1:$B$97,0),MATCH($M$1,'Raw Week1'!$A$1:$IZ$1,0))</f>
        <v>600</v>
      </c>
      <c r="D19">
        <f>INDEX('Raw Week2'!$A$1:$IZ$97,MATCH(A19,'Raw Week2'!$B$1:$B$97,0),MATCH($M$1,'Raw Week2'!$A$1:$IZ$1,0))</f>
        <v>480</v>
      </c>
      <c r="E19">
        <f>INDEX('Raw Week6'!$A$1:$IZ$96,MATCH(A19,'Raw Week6'!$B$1:$B$96,0),MATCH($M$1,'Raw Week6'!$A$1:$IZ$1,0))</f>
        <v>480</v>
      </c>
      <c r="F19">
        <f>INDEX('Raw Week12'!$A$1:$IZ$97,MATCH(A19,'Raw Week12'!$B$1:$B$97,0),MATCH($M$1,'Raw Week12'!$A$1:$IZ$1,0))</f>
        <v>480</v>
      </c>
      <c r="G19">
        <f>INDEX('Raw Week18'!$A$1:$IZ$96,MATCH(A19,'Raw Week18'!$B$1:$B$96,0),MATCH($M$1,'Raw Week18'!$A$1:$IZ$1,0))</f>
        <v>480</v>
      </c>
      <c r="H19">
        <f>INDEX('Raw Week24'!$A$1:$IZ$97,MATCH(A19,'Raw Week24'!$B$1:$B$97,0),MATCH($M$1,'Raw Week24'!$A$1:$IZ$1,0))</f>
        <v>480</v>
      </c>
      <c r="I19">
        <f>INDEX('Raw Week30'!$A$1:$IZ$96,MATCH(A19,'Raw Week30'!$B$1:$B$96,0),MATCH($M$1,'Raw Week30'!$A$1:$IZ$1,0))</f>
        <v>600</v>
      </c>
      <c r="J19">
        <f>INDEX('Raw Week36'!$A$1:$IZ$97,MATCH(A19,'Raw Week36'!$B$1:$B$97,0),MATCH($M$1,'Raw Week36'!$A$1:$IZ$1,0))</f>
        <v>480</v>
      </c>
      <c r="K19">
        <f>INDEX('Raw Week42'!$A$1:$IZ$95,MATCH(A19,'Raw Week42'!$B$1:$B$95,0),MATCH($M$1,'Raw Week42'!$A$1:$IZ$1,0))</f>
        <v>480</v>
      </c>
      <c r="L19">
        <f>INDEX('Raw Week48'!$A$1:$IZ$95,MATCH(A19,'Raw Week48'!$B$1:$B$95,0),MATCH($M$1,'Raw Week48'!$A$1:$IZ$1,0))</f>
        <v>480</v>
      </c>
      <c r="N19"/>
      <c r="AH19" s="260">
        <f t="shared" si="0"/>
        <v>540</v>
      </c>
      <c r="AI19">
        <f t="shared" si="7"/>
        <v>600</v>
      </c>
      <c r="AJ19">
        <f t="shared" si="8"/>
        <v>480</v>
      </c>
      <c r="AK19">
        <f t="shared" si="9"/>
        <v>480</v>
      </c>
      <c r="AL19">
        <f t="shared" si="10"/>
        <v>480</v>
      </c>
      <c r="AM19">
        <f t="shared" si="1"/>
        <v>480</v>
      </c>
      <c r="AN19">
        <f t="shared" si="2"/>
        <v>480</v>
      </c>
      <c r="AO19">
        <f t="shared" si="3"/>
        <v>600</v>
      </c>
      <c r="AP19">
        <f t="shared" si="4"/>
        <v>480</v>
      </c>
      <c r="AQ19">
        <f t="shared" si="5"/>
        <v>480</v>
      </c>
      <c r="AR19">
        <f t="shared" si="6"/>
        <v>480</v>
      </c>
      <c r="AT19" s="2" t="s">
        <v>2558</v>
      </c>
      <c r="AU19" s="2">
        <v>29</v>
      </c>
      <c r="AV19" s="256">
        <v>2</v>
      </c>
      <c r="AW19" s="256">
        <v>1</v>
      </c>
      <c r="AX19" s="2" t="s">
        <v>50</v>
      </c>
      <c r="AY19" s="256">
        <v>4</v>
      </c>
      <c r="AZ19" s="256">
        <v>0</v>
      </c>
    </row>
    <row r="20" spans="1:52" x14ac:dyDescent="0.35">
      <c r="A20" s="189" t="s">
        <v>2559</v>
      </c>
      <c r="B20">
        <f>INDEX('Raw Initial'!$A$1:$IZ$96,MATCH(A20,'Raw Initial'!$B$1:$B$96,0),MATCH($M$1,'Raw Initial'!$A$1:$IZ$1,0))</f>
        <v>300</v>
      </c>
      <c r="C20" t="e">
        <f>INDEX('Raw Week1'!$A$1:$IZ$97,MATCH(A20,'Raw Week1'!$B$1:$B$97,0),MATCH($M$1,'Raw Week1'!$A$1:$IZ$1,0))</f>
        <v>#N/A</v>
      </c>
      <c r="D20" t="e">
        <f>INDEX('Raw Week2'!$A$1:$IZ$97,MATCH(A20,'Raw Week2'!$B$1:$B$97,0),MATCH($M$1,'Raw Week2'!$A$1:$IZ$1,0))</f>
        <v>#N/A</v>
      </c>
      <c r="E20" t="e">
        <f>INDEX('Raw Week6'!$A$1:$IZ$96,MATCH(A20,'Raw Week6'!$B$1:$B$96,0),MATCH($M$1,'Raw Week6'!$A$1:$IZ$1,0))</f>
        <v>#N/A</v>
      </c>
      <c r="F20" t="e">
        <f>INDEX('Raw Week12'!$A$1:$IZ$97,MATCH(A20,'Raw Week12'!$B$1:$B$97,0),MATCH($M$1,'Raw Week12'!$A$1:$IZ$1,0))</f>
        <v>#N/A</v>
      </c>
      <c r="G20" t="e">
        <f>INDEX('Raw Week18'!$A$1:$IZ$96,MATCH(A20,'Raw Week18'!$B$1:$B$96,0),MATCH($M$1,'Raw Week18'!$A$1:$IZ$1,0))</f>
        <v>#N/A</v>
      </c>
      <c r="H20" t="e">
        <f>INDEX('Raw Week24'!$A$1:$IZ$97,MATCH(A20,'Raw Week24'!$B$1:$B$97,0),MATCH($M$1,'Raw Week24'!$A$1:$IZ$1,0))</f>
        <v>#N/A</v>
      </c>
      <c r="I20" t="e">
        <f>INDEX('Raw Week30'!$A$1:$IZ$96,MATCH(A20,'Raw Week30'!$B$1:$B$96,0),MATCH($M$1,'Raw Week30'!$A$1:$IZ$1,0))</f>
        <v>#N/A</v>
      </c>
      <c r="J20" t="e">
        <f>INDEX('Raw Week36'!$A$1:$IZ$97,MATCH(A20,'Raw Week36'!$B$1:$B$97,0),MATCH($M$1,'Raw Week36'!$A$1:$IZ$1,0))</f>
        <v>#N/A</v>
      </c>
      <c r="K20" t="e">
        <f>INDEX('Raw Week42'!$A$1:$IZ$95,MATCH(A20,'Raw Week42'!$B$1:$B$95,0),MATCH($M$1,'Raw Week42'!$A$1:$IZ$1,0))</f>
        <v>#N/A</v>
      </c>
      <c r="L20" t="e">
        <f>INDEX('Raw Week48'!$A$1:$IZ$95,MATCH(A20,'Raw Week48'!$B$1:$B$95,0),MATCH($M$1,'Raw Week48'!$A$1:$IZ$1,0))</f>
        <v>#N/A</v>
      </c>
      <c r="N20"/>
      <c r="AH20" s="260">
        <f t="shared" si="0"/>
        <v>300</v>
      </c>
      <c r="AI20" t="e">
        <f t="shared" si="7"/>
        <v>#N/A</v>
      </c>
      <c r="AJ20" t="e">
        <f t="shared" si="8"/>
        <v>#N/A</v>
      </c>
      <c r="AK20" t="e">
        <f t="shared" si="9"/>
        <v>#N/A</v>
      </c>
      <c r="AL20" t="e">
        <f t="shared" si="10"/>
        <v>#N/A</v>
      </c>
      <c r="AM20" t="e">
        <f t="shared" si="1"/>
        <v>#N/A</v>
      </c>
      <c r="AN20" t="e">
        <f t="shared" si="2"/>
        <v>#N/A</v>
      </c>
      <c r="AO20" t="e">
        <f t="shared" si="3"/>
        <v>#N/A</v>
      </c>
      <c r="AP20" t="e">
        <f t="shared" si="4"/>
        <v>#N/A</v>
      </c>
      <c r="AQ20" t="e">
        <f t="shared" si="5"/>
        <v>#N/A</v>
      </c>
      <c r="AR20" t="e">
        <f t="shared" si="6"/>
        <v>#N/A</v>
      </c>
      <c r="AT20" s="2" t="s">
        <v>2559</v>
      </c>
      <c r="AU20" s="2">
        <v>47</v>
      </c>
      <c r="AV20" s="256">
        <v>3</v>
      </c>
      <c r="AW20" s="256">
        <v>0</v>
      </c>
      <c r="AX20" s="2" t="s">
        <v>138</v>
      </c>
      <c r="AY20" s="256">
        <v>0</v>
      </c>
      <c r="AZ20" s="256">
        <v>0</v>
      </c>
    </row>
    <row r="21" spans="1:52" x14ac:dyDescent="0.35">
      <c r="A21" s="189" t="s">
        <v>2560</v>
      </c>
      <c r="B21">
        <f>INDEX('Raw Initial'!$A$1:$IZ$96,MATCH(A21,'Raw Initial'!$B$1:$B$96,0),MATCH($M$1,'Raw Initial'!$A$1:$IZ$1,0))</f>
        <v>540</v>
      </c>
      <c r="C21">
        <f>INDEX('Raw Week1'!$A$1:$IZ$97,MATCH(A21,'Raw Week1'!$B$1:$B$97,0),MATCH($M$1,'Raw Week1'!$A$1:$IZ$1,0))</f>
        <v>660</v>
      </c>
      <c r="D21">
        <f>INDEX('Raw Week2'!$A$1:$IZ$97,MATCH(A21,'Raw Week2'!$B$1:$B$97,0),MATCH($M$1,'Raw Week2'!$A$1:$IZ$1,0))</f>
        <v>540</v>
      </c>
      <c r="E21">
        <f>INDEX('Raw Week6'!$A$1:$IZ$96,MATCH(A21,'Raw Week6'!$B$1:$B$96,0),MATCH($M$1,'Raw Week6'!$A$1:$IZ$1,0))</f>
        <v>600</v>
      </c>
      <c r="F21">
        <f>INDEX('Raw Week12'!$A$1:$IZ$97,MATCH(A21,'Raw Week12'!$B$1:$B$97,0),MATCH($M$1,'Raw Week12'!$A$1:$IZ$1,0))</f>
        <v>600</v>
      </c>
      <c r="G21">
        <f>INDEX('Raw Week18'!$A$1:$IZ$96,MATCH(A21,'Raw Week18'!$B$1:$B$96,0),MATCH($M$1,'Raw Week18'!$A$1:$IZ$1,0))</f>
        <v>600</v>
      </c>
      <c r="H21">
        <f>INDEX('Raw Week24'!$A$1:$IZ$97,MATCH(A21,'Raw Week24'!$B$1:$B$97,0),MATCH($M$1,'Raw Week24'!$A$1:$IZ$1,0))</f>
        <v>600</v>
      </c>
      <c r="I21">
        <f>INDEX('Raw Week30'!$A$1:$IZ$96,MATCH(A21,'Raw Week30'!$B$1:$B$96,0),MATCH($M$1,'Raw Week30'!$A$1:$IZ$1,0))</f>
        <v>600</v>
      </c>
      <c r="J21">
        <f>INDEX('Raw Week36'!$A$1:$IZ$97,MATCH(A21,'Raw Week36'!$B$1:$B$97,0),MATCH($M$1,'Raw Week36'!$A$1:$IZ$1,0))</f>
        <v>1080</v>
      </c>
      <c r="K21">
        <f>INDEX('Raw Week42'!$A$1:$IZ$95,MATCH(A21,'Raw Week42'!$B$1:$B$95,0),MATCH($M$1,'Raw Week42'!$A$1:$IZ$1,0))</f>
        <v>10</v>
      </c>
      <c r="L21">
        <f>INDEX('Raw Week48'!$A$1:$IZ$95,MATCH(A21,'Raw Week48'!$B$1:$B$95,0),MATCH($M$1,'Raw Week48'!$A$1:$IZ$1,0))</f>
        <v>0</v>
      </c>
      <c r="N21"/>
      <c r="AH21" s="260">
        <f t="shared" si="0"/>
        <v>540</v>
      </c>
      <c r="AI21">
        <f t="shared" si="7"/>
        <v>660</v>
      </c>
      <c r="AJ21">
        <f t="shared" si="8"/>
        <v>540</v>
      </c>
      <c r="AK21">
        <f t="shared" si="9"/>
        <v>600</v>
      </c>
      <c r="AL21">
        <f t="shared" si="10"/>
        <v>600</v>
      </c>
      <c r="AM21">
        <f t="shared" si="1"/>
        <v>600</v>
      </c>
      <c r="AN21">
        <f t="shared" si="2"/>
        <v>600</v>
      </c>
      <c r="AO21">
        <f t="shared" si="3"/>
        <v>600</v>
      </c>
      <c r="AP21">
        <f t="shared" si="4"/>
        <v>1080</v>
      </c>
      <c r="AQ21">
        <f t="shared" si="5"/>
        <v>10</v>
      </c>
      <c r="AR21">
        <f t="shared" si="6"/>
        <v>0</v>
      </c>
      <c r="AT21" s="2" t="s">
        <v>2560</v>
      </c>
      <c r="AU21" s="2">
        <v>63</v>
      </c>
      <c r="AV21" s="256">
        <v>4</v>
      </c>
      <c r="AW21" s="256">
        <v>1</v>
      </c>
      <c r="AX21" s="2" t="s">
        <v>50</v>
      </c>
      <c r="AY21" s="256">
        <v>2</v>
      </c>
      <c r="AZ21" s="256">
        <v>1</v>
      </c>
    </row>
    <row r="22" spans="1:52" x14ac:dyDescent="0.35">
      <c r="A22" s="189" t="s">
        <v>2561</v>
      </c>
      <c r="B22">
        <f>INDEX('Raw Initial'!$A$1:$IZ$96,MATCH(A22,'Raw Initial'!$B$1:$B$96,0),MATCH($M$1,'Raw Initial'!$A$1:$IZ$1,0))</f>
        <v>300</v>
      </c>
      <c r="C22">
        <f>INDEX('Raw Week1'!$A$1:$IZ$97,MATCH(A22,'Raw Week1'!$B$1:$B$97,0),MATCH($M$1,'Raw Week1'!$A$1:$IZ$1,0))</f>
        <v>540</v>
      </c>
      <c r="D22">
        <f>INDEX('Raw Week2'!$A$1:$IZ$97,MATCH(A22,'Raw Week2'!$B$1:$B$97,0),MATCH($M$1,'Raw Week2'!$A$1:$IZ$1,0))</f>
        <v>480</v>
      </c>
      <c r="E22">
        <f>INDEX('Raw Week6'!$A$1:$IZ$96,MATCH(A22,'Raw Week6'!$B$1:$B$96,0),MATCH($M$1,'Raw Week6'!$A$1:$IZ$1,0))</f>
        <v>540</v>
      </c>
      <c r="F22" t="e">
        <f>INDEX('Raw Week12'!$A$1:$IZ$97,MATCH(A22,'Raw Week12'!$B$1:$B$97,0),MATCH($M$1,'Raw Week12'!$A$1:$IZ$1,0))</f>
        <v>#N/A</v>
      </c>
      <c r="G22">
        <f>INDEX('Raw Week18'!$A$1:$IZ$96,MATCH(A22,'Raw Week18'!$B$1:$B$96,0),MATCH($M$1,'Raw Week18'!$A$1:$IZ$1,0))</f>
        <v>720</v>
      </c>
      <c r="H22" t="e">
        <f>INDEX('Raw Week24'!$A$1:$IZ$97,MATCH(A22,'Raw Week24'!$B$1:$B$97,0),MATCH($M$1,'Raw Week24'!$A$1:$IZ$1,0))</f>
        <v>#N/A</v>
      </c>
      <c r="I22">
        <f>INDEX('Raw Week30'!$A$1:$IZ$96,MATCH(A22,'Raw Week30'!$B$1:$B$96,0),MATCH($M$1,'Raw Week30'!$A$1:$IZ$1,0))</f>
        <v>720</v>
      </c>
      <c r="J22" t="e">
        <f>INDEX('Raw Week36'!$A$1:$IZ$97,MATCH(A22,'Raw Week36'!$B$1:$B$97,0),MATCH($M$1,'Raw Week36'!$A$1:$IZ$1,0))</f>
        <v>#N/A</v>
      </c>
      <c r="K22">
        <f>INDEX('Raw Week42'!$A$1:$IZ$95,MATCH(A22,'Raw Week42'!$B$1:$B$95,0),MATCH($M$1,'Raw Week42'!$A$1:$IZ$1,0))</f>
        <v>420</v>
      </c>
      <c r="L22">
        <f>INDEX('Raw Week48'!$A$1:$IZ$95,MATCH(A22,'Raw Week48'!$B$1:$B$95,0),MATCH($M$1,'Raw Week48'!$A$1:$IZ$1,0))</f>
        <v>900</v>
      </c>
      <c r="N22"/>
      <c r="AH22" s="260">
        <f t="shared" si="0"/>
        <v>300</v>
      </c>
      <c r="AI22">
        <f t="shared" si="7"/>
        <v>540</v>
      </c>
      <c r="AJ22">
        <f t="shared" si="8"/>
        <v>480</v>
      </c>
      <c r="AK22">
        <f t="shared" si="9"/>
        <v>540</v>
      </c>
      <c r="AL22" t="e">
        <f t="shared" si="10"/>
        <v>#N/A</v>
      </c>
      <c r="AM22">
        <f t="shared" si="1"/>
        <v>720</v>
      </c>
      <c r="AN22" t="e">
        <f t="shared" si="2"/>
        <v>#N/A</v>
      </c>
      <c r="AO22">
        <f t="shared" si="3"/>
        <v>720</v>
      </c>
      <c r="AP22" t="e">
        <f t="shared" si="4"/>
        <v>#N/A</v>
      </c>
      <c r="AQ22">
        <f t="shared" si="5"/>
        <v>420</v>
      </c>
      <c r="AR22">
        <f t="shared" si="6"/>
        <v>900</v>
      </c>
      <c r="AT22" s="2" t="s">
        <v>2561</v>
      </c>
      <c r="AU22" s="2">
        <v>48</v>
      </c>
      <c r="AV22" s="256">
        <v>3</v>
      </c>
      <c r="AW22" s="256">
        <v>1</v>
      </c>
      <c r="AX22" s="2" t="s">
        <v>50</v>
      </c>
      <c r="AY22" s="256">
        <v>2</v>
      </c>
      <c r="AZ22" s="256">
        <v>0</v>
      </c>
    </row>
    <row r="23" spans="1:52" x14ac:dyDescent="0.35">
      <c r="A23" s="189" t="s">
        <v>2562</v>
      </c>
      <c r="B23">
        <f>INDEX('Raw Initial'!$A$1:$IZ$96,MATCH(A23,'Raw Initial'!$B$1:$B$96,0),MATCH($M$1,'Raw Initial'!$A$1:$IZ$1,0))</f>
        <v>360</v>
      </c>
      <c r="C23">
        <f>INDEX('Raw Week1'!$A$1:$IZ$97,MATCH(A23,'Raw Week1'!$B$1:$B$97,0),MATCH($M$1,'Raw Week1'!$A$1:$IZ$1,0))</f>
        <v>300</v>
      </c>
      <c r="D23">
        <f>INDEX('Raw Week2'!$A$1:$IZ$97,MATCH(A23,'Raw Week2'!$B$1:$B$97,0),MATCH($M$1,'Raw Week2'!$A$1:$IZ$1,0))</f>
        <v>300</v>
      </c>
      <c r="E23">
        <f>INDEX('Raw Week6'!$A$1:$IZ$96,MATCH(A23,'Raw Week6'!$B$1:$B$96,0),MATCH($M$1,'Raw Week6'!$A$1:$IZ$1,0))</f>
        <v>360</v>
      </c>
      <c r="F23">
        <f>INDEX('Raw Week12'!$A$1:$IZ$97,MATCH(A23,'Raw Week12'!$B$1:$B$97,0),MATCH($M$1,'Raw Week12'!$A$1:$IZ$1,0))</f>
        <v>360</v>
      </c>
      <c r="G23">
        <f>INDEX('Raw Week18'!$A$1:$IZ$96,MATCH(A23,'Raw Week18'!$B$1:$B$96,0),MATCH($M$1,'Raw Week18'!$A$1:$IZ$1,0))</f>
        <v>360</v>
      </c>
      <c r="H23">
        <f>INDEX('Raw Week24'!$A$1:$IZ$97,MATCH(A23,'Raw Week24'!$B$1:$B$97,0),MATCH($M$1,'Raw Week24'!$A$1:$IZ$1,0))</f>
        <v>300</v>
      </c>
      <c r="I23">
        <f>INDEX('Raw Week30'!$A$1:$IZ$96,MATCH(A23,'Raw Week30'!$B$1:$B$96,0),MATCH($M$1,'Raw Week30'!$A$1:$IZ$1,0))</f>
        <v>0</v>
      </c>
      <c r="J23">
        <f>INDEX('Raw Week36'!$A$1:$IZ$97,MATCH(A23,'Raw Week36'!$B$1:$B$97,0),MATCH($M$1,'Raw Week36'!$A$1:$IZ$1,0))</f>
        <v>360</v>
      </c>
      <c r="K23">
        <f>INDEX('Raw Week42'!$A$1:$IZ$95,MATCH(A23,'Raw Week42'!$B$1:$B$95,0),MATCH($M$1,'Raw Week42'!$A$1:$IZ$1,0))</f>
        <v>300</v>
      </c>
      <c r="L23">
        <f>INDEX('Raw Week48'!$A$1:$IZ$95,MATCH(A23,'Raw Week48'!$B$1:$B$95,0),MATCH($M$1,'Raw Week48'!$A$1:$IZ$1,0))</f>
        <v>300</v>
      </c>
      <c r="N23"/>
      <c r="AH23" s="260">
        <f t="shared" si="0"/>
        <v>360</v>
      </c>
      <c r="AI23">
        <f t="shared" si="7"/>
        <v>300</v>
      </c>
      <c r="AJ23">
        <f t="shared" si="8"/>
        <v>300</v>
      </c>
      <c r="AK23">
        <f t="shared" si="9"/>
        <v>360</v>
      </c>
      <c r="AL23">
        <f t="shared" si="10"/>
        <v>360</v>
      </c>
      <c r="AM23">
        <f t="shared" si="1"/>
        <v>360</v>
      </c>
      <c r="AN23">
        <f t="shared" si="2"/>
        <v>300</v>
      </c>
      <c r="AO23">
        <f t="shared" si="3"/>
        <v>0</v>
      </c>
      <c r="AP23">
        <f t="shared" si="4"/>
        <v>360</v>
      </c>
      <c r="AQ23">
        <f t="shared" si="5"/>
        <v>300</v>
      </c>
      <c r="AR23">
        <f t="shared" si="6"/>
        <v>300</v>
      </c>
      <c r="AT23" s="2" t="s">
        <v>2562</v>
      </c>
      <c r="AU23" s="2">
        <v>48</v>
      </c>
      <c r="AV23" s="256">
        <v>3</v>
      </c>
      <c r="AW23" s="256">
        <v>1</v>
      </c>
      <c r="AX23" s="2" t="s">
        <v>50</v>
      </c>
      <c r="AY23" s="256">
        <v>4</v>
      </c>
      <c r="AZ23" s="256">
        <v>0</v>
      </c>
    </row>
    <row r="24" spans="1:52" x14ac:dyDescent="0.35">
      <c r="A24" s="189" t="s">
        <v>2563</v>
      </c>
      <c r="B24">
        <f>INDEX('Raw Initial'!$A$1:$IZ$96,MATCH(A24,'Raw Initial'!$B$1:$B$96,0),MATCH($M$1,'Raw Initial'!$A$1:$IZ$1,0))</f>
        <v>420</v>
      </c>
      <c r="C24">
        <f>INDEX('Raw Week1'!$A$1:$IZ$97,MATCH(A24,'Raw Week1'!$B$1:$B$97,0),MATCH($M$1,'Raw Week1'!$A$1:$IZ$1,0))</f>
        <v>420</v>
      </c>
      <c r="D24">
        <f>INDEX('Raw Week2'!$A$1:$IZ$97,MATCH(A24,'Raw Week2'!$B$1:$B$97,0),MATCH($M$1,'Raw Week2'!$A$1:$IZ$1,0))</f>
        <v>420</v>
      </c>
      <c r="E24" t="e">
        <f>INDEX('Raw Week6'!$A$1:$IZ$96,MATCH(A24,'Raw Week6'!$B$1:$B$96,0),MATCH($M$1,'Raw Week6'!$A$1:$IZ$1,0))</f>
        <v>#N/A</v>
      </c>
      <c r="F24" t="e">
        <f>INDEX('Raw Week12'!$A$1:$IZ$97,MATCH(A24,'Raw Week12'!$B$1:$B$97,0),MATCH($M$1,'Raw Week12'!$A$1:$IZ$1,0))</f>
        <v>#N/A</v>
      </c>
      <c r="G24" t="e">
        <f>INDEX('Raw Week18'!$A$1:$IZ$96,MATCH(A24,'Raw Week18'!$B$1:$B$96,0),MATCH($M$1,'Raw Week18'!$A$1:$IZ$1,0))</f>
        <v>#N/A</v>
      </c>
      <c r="H24" t="e">
        <f>INDEX('Raw Week24'!$A$1:$IZ$97,MATCH(A24,'Raw Week24'!$B$1:$B$97,0),MATCH($M$1,'Raw Week24'!$A$1:$IZ$1,0))</f>
        <v>#N/A</v>
      </c>
      <c r="I24" t="e">
        <f>INDEX('Raw Week30'!$A$1:$IZ$96,MATCH(A24,'Raw Week30'!$B$1:$B$96,0),MATCH($M$1,'Raw Week30'!$A$1:$IZ$1,0))</f>
        <v>#N/A</v>
      </c>
      <c r="J24" t="e">
        <f>INDEX('Raw Week36'!$A$1:$IZ$97,MATCH(A24,'Raw Week36'!$B$1:$B$97,0),MATCH($M$1,'Raw Week36'!$A$1:$IZ$1,0))</f>
        <v>#N/A</v>
      </c>
      <c r="K24" t="e">
        <f>INDEX('Raw Week42'!$A$1:$IZ$95,MATCH(A24,'Raw Week42'!$B$1:$B$95,0),MATCH($M$1,'Raw Week42'!$A$1:$IZ$1,0))</f>
        <v>#N/A</v>
      </c>
      <c r="L24" t="e">
        <f>INDEX('Raw Week48'!$A$1:$IZ$95,MATCH(A24,'Raw Week48'!$B$1:$B$95,0),MATCH($M$1,'Raw Week48'!$A$1:$IZ$1,0))</f>
        <v>#N/A</v>
      </c>
      <c r="N24"/>
      <c r="AH24" s="260">
        <f t="shared" si="0"/>
        <v>420</v>
      </c>
      <c r="AI24">
        <f t="shared" si="7"/>
        <v>420</v>
      </c>
      <c r="AJ24">
        <f t="shared" si="8"/>
        <v>420</v>
      </c>
      <c r="AK24" t="e">
        <f t="shared" si="9"/>
        <v>#N/A</v>
      </c>
      <c r="AL24" t="e">
        <f t="shared" si="10"/>
        <v>#N/A</v>
      </c>
      <c r="AM24" t="e">
        <f t="shared" si="1"/>
        <v>#N/A</v>
      </c>
      <c r="AN24" t="e">
        <f t="shared" si="2"/>
        <v>#N/A</v>
      </c>
      <c r="AO24" t="e">
        <f t="shared" si="3"/>
        <v>#N/A</v>
      </c>
      <c r="AP24" t="e">
        <f t="shared" si="4"/>
        <v>#N/A</v>
      </c>
      <c r="AQ24" t="e">
        <f t="shared" si="5"/>
        <v>#N/A</v>
      </c>
      <c r="AR24" t="e">
        <f t="shared" si="6"/>
        <v>#N/A</v>
      </c>
      <c r="AT24" s="2" t="s">
        <v>2563</v>
      </c>
      <c r="AU24" s="2">
        <v>18</v>
      </c>
      <c r="AV24" s="256">
        <v>1</v>
      </c>
      <c r="AW24" s="256">
        <v>1</v>
      </c>
      <c r="AX24" s="2" t="s">
        <v>50</v>
      </c>
      <c r="AY24" s="256">
        <v>2</v>
      </c>
      <c r="AZ24" s="256">
        <v>0</v>
      </c>
    </row>
    <row r="25" spans="1:52" x14ac:dyDescent="0.35">
      <c r="A25" s="189" t="s">
        <v>2564</v>
      </c>
      <c r="B25">
        <f>INDEX('Raw Initial'!$A$1:$IZ$96,MATCH(A25,'Raw Initial'!$B$1:$B$96,0),MATCH($M$1,'Raw Initial'!$A$1:$IZ$1,0))</f>
        <v>240</v>
      </c>
      <c r="C25" t="e">
        <f>INDEX('Raw Week1'!$A$1:$IZ$97,MATCH(A25,'Raw Week1'!$B$1:$B$97,0),MATCH($M$1,'Raw Week1'!$A$1:$IZ$1,0))</f>
        <v>#N/A</v>
      </c>
      <c r="D25" t="e">
        <f>INDEX('Raw Week2'!$A$1:$IZ$97,MATCH(A25,'Raw Week2'!$B$1:$B$97,0),MATCH($M$1,'Raw Week2'!$A$1:$IZ$1,0))</f>
        <v>#N/A</v>
      </c>
      <c r="E25" t="e">
        <f>INDEX('Raw Week6'!$A$1:$IZ$96,MATCH(A25,'Raw Week6'!$B$1:$B$96,0),MATCH($M$1,'Raw Week6'!$A$1:$IZ$1,0))</f>
        <v>#N/A</v>
      </c>
      <c r="F25" t="e">
        <f>INDEX('Raw Week12'!$A$1:$IZ$97,MATCH(A25,'Raw Week12'!$B$1:$B$97,0),MATCH($M$1,'Raw Week12'!$A$1:$IZ$1,0))</f>
        <v>#N/A</v>
      </c>
      <c r="G25" t="e">
        <f>INDEX('Raw Week18'!$A$1:$IZ$96,MATCH(A25,'Raw Week18'!$B$1:$B$96,0),MATCH($M$1,'Raw Week18'!$A$1:$IZ$1,0))</f>
        <v>#N/A</v>
      </c>
      <c r="H25" t="e">
        <f>INDEX('Raw Week24'!$A$1:$IZ$97,MATCH(A25,'Raw Week24'!$B$1:$B$97,0),MATCH($M$1,'Raw Week24'!$A$1:$IZ$1,0))</f>
        <v>#N/A</v>
      </c>
      <c r="I25" t="e">
        <f>INDEX('Raw Week30'!$A$1:$IZ$96,MATCH(A25,'Raw Week30'!$B$1:$B$96,0),MATCH($M$1,'Raw Week30'!$A$1:$IZ$1,0))</f>
        <v>#N/A</v>
      </c>
      <c r="J25" t="e">
        <f>INDEX('Raw Week36'!$A$1:$IZ$97,MATCH(A25,'Raw Week36'!$B$1:$B$97,0),MATCH($M$1,'Raw Week36'!$A$1:$IZ$1,0))</f>
        <v>#N/A</v>
      </c>
      <c r="K25" t="e">
        <f>INDEX('Raw Week42'!$A$1:$IZ$95,MATCH(A25,'Raw Week42'!$B$1:$B$95,0),MATCH($M$1,'Raw Week42'!$A$1:$IZ$1,0))</f>
        <v>#N/A</v>
      </c>
      <c r="L25" t="e">
        <f>INDEX('Raw Week48'!$A$1:$IZ$95,MATCH(A25,'Raw Week48'!$B$1:$B$95,0),MATCH($M$1,'Raw Week48'!$A$1:$IZ$1,0))</f>
        <v>#N/A</v>
      </c>
      <c r="N25"/>
      <c r="AH25" s="260">
        <f t="shared" si="0"/>
        <v>240</v>
      </c>
      <c r="AI25" t="e">
        <f t="shared" si="7"/>
        <v>#N/A</v>
      </c>
      <c r="AJ25" t="e">
        <f t="shared" si="8"/>
        <v>#N/A</v>
      </c>
      <c r="AK25" t="e">
        <f t="shared" si="9"/>
        <v>#N/A</v>
      </c>
      <c r="AL25" t="e">
        <f t="shared" si="10"/>
        <v>#N/A</v>
      </c>
      <c r="AM25" t="e">
        <f t="shared" si="1"/>
        <v>#N/A</v>
      </c>
      <c r="AN25" t="e">
        <f t="shared" si="2"/>
        <v>#N/A</v>
      </c>
      <c r="AO25" t="e">
        <f t="shared" si="3"/>
        <v>#N/A</v>
      </c>
      <c r="AP25" t="e">
        <f t="shared" si="4"/>
        <v>#N/A</v>
      </c>
      <c r="AQ25" t="e">
        <f t="shared" si="5"/>
        <v>#N/A</v>
      </c>
      <c r="AR25" t="e">
        <f t="shared" si="6"/>
        <v>#N/A</v>
      </c>
      <c r="AT25" s="2" t="s">
        <v>2564</v>
      </c>
      <c r="AU25" s="2">
        <v>21</v>
      </c>
      <c r="AV25" s="256">
        <v>1</v>
      </c>
      <c r="AW25" s="256">
        <v>1</v>
      </c>
      <c r="AX25" s="2" t="s">
        <v>50</v>
      </c>
      <c r="AY25" s="256">
        <v>3</v>
      </c>
      <c r="AZ25" s="256">
        <v>0</v>
      </c>
    </row>
    <row r="26" spans="1:52" x14ac:dyDescent="0.35">
      <c r="A26" s="189" t="s">
        <v>2565</v>
      </c>
      <c r="B26">
        <f>INDEX('Raw Initial'!$A$1:$IZ$96,MATCH(A26,'Raw Initial'!$B$1:$B$96,0),MATCH($M$1,'Raw Initial'!$A$1:$IZ$1,0))</f>
        <v>600</v>
      </c>
      <c r="C26" t="e">
        <f>INDEX('Raw Week1'!$A$1:$IZ$97,MATCH(A26,'Raw Week1'!$B$1:$B$97,0),MATCH($M$1,'Raw Week1'!$A$1:$IZ$1,0))</f>
        <v>#N/A</v>
      </c>
      <c r="D26" t="e">
        <f>INDEX('Raw Week2'!$A$1:$IZ$97,MATCH(A26,'Raw Week2'!$B$1:$B$97,0),MATCH($M$1,'Raw Week2'!$A$1:$IZ$1,0))</f>
        <v>#N/A</v>
      </c>
      <c r="E26" t="e">
        <f>INDEX('Raw Week6'!$A$1:$IZ$96,MATCH(A26,'Raw Week6'!$B$1:$B$96,0),MATCH($M$1,'Raw Week6'!$A$1:$IZ$1,0))</f>
        <v>#N/A</v>
      </c>
      <c r="F26" t="e">
        <f>INDEX('Raw Week12'!$A$1:$IZ$97,MATCH(A26,'Raw Week12'!$B$1:$B$97,0),MATCH($M$1,'Raw Week12'!$A$1:$IZ$1,0))</f>
        <v>#N/A</v>
      </c>
      <c r="G26" t="e">
        <f>INDEX('Raw Week18'!$A$1:$IZ$96,MATCH(A26,'Raw Week18'!$B$1:$B$96,0),MATCH($M$1,'Raw Week18'!$A$1:$IZ$1,0))</f>
        <v>#N/A</v>
      </c>
      <c r="H26" t="e">
        <f>INDEX('Raw Week24'!$A$1:$IZ$97,MATCH(A26,'Raw Week24'!$B$1:$B$97,0),MATCH($M$1,'Raw Week24'!$A$1:$IZ$1,0))</f>
        <v>#N/A</v>
      </c>
      <c r="I26" t="e">
        <f>INDEX('Raw Week30'!$A$1:$IZ$96,MATCH(A26,'Raw Week30'!$B$1:$B$96,0),MATCH($M$1,'Raw Week30'!$A$1:$IZ$1,0))</f>
        <v>#N/A</v>
      </c>
      <c r="J26" t="e">
        <f>INDEX('Raw Week36'!$A$1:$IZ$97,MATCH(A26,'Raw Week36'!$B$1:$B$97,0),MATCH($M$1,'Raw Week36'!$A$1:$IZ$1,0))</f>
        <v>#N/A</v>
      </c>
      <c r="K26" t="e">
        <f>INDEX('Raw Week42'!$A$1:$IZ$95,MATCH(A26,'Raw Week42'!$B$1:$B$95,0),MATCH($M$1,'Raw Week42'!$A$1:$IZ$1,0))</f>
        <v>#N/A</v>
      </c>
      <c r="L26" t="e">
        <f>INDEX('Raw Week48'!$A$1:$IZ$95,MATCH(A26,'Raw Week48'!$B$1:$B$95,0),MATCH($M$1,'Raw Week48'!$A$1:$IZ$1,0))</f>
        <v>#N/A</v>
      </c>
      <c r="N26"/>
      <c r="AH26" s="260">
        <f t="shared" si="0"/>
        <v>600</v>
      </c>
      <c r="AI26" t="e">
        <f t="shared" si="7"/>
        <v>#N/A</v>
      </c>
      <c r="AJ26" t="e">
        <f t="shared" si="8"/>
        <v>#N/A</v>
      </c>
      <c r="AK26" t="e">
        <f t="shared" si="9"/>
        <v>#N/A</v>
      </c>
      <c r="AL26" t="e">
        <f t="shared" si="10"/>
        <v>#N/A</v>
      </c>
      <c r="AM26" t="e">
        <f t="shared" si="1"/>
        <v>#N/A</v>
      </c>
      <c r="AN26" t="e">
        <f t="shared" si="2"/>
        <v>#N/A</v>
      </c>
      <c r="AO26" t="e">
        <f t="shared" si="3"/>
        <v>#N/A</v>
      </c>
      <c r="AP26" t="e">
        <f t="shared" si="4"/>
        <v>#N/A</v>
      </c>
      <c r="AQ26" t="e">
        <f t="shared" si="5"/>
        <v>#N/A</v>
      </c>
      <c r="AR26" t="e">
        <f t="shared" si="6"/>
        <v>#N/A</v>
      </c>
      <c r="AT26" s="2" t="s">
        <v>2565</v>
      </c>
      <c r="AU26" s="2">
        <v>38</v>
      </c>
      <c r="AV26" s="256">
        <v>2</v>
      </c>
      <c r="AW26" s="256">
        <v>1</v>
      </c>
      <c r="AX26" s="2" t="s">
        <v>50</v>
      </c>
      <c r="AY26" s="256">
        <v>4</v>
      </c>
      <c r="AZ26" s="256">
        <v>1</v>
      </c>
    </row>
    <row r="27" spans="1:52" x14ac:dyDescent="0.35">
      <c r="A27" s="189" t="s">
        <v>2566</v>
      </c>
      <c r="B27">
        <f>INDEX('Raw Initial'!$A$1:$IZ$96,MATCH(A27,'Raw Initial'!$B$1:$B$96,0),MATCH($M$1,'Raw Initial'!$A$1:$IZ$1,0))</f>
        <v>0</v>
      </c>
      <c r="C27">
        <f>INDEX('Raw Week1'!$A$1:$IZ$97,MATCH(A27,'Raw Week1'!$B$1:$B$97,0),MATCH($M$1,'Raw Week1'!$A$1:$IZ$1,0))</f>
        <v>600</v>
      </c>
      <c r="D27">
        <f>INDEX('Raw Week2'!$A$1:$IZ$97,MATCH(A27,'Raw Week2'!$B$1:$B$97,0),MATCH($M$1,'Raw Week2'!$A$1:$IZ$1,0))</f>
        <v>600</v>
      </c>
      <c r="E27" t="e">
        <f>INDEX('Raw Week6'!$A$1:$IZ$96,MATCH(A27,'Raw Week6'!$B$1:$B$96,0),MATCH($M$1,'Raw Week6'!$A$1:$IZ$1,0))</f>
        <v>#N/A</v>
      </c>
      <c r="F27">
        <f>INDEX('Raw Week12'!$A$1:$IZ$97,MATCH(A27,'Raw Week12'!$B$1:$B$97,0),MATCH($M$1,'Raw Week12'!$A$1:$IZ$1,0))</f>
        <v>480</v>
      </c>
      <c r="G27" t="e">
        <f>INDEX('Raw Week18'!$A$1:$IZ$96,MATCH(A27,'Raw Week18'!$B$1:$B$96,0),MATCH($M$1,'Raw Week18'!$A$1:$IZ$1,0))</f>
        <v>#N/A</v>
      </c>
      <c r="H27" t="e">
        <f>INDEX('Raw Week24'!$A$1:$IZ$97,MATCH(A27,'Raw Week24'!$B$1:$B$97,0),MATCH($M$1,'Raw Week24'!$A$1:$IZ$1,0))</f>
        <v>#N/A</v>
      </c>
      <c r="I27" t="e">
        <f>INDEX('Raw Week30'!$A$1:$IZ$96,MATCH(A27,'Raw Week30'!$B$1:$B$96,0),MATCH($M$1,'Raw Week30'!$A$1:$IZ$1,0))</f>
        <v>#N/A</v>
      </c>
      <c r="J27" t="e">
        <f>INDEX('Raw Week36'!$A$1:$IZ$97,MATCH(A27,'Raw Week36'!$B$1:$B$97,0),MATCH($M$1,'Raw Week36'!$A$1:$IZ$1,0))</f>
        <v>#N/A</v>
      </c>
      <c r="K27" t="e">
        <f>INDEX('Raw Week42'!$A$1:$IZ$95,MATCH(A27,'Raw Week42'!$B$1:$B$95,0),MATCH($M$1,'Raw Week42'!$A$1:$IZ$1,0))</f>
        <v>#N/A</v>
      </c>
      <c r="L27" t="e">
        <f>INDEX('Raw Week48'!$A$1:$IZ$95,MATCH(A27,'Raw Week48'!$B$1:$B$95,0),MATCH($M$1,'Raw Week48'!$A$1:$IZ$1,0))</f>
        <v>#N/A</v>
      </c>
      <c r="N27"/>
      <c r="AH27" s="260">
        <f t="shared" si="0"/>
        <v>0</v>
      </c>
      <c r="AI27">
        <f t="shared" si="7"/>
        <v>600</v>
      </c>
      <c r="AJ27">
        <f t="shared" si="8"/>
        <v>600</v>
      </c>
      <c r="AK27" t="e">
        <f t="shared" si="9"/>
        <v>#N/A</v>
      </c>
      <c r="AL27">
        <f t="shared" si="10"/>
        <v>480</v>
      </c>
      <c r="AM27" t="e">
        <f t="shared" si="1"/>
        <v>#N/A</v>
      </c>
      <c r="AN27" t="e">
        <f t="shared" si="2"/>
        <v>#N/A</v>
      </c>
      <c r="AO27" t="e">
        <f t="shared" si="3"/>
        <v>#N/A</v>
      </c>
      <c r="AP27" t="e">
        <f t="shared" si="4"/>
        <v>#N/A</v>
      </c>
      <c r="AQ27" t="e">
        <f t="shared" si="5"/>
        <v>#N/A</v>
      </c>
      <c r="AR27" t="e">
        <f t="shared" si="6"/>
        <v>#N/A</v>
      </c>
      <c r="AT27" s="2" t="s">
        <v>2566</v>
      </c>
      <c r="AU27" s="2">
        <v>19</v>
      </c>
      <c r="AV27" s="256">
        <v>1</v>
      </c>
      <c r="AW27" s="256"/>
      <c r="AX27" s="2" t="s">
        <v>50</v>
      </c>
      <c r="AY27" s="256">
        <v>2</v>
      </c>
      <c r="AZ27" s="256">
        <v>0</v>
      </c>
    </row>
    <row r="28" spans="1:52" x14ac:dyDescent="0.35">
      <c r="A28" s="189" t="s">
        <v>2567</v>
      </c>
      <c r="B28">
        <f>INDEX('Raw Initial'!$A$1:$IZ$96,MATCH(A28,'Raw Initial'!$B$1:$B$96,0),MATCH($M$1,'Raw Initial'!$A$1:$IZ$1,0))</f>
        <v>720</v>
      </c>
      <c r="C28" t="e">
        <f>INDEX('Raw Week1'!$A$1:$IZ$97,MATCH(A28,'Raw Week1'!$B$1:$B$97,0),MATCH($M$1,'Raw Week1'!$A$1:$IZ$1,0))</f>
        <v>#N/A</v>
      </c>
      <c r="D28" t="e">
        <f>INDEX('Raw Week2'!$A$1:$IZ$97,MATCH(A28,'Raw Week2'!$B$1:$B$97,0),MATCH($M$1,'Raw Week2'!$A$1:$IZ$1,0))</f>
        <v>#N/A</v>
      </c>
      <c r="E28" t="e">
        <f>INDEX('Raw Week6'!$A$1:$IZ$96,MATCH(A28,'Raw Week6'!$B$1:$B$96,0),MATCH($M$1,'Raw Week6'!$A$1:$IZ$1,0))</f>
        <v>#N/A</v>
      </c>
      <c r="F28" t="e">
        <f>INDEX('Raw Week12'!$A$1:$IZ$97,MATCH(A28,'Raw Week12'!$B$1:$B$97,0),MATCH($M$1,'Raw Week12'!$A$1:$IZ$1,0))</f>
        <v>#N/A</v>
      </c>
      <c r="G28">
        <f>INDEX('Raw Week18'!$A$1:$IZ$96,MATCH(A28,'Raw Week18'!$B$1:$B$96,0),MATCH($M$1,'Raw Week18'!$A$1:$IZ$1,0))</f>
        <v>720</v>
      </c>
      <c r="H28" t="e">
        <f>INDEX('Raw Week24'!$A$1:$IZ$97,MATCH(A28,'Raw Week24'!$B$1:$B$97,0),MATCH($M$1,'Raw Week24'!$A$1:$IZ$1,0))</f>
        <v>#N/A</v>
      </c>
      <c r="I28" t="e">
        <f>INDEX('Raw Week30'!$A$1:$IZ$96,MATCH(A28,'Raw Week30'!$B$1:$B$96,0),MATCH($M$1,'Raw Week30'!$A$1:$IZ$1,0))</f>
        <v>#N/A</v>
      </c>
      <c r="J28" t="e">
        <f>INDEX('Raw Week36'!$A$1:$IZ$97,MATCH(A28,'Raw Week36'!$B$1:$B$97,0),MATCH($M$1,'Raw Week36'!$A$1:$IZ$1,0))</f>
        <v>#N/A</v>
      </c>
      <c r="K28" t="e">
        <f>INDEX('Raw Week42'!$A$1:$IZ$95,MATCH(A28,'Raw Week42'!$B$1:$B$95,0),MATCH($M$1,'Raw Week42'!$A$1:$IZ$1,0))</f>
        <v>#N/A</v>
      </c>
      <c r="L28" t="e">
        <f>INDEX('Raw Week48'!$A$1:$IZ$95,MATCH(A28,'Raw Week48'!$B$1:$B$95,0),MATCH($M$1,'Raw Week48'!$A$1:$IZ$1,0))</f>
        <v>#N/A</v>
      </c>
      <c r="N28"/>
      <c r="AH28" s="260">
        <f t="shared" si="0"/>
        <v>720</v>
      </c>
      <c r="AI28" t="e">
        <f t="shared" si="7"/>
        <v>#N/A</v>
      </c>
      <c r="AJ28" t="e">
        <f t="shared" si="8"/>
        <v>#N/A</v>
      </c>
      <c r="AK28" t="e">
        <f t="shared" si="9"/>
        <v>#N/A</v>
      </c>
      <c r="AL28" t="e">
        <f t="shared" si="10"/>
        <v>#N/A</v>
      </c>
      <c r="AM28">
        <f t="shared" si="1"/>
        <v>720</v>
      </c>
      <c r="AN28" t="e">
        <f t="shared" si="2"/>
        <v>#N/A</v>
      </c>
      <c r="AO28" t="e">
        <f t="shared" si="3"/>
        <v>#N/A</v>
      </c>
      <c r="AP28" t="e">
        <f t="shared" si="4"/>
        <v>#N/A</v>
      </c>
      <c r="AQ28" t="e">
        <f t="shared" si="5"/>
        <v>#N/A</v>
      </c>
      <c r="AR28" t="e">
        <f t="shared" si="6"/>
        <v>#N/A</v>
      </c>
      <c r="AT28" s="2" t="s">
        <v>2567</v>
      </c>
      <c r="AU28" s="2">
        <v>39</v>
      </c>
      <c r="AV28" s="256">
        <v>2</v>
      </c>
      <c r="AW28" s="256">
        <v>0</v>
      </c>
      <c r="AX28" s="2" t="s">
        <v>528</v>
      </c>
      <c r="AY28" s="256">
        <v>4</v>
      </c>
      <c r="AZ28" s="256">
        <v>0</v>
      </c>
    </row>
    <row r="29" spans="1:52" x14ac:dyDescent="0.35">
      <c r="A29" s="189" t="s">
        <v>2568</v>
      </c>
      <c r="B29">
        <f>INDEX('Raw Initial'!$A$1:$IZ$96,MATCH(A29,'Raw Initial'!$B$1:$B$96,0),MATCH($M$1,'Raw Initial'!$A$1:$IZ$1,0))</f>
        <v>360</v>
      </c>
      <c r="C29">
        <f>INDEX('Raw Week1'!$A$1:$IZ$97,MATCH(A29,'Raw Week1'!$B$1:$B$97,0),MATCH($M$1,'Raw Week1'!$A$1:$IZ$1,0))</f>
        <v>480</v>
      </c>
      <c r="D29" t="e">
        <f>INDEX('Raw Week2'!$A$1:$IZ$97,MATCH(A29,'Raw Week2'!$B$1:$B$97,0),MATCH($M$1,'Raw Week2'!$A$1:$IZ$1,0))</f>
        <v>#N/A</v>
      </c>
      <c r="E29" t="e">
        <f>INDEX('Raw Week6'!$A$1:$IZ$96,MATCH(A29,'Raw Week6'!$B$1:$B$96,0),MATCH($M$1,'Raw Week6'!$A$1:$IZ$1,0))</f>
        <v>#N/A</v>
      </c>
      <c r="F29" t="e">
        <f>INDEX('Raw Week12'!$A$1:$IZ$97,MATCH(A29,'Raw Week12'!$B$1:$B$97,0),MATCH($M$1,'Raw Week12'!$A$1:$IZ$1,0))</f>
        <v>#N/A</v>
      </c>
      <c r="G29">
        <f>INDEX('Raw Week18'!$A$1:$IZ$96,MATCH(A29,'Raw Week18'!$B$1:$B$96,0),MATCH($M$1,'Raw Week18'!$A$1:$IZ$1,0))</f>
        <v>240</v>
      </c>
      <c r="H29">
        <f>INDEX('Raw Week24'!$A$1:$IZ$97,MATCH(A29,'Raw Week24'!$B$1:$B$97,0),MATCH($M$1,'Raw Week24'!$A$1:$IZ$1,0))</f>
        <v>300</v>
      </c>
      <c r="I29">
        <f>INDEX('Raw Week30'!$A$1:$IZ$96,MATCH(A29,'Raw Week30'!$B$1:$B$96,0),MATCH($M$1,'Raw Week30'!$A$1:$IZ$1,0))</f>
        <v>360</v>
      </c>
      <c r="J29">
        <f>INDEX('Raw Week36'!$A$1:$IZ$97,MATCH(A29,'Raw Week36'!$B$1:$B$97,0),MATCH($M$1,'Raw Week36'!$A$1:$IZ$1,0))</f>
        <v>180</v>
      </c>
      <c r="K29">
        <f>INDEX('Raw Week42'!$A$1:$IZ$95,MATCH(A29,'Raw Week42'!$B$1:$B$95,0),MATCH($M$1,'Raw Week42'!$A$1:$IZ$1,0))</f>
        <v>360</v>
      </c>
      <c r="L29" t="e">
        <f>INDEX('Raw Week48'!$A$1:$IZ$95,MATCH(A29,'Raw Week48'!$B$1:$B$95,0),MATCH($M$1,'Raw Week48'!$A$1:$IZ$1,0))</f>
        <v>#N/A</v>
      </c>
      <c r="N29"/>
      <c r="AH29" s="260">
        <f t="shared" si="0"/>
        <v>360</v>
      </c>
      <c r="AI29">
        <f t="shared" si="7"/>
        <v>480</v>
      </c>
      <c r="AJ29" t="e">
        <f t="shared" si="8"/>
        <v>#N/A</v>
      </c>
      <c r="AK29" t="e">
        <f t="shared" si="9"/>
        <v>#N/A</v>
      </c>
      <c r="AL29" t="e">
        <f t="shared" si="10"/>
        <v>#N/A</v>
      </c>
      <c r="AM29">
        <f t="shared" si="1"/>
        <v>240</v>
      </c>
      <c r="AN29">
        <f t="shared" si="2"/>
        <v>300</v>
      </c>
      <c r="AO29">
        <f t="shared" si="3"/>
        <v>360</v>
      </c>
      <c r="AP29">
        <f t="shared" si="4"/>
        <v>180</v>
      </c>
      <c r="AQ29">
        <f t="shared" si="5"/>
        <v>360</v>
      </c>
      <c r="AR29" t="e">
        <f t="shared" si="6"/>
        <v>#N/A</v>
      </c>
      <c r="AT29" s="2" t="s">
        <v>2568</v>
      </c>
      <c r="AU29" s="2">
        <v>21</v>
      </c>
      <c r="AV29" s="256">
        <v>1</v>
      </c>
      <c r="AW29" s="256">
        <v>1</v>
      </c>
      <c r="AX29" s="2" t="s">
        <v>50</v>
      </c>
      <c r="AY29" s="256">
        <v>2</v>
      </c>
      <c r="AZ29" s="256">
        <v>0</v>
      </c>
    </row>
    <row r="30" spans="1:52" x14ac:dyDescent="0.35">
      <c r="A30" s="189" t="s">
        <v>2569</v>
      </c>
      <c r="B30">
        <f>INDEX('Raw Initial'!$A$1:$IZ$96,MATCH(A30,'Raw Initial'!$B$1:$B$96,0),MATCH($M$1,'Raw Initial'!$A$1:$IZ$1,0))</f>
        <v>720</v>
      </c>
      <c r="C30">
        <f>INDEX('Raw Week1'!$A$1:$IZ$97,MATCH(A30,'Raw Week1'!$B$1:$B$97,0),MATCH($M$1,'Raw Week1'!$A$1:$IZ$1,0))</f>
        <v>720</v>
      </c>
      <c r="D30" t="e">
        <f>INDEX('Raw Week2'!$A$1:$IZ$97,MATCH(A30,'Raw Week2'!$B$1:$B$97,0),MATCH($M$1,'Raw Week2'!$A$1:$IZ$1,0))</f>
        <v>#N/A</v>
      </c>
      <c r="E30" t="e">
        <f>INDEX('Raw Week6'!$A$1:$IZ$96,MATCH(A30,'Raw Week6'!$B$1:$B$96,0),MATCH($M$1,'Raw Week6'!$A$1:$IZ$1,0))</f>
        <v>#N/A</v>
      </c>
      <c r="F30" t="e">
        <f>INDEX('Raw Week12'!$A$1:$IZ$97,MATCH(A30,'Raw Week12'!$B$1:$B$97,0),MATCH($M$1,'Raw Week12'!$A$1:$IZ$1,0))</f>
        <v>#N/A</v>
      </c>
      <c r="G30" t="e">
        <f>INDEX('Raw Week18'!$A$1:$IZ$96,MATCH(A30,'Raw Week18'!$B$1:$B$96,0),MATCH($M$1,'Raw Week18'!$A$1:$IZ$1,0))</f>
        <v>#N/A</v>
      </c>
      <c r="H30" t="e">
        <f>INDEX('Raw Week24'!$A$1:$IZ$97,MATCH(A30,'Raw Week24'!$B$1:$B$97,0),MATCH($M$1,'Raw Week24'!$A$1:$IZ$1,0))</f>
        <v>#N/A</v>
      </c>
      <c r="I30" t="e">
        <f>INDEX('Raw Week30'!$A$1:$IZ$96,MATCH(A30,'Raw Week30'!$B$1:$B$96,0),MATCH($M$1,'Raw Week30'!$A$1:$IZ$1,0))</f>
        <v>#N/A</v>
      </c>
      <c r="J30" t="e">
        <f>INDEX('Raw Week36'!$A$1:$IZ$97,MATCH(A30,'Raw Week36'!$B$1:$B$97,0),MATCH($M$1,'Raw Week36'!$A$1:$IZ$1,0))</f>
        <v>#N/A</v>
      </c>
      <c r="K30" t="e">
        <f>INDEX('Raw Week42'!$A$1:$IZ$95,MATCH(A30,'Raw Week42'!$B$1:$B$95,0),MATCH($M$1,'Raw Week42'!$A$1:$IZ$1,0))</f>
        <v>#N/A</v>
      </c>
      <c r="L30" t="e">
        <f>INDEX('Raw Week48'!$A$1:$IZ$95,MATCH(A30,'Raw Week48'!$B$1:$B$95,0),MATCH($M$1,'Raw Week48'!$A$1:$IZ$1,0))</f>
        <v>#N/A</v>
      </c>
      <c r="N30"/>
      <c r="AH30" s="260">
        <f t="shared" si="0"/>
        <v>720</v>
      </c>
      <c r="AI30">
        <f t="shared" si="7"/>
        <v>720</v>
      </c>
      <c r="AJ30" t="e">
        <f t="shared" si="8"/>
        <v>#N/A</v>
      </c>
      <c r="AK30" t="e">
        <f t="shared" si="9"/>
        <v>#N/A</v>
      </c>
      <c r="AL30" t="e">
        <f t="shared" si="10"/>
        <v>#N/A</v>
      </c>
      <c r="AM30" t="e">
        <f t="shared" si="1"/>
        <v>#N/A</v>
      </c>
      <c r="AN30" t="e">
        <f t="shared" si="2"/>
        <v>#N/A</v>
      </c>
      <c r="AO30" t="e">
        <f t="shared" si="3"/>
        <v>#N/A</v>
      </c>
      <c r="AP30" t="e">
        <f t="shared" si="4"/>
        <v>#N/A</v>
      </c>
      <c r="AQ30" t="e">
        <f t="shared" si="5"/>
        <v>#N/A</v>
      </c>
      <c r="AR30" t="e">
        <f t="shared" si="6"/>
        <v>#N/A</v>
      </c>
      <c r="AT30" s="2" t="s">
        <v>2569</v>
      </c>
      <c r="AU30" s="2">
        <v>26</v>
      </c>
      <c r="AV30" s="256">
        <v>1</v>
      </c>
      <c r="AW30" s="256">
        <v>0</v>
      </c>
      <c r="AX30" s="2" t="s">
        <v>50</v>
      </c>
      <c r="AY30" s="256">
        <v>3</v>
      </c>
      <c r="AZ30" s="256">
        <v>0</v>
      </c>
    </row>
    <row r="31" spans="1:52" x14ac:dyDescent="0.35">
      <c r="A31" s="189" t="s">
        <v>2570</v>
      </c>
      <c r="B31">
        <f>INDEX('Raw Initial'!$A$1:$IZ$96,MATCH(A31,'Raw Initial'!$B$1:$B$96,0),MATCH($M$1,'Raw Initial'!$A$1:$IZ$1,0))</f>
        <v>1200</v>
      </c>
      <c r="C31" t="e">
        <f>INDEX('Raw Week1'!$A$1:$IZ$97,MATCH(A31,'Raw Week1'!$B$1:$B$97,0),MATCH($M$1,'Raw Week1'!$A$1:$IZ$1,0))</f>
        <v>#N/A</v>
      </c>
      <c r="D31" t="e">
        <f>INDEX('Raw Week2'!$A$1:$IZ$97,MATCH(A31,'Raw Week2'!$B$1:$B$97,0),MATCH($M$1,'Raw Week2'!$A$1:$IZ$1,0))</f>
        <v>#N/A</v>
      </c>
      <c r="E31" t="e">
        <f>INDEX('Raw Week6'!$A$1:$IZ$96,MATCH(A31,'Raw Week6'!$B$1:$B$96,0),MATCH($M$1,'Raw Week6'!$A$1:$IZ$1,0))</f>
        <v>#N/A</v>
      </c>
      <c r="F31" t="e">
        <f>INDEX('Raw Week12'!$A$1:$IZ$97,MATCH(A31,'Raw Week12'!$B$1:$B$97,0),MATCH($M$1,'Raw Week12'!$A$1:$IZ$1,0))</f>
        <v>#N/A</v>
      </c>
      <c r="G31" t="e">
        <f>INDEX('Raw Week18'!$A$1:$IZ$96,MATCH(A31,'Raw Week18'!$B$1:$B$96,0),MATCH($M$1,'Raw Week18'!$A$1:$IZ$1,0))</f>
        <v>#N/A</v>
      </c>
      <c r="H31" t="e">
        <f>INDEX('Raw Week24'!$A$1:$IZ$97,MATCH(A31,'Raw Week24'!$B$1:$B$97,0),MATCH($M$1,'Raw Week24'!$A$1:$IZ$1,0))</f>
        <v>#N/A</v>
      </c>
      <c r="I31" t="e">
        <f>INDEX('Raw Week30'!$A$1:$IZ$96,MATCH(A31,'Raw Week30'!$B$1:$B$96,0),MATCH($M$1,'Raw Week30'!$A$1:$IZ$1,0))</f>
        <v>#N/A</v>
      </c>
      <c r="J31" t="e">
        <f>INDEX('Raw Week36'!$A$1:$IZ$97,MATCH(A31,'Raw Week36'!$B$1:$B$97,0),MATCH($M$1,'Raw Week36'!$A$1:$IZ$1,0))</f>
        <v>#N/A</v>
      </c>
      <c r="K31" t="e">
        <f>INDEX('Raw Week42'!$A$1:$IZ$95,MATCH(A31,'Raw Week42'!$B$1:$B$95,0),MATCH($M$1,'Raw Week42'!$A$1:$IZ$1,0))</f>
        <v>#N/A</v>
      </c>
      <c r="L31" t="e">
        <f>INDEX('Raw Week48'!$A$1:$IZ$95,MATCH(A31,'Raw Week48'!$B$1:$B$95,0),MATCH($M$1,'Raw Week48'!$A$1:$IZ$1,0))</f>
        <v>#N/A</v>
      </c>
      <c r="N31"/>
      <c r="AH31" s="260">
        <f t="shared" si="0"/>
        <v>1200</v>
      </c>
      <c r="AI31" t="e">
        <f t="shared" si="7"/>
        <v>#N/A</v>
      </c>
      <c r="AJ31" t="e">
        <f t="shared" si="8"/>
        <v>#N/A</v>
      </c>
      <c r="AK31" t="e">
        <f t="shared" si="9"/>
        <v>#N/A</v>
      </c>
      <c r="AL31" t="e">
        <f t="shared" si="10"/>
        <v>#N/A</v>
      </c>
      <c r="AM31" t="e">
        <f t="shared" si="1"/>
        <v>#N/A</v>
      </c>
      <c r="AN31" t="e">
        <f t="shared" si="2"/>
        <v>#N/A</v>
      </c>
      <c r="AO31" t="e">
        <f t="shared" si="3"/>
        <v>#N/A</v>
      </c>
      <c r="AP31" t="e">
        <f t="shared" si="4"/>
        <v>#N/A</v>
      </c>
      <c r="AQ31" t="e">
        <f t="shared" si="5"/>
        <v>#N/A</v>
      </c>
      <c r="AR31" t="e">
        <f t="shared" si="6"/>
        <v>#N/A</v>
      </c>
      <c r="AT31" s="2" t="s">
        <v>2570</v>
      </c>
      <c r="AU31" s="2">
        <v>19</v>
      </c>
      <c r="AV31" s="256">
        <v>1</v>
      </c>
      <c r="AW31" s="256">
        <v>1</v>
      </c>
      <c r="AX31" s="2" t="s">
        <v>50</v>
      </c>
      <c r="AY31" s="256">
        <v>2</v>
      </c>
      <c r="AZ31" s="256">
        <v>0</v>
      </c>
    </row>
    <row r="32" spans="1:52" x14ac:dyDescent="0.35">
      <c r="A32" s="189" t="s">
        <v>2571</v>
      </c>
      <c r="B32">
        <f>INDEX('Raw Initial'!$A$1:$IZ$96,MATCH(A32,'Raw Initial'!$B$1:$B$96,0),MATCH($M$1,'Raw Initial'!$A$1:$IZ$1,0))</f>
        <v>240</v>
      </c>
      <c r="C32" t="e">
        <f>INDEX('Raw Week1'!$A$1:$IZ$97,MATCH(A32,'Raw Week1'!$B$1:$B$97,0),MATCH($M$1,'Raw Week1'!$A$1:$IZ$1,0))</f>
        <v>#N/A</v>
      </c>
      <c r="D32" t="e">
        <f>INDEX('Raw Week2'!$A$1:$IZ$97,MATCH(A32,'Raw Week2'!$B$1:$B$97,0),MATCH($M$1,'Raw Week2'!$A$1:$IZ$1,0))</f>
        <v>#N/A</v>
      </c>
      <c r="E32" t="e">
        <f>INDEX('Raw Week6'!$A$1:$IZ$96,MATCH(A32,'Raw Week6'!$B$1:$B$96,0),MATCH($M$1,'Raw Week6'!$A$1:$IZ$1,0))</f>
        <v>#N/A</v>
      </c>
      <c r="F32" t="e">
        <f>INDEX('Raw Week12'!$A$1:$IZ$97,MATCH(A32,'Raw Week12'!$B$1:$B$97,0),MATCH($M$1,'Raw Week12'!$A$1:$IZ$1,0))</f>
        <v>#N/A</v>
      </c>
      <c r="G32" t="e">
        <f>INDEX('Raw Week18'!$A$1:$IZ$96,MATCH(A32,'Raw Week18'!$B$1:$B$96,0),MATCH($M$1,'Raw Week18'!$A$1:$IZ$1,0))</f>
        <v>#N/A</v>
      </c>
      <c r="H32" t="e">
        <f>INDEX('Raw Week24'!$A$1:$IZ$97,MATCH(A32,'Raw Week24'!$B$1:$B$97,0),MATCH($M$1,'Raw Week24'!$A$1:$IZ$1,0))</f>
        <v>#N/A</v>
      </c>
      <c r="I32" t="e">
        <f>INDEX('Raw Week30'!$A$1:$IZ$96,MATCH(A32,'Raw Week30'!$B$1:$B$96,0),MATCH($M$1,'Raw Week30'!$A$1:$IZ$1,0))</f>
        <v>#N/A</v>
      </c>
      <c r="J32" t="e">
        <f>INDEX('Raw Week36'!$A$1:$IZ$97,MATCH(A32,'Raw Week36'!$B$1:$B$97,0),MATCH($M$1,'Raw Week36'!$A$1:$IZ$1,0))</f>
        <v>#N/A</v>
      </c>
      <c r="K32" t="e">
        <f>INDEX('Raw Week42'!$A$1:$IZ$95,MATCH(A32,'Raw Week42'!$B$1:$B$95,0),MATCH($M$1,'Raw Week42'!$A$1:$IZ$1,0))</f>
        <v>#N/A</v>
      </c>
      <c r="L32" t="e">
        <f>INDEX('Raw Week48'!$A$1:$IZ$95,MATCH(A32,'Raw Week48'!$B$1:$B$95,0),MATCH($M$1,'Raw Week48'!$A$1:$IZ$1,0))</f>
        <v>#N/A</v>
      </c>
      <c r="N32"/>
      <c r="AH32" s="260">
        <f t="shared" si="0"/>
        <v>240</v>
      </c>
      <c r="AI32" t="e">
        <f t="shared" si="7"/>
        <v>#N/A</v>
      </c>
      <c r="AJ32" t="e">
        <f t="shared" si="8"/>
        <v>#N/A</v>
      </c>
      <c r="AK32" t="e">
        <f t="shared" si="9"/>
        <v>#N/A</v>
      </c>
      <c r="AL32" t="e">
        <f t="shared" si="10"/>
        <v>#N/A</v>
      </c>
      <c r="AM32" t="e">
        <f t="shared" si="1"/>
        <v>#N/A</v>
      </c>
      <c r="AN32" t="e">
        <f t="shared" si="2"/>
        <v>#N/A</v>
      </c>
      <c r="AO32" t="e">
        <f t="shared" si="3"/>
        <v>#N/A</v>
      </c>
      <c r="AP32" t="e">
        <f t="shared" si="4"/>
        <v>#N/A</v>
      </c>
      <c r="AQ32" t="e">
        <f t="shared" si="5"/>
        <v>#N/A</v>
      </c>
      <c r="AR32" t="e">
        <f t="shared" si="6"/>
        <v>#N/A</v>
      </c>
      <c r="AT32" s="2" t="s">
        <v>2571</v>
      </c>
      <c r="AU32" s="2">
        <v>37</v>
      </c>
      <c r="AV32" s="256">
        <v>2</v>
      </c>
      <c r="AW32" s="256">
        <v>0</v>
      </c>
      <c r="AX32" s="2" t="s">
        <v>138</v>
      </c>
      <c r="AY32" s="256">
        <v>3</v>
      </c>
      <c r="AZ32" s="256">
        <v>1</v>
      </c>
    </row>
    <row r="33" spans="1:52" x14ac:dyDescent="0.35">
      <c r="A33" s="189" t="s">
        <v>2572</v>
      </c>
      <c r="B33">
        <f>INDEX('Raw Initial'!$A$1:$IZ$96,MATCH(A33,'Raw Initial'!$B$1:$B$96,0),MATCH($M$1,'Raw Initial'!$A$1:$IZ$1,0))</f>
        <v>180</v>
      </c>
      <c r="C33" t="e">
        <f>INDEX('Raw Week1'!$A$1:$IZ$97,MATCH(A33,'Raw Week1'!$B$1:$B$97,0),MATCH($M$1,'Raw Week1'!$A$1:$IZ$1,0))</f>
        <v>#N/A</v>
      </c>
      <c r="D33" t="e">
        <f>INDEX('Raw Week2'!$A$1:$IZ$97,MATCH(A33,'Raw Week2'!$B$1:$B$97,0),MATCH($M$1,'Raw Week2'!$A$1:$IZ$1,0))</f>
        <v>#N/A</v>
      </c>
      <c r="E33" t="e">
        <f>INDEX('Raw Week6'!$A$1:$IZ$96,MATCH(A33,'Raw Week6'!$B$1:$B$96,0),MATCH($M$1,'Raw Week6'!$A$1:$IZ$1,0))</f>
        <v>#N/A</v>
      </c>
      <c r="F33">
        <f>INDEX('Raw Week12'!$A$1:$IZ$97,MATCH(A33,'Raw Week12'!$B$1:$B$97,0),MATCH($M$1,'Raw Week12'!$A$1:$IZ$1,0))</f>
        <v>300</v>
      </c>
      <c r="G33" t="e">
        <f>INDEX('Raw Week18'!$A$1:$IZ$96,MATCH(A33,'Raw Week18'!$B$1:$B$96,0),MATCH($M$1,'Raw Week18'!$A$1:$IZ$1,0))</f>
        <v>#N/A</v>
      </c>
      <c r="H33" t="e">
        <f>INDEX('Raw Week24'!$A$1:$IZ$97,MATCH(A33,'Raw Week24'!$B$1:$B$97,0),MATCH($M$1,'Raw Week24'!$A$1:$IZ$1,0))</f>
        <v>#N/A</v>
      </c>
      <c r="I33" t="e">
        <f>INDEX('Raw Week30'!$A$1:$IZ$96,MATCH(A33,'Raw Week30'!$B$1:$B$96,0),MATCH($M$1,'Raw Week30'!$A$1:$IZ$1,0))</f>
        <v>#N/A</v>
      </c>
      <c r="J33" t="e">
        <f>INDEX('Raw Week36'!$A$1:$IZ$97,MATCH(A33,'Raw Week36'!$B$1:$B$97,0),MATCH($M$1,'Raw Week36'!$A$1:$IZ$1,0))</f>
        <v>#N/A</v>
      </c>
      <c r="K33" t="e">
        <f>INDEX('Raw Week42'!$A$1:$IZ$95,MATCH(A33,'Raw Week42'!$B$1:$B$95,0),MATCH($M$1,'Raw Week42'!$A$1:$IZ$1,0))</f>
        <v>#N/A</v>
      </c>
      <c r="L33" t="e">
        <f>INDEX('Raw Week48'!$A$1:$IZ$95,MATCH(A33,'Raw Week48'!$B$1:$B$95,0),MATCH($M$1,'Raw Week48'!$A$1:$IZ$1,0))</f>
        <v>#N/A</v>
      </c>
      <c r="N33"/>
      <c r="AH33" s="260">
        <f t="shared" si="0"/>
        <v>180</v>
      </c>
      <c r="AI33" t="e">
        <f t="shared" si="7"/>
        <v>#N/A</v>
      </c>
      <c r="AJ33" t="e">
        <f t="shared" si="8"/>
        <v>#N/A</v>
      </c>
      <c r="AK33" t="e">
        <f t="shared" si="9"/>
        <v>#N/A</v>
      </c>
      <c r="AL33">
        <f t="shared" si="10"/>
        <v>300</v>
      </c>
      <c r="AM33" t="e">
        <f t="shared" si="1"/>
        <v>#N/A</v>
      </c>
      <c r="AN33" t="e">
        <f t="shared" si="2"/>
        <v>#N/A</v>
      </c>
      <c r="AO33" t="e">
        <f t="shared" si="3"/>
        <v>#N/A</v>
      </c>
      <c r="AP33" t="e">
        <f t="shared" si="4"/>
        <v>#N/A</v>
      </c>
      <c r="AQ33" t="e">
        <f t="shared" si="5"/>
        <v>#N/A</v>
      </c>
      <c r="AR33" t="e">
        <f t="shared" si="6"/>
        <v>#N/A</v>
      </c>
      <c r="AT33" s="2" t="s">
        <v>2572</v>
      </c>
      <c r="AU33" s="2">
        <v>60</v>
      </c>
      <c r="AV33" s="256">
        <v>4</v>
      </c>
      <c r="AW33" s="256">
        <v>1</v>
      </c>
      <c r="AX33" s="2" t="s">
        <v>50</v>
      </c>
      <c r="AY33" s="256">
        <v>2</v>
      </c>
      <c r="AZ33" s="256">
        <v>1</v>
      </c>
    </row>
    <row r="34" spans="1:52" x14ac:dyDescent="0.35">
      <c r="A34" s="189" t="s">
        <v>2573</v>
      </c>
      <c r="B34">
        <f>INDEX('Raw Initial'!$A$1:$IZ$96,MATCH(A34,'Raw Initial'!$B$1:$B$96,0),MATCH($M$1,'Raw Initial'!$A$1:$IZ$1,0))</f>
        <v>420</v>
      </c>
      <c r="C34">
        <f>INDEX('Raw Week1'!$A$1:$IZ$97,MATCH(A34,'Raw Week1'!$B$1:$B$97,0),MATCH($M$1,'Raw Week1'!$A$1:$IZ$1,0))</f>
        <v>300</v>
      </c>
      <c r="D34" t="e">
        <f>INDEX('Raw Week2'!$A$1:$IZ$97,MATCH(A34,'Raw Week2'!$B$1:$B$97,0),MATCH($M$1,'Raw Week2'!$A$1:$IZ$1,0))</f>
        <v>#N/A</v>
      </c>
      <c r="E34" t="e">
        <f>INDEX('Raw Week6'!$A$1:$IZ$96,MATCH(A34,'Raw Week6'!$B$1:$B$96,0),MATCH($M$1,'Raw Week6'!$A$1:$IZ$1,0))</f>
        <v>#N/A</v>
      </c>
      <c r="F34">
        <f>INDEX('Raw Week12'!$A$1:$IZ$97,MATCH(A34,'Raw Week12'!$B$1:$B$97,0),MATCH($M$1,'Raw Week12'!$A$1:$IZ$1,0))</f>
        <v>360</v>
      </c>
      <c r="G34">
        <f>INDEX('Raw Week18'!$A$1:$IZ$96,MATCH(A34,'Raw Week18'!$B$1:$B$96,0),MATCH($M$1,'Raw Week18'!$A$1:$IZ$1,0))</f>
        <v>360</v>
      </c>
      <c r="H34" t="e">
        <f>INDEX('Raw Week24'!$A$1:$IZ$97,MATCH(A34,'Raw Week24'!$B$1:$B$97,0),MATCH($M$1,'Raw Week24'!$A$1:$IZ$1,0))</f>
        <v>#N/A</v>
      </c>
      <c r="I34">
        <f>INDEX('Raw Week30'!$A$1:$IZ$96,MATCH(A34,'Raw Week30'!$B$1:$B$96,0),MATCH($M$1,'Raw Week30'!$A$1:$IZ$1,0))</f>
        <v>300</v>
      </c>
      <c r="J34" t="e">
        <f>INDEX('Raw Week36'!$A$1:$IZ$97,MATCH(A34,'Raw Week36'!$B$1:$B$97,0),MATCH($M$1,'Raw Week36'!$A$1:$IZ$1,0))</f>
        <v>#N/A</v>
      </c>
      <c r="K34">
        <f>INDEX('Raw Week42'!$A$1:$IZ$95,MATCH(A34,'Raw Week42'!$B$1:$B$95,0),MATCH($M$1,'Raw Week42'!$A$1:$IZ$1,0))</f>
        <v>300</v>
      </c>
      <c r="L34" t="e">
        <f>INDEX('Raw Week48'!$A$1:$IZ$95,MATCH(A34,'Raw Week48'!$B$1:$B$95,0),MATCH($M$1,'Raw Week48'!$A$1:$IZ$1,0))</f>
        <v>#N/A</v>
      </c>
      <c r="N34"/>
      <c r="AH34" s="260">
        <f t="shared" ref="AH34:AH65" si="11">B34</f>
        <v>420</v>
      </c>
      <c r="AI34">
        <f t="shared" si="7"/>
        <v>300</v>
      </c>
      <c r="AJ34" t="e">
        <f t="shared" si="8"/>
        <v>#N/A</v>
      </c>
      <c r="AK34" t="e">
        <f t="shared" si="9"/>
        <v>#N/A</v>
      </c>
      <c r="AL34">
        <f t="shared" si="10"/>
        <v>360</v>
      </c>
      <c r="AM34">
        <f t="shared" ref="AM34:AM65" si="12">G34</f>
        <v>360</v>
      </c>
      <c r="AN34" t="e">
        <f t="shared" ref="AN34:AN65" si="13">H34</f>
        <v>#N/A</v>
      </c>
      <c r="AO34">
        <f t="shared" ref="AO34:AO65" si="14">I34</f>
        <v>300</v>
      </c>
      <c r="AP34" t="e">
        <f t="shared" ref="AP34:AP65" si="15">J34</f>
        <v>#N/A</v>
      </c>
      <c r="AQ34">
        <f t="shared" ref="AQ34:AQ65" si="16">K34</f>
        <v>300</v>
      </c>
      <c r="AR34" t="e">
        <f t="shared" ref="AR34:AR65" si="17">L34</f>
        <v>#N/A</v>
      </c>
      <c r="AT34" s="2" t="s">
        <v>2573</v>
      </c>
      <c r="AU34" s="2">
        <v>36</v>
      </c>
      <c r="AV34" s="256">
        <v>2</v>
      </c>
      <c r="AW34" s="256">
        <v>0</v>
      </c>
      <c r="AX34" s="2" t="s">
        <v>50</v>
      </c>
      <c r="AY34" s="256">
        <v>0</v>
      </c>
      <c r="AZ34" s="256">
        <v>1</v>
      </c>
    </row>
    <row r="35" spans="1:52" x14ac:dyDescent="0.35">
      <c r="A35" s="189" t="s">
        <v>2574</v>
      </c>
      <c r="B35">
        <f>INDEX('Raw Initial'!$A$1:$IZ$96,MATCH(A35,'Raw Initial'!$B$1:$B$96,0),MATCH($M$1,'Raw Initial'!$A$1:$IZ$1,0))</f>
        <v>420</v>
      </c>
      <c r="C35" t="e">
        <f>INDEX('Raw Week1'!$A$1:$IZ$97,MATCH(A35,'Raw Week1'!$B$1:$B$97,0),MATCH($M$1,'Raw Week1'!$A$1:$IZ$1,0))</f>
        <v>#N/A</v>
      </c>
      <c r="D35" t="e">
        <f>INDEX('Raw Week2'!$A$1:$IZ$97,MATCH(A35,'Raw Week2'!$B$1:$B$97,0),MATCH($M$1,'Raw Week2'!$A$1:$IZ$1,0))</f>
        <v>#N/A</v>
      </c>
      <c r="E35" t="e">
        <f>INDEX('Raw Week6'!$A$1:$IZ$96,MATCH(A35,'Raw Week6'!$B$1:$B$96,0),MATCH($M$1,'Raw Week6'!$A$1:$IZ$1,0))</f>
        <v>#N/A</v>
      </c>
      <c r="F35" t="e">
        <f>INDEX('Raw Week12'!$A$1:$IZ$97,MATCH(A35,'Raw Week12'!$B$1:$B$97,0),MATCH($M$1,'Raw Week12'!$A$1:$IZ$1,0))</f>
        <v>#N/A</v>
      </c>
      <c r="G35" t="e">
        <f>INDEX('Raw Week18'!$A$1:$IZ$96,MATCH(A35,'Raw Week18'!$B$1:$B$96,0),MATCH($M$1,'Raw Week18'!$A$1:$IZ$1,0))</f>
        <v>#N/A</v>
      </c>
      <c r="H35" t="e">
        <f>INDEX('Raw Week24'!$A$1:$IZ$97,MATCH(A35,'Raw Week24'!$B$1:$B$97,0),MATCH($M$1,'Raw Week24'!$A$1:$IZ$1,0))</f>
        <v>#N/A</v>
      </c>
      <c r="I35" t="e">
        <f>INDEX('Raw Week30'!$A$1:$IZ$96,MATCH(A35,'Raw Week30'!$B$1:$B$96,0),MATCH($M$1,'Raw Week30'!$A$1:$IZ$1,0))</f>
        <v>#N/A</v>
      </c>
      <c r="J35" t="e">
        <f>INDEX('Raw Week36'!$A$1:$IZ$97,MATCH(A35,'Raw Week36'!$B$1:$B$97,0),MATCH($M$1,'Raw Week36'!$A$1:$IZ$1,0))</f>
        <v>#N/A</v>
      </c>
      <c r="K35" t="e">
        <f>INDEX('Raw Week42'!$A$1:$IZ$95,MATCH(A35,'Raw Week42'!$B$1:$B$95,0),MATCH($M$1,'Raw Week42'!$A$1:$IZ$1,0))</f>
        <v>#N/A</v>
      </c>
      <c r="L35" t="e">
        <f>INDEX('Raw Week48'!$A$1:$IZ$95,MATCH(A35,'Raw Week48'!$B$1:$B$95,0),MATCH($M$1,'Raw Week48'!$A$1:$IZ$1,0))</f>
        <v>#N/A</v>
      </c>
      <c r="N35"/>
      <c r="AH35" s="260">
        <f t="shared" si="11"/>
        <v>420</v>
      </c>
      <c r="AI35" t="e">
        <f t="shared" ref="AI35:AI66" si="18">C35</f>
        <v>#N/A</v>
      </c>
      <c r="AJ35" t="e">
        <f t="shared" ref="AJ35:AJ66" si="19">D35</f>
        <v>#N/A</v>
      </c>
      <c r="AK35" t="e">
        <f t="shared" ref="AK35:AK66" si="20">E35</f>
        <v>#N/A</v>
      </c>
      <c r="AL35" t="e">
        <f t="shared" ref="AL35:AL66" si="21">F35</f>
        <v>#N/A</v>
      </c>
      <c r="AM35" t="e">
        <f t="shared" si="12"/>
        <v>#N/A</v>
      </c>
      <c r="AN35" t="e">
        <f t="shared" si="13"/>
        <v>#N/A</v>
      </c>
      <c r="AO35" t="e">
        <f t="shared" si="14"/>
        <v>#N/A</v>
      </c>
      <c r="AP35" t="e">
        <f t="shared" si="15"/>
        <v>#N/A</v>
      </c>
      <c r="AQ35" t="e">
        <f t="shared" si="16"/>
        <v>#N/A</v>
      </c>
      <c r="AR35" t="e">
        <f t="shared" si="17"/>
        <v>#N/A</v>
      </c>
      <c r="AT35" s="2" t="s">
        <v>2574</v>
      </c>
      <c r="AU35" s="2">
        <v>52</v>
      </c>
      <c r="AV35" s="256">
        <v>4</v>
      </c>
      <c r="AW35" s="256">
        <v>0</v>
      </c>
      <c r="AX35" s="2" t="s">
        <v>50</v>
      </c>
      <c r="AY35" s="256">
        <v>5</v>
      </c>
      <c r="AZ35" s="256">
        <v>1</v>
      </c>
    </row>
    <row r="36" spans="1:52" x14ac:dyDescent="0.35">
      <c r="A36" s="189" t="s">
        <v>2575</v>
      </c>
      <c r="B36">
        <f>INDEX('Raw Initial'!$A$1:$IZ$96,MATCH(A36,'Raw Initial'!$B$1:$B$96,0),MATCH($M$1,'Raw Initial'!$A$1:$IZ$1,0))</f>
        <v>780</v>
      </c>
      <c r="C36">
        <f>INDEX('Raw Week1'!$A$1:$IZ$97,MATCH(A36,'Raw Week1'!$B$1:$B$97,0),MATCH($M$1,'Raw Week1'!$A$1:$IZ$1,0))</f>
        <v>720</v>
      </c>
      <c r="D36">
        <f>INDEX('Raw Week2'!$A$1:$IZ$97,MATCH(A36,'Raw Week2'!$B$1:$B$97,0),MATCH($M$1,'Raw Week2'!$A$1:$IZ$1,0))</f>
        <v>720</v>
      </c>
      <c r="E36">
        <f>INDEX('Raw Week6'!$A$1:$IZ$96,MATCH(A36,'Raw Week6'!$B$1:$B$96,0),MATCH($M$1,'Raw Week6'!$A$1:$IZ$1,0))</f>
        <v>660</v>
      </c>
      <c r="F36">
        <f>INDEX('Raw Week12'!$A$1:$IZ$97,MATCH(A36,'Raw Week12'!$B$1:$B$97,0),MATCH($M$1,'Raw Week12'!$A$1:$IZ$1,0))</f>
        <v>600</v>
      </c>
      <c r="G36">
        <f>INDEX('Raw Week18'!$A$1:$IZ$96,MATCH(A36,'Raw Week18'!$B$1:$B$96,0),MATCH($M$1,'Raw Week18'!$A$1:$IZ$1,0))</f>
        <v>660</v>
      </c>
      <c r="H36">
        <f>INDEX('Raw Week24'!$A$1:$IZ$97,MATCH(A36,'Raw Week24'!$B$1:$B$97,0),MATCH($M$1,'Raw Week24'!$A$1:$IZ$1,0))</f>
        <v>720</v>
      </c>
      <c r="I36">
        <f>INDEX('Raw Week30'!$A$1:$IZ$96,MATCH(A36,'Raw Week30'!$B$1:$B$96,0),MATCH($M$1,'Raw Week30'!$A$1:$IZ$1,0))</f>
        <v>720</v>
      </c>
      <c r="J36">
        <f>INDEX('Raw Week36'!$A$1:$IZ$97,MATCH(A36,'Raw Week36'!$B$1:$B$97,0),MATCH($M$1,'Raw Week36'!$A$1:$IZ$1,0))</f>
        <v>960</v>
      </c>
      <c r="K36">
        <f>INDEX('Raw Week42'!$A$1:$IZ$95,MATCH(A36,'Raw Week42'!$B$1:$B$95,0),MATCH($M$1,'Raw Week42'!$A$1:$IZ$1,0))</f>
        <v>840</v>
      </c>
      <c r="L36">
        <f>INDEX('Raw Week48'!$A$1:$IZ$95,MATCH(A36,'Raw Week48'!$B$1:$B$95,0),MATCH($M$1,'Raw Week48'!$A$1:$IZ$1,0))</f>
        <v>720</v>
      </c>
      <c r="N36"/>
      <c r="AH36" s="260">
        <f t="shared" si="11"/>
        <v>780</v>
      </c>
      <c r="AI36">
        <f t="shared" si="18"/>
        <v>720</v>
      </c>
      <c r="AJ36">
        <f t="shared" si="19"/>
        <v>720</v>
      </c>
      <c r="AK36">
        <f t="shared" si="20"/>
        <v>660</v>
      </c>
      <c r="AL36">
        <f t="shared" si="21"/>
        <v>600</v>
      </c>
      <c r="AM36">
        <f t="shared" si="12"/>
        <v>660</v>
      </c>
      <c r="AN36">
        <f t="shared" si="13"/>
        <v>720</v>
      </c>
      <c r="AO36">
        <f t="shared" si="14"/>
        <v>720</v>
      </c>
      <c r="AP36">
        <f t="shared" si="15"/>
        <v>960</v>
      </c>
      <c r="AQ36">
        <f t="shared" si="16"/>
        <v>840</v>
      </c>
      <c r="AR36">
        <f t="shared" si="17"/>
        <v>720</v>
      </c>
      <c r="AT36" s="2" t="s">
        <v>2575</v>
      </c>
      <c r="AU36" s="2">
        <v>47</v>
      </c>
      <c r="AV36" s="256">
        <v>3</v>
      </c>
      <c r="AW36" s="256">
        <v>1</v>
      </c>
      <c r="AX36" s="2" t="s">
        <v>50</v>
      </c>
      <c r="AY36" s="256">
        <v>3</v>
      </c>
      <c r="AZ36" s="256">
        <v>0</v>
      </c>
    </row>
    <row r="37" spans="1:52" x14ac:dyDescent="0.35">
      <c r="A37" s="189" t="s">
        <v>2576</v>
      </c>
      <c r="B37">
        <f>INDEX('Raw Initial'!$A$1:$IZ$96,MATCH(A37,'Raw Initial'!$B$1:$B$96,0),MATCH($M$1,'Raw Initial'!$A$1:$IZ$1,0))</f>
        <v>450</v>
      </c>
      <c r="C37">
        <f>INDEX('Raw Week1'!$A$1:$IZ$97,MATCH(A37,'Raw Week1'!$B$1:$B$97,0),MATCH($M$1,'Raw Week1'!$A$1:$IZ$1,0))</f>
        <v>480</v>
      </c>
      <c r="D37">
        <f>INDEX('Raw Week2'!$A$1:$IZ$97,MATCH(A37,'Raw Week2'!$B$1:$B$97,0),MATCH($M$1,'Raw Week2'!$A$1:$IZ$1,0))</f>
        <v>480</v>
      </c>
      <c r="E37">
        <f>INDEX('Raw Week6'!$A$1:$IZ$96,MATCH(A37,'Raw Week6'!$B$1:$B$96,0),MATCH($M$1,'Raw Week6'!$A$1:$IZ$1,0))</f>
        <v>480</v>
      </c>
      <c r="F37">
        <f>INDEX('Raw Week12'!$A$1:$IZ$97,MATCH(A37,'Raw Week12'!$B$1:$B$97,0),MATCH($M$1,'Raw Week12'!$A$1:$IZ$1,0))</f>
        <v>480</v>
      </c>
      <c r="G37" t="e">
        <f>INDEX('Raw Week18'!$A$1:$IZ$96,MATCH(A37,'Raw Week18'!$B$1:$B$96,0),MATCH($M$1,'Raw Week18'!$A$1:$IZ$1,0))</f>
        <v>#N/A</v>
      </c>
      <c r="H37">
        <f>INDEX('Raw Week24'!$A$1:$IZ$97,MATCH(A37,'Raw Week24'!$B$1:$B$97,0),MATCH($M$1,'Raw Week24'!$A$1:$IZ$1,0))</f>
        <v>480</v>
      </c>
      <c r="I37" t="e">
        <f>INDEX('Raw Week30'!$A$1:$IZ$96,MATCH(A37,'Raw Week30'!$B$1:$B$96,0),MATCH($M$1,'Raw Week30'!$A$1:$IZ$1,0))</f>
        <v>#N/A</v>
      </c>
      <c r="J37">
        <f>INDEX('Raw Week36'!$A$1:$IZ$97,MATCH(A37,'Raw Week36'!$B$1:$B$97,0),MATCH($M$1,'Raw Week36'!$A$1:$IZ$1,0))</f>
        <v>330</v>
      </c>
      <c r="K37" t="e">
        <f>INDEX('Raw Week42'!$A$1:$IZ$95,MATCH(A37,'Raw Week42'!$B$1:$B$95,0),MATCH($M$1,'Raw Week42'!$A$1:$IZ$1,0))</f>
        <v>#N/A</v>
      </c>
      <c r="L37">
        <f>INDEX('Raw Week48'!$A$1:$IZ$95,MATCH(A37,'Raw Week48'!$B$1:$B$95,0),MATCH($M$1,'Raw Week48'!$A$1:$IZ$1,0))</f>
        <v>480</v>
      </c>
      <c r="N37"/>
      <c r="AH37" s="260">
        <f t="shared" si="11"/>
        <v>450</v>
      </c>
      <c r="AI37">
        <f t="shared" si="18"/>
        <v>480</v>
      </c>
      <c r="AJ37">
        <f t="shared" si="19"/>
        <v>480</v>
      </c>
      <c r="AK37">
        <f t="shared" si="20"/>
        <v>480</v>
      </c>
      <c r="AL37">
        <f t="shared" si="21"/>
        <v>480</v>
      </c>
      <c r="AM37" t="e">
        <f t="shared" si="12"/>
        <v>#N/A</v>
      </c>
      <c r="AN37">
        <f t="shared" si="13"/>
        <v>480</v>
      </c>
      <c r="AO37" t="e">
        <f t="shared" si="14"/>
        <v>#N/A</v>
      </c>
      <c r="AP37">
        <f t="shared" si="15"/>
        <v>330</v>
      </c>
      <c r="AQ37" t="e">
        <f t="shared" si="16"/>
        <v>#N/A</v>
      </c>
      <c r="AR37">
        <f t="shared" si="17"/>
        <v>480</v>
      </c>
      <c r="AT37" s="2" t="s">
        <v>2576</v>
      </c>
      <c r="AU37" s="2">
        <v>60</v>
      </c>
      <c r="AV37" s="256">
        <v>4</v>
      </c>
      <c r="AW37" s="256">
        <v>0</v>
      </c>
      <c r="AX37" s="2" t="s">
        <v>50</v>
      </c>
      <c r="AY37" s="256">
        <v>5</v>
      </c>
      <c r="AZ37" s="256">
        <v>0</v>
      </c>
    </row>
    <row r="38" spans="1:52" x14ac:dyDescent="0.35">
      <c r="A38" s="189" t="s">
        <v>2577</v>
      </c>
      <c r="B38">
        <f>INDEX('Raw Initial'!$A$1:$IZ$96,MATCH(A38,'Raw Initial'!$B$1:$B$96,0),MATCH($M$1,'Raw Initial'!$A$1:$IZ$1,0))</f>
        <v>660</v>
      </c>
      <c r="C38" t="e">
        <f>INDEX('Raw Week1'!$A$1:$IZ$97,MATCH(A38,'Raw Week1'!$B$1:$B$97,0),MATCH($M$1,'Raw Week1'!$A$1:$IZ$1,0))</f>
        <v>#N/A</v>
      </c>
      <c r="D38" t="e">
        <f>INDEX('Raw Week2'!$A$1:$IZ$97,MATCH(A38,'Raw Week2'!$B$1:$B$97,0),MATCH($M$1,'Raw Week2'!$A$1:$IZ$1,0))</f>
        <v>#N/A</v>
      </c>
      <c r="E38" t="e">
        <f>INDEX('Raw Week6'!$A$1:$IZ$96,MATCH(A38,'Raw Week6'!$B$1:$B$96,0),MATCH($M$1,'Raw Week6'!$A$1:$IZ$1,0))</f>
        <v>#N/A</v>
      </c>
      <c r="F38" t="e">
        <f>INDEX('Raw Week12'!$A$1:$IZ$97,MATCH(A38,'Raw Week12'!$B$1:$B$97,0),MATCH($M$1,'Raw Week12'!$A$1:$IZ$1,0))</f>
        <v>#N/A</v>
      </c>
      <c r="G38" t="e">
        <f>INDEX('Raw Week18'!$A$1:$IZ$96,MATCH(A38,'Raw Week18'!$B$1:$B$96,0),MATCH($M$1,'Raw Week18'!$A$1:$IZ$1,0))</f>
        <v>#N/A</v>
      </c>
      <c r="H38" t="e">
        <f>INDEX('Raw Week24'!$A$1:$IZ$97,MATCH(A38,'Raw Week24'!$B$1:$B$97,0),MATCH($M$1,'Raw Week24'!$A$1:$IZ$1,0))</f>
        <v>#N/A</v>
      </c>
      <c r="I38" t="e">
        <f>INDEX('Raw Week30'!$A$1:$IZ$96,MATCH(A38,'Raw Week30'!$B$1:$B$96,0),MATCH($M$1,'Raw Week30'!$A$1:$IZ$1,0))</f>
        <v>#N/A</v>
      </c>
      <c r="J38" t="e">
        <f>INDEX('Raw Week36'!$A$1:$IZ$97,MATCH(A38,'Raw Week36'!$B$1:$B$97,0),MATCH($M$1,'Raw Week36'!$A$1:$IZ$1,0))</f>
        <v>#N/A</v>
      </c>
      <c r="K38" t="e">
        <f>INDEX('Raw Week42'!$A$1:$IZ$95,MATCH(A38,'Raw Week42'!$B$1:$B$95,0),MATCH($M$1,'Raw Week42'!$A$1:$IZ$1,0))</f>
        <v>#N/A</v>
      </c>
      <c r="L38" t="e">
        <f>INDEX('Raw Week48'!$A$1:$IZ$95,MATCH(A38,'Raw Week48'!$B$1:$B$95,0),MATCH($M$1,'Raw Week48'!$A$1:$IZ$1,0))</f>
        <v>#N/A</v>
      </c>
      <c r="N38"/>
      <c r="AH38" s="260">
        <f t="shared" si="11"/>
        <v>660</v>
      </c>
      <c r="AI38" t="e">
        <f t="shared" si="18"/>
        <v>#N/A</v>
      </c>
      <c r="AJ38" t="e">
        <f t="shared" si="19"/>
        <v>#N/A</v>
      </c>
      <c r="AK38" t="e">
        <f t="shared" si="20"/>
        <v>#N/A</v>
      </c>
      <c r="AL38" t="e">
        <f t="shared" si="21"/>
        <v>#N/A</v>
      </c>
      <c r="AM38" t="e">
        <f t="shared" si="12"/>
        <v>#N/A</v>
      </c>
      <c r="AN38" t="e">
        <f t="shared" si="13"/>
        <v>#N/A</v>
      </c>
      <c r="AO38" t="e">
        <f t="shared" si="14"/>
        <v>#N/A</v>
      </c>
      <c r="AP38" t="e">
        <f t="shared" si="15"/>
        <v>#N/A</v>
      </c>
      <c r="AQ38" t="e">
        <f t="shared" si="16"/>
        <v>#N/A</v>
      </c>
      <c r="AR38" t="e">
        <f t="shared" si="17"/>
        <v>#N/A</v>
      </c>
      <c r="AT38" s="2" t="s">
        <v>2577</v>
      </c>
      <c r="AU38" s="2">
        <v>38</v>
      </c>
      <c r="AV38" s="256">
        <v>2</v>
      </c>
      <c r="AW38" s="256">
        <v>1</v>
      </c>
      <c r="AX38" s="2" t="s">
        <v>88</v>
      </c>
      <c r="AY38" s="256">
        <v>3</v>
      </c>
      <c r="AZ38" s="256">
        <v>0</v>
      </c>
    </row>
    <row r="39" spans="1:52" x14ac:dyDescent="0.35">
      <c r="A39" s="189" t="s">
        <v>2578</v>
      </c>
      <c r="B39">
        <f>INDEX('Raw Initial'!$A$1:$IZ$96,MATCH(A39,'Raw Initial'!$B$1:$B$96,0),MATCH($M$1,'Raw Initial'!$A$1:$IZ$1,0))</f>
        <v>780</v>
      </c>
      <c r="C39" t="e">
        <f>INDEX('Raw Week1'!$A$1:$IZ$97,MATCH(A39,'Raw Week1'!$B$1:$B$97,0),MATCH($M$1,'Raw Week1'!$A$1:$IZ$1,0))</f>
        <v>#N/A</v>
      </c>
      <c r="D39" t="e">
        <f>INDEX('Raw Week2'!$A$1:$IZ$97,MATCH(A39,'Raw Week2'!$B$1:$B$97,0),MATCH($M$1,'Raw Week2'!$A$1:$IZ$1,0))</f>
        <v>#N/A</v>
      </c>
      <c r="E39" t="e">
        <f>INDEX('Raw Week6'!$A$1:$IZ$96,MATCH(A39,'Raw Week6'!$B$1:$B$96,0),MATCH($M$1,'Raw Week6'!$A$1:$IZ$1,0))</f>
        <v>#N/A</v>
      </c>
      <c r="F39">
        <f>INDEX('Raw Week12'!$A$1:$IZ$97,MATCH(A39,'Raw Week12'!$B$1:$B$97,0),MATCH($M$1,'Raw Week12'!$A$1:$IZ$1,0))</f>
        <v>720</v>
      </c>
      <c r="G39" t="e">
        <f>INDEX('Raw Week18'!$A$1:$IZ$96,MATCH(A39,'Raw Week18'!$B$1:$B$96,0),MATCH($M$1,'Raw Week18'!$A$1:$IZ$1,0))</f>
        <v>#N/A</v>
      </c>
      <c r="H39">
        <f>INDEX('Raw Week24'!$A$1:$IZ$97,MATCH(A39,'Raw Week24'!$B$1:$B$97,0),MATCH($M$1,'Raw Week24'!$A$1:$IZ$1,0))</f>
        <v>780</v>
      </c>
      <c r="I39" t="e">
        <f>INDEX('Raw Week30'!$A$1:$IZ$96,MATCH(A39,'Raw Week30'!$B$1:$B$96,0),MATCH($M$1,'Raw Week30'!$A$1:$IZ$1,0))</f>
        <v>#N/A</v>
      </c>
      <c r="J39">
        <f>INDEX('Raw Week36'!$A$1:$IZ$97,MATCH(A39,'Raw Week36'!$B$1:$B$97,0),MATCH($M$1,'Raw Week36'!$A$1:$IZ$1,0))</f>
        <v>720</v>
      </c>
      <c r="K39" t="e">
        <f>INDEX('Raw Week42'!$A$1:$IZ$95,MATCH(A39,'Raw Week42'!$B$1:$B$95,0),MATCH($M$1,'Raw Week42'!$A$1:$IZ$1,0))</f>
        <v>#N/A</v>
      </c>
      <c r="L39" t="e">
        <f>INDEX('Raw Week48'!$A$1:$IZ$95,MATCH(A39,'Raw Week48'!$B$1:$B$95,0),MATCH($M$1,'Raw Week48'!$A$1:$IZ$1,0))</f>
        <v>#N/A</v>
      </c>
      <c r="N39"/>
      <c r="AH39" s="260">
        <f t="shared" si="11"/>
        <v>780</v>
      </c>
      <c r="AI39" t="e">
        <f t="shared" si="18"/>
        <v>#N/A</v>
      </c>
      <c r="AJ39" t="e">
        <f t="shared" si="19"/>
        <v>#N/A</v>
      </c>
      <c r="AK39" t="e">
        <f t="shared" si="20"/>
        <v>#N/A</v>
      </c>
      <c r="AL39">
        <f t="shared" si="21"/>
        <v>720</v>
      </c>
      <c r="AM39" t="e">
        <f t="shared" si="12"/>
        <v>#N/A</v>
      </c>
      <c r="AN39">
        <f t="shared" si="13"/>
        <v>780</v>
      </c>
      <c r="AO39" t="e">
        <f t="shared" si="14"/>
        <v>#N/A</v>
      </c>
      <c r="AP39">
        <f t="shared" si="15"/>
        <v>720</v>
      </c>
      <c r="AQ39" t="e">
        <f t="shared" si="16"/>
        <v>#N/A</v>
      </c>
      <c r="AR39" t="e">
        <f t="shared" si="17"/>
        <v>#N/A</v>
      </c>
      <c r="AT39" s="2" t="s">
        <v>2578</v>
      </c>
      <c r="AU39" s="2">
        <v>43</v>
      </c>
      <c r="AV39" s="256">
        <v>3</v>
      </c>
      <c r="AW39" s="256">
        <v>0</v>
      </c>
      <c r="AX39" s="2" t="s">
        <v>138</v>
      </c>
      <c r="AY39" s="256">
        <v>4</v>
      </c>
      <c r="AZ39" s="256">
        <v>0</v>
      </c>
    </row>
    <row r="40" spans="1:52" x14ac:dyDescent="0.35">
      <c r="A40" s="189" t="s">
        <v>2579</v>
      </c>
      <c r="B40">
        <f>INDEX('Raw Initial'!$A$1:$IZ$96,MATCH(A40,'Raw Initial'!$B$1:$B$96,0),MATCH($M$1,'Raw Initial'!$A$1:$IZ$1,0))</f>
        <v>600</v>
      </c>
      <c r="C40" t="e">
        <f>INDEX('Raw Week1'!$A$1:$IZ$97,MATCH(A40,'Raw Week1'!$B$1:$B$97,0),MATCH($M$1,'Raw Week1'!$A$1:$IZ$1,0))</f>
        <v>#N/A</v>
      </c>
      <c r="D40" t="e">
        <f>INDEX('Raw Week2'!$A$1:$IZ$97,MATCH(A40,'Raw Week2'!$B$1:$B$97,0),MATCH($M$1,'Raw Week2'!$A$1:$IZ$1,0))</f>
        <v>#N/A</v>
      </c>
      <c r="E40">
        <f>INDEX('Raw Week6'!$A$1:$IZ$96,MATCH(A40,'Raw Week6'!$B$1:$B$96,0),MATCH($M$1,'Raw Week6'!$A$1:$IZ$1,0))</f>
        <v>480</v>
      </c>
      <c r="F40" t="e">
        <f>INDEX('Raw Week12'!$A$1:$IZ$97,MATCH(A40,'Raw Week12'!$B$1:$B$97,0),MATCH($M$1,'Raw Week12'!$A$1:$IZ$1,0))</f>
        <v>#N/A</v>
      </c>
      <c r="G40" t="e">
        <f>INDEX('Raw Week18'!$A$1:$IZ$96,MATCH(A40,'Raw Week18'!$B$1:$B$96,0),MATCH($M$1,'Raw Week18'!$A$1:$IZ$1,0))</f>
        <v>#N/A</v>
      </c>
      <c r="H40" t="e">
        <f>INDEX('Raw Week24'!$A$1:$IZ$97,MATCH(A40,'Raw Week24'!$B$1:$B$97,0),MATCH($M$1,'Raw Week24'!$A$1:$IZ$1,0))</f>
        <v>#N/A</v>
      </c>
      <c r="I40" t="e">
        <f>INDEX('Raw Week30'!$A$1:$IZ$96,MATCH(A40,'Raw Week30'!$B$1:$B$96,0),MATCH($M$1,'Raw Week30'!$A$1:$IZ$1,0))</f>
        <v>#N/A</v>
      </c>
      <c r="J40">
        <f>INDEX('Raw Week36'!$A$1:$IZ$97,MATCH(A40,'Raw Week36'!$B$1:$B$97,0),MATCH($M$1,'Raw Week36'!$A$1:$IZ$1,0))</f>
        <v>480</v>
      </c>
      <c r="K40" t="e">
        <f>INDEX('Raw Week42'!$A$1:$IZ$95,MATCH(A40,'Raw Week42'!$B$1:$B$95,0),MATCH($M$1,'Raw Week42'!$A$1:$IZ$1,0))</f>
        <v>#N/A</v>
      </c>
      <c r="L40" t="e">
        <f>INDEX('Raw Week48'!$A$1:$IZ$95,MATCH(A40,'Raw Week48'!$B$1:$B$95,0),MATCH($M$1,'Raw Week48'!$A$1:$IZ$1,0))</f>
        <v>#N/A</v>
      </c>
      <c r="N40"/>
      <c r="AH40" s="260">
        <f t="shared" si="11"/>
        <v>600</v>
      </c>
      <c r="AI40" t="e">
        <f t="shared" si="18"/>
        <v>#N/A</v>
      </c>
      <c r="AJ40" t="e">
        <f t="shared" si="19"/>
        <v>#N/A</v>
      </c>
      <c r="AK40">
        <f t="shared" si="20"/>
        <v>480</v>
      </c>
      <c r="AL40" t="e">
        <f t="shared" si="21"/>
        <v>#N/A</v>
      </c>
      <c r="AM40" t="e">
        <f t="shared" si="12"/>
        <v>#N/A</v>
      </c>
      <c r="AN40" t="e">
        <f t="shared" si="13"/>
        <v>#N/A</v>
      </c>
      <c r="AO40" t="e">
        <f t="shared" si="14"/>
        <v>#N/A</v>
      </c>
      <c r="AP40">
        <f t="shared" si="15"/>
        <v>480</v>
      </c>
      <c r="AQ40" t="e">
        <f t="shared" si="16"/>
        <v>#N/A</v>
      </c>
      <c r="AR40" t="e">
        <f t="shared" si="17"/>
        <v>#N/A</v>
      </c>
      <c r="AT40" s="2" t="s">
        <v>2579</v>
      </c>
      <c r="AU40" s="2">
        <v>22</v>
      </c>
      <c r="AV40" s="256">
        <v>1</v>
      </c>
      <c r="AW40" s="256">
        <v>0</v>
      </c>
      <c r="AX40" s="2" t="s">
        <v>50</v>
      </c>
      <c r="AY40" s="256">
        <v>3</v>
      </c>
      <c r="AZ40" s="256">
        <v>0</v>
      </c>
    </row>
    <row r="41" spans="1:52" x14ac:dyDescent="0.35">
      <c r="A41" s="189" t="s">
        <v>2580</v>
      </c>
      <c r="B41">
        <f>INDEX('Raw Initial'!$A$1:$IZ$96,MATCH(A41,'Raw Initial'!$B$1:$B$96,0),MATCH($M$1,'Raw Initial'!$A$1:$IZ$1,0))</f>
        <v>420</v>
      </c>
      <c r="C41" t="e">
        <f>INDEX('Raw Week1'!$A$1:$IZ$97,MATCH(A41,'Raw Week1'!$B$1:$B$97,0),MATCH($M$1,'Raw Week1'!$A$1:$IZ$1,0))</f>
        <v>#N/A</v>
      </c>
      <c r="D41" t="e">
        <f>INDEX('Raw Week2'!$A$1:$IZ$97,MATCH(A41,'Raw Week2'!$B$1:$B$97,0),MATCH($M$1,'Raw Week2'!$A$1:$IZ$1,0))</f>
        <v>#N/A</v>
      </c>
      <c r="E41" t="e">
        <f>INDEX('Raw Week6'!$A$1:$IZ$96,MATCH(A41,'Raw Week6'!$B$1:$B$96,0),MATCH($M$1,'Raw Week6'!$A$1:$IZ$1,0))</f>
        <v>#N/A</v>
      </c>
      <c r="F41">
        <f>INDEX('Raw Week12'!$A$1:$IZ$97,MATCH(A41,'Raw Week12'!$B$1:$B$97,0),MATCH($M$1,'Raw Week12'!$A$1:$IZ$1,0))</f>
        <v>240</v>
      </c>
      <c r="G41">
        <f>INDEX('Raw Week18'!$A$1:$IZ$96,MATCH(A41,'Raw Week18'!$B$1:$B$96,0),MATCH($M$1,'Raw Week18'!$A$1:$IZ$1,0))</f>
        <v>240</v>
      </c>
      <c r="H41" t="e">
        <f>INDEX('Raw Week24'!$A$1:$IZ$97,MATCH(A41,'Raw Week24'!$B$1:$B$97,0),MATCH($M$1,'Raw Week24'!$A$1:$IZ$1,0))</f>
        <v>#N/A</v>
      </c>
      <c r="I41">
        <f>INDEX('Raw Week30'!$A$1:$IZ$96,MATCH(A41,'Raw Week30'!$B$1:$B$96,0),MATCH($M$1,'Raw Week30'!$A$1:$IZ$1,0))</f>
        <v>240</v>
      </c>
      <c r="J41" t="e">
        <f>INDEX('Raw Week36'!$A$1:$IZ$97,MATCH(A41,'Raw Week36'!$B$1:$B$97,0),MATCH($M$1,'Raw Week36'!$A$1:$IZ$1,0))</f>
        <v>#N/A</v>
      </c>
      <c r="K41" t="e">
        <f>INDEX('Raw Week42'!$A$1:$IZ$95,MATCH(A41,'Raw Week42'!$B$1:$B$95,0),MATCH($M$1,'Raw Week42'!$A$1:$IZ$1,0))</f>
        <v>#N/A</v>
      </c>
      <c r="L41" t="e">
        <f>INDEX('Raw Week48'!$A$1:$IZ$95,MATCH(A41,'Raw Week48'!$B$1:$B$95,0),MATCH($M$1,'Raw Week48'!$A$1:$IZ$1,0))</f>
        <v>#N/A</v>
      </c>
      <c r="N41"/>
      <c r="AH41" s="260">
        <f t="shared" si="11"/>
        <v>420</v>
      </c>
      <c r="AI41" t="e">
        <f t="shared" si="18"/>
        <v>#N/A</v>
      </c>
      <c r="AJ41" t="e">
        <f t="shared" si="19"/>
        <v>#N/A</v>
      </c>
      <c r="AK41" t="e">
        <f t="shared" si="20"/>
        <v>#N/A</v>
      </c>
      <c r="AL41">
        <f t="shared" si="21"/>
        <v>240</v>
      </c>
      <c r="AM41">
        <f t="shared" si="12"/>
        <v>240</v>
      </c>
      <c r="AN41" t="e">
        <f t="shared" si="13"/>
        <v>#N/A</v>
      </c>
      <c r="AO41">
        <f t="shared" si="14"/>
        <v>240</v>
      </c>
      <c r="AP41" t="e">
        <f t="shared" si="15"/>
        <v>#N/A</v>
      </c>
      <c r="AQ41" t="e">
        <f t="shared" si="16"/>
        <v>#N/A</v>
      </c>
      <c r="AR41" t="e">
        <f t="shared" si="17"/>
        <v>#N/A</v>
      </c>
      <c r="AT41" s="2" t="s">
        <v>2580</v>
      </c>
      <c r="AU41" s="2">
        <v>68</v>
      </c>
      <c r="AV41" s="256">
        <v>4</v>
      </c>
      <c r="AW41" s="256">
        <v>0</v>
      </c>
      <c r="AX41" s="2" t="s">
        <v>138</v>
      </c>
      <c r="AY41" s="256">
        <v>4</v>
      </c>
      <c r="AZ41" s="256">
        <v>1</v>
      </c>
    </row>
    <row r="42" spans="1:52" x14ac:dyDescent="0.35">
      <c r="A42" s="189" t="s">
        <v>2581</v>
      </c>
      <c r="B42">
        <f>INDEX('Raw Initial'!$A$1:$IZ$96,MATCH(A42,'Raw Initial'!$B$1:$B$96,0),MATCH($M$1,'Raw Initial'!$A$1:$IZ$1,0))</f>
        <v>600</v>
      </c>
      <c r="C42" t="e">
        <f>INDEX('Raw Week1'!$A$1:$IZ$97,MATCH(A42,'Raw Week1'!$B$1:$B$97,0),MATCH($M$1,'Raw Week1'!$A$1:$IZ$1,0))</f>
        <v>#N/A</v>
      </c>
      <c r="D42" t="e">
        <f>INDEX('Raw Week2'!$A$1:$IZ$97,MATCH(A42,'Raw Week2'!$B$1:$B$97,0),MATCH($M$1,'Raw Week2'!$A$1:$IZ$1,0))</f>
        <v>#N/A</v>
      </c>
      <c r="E42" t="e">
        <f>INDEX('Raw Week6'!$A$1:$IZ$96,MATCH(A42,'Raw Week6'!$B$1:$B$96,0),MATCH($M$1,'Raw Week6'!$A$1:$IZ$1,0))</f>
        <v>#N/A</v>
      </c>
      <c r="F42" t="e">
        <f>INDEX('Raw Week12'!$A$1:$IZ$97,MATCH(A42,'Raw Week12'!$B$1:$B$97,0),MATCH($M$1,'Raw Week12'!$A$1:$IZ$1,0))</f>
        <v>#N/A</v>
      </c>
      <c r="G42" t="e">
        <f>INDEX('Raw Week18'!$A$1:$IZ$96,MATCH(A42,'Raw Week18'!$B$1:$B$96,0),MATCH($M$1,'Raw Week18'!$A$1:$IZ$1,0))</f>
        <v>#N/A</v>
      </c>
      <c r="H42" t="e">
        <f>INDEX('Raw Week24'!$A$1:$IZ$97,MATCH(A42,'Raw Week24'!$B$1:$B$97,0),MATCH($M$1,'Raw Week24'!$A$1:$IZ$1,0))</f>
        <v>#N/A</v>
      </c>
      <c r="I42" t="e">
        <f>INDEX('Raw Week30'!$A$1:$IZ$96,MATCH(A42,'Raw Week30'!$B$1:$B$96,0),MATCH($M$1,'Raw Week30'!$A$1:$IZ$1,0))</f>
        <v>#N/A</v>
      </c>
      <c r="J42" t="e">
        <f>INDEX('Raw Week36'!$A$1:$IZ$97,MATCH(A42,'Raw Week36'!$B$1:$B$97,0),MATCH($M$1,'Raw Week36'!$A$1:$IZ$1,0))</f>
        <v>#N/A</v>
      </c>
      <c r="K42" t="e">
        <f>INDEX('Raw Week42'!$A$1:$IZ$95,MATCH(A42,'Raw Week42'!$B$1:$B$95,0),MATCH($M$1,'Raw Week42'!$A$1:$IZ$1,0))</f>
        <v>#N/A</v>
      </c>
      <c r="L42" t="e">
        <f>INDEX('Raw Week48'!$A$1:$IZ$95,MATCH(A42,'Raw Week48'!$B$1:$B$95,0),MATCH($M$1,'Raw Week48'!$A$1:$IZ$1,0))</f>
        <v>#N/A</v>
      </c>
      <c r="N42"/>
      <c r="AH42" s="260">
        <f t="shared" si="11"/>
        <v>600</v>
      </c>
      <c r="AI42" t="e">
        <f t="shared" si="18"/>
        <v>#N/A</v>
      </c>
      <c r="AJ42" t="e">
        <f t="shared" si="19"/>
        <v>#N/A</v>
      </c>
      <c r="AK42" t="e">
        <f t="shared" si="20"/>
        <v>#N/A</v>
      </c>
      <c r="AL42" t="e">
        <f t="shared" si="21"/>
        <v>#N/A</v>
      </c>
      <c r="AM42" t="e">
        <f t="shared" si="12"/>
        <v>#N/A</v>
      </c>
      <c r="AN42" t="e">
        <f t="shared" si="13"/>
        <v>#N/A</v>
      </c>
      <c r="AO42" t="e">
        <f t="shared" si="14"/>
        <v>#N/A</v>
      </c>
      <c r="AP42" t="e">
        <f t="shared" si="15"/>
        <v>#N/A</v>
      </c>
      <c r="AQ42" t="e">
        <f t="shared" si="16"/>
        <v>#N/A</v>
      </c>
      <c r="AR42" t="e">
        <f t="shared" si="17"/>
        <v>#N/A</v>
      </c>
      <c r="AT42" s="2" t="s">
        <v>2581</v>
      </c>
      <c r="AU42" s="2">
        <v>44</v>
      </c>
      <c r="AV42" s="256">
        <v>3</v>
      </c>
      <c r="AW42" s="256">
        <v>0</v>
      </c>
      <c r="AX42" s="2" t="s">
        <v>50</v>
      </c>
      <c r="AY42" s="256">
        <v>4</v>
      </c>
      <c r="AZ42" s="256">
        <v>1</v>
      </c>
    </row>
    <row r="43" spans="1:52" x14ac:dyDescent="0.35">
      <c r="A43" s="189" t="s">
        <v>2582</v>
      </c>
      <c r="B43">
        <f>INDEX('Raw Initial'!$A$1:$IZ$96,MATCH(A43,'Raw Initial'!$B$1:$B$96,0),MATCH($M$1,'Raw Initial'!$A$1:$IZ$1,0))</f>
        <v>600</v>
      </c>
      <c r="C43">
        <f>INDEX('Raw Week1'!$A$1:$IZ$97,MATCH(A43,'Raw Week1'!$B$1:$B$97,0),MATCH($M$1,'Raw Week1'!$A$1:$IZ$1,0))</f>
        <v>600</v>
      </c>
      <c r="D43" t="e">
        <f>INDEX('Raw Week2'!$A$1:$IZ$97,MATCH(A43,'Raw Week2'!$B$1:$B$97,0),MATCH($M$1,'Raw Week2'!$A$1:$IZ$1,0))</f>
        <v>#N/A</v>
      </c>
      <c r="E43" t="e">
        <f>INDEX('Raw Week6'!$A$1:$IZ$96,MATCH(A43,'Raw Week6'!$B$1:$B$96,0),MATCH($M$1,'Raw Week6'!$A$1:$IZ$1,0))</f>
        <v>#N/A</v>
      </c>
      <c r="F43" t="e">
        <f>INDEX('Raw Week12'!$A$1:$IZ$97,MATCH(A43,'Raw Week12'!$B$1:$B$97,0),MATCH($M$1,'Raw Week12'!$A$1:$IZ$1,0))</f>
        <v>#N/A</v>
      </c>
      <c r="G43" t="e">
        <f>INDEX('Raw Week18'!$A$1:$IZ$96,MATCH(A43,'Raw Week18'!$B$1:$B$96,0),MATCH($M$1,'Raw Week18'!$A$1:$IZ$1,0))</f>
        <v>#N/A</v>
      </c>
      <c r="H43" t="e">
        <f>INDEX('Raw Week24'!$A$1:$IZ$97,MATCH(A43,'Raw Week24'!$B$1:$B$97,0),MATCH($M$1,'Raw Week24'!$A$1:$IZ$1,0))</f>
        <v>#N/A</v>
      </c>
      <c r="I43" t="e">
        <f>INDEX('Raw Week30'!$A$1:$IZ$96,MATCH(A43,'Raw Week30'!$B$1:$B$96,0),MATCH($M$1,'Raw Week30'!$A$1:$IZ$1,0))</f>
        <v>#N/A</v>
      </c>
      <c r="J43" t="e">
        <f>INDEX('Raw Week36'!$A$1:$IZ$97,MATCH(A43,'Raw Week36'!$B$1:$B$97,0),MATCH($M$1,'Raw Week36'!$A$1:$IZ$1,0))</f>
        <v>#N/A</v>
      </c>
      <c r="K43" t="e">
        <f>INDEX('Raw Week42'!$A$1:$IZ$95,MATCH(A43,'Raw Week42'!$B$1:$B$95,0),MATCH($M$1,'Raw Week42'!$A$1:$IZ$1,0))</f>
        <v>#N/A</v>
      </c>
      <c r="L43" t="e">
        <f>INDEX('Raw Week48'!$A$1:$IZ$95,MATCH(A43,'Raw Week48'!$B$1:$B$95,0),MATCH($M$1,'Raw Week48'!$A$1:$IZ$1,0))</f>
        <v>#N/A</v>
      </c>
      <c r="N43"/>
      <c r="O43" s="169" t="s">
        <v>2795</v>
      </c>
      <c r="Q43" s="169" t="s">
        <v>2790</v>
      </c>
      <c r="S43" t="s">
        <v>2791</v>
      </c>
      <c r="U43" t="s">
        <v>2792</v>
      </c>
      <c r="W43" t="s">
        <v>2793</v>
      </c>
      <c r="Y43" t="s">
        <v>2787</v>
      </c>
      <c r="AB43" t="s">
        <v>2788</v>
      </c>
      <c r="AD43" t="s">
        <v>2789</v>
      </c>
      <c r="AF43" t="s">
        <v>2794</v>
      </c>
      <c r="AH43" s="260">
        <f t="shared" si="11"/>
        <v>600</v>
      </c>
      <c r="AI43">
        <f t="shared" si="18"/>
        <v>600</v>
      </c>
      <c r="AJ43" t="e">
        <f t="shared" si="19"/>
        <v>#N/A</v>
      </c>
      <c r="AK43" t="e">
        <f t="shared" si="20"/>
        <v>#N/A</v>
      </c>
      <c r="AL43" t="e">
        <f t="shared" si="21"/>
        <v>#N/A</v>
      </c>
      <c r="AM43" t="e">
        <f t="shared" si="12"/>
        <v>#N/A</v>
      </c>
      <c r="AN43" t="e">
        <f t="shared" si="13"/>
        <v>#N/A</v>
      </c>
      <c r="AO43" t="e">
        <f t="shared" si="14"/>
        <v>#N/A</v>
      </c>
      <c r="AP43" t="e">
        <f t="shared" si="15"/>
        <v>#N/A</v>
      </c>
      <c r="AQ43" t="e">
        <f t="shared" si="16"/>
        <v>#N/A</v>
      </c>
      <c r="AR43" t="e">
        <f t="shared" si="17"/>
        <v>#N/A</v>
      </c>
      <c r="AT43" s="2" t="s">
        <v>2582</v>
      </c>
      <c r="AU43" s="2">
        <v>20</v>
      </c>
      <c r="AV43" s="256">
        <v>1</v>
      </c>
      <c r="AW43" s="256">
        <v>1</v>
      </c>
      <c r="AX43" s="2" t="s">
        <v>50</v>
      </c>
      <c r="AY43" s="256">
        <v>2</v>
      </c>
      <c r="AZ43" s="256">
        <v>0</v>
      </c>
    </row>
    <row r="44" spans="1:52" x14ac:dyDescent="0.35">
      <c r="A44" s="189" t="s">
        <v>2583</v>
      </c>
      <c r="B44">
        <f>INDEX('Raw Initial'!$A$1:$IZ$96,MATCH(A44,'Raw Initial'!$B$1:$B$96,0),MATCH($M$1,'Raw Initial'!$A$1:$IZ$1,0))</f>
        <v>480</v>
      </c>
      <c r="C44">
        <f>INDEX('Raw Week1'!$A$1:$IZ$97,MATCH(A44,'Raw Week1'!$B$1:$B$97,0),MATCH($M$1,'Raw Week1'!$A$1:$IZ$1,0))</f>
        <v>360</v>
      </c>
      <c r="D44" t="e">
        <f>INDEX('Raw Week2'!$A$1:$IZ$97,MATCH(A44,'Raw Week2'!$B$1:$B$97,0),MATCH($M$1,'Raw Week2'!$A$1:$IZ$1,0))</f>
        <v>#N/A</v>
      </c>
      <c r="E44">
        <f>INDEX('Raw Week6'!$A$1:$IZ$96,MATCH(A44,'Raw Week6'!$B$1:$B$96,0),MATCH($M$1,'Raw Week6'!$A$1:$IZ$1,0))</f>
        <v>480</v>
      </c>
      <c r="F44">
        <f>INDEX('Raw Week12'!$A$1:$IZ$97,MATCH(A44,'Raw Week12'!$B$1:$B$97,0),MATCH($M$1,'Raw Week12'!$A$1:$IZ$1,0))</f>
        <v>300</v>
      </c>
      <c r="G44">
        <f>INDEX('Raw Week18'!$A$1:$IZ$96,MATCH(A44,'Raw Week18'!$B$1:$B$96,0),MATCH($M$1,'Raw Week18'!$A$1:$IZ$1,0))</f>
        <v>360</v>
      </c>
      <c r="H44">
        <f>INDEX('Raw Week24'!$A$1:$IZ$97,MATCH(A44,'Raw Week24'!$B$1:$B$97,0),MATCH($M$1,'Raw Week24'!$A$1:$IZ$1,0))</f>
        <v>480</v>
      </c>
      <c r="I44">
        <f>INDEX('Raw Week30'!$A$1:$IZ$96,MATCH(A44,'Raw Week30'!$B$1:$B$96,0),MATCH($M$1,'Raw Week30'!$A$1:$IZ$1,0))</f>
        <v>480</v>
      </c>
      <c r="J44">
        <f>INDEX('Raw Week36'!$A$1:$IZ$97,MATCH(A44,'Raw Week36'!$B$1:$B$97,0),MATCH($M$1,'Raw Week36'!$A$1:$IZ$1,0))</f>
        <v>0</v>
      </c>
      <c r="K44">
        <f>INDEX('Raw Week42'!$A$1:$IZ$95,MATCH(A44,'Raw Week42'!$B$1:$B$95,0),MATCH($M$1,'Raw Week42'!$A$1:$IZ$1,0))</f>
        <v>300</v>
      </c>
      <c r="L44">
        <f>INDEX('Raw Week48'!$A$1:$IZ$95,MATCH(A44,'Raw Week48'!$B$1:$B$95,0),MATCH($M$1,'Raw Week48'!$A$1:$IZ$1,0))</f>
        <v>300</v>
      </c>
      <c r="N44"/>
      <c r="AH44" s="260">
        <f t="shared" si="11"/>
        <v>480</v>
      </c>
      <c r="AI44">
        <f t="shared" si="18"/>
        <v>360</v>
      </c>
      <c r="AJ44" t="e">
        <f t="shared" si="19"/>
        <v>#N/A</v>
      </c>
      <c r="AK44">
        <f t="shared" si="20"/>
        <v>480</v>
      </c>
      <c r="AL44">
        <f t="shared" si="21"/>
        <v>300</v>
      </c>
      <c r="AM44">
        <f t="shared" si="12"/>
        <v>360</v>
      </c>
      <c r="AN44">
        <f t="shared" si="13"/>
        <v>480</v>
      </c>
      <c r="AO44">
        <f t="shared" si="14"/>
        <v>480</v>
      </c>
      <c r="AP44">
        <f t="shared" si="15"/>
        <v>0</v>
      </c>
      <c r="AQ44">
        <f t="shared" si="16"/>
        <v>300</v>
      </c>
      <c r="AR44">
        <f t="shared" si="17"/>
        <v>300</v>
      </c>
      <c r="AT44" s="2" t="s">
        <v>2583</v>
      </c>
      <c r="AU44" s="2">
        <v>71</v>
      </c>
      <c r="AV44" s="256">
        <v>4</v>
      </c>
      <c r="AW44" s="256">
        <v>0</v>
      </c>
      <c r="AX44" s="2" t="s">
        <v>50</v>
      </c>
      <c r="AY44" s="256">
        <v>5</v>
      </c>
      <c r="AZ44" s="256">
        <v>1</v>
      </c>
    </row>
    <row r="45" spans="1:52" x14ac:dyDescent="0.35">
      <c r="A45" s="189" t="s">
        <v>2584</v>
      </c>
      <c r="B45">
        <f>INDEX('Raw Initial'!$A$1:$IZ$96,MATCH(A45,'Raw Initial'!$B$1:$B$96,0),MATCH($M$1,'Raw Initial'!$A$1:$IZ$1,0))</f>
        <v>600</v>
      </c>
      <c r="C45" t="e">
        <f>INDEX('Raw Week1'!$A$1:$IZ$97,MATCH(A45,'Raw Week1'!$B$1:$B$97,0),MATCH($M$1,'Raw Week1'!$A$1:$IZ$1,0))</f>
        <v>#N/A</v>
      </c>
      <c r="D45" t="e">
        <f>INDEX('Raw Week2'!$A$1:$IZ$97,MATCH(A45,'Raw Week2'!$B$1:$B$97,0),MATCH($M$1,'Raw Week2'!$A$1:$IZ$1,0))</f>
        <v>#N/A</v>
      </c>
      <c r="E45" t="e">
        <f>INDEX('Raw Week6'!$A$1:$IZ$96,MATCH(A45,'Raw Week6'!$B$1:$B$96,0),MATCH($M$1,'Raw Week6'!$A$1:$IZ$1,0))</f>
        <v>#N/A</v>
      </c>
      <c r="F45">
        <f>INDEX('Raw Week12'!$A$1:$IZ$97,MATCH(A45,'Raw Week12'!$B$1:$B$97,0),MATCH($M$1,'Raw Week12'!$A$1:$IZ$1,0))</f>
        <v>600</v>
      </c>
      <c r="G45" t="e">
        <f>INDEX('Raw Week18'!$A$1:$IZ$96,MATCH(A45,'Raw Week18'!$B$1:$B$96,0),MATCH($M$1,'Raw Week18'!$A$1:$IZ$1,0))</f>
        <v>#N/A</v>
      </c>
      <c r="H45">
        <f>INDEX('Raw Week24'!$A$1:$IZ$97,MATCH(A45,'Raw Week24'!$B$1:$B$97,0),MATCH($M$1,'Raw Week24'!$A$1:$IZ$1,0))</f>
        <v>480</v>
      </c>
      <c r="I45" t="e">
        <f>INDEX('Raw Week30'!$A$1:$IZ$96,MATCH(A45,'Raw Week30'!$B$1:$B$96,0),MATCH($M$1,'Raw Week30'!$A$1:$IZ$1,0))</f>
        <v>#N/A</v>
      </c>
      <c r="J45" t="e">
        <f>INDEX('Raw Week36'!$A$1:$IZ$97,MATCH(A45,'Raw Week36'!$B$1:$B$97,0),MATCH($M$1,'Raw Week36'!$A$1:$IZ$1,0))</f>
        <v>#N/A</v>
      </c>
      <c r="K45" t="e">
        <f>INDEX('Raw Week42'!$A$1:$IZ$95,MATCH(A45,'Raw Week42'!$B$1:$B$95,0),MATCH($M$1,'Raw Week42'!$A$1:$IZ$1,0))</f>
        <v>#N/A</v>
      </c>
      <c r="L45">
        <f>INDEX('Raw Week48'!$A$1:$IZ$95,MATCH(A45,'Raw Week48'!$B$1:$B$95,0),MATCH($M$1,'Raw Week48'!$A$1:$IZ$1,0))</f>
        <v>720</v>
      </c>
      <c r="N45"/>
      <c r="AH45" s="260">
        <f t="shared" si="11"/>
        <v>600</v>
      </c>
      <c r="AI45" t="e">
        <f t="shared" si="18"/>
        <v>#N/A</v>
      </c>
      <c r="AJ45" t="e">
        <f t="shared" si="19"/>
        <v>#N/A</v>
      </c>
      <c r="AK45" t="e">
        <f t="shared" si="20"/>
        <v>#N/A</v>
      </c>
      <c r="AL45">
        <f t="shared" si="21"/>
        <v>600</v>
      </c>
      <c r="AM45" t="e">
        <f t="shared" si="12"/>
        <v>#N/A</v>
      </c>
      <c r="AN45">
        <f t="shared" si="13"/>
        <v>480</v>
      </c>
      <c r="AO45" t="e">
        <f t="shared" si="14"/>
        <v>#N/A</v>
      </c>
      <c r="AP45" t="e">
        <f t="shared" si="15"/>
        <v>#N/A</v>
      </c>
      <c r="AQ45" t="e">
        <f t="shared" si="16"/>
        <v>#N/A</v>
      </c>
      <c r="AR45">
        <f t="shared" si="17"/>
        <v>720</v>
      </c>
      <c r="AT45" s="2" t="s">
        <v>2584</v>
      </c>
      <c r="AU45" s="2">
        <v>39</v>
      </c>
      <c r="AV45" s="256">
        <v>2</v>
      </c>
      <c r="AW45" s="256">
        <v>1</v>
      </c>
      <c r="AX45" s="2" t="s">
        <v>50</v>
      </c>
      <c r="AY45" s="256">
        <v>5</v>
      </c>
      <c r="AZ45" s="256">
        <v>1</v>
      </c>
    </row>
    <row r="46" spans="1:52" x14ac:dyDescent="0.35">
      <c r="A46" s="189" t="s">
        <v>2585</v>
      </c>
      <c r="B46">
        <f>INDEX('Raw Initial'!$A$1:$IZ$96,MATCH(A46,'Raw Initial'!$B$1:$B$96,0),MATCH($M$1,'Raw Initial'!$A$1:$IZ$1,0))</f>
        <v>240</v>
      </c>
      <c r="C46" t="e">
        <f>INDEX('Raw Week1'!$A$1:$IZ$97,MATCH(A46,'Raw Week1'!$B$1:$B$97,0),MATCH($M$1,'Raw Week1'!$A$1:$IZ$1,0))</f>
        <v>#N/A</v>
      </c>
      <c r="D46" t="e">
        <f>INDEX('Raw Week2'!$A$1:$IZ$97,MATCH(A46,'Raw Week2'!$B$1:$B$97,0),MATCH($M$1,'Raw Week2'!$A$1:$IZ$1,0))</f>
        <v>#N/A</v>
      </c>
      <c r="E46">
        <f>INDEX('Raw Week6'!$A$1:$IZ$96,MATCH(A46,'Raw Week6'!$B$1:$B$96,0),MATCH($M$1,'Raw Week6'!$A$1:$IZ$1,0))</f>
        <v>960</v>
      </c>
      <c r="F46">
        <f>INDEX('Raw Week12'!$A$1:$IZ$97,MATCH(A46,'Raw Week12'!$B$1:$B$97,0),MATCH($M$1,'Raw Week12'!$A$1:$IZ$1,0))</f>
        <v>240</v>
      </c>
      <c r="G46" t="e">
        <f>INDEX('Raw Week18'!$A$1:$IZ$96,MATCH(A46,'Raw Week18'!$B$1:$B$96,0),MATCH($M$1,'Raw Week18'!$A$1:$IZ$1,0))</f>
        <v>#N/A</v>
      </c>
      <c r="H46" t="e">
        <f>INDEX('Raw Week24'!$A$1:$IZ$97,MATCH(A46,'Raw Week24'!$B$1:$B$97,0),MATCH($M$1,'Raw Week24'!$A$1:$IZ$1,0))</f>
        <v>#N/A</v>
      </c>
      <c r="I46" t="e">
        <f>INDEX('Raw Week30'!$A$1:$IZ$96,MATCH(A46,'Raw Week30'!$B$1:$B$96,0),MATCH($M$1,'Raw Week30'!$A$1:$IZ$1,0))</f>
        <v>#N/A</v>
      </c>
      <c r="J46">
        <f>INDEX('Raw Week36'!$A$1:$IZ$97,MATCH(A46,'Raw Week36'!$B$1:$B$97,0),MATCH($M$1,'Raw Week36'!$A$1:$IZ$1,0))</f>
        <v>480</v>
      </c>
      <c r="K46">
        <f>INDEX('Raw Week42'!$A$1:$IZ$95,MATCH(A46,'Raw Week42'!$B$1:$B$95,0),MATCH($M$1,'Raw Week42'!$A$1:$IZ$1,0))</f>
        <v>240</v>
      </c>
      <c r="L46">
        <f>INDEX('Raw Week48'!$A$1:$IZ$95,MATCH(A46,'Raw Week48'!$B$1:$B$95,0),MATCH($M$1,'Raw Week48'!$A$1:$IZ$1,0))</f>
        <v>720</v>
      </c>
      <c r="N46"/>
      <c r="AH46" s="260">
        <f t="shared" si="11"/>
        <v>240</v>
      </c>
      <c r="AI46" t="e">
        <f t="shared" si="18"/>
        <v>#N/A</v>
      </c>
      <c r="AJ46" t="e">
        <f t="shared" si="19"/>
        <v>#N/A</v>
      </c>
      <c r="AK46">
        <f t="shared" si="20"/>
        <v>960</v>
      </c>
      <c r="AL46">
        <f t="shared" si="21"/>
        <v>240</v>
      </c>
      <c r="AM46" t="e">
        <f t="shared" si="12"/>
        <v>#N/A</v>
      </c>
      <c r="AN46" t="e">
        <f t="shared" si="13"/>
        <v>#N/A</v>
      </c>
      <c r="AO46" t="e">
        <f t="shared" si="14"/>
        <v>#N/A</v>
      </c>
      <c r="AP46">
        <f t="shared" si="15"/>
        <v>480</v>
      </c>
      <c r="AQ46">
        <f t="shared" si="16"/>
        <v>240</v>
      </c>
      <c r="AR46">
        <f t="shared" si="17"/>
        <v>720</v>
      </c>
      <c r="AT46" s="2" t="s">
        <v>2585</v>
      </c>
      <c r="AU46" s="2">
        <v>67</v>
      </c>
      <c r="AV46" s="256">
        <v>4</v>
      </c>
      <c r="AW46" s="256">
        <v>0</v>
      </c>
      <c r="AX46" s="2" t="s">
        <v>50</v>
      </c>
      <c r="AY46" s="256">
        <v>5</v>
      </c>
      <c r="AZ46" s="256">
        <v>1</v>
      </c>
    </row>
    <row r="47" spans="1:52" x14ac:dyDescent="0.35">
      <c r="A47" s="189" t="s">
        <v>2586</v>
      </c>
      <c r="B47">
        <f>INDEX('Raw Initial'!$A$1:$IZ$96,MATCH(A47,'Raw Initial'!$B$1:$B$96,0),MATCH($M$1,'Raw Initial'!$A$1:$IZ$1,0))</f>
        <v>900</v>
      </c>
      <c r="C47">
        <f>INDEX('Raw Week1'!$A$1:$IZ$97,MATCH(A47,'Raw Week1'!$B$1:$B$97,0),MATCH($M$1,'Raw Week1'!$A$1:$IZ$1,0))</f>
        <v>720</v>
      </c>
      <c r="D47" t="e">
        <f>INDEX('Raw Week2'!$A$1:$IZ$97,MATCH(A47,'Raw Week2'!$B$1:$B$97,0),MATCH($M$1,'Raw Week2'!$A$1:$IZ$1,0))</f>
        <v>#N/A</v>
      </c>
      <c r="E47">
        <f>INDEX('Raw Week6'!$A$1:$IZ$96,MATCH(A47,'Raw Week6'!$B$1:$B$96,0),MATCH($M$1,'Raw Week6'!$A$1:$IZ$1,0))</f>
        <v>660</v>
      </c>
      <c r="F47" t="e">
        <f>INDEX('Raw Week12'!$A$1:$IZ$97,MATCH(A47,'Raw Week12'!$B$1:$B$97,0),MATCH($M$1,'Raw Week12'!$A$1:$IZ$1,0))</f>
        <v>#N/A</v>
      </c>
      <c r="G47" t="e">
        <f>INDEX('Raw Week18'!$A$1:$IZ$96,MATCH(A47,'Raw Week18'!$B$1:$B$96,0),MATCH($M$1,'Raw Week18'!$A$1:$IZ$1,0))</f>
        <v>#N/A</v>
      </c>
      <c r="H47" t="e">
        <f>INDEX('Raw Week24'!$A$1:$IZ$97,MATCH(A47,'Raw Week24'!$B$1:$B$97,0),MATCH($M$1,'Raw Week24'!$A$1:$IZ$1,0))</f>
        <v>#N/A</v>
      </c>
      <c r="I47" t="e">
        <f>INDEX('Raw Week30'!$A$1:$IZ$96,MATCH(A47,'Raw Week30'!$B$1:$B$96,0),MATCH($M$1,'Raw Week30'!$A$1:$IZ$1,0))</f>
        <v>#N/A</v>
      </c>
      <c r="J47" t="e">
        <f>INDEX('Raw Week36'!$A$1:$IZ$97,MATCH(A47,'Raw Week36'!$B$1:$B$97,0),MATCH($M$1,'Raw Week36'!$A$1:$IZ$1,0))</f>
        <v>#N/A</v>
      </c>
      <c r="K47" t="e">
        <f>INDEX('Raw Week42'!$A$1:$IZ$95,MATCH(A47,'Raw Week42'!$B$1:$B$95,0),MATCH($M$1,'Raw Week42'!$A$1:$IZ$1,0))</f>
        <v>#N/A</v>
      </c>
      <c r="L47" t="e">
        <f>INDEX('Raw Week48'!$A$1:$IZ$95,MATCH(A47,'Raw Week48'!$B$1:$B$95,0),MATCH($M$1,'Raw Week48'!$A$1:$IZ$1,0))</f>
        <v>#N/A</v>
      </c>
      <c r="N47"/>
      <c r="AH47" s="260">
        <f t="shared" si="11"/>
        <v>900</v>
      </c>
      <c r="AI47">
        <f t="shared" si="18"/>
        <v>720</v>
      </c>
      <c r="AJ47" t="e">
        <f t="shared" si="19"/>
        <v>#N/A</v>
      </c>
      <c r="AK47">
        <f t="shared" si="20"/>
        <v>660</v>
      </c>
      <c r="AL47" t="e">
        <f t="shared" si="21"/>
        <v>#N/A</v>
      </c>
      <c r="AM47" t="e">
        <f t="shared" si="12"/>
        <v>#N/A</v>
      </c>
      <c r="AN47" t="e">
        <f t="shared" si="13"/>
        <v>#N/A</v>
      </c>
      <c r="AO47" t="e">
        <f t="shared" si="14"/>
        <v>#N/A</v>
      </c>
      <c r="AP47" t="e">
        <f t="shared" si="15"/>
        <v>#N/A</v>
      </c>
      <c r="AQ47" t="e">
        <f t="shared" si="16"/>
        <v>#N/A</v>
      </c>
      <c r="AR47" t="e">
        <f t="shared" si="17"/>
        <v>#N/A</v>
      </c>
      <c r="AT47" s="2" t="s">
        <v>2586</v>
      </c>
      <c r="AU47" s="2">
        <v>55</v>
      </c>
      <c r="AV47" s="256">
        <v>4</v>
      </c>
      <c r="AW47" s="256">
        <v>1</v>
      </c>
      <c r="AX47" s="2" t="s">
        <v>50</v>
      </c>
      <c r="AY47" s="256">
        <v>2</v>
      </c>
      <c r="AZ47" s="256">
        <v>0</v>
      </c>
    </row>
    <row r="48" spans="1:52" x14ac:dyDescent="0.35">
      <c r="A48" s="189" t="s">
        <v>2587</v>
      </c>
      <c r="B48">
        <f>INDEX('Raw Initial'!$A$1:$IZ$96,MATCH(A48,'Raw Initial'!$B$1:$B$96,0),MATCH($M$1,'Raw Initial'!$A$1:$IZ$1,0))</f>
        <v>390</v>
      </c>
      <c r="C48">
        <f>INDEX('Raw Week1'!$A$1:$IZ$97,MATCH(A48,'Raw Week1'!$B$1:$B$97,0),MATCH($M$1,'Raw Week1'!$A$1:$IZ$1,0))</f>
        <v>390</v>
      </c>
      <c r="D48">
        <f>INDEX('Raw Week2'!$A$1:$IZ$97,MATCH(A48,'Raw Week2'!$B$1:$B$97,0),MATCH($M$1,'Raw Week2'!$A$1:$IZ$1,0))</f>
        <v>420</v>
      </c>
      <c r="E48">
        <f>INDEX('Raw Week6'!$A$1:$IZ$96,MATCH(A48,'Raw Week6'!$B$1:$B$96,0),MATCH($M$1,'Raw Week6'!$A$1:$IZ$1,0))</f>
        <v>390</v>
      </c>
      <c r="F48">
        <f>INDEX('Raw Week12'!$A$1:$IZ$97,MATCH(A48,'Raw Week12'!$B$1:$B$97,0),MATCH($M$1,'Raw Week12'!$A$1:$IZ$1,0))</f>
        <v>360</v>
      </c>
      <c r="G48">
        <f>INDEX('Raw Week18'!$A$1:$IZ$96,MATCH(A48,'Raw Week18'!$B$1:$B$96,0),MATCH($M$1,'Raw Week18'!$A$1:$IZ$1,0))</f>
        <v>480</v>
      </c>
      <c r="H48" t="e">
        <f>INDEX('Raw Week24'!$A$1:$IZ$97,MATCH(A48,'Raw Week24'!$B$1:$B$97,0),MATCH($M$1,'Raw Week24'!$A$1:$IZ$1,0))</f>
        <v>#N/A</v>
      </c>
      <c r="I48" t="e">
        <f>INDEX('Raw Week30'!$A$1:$IZ$96,MATCH(A48,'Raw Week30'!$B$1:$B$96,0),MATCH($M$1,'Raw Week30'!$A$1:$IZ$1,0))</f>
        <v>#N/A</v>
      </c>
      <c r="J48">
        <f>INDEX('Raw Week36'!$A$1:$IZ$97,MATCH(A48,'Raw Week36'!$B$1:$B$97,0),MATCH($M$1,'Raw Week36'!$A$1:$IZ$1,0))</f>
        <v>360</v>
      </c>
      <c r="K48">
        <f>INDEX('Raw Week42'!$A$1:$IZ$95,MATCH(A48,'Raw Week42'!$B$1:$B$95,0),MATCH($M$1,'Raw Week42'!$A$1:$IZ$1,0))</f>
        <v>420</v>
      </c>
      <c r="L48">
        <f>INDEX('Raw Week48'!$A$1:$IZ$95,MATCH(A48,'Raw Week48'!$B$1:$B$95,0),MATCH($M$1,'Raw Week48'!$A$1:$IZ$1,0))</f>
        <v>300</v>
      </c>
      <c r="N48"/>
      <c r="AH48" s="260">
        <f t="shared" si="11"/>
        <v>390</v>
      </c>
      <c r="AI48">
        <f t="shared" si="18"/>
        <v>390</v>
      </c>
      <c r="AJ48">
        <f t="shared" si="19"/>
        <v>420</v>
      </c>
      <c r="AK48">
        <f t="shared" si="20"/>
        <v>390</v>
      </c>
      <c r="AL48">
        <f t="shared" si="21"/>
        <v>360</v>
      </c>
      <c r="AM48">
        <f t="shared" si="12"/>
        <v>480</v>
      </c>
      <c r="AN48" t="e">
        <f t="shared" si="13"/>
        <v>#N/A</v>
      </c>
      <c r="AO48" t="e">
        <f t="shared" si="14"/>
        <v>#N/A</v>
      </c>
      <c r="AP48">
        <f t="shared" si="15"/>
        <v>360</v>
      </c>
      <c r="AQ48">
        <f t="shared" si="16"/>
        <v>420</v>
      </c>
      <c r="AR48">
        <f t="shared" si="17"/>
        <v>300</v>
      </c>
      <c r="AT48" s="2" t="s">
        <v>2587</v>
      </c>
      <c r="AU48" s="2">
        <v>28</v>
      </c>
      <c r="AV48" s="256">
        <v>2</v>
      </c>
      <c r="AW48" s="256">
        <v>1</v>
      </c>
      <c r="AX48" s="2" t="s">
        <v>50</v>
      </c>
      <c r="AY48" s="256">
        <v>4</v>
      </c>
      <c r="AZ48" s="256">
        <v>0</v>
      </c>
    </row>
    <row r="49" spans="1:52" x14ac:dyDescent="0.35">
      <c r="A49" s="189" t="s">
        <v>2588</v>
      </c>
      <c r="B49">
        <f>INDEX('Raw Initial'!$A$1:$IZ$96,MATCH(A49,'Raw Initial'!$B$1:$B$96,0),MATCH($M$1,'Raw Initial'!$A$1:$IZ$1,0))</f>
        <v>360</v>
      </c>
      <c r="C49" t="e">
        <f>INDEX('Raw Week1'!$A$1:$IZ$97,MATCH(A49,'Raw Week1'!$B$1:$B$97,0),MATCH($M$1,'Raw Week1'!$A$1:$IZ$1,0))</f>
        <v>#N/A</v>
      </c>
      <c r="D49" t="e">
        <f>INDEX('Raw Week2'!$A$1:$IZ$97,MATCH(A49,'Raw Week2'!$B$1:$B$97,0),MATCH($M$1,'Raw Week2'!$A$1:$IZ$1,0))</f>
        <v>#N/A</v>
      </c>
      <c r="E49" t="e">
        <f>INDEX('Raw Week6'!$A$1:$IZ$96,MATCH(A49,'Raw Week6'!$B$1:$B$96,0),MATCH($M$1,'Raw Week6'!$A$1:$IZ$1,0))</f>
        <v>#N/A</v>
      </c>
      <c r="F49" t="e">
        <f>INDEX('Raw Week12'!$A$1:$IZ$97,MATCH(A49,'Raw Week12'!$B$1:$B$97,0),MATCH($M$1,'Raw Week12'!$A$1:$IZ$1,0))</f>
        <v>#N/A</v>
      </c>
      <c r="G49" t="e">
        <f>INDEX('Raw Week18'!$A$1:$IZ$96,MATCH(A49,'Raw Week18'!$B$1:$B$96,0),MATCH($M$1,'Raw Week18'!$A$1:$IZ$1,0))</f>
        <v>#N/A</v>
      </c>
      <c r="H49" t="e">
        <f>INDEX('Raw Week24'!$A$1:$IZ$97,MATCH(A49,'Raw Week24'!$B$1:$B$97,0),MATCH($M$1,'Raw Week24'!$A$1:$IZ$1,0))</f>
        <v>#N/A</v>
      </c>
      <c r="I49" t="e">
        <f>INDEX('Raw Week30'!$A$1:$IZ$96,MATCH(A49,'Raw Week30'!$B$1:$B$96,0),MATCH($M$1,'Raw Week30'!$A$1:$IZ$1,0))</f>
        <v>#N/A</v>
      </c>
      <c r="J49" t="e">
        <f>INDEX('Raw Week36'!$A$1:$IZ$97,MATCH(A49,'Raw Week36'!$B$1:$B$97,0),MATCH($M$1,'Raw Week36'!$A$1:$IZ$1,0))</f>
        <v>#N/A</v>
      </c>
      <c r="K49" t="e">
        <f>INDEX('Raw Week42'!$A$1:$IZ$95,MATCH(A49,'Raw Week42'!$B$1:$B$95,0),MATCH($M$1,'Raw Week42'!$A$1:$IZ$1,0))</f>
        <v>#N/A</v>
      </c>
      <c r="L49" t="e">
        <f>INDEX('Raw Week48'!$A$1:$IZ$95,MATCH(A49,'Raw Week48'!$B$1:$B$95,0),MATCH($M$1,'Raw Week48'!$A$1:$IZ$1,0))</f>
        <v>#N/A</v>
      </c>
      <c r="N49"/>
      <c r="AH49" s="260">
        <f t="shared" si="11"/>
        <v>360</v>
      </c>
      <c r="AI49" t="e">
        <f t="shared" si="18"/>
        <v>#N/A</v>
      </c>
      <c r="AJ49" t="e">
        <f t="shared" si="19"/>
        <v>#N/A</v>
      </c>
      <c r="AK49" t="e">
        <f t="shared" si="20"/>
        <v>#N/A</v>
      </c>
      <c r="AL49" t="e">
        <f t="shared" si="21"/>
        <v>#N/A</v>
      </c>
      <c r="AM49" t="e">
        <f t="shared" si="12"/>
        <v>#N/A</v>
      </c>
      <c r="AN49" t="e">
        <f t="shared" si="13"/>
        <v>#N/A</v>
      </c>
      <c r="AO49" t="e">
        <f t="shared" si="14"/>
        <v>#N/A</v>
      </c>
      <c r="AP49" t="e">
        <f t="shared" si="15"/>
        <v>#N/A</v>
      </c>
      <c r="AQ49" t="e">
        <f t="shared" si="16"/>
        <v>#N/A</v>
      </c>
      <c r="AR49" t="e">
        <f t="shared" si="17"/>
        <v>#N/A</v>
      </c>
      <c r="AT49" s="2" t="s">
        <v>2588</v>
      </c>
      <c r="AU49" s="2">
        <v>21</v>
      </c>
      <c r="AV49" s="256">
        <v>1</v>
      </c>
      <c r="AW49" s="256">
        <v>1</v>
      </c>
      <c r="AX49" s="2" t="s">
        <v>50</v>
      </c>
      <c r="AY49" s="256">
        <v>2</v>
      </c>
      <c r="AZ49" s="256">
        <v>0</v>
      </c>
    </row>
    <row r="50" spans="1:52" x14ac:dyDescent="0.35">
      <c r="A50" s="189" t="s">
        <v>2589</v>
      </c>
      <c r="B50">
        <f>INDEX('Raw Initial'!$A$1:$IZ$96,MATCH(A50,'Raw Initial'!$B$1:$B$96,0),MATCH($M$1,'Raw Initial'!$A$1:$IZ$1,0))</f>
        <v>720</v>
      </c>
      <c r="C50" t="e">
        <f>INDEX('Raw Week1'!$A$1:$IZ$97,MATCH(A50,'Raw Week1'!$B$1:$B$97,0),MATCH($M$1,'Raw Week1'!$A$1:$IZ$1,0))</f>
        <v>#N/A</v>
      </c>
      <c r="D50" t="e">
        <f>INDEX('Raw Week2'!$A$1:$IZ$97,MATCH(A50,'Raw Week2'!$B$1:$B$97,0),MATCH($M$1,'Raw Week2'!$A$1:$IZ$1,0))</f>
        <v>#N/A</v>
      </c>
      <c r="E50">
        <f>INDEX('Raw Week6'!$A$1:$IZ$96,MATCH(A50,'Raw Week6'!$B$1:$B$96,0),MATCH($M$1,'Raw Week6'!$A$1:$IZ$1,0))</f>
        <v>300</v>
      </c>
      <c r="F50" t="e">
        <f>INDEX('Raw Week12'!$A$1:$IZ$97,MATCH(A50,'Raw Week12'!$B$1:$B$97,0),MATCH($M$1,'Raw Week12'!$A$1:$IZ$1,0))</f>
        <v>#N/A</v>
      </c>
      <c r="G50" t="e">
        <f>INDEX('Raw Week18'!$A$1:$IZ$96,MATCH(A50,'Raw Week18'!$B$1:$B$96,0),MATCH($M$1,'Raw Week18'!$A$1:$IZ$1,0))</f>
        <v>#N/A</v>
      </c>
      <c r="H50" t="e">
        <f>INDEX('Raw Week24'!$A$1:$IZ$97,MATCH(A50,'Raw Week24'!$B$1:$B$97,0),MATCH($M$1,'Raw Week24'!$A$1:$IZ$1,0))</f>
        <v>#N/A</v>
      </c>
      <c r="I50" t="e">
        <f>INDEX('Raw Week30'!$A$1:$IZ$96,MATCH(A50,'Raw Week30'!$B$1:$B$96,0),MATCH($M$1,'Raw Week30'!$A$1:$IZ$1,0))</f>
        <v>#N/A</v>
      </c>
      <c r="J50" t="e">
        <f>INDEX('Raw Week36'!$A$1:$IZ$97,MATCH(A50,'Raw Week36'!$B$1:$B$97,0),MATCH($M$1,'Raw Week36'!$A$1:$IZ$1,0))</f>
        <v>#N/A</v>
      </c>
      <c r="K50" t="e">
        <f>INDEX('Raw Week42'!$A$1:$IZ$95,MATCH(A50,'Raw Week42'!$B$1:$B$95,0),MATCH($M$1,'Raw Week42'!$A$1:$IZ$1,0))</f>
        <v>#N/A</v>
      </c>
      <c r="L50" t="e">
        <f>INDEX('Raw Week48'!$A$1:$IZ$95,MATCH(A50,'Raw Week48'!$B$1:$B$95,0),MATCH($M$1,'Raw Week48'!$A$1:$IZ$1,0))</f>
        <v>#N/A</v>
      </c>
      <c r="N50"/>
      <c r="AH50" s="260">
        <f t="shared" si="11"/>
        <v>720</v>
      </c>
      <c r="AI50" t="e">
        <f t="shared" si="18"/>
        <v>#N/A</v>
      </c>
      <c r="AJ50" t="e">
        <f t="shared" si="19"/>
        <v>#N/A</v>
      </c>
      <c r="AK50">
        <f t="shared" si="20"/>
        <v>300</v>
      </c>
      <c r="AL50" t="e">
        <f t="shared" si="21"/>
        <v>#N/A</v>
      </c>
      <c r="AM50" t="e">
        <f t="shared" si="12"/>
        <v>#N/A</v>
      </c>
      <c r="AN50" t="e">
        <f t="shared" si="13"/>
        <v>#N/A</v>
      </c>
      <c r="AO50" t="e">
        <f t="shared" si="14"/>
        <v>#N/A</v>
      </c>
      <c r="AP50" t="e">
        <f t="shared" si="15"/>
        <v>#N/A</v>
      </c>
      <c r="AQ50" t="e">
        <f t="shared" si="16"/>
        <v>#N/A</v>
      </c>
      <c r="AR50" t="e">
        <f t="shared" si="17"/>
        <v>#N/A</v>
      </c>
      <c r="AT50" s="2" t="s">
        <v>2589</v>
      </c>
      <c r="AU50" s="2">
        <v>28</v>
      </c>
      <c r="AV50" s="256">
        <v>2</v>
      </c>
      <c r="AW50" s="256">
        <v>1</v>
      </c>
      <c r="AX50" s="2" t="s">
        <v>50</v>
      </c>
      <c r="AY50" s="256">
        <v>4</v>
      </c>
      <c r="AZ50" s="256">
        <v>1</v>
      </c>
    </row>
    <row r="51" spans="1:52" x14ac:dyDescent="0.35">
      <c r="A51" s="189" t="s">
        <v>2590</v>
      </c>
      <c r="B51">
        <f>INDEX('Raw Initial'!$A$1:$IZ$96,MATCH(A51,'Raw Initial'!$B$1:$B$96,0),MATCH($M$1,'Raw Initial'!$A$1:$IZ$1,0))</f>
        <v>660</v>
      </c>
      <c r="C51" t="e">
        <f>INDEX('Raw Week1'!$A$1:$IZ$97,MATCH(A51,'Raw Week1'!$B$1:$B$97,0),MATCH($M$1,'Raw Week1'!$A$1:$IZ$1,0))</f>
        <v>#N/A</v>
      </c>
      <c r="D51" t="e">
        <f>INDEX('Raw Week2'!$A$1:$IZ$97,MATCH(A51,'Raw Week2'!$B$1:$B$97,0),MATCH($M$1,'Raw Week2'!$A$1:$IZ$1,0))</f>
        <v>#N/A</v>
      </c>
      <c r="E51" t="e">
        <f>INDEX('Raw Week6'!$A$1:$IZ$96,MATCH(A51,'Raw Week6'!$B$1:$B$96,0),MATCH($M$1,'Raw Week6'!$A$1:$IZ$1,0))</f>
        <v>#N/A</v>
      </c>
      <c r="F51" t="e">
        <f>INDEX('Raw Week12'!$A$1:$IZ$97,MATCH(A51,'Raw Week12'!$B$1:$B$97,0),MATCH($M$1,'Raw Week12'!$A$1:$IZ$1,0))</f>
        <v>#N/A</v>
      </c>
      <c r="G51" t="e">
        <f>INDEX('Raw Week18'!$A$1:$IZ$96,MATCH(A51,'Raw Week18'!$B$1:$B$96,0),MATCH($M$1,'Raw Week18'!$A$1:$IZ$1,0))</f>
        <v>#N/A</v>
      </c>
      <c r="H51" t="e">
        <f>INDEX('Raw Week24'!$A$1:$IZ$97,MATCH(A51,'Raw Week24'!$B$1:$B$97,0),MATCH($M$1,'Raw Week24'!$A$1:$IZ$1,0))</f>
        <v>#N/A</v>
      </c>
      <c r="I51" t="e">
        <f>INDEX('Raw Week30'!$A$1:$IZ$96,MATCH(A51,'Raw Week30'!$B$1:$B$96,0),MATCH($M$1,'Raw Week30'!$A$1:$IZ$1,0))</f>
        <v>#N/A</v>
      </c>
      <c r="J51" t="e">
        <f>INDEX('Raw Week36'!$A$1:$IZ$97,MATCH(A51,'Raw Week36'!$B$1:$B$97,0),MATCH($M$1,'Raw Week36'!$A$1:$IZ$1,0))</f>
        <v>#N/A</v>
      </c>
      <c r="K51" t="e">
        <f>INDEX('Raw Week42'!$A$1:$IZ$95,MATCH(A51,'Raw Week42'!$B$1:$B$95,0),MATCH($M$1,'Raw Week42'!$A$1:$IZ$1,0))</f>
        <v>#N/A</v>
      </c>
      <c r="L51" t="e">
        <f>INDEX('Raw Week48'!$A$1:$IZ$95,MATCH(A51,'Raw Week48'!$B$1:$B$95,0),MATCH($M$1,'Raw Week48'!$A$1:$IZ$1,0))</f>
        <v>#N/A</v>
      </c>
      <c r="N51"/>
      <c r="AH51" s="260">
        <f t="shared" si="11"/>
        <v>660</v>
      </c>
      <c r="AI51" t="e">
        <f t="shared" si="18"/>
        <v>#N/A</v>
      </c>
      <c r="AJ51" t="e">
        <f t="shared" si="19"/>
        <v>#N/A</v>
      </c>
      <c r="AK51" t="e">
        <f t="shared" si="20"/>
        <v>#N/A</v>
      </c>
      <c r="AL51" t="e">
        <f t="shared" si="21"/>
        <v>#N/A</v>
      </c>
      <c r="AM51" t="e">
        <f t="shared" si="12"/>
        <v>#N/A</v>
      </c>
      <c r="AN51" t="e">
        <f t="shared" si="13"/>
        <v>#N/A</v>
      </c>
      <c r="AO51" t="e">
        <f t="shared" si="14"/>
        <v>#N/A</v>
      </c>
      <c r="AP51" t="e">
        <f t="shared" si="15"/>
        <v>#N/A</v>
      </c>
      <c r="AQ51" t="e">
        <f t="shared" si="16"/>
        <v>#N/A</v>
      </c>
      <c r="AR51" t="e">
        <f t="shared" si="17"/>
        <v>#N/A</v>
      </c>
      <c r="AT51" s="2" t="s">
        <v>2590</v>
      </c>
      <c r="AU51" s="2">
        <v>38</v>
      </c>
      <c r="AV51" s="256">
        <v>2</v>
      </c>
      <c r="AW51" s="256">
        <v>1</v>
      </c>
      <c r="AX51" s="2" t="s">
        <v>138</v>
      </c>
      <c r="AY51" s="256">
        <v>4</v>
      </c>
      <c r="AZ51" s="256">
        <v>1</v>
      </c>
    </row>
    <row r="52" spans="1:52" x14ac:dyDescent="0.35">
      <c r="A52" s="189" t="s">
        <v>2591</v>
      </c>
      <c r="B52">
        <f>INDEX('Raw Initial'!$A$1:$IZ$96,MATCH(A52,'Raw Initial'!$B$1:$B$96,0),MATCH($M$1,'Raw Initial'!$A$1:$IZ$1,0))</f>
        <v>660</v>
      </c>
      <c r="C52">
        <f>INDEX('Raw Week1'!$A$1:$IZ$97,MATCH(A52,'Raw Week1'!$B$1:$B$97,0),MATCH($M$1,'Raw Week1'!$A$1:$IZ$1,0))</f>
        <v>420</v>
      </c>
      <c r="D52" t="e">
        <f>INDEX('Raw Week2'!$A$1:$IZ$97,MATCH(A52,'Raw Week2'!$B$1:$B$97,0),MATCH($M$1,'Raw Week2'!$A$1:$IZ$1,0))</f>
        <v>#N/A</v>
      </c>
      <c r="E52">
        <f>INDEX('Raw Week6'!$A$1:$IZ$96,MATCH(A52,'Raw Week6'!$B$1:$B$96,0),MATCH($M$1,'Raw Week6'!$A$1:$IZ$1,0))</f>
        <v>600</v>
      </c>
      <c r="F52">
        <f>INDEX('Raw Week12'!$A$1:$IZ$97,MATCH(A52,'Raw Week12'!$B$1:$B$97,0),MATCH($M$1,'Raw Week12'!$A$1:$IZ$1,0))</f>
        <v>600</v>
      </c>
      <c r="G52">
        <f>INDEX('Raw Week18'!$A$1:$IZ$96,MATCH(A52,'Raw Week18'!$B$1:$B$96,0),MATCH($M$1,'Raw Week18'!$A$1:$IZ$1,0))</f>
        <v>600</v>
      </c>
      <c r="H52" t="e">
        <f>INDEX('Raw Week24'!$A$1:$IZ$97,MATCH(A52,'Raw Week24'!$B$1:$B$97,0),MATCH($M$1,'Raw Week24'!$A$1:$IZ$1,0))</f>
        <v>#N/A</v>
      </c>
      <c r="I52">
        <f>INDEX('Raw Week30'!$A$1:$IZ$96,MATCH(A52,'Raw Week30'!$B$1:$B$96,0),MATCH($M$1,'Raw Week30'!$A$1:$IZ$1,0))</f>
        <v>600</v>
      </c>
      <c r="J52">
        <f>INDEX('Raw Week36'!$A$1:$IZ$97,MATCH(A52,'Raw Week36'!$B$1:$B$97,0),MATCH($M$1,'Raw Week36'!$A$1:$IZ$1,0))</f>
        <v>720</v>
      </c>
      <c r="K52">
        <f>INDEX('Raw Week42'!$A$1:$IZ$95,MATCH(A52,'Raw Week42'!$B$1:$B$95,0),MATCH($M$1,'Raw Week42'!$A$1:$IZ$1,0))</f>
        <v>600</v>
      </c>
      <c r="L52" t="e">
        <f>INDEX('Raw Week48'!$A$1:$IZ$95,MATCH(A52,'Raw Week48'!$B$1:$B$95,0),MATCH($M$1,'Raw Week48'!$A$1:$IZ$1,0))</f>
        <v>#N/A</v>
      </c>
      <c r="N52"/>
      <c r="AH52" s="260">
        <f t="shared" si="11"/>
        <v>660</v>
      </c>
      <c r="AI52">
        <f t="shared" si="18"/>
        <v>420</v>
      </c>
      <c r="AJ52" t="e">
        <f t="shared" si="19"/>
        <v>#N/A</v>
      </c>
      <c r="AK52">
        <f t="shared" si="20"/>
        <v>600</v>
      </c>
      <c r="AL52">
        <f t="shared" si="21"/>
        <v>600</v>
      </c>
      <c r="AM52">
        <f t="shared" si="12"/>
        <v>600</v>
      </c>
      <c r="AN52" t="e">
        <f t="shared" si="13"/>
        <v>#N/A</v>
      </c>
      <c r="AO52">
        <f t="shared" si="14"/>
        <v>600</v>
      </c>
      <c r="AP52">
        <f t="shared" si="15"/>
        <v>720</v>
      </c>
      <c r="AQ52">
        <f t="shared" si="16"/>
        <v>600</v>
      </c>
      <c r="AR52" t="e">
        <f t="shared" si="17"/>
        <v>#N/A</v>
      </c>
      <c r="AT52" s="2" t="s">
        <v>2591</v>
      </c>
      <c r="AU52" s="2">
        <v>20</v>
      </c>
      <c r="AV52" s="256">
        <v>1</v>
      </c>
      <c r="AW52" s="256">
        <v>1</v>
      </c>
      <c r="AX52" s="2" t="s">
        <v>50</v>
      </c>
      <c r="AY52" s="256">
        <v>2</v>
      </c>
      <c r="AZ52" s="256">
        <v>0</v>
      </c>
    </row>
    <row r="53" spans="1:52" x14ac:dyDescent="0.35">
      <c r="A53" s="189" t="s">
        <v>2592</v>
      </c>
      <c r="B53">
        <f>INDEX('Raw Initial'!$A$1:$IZ$96,MATCH(A53,'Raw Initial'!$B$1:$B$96,0),MATCH($M$1,'Raw Initial'!$A$1:$IZ$1,0))</f>
        <v>240</v>
      </c>
      <c r="C53" t="e">
        <f>INDEX('Raw Week1'!$A$1:$IZ$97,MATCH(A53,'Raw Week1'!$B$1:$B$97,0),MATCH($M$1,'Raw Week1'!$A$1:$IZ$1,0))</f>
        <v>#N/A</v>
      </c>
      <c r="D53" t="e">
        <f>INDEX('Raw Week2'!$A$1:$IZ$97,MATCH(A53,'Raw Week2'!$B$1:$B$97,0),MATCH($M$1,'Raw Week2'!$A$1:$IZ$1,0))</f>
        <v>#N/A</v>
      </c>
      <c r="E53" t="e">
        <f>INDEX('Raw Week6'!$A$1:$IZ$96,MATCH(A53,'Raw Week6'!$B$1:$B$96,0),MATCH($M$1,'Raw Week6'!$A$1:$IZ$1,0))</f>
        <v>#N/A</v>
      </c>
      <c r="F53" t="e">
        <f>INDEX('Raw Week12'!$A$1:$IZ$97,MATCH(A53,'Raw Week12'!$B$1:$B$97,0),MATCH($M$1,'Raw Week12'!$A$1:$IZ$1,0))</f>
        <v>#N/A</v>
      </c>
      <c r="G53" t="e">
        <f>INDEX('Raw Week18'!$A$1:$IZ$96,MATCH(A53,'Raw Week18'!$B$1:$B$96,0),MATCH($M$1,'Raw Week18'!$A$1:$IZ$1,0))</f>
        <v>#N/A</v>
      </c>
      <c r="H53">
        <f>INDEX('Raw Week24'!$A$1:$IZ$97,MATCH(A53,'Raw Week24'!$B$1:$B$97,0),MATCH($M$1,'Raw Week24'!$A$1:$IZ$1,0))</f>
        <v>160</v>
      </c>
      <c r="I53" t="e">
        <f>INDEX('Raw Week30'!$A$1:$IZ$96,MATCH(A53,'Raw Week30'!$B$1:$B$96,0),MATCH($M$1,'Raw Week30'!$A$1:$IZ$1,0))</f>
        <v>#N/A</v>
      </c>
      <c r="J53" t="e">
        <f>INDEX('Raw Week36'!$A$1:$IZ$97,MATCH(A53,'Raw Week36'!$B$1:$B$97,0),MATCH($M$1,'Raw Week36'!$A$1:$IZ$1,0))</f>
        <v>#N/A</v>
      </c>
      <c r="K53" t="e">
        <f>INDEX('Raw Week42'!$A$1:$IZ$95,MATCH(A53,'Raw Week42'!$B$1:$B$95,0),MATCH($M$1,'Raw Week42'!$A$1:$IZ$1,0))</f>
        <v>#N/A</v>
      </c>
      <c r="L53" t="e">
        <f>INDEX('Raw Week48'!$A$1:$IZ$95,MATCH(A53,'Raw Week48'!$B$1:$B$95,0),MATCH($M$1,'Raw Week48'!$A$1:$IZ$1,0))</f>
        <v>#N/A</v>
      </c>
      <c r="N53"/>
      <c r="AH53" s="260">
        <f t="shared" si="11"/>
        <v>240</v>
      </c>
      <c r="AI53" t="e">
        <f t="shared" si="18"/>
        <v>#N/A</v>
      </c>
      <c r="AJ53" t="e">
        <f t="shared" si="19"/>
        <v>#N/A</v>
      </c>
      <c r="AK53" t="e">
        <f t="shared" si="20"/>
        <v>#N/A</v>
      </c>
      <c r="AL53" t="e">
        <f t="shared" si="21"/>
        <v>#N/A</v>
      </c>
      <c r="AM53" t="e">
        <f t="shared" si="12"/>
        <v>#N/A</v>
      </c>
      <c r="AN53">
        <f t="shared" si="13"/>
        <v>160</v>
      </c>
      <c r="AO53" t="e">
        <f t="shared" si="14"/>
        <v>#N/A</v>
      </c>
      <c r="AP53" t="e">
        <f t="shared" si="15"/>
        <v>#N/A</v>
      </c>
      <c r="AQ53" t="e">
        <f t="shared" si="16"/>
        <v>#N/A</v>
      </c>
      <c r="AR53" t="e">
        <f t="shared" si="17"/>
        <v>#N/A</v>
      </c>
      <c r="AT53" s="2" t="s">
        <v>2592</v>
      </c>
      <c r="AU53" s="2">
        <v>50</v>
      </c>
      <c r="AV53" s="256">
        <v>3</v>
      </c>
      <c r="AW53" s="256">
        <v>1</v>
      </c>
      <c r="AX53" s="2" t="s">
        <v>50</v>
      </c>
      <c r="AY53" s="256">
        <v>3</v>
      </c>
      <c r="AZ53" s="256">
        <v>1</v>
      </c>
    </row>
    <row r="54" spans="1:52" x14ac:dyDescent="0.35">
      <c r="A54" s="189" t="s">
        <v>2593</v>
      </c>
      <c r="B54">
        <f>INDEX('Raw Initial'!$A$1:$IZ$96,MATCH(A54,'Raw Initial'!$B$1:$B$96,0),MATCH($M$1,'Raw Initial'!$A$1:$IZ$1,0))</f>
        <v>600</v>
      </c>
      <c r="C54" t="e">
        <f>INDEX('Raw Week1'!$A$1:$IZ$97,MATCH(A54,'Raw Week1'!$B$1:$B$97,0),MATCH($M$1,'Raw Week1'!$A$1:$IZ$1,0))</f>
        <v>#N/A</v>
      </c>
      <c r="D54" t="e">
        <f>INDEX('Raw Week2'!$A$1:$IZ$97,MATCH(A54,'Raw Week2'!$B$1:$B$97,0),MATCH($M$1,'Raw Week2'!$A$1:$IZ$1,0))</f>
        <v>#N/A</v>
      </c>
      <c r="E54">
        <f>INDEX('Raw Week6'!$A$1:$IZ$96,MATCH(A54,'Raw Week6'!$B$1:$B$96,0),MATCH($M$1,'Raw Week6'!$A$1:$IZ$1,0))</f>
        <v>600</v>
      </c>
      <c r="F54" t="e">
        <f>INDEX('Raw Week12'!$A$1:$IZ$97,MATCH(A54,'Raw Week12'!$B$1:$B$97,0),MATCH($M$1,'Raw Week12'!$A$1:$IZ$1,0))</f>
        <v>#N/A</v>
      </c>
      <c r="G54" t="e">
        <f>INDEX('Raw Week18'!$A$1:$IZ$96,MATCH(A54,'Raw Week18'!$B$1:$B$96,0),MATCH($M$1,'Raw Week18'!$A$1:$IZ$1,0))</f>
        <v>#N/A</v>
      </c>
      <c r="H54">
        <f>INDEX('Raw Week24'!$A$1:$IZ$97,MATCH(A54,'Raw Week24'!$B$1:$B$97,0),MATCH($M$1,'Raw Week24'!$A$1:$IZ$1,0))</f>
        <v>540</v>
      </c>
      <c r="I54" t="e">
        <f>INDEX('Raw Week30'!$A$1:$IZ$96,MATCH(A54,'Raw Week30'!$B$1:$B$96,0),MATCH($M$1,'Raw Week30'!$A$1:$IZ$1,0))</f>
        <v>#N/A</v>
      </c>
      <c r="J54" t="e">
        <f>INDEX('Raw Week36'!$A$1:$IZ$97,MATCH(A54,'Raw Week36'!$B$1:$B$97,0),MATCH($M$1,'Raw Week36'!$A$1:$IZ$1,0))</f>
        <v>#N/A</v>
      </c>
      <c r="K54" t="e">
        <f>INDEX('Raw Week42'!$A$1:$IZ$95,MATCH(A54,'Raw Week42'!$B$1:$B$95,0),MATCH($M$1,'Raw Week42'!$A$1:$IZ$1,0))</f>
        <v>#N/A</v>
      </c>
      <c r="L54" t="e">
        <f>INDEX('Raw Week48'!$A$1:$IZ$95,MATCH(A54,'Raw Week48'!$B$1:$B$95,0),MATCH($M$1,'Raw Week48'!$A$1:$IZ$1,0))</f>
        <v>#N/A</v>
      </c>
      <c r="N54"/>
      <c r="AH54" s="260">
        <f t="shared" si="11"/>
        <v>600</v>
      </c>
      <c r="AI54" t="e">
        <f t="shared" si="18"/>
        <v>#N/A</v>
      </c>
      <c r="AJ54" t="e">
        <f t="shared" si="19"/>
        <v>#N/A</v>
      </c>
      <c r="AK54">
        <f t="shared" si="20"/>
        <v>600</v>
      </c>
      <c r="AL54" t="e">
        <f t="shared" si="21"/>
        <v>#N/A</v>
      </c>
      <c r="AM54" t="e">
        <f t="shared" si="12"/>
        <v>#N/A</v>
      </c>
      <c r="AN54">
        <f t="shared" si="13"/>
        <v>540</v>
      </c>
      <c r="AO54" t="e">
        <f t="shared" si="14"/>
        <v>#N/A</v>
      </c>
      <c r="AP54" t="e">
        <f t="shared" si="15"/>
        <v>#N/A</v>
      </c>
      <c r="AQ54" t="e">
        <f t="shared" si="16"/>
        <v>#N/A</v>
      </c>
      <c r="AR54" t="e">
        <f t="shared" si="17"/>
        <v>#N/A</v>
      </c>
      <c r="AT54" s="2" t="s">
        <v>2593</v>
      </c>
      <c r="AU54" s="2">
        <v>37</v>
      </c>
      <c r="AV54" s="256">
        <v>2</v>
      </c>
      <c r="AW54" s="256">
        <v>1</v>
      </c>
      <c r="AX54" s="2" t="s">
        <v>1007</v>
      </c>
      <c r="AY54" s="256">
        <v>4</v>
      </c>
      <c r="AZ54" s="256">
        <v>1</v>
      </c>
    </row>
    <row r="55" spans="1:52" x14ac:dyDescent="0.35">
      <c r="A55" s="189" t="s">
        <v>2594</v>
      </c>
      <c r="B55">
        <f>INDEX('Raw Initial'!$A$1:$IZ$96,MATCH(A55,'Raw Initial'!$B$1:$B$96,0),MATCH($M$1,'Raw Initial'!$A$1:$IZ$1,0))</f>
        <v>540</v>
      </c>
      <c r="C55" t="e">
        <f>INDEX('Raw Week1'!$A$1:$IZ$97,MATCH(A55,'Raw Week1'!$B$1:$B$97,0),MATCH($M$1,'Raw Week1'!$A$1:$IZ$1,0))</f>
        <v>#N/A</v>
      </c>
      <c r="D55" t="e">
        <f>INDEX('Raw Week2'!$A$1:$IZ$97,MATCH(A55,'Raw Week2'!$B$1:$B$97,0),MATCH($M$1,'Raw Week2'!$A$1:$IZ$1,0))</f>
        <v>#N/A</v>
      </c>
      <c r="E55" t="e">
        <f>INDEX('Raw Week6'!$A$1:$IZ$96,MATCH(A55,'Raw Week6'!$B$1:$B$96,0),MATCH($M$1,'Raw Week6'!$A$1:$IZ$1,0))</f>
        <v>#N/A</v>
      </c>
      <c r="F55" t="e">
        <f>INDEX('Raw Week12'!$A$1:$IZ$97,MATCH(A55,'Raw Week12'!$B$1:$B$97,0),MATCH($M$1,'Raw Week12'!$A$1:$IZ$1,0))</f>
        <v>#N/A</v>
      </c>
      <c r="G55" t="e">
        <f>INDEX('Raw Week18'!$A$1:$IZ$96,MATCH(A55,'Raw Week18'!$B$1:$B$96,0),MATCH($M$1,'Raw Week18'!$A$1:$IZ$1,0))</f>
        <v>#N/A</v>
      </c>
      <c r="H55" t="e">
        <f>INDEX('Raw Week24'!$A$1:$IZ$97,MATCH(A55,'Raw Week24'!$B$1:$B$97,0),MATCH($M$1,'Raw Week24'!$A$1:$IZ$1,0))</f>
        <v>#N/A</v>
      </c>
      <c r="I55" t="e">
        <f>INDEX('Raw Week30'!$A$1:$IZ$96,MATCH(A55,'Raw Week30'!$B$1:$B$96,0),MATCH($M$1,'Raw Week30'!$A$1:$IZ$1,0))</f>
        <v>#N/A</v>
      </c>
      <c r="J55" t="e">
        <f>INDEX('Raw Week36'!$A$1:$IZ$97,MATCH(A55,'Raw Week36'!$B$1:$B$97,0),MATCH($M$1,'Raw Week36'!$A$1:$IZ$1,0))</f>
        <v>#N/A</v>
      </c>
      <c r="K55" t="e">
        <f>INDEX('Raw Week42'!$A$1:$IZ$95,MATCH(A55,'Raw Week42'!$B$1:$B$95,0),MATCH($M$1,'Raw Week42'!$A$1:$IZ$1,0))</f>
        <v>#N/A</v>
      </c>
      <c r="L55" t="e">
        <f>INDEX('Raw Week48'!$A$1:$IZ$95,MATCH(A55,'Raw Week48'!$B$1:$B$95,0),MATCH($M$1,'Raw Week48'!$A$1:$IZ$1,0))</f>
        <v>#N/A</v>
      </c>
      <c r="N55"/>
      <c r="AH55" s="260">
        <f t="shared" si="11"/>
        <v>540</v>
      </c>
      <c r="AI55" t="e">
        <f t="shared" si="18"/>
        <v>#N/A</v>
      </c>
      <c r="AJ55" t="e">
        <f t="shared" si="19"/>
        <v>#N/A</v>
      </c>
      <c r="AK55" t="e">
        <f t="shared" si="20"/>
        <v>#N/A</v>
      </c>
      <c r="AL55" t="e">
        <f t="shared" si="21"/>
        <v>#N/A</v>
      </c>
      <c r="AM55" t="e">
        <f t="shared" si="12"/>
        <v>#N/A</v>
      </c>
      <c r="AN55" t="e">
        <f t="shared" si="13"/>
        <v>#N/A</v>
      </c>
      <c r="AO55" t="e">
        <f t="shared" si="14"/>
        <v>#N/A</v>
      </c>
      <c r="AP55" t="e">
        <f t="shared" si="15"/>
        <v>#N/A</v>
      </c>
      <c r="AQ55" t="e">
        <f t="shared" si="16"/>
        <v>#N/A</v>
      </c>
      <c r="AR55" t="e">
        <f t="shared" si="17"/>
        <v>#N/A</v>
      </c>
      <c r="AT55" s="2" t="s">
        <v>2594</v>
      </c>
      <c r="AU55" s="2">
        <v>49</v>
      </c>
      <c r="AV55" s="256">
        <v>3</v>
      </c>
      <c r="AW55" s="256">
        <v>1</v>
      </c>
      <c r="AX55" s="2" t="s">
        <v>138</v>
      </c>
      <c r="AY55" s="256">
        <v>4</v>
      </c>
      <c r="AZ55" s="256">
        <v>0</v>
      </c>
    </row>
    <row r="56" spans="1:52" x14ac:dyDescent="0.35">
      <c r="A56" s="189" t="s">
        <v>2595</v>
      </c>
      <c r="B56">
        <f>INDEX('Raw Initial'!$A$1:$IZ$96,MATCH(A56,'Raw Initial'!$B$1:$B$96,0),MATCH($M$1,'Raw Initial'!$A$1:$IZ$1,0))</f>
        <v>720</v>
      </c>
      <c r="C56" t="e">
        <f>INDEX('Raw Week1'!$A$1:$IZ$97,MATCH(A56,'Raw Week1'!$B$1:$B$97,0),MATCH($M$1,'Raw Week1'!$A$1:$IZ$1,0))</f>
        <v>#N/A</v>
      </c>
      <c r="D56" t="e">
        <f>INDEX('Raw Week2'!$A$1:$IZ$97,MATCH(A56,'Raw Week2'!$B$1:$B$97,0),MATCH($M$1,'Raw Week2'!$A$1:$IZ$1,0))</f>
        <v>#N/A</v>
      </c>
      <c r="E56" t="e">
        <f>INDEX('Raw Week6'!$A$1:$IZ$96,MATCH(A56,'Raw Week6'!$B$1:$B$96,0),MATCH($M$1,'Raw Week6'!$A$1:$IZ$1,0))</f>
        <v>#N/A</v>
      </c>
      <c r="F56">
        <f>INDEX('Raw Week12'!$A$1:$IZ$97,MATCH(A56,'Raw Week12'!$B$1:$B$97,0),MATCH($M$1,'Raw Week12'!$A$1:$IZ$1,0))</f>
        <v>0</v>
      </c>
      <c r="G56" t="e">
        <f>INDEX('Raw Week18'!$A$1:$IZ$96,MATCH(A56,'Raw Week18'!$B$1:$B$96,0),MATCH($M$1,'Raw Week18'!$A$1:$IZ$1,0))</f>
        <v>#N/A</v>
      </c>
      <c r="H56">
        <f>INDEX('Raw Week24'!$A$1:$IZ$97,MATCH(A56,'Raw Week24'!$B$1:$B$97,0),MATCH($M$1,'Raw Week24'!$A$1:$IZ$1,0))</f>
        <v>360</v>
      </c>
      <c r="I56">
        <f>INDEX('Raw Week30'!$A$1:$IZ$96,MATCH(A56,'Raw Week30'!$B$1:$B$96,0),MATCH($M$1,'Raw Week30'!$A$1:$IZ$1,0))</f>
        <v>0</v>
      </c>
      <c r="J56">
        <f>INDEX('Raw Week36'!$A$1:$IZ$97,MATCH(A56,'Raw Week36'!$B$1:$B$97,0),MATCH($M$1,'Raw Week36'!$A$1:$IZ$1,0))</f>
        <v>600</v>
      </c>
      <c r="K56" t="e">
        <f>INDEX('Raw Week42'!$A$1:$IZ$95,MATCH(A56,'Raw Week42'!$B$1:$B$95,0),MATCH($M$1,'Raw Week42'!$A$1:$IZ$1,0))</f>
        <v>#N/A</v>
      </c>
      <c r="L56" t="e">
        <f>INDEX('Raw Week48'!$A$1:$IZ$95,MATCH(A56,'Raw Week48'!$B$1:$B$95,0),MATCH($M$1,'Raw Week48'!$A$1:$IZ$1,0))</f>
        <v>#N/A</v>
      </c>
      <c r="N56"/>
      <c r="AH56" s="260">
        <f t="shared" si="11"/>
        <v>720</v>
      </c>
      <c r="AI56" t="e">
        <f t="shared" si="18"/>
        <v>#N/A</v>
      </c>
      <c r="AJ56" t="e">
        <f t="shared" si="19"/>
        <v>#N/A</v>
      </c>
      <c r="AK56" t="e">
        <f t="shared" si="20"/>
        <v>#N/A</v>
      </c>
      <c r="AL56">
        <f t="shared" si="21"/>
        <v>0</v>
      </c>
      <c r="AM56" t="e">
        <f t="shared" si="12"/>
        <v>#N/A</v>
      </c>
      <c r="AN56">
        <f t="shared" si="13"/>
        <v>360</v>
      </c>
      <c r="AO56">
        <f t="shared" si="14"/>
        <v>0</v>
      </c>
      <c r="AP56">
        <f t="shared" si="15"/>
        <v>600</v>
      </c>
      <c r="AQ56" t="e">
        <f t="shared" si="16"/>
        <v>#N/A</v>
      </c>
      <c r="AR56" t="e">
        <f t="shared" si="17"/>
        <v>#N/A</v>
      </c>
      <c r="AT56" s="2" t="s">
        <v>2595</v>
      </c>
      <c r="AU56" s="2">
        <v>55</v>
      </c>
      <c r="AV56" s="256">
        <v>4</v>
      </c>
      <c r="AW56" s="256">
        <v>0</v>
      </c>
      <c r="AX56" s="2" t="s">
        <v>50</v>
      </c>
      <c r="AY56" s="256">
        <v>4</v>
      </c>
      <c r="AZ56" s="256">
        <v>1</v>
      </c>
    </row>
    <row r="57" spans="1:52" x14ac:dyDescent="0.35">
      <c r="A57" s="189" t="s">
        <v>2596</v>
      </c>
      <c r="B57">
        <f>INDEX('Raw Initial'!$A$1:$IZ$96,MATCH(A57,'Raw Initial'!$B$1:$B$96,0),MATCH($M$1,'Raw Initial'!$A$1:$IZ$1,0))</f>
        <v>480</v>
      </c>
      <c r="C57" t="e">
        <f>INDEX('Raw Week1'!$A$1:$IZ$97,MATCH(A57,'Raw Week1'!$B$1:$B$97,0),MATCH($M$1,'Raw Week1'!$A$1:$IZ$1,0))</f>
        <v>#N/A</v>
      </c>
      <c r="D57" t="e">
        <f>INDEX('Raw Week2'!$A$1:$IZ$97,MATCH(A57,'Raw Week2'!$B$1:$B$97,0),MATCH($M$1,'Raw Week2'!$A$1:$IZ$1,0))</f>
        <v>#N/A</v>
      </c>
      <c r="E57" t="e">
        <f>INDEX('Raw Week6'!$A$1:$IZ$96,MATCH(A57,'Raw Week6'!$B$1:$B$96,0),MATCH($M$1,'Raw Week6'!$A$1:$IZ$1,0))</f>
        <v>#N/A</v>
      </c>
      <c r="F57" t="e">
        <f>INDEX('Raw Week12'!$A$1:$IZ$97,MATCH(A57,'Raw Week12'!$B$1:$B$97,0),MATCH($M$1,'Raw Week12'!$A$1:$IZ$1,0))</f>
        <v>#N/A</v>
      </c>
      <c r="G57" t="e">
        <f>INDEX('Raw Week18'!$A$1:$IZ$96,MATCH(A57,'Raw Week18'!$B$1:$B$96,0),MATCH($M$1,'Raw Week18'!$A$1:$IZ$1,0))</f>
        <v>#N/A</v>
      </c>
      <c r="H57" t="e">
        <f>INDEX('Raw Week24'!$A$1:$IZ$97,MATCH(A57,'Raw Week24'!$B$1:$B$97,0),MATCH($M$1,'Raw Week24'!$A$1:$IZ$1,0))</f>
        <v>#N/A</v>
      </c>
      <c r="I57" t="e">
        <f>INDEX('Raw Week30'!$A$1:$IZ$96,MATCH(A57,'Raw Week30'!$B$1:$B$96,0),MATCH($M$1,'Raw Week30'!$A$1:$IZ$1,0))</f>
        <v>#N/A</v>
      </c>
      <c r="J57" t="e">
        <f>INDEX('Raw Week36'!$A$1:$IZ$97,MATCH(A57,'Raw Week36'!$B$1:$B$97,0),MATCH($M$1,'Raw Week36'!$A$1:$IZ$1,0))</f>
        <v>#N/A</v>
      </c>
      <c r="K57" t="e">
        <f>INDEX('Raw Week42'!$A$1:$IZ$95,MATCH(A57,'Raw Week42'!$B$1:$B$95,0),MATCH($M$1,'Raw Week42'!$A$1:$IZ$1,0))</f>
        <v>#N/A</v>
      </c>
      <c r="L57" t="e">
        <f>INDEX('Raw Week48'!$A$1:$IZ$95,MATCH(A57,'Raw Week48'!$B$1:$B$95,0),MATCH($M$1,'Raw Week48'!$A$1:$IZ$1,0))</f>
        <v>#N/A</v>
      </c>
      <c r="N57"/>
      <c r="AH57" s="260">
        <f t="shared" si="11"/>
        <v>480</v>
      </c>
      <c r="AI57" t="e">
        <f t="shared" si="18"/>
        <v>#N/A</v>
      </c>
      <c r="AJ57" t="e">
        <f t="shared" si="19"/>
        <v>#N/A</v>
      </c>
      <c r="AK57" t="e">
        <f t="shared" si="20"/>
        <v>#N/A</v>
      </c>
      <c r="AL57" t="e">
        <f t="shared" si="21"/>
        <v>#N/A</v>
      </c>
      <c r="AM57" t="e">
        <f t="shared" si="12"/>
        <v>#N/A</v>
      </c>
      <c r="AN57" t="e">
        <f t="shared" si="13"/>
        <v>#N/A</v>
      </c>
      <c r="AO57" t="e">
        <f t="shared" si="14"/>
        <v>#N/A</v>
      </c>
      <c r="AP57" t="e">
        <f t="shared" si="15"/>
        <v>#N/A</v>
      </c>
      <c r="AQ57" t="e">
        <f t="shared" si="16"/>
        <v>#N/A</v>
      </c>
      <c r="AR57" t="e">
        <f t="shared" si="17"/>
        <v>#N/A</v>
      </c>
      <c r="AT57" s="2" t="s">
        <v>2596</v>
      </c>
      <c r="AU57" s="2">
        <v>41</v>
      </c>
      <c r="AV57" s="256">
        <v>3</v>
      </c>
      <c r="AW57" s="256">
        <v>1</v>
      </c>
      <c r="AX57" s="2" t="s">
        <v>138</v>
      </c>
      <c r="AY57" s="256">
        <v>4</v>
      </c>
      <c r="AZ57" s="256">
        <v>0</v>
      </c>
    </row>
    <row r="58" spans="1:52" x14ac:dyDescent="0.35">
      <c r="A58" s="189" t="s">
        <v>2597</v>
      </c>
      <c r="B58">
        <f>INDEX('Raw Initial'!$A$1:$IZ$96,MATCH(A58,'Raw Initial'!$B$1:$B$96,0),MATCH($M$1,'Raw Initial'!$A$1:$IZ$1,0))</f>
        <v>720</v>
      </c>
      <c r="C58">
        <f>INDEX('Raw Week1'!$A$1:$IZ$97,MATCH(A58,'Raw Week1'!$B$1:$B$97,0),MATCH($M$1,'Raw Week1'!$A$1:$IZ$1,0))</f>
        <v>720</v>
      </c>
      <c r="D58">
        <f>INDEX('Raw Week2'!$A$1:$IZ$97,MATCH(A58,'Raw Week2'!$B$1:$B$97,0),MATCH($M$1,'Raw Week2'!$A$1:$IZ$1,0))</f>
        <v>900</v>
      </c>
      <c r="E58" t="e">
        <f>INDEX('Raw Week6'!$A$1:$IZ$96,MATCH(A58,'Raw Week6'!$B$1:$B$96,0),MATCH($M$1,'Raw Week6'!$A$1:$IZ$1,0))</f>
        <v>#N/A</v>
      </c>
      <c r="F58">
        <f>INDEX('Raw Week12'!$A$1:$IZ$97,MATCH(A58,'Raw Week12'!$B$1:$B$97,0),MATCH($M$1,'Raw Week12'!$A$1:$IZ$1,0))</f>
        <v>720</v>
      </c>
      <c r="G58">
        <f>INDEX('Raw Week18'!$A$1:$IZ$96,MATCH(A58,'Raw Week18'!$B$1:$B$96,0),MATCH($M$1,'Raw Week18'!$A$1:$IZ$1,0))</f>
        <v>600</v>
      </c>
      <c r="H58" t="e">
        <f>INDEX('Raw Week24'!$A$1:$IZ$97,MATCH(A58,'Raw Week24'!$B$1:$B$97,0),MATCH($M$1,'Raw Week24'!$A$1:$IZ$1,0))</f>
        <v>#N/A</v>
      </c>
      <c r="I58">
        <f>INDEX('Raw Week30'!$A$1:$IZ$96,MATCH(A58,'Raw Week30'!$B$1:$B$96,0),MATCH($M$1,'Raw Week30'!$A$1:$IZ$1,0))</f>
        <v>720</v>
      </c>
      <c r="J58" t="e">
        <f>INDEX('Raw Week36'!$A$1:$IZ$97,MATCH(A58,'Raw Week36'!$B$1:$B$97,0),MATCH($M$1,'Raw Week36'!$A$1:$IZ$1,0))</f>
        <v>#N/A</v>
      </c>
      <c r="K58">
        <f>INDEX('Raw Week42'!$A$1:$IZ$95,MATCH(A58,'Raw Week42'!$B$1:$B$95,0),MATCH($M$1,'Raw Week42'!$A$1:$IZ$1,0))</f>
        <v>720</v>
      </c>
      <c r="L58" t="e">
        <f>INDEX('Raw Week48'!$A$1:$IZ$95,MATCH(A58,'Raw Week48'!$B$1:$B$95,0),MATCH($M$1,'Raw Week48'!$A$1:$IZ$1,0))</f>
        <v>#N/A</v>
      </c>
      <c r="N58"/>
      <c r="AH58" s="260">
        <f t="shared" si="11"/>
        <v>720</v>
      </c>
      <c r="AI58">
        <f t="shared" si="18"/>
        <v>720</v>
      </c>
      <c r="AJ58">
        <f t="shared" si="19"/>
        <v>900</v>
      </c>
      <c r="AK58" t="e">
        <f t="shared" si="20"/>
        <v>#N/A</v>
      </c>
      <c r="AL58">
        <f t="shared" si="21"/>
        <v>720</v>
      </c>
      <c r="AM58">
        <f t="shared" si="12"/>
        <v>600</v>
      </c>
      <c r="AN58" t="e">
        <f t="shared" si="13"/>
        <v>#N/A</v>
      </c>
      <c r="AO58">
        <f t="shared" si="14"/>
        <v>720</v>
      </c>
      <c r="AP58" t="e">
        <f t="shared" si="15"/>
        <v>#N/A</v>
      </c>
      <c r="AQ58">
        <f t="shared" si="16"/>
        <v>720</v>
      </c>
      <c r="AR58" t="e">
        <f t="shared" si="17"/>
        <v>#N/A</v>
      </c>
      <c r="AT58" s="2" t="s">
        <v>2597</v>
      </c>
      <c r="AU58" s="2">
        <v>24</v>
      </c>
      <c r="AV58" s="256">
        <v>1</v>
      </c>
      <c r="AW58" s="256">
        <v>1</v>
      </c>
      <c r="AX58" s="2" t="s">
        <v>50</v>
      </c>
      <c r="AY58" s="256">
        <v>3</v>
      </c>
      <c r="AZ58" s="256">
        <v>0</v>
      </c>
    </row>
    <row r="59" spans="1:52" x14ac:dyDescent="0.35">
      <c r="A59" s="189" t="s">
        <v>2598</v>
      </c>
      <c r="B59">
        <f>INDEX('Raw Initial'!$A$1:$IZ$96,MATCH(A59,'Raw Initial'!$B$1:$B$96,0),MATCH($M$1,'Raw Initial'!$A$1:$IZ$1,0))</f>
        <v>0</v>
      </c>
      <c r="C59" t="e">
        <f>INDEX('Raw Week1'!$A$1:$IZ$97,MATCH(A59,'Raw Week1'!$B$1:$B$97,0),MATCH($M$1,'Raw Week1'!$A$1:$IZ$1,0))</f>
        <v>#N/A</v>
      </c>
      <c r="D59" t="e">
        <f>INDEX('Raw Week2'!$A$1:$IZ$97,MATCH(A59,'Raw Week2'!$B$1:$B$97,0),MATCH($M$1,'Raw Week2'!$A$1:$IZ$1,0))</f>
        <v>#N/A</v>
      </c>
      <c r="E59" t="e">
        <f>INDEX('Raw Week6'!$A$1:$IZ$96,MATCH(A59,'Raw Week6'!$B$1:$B$96,0),MATCH($M$1,'Raw Week6'!$A$1:$IZ$1,0))</f>
        <v>#N/A</v>
      </c>
      <c r="F59">
        <f>INDEX('Raw Week12'!$A$1:$IZ$97,MATCH(A59,'Raw Week12'!$B$1:$B$97,0),MATCH($M$1,'Raw Week12'!$A$1:$IZ$1,0))</f>
        <v>360</v>
      </c>
      <c r="G59" t="e">
        <f>INDEX('Raw Week18'!$A$1:$IZ$96,MATCH(A59,'Raw Week18'!$B$1:$B$96,0),MATCH($M$1,'Raw Week18'!$A$1:$IZ$1,0))</f>
        <v>#N/A</v>
      </c>
      <c r="H59" t="e">
        <f>INDEX('Raw Week24'!$A$1:$IZ$97,MATCH(A59,'Raw Week24'!$B$1:$B$97,0),MATCH($M$1,'Raw Week24'!$A$1:$IZ$1,0))</f>
        <v>#N/A</v>
      </c>
      <c r="I59" t="e">
        <f>INDEX('Raw Week30'!$A$1:$IZ$96,MATCH(A59,'Raw Week30'!$B$1:$B$96,0),MATCH($M$1,'Raw Week30'!$A$1:$IZ$1,0))</f>
        <v>#N/A</v>
      </c>
      <c r="J59" t="e">
        <f>INDEX('Raw Week36'!$A$1:$IZ$97,MATCH(A59,'Raw Week36'!$B$1:$B$97,0),MATCH($M$1,'Raw Week36'!$A$1:$IZ$1,0))</f>
        <v>#N/A</v>
      </c>
      <c r="K59" t="e">
        <f>INDEX('Raw Week42'!$A$1:$IZ$95,MATCH(A59,'Raw Week42'!$B$1:$B$95,0),MATCH($M$1,'Raw Week42'!$A$1:$IZ$1,0))</f>
        <v>#N/A</v>
      </c>
      <c r="L59" t="e">
        <f>INDEX('Raw Week48'!$A$1:$IZ$95,MATCH(A59,'Raw Week48'!$B$1:$B$95,0),MATCH($M$1,'Raw Week48'!$A$1:$IZ$1,0))</f>
        <v>#N/A</v>
      </c>
      <c r="N59"/>
      <c r="AH59" s="260">
        <f t="shared" si="11"/>
        <v>0</v>
      </c>
      <c r="AI59" t="e">
        <f t="shared" si="18"/>
        <v>#N/A</v>
      </c>
      <c r="AJ59" t="e">
        <f t="shared" si="19"/>
        <v>#N/A</v>
      </c>
      <c r="AK59" t="e">
        <f t="shared" si="20"/>
        <v>#N/A</v>
      </c>
      <c r="AL59">
        <f t="shared" si="21"/>
        <v>360</v>
      </c>
      <c r="AM59" t="e">
        <f t="shared" si="12"/>
        <v>#N/A</v>
      </c>
      <c r="AN59" t="e">
        <f t="shared" si="13"/>
        <v>#N/A</v>
      </c>
      <c r="AO59" t="e">
        <f t="shared" si="14"/>
        <v>#N/A</v>
      </c>
      <c r="AP59" t="e">
        <f t="shared" si="15"/>
        <v>#N/A</v>
      </c>
      <c r="AQ59" t="e">
        <f t="shared" si="16"/>
        <v>#N/A</v>
      </c>
      <c r="AR59" t="e">
        <f t="shared" si="17"/>
        <v>#N/A</v>
      </c>
      <c r="AT59" s="2" t="s">
        <v>2598</v>
      </c>
      <c r="AU59" s="2">
        <v>28</v>
      </c>
      <c r="AV59" s="256">
        <v>2</v>
      </c>
      <c r="AW59" s="256">
        <v>0</v>
      </c>
      <c r="AX59" s="2" t="s">
        <v>50</v>
      </c>
      <c r="AY59" s="256">
        <v>4</v>
      </c>
      <c r="AZ59" s="256">
        <v>0</v>
      </c>
    </row>
    <row r="60" spans="1:52" x14ac:dyDescent="0.35">
      <c r="A60" s="189" t="s">
        <v>2599</v>
      </c>
      <c r="B60">
        <f>INDEX('Raw Initial'!$A$1:$IZ$96,MATCH(A60,'Raw Initial'!$B$1:$B$96,0),MATCH($M$1,'Raw Initial'!$A$1:$IZ$1,0))</f>
        <v>120</v>
      </c>
      <c r="C60">
        <f>INDEX('Raw Week1'!$A$1:$IZ$97,MATCH(A60,'Raw Week1'!$B$1:$B$97,0),MATCH($M$1,'Raw Week1'!$A$1:$IZ$1,0))</f>
        <v>60</v>
      </c>
      <c r="D60">
        <f>INDEX('Raw Week2'!$A$1:$IZ$97,MATCH(A60,'Raw Week2'!$B$1:$B$97,0),MATCH($M$1,'Raw Week2'!$A$1:$IZ$1,0))</f>
        <v>120</v>
      </c>
      <c r="E60" t="e">
        <f>INDEX('Raw Week6'!$A$1:$IZ$96,MATCH(A60,'Raw Week6'!$B$1:$B$96,0),MATCH($M$1,'Raw Week6'!$A$1:$IZ$1,0))</f>
        <v>#N/A</v>
      </c>
      <c r="F60" t="e">
        <f>INDEX('Raw Week12'!$A$1:$IZ$97,MATCH(A60,'Raw Week12'!$B$1:$B$97,0),MATCH($M$1,'Raw Week12'!$A$1:$IZ$1,0))</f>
        <v>#N/A</v>
      </c>
      <c r="G60">
        <f>INDEX('Raw Week18'!$A$1:$IZ$96,MATCH(A60,'Raw Week18'!$B$1:$B$96,0),MATCH($M$1,'Raw Week18'!$A$1:$IZ$1,0))</f>
        <v>60</v>
      </c>
      <c r="H60" t="e">
        <f>INDEX('Raw Week24'!$A$1:$IZ$97,MATCH(A60,'Raw Week24'!$B$1:$B$97,0),MATCH($M$1,'Raw Week24'!$A$1:$IZ$1,0))</f>
        <v>#N/A</v>
      </c>
      <c r="I60" t="e">
        <f>INDEX('Raw Week30'!$A$1:$IZ$96,MATCH(A60,'Raw Week30'!$B$1:$B$96,0),MATCH($M$1,'Raw Week30'!$A$1:$IZ$1,0))</f>
        <v>#N/A</v>
      </c>
      <c r="J60" t="e">
        <f>INDEX('Raw Week36'!$A$1:$IZ$97,MATCH(A60,'Raw Week36'!$B$1:$B$97,0),MATCH($M$1,'Raw Week36'!$A$1:$IZ$1,0))</f>
        <v>#N/A</v>
      </c>
      <c r="K60">
        <f>INDEX('Raw Week42'!$A$1:$IZ$95,MATCH(A60,'Raw Week42'!$B$1:$B$95,0),MATCH($M$1,'Raw Week42'!$A$1:$IZ$1,0))</f>
        <v>45</v>
      </c>
      <c r="L60">
        <f>INDEX('Raw Week48'!$A$1:$IZ$95,MATCH(A60,'Raw Week48'!$B$1:$B$95,0),MATCH($M$1,'Raw Week48'!$A$1:$IZ$1,0))</f>
        <v>45</v>
      </c>
      <c r="N60"/>
      <c r="AH60" s="260">
        <f t="shared" si="11"/>
        <v>120</v>
      </c>
      <c r="AI60">
        <f t="shared" si="18"/>
        <v>60</v>
      </c>
      <c r="AJ60">
        <f t="shared" si="19"/>
        <v>120</v>
      </c>
      <c r="AK60" t="e">
        <f t="shared" si="20"/>
        <v>#N/A</v>
      </c>
      <c r="AL60" t="e">
        <f t="shared" si="21"/>
        <v>#N/A</v>
      </c>
      <c r="AM60">
        <f t="shared" si="12"/>
        <v>60</v>
      </c>
      <c r="AN60" t="e">
        <f t="shared" si="13"/>
        <v>#N/A</v>
      </c>
      <c r="AO60" t="e">
        <f t="shared" si="14"/>
        <v>#N/A</v>
      </c>
      <c r="AP60" t="e">
        <f t="shared" si="15"/>
        <v>#N/A</v>
      </c>
      <c r="AQ60">
        <f t="shared" si="16"/>
        <v>45</v>
      </c>
      <c r="AR60">
        <f t="shared" si="17"/>
        <v>45</v>
      </c>
      <c r="AT60" s="2" t="s">
        <v>2599</v>
      </c>
      <c r="AU60" s="2">
        <v>42</v>
      </c>
      <c r="AV60" s="256">
        <v>3</v>
      </c>
      <c r="AW60" s="256">
        <v>1</v>
      </c>
      <c r="AX60" s="2" t="s">
        <v>50</v>
      </c>
      <c r="AY60" s="256">
        <v>3</v>
      </c>
      <c r="AZ60" s="256">
        <v>1</v>
      </c>
    </row>
    <row r="61" spans="1:52" x14ac:dyDescent="0.35">
      <c r="A61" s="189" t="s">
        <v>2600</v>
      </c>
      <c r="B61">
        <f>INDEX('Raw Initial'!$A$1:$IZ$96,MATCH(A61,'Raw Initial'!$B$1:$B$96,0),MATCH($M$1,'Raw Initial'!$A$1:$IZ$1,0))</f>
        <v>180</v>
      </c>
      <c r="C61" t="e">
        <f>INDEX('Raw Week1'!$A$1:$IZ$97,MATCH(A61,'Raw Week1'!$B$1:$B$97,0),MATCH($M$1,'Raw Week1'!$A$1:$IZ$1,0))</f>
        <v>#N/A</v>
      </c>
      <c r="D61" t="e">
        <f>INDEX('Raw Week2'!$A$1:$IZ$97,MATCH(A61,'Raw Week2'!$B$1:$B$97,0),MATCH($M$1,'Raw Week2'!$A$1:$IZ$1,0))</f>
        <v>#N/A</v>
      </c>
      <c r="E61" t="e">
        <f>INDEX('Raw Week6'!$A$1:$IZ$96,MATCH(A61,'Raw Week6'!$B$1:$B$96,0),MATCH($M$1,'Raw Week6'!$A$1:$IZ$1,0))</f>
        <v>#N/A</v>
      </c>
      <c r="F61" t="e">
        <f>INDEX('Raw Week12'!$A$1:$IZ$97,MATCH(A61,'Raw Week12'!$B$1:$B$97,0),MATCH($M$1,'Raw Week12'!$A$1:$IZ$1,0))</f>
        <v>#N/A</v>
      </c>
      <c r="G61" t="e">
        <f>INDEX('Raw Week18'!$A$1:$IZ$96,MATCH(A61,'Raw Week18'!$B$1:$B$96,0),MATCH($M$1,'Raw Week18'!$A$1:$IZ$1,0))</f>
        <v>#N/A</v>
      </c>
      <c r="H61">
        <f>INDEX('Raw Week24'!$A$1:$IZ$97,MATCH(A61,'Raw Week24'!$B$1:$B$97,0),MATCH($M$1,'Raw Week24'!$A$1:$IZ$1,0))</f>
        <v>240</v>
      </c>
      <c r="I61">
        <f>INDEX('Raw Week30'!$A$1:$IZ$96,MATCH(A61,'Raw Week30'!$B$1:$B$96,0),MATCH($M$1,'Raw Week30'!$A$1:$IZ$1,0))</f>
        <v>360</v>
      </c>
      <c r="J61" t="e">
        <f>INDEX('Raw Week36'!$A$1:$IZ$97,MATCH(A61,'Raw Week36'!$B$1:$B$97,0),MATCH($M$1,'Raw Week36'!$A$1:$IZ$1,0))</f>
        <v>#N/A</v>
      </c>
      <c r="K61" t="e">
        <f>INDEX('Raw Week42'!$A$1:$IZ$95,MATCH(A61,'Raw Week42'!$B$1:$B$95,0),MATCH($M$1,'Raw Week42'!$A$1:$IZ$1,0))</f>
        <v>#N/A</v>
      </c>
      <c r="L61" t="e">
        <f>INDEX('Raw Week48'!$A$1:$IZ$95,MATCH(A61,'Raw Week48'!$B$1:$B$95,0),MATCH($M$1,'Raw Week48'!$A$1:$IZ$1,0))</f>
        <v>#N/A</v>
      </c>
      <c r="N61"/>
      <c r="AH61" s="260">
        <f t="shared" si="11"/>
        <v>180</v>
      </c>
      <c r="AI61" t="e">
        <f t="shared" si="18"/>
        <v>#N/A</v>
      </c>
      <c r="AJ61" t="e">
        <f t="shared" si="19"/>
        <v>#N/A</v>
      </c>
      <c r="AK61" t="e">
        <f t="shared" si="20"/>
        <v>#N/A</v>
      </c>
      <c r="AL61" t="e">
        <f t="shared" si="21"/>
        <v>#N/A</v>
      </c>
      <c r="AM61" t="e">
        <f t="shared" si="12"/>
        <v>#N/A</v>
      </c>
      <c r="AN61">
        <f t="shared" si="13"/>
        <v>240</v>
      </c>
      <c r="AO61">
        <f t="shared" si="14"/>
        <v>360</v>
      </c>
      <c r="AP61" t="e">
        <f t="shared" si="15"/>
        <v>#N/A</v>
      </c>
      <c r="AQ61" t="e">
        <f t="shared" si="16"/>
        <v>#N/A</v>
      </c>
      <c r="AR61" t="e">
        <f t="shared" si="17"/>
        <v>#N/A</v>
      </c>
      <c r="AT61" s="2" t="s">
        <v>2600</v>
      </c>
      <c r="AU61" s="2">
        <v>68</v>
      </c>
      <c r="AV61" s="256">
        <v>4</v>
      </c>
      <c r="AW61" s="256">
        <v>0</v>
      </c>
      <c r="AX61" s="2" t="s">
        <v>138</v>
      </c>
      <c r="AY61" s="256">
        <v>4</v>
      </c>
      <c r="AZ61" s="256">
        <v>1</v>
      </c>
    </row>
    <row r="62" spans="1:52" x14ac:dyDescent="0.35">
      <c r="A62" s="189" t="s">
        <v>2601</v>
      </c>
      <c r="B62">
        <f>INDEX('Raw Initial'!$A$1:$IZ$96,MATCH(A62,'Raw Initial'!$B$1:$B$96,0),MATCH($M$1,'Raw Initial'!$A$1:$IZ$1,0))</f>
        <v>240</v>
      </c>
      <c r="C62" t="e">
        <f>INDEX('Raw Week1'!$A$1:$IZ$97,MATCH(A62,'Raw Week1'!$B$1:$B$97,0),MATCH($M$1,'Raw Week1'!$A$1:$IZ$1,0))</f>
        <v>#N/A</v>
      </c>
      <c r="D62" t="e">
        <f>INDEX('Raw Week2'!$A$1:$IZ$97,MATCH(A62,'Raw Week2'!$B$1:$B$97,0),MATCH($M$1,'Raw Week2'!$A$1:$IZ$1,0))</f>
        <v>#N/A</v>
      </c>
      <c r="E62" t="e">
        <f>INDEX('Raw Week6'!$A$1:$IZ$96,MATCH(A62,'Raw Week6'!$B$1:$B$96,0),MATCH($M$1,'Raw Week6'!$A$1:$IZ$1,0))</f>
        <v>#N/A</v>
      </c>
      <c r="F62" t="e">
        <f>INDEX('Raw Week12'!$A$1:$IZ$97,MATCH(A62,'Raw Week12'!$B$1:$B$97,0),MATCH($M$1,'Raw Week12'!$A$1:$IZ$1,0))</f>
        <v>#N/A</v>
      </c>
      <c r="G62" t="e">
        <f>INDEX('Raw Week18'!$A$1:$IZ$96,MATCH(A62,'Raw Week18'!$B$1:$B$96,0),MATCH($M$1,'Raw Week18'!$A$1:$IZ$1,0))</f>
        <v>#N/A</v>
      </c>
      <c r="H62" t="e">
        <f>INDEX('Raw Week24'!$A$1:$IZ$97,MATCH(A62,'Raw Week24'!$B$1:$B$97,0),MATCH($M$1,'Raw Week24'!$A$1:$IZ$1,0))</f>
        <v>#N/A</v>
      </c>
      <c r="I62" t="e">
        <f>INDEX('Raw Week30'!$A$1:$IZ$96,MATCH(A62,'Raw Week30'!$B$1:$B$96,0),MATCH($M$1,'Raw Week30'!$A$1:$IZ$1,0))</f>
        <v>#N/A</v>
      </c>
      <c r="J62" t="e">
        <f>INDEX('Raw Week36'!$A$1:$IZ$97,MATCH(A62,'Raw Week36'!$B$1:$B$97,0),MATCH($M$1,'Raw Week36'!$A$1:$IZ$1,0))</f>
        <v>#N/A</v>
      </c>
      <c r="K62" t="e">
        <f>INDEX('Raw Week42'!$A$1:$IZ$95,MATCH(A62,'Raw Week42'!$B$1:$B$95,0),MATCH($M$1,'Raw Week42'!$A$1:$IZ$1,0))</f>
        <v>#N/A</v>
      </c>
      <c r="L62" t="e">
        <f>INDEX('Raw Week48'!$A$1:$IZ$95,MATCH(A62,'Raw Week48'!$B$1:$B$95,0),MATCH($M$1,'Raw Week48'!$A$1:$IZ$1,0))</f>
        <v>#N/A</v>
      </c>
      <c r="N62"/>
      <c r="AH62" s="260">
        <f t="shared" si="11"/>
        <v>240</v>
      </c>
      <c r="AI62" t="e">
        <f t="shared" si="18"/>
        <v>#N/A</v>
      </c>
      <c r="AJ62" t="e">
        <f t="shared" si="19"/>
        <v>#N/A</v>
      </c>
      <c r="AK62" t="e">
        <f t="shared" si="20"/>
        <v>#N/A</v>
      </c>
      <c r="AL62" t="e">
        <f t="shared" si="21"/>
        <v>#N/A</v>
      </c>
      <c r="AM62" t="e">
        <f t="shared" si="12"/>
        <v>#N/A</v>
      </c>
      <c r="AN62" t="e">
        <f t="shared" si="13"/>
        <v>#N/A</v>
      </c>
      <c r="AO62" t="e">
        <f t="shared" si="14"/>
        <v>#N/A</v>
      </c>
      <c r="AP62" t="e">
        <f t="shared" si="15"/>
        <v>#N/A</v>
      </c>
      <c r="AQ62" t="e">
        <f t="shared" si="16"/>
        <v>#N/A</v>
      </c>
      <c r="AR62" t="e">
        <f t="shared" si="17"/>
        <v>#N/A</v>
      </c>
      <c r="AT62" s="2" t="s">
        <v>2601</v>
      </c>
      <c r="AU62" s="2">
        <v>67</v>
      </c>
      <c r="AV62" s="256">
        <v>4</v>
      </c>
      <c r="AW62" s="256">
        <v>1</v>
      </c>
      <c r="AX62" s="2" t="s">
        <v>138</v>
      </c>
      <c r="AY62" s="256">
        <v>4</v>
      </c>
      <c r="AZ62" s="256">
        <v>1</v>
      </c>
    </row>
    <row r="63" spans="1:52" x14ac:dyDescent="0.35">
      <c r="A63" s="189" t="s">
        <v>2602</v>
      </c>
      <c r="B63">
        <f>INDEX('Raw Initial'!$A$1:$IZ$96,MATCH(A63,'Raw Initial'!$B$1:$B$96,0),MATCH($M$1,'Raw Initial'!$A$1:$IZ$1,0))</f>
        <v>480</v>
      </c>
      <c r="C63">
        <f>INDEX('Raw Week1'!$A$1:$IZ$97,MATCH(A63,'Raw Week1'!$B$1:$B$97,0),MATCH($M$1,'Raw Week1'!$A$1:$IZ$1,0))</f>
        <v>360</v>
      </c>
      <c r="D63">
        <f>INDEX('Raw Week2'!$A$1:$IZ$97,MATCH(A63,'Raw Week2'!$B$1:$B$97,0),MATCH($M$1,'Raw Week2'!$A$1:$IZ$1,0))</f>
        <v>300</v>
      </c>
      <c r="E63">
        <f>INDEX('Raw Week6'!$A$1:$IZ$96,MATCH(A63,'Raw Week6'!$B$1:$B$96,0),MATCH($M$1,'Raw Week6'!$A$1:$IZ$1,0))</f>
        <v>360</v>
      </c>
      <c r="F63">
        <f>INDEX('Raw Week12'!$A$1:$IZ$97,MATCH(A63,'Raw Week12'!$B$1:$B$97,0),MATCH($M$1,'Raw Week12'!$A$1:$IZ$1,0))</f>
        <v>420</v>
      </c>
      <c r="G63">
        <f>INDEX('Raw Week18'!$A$1:$IZ$96,MATCH(A63,'Raw Week18'!$B$1:$B$96,0),MATCH($M$1,'Raw Week18'!$A$1:$IZ$1,0))</f>
        <v>48</v>
      </c>
      <c r="H63">
        <f>INDEX('Raw Week24'!$A$1:$IZ$97,MATCH(A63,'Raw Week24'!$B$1:$B$97,0),MATCH($M$1,'Raw Week24'!$A$1:$IZ$1,0))</f>
        <v>300</v>
      </c>
      <c r="I63">
        <f>INDEX('Raw Week30'!$A$1:$IZ$96,MATCH(A63,'Raw Week30'!$B$1:$B$96,0),MATCH($M$1,'Raw Week30'!$A$1:$IZ$1,0))</f>
        <v>240</v>
      </c>
      <c r="J63">
        <f>INDEX('Raw Week36'!$A$1:$IZ$97,MATCH(A63,'Raw Week36'!$B$1:$B$97,0),MATCH($M$1,'Raw Week36'!$A$1:$IZ$1,0))</f>
        <v>540</v>
      </c>
      <c r="K63">
        <f>INDEX('Raw Week42'!$A$1:$IZ$95,MATCH(A63,'Raw Week42'!$B$1:$B$95,0),MATCH($M$1,'Raw Week42'!$A$1:$IZ$1,0))</f>
        <v>480</v>
      </c>
      <c r="L63">
        <f>INDEX('Raw Week48'!$A$1:$IZ$95,MATCH(A63,'Raw Week48'!$B$1:$B$95,0),MATCH($M$1,'Raw Week48'!$A$1:$IZ$1,0))</f>
        <v>420</v>
      </c>
      <c r="N63"/>
      <c r="AH63" s="260">
        <f t="shared" si="11"/>
        <v>480</v>
      </c>
      <c r="AI63">
        <f t="shared" si="18"/>
        <v>360</v>
      </c>
      <c r="AJ63">
        <f t="shared" si="19"/>
        <v>300</v>
      </c>
      <c r="AK63">
        <f t="shared" si="20"/>
        <v>360</v>
      </c>
      <c r="AL63">
        <f t="shared" si="21"/>
        <v>420</v>
      </c>
      <c r="AM63">
        <f t="shared" si="12"/>
        <v>48</v>
      </c>
      <c r="AN63">
        <f t="shared" si="13"/>
        <v>300</v>
      </c>
      <c r="AO63">
        <f t="shared" si="14"/>
        <v>240</v>
      </c>
      <c r="AP63">
        <f t="shared" si="15"/>
        <v>540</v>
      </c>
      <c r="AQ63">
        <f t="shared" si="16"/>
        <v>480</v>
      </c>
      <c r="AR63">
        <f t="shared" si="17"/>
        <v>420</v>
      </c>
      <c r="AT63" s="2" t="s">
        <v>2602</v>
      </c>
      <c r="AU63" s="2">
        <v>77</v>
      </c>
      <c r="AV63" s="256">
        <v>5</v>
      </c>
      <c r="AW63" s="256">
        <v>1</v>
      </c>
      <c r="AX63" s="2" t="s">
        <v>50</v>
      </c>
      <c r="AY63" s="256">
        <v>5</v>
      </c>
      <c r="AZ63" s="256">
        <v>1</v>
      </c>
    </row>
    <row r="64" spans="1:52" x14ac:dyDescent="0.35">
      <c r="A64" s="189" t="s">
        <v>2603</v>
      </c>
      <c r="B64">
        <f>INDEX('Raw Initial'!$A$1:$IZ$96,MATCH(A64,'Raw Initial'!$B$1:$B$96,0),MATCH($M$1,'Raw Initial'!$A$1:$IZ$1,0))</f>
        <v>720</v>
      </c>
      <c r="C64" t="e">
        <f>INDEX('Raw Week1'!$A$1:$IZ$97,MATCH(A64,'Raw Week1'!$B$1:$B$97,0),MATCH($M$1,'Raw Week1'!$A$1:$IZ$1,0))</f>
        <v>#N/A</v>
      </c>
      <c r="D64" t="e">
        <f>INDEX('Raw Week2'!$A$1:$IZ$97,MATCH(A64,'Raw Week2'!$B$1:$B$97,0),MATCH($M$1,'Raw Week2'!$A$1:$IZ$1,0))</f>
        <v>#N/A</v>
      </c>
      <c r="E64" t="e">
        <f>INDEX('Raw Week6'!$A$1:$IZ$96,MATCH(A64,'Raw Week6'!$B$1:$B$96,0),MATCH($M$1,'Raw Week6'!$A$1:$IZ$1,0))</f>
        <v>#N/A</v>
      </c>
      <c r="F64" t="e">
        <f>INDEX('Raw Week12'!$A$1:$IZ$97,MATCH(A64,'Raw Week12'!$B$1:$B$97,0),MATCH($M$1,'Raw Week12'!$A$1:$IZ$1,0))</f>
        <v>#N/A</v>
      </c>
      <c r="G64">
        <f>INDEX('Raw Week18'!$A$1:$IZ$96,MATCH(A64,'Raw Week18'!$B$1:$B$96,0),MATCH($M$1,'Raw Week18'!$A$1:$IZ$1,0))</f>
        <v>600</v>
      </c>
      <c r="H64" t="e">
        <f>INDEX('Raw Week24'!$A$1:$IZ$97,MATCH(A64,'Raw Week24'!$B$1:$B$97,0),MATCH($M$1,'Raw Week24'!$A$1:$IZ$1,0))</f>
        <v>#N/A</v>
      </c>
      <c r="I64" t="e">
        <f>INDEX('Raw Week30'!$A$1:$IZ$96,MATCH(A64,'Raw Week30'!$B$1:$B$96,0),MATCH($M$1,'Raw Week30'!$A$1:$IZ$1,0))</f>
        <v>#N/A</v>
      </c>
      <c r="J64">
        <f>INDEX('Raw Week36'!$A$1:$IZ$97,MATCH(A64,'Raw Week36'!$B$1:$B$97,0),MATCH($M$1,'Raw Week36'!$A$1:$IZ$1,0))</f>
        <v>600</v>
      </c>
      <c r="K64" t="e">
        <f>INDEX('Raw Week42'!$A$1:$IZ$95,MATCH(A64,'Raw Week42'!$B$1:$B$95,0),MATCH($M$1,'Raw Week42'!$A$1:$IZ$1,0))</f>
        <v>#N/A</v>
      </c>
      <c r="L64" t="e">
        <f>INDEX('Raw Week48'!$A$1:$IZ$95,MATCH(A64,'Raw Week48'!$B$1:$B$95,0),MATCH($M$1,'Raw Week48'!$A$1:$IZ$1,0))</f>
        <v>#N/A</v>
      </c>
      <c r="N64"/>
      <c r="AH64" s="260">
        <f t="shared" si="11"/>
        <v>720</v>
      </c>
      <c r="AI64" t="e">
        <f t="shared" si="18"/>
        <v>#N/A</v>
      </c>
      <c r="AJ64" t="e">
        <f t="shared" si="19"/>
        <v>#N/A</v>
      </c>
      <c r="AK64" t="e">
        <f t="shared" si="20"/>
        <v>#N/A</v>
      </c>
      <c r="AL64" t="e">
        <f t="shared" si="21"/>
        <v>#N/A</v>
      </c>
      <c r="AM64">
        <f t="shared" si="12"/>
        <v>600</v>
      </c>
      <c r="AN64" t="e">
        <f t="shared" si="13"/>
        <v>#N/A</v>
      </c>
      <c r="AO64" t="e">
        <f t="shared" si="14"/>
        <v>#N/A</v>
      </c>
      <c r="AP64">
        <f t="shared" si="15"/>
        <v>600</v>
      </c>
      <c r="AQ64" t="e">
        <f t="shared" si="16"/>
        <v>#N/A</v>
      </c>
      <c r="AR64" t="e">
        <f t="shared" si="17"/>
        <v>#N/A</v>
      </c>
      <c r="AT64" s="2" t="s">
        <v>2603</v>
      </c>
      <c r="AU64" s="2">
        <v>43</v>
      </c>
      <c r="AV64" s="256">
        <v>3</v>
      </c>
      <c r="AW64" s="256">
        <v>0</v>
      </c>
      <c r="AX64" s="2" t="s">
        <v>138</v>
      </c>
      <c r="AY64" s="256">
        <v>4</v>
      </c>
      <c r="AZ64" s="256">
        <v>0</v>
      </c>
    </row>
    <row r="65" spans="1:52" x14ac:dyDescent="0.35">
      <c r="A65" s="189" t="s">
        <v>2604</v>
      </c>
      <c r="B65">
        <f>INDEX('Raw Initial'!$A$1:$IZ$96,MATCH(A65,'Raw Initial'!$B$1:$B$96,0),MATCH($M$1,'Raw Initial'!$A$1:$IZ$1,0))</f>
        <v>480</v>
      </c>
      <c r="C65">
        <f>INDEX('Raw Week1'!$A$1:$IZ$97,MATCH(A65,'Raw Week1'!$B$1:$B$97,0),MATCH($M$1,'Raw Week1'!$A$1:$IZ$1,0))</f>
        <v>480</v>
      </c>
      <c r="D65">
        <f>INDEX('Raw Week2'!$A$1:$IZ$97,MATCH(A65,'Raw Week2'!$B$1:$B$97,0),MATCH($M$1,'Raw Week2'!$A$1:$IZ$1,0))</f>
        <v>480</v>
      </c>
      <c r="E65">
        <f>INDEX('Raw Week6'!$A$1:$IZ$96,MATCH(A65,'Raw Week6'!$B$1:$B$96,0),MATCH($M$1,'Raw Week6'!$A$1:$IZ$1,0))</f>
        <v>720</v>
      </c>
      <c r="F65">
        <f>INDEX('Raw Week12'!$A$1:$IZ$97,MATCH(A65,'Raw Week12'!$B$1:$B$97,0),MATCH($M$1,'Raw Week12'!$A$1:$IZ$1,0))</f>
        <v>540</v>
      </c>
      <c r="G65">
        <f>INDEX('Raw Week18'!$A$1:$IZ$96,MATCH(A65,'Raw Week18'!$B$1:$B$96,0),MATCH($M$1,'Raw Week18'!$A$1:$IZ$1,0))</f>
        <v>480</v>
      </c>
      <c r="H65" t="e">
        <f>INDEX('Raw Week24'!$A$1:$IZ$97,MATCH(A65,'Raw Week24'!$B$1:$B$97,0),MATCH($M$1,'Raw Week24'!$A$1:$IZ$1,0))</f>
        <v>#N/A</v>
      </c>
      <c r="I65" t="e">
        <f>INDEX('Raw Week30'!$A$1:$IZ$96,MATCH(A65,'Raw Week30'!$B$1:$B$96,0),MATCH($M$1,'Raw Week30'!$A$1:$IZ$1,0))</f>
        <v>#N/A</v>
      </c>
      <c r="J65" t="e">
        <f>INDEX('Raw Week36'!$A$1:$IZ$97,MATCH(A65,'Raw Week36'!$B$1:$B$97,0),MATCH($M$1,'Raw Week36'!$A$1:$IZ$1,0))</f>
        <v>#N/A</v>
      </c>
      <c r="K65" t="e">
        <f>INDEX('Raw Week42'!$A$1:$IZ$95,MATCH(A65,'Raw Week42'!$B$1:$B$95,0),MATCH($M$1,'Raw Week42'!$A$1:$IZ$1,0))</f>
        <v>#N/A</v>
      </c>
      <c r="L65" t="e">
        <f>INDEX('Raw Week48'!$A$1:$IZ$95,MATCH(A65,'Raw Week48'!$B$1:$B$95,0),MATCH($M$1,'Raw Week48'!$A$1:$IZ$1,0))</f>
        <v>#N/A</v>
      </c>
      <c r="N65"/>
      <c r="AH65" s="260">
        <f t="shared" si="11"/>
        <v>480</v>
      </c>
      <c r="AI65">
        <f t="shared" si="18"/>
        <v>480</v>
      </c>
      <c r="AJ65">
        <f t="shared" si="19"/>
        <v>480</v>
      </c>
      <c r="AK65">
        <f t="shared" si="20"/>
        <v>720</v>
      </c>
      <c r="AL65">
        <f t="shared" si="21"/>
        <v>540</v>
      </c>
      <c r="AM65">
        <f t="shared" si="12"/>
        <v>480</v>
      </c>
      <c r="AN65" t="e">
        <f t="shared" si="13"/>
        <v>#N/A</v>
      </c>
      <c r="AO65" t="e">
        <f t="shared" si="14"/>
        <v>#N/A</v>
      </c>
      <c r="AP65" t="e">
        <f t="shared" si="15"/>
        <v>#N/A</v>
      </c>
      <c r="AQ65" t="e">
        <f t="shared" si="16"/>
        <v>#N/A</v>
      </c>
      <c r="AR65" t="e">
        <f t="shared" si="17"/>
        <v>#N/A</v>
      </c>
      <c r="AT65" s="2" t="s">
        <v>2604</v>
      </c>
      <c r="AU65" s="2">
        <v>54</v>
      </c>
      <c r="AV65" s="256">
        <v>4</v>
      </c>
      <c r="AW65" s="256">
        <v>0</v>
      </c>
      <c r="AX65" s="2" t="s">
        <v>50</v>
      </c>
      <c r="AY65" s="256">
        <v>3</v>
      </c>
      <c r="AZ65" s="256">
        <v>1</v>
      </c>
    </row>
    <row r="66" spans="1:52" x14ac:dyDescent="0.35">
      <c r="A66" s="189" t="s">
        <v>2605</v>
      </c>
      <c r="B66">
        <f>INDEX('Raw Initial'!$A$1:$IZ$96,MATCH(A66,'Raw Initial'!$B$1:$B$96,0),MATCH($M$1,'Raw Initial'!$A$1:$IZ$1,0))</f>
        <v>240</v>
      </c>
      <c r="C66" t="e">
        <f>INDEX('Raw Week1'!$A$1:$IZ$97,MATCH(A66,'Raw Week1'!$B$1:$B$97,0),MATCH($M$1,'Raw Week1'!$A$1:$IZ$1,0))</f>
        <v>#N/A</v>
      </c>
      <c r="D66" t="e">
        <f>INDEX('Raw Week2'!$A$1:$IZ$97,MATCH(A66,'Raw Week2'!$B$1:$B$97,0),MATCH($M$1,'Raw Week2'!$A$1:$IZ$1,0))</f>
        <v>#N/A</v>
      </c>
      <c r="E66">
        <f>INDEX('Raw Week6'!$A$1:$IZ$96,MATCH(A66,'Raw Week6'!$B$1:$B$96,0),MATCH($M$1,'Raw Week6'!$A$1:$IZ$1,0))</f>
        <v>360</v>
      </c>
      <c r="F66" t="e">
        <f>INDEX('Raw Week12'!$A$1:$IZ$97,MATCH(A66,'Raw Week12'!$B$1:$B$97,0),MATCH($M$1,'Raw Week12'!$A$1:$IZ$1,0))</f>
        <v>#N/A</v>
      </c>
      <c r="G66" t="e">
        <f>INDEX('Raw Week18'!$A$1:$IZ$96,MATCH(A66,'Raw Week18'!$B$1:$B$96,0),MATCH($M$1,'Raw Week18'!$A$1:$IZ$1,0))</f>
        <v>#N/A</v>
      </c>
      <c r="H66">
        <f>INDEX('Raw Week24'!$A$1:$IZ$97,MATCH(A66,'Raw Week24'!$B$1:$B$97,0),MATCH($M$1,'Raw Week24'!$A$1:$IZ$1,0))</f>
        <v>540</v>
      </c>
      <c r="I66" t="e">
        <f>INDEX('Raw Week30'!$A$1:$IZ$96,MATCH(A66,'Raw Week30'!$B$1:$B$96,0),MATCH($M$1,'Raw Week30'!$A$1:$IZ$1,0))</f>
        <v>#N/A</v>
      </c>
      <c r="J66" t="e">
        <f>INDEX('Raw Week36'!$A$1:$IZ$97,MATCH(A66,'Raw Week36'!$B$1:$B$97,0),MATCH($M$1,'Raw Week36'!$A$1:$IZ$1,0))</f>
        <v>#N/A</v>
      </c>
      <c r="K66" t="e">
        <f>INDEX('Raw Week42'!$A$1:$IZ$95,MATCH(A66,'Raw Week42'!$B$1:$B$95,0),MATCH($M$1,'Raw Week42'!$A$1:$IZ$1,0))</f>
        <v>#N/A</v>
      </c>
      <c r="L66" t="e">
        <f>INDEX('Raw Week48'!$A$1:$IZ$95,MATCH(A66,'Raw Week48'!$B$1:$B$95,0),MATCH($M$1,'Raw Week48'!$A$1:$IZ$1,0))</f>
        <v>#N/A</v>
      </c>
      <c r="N66"/>
      <c r="AH66" s="260">
        <f t="shared" ref="AH66:AH84" si="22">B66</f>
        <v>240</v>
      </c>
      <c r="AI66" t="e">
        <f t="shared" si="18"/>
        <v>#N/A</v>
      </c>
      <c r="AJ66" t="e">
        <f t="shared" si="19"/>
        <v>#N/A</v>
      </c>
      <c r="AK66">
        <f t="shared" si="20"/>
        <v>360</v>
      </c>
      <c r="AL66" t="e">
        <f t="shared" si="21"/>
        <v>#N/A</v>
      </c>
      <c r="AM66" t="e">
        <f t="shared" ref="AM66:AM84" si="23">G66</f>
        <v>#N/A</v>
      </c>
      <c r="AN66">
        <f t="shared" ref="AN66:AN84" si="24">H66</f>
        <v>540</v>
      </c>
      <c r="AO66" t="e">
        <f t="shared" ref="AO66:AO84" si="25">I66</f>
        <v>#N/A</v>
      </c>
      <c r="AP66" t="e">
        <f t="shared" ref="AP66:AP84" si="26">J66</f>
        <v>#N/A</v>
      </c>
      <c r="AQ66" t="e">
        <f t="shared" ref="AQ66:AQ84" si="27">K66</f>
        <v>#N/A</v>
      </c>
      <c r="AR66" t="e">
        <f t="shared" ref="AR66:AR84" si="28">L66</f>
        <v>#N/A</v>
      </c>
      <c r="AT66" s="2" t="s">
        <v>2605</v>
      </c>
      <c r="AU66" s="2">
        <v>33</v>
      </c>
      <c r="AV66" s="256">
        <v>2</v>
      </c>
      <c r="AW66" s="256">
        <v>0</v>
      </c>
      <c r="AX66" s="2" t="s">
        <v>50</v>
      </c>
      <c r="AY66" s="256">
        <v>0</v>
      </c>
      <c r="AZ66" s="256">
        <v>1</v>
      </c>
    </row>
    <row r="67" spans="1:52" x14ac:dyDescent="0.35">
      <c r="A67" s="189" t="s">
        <v>2606</v>
      </c>
      <c r="B67">
        <f>INDEX('Raw Initial'!$A$1:$IZ$96,MATCH(A67,'Raw Initial'!$B$1:$B$96,0),MATCH($M$1,'Raw Initial'!$A$1:$IZ$1,0))</f>
        <v>540</v>
      </c>
      <c r="C67" t="e">
        <f>INDEX('Raw Week1'!$A$1:$IZ$97,MATCH(A67,'Raw Week1'!$B$1:$B$97,0),MATCH($M$1,'Raw Week1'!$A$1:$IZ$1,0))</f>
        <v>#N/A</v>
      </c>
      <c r="D67" t="e">
        <f>INDEX('Raw Week2'!$A$1:$IZ$97,MATCH(A67,'Raw Week2'!$B$1:$B$97,0),MATCH($M$1,'Raw Week2'!$A$1:$IZ$1,0))</f>
        <v>#N/A</v>
      </c>
      <c r="E67">
        <f>INDEX('Raw Week6'!$A$1:$IZ$96,MATCH(A67,'Raw Week6'!$B$1:$B$96,0),MATCH($M$1,'Raw Week6'!$A$1:$IZ$1,0))</f>
        <v>720</v>
      </c>
      <c r="F67">
        <f>INDEX('Raw Week12'!$A$1:$IZ$97,MATCH(A67,'Raw Week12'!$B$1:$B$97,0),MATCH($M$1,'Raw Week12'!$A$1:$IZ$1,0))</f>
        <v>600</v>
      </c>
      <c r="G67">
        <f>INDEX('Raw Week18'!$A$1:$IZ$96,MATCH(A67,'Raw Week18'!$B$1:$B$96,0),MATCH($M$1,'Raw Week18'!$A$1:$IZ$1,0))</f>
        <v>540</v>
      </c>
      <c r="H67" t="e">
        <f>INDEX('Raw Week24'!$A$1:$IZ$97,MATCH(A67,'Raw Week24'!$B$1:$B$97,0),MATCH($M$1,'Raw Week24'!$A$1:$IZ$1,0))</f>
        <v>#N/A</v>
      </c>
      <c r="I67">
        <f>INDEX('Raw Week30'!$A$1:$IZ$96,MATCH(A67,'Raw Week30'!$B$1:$B$96,0),MATCH($M$1,'Raw Week30'!$A$1:$IZ$1,0))</f>
        <v>480</v>
      </c>
      <c r="J67">
        <f>INDEX('Raw Week36'!$A$1:$IZ$97,MATCH(A67,'Raw Week36'!$B$1:$B$97,0),MATCH($M$1,'Raw Week36'!$A$1:$IZ$1,0))</f>
        <v>480</v>
      </c>
      <c r="K67" t="e">
        <f>INDEX('Raw Week42'!$A$1:$IZ$95,MATCH(A67,'Raw Week42'!$B$1:$B$95,0),MATCH($M$1,'Raw Week42'!$A$1:$IZ$1,0))</f>
        <v>#N/A</v>
      </c>
      <c r="L67">
        <f>INDEX('Raw Week48'!$A$1:$IZ$95,MATCH(A67,'Raw Week48'!$B$1:$B$95,0),MATCH($M$1,'Raw Week48'!$A$1:$IZ$1,0))</f>
        <v>600</v>
      </c>
      <c r="N67"/>
      <c r="AH67" s="260">
        <f t="shared" si="22"/>
        <v>540</v>
      </c>
      <c r="AI67" t="e">
        <f t="shared" ref="AI67:AI84" si="29">C67</f>
        <v>#N/A</v>
      </c>
      <c r="AJ67" t="e">
        <f t="shared" ref="AJ67:AJ84" si="30">D67</f>
        <v>#N/A</v>
      </c>
      <c r="AK67">
        <f t="shared" ref="AK67:AK84" si="31">E67</f>
        <v>720</v>
      </c>
      <c r="AL67">
        <f t="shared" ref="AL67:AL84" si="32">F67</f>
        <v>600</v>
      </c>
      <c r="AM67">
        <f t="shared" si="23"/>
        <v>540</v>
      </c>
      <c r="AN67" t="e">
        <f t="shared" si="24"/>
        <v>#N/A</v>
      </c>
      <c r="AO67">
        <f t="shared" si="25"/>
        <v>480</v>
      </c>
      <c r="AP67">
        <f t="shared" si="26"/>
        <v>480</v>
      </c>
      <c r="AQ67" t="e">
        <f t="shared" si="27"/>
        <v>#N/A</v>
      </c>
      <c r="AR67">
        <f t="shared" si="28"/>
        <v>600</v>
      </c>
      <c r="AT67" s="2" t="s">
        <v>2606</v>
      </c>
      <c r="AU67" s="2">
        <v>52</v>
      </c>
      <c r="AV67" s="256">
        <v>4</v>
      </c>
      <c r="AW67" s="256">
        <v>0</v>
      </c>
      <c r="AX67" s="2" t="s">
        <v>50</v>
      </c>
      <c r="AY67" s="256">
        <v>3</v>
      </c>
      <c r="AZ67" s="256">
        <v>1</v>
      </c>
    </row>
    <row r="68" spans="1:52" x14ac:dyDescent="0.35">
      <c r="A68" s="189" t="s">
        <v>2607</v>
      </c>
      <c r="B68">
        <f>INDEX('Raw Initial'!$A$1:$IZ$96,MATCH(A68,'Raw Initial'!$B$1:$B$96,0),MATCH($M$1,'Raw Initial'!$A$1:$IZ$1,0))</f>
        <v>480</v>
      </c>
      <c r="C68">
        <f>INDEX('Raw Week1'!$A$1:$IZ$97,MATCH(A68,'Raw Week1'!$B$1:$B$97,0),MATCH($M$1,'Raw Week1'!$A$1:$IZ$1,0))</f>
        <v>360</v>
      </c>
      <c r="D68" t="e">
        <f>INDEX('Raw Week2'!$A$1:$IZ$97,MATCH(A68,'Raw Week2'!$B$1:$B$97,0),MATCH($M$1,'Raw Week2'!$A$1:$IZ$1,0))</f>
        <v>#N/A</v>
      </c>
      <c r="E68" t="e">
        <f>INDEX('Raw Week6'!$A$1:$IZ$96,MATCH(A68,'Raw Week6'!$B$1:$B$96,0),MATCH($M$1,'Raw Week6'!$A$1:$IZ$1,0))</f>
        <v>#N/A</v>
      </c>
      <c r="F68" t="e">
        <f>INDEX('Raw Week12'!$A$1:$IZ$97,MATCH(A68,'Raw Week12'!$B$1:$B$97,0),MATCH($M$1,'Raw Week12'!$A$1:$IZ$1,0))</f>
        <v>#N/A</v>
      </c>
      <c r="G68" t="e">
        <f>INDEX('Raw Week18'!$A$1:$IZ$96,MATCH(A68,'Raw Week18'!$B$1:$B$96,0),MATCH($M$1,'Raw Week18'!$A$1:$IZ$1,0))</f>
        <v>#N/A</v>
      </c>
      <c r="H68" t="e">
        <f>INDEX('Raw Week24'!$A$1:$IZ$97,MATCH(A68,'Raw Week24'!$B$1:$B$97,0),MATCH($M$1,'Raw Week24'!$A$1:$IZ$1,0))</f>
        <v>#N/A</v>
      </c>
      <c r="I68" t="e">
        <f>INDEX('Raw Week30'!$A$1:$IZ$96,MATCH(A68,'Raw Week30'!$B$1:$B$96,0),MATCH($M$1,'Raw Week30'!$A$1:$IZ$1,0))</f>
        <v>#N/A</v>
      </c>
      <c r="J68" t="e">
        <f>INDEX('Raw Week36'!$A$1:$IZ$97,MATCH(A68,'Raw Week36'!$B$1:$B$97,0),MATCH($M$1,'Raw Week36'!$A$1:$IZ$1,0))</f>
        <v>#N/A</v>
      </c>
      <c r="K68" t="e">
        <f>INDEX('Raw Week42'!$A$1:$IZ$95,MATCH(A68,'Raw Week42'!$B$1:$B$95,0),MATCH($M$1,'Raw Week42'!$A$1:$IZ$1,0))</f>
        <v>#N/A</v>
      </c>
      <c r="L68" t="e">
        <f>INDEX('Raw Week48'!$A$1:$IZ$95,MATCH(A68,'Raw Week48'!$B$1:$B$95,0),MATCH($M$1,'Raw Week48'!$A$1:$IZ$1,0))</f>
        <v>#N/A</v>
      </c>
      <c r="N68"/>
      <c r="AH68" s="260">
        <f t="shared" si="22"/>
        <v>480</v>
      </c>
      <c r="AI68">
        <f t="shared" si="29"/>
        <v>360</v>
      </c>
      <c r="AJ68" t="e">
        <f t="shared" si="30"/>
        <v>#N/A</v>
      </c>
      <c r="AK68" t="e">
        <f t="shared" si="31"/>
        <v>#N/A</v>
      </c>
      <c r="AL68" t="e">
        <f t="shared" si="32"/>
        <v>#N/A</v>
      </c>
      <c r="AM68" t="e">
        <f t="shared" si="23"/>
        <v>#N/A</v>
      </c>
      <c r="AN68" t="e">
        <f t="shared" si="24"/>
        <v>#N/A</v>
      </c>
      <c r="AO68" t="e">
        <f t="shared" si="25"/>
        <v>#N/A</v>
      </c>
      <c r="AP68" t="e">
        <f t="shared" si="26"/>
        <v>#N/A</v>
      </c>
      <c r="AQ68" t="e">
        <f t="shared" si="27"/>
        <v>#N/A</v>
      </c>
      <c r="AR68" t="e">
        <f t="shared" si="28"/>
        <v>#N/A</v>
      </c>
      <c r="AT68" s="2" t="s">
        <v>2607</v>
      </c>
      <c r="AU68" s="2">
        <v>20</v>
      </c>
      <c r="AV68" s="256">
        <v>1</v>
      </c>
      <c r="AW68" s="256">
        <v>0</v>
      </c>
      <c r="AX68" s="2" t="s">
        <v>50</v>
      </c>
      <c r="AY68" s="256">
        <v>2</v>
      </c>
      <c r="AZ68" s="256">
        <v>0</v>
      </c>
    </row>
    <row r="69" spans="1:52" x14ac:dyDescent="0.35">
      <c r="A69" s="189" t="s">
        <v>2608</v>
      </c>
      <c r="B69">
        <f>INDEX('Raw Initial'!$A$1:$IZ$96,MATCH(A69,'Raw Initial'!$B$1:$B$96,0),MATCH($M$1,'Raw Initial'!$A$1:$IZ$1,0))</f>
        <v>540</v>
      </c>
      <c r="C69" t="e">
        <f>INDEX('Raw Week1'!$A$1:$IZ$97,MATCH(A69,'Raw Week1'!$B$1:$B$97,0),MATCH($M$1,'Raw Week1'!$A$1:$IZ$1,0))</f>
        <v>#N/A</v>
      </c>
      <c r="D69" t="e">
        <f>INDEX('Raw Week2'!$A$1:$IZ$97,MATCH(A69,'Raw Week2'!$B$1:$B$97,0),MATCH($M$1,'Raw Week2'!$A$1:$IZ$1,0))</f>
        <v>#N/A</v>
      </c>
      <c r="E69" t="e">
        <f>INDEX('Raw Week6'!$A$1:$IZ$96,MATCH(A69,'Raw Week6'!$B$1:$B$96,0),MATCH($M$1,'Raw Week6'!$A$1:$IZ$1,0))</f>
        <v>#N/A</v>
      </c>
      <c r="F69" t="e">
        <f>INDEX('Raw Week12'!$A$1:$IZ$97,MATCH(A69,'Raw Week12'!$B$1:$B$97,0),MATCH($M$1,'Raw Week12'!$A$1:$IZ$1,0))</f>
        <v>#N/A</v>
      </c>
      <c r="G69" t="e">
        <f>INDEX('Raw Week18'!$A$1:$IZ$96,MATCH(A69,'Raw Week18'!$B$1:$B$96,0),MATCH($M$1,'Raw Week18'!$A$1:$IZ$1,0))</f>
        <v>#N/A</v>
      </c>
      <c r="H69" t="e">
        <f>INDEX('Raw Week24'!$A$1:$IZ$97,MATCH(A69,'Raw Week24'!$B$1:$B$97,0),MATCH($M$1,'Raw Week24'!$A$1:$IZ$1,0))</f>
        <v>#N/A</v>
      </c>
      <c r="I69" t="e">
        <f>INDEX('Raw Week30'!$A$1:$IZ$96,MATCH(A69,'Raw Week30'!$B$1:$B$96,0),MATCH($M$1,'Raw Week30'!$A$1:$IZ$1,0))</f>
        <v>#N/A</v>
      </c>
      <c r="J69" t="e">
        <f>INDEX('Raw Week36'!$A$1:$IZ$97,MATCH(A69,'Raw Week36'!$B$1:$B$97,0),MATCH($M$1,'Raw Week36'!$A$1:$IZ$1,0))</f>
        <v>#N/A</v>
      </c>
      <c r="K69" t="e">
        <f>INDEX('Raw Week42'!$A$1:$IZ$95,MATCH(A69,'Raw Week42'!$B$1:$B$95,0),MATCH($M$1,'Raw Week42'!$A$1:$IZ$1,0))</f>
        <v>#N/A</v>
      </c>
      <c r="L69" t="e">
        <f>INDEX('Raw Week48'!$A$1:$IZ$95,MATCH(A69,'Raw Week48'!$B$1:$B$95,0),MATCH($M$1,'Raw Week48'!$A$1:$IZ$1,0))</f>
        <v>#N/A</v>
      </c>
      <c r="N69"/>
      <c r="AH69" s="260">
        <f t="shared" si="22"/>
        <v>540</v>
      </c>
      <c r="AI69" t="e">
        <f t="shared" si="29"/>
        <v>#N/A</v>
      </c>
      <c r="AJ69" t="e">
        <f t="shared" si="30"/>
        <v>#N/A</v>
      </c>
      <c r="AK69" t="e">
        <f t="shared" si="31"/>
        <v>#N/A</v>
      </c>
      <c r="AL69" t="e">
        <f t="shared" si="32"/>
        <v>#N/A</v>
      </c>
      <c r="AM69" t="e">
        <f t="shared" si="23"/>
        <v>#N/A</v>
      </c>
      <c r="AN69" t="e">
        <f t="shared" si="24"/>
        <v>#N/A</v>
      </c>
      <c r="AO69" t="e">
        <f t="shared" si="25"/>
        <v>#N/A</v>
      </c>
      <c r="AP69" t="e">
        <f t="shared" si="26"/>
        <v>#N/A</v>
      </c>
      <c r="AQ69" t="e">
        <f t="shared" si="27"/>
        <v>#N/A</v>
      </c>
      <c r="AR69" t="e">
        <f t="shared" si="28"/>
        <v>#N/A</v>
      </c>
      <c r="AT69" s="2" t="s">
        <v>2608</v>
      </c>
      <c r="AU69" s="2">
        <v>50</v>
      </c>
      <c r="AV69" s="256">
        <v>3</v>
      </c>
      <c r="AW69" s="256">
        <v>1</v>
      </c>
      <c r="AX69" s="2" t="s">
        <v>50</v>
      </c>
      <c r="AY69" s="256">
        <v>4</v>
      </c>
      <c r="AZ69" s="256">
        <v>0</v>
      </c>
    </row>
    <row r="70" spans="1:52" x14ac:dyDescent="0.35">
      <c r="A70" s="189" t="s">
        <v>2609</v>
      </c>
      <c r="B70">
        <f>INDEX('Raw Initial'!$A$1:$IZ$96,MATCH(A70,'Raw Initial'!$B$1:$B$96,0),MATCH($M$1,'Raw Initial'!$A$1:$IZ$1,0))</f>
        <v>550</v>
      </c>
      <c r="C70">
        <f>INDEX('Raw Week1'!$A$1:$IZ$97,MATCH(A70,'Raw Week1'!$B$1:$B$97,0),MATCH($M$1,'Raw Week1'!$A$1:$IZ$1,0))</f>
        <v>540</v>
      </c>
      <c r="D70" t="e">
        <f>INDEX('Raw Week2'!$A$1:$IZ$97,MATCH(A70,'Raw Week2'!$B$1:$B$97,0),MATCH($M$1,'Raw Week2'!$A$1:$IZ$1,0))</f>
        <v>#N/A</v>
      </c>
      <c r="E70" t="e">
        <f>INDEX('Raw Week6'!$A$1:$IZ$96,MATCH(A70,'Raw Week6'!$B$1:$B$96,0),MATCH($M$1,'Raw Week6'!$A$1:$IZ$1,0))</f>
        <v>#N/A</v>
      </c>
      <c r="F70" t="e">
        <f>INDEX('Raw Week12'!$A$1:$IZ$97,MATCH(A70,'Raw Week12'!$B$1:$B$97,0),MATCH($M$1,'Raw Week12'!$A$1:$IZ$1,0))</f>
        <v>#N/A</v>
      </c>
      <c r="G70" t="e">
        <f>INDEX('Raw Week18'!$A$1:$IZ$96,MATCH(A70,'Raw Week18'!$B$1:$B$96,0),MATCH($M$1,'Raw Week18'!$A$1:$IZ$1,0))</f>
        <v>#N/A</v>
      </c>
      <c r="H70" t="e">
        <f>INDEX('Raw Week24'!$A$1:$IZ$97,MATCH(A70,'Raw Week24'!$B$1:$B$97,0),MATCH($M$1,'Raw Week24'!$A$1:$IZ$1,0))</f>
        <v>#N/A</v>
      </c>
      <c r="I70" t="e">
        <f>INDEX('Raw Week30'!$A$1:$IZ$96,MATCH(A70,'Raw Week30'!$B$1:$B$96,0),MATCH($M$1,'Raw Week30'!$A$1:$IZ$1,0))</f>
        <v>#N/A</v>
      </c>
      <c r="J70" t="e">
        <f>INDEX('Raw Week36'!$A$1:$IZ$97,MATCH(A70,'Raw Week36'!$B$1:$B$97,0),MATCH($M$1,'Raw Week36'!$A$1:$IZ$1,0))</f>
        <v>#N/A</v>
      </c>
      <c r="K70" t="e">
        <f>INDEX('Raw Week42'!$A$1:$IZ$95,MATCH(A70,'Raw Week42'!$B$1:$B$95,0),MATCH($M$1,'Raw Week42'!$A$1:$IZ$1,0))</f>
        <v>#N/A</v>
      </c>
      <c r="L70">
        <f>INDEX('Raw Week48'!$A$1:$IZ$95,MATCH(A70,'Raw Week48'!$B$1:$B$95,0),MATCH($M$1,'Raw Week48'!$A$1:$IZ$1,0))</f>
        <v>300</v>
      </c>
      <c r="N70"/>
      <c r="AH70" s="260">
        <f t="shared" si="22"/>
        <v>550</v>
      </c>
      <c r="AI70">
        <f t="shared" si="29"/>
        <v>540</v>
      </c>
      <c r="AJ70" t="e">
        <f t="shared" si="30"/>
        <v>#N/A</v>
      </c>
      <c r="AK70" t="e">
        <f t="shared" si="31"/>
        <v>#N/A</v>
      </c>
      <c r="AL70" t="e">
        <f t="shared" si="32"/>
        <v>#N/A</v>
      </c>
      <c r="AM70" t="e">
        <f t="shared" si="23"/>
        <v>#N/A</v>
      </c>
      <c r="AN70" t="e">
        <f t="shared" si="24"/>
        <v>#N/A</v>
      </c>
      <c r="AO70" t="e">
        <f t="shared" si="25"/>
        <v>#N/A</v>
      </c>
      <c r="AP70" t="e">
        <f t="shared" si="26"/>
        <v>#N/A</v>
      </c>
      <c r="AQ70" t="e">
        <f t="shared" si="27"/>
        <v>#N/A</v>
      </c>
      <c r="AR70">
        <f t="shared" si="28"/>
        <v>300</v>
      </c>
      <c r="AT70" s="2" t="s">
        <v>2609</v>
      </c>
      <c r="AU70" s="2">
        <v>54</v>
      </c>
      <c r="AV70" s="256">
        <v>4</v>
      </c>
      <c r="AW70" s="256">
        <v>1</v>
      </c>
      <c r="AX70" s="2" t="s">
        <v>50</v>
      </c>
      <c r="AY70" s="256">
        <v>2</v>
      </c>
      <c r="AZ70" s="256">
        <v>1</v>
      </c>
    </row>
    <row r="71" spans="1:52" x14ac:dyDescent="0.35">
      <c r="A71" s="189" t="s">
        <v>2610</v>
      </c>
      <c r="B71">
        <f>INDEX('Raw Initial'!$A$1:$IZ$96,MATCH(A71,'Raw Initial'!$B$1:$B$96,0),MATCH($M$1,'Raw Initial'!$A$1:$IZ$1,0))</f>
        <v>480</v>
      </c>
      <c r="C71" t="e">
        <f>INDEX('Raw Week1'!$A$1:$IZ$97,MATCH(A71,'Raw Week1'!$B$1:$B$97,0),MATCH($M$1,'Raw Week1'!$A$1:$IZ$1,0))</f>
        <v>#N/A</v>
      </c>
      <c r="D71" t="e">
        <f>INDEX('Raw Week2'!$A$1:$IZ$97,MATCH(A71,'Raw Week2'!$B$1:$B$97,0),MATCH($M$1,'Raw Week2'!$A$1:$IZ$1,0))</f>
        <v>#N/A</v>
      </c>
      <c r="E71" t="e">
        <f>INDEX('Raw Week6'!$A$1:$IZ$96,MATCH(A71,'Raw Week6'!$B$1:$B$96,0),MATCH($M$1,'Raw Week6'!$A$1:$IZ$1,0))</f>
        <v>#N/A</v>
      </c>
      <c r="F71" t="e">
        <f>INDEX('Raw Week12'!$A$1:$IZ$97,MATCH(A71,'Raw Week12'!$B$1:$B$97,0),MATCH($M$1,'Raw Week12'!$A$1:$IZ$1,0))</f>
        <v>#N/A</v>
      </c>
      <c r="G71" t="e">
        <f>INDEX('Raw Week18'!$A$1:$IZ$96,MATCH(A71,'Raw Week18'!$B$1:$B$96,0),MATCH($M$1,'Raw Week18'!$A$1:$IZ$1,0))</f>
        <v>#N/A</v>
      </c>
      <c r="H71" t="e">
        <f>INDEX('Raw Week24'!$A$1:$IZ$97,MATCH(A71,'Raw Week24'!$B$1:$B$97,0),MATCH($M$1,'Raw Week24'!$A$1:$IZ$1,0))</f>
        <v>#N/A</v>
      </c>
      <c r="I71" t="e">
        <f>INDEX('Raw Week30'!$A$1:$IZ$96,MATCH(A71,'Raw Week30'!$B$1:$B$96,0),MATCH($M$1,'Raw Week30'!$A$1:$IZ$1,0))</f>
        <v>#N/A</v>
      </c>
      <c r="J71" t="e">
        <f>INDEX('Raw Week36'!$A$1:$IZ$97,MATCH(A71,'Raw Week36'!$B$1:$B$97,0),MATCH($M$1,'Raw Week36'!$A$1:$IZ$1,0))</f>
        <v>#N/A</v>
      </c>
      <c r="K71" t="e">
        <f>INDEX('Raw Week42'!$A$1:$IZ$95,MATCH(A71,'Raw Week42'!$B$1:$B$95,0),MATCH($M$1,'Raw Week42'!$A$1:$IZ$1,0))</f>
        <v>#N/A</v>
      </c>
      <c r="L71" t="e">
        <f>INDEX('Raw Week48'!$A$1:$IZ$95,MATCH(A71,'Raw Week48'!$B$1:$B$95,0),MATCH($M$1,'Raw Week48'!$A$1:$IZ$1,0))</f>
        <v>#N/A</v>
      </c>
      <c r="N71"/>
      <c r="AH71" s="260">
        <f t="shared" si="22"/>
        <v>480</v>
      </c>
      <c r="AI71" t="e">
        <f t="shared" si="29"/>
        <v>#N/A</v>
      </c>
      <c r="AJ71" t="e">
        <f t="shared" si="30"/>
        <v>#N/A</v>
      </c>
      <c r="AK71" t="e">
        <f t="shared" si="31"/>
        <v>#N/A</v>
      </c>
      <c r="AL71" t="e">
        <f t="shared" si="32"/>
        <v>#N/A</v>
      </c>
      <c r="AM71" t="e">
        <f t="shared" si="23"/>
        <v>#N/A</v>
      </c>
      <c r="AN71" t="e">
        <f t="shared" si="24"/>
        <v>#N/A</v>
      </c>
      <c r="AO71" t="e">
        <f t="shared" si="25"/>
        <v>#N/A</v>
      </c>
      <c r="AP71" t="e">
        <f t="shared" si="26"/>
        <v>#N/A</v>
      </c>
      <c r="AQ71" t="e">
        <f t="shared" si="27"/>
        <v>#N/A</v>
      </c>
      <c r="AR71" t="e">
        <f t="shared" si="28"/>
        <v>#N/A</v>
      </c>
      <c r="AT71" s="2" t="s">
        <v>2610</v>
      </c>
      <c r="AU71" s="2">
        <v>47</v>
      </c>
      <c r="AV71" s="256">
        <v>3</v>
      </c>
      <c r="AW71" s="256">
        <v>0</v>
      </c>
      <c r="AX71" s="2" t="s">
        <v>88</v>
      </c>
      <c r="AY71" s="256">
        <v>4</v>
      </c>
      <c r="AZ71" s="256">
        <v>0</v>
      </c>
    </row>
    <row r="72" spans="1:52" x14ac:dyDescent="0.35">
      <c r="A72" s="189" t="s">
        <v>2611</v>
      </c>
      <c r="B72">
        <f>INDEX('Raw Initial'!$A$1:$IZ$96,MATCH(A72,'Raw Initial'!$B$1:$B$96,0),MATCH($M$1,'Raw Initial'!$A$1:$IZ$1,0))</f>
        <v>720</v>
      </c>
      <c r="C72">
        <f>INDEX('Raw Week1'!$A$1:$IZ$97,MATCH(A72,'Raw Week1'!$B$1:$B$97,0),MATCH($M$1,'Raw Week1'!$A$1:$IZ$1,0))</f>
        <v>720</v>
      </c>
      <c r="D72">
        <f>INDEX('Raw Week2'!$A$1:$IZ$97,MATCH(A72,'Raw Week2'!$B$1:$B$97,0),MATCH($M$1,'Raw Week2'!$A$1:$IZ$1,0))</f>
        <v>720</v>
      </c>
      <c r="E72">
        <f>INDEX('Raw Week6'!$A$1:$IZ$96,MATCH(A72,'Raw Week6'!$B$1:$B$96,0),MATCH($M$1,'Raw Week6'!$A$1:$IZ$1,0))</f>
        <v>360</v>
      </c>
      <c r="F72" t="e">
        <f>INDEX('Raw Week12'!$A$1:$IZ$97,MATCH(A72,'Raw Week12'!$B$1:$B$97,0),MATCH($M$1,'Raw Week12'!$A$1:$IZ$1,0))</f>
        <v>#N/A</v>
      </c>
      <c r="G72">
        <f>INDEX('Raw Week18'!$A$1:$IZ$96,MATCH(A72,'Raw Week18'!$B$1:$B$96,0),MATCH($M$1,'Raw Week18'!$A$1:$IZ$1,0))</f>
        <v>600</v>
      </c>
      <c r="H72" t="e">
        <f>INDEX('Raw Week24'!$A$1:$IZ$97,MATCH(A72,'Raw Week24'!$B$1:$B$97,0),MATCH($M$1,'Raw Week24'!$A$1:$IZ$1,0))</f>
        <v>#N/A</v>
      </c>
      <c r="I72">
        <f>INDEX('Raw Week30'!$A$1:$IZ$96,MATCH(A72,'Raw Week30'!$B$1:$B$96,0),MATCH($M$1,'Raw Week30'!$A$1:$IZ$1,0))</f>
        <v>420</v>
      </c>
      <c r="J72" t="e">
        <f>INDEX('Raw Week36'!$A$1:$IZ$97,MATCH(A72,'Raw Week36'!$B$1:$B$97,0),MATCH($M$1,'Raw Week36'!$A$1:$IZ$1,0))</f>
        <v>#N/A</v>
      </c>
      <c r="K72" t="e">
        <f>INDEX('Raw Week42'!$A$1:$IZ$95,MATCH(A72,'Raw Week42'!$B$1:$B$95,0),MATCH($M$1,'Raw Week42'!$A$1:$IZ$1,0))</f>
        <v>#N/A</v>
      </c>
      <c r="L72" t="e">
        <f>INDEX('Raw Week48'!$A$1:$IZ$95,MATCH(A72,'Raw Week48'!$B$1:$B$95,0),MATCH($M$1,'Raw Week48'!$A$1:$IZ$1,0))</f>
        <v>#N/A</v>
      </c>
      <c r="N72"/>
      <c r="AH72" s="260">
        <f t="shared" si="22"/>
        <v>720</v>
      </c>
      <c r="AI72">
        <f t="shared" si="29"/>
        <v>720</v>
      </c>
      <c r="AJ72">
        <f t="shared" si="30"/>
        <v>720</v>
      </c>
      <c r="AK72">
        <f t="shared" si="31"/>
        <v>360</v>
      </c>
      <c r="AL72" t="e">
        <f t="shared" si="32"/>
        <v>#N/A</v>
      </c>
      <c r="AM72">
        <f t="shared" si="23"/>
        <v>600</v>
      </c>
      <c r="AN72" t="e">
        <f t="shared" si="24"/>
        <v>#N/A</v>
      </c>
      <c r="AO72">
        <f t="shared" si="25"/>
        <v>420</v>
      </c>
      <c r="AP72" t="e">
        <f t="shared" si="26"/>
        <v>#N/A</v>
      </c>
      <c r="AQ72" t="e">
        <f t="shared" si="27"/>
        <v>#N/A</v>
      </c>
      <c r="AR72" t="e">
        <f t="shared" si="28"/>
        <v>#N/A</v>
      </c>
      <c r="AT72" s="2" t="s">
        <v>2611</v>
      </c>
      <c r="AU72" s="2">
        <v>27</v>
      </c>
      <c r="AV72" s="256">
        <v>2</v>
      </c>
      <c r="AW72" s="256">
        <v>0</v>
      </c>
      <c r="AX72" s="2" t="s">
        <v>50</v>
      </c>
      <c r="AY72" s="256">
        <v>3</v>
      </c>
      <c r="AZ72" s="256">
        <v>0</v>
      </c>
    </row>
    <row r="73" spans="1:52" x14ac:dyDescent="0.35">
      <c r="A73" s="189" t="s">
        <v>2612</v>
      </c>
      <c r="B73">
        <f>INDEX('Raw Initial'!$A$1:$IZ$96,MATCH(A73,'Raw Initial'!$B$1:$B$96,0),MATCH($M$1,'Raw Initial'!$A$1:$IZ$1,0))</f>
        <v>40</v>
      </c>
      <c r="C73">
        <f>INDEX('Raw Week1'!$A$1:$IZ$97,MATCH(A73,'Raw Week1'!$B$1:$B$97,0),MATCH($M$1,'Raw Week1'!$A$1:$IZ$1,0))</f>
        <v>720</v>
      </c>
      <c r="D73">
        <f>INDEX('Raw Week2'!$A$1:$IZ$97,MATCH(A73,'Raw Week2'!$B$1:$B$97,0),MATCH($M$1,'Raw Week2'!$A$1:$IZ$1,0))</f>
        <v>0</v>
      </c>
      <c r="E73">
        <f>INDEX('Raw Week6'!$A$1:$IZ$96,MATCH(A73,'Raw Week6'!$B$1:$B$96,0),MATCH($M$1,'Raw Week6'!$A$1:$IZ$1,0))</f>
        <v>660</v>
      </c>
      <c r="F73" t="e">
        <f>INDEX('Raw Week12'!$A$1:$IZ$97,MATCH(A73,'Raw Week12'!$B$1:$B$97,0),MATCH($M$1,'Raw Week12'!$A$1:$IZ$1,0))</f>
        <v>#N/A</v>
      </c>
      <c r="G73">
        <f>INDEX('Raw Week18'!$A$1:$IZ$96,MATCH(A73,'Raw Week18'!$B$1:$B$96,0),MATCH($M$1,'Raw Week18'!$A$1:$IZ$1,0))</f>
        <v>0</v>
      </c>
      <c r="H73">
        <f>INDEX('Raw Week24'!$A$1:$IZ$97,MATCH(A73,'Raw Week24'!$B$1:$B$97,0),MATCH($M$1,'Raw Week24'!$A$1:$IZ$1,0))</f>
        <v>0</v>
      </c>
      <c r="I73">
        <f>INDEX('Raw Week30'!$A$1:$IZ$96,MATCH(A73,'Raw Week30'!$B$1:$B$96,0),MATCH($M$1,'Raw Week30'!$A$1:$IZ$1,0))</f>
        <v>0</v>
      </c>
      <c r="J73">
        <f>INDEX('Raw Week36'!$A$1:$IZ$97,MATCH(A73,'Raw Week36'!$B$1:$B$97,0),MATCH($M$1,'Raw Week36'!$A$1:$IZ$1,0))</f>
        <v>960</v>
      </c>
      <c r="K73" t="e">
        <f>INDEX('Raw Week42'!$A$1:$IZ$95,MATCH(A73,'Raw Week42'!$B$1:$B$95,0),MATCH($M$1,'Raw Week42'!$A$1:$IZ$1,0))</f>
        <v>#N/A</v>
      </c>
      <c r="L73">
        <f>INDEX('Raw Week48'!$A$1:$IZ$95,MATCH(A73,'Raw Week48'!$B$1:$B$95,0),MATCH($M$1,'Raw Week48'!$A$1:$IZ$1,0))</f>
        <v>1380</v>
      </c>
      <c r="N73"/>
      <c r="AH73" s="260">
        <f t="shared" si="22"/>
        <v>40</v>
      </c>
      <c r="AI73">
        <f t="shared" si="29"/>
        <v>720</v>
      </c>
      <c r="AJ73">
        <f t="shared" si="30"/>
        <v>0</v>
      </c>
      <c r="AK73">
        <f t="shared" si="31"/>
        <v>660</v>
      </c>
      <c r="AL73" t="e">
        <f t="shared" si="32"/>
        <v>#N/A</v>
      </c>
      <c r="AM73">
        <f t="shared" si="23"/>
        <v>0</v>
      </c>
      <c r="AN73">
        <f t="shared" si="24"/>
        <v>0</v>
      </c>
      <c r="AO73">
        <f t="shared" si="25"/>
        <v>0</v>
      </c>
      <c r="AP73">
        <f t="shared" si="26"/>
        <v>960</v>
      </c>
      <c r="AQ73" t="e">
        <f t="shared" si="27"/>
        <v>#N/A</v>
      </c>
      <c r="AR73">
        <f t="shared" si="28"/>
        <v>1380</v>
      </c>
      <c r="AT73" s="2" t="s">
        <v>2612</v>
      </c>
      <c r="AU73" s="2">
        <v>56</v>
      </c>
      <c r="AV73" s="256">
        <v>4</v>
      </c>
      <c r="AW73" s="256">
        <v>1</v>
      </c>
      <c r="AX73" s="2" t="s">
        <v>50</v>
      </c>
      <c r="AY73" s="256">
        <v>4</v>
      </c>
      <c r="AZ73" s="256">
        <v>1</v>
      </c>
    </row>
    <row r="74" spans="1:52" x14ac:dyDescent="0.35">
      <c r="A74" s="189" t="s">
        <v>2613</v>
      </c>
      <c r="B74">
        <f>INDEX('Raw Initial'!$A$1:$IZ$96,MATCH(A74,'Raw Initial'!$B$1:$B$96,0),MATCH($M$1,'Raw Initial'!$A$1:$IZ$1,0))</f>
        <v>720</v>
      </c>
      <c r="C74">
        <f>INDEX('Raw Week1'!$A$1:$IZ$97,MATCH(A74,'Raw Week1'!$B$1:$B$97,0),MATCH($M$1,'Raw Week1'!$A$1:$IZ$1,0))</f>
        <v>600</v>
      </c>
      <c r="D74" t="e">
        <f>INDEX('Raw Week2'!$A$1:$IZ$97,MATCH(A74,'Raw Week2'!$B$1:$B$97,0),MATCH($M$1,'Raw Week2'!$A$1:$IZ$1,0))</f>
        <v>#N/A</v>
      </c>
      <c r="E74" t="e">
        <f>INDEX('Raw Week6'!$A$1:$IZ$96,MATCH(A74,'Raw Week6'!$B$1:$B$96,0),MATCH($M$1,'Raw Week6'!$A$1:$IZ$1,0))</f>
        <v>#N/A</v>
      </c>
      <c r="F74" t="e">
        <f>INDEX('Raw Week12'!$A$1:$IZ$97,MATCH(A74,'Raw Week12'!$B$1:$B$97,0),MATCH($M$1,'Raw Week12'!$A$1:$IZ$1,0))</f>
        <v>#N/A</v>
      </c>
      <c r="G74" t="e">
        <f>INDEX('Raw Week18'!$A$1:$IZ$96,MATCH(A74,'Raw Week18'!$B$1:$B$96,0),MATCH($M$1,'Raw Week18'!$A$1:$IZ$1,0))</f>
        <v>#N/A</v>
      </c>
      <c r="H74" t="e">
        <f>INDEX('Raw Week24'!$A$1:$IZ$97,MATCH(A74,'Raw Week24'!$B$1:$B$97,0),MATCH($M$1,'Raw Week24'!$A$1:$IZ$1,0))</f>
        <v>#N/A</v>
      </c>
      <c r="I74" t="e">
        <f>INDEX('Raw Week30'!$A$1:$IZ$96,MATCH(A74,'Raw Week30'!$B$1:$B$96,0),MATCH($M$1,'Raw Week30'!$A$1:$IZ$1,0))</f>
        <v>#N/A</v>
      </c>
      <c r="J74" t="e">
        <f>INDEX('Raw Week36'!$A$1:$IZ$97,MATCH(A74,'Raw Week36'!$B$1:$B$97,0),MATCH($M$1,'Raw Week36'!$A$1:$IZ$1,0))</f>
        <v>#N/A</v>
      </c>
      <c r="K74" t="e">
        <f>INDEX('Raw Week42'!$A$1:$IZ$95,MATCH(A74,'Raw Week42'!$B$1:$B$95,0),MATCH($M$1,'Raw Week42'!$A$1:$IZ$1,0))</f>
        <v>#N/A</v>
      </c>
      <c r="L74" t="e">
        <f>INDEX('Raw Week48'!$A$1:$IZ$95,MATCH(A74,'Raw Week48'!$B$1:$B$95,0),MATCH($M$1,'Raw Week48'!$A$1:$IZ$1,0))</f>
        <v>#N/A</v>
      </c>
      <c r="N74"/>
      <c r="AH74" s="260">
        <f t="shared" si="22"/>
        <v>720</v>
      </c>
      <c r="AI74">
        <f t="shared" si="29"/>
        <v>600</v>
      </c>
      <c r="AJ74" t="e">
        <f t="shared" si="30"/>
        <v>#N/A</v>
      </c>
      <c r="AK74" t="e">
        <f t="shared" si="31"/>
        <v>#N/A</v>
      </c>
      <c r="AL74" t="e">
        <f t="shared" si="32"/>
        <v>#N/A</v>
      </c>
      <c r="AM74" t="e">
        <f t="shared" si="23"/>
        <v>#N/A</v>
      </c>
      <c r="AN74" t="e">
        <f t="shared" si="24"/>
        <v>#N/A</v>
      </c>
      <c r="AO74" t="e">
        <f t="shared" si="25"/>
        <v>#N/A</v>
      </c>
      <c r="AP74" t="e">
        <f t="shared" si="26"/>
        <v>#N/A</v>
      </c>
      <c r="AQ74" t="e">
        <f t="shared" si="27"/>
        <v>#N/A</v>
      </c>
      <c r="AR74" t="e">
        <f t="shared" si="28"/>
        <v>#N/A</v>
      </c>
      <c r="AT74" s="2" t="s">
        <v>2613</v>
      </c>
      <c r="AU74" s="2">
        <v>37</v>
      </c>
      <c r="AV74" s="256">
        <v>2</v>
      </c>
      <c r="AW74" s="256">
        <v>0</v>
      </c>
      <c r="AX74" s="2" t="s">
        <v>50</v>
      </c>
      <c r="AY74" s="256">
        <v>3</v>
      </c>
      <c r="AZ74" s="256">
        <v>0</v>
      </c>
    </row>
    <row r="75" spans="1:52" x14ac:dyDescent="0.35">
      <c r="A75" s="189" t="s">
        <v>2614</v>
      </c>
      <c r="B75">
        <f>INDEX('Raw Initial'!$A$1:$IZ$96,MATCH(A75,'Raw Initial'!$B$1:$B$96,0),MATCH($M$1,'Raw Initial'!$A$1:$IZ$1,0))</f>
        <v>720</v>
      </c>
      <c r="C75">
        <f>INDEX('Raw Week1'!$A$1:$IZ$97,MATCH(A75,'Raw Week1'!$B$1:$B$97,0),MATCH($M$1,'Raw Week1'!$A$1:$IZ$1,0))</f>
        <v>0</v>
      </c>
      <c r="D75">
        <f>INDEX('Raw Week2'!$A$1:$IZ$97,MATCH(A75,'Raw Week2'!$B$1:$B$97,0),MATCH($M$1,'Raw Week2'!$A$1:$IZ$1,0))</f>
        <v>600</v>
      </c>
      <c r="E75">
        <f>INDEX('Raw Week6'!$A$1:$IZ$96,MATCH(A75,'Raw Week6'!$B$1:$B$96,0),MATCH($M$1,'Raw Week6'!$A$1:$IZ$1,0))</f>
        <v>0</v>
      </c>
      <c r="F75">
        <f>INDEX('Raw Week12'!$A$1:$IZ$97,MATCH(A75,'Raw Week12'!$B$1:$B$97,0),MATCH($M$1,'Raw Week12'!$A$1:$IZ$1,0))</f>
        <v>720</v>
      </c>
      <c r="G75" t="e">
        <f>INDEX('Raw Week18'!$A$1:$IZ$96,MATCH(A75,'Raw Week18'!$B$1:$B$96,0),MATCH($M$1,'Raw Week18'!$A$1:$IZ$1,0))</f>
        <v>#N/A</v>
      </c>
      <c r="H75" t="e">
        <f>INDEX('Raw Week24'!$A$1:$IZ$97,MATCH(A75,'Raw Week24'!$B$1:$B$97,0),MATCH($M$1,'Raw Week24'!$A$1:$IZ$1,0))</f>
        <v>#N/A</v>
      </c>
      <c r="I75" t="e">
        <f>INDEX('Raw Week30'!$A$1:$IZ$96,MATCH(A75,'Raw Week30'!$B$1:$B$96,0),MATCH($M$1,'Raw Week30'!$A$1:$IZ$1,0))</f>
        <v>#N/A</v>
      </c>
      <c r="J75" t="e">
        <f>INDEX('Raw Week36'!$A$1:$IZ$97,MATCH(A75,'Raw Week36'!$B$1:$B$97,0),MATCH($M$1,'Raw Week36'!$A$1:$IZ$1,0))</f>
        <v>#N/A</v>
      </c>
      <c r="K75" t="e">
        <f>INDEX('Raw Week42'!$A$1:$IZ$95,MATCH(A75,'Raw Week42'!$B$1:$B$95,0),MATCH($M$1,'Raw Week42'!$A$1:$IZ$1,0))</f>
        <v>#N/A</v>
      </c>
      <c r="L75" t="e">
        <f>INDEX('Raw Week48'!$A$1:$IZ$95,MATCH(A75,'Raw Week48'!$B$1:$B$95,0),MATCH($M$1,'Raw Week48'!$A$1:$IZ$1,0))</f>
        <v>#N/A</v>
      </c>
      <c r="N75"/>
      <c r="AH75" s="260">
        <f t="shared" si="22"/>
        <v>720</v>
      </c>
      <c r="AI75">
        <f t="shared" si="29"/>
        <v>0</v>
      </c>
      <c r="AJ75">
        <f t="shared" si="30"/>
        <v>600</v>
      </c>
      <c r="AK75">
        <f t="shared" si="31"/>
        <v>0</v>
      </c>
      <c r="AL75">
        <f t="shared" si="32"/>
        <v>720</v>
      </c>
      <c r="AM75" t="e">
        <f t="shared" si="23"/>
        <v>#N/A</v>
      </c>
      <c r="AN75" t="e">
        <f t="shared" si="24"/>
        <v>#N/A</v>
      </c>
      <c r="AO75" t="e">
        <f t="shared" si="25"/>
        <v>#N/A</v>
      </c>
      <c r="AP75" t="e">
        <f t="shared" si="26"/>
        <v>#N/A</v>
      </c>
      <c r="AQ75" t="e">
        <f t="shared" si="27"/>
        <v>#N/A</v>
      </c>
      <c r="AR75" t="e">
        <f t="shared" si="28"/>
        <v>#N/A</v>
      </c>
      <c r="AT75" s="2" t="s">
        <v>2614</v>
      </c>
      <c r="AU75" s="2">
        <v>66</v>
      </c>
      <c r="AV75" s="256">
        <v>4</v>
      </c>
      <c r="AW75" s="256">
        <v>0</v>
      </c>
      <c r="AX75" s="2" t="s">
        <v>50</v>
      </c>
      <c r="AY75" s="256">
        <v>5</v>
      </c>
      <c r="AZ75" s="256">
        <v>1</v>
      </c>
    </row>
    <row r="76" spans="1:52" x14ac:dyDescent="0.35">
      <c r="A76" s="189" t="s">
        <v>2615</v>
      </c>
      <c r="B76">
        <f>INDEX('Raw Initial'!$A$1:$IZ$96,MATCH(A76,'Raw Initial'!$B$1:$B$96,0),MATCH($M$1,'Raw Initial'!$A$1:$IZ$1,0))</f>
        <v>240</v>
      </c>
      <c r="C76" t="e">
        <f>INDEX('Raw Week1'!$A$1:$IZ$97,MATCH(A76,'Raw Week1'!$B$1:$B$97,0),MATCH($M$1,'Raw Week1'!$A$1:$IZ$1,0))</f>
        <v>#N/A</v>
      </c>
      <c r="D76" t="e">
        <f>INDEX('Raw Week2'!$A$1:$IZ$97,MATCH(A76,'Raw Week2'!$B$1:$B$97,0),MATCH($M$1,'Raw Week2'!$A$1:$IZ$1,0))</f>
        <v>#N/A</v>
      </c>
      <c r="E76">
        <f>INDEX('Raw Week6'!$A$1:$IZ$96,MATCH(A76,'Raw Week6'!$B$1:$B$96,0),MATCH($M$1,'Raw Week6'!$A$1:$IZ$1,0))</f>
        <v>240</v>
      </c>
      <c r="F76">
        <f>INDEX('Raw Week12'!$A$1:$IZ$97,MATCH(A76,'Raw Week12'!$B$1:$B$97,0),MATCH($M$1,'Raw Week12'!$A$1:$IZ$1,0))</f>
        <v>300</v>
      </c>
      <c r="G76">
        <f>INDEX('Raw Week18'!$A$1:$IZ$96,MATCH(A76,'Raw Week18'!$B$1:$B$96,0),MATCH($M$1,'Raw Week18'!$A$1:$IZ$1,0))</f>
        <v>240</v>
      </c>
      <c r="H76">
        <f>INDEX('Raw Week24'!$A$1:$IZ$97,MATCH(A76,'Raw Week24'!$B$1:$B$97,0),MATCH($M$1,'Raw Week24'!$A$1:$IZ$1,0))</f>
        <v>540</v>
      </c>
      <c r="I76">
        <f>INDEX('Raw Week30'!$A$1:$IZ$96,MATCH(A76,'Raw Week30'!$B$1:$B$96,0),MATCH($M$1,'Raw Week30'!$A$1:$IZ$1,0))</f>
        <v>240</v>
      </c>
      <c r="J76">
        <f>INDEX('Raw Week36'!$A$1:$IZ$97,MATCH(A76,'Raw Week36'!$B$1:$B$97,0),MATCH($M$1,'Raw Week36'!$A$1:$IZ$1,0))</f>
        <v>300</v>
      </c>
      <c r="K76">
        <f>INDEX('Raw Week42'!$A$1:$IZ$95,MATCH(A76,'Raw Week42'!$B$1:$B$95,0),MATCH($M$1,'Raw Week42'!$A$1:$IZ$1,0))</f>
        <v>180</v>
      </c>
      <c r="L76">
        <f>INDEX('Raw Week48'!$A$1:$IZ$95,MATCH(A76,'Raw Week48'!$B$1:$B$95,0),MATCH($M$1,'Raw Week48'!$A$1:$IZ$1,0))</f>
        <v>180</v>
      </c>
      <c r="N76"/>
      <c r="AH76" s="260">
        <f t="shared" si="22"/>
        <v>240</v>
      </c>
      <c r="AI76" t="e">
        <f t="shared" si="29"/>
        <v>#N/A</v>
      </c>
      <c r="AJ76" t="e">
        <f t="shared" si="30"/>
        <v>#N/A</v>
      </c>
      <c r="AK76">
        <f t="shared" si="31"/>
        <v>240</v>
      </c>
      <c r="AL76">
        <f t="shared" si="32"/>
        <v>300</v>
      </c>
      <c r="AM76">
        <f t="shared" si="23"/>
        <v>240</v>
      </c>
      <c r="AN76">
        <f t="shared" si="24"/>
        <v>540</v>
      </c>
      <c r="AO76">
        <f t="shared" si="25"/>
        <v>240</v>
      </c>
      <c r="AP76">
        <f t="shared" si="26"/>
        <v>300</v>
      </c>
      <c r="AQ76">
        <f t="shared" si="27"/>
        <v>180</v>
      </c>
      <c r="AR76">
        <f t="shared" si="28"/>
        <v>180</v>
      </c>
      <c r="AT76" s="2" t="s">
        <v>2615</v>
      </c>
      <c r="AU76" s="2">
        <v>58</v>
      </c>
      <c r="AV76" s="256">
        <v>4</v>
      </c>
      <c r="AW76" s="256">
        <v>1</v>
      </c>
      <c r="AX76" s="2" t="s">
        <v>50</v>
      </c>
      <c r="AY76" s="256">
        <v>3</v>
      </c>
      <c r="AZ76" s="256">
        <v>1</v>
      </c>
    </row>
    <row r="77" spans="1:52" x14ac:dyDescent="0.35">
      <c r="A77" s="189" t="s">
        <v>2616</v>
      </c>
      <c r="B77">
        <f>INDEX('Raw Initial'!$A$1:$IZ$96,MATCH(A77,'Raw Initial'!$B$1:$B$96,0),MATCH($M$1,'Raw Initial'!$A$1:$IZ$1,0))</f>
        <v>240</v>
      </c>
      <c r="C77" t="e">
        <f>INDEX('Raw Week1'!$A$1:$IZ$97,MATCH(A77,'Raw Week1'!$B$1:$B$97,0),MATCH($M$1,'Raw Week1'!$A$1:$IZ$1,0))</f>
        <v>#N/A</v>
      </c>
      <c r="D77" t="e">
        <f>INDEX('Raw Week2'!$A$1:$IZ$97,MATCH(A77,'Raw Week2'!$B$1:$B$97,0),MATCH($M$1,'Raw Week2'!$A$1:$IZ$1,0))</f>
        <v>#N/A</v>
      </c>
      <c r="E77" t="e">
        <f>INDEX('Raw Week6'!$A$1:$IZ$96,MATCH(A77,'Raw Week6'!$B$1:$B$96,0),MATCH($M$1,'Raw Week6'!$A$1:$IZ$1,0))</f>
        <v>#N/A</v>
      </c>
      <c r="F77" t="e">
        <f>INDEX('Raw Week12'!$A$1:$IZ$97,MATCH(A77,'Raw Week12'!$B$1:$B$97,0),MATCH($M$1,'Raw Week12'!$A$1:$IZ$1,0))</f>
        <v>#N/A</v>
      </c>
      <c r="G77" t="e">
        <f>INDEX('Raw Week18'!$A$1:$IZ$96,MATCH(A77,'Raw Week18'!$B$1:$B$96,0),MATCH($M$1,'Raw Week18'!$A$1:$IZ$1,0))</f>
        <v>#N/A</v>
      </c>
      <c r="H77" t="e">
        <f>INDEX('Raw Week24'!$A$1:$IZ$97,MATCH(A77,'Raw Week24'!$B$1:$B$97,0),MATCH($M$1,'Raw Week24'!$A$1:$IZ$1,0))</f>
        <v>#N/A</v>
      </c>
      <c r="I77" t="e">
        <f>INDEX('Raw Week30'!$A$1:$IZ$96,MATCH(A77,'Raw Week30'!$B$1:$B$96,0),MATCH($M$1,'Raw Week30'!$A$1:$IZ$1,0))</f>
        <v>#N/A</v>
      </c>
      <c r="J77" t="e">
        <f>INDEX('Raw Week36'!$A$1:$IZ$97,MATCH(A77,'Raw Week36'!$B$1:$B$97,0),MATCH($M$1,'Raw Week36'!$A$1:$IZ$1,0))</f>
        <v>#N/A</v>
      </c>
      <c r="K77" t="e">
        <f>INDEX('Raw Week42'!$A$1:$IZ$95,MATCH(A77,'Raw Week42'!$B$1:$B$95,0),MATCH($M$1,'Raw Week42'!$A$1:$IZ$1,0))</f>
        <v>#N/A</v>
      </c>
      <c r="L77" t="e">
        <f>INDEX('Raw Week48'!$A$1:$IZ$95,MATCH(A77,'Raw Week48'!$B$1:$B$95,0),MATCH($M$1,'Raw Week48'!$A$1:$IZ$1,0))</f>
        <v>#N/A</v>
      </c>
      <c r="N77"/>
      <c r="AH77" s="260">
        <f t="shared" si="22"/>
        <v>240</v>
      </c>
      <c r="AI77" t="e">
        <f t="shared" si="29"/>
        <v>#N/A</v>
      </c>
      <c r="AJ77" t="e">
        <f t="shared" si="30"/>
        <v>#N/A</v>
      </c>
      <c r="AK77" t="e">
        <f t="shared" si="31"/>
        <v>#N/A</v>
      </c>
      <c r="AL77" t="e">
        <f t="shared" si="32"/>
        <v>#N/A</v>
      </c>
      <c r="AM77" t="e">
        <f t="shared" si="23"/>
        <v>#N/A</v>
      </c>
      <c r="AN77" t="e">
        <f t="shared" si="24"/>
        <v>#N/A</v>
      </c>
      <c r="AO77" t="e">
        <f t="shared" si="25"/>
        <v>#N/A</v>
      </c>
      <c r="AP77" t="e">
        <f t="shared" si="26"/>
        <v>#N/A</v>
      </c>
      <c r="AQ77" t="e">
        <f t="shared" si="27"/>
        <v>#N/A</v>
      </c>
      <c r="AR77" t="e">
        <f t="shared" si="28"/>
        <v>#N/A</v>
      </c>
      <c r="AT77" s="2" t="s">
        <v>2616</v>
      </c>
      <c r="AU77" s="2">
        <v>43</v>
      </c>
      <c r="AV77" s="256">
        <v>3</v>
      </c>
      <c r="AW77" s="256">
        <v>0</v>
      </c>
      <c r="AX77" s="2" t="s">
        <v>138</v>
      </c>
      <c r="AY77" s="256">
        <v>4</v>
      </c>
      <c r="AZ77" s="256">
        <v>0</v>
      </c>
    </row>
    <row r="78" spans="1:52" x14ac:dyDescent="0.35">
      <c r="A78" s="189" t="s">
        <v>2617</v>
      </c>
      <c r="B78">
        <f>INDEX('Raw Initial'!$A$1:$IZ$96,MATCH(A78,'Raw Initial'!$B$1:$B$96,0),MATCH($M$1,'Raw Initial'!$A$1:$IZ$1,0))</f>
        <v>360</v>
      </c>
      <c r="C78" t="e">
        <f>INDEX('Raw Week1'!$A$1:$IZ$97,MATCH(A78,'Raw Week1'!$B$1:$B$97,0),MATCH($M$1,'Raw Week1'!$A$1:$IZ$1,0))</f>
        <v>#N/A</v>
      </c>
      <c r="D78" t="e">
        <f>INDEX('Raw Week2'!$A$1:$IZ$97,MATCH(A78,'Raw Week2'!$B$1:$B$97,0),MATCH($M$1,'Raw Week2'!$A$1:$IZ$1,0))</f>
        <v>#N/A</v>
      </c>
      <c r="E78" t="e">
        <f>INDEX('Raw Week6'!$A$1:$IZ$96,MATCH(A78,'Raw Week6'!$B$1:$B$96,0),MATCH($M$1,'Raw Week6'!$A$1:$IZ$1,0))</f>
        <v>#N/A</v>
      </c>
      <c r="F78" t="e">
        <f>INDEX('Raw Week12'!$A$1:$IZ$97,MATCH(A78,'Raw Week12'!$B$1:$B$97,0),MATCH($M$1,'Raw Week12'!$A$1:$IZ$1,0))</f>
        <v>#N/A</v>
      </c>
      <c r="G78" t="e">
        <f>INDEX('Raw Week18'!$A$1:$IZ$96,MATCH(A78,'Raw Week18'!$B$1:$B$96,0),MATCH($M$1,'Raw Week18'!$A$1:$IZ$1,0))</f>
        <v>#N/A</v>
      </c>
      <c r="H78" t="e">
        <f>INDEX('Raw Week24'!$A$1:$IZ$97,MATCH(A78,'Raw Week24'!$B$1:$B$97,0),MATCH($M$1,'Raw Week24'!$A$1:$IZ$1,0))</f>
        <v>#N/A</v>
      </c>
      <c r="I78" t="e">
        <f>INDEX('Raw Week30'!$A$1:$IZ$96,MATCH(A78,'Raw Week30'!$B$1:$B$96,0),MATCH($M$1,'Raw Week30'!$A$1:$IZ$1,0))</f>
        <v>#N/A</v>
      </c>
      <c r="J78" t="e">
        <f>INDEX('Raw Week36'!$A$1:$IZ$97,MATCH(A78,'Raw Week36'!$B$1:$B$97,0),MATCH($M$1,'Raw Week36'!$A$1:$IZ$1,0))</f>
        <v>#N/A</v>
      </c>
      <c r="K78" t="e">
        <f>INDEX('Raw Week42'!$A$1:$IZ$95,MATCH(A78,'Raw Week42'!$B$1:$B$95,0),MATCH($M$1,'Raw Week42'!$A$1:$IZ$1,0))</f>
        <v>#N/A</v>
      </c>
      <c r="L78" t="e">
        <f>INDEX('Raw Week48'!$A$1:$IZ$95,MATCH(A78,'Raw Week48'!$B$1:$B$95,0),MATCH($M$1,'Raw Week48'!$A$1:$IZ$1,0))</f>
        <v>#N/A</v>
      </c>
      <c r="N78"/>
      <c r="AH78" s="260">
        <f t="shared" si="22"/>
        <v>360</v>
      </c>
      <c r="AI78" t="e">
        <f t="shared" si="29"/>
        <v>#N/A</v>
      </c>
      <c r="AJ78" t="e">
        <f t="shared" si="30"/>
        <v>#N/A</v>
      </c>
      <c r="AK78" t="e">
        <f t="shared" si="31"/>
        <v>#N/A</v>
      </c>
      <c r="AL78" t="e">
        <f t="shared" si="32"/>
        <v>#N/A</v>
      </c>
      <c r="AM78" t="e">
        <f t="shared" si="23"/>
        <v>#N/A</v>
      </c>
      <c r="AN78" t="e">
        <f t="shared" si="24"/>
        <v>#N/A</v>
      </c>
      <c r="AO78" t="e">
        <f t="shared" si="25"/>
        <v>#N/A</v>
      </c>
      <c r="AP78" t="e">
        <f t="shared" si="26"/>
        <v>#N/A</v>
      </c>
      <c r="AQ78" t="e">
        <f t="shared" si="27"/>
        <v>#N/A</v>
      </c>
      <c r="AR78" t="e">
        <f t="shared" si="28"/>
        <v>#N/A</v>
      </c>
      <c r="AT78" s="2" t="s">
        <v>2617</v>
      </c>
      <c r="AU78" s="2">
        <v>22</v>
      </c>
      <c r="AV78" s="256">
        <v>1</v>
      </c>
      <c r="AW78" s="256">
        <v>1</v>
      </c>
      <c r="AX78" s="2" t="s">
        <v>50</v>
      </c>
      <c r="AY78" s="256">
        <v>3</v>
      </c>
      <c r="AZ78" s="256">
        <v>0</v>
      </c>
    </row>
    <row r="79" spans="1:52" x14ac:dyDescent="0.35">
      <c r="A79" s="189" t="s">
        <v>2618</v>
      </c>
      <c r="B79">
        <f>INDEX('Raw Initial'!$A$1:$IZ$96,MATCH(A79,'Raw Initial'!$B$1:$B$96,0),MATCH($M$1,'Raw Initial'!$A$1:$IZ$1,0))</f>
        <v>720</v>
      </c>
      <c r="C79">
        <f>INDEX('Raw Week1'!$A$1:$IZ$97,MATCH(A79,'Raw Week1'!$B$1:$B$97,0),MATCH($M$1,'Raw Week1'!$A$1:$IZ$1,0))</f>
        <v>900</v>
      </c>
      <c r="D79" t="e">
        <f>INDEX('Raw Week2'!$A$1:$IZ$97,MATCH(A79,'Raw Week2'!$B$1:$B$97,0),MATCH($M$1,'Raw Week2'!$A$1:$IZ$1,0))</f>
        <v>#N/A</v>
      </c>
      <c r="E79" t="e">
        <f>INDEX('Raw Week6'!$A$1:$IZ$96,MATCH(A79,'Raw Week6'!$B$1:$B$96,0),MATCH($M$1,'Raw Week6'!$A$1:$IZ$1,0))</f>
        <v>#N/A</v>
      </c>
      <c r="F79" t="e">
        <f>INDEX('Raw Week12'!$A$1:$IZ$97,MATCH(A79,'Raw Week12'!$B$1:$B$97,0),MATCH($M$1,'Raw Week12'!$A$1:$IZ$1,0))</f>
        <v>#N/A</v>
      </c>
      <c r="G79">
        <f>INDEX('Raw Week18'!$A$1:$IZ$96,MATCH(A79,'Raw Week18'!$B$1:$B$96,0),MATCH($M$1,'Raw Week18'!$A$1:$IZ$1,0))</f>
        <v>300</v>
      </c>
      <c r="H79" t="e">
        <f>INDEX('Raw Week24'!$A$1:$IZ$97,MATCH(A79,'Raw Week24'!$B$1:$B$97,0),MATCH($M$1,'Raw Week24'!$A$1:$IZ$1,0))</f>
        <v>#N/A</v>
      </c>
      <c r="I79" t="e">
        <f>INDEX('Raw Week30'!$A$1:$IZ$96,MATCH(A79,'Raw Week30'!$B$1:$B$96,0),MATCH($M$1,'Raw Week30'!$A$1:$IZ$1,0))</f>
        <v>#N/A</v>
      </c>
      <c r="J79" t="e">
        <f>INDEX('Raw Week36'!$A$1:$IZ$97,MATCH(A79,'Raw Week36'!$B$1:$B$97,0),MATCH($M$1,'Raw Week36'!$A$1:$IZ$1,0))</f>
        <v>#N/A</v>
      </c>
      <c r="K79" t="e">
        <f>INDEX('Raw Week42'!$A$1:$IZ$95,MATCH(A79,'Raw Week42'!$B$1:$B$95,0),MATCH($M$1,'Raw Week42'!$A$1:$IZ$1,0))</f>
        <v>#N/A</v>
      </c>
      <c r="L79" t="e">
        <f>INDEX('Raw Week48'!$A$1:$IZ$95,MATCH(A79,'Raw Week48'!$B$1:$B$95,0),MATCH($M$1,'Raw Week48'!$A$1:$IZ$1,0))</f>
        <v>#N/A</v>
      </c>
      <c r="N79"/>
      <c r="AH79" s="260">
        <f t="shared" si="22"/>
        <v>720</v>
      </c>
      <c r="AI79">
        <f t="shared" si="29"/>
        <v>900</v>
      </c>
      <c r="AJ79" t="e">
        <f t="shared" si="30"/>
        <v>#N/A</v>
      </c>
      <c r="AK79" t="e">
        <f t="shared" si="31"/>
        <v>#N/A</v>
      </c>
      <c r="AL79" t="e">
        <f t="shared" si="32"/>
        <v>#N/A</v>
      </c>
      <c r="AM79">
        <f t="shared" si="23"/>
        <v>300</v>
      </c>
      <c r="AN79" t="e">
        <f t="shared" si="24"/>
        <v>#N/A</v>
      </c>
      <c r="AO79" t="e">
        <f t="shared" si="25"/>
        <v>#N/A</v>
      </c>
      <c r="AP79" t="e">
        <f t="shared" si="26"/>
        <v>#N/A</v>
      </c>
      <c r="AQ79" t="e">
        <f t="shared" si="27"/>
        <v>#N/A</v>
      </c>
      <c r="AR79" t="e">
        <f t="shared" si="28"/>
        <v>#N/A</v>
      </c>
      <c r="AT79" s="2" t="s">
        <v>2618</v>
      </c>
      <c r="AU79" s="2">
        <v>23</v>
      </c>
      <c r="AV79" s="256">
        <v>1</v>
      </c>
      <c r="AW79" s="256">
        <v>1</v>
      </c>
      <c r="AX79" s="2" t="s">
        <v>50</v>
      </c>
      <c r="AY79" s="256">
        <v>4</v>
      </c>
      <c r="AZ79" s="256">
        <v>0</v>
      </c>
    </row>
    <row r="80" spans="1:52" x14ac:dyDescent="0.35">
      <c r="A80" s="189" t="s">
        <v>2619</v>
      </c>
      <c r="B80">
        <f>INDEX('Raw Initial'!$A$1:$IZ$96,MATCH(A80,'Raw Initial'!$B$1:$B$96,0),MATCH($M$1,'Raw Initial'!$A$1:$IZ$1,0))</f>
        <v>1420</v>
      </c>
      <c r="C80">
        <f>INDEX('Raw Week1'!$A$1:$IZ$97,MATCH(A80,'Raw Week1'!$B$1:$B$97,0),MATCH($M$1,'Raw Week1'!$A$1:$IZ$1,0))</f>
        <v>720</v>
      </c>
      <c r="D80">
        <f>INDEX('Raw Week2'!$A$1:$IZ$97,MATCH(A80,'Raw Week2'!$B$1:$B$97,0),MATCH($M$1,'Raw Week2'!$A$1:$IZ$1,0))</f>
        <v>780</v>
      </c>
      <c r="E80">
        <f>INDEX('Raw Week6'!$A$1:$IZ$96,MATCH(A80,'Raw Week6'!$B$1:$B$96,0),MATCH($M$1,'Raw Week6'!$A$1:$IZ$1,0))</f>
        <v>480</v>
      </c>
      <c r="F80">
        <f>INDEX('Raw Week12'!$A$1:$IZ$97,MATCH(A80,'Raw Week12'!$B$1:$B$97,0),MATCH($M$1,'Raw Week12'!$A$1:$IZ$1,0))</f>
        <v>720</v>
      </c>
      <c r="G80">
        <f>INDEX('Raw Week18'!$A$1:$IZ$96,MATCH(A80,'Raw Week18'!$B$1:$B$96,0),MATCH($M$1,'Raw Week18'!$A$1:$IZ$1,0))</f>
        <v>840</v>
      </c>
      <c r="H80">
        <f>INDEX('Raw Week24'!$A$1:$IZ$97,MATCH(A80,'Raw Week24'!$B$1:$B$97,0),MATCH($M$1,'Raw Week24'!$A$1:$IZ$1,0))</f>
        <v>780</v>
      </c>
      <c r="I80">
        <f>INDEX('Raw Week30'!$A$1:$IZ$96,MATCH(A80,'Raw Week30'!$B$1:$B$96,0),MATCH($M$1,'Raw Week30'!$A$1:$IZ$1,0))</f>
        <v>480</v>
      </c>
      <c r="J80" t="e">
        <f>INDEX('Raw Week36'!$A$1:$IZ$97,MATCH(A80,'Raw Week36'!$B$1:$B$97,0),MATCH($M$1,'Raw Week36'!$A$1:$IZ$1,0))</f>
        <v>#N/A</v>
      </c>
      <c r="K80">
        <f>INDEX('Raw Week42'!$A$1:$IZ$95,MATCH(A80,'Raw Week42'!$B$1:$B$95,0),MATCH($M$1,'Raw Week42'!$A$1:$IZ$1,0))</f>
        <v>720</v>
      </c>
      <c r="L80" t="e">
        <f>INDEX('Raw Week48'!$A$1:$IZ$95,MATCH(A80,'Raw Week48'!$B$1:$B$95,0),MATCH($M$1,'Raw Week48'!$A$1:$IZ$1,0))</f>
        <v>#N/A</v>
      </c>
      <c r="N80"/>
      <c r="AH80" s="260">
        <f t="shared" si="22"/>
        <v>1420</v>
      </c>
      <c r="AI80">
        <f t="shared" si="29"/>
        <v>720</v>
      </c>
      <c r="AJ80">
        <f t="shared" si="30"/>
        <v>780</v>
      </c>
      <c r="AK80">
        <f t="shared" si="31"/>
        <v>480</v>
      </c>
      <c r="AL80">
        <f t="shared" si="32"/>
        <v>720</v>
      </c>
      <c r="AM80">
        <f t="shared" si="23"/>
        <v>840</v>
      </c>
      <c r="AN80">
        <f t="shared" si="24"/>
        <v>780</v>
      </c>
      <c r="AO80">
        <f t="shared" si="25"/>
        <v>480</v>
      </c>
      <c r="AP80" t="e">
        <f t="shared" si="26"/>
        <v>#N/A</v>
      </c>
      <c r="AQ80">
        <f t="shared" si="27"/>
        <v>720</v>
      </c>
      <c r="AR80" t="e">
        <f t="shared" si="28"/>
        <v>#N/A</v>
      </c>
      <c r="AT80" s="2" t="s">
        <v>2619</v>
      </c>
      <c r="AU80" s="2">
        <v>21</v>
      </c>
      <c r="AV80" s="256">
        <v>1</v>
      </c>
      <c r="AW80" s="256">
        <v>0</v>
      </c>
      <c r="AX80" s="2" t="s">
        <v>50</v>
      </c>
      <c r="AY80" s="256">
        <v>2</v>
      </c>
      <c r="AZ80" s="256">
        <v>0</v>
      </c>
    </row>
    <row r="81" spans="1:52" x14ac:dyDescent="0.35">
      <c r="A81" s="189" t="s">
        <v>2620</v>
      </c>
      <c r="B81">
        <f>INDEX('Raw Initial'!$A$1:$IZ$96,MATCH(A81,'Raw Initial'!$B$1:$B$96,0),MATCH($M$1,'Raw Initial'!$A$1:$IZ$1,0))</f>
        <v>360</v>
      </c>
      <c r="C81" t="e">
        <f>INDEX('Raw Week1'!$A$1:$IZ$97,MATCH(A81,'Raw Week1'!$B$1:$B$97,0),MATCH($M$1,'Raw Week1'!$A$1:$IZ$1,0))</f>
        <v>#N/A</v>
      </c>
      <c r="D81" t="e">
        <f>INDEX('Raw Week2'!$A$1:$IZ$97,MATCH(A81,'Raw Week2'!$B$1:$B$97,0),MATCH($M$1,'Raw Week2'!$A$1:$IZ$1,0))</f>
        <v>#N/A</v>
      </c>
      <c r="E81">
        <f>INDEX('Raw Week6'!$A$1:$IZ$96,MATCH(A81,'Raw Week6'!$B$1:$B$96,0),MATCH($M$1,'Raw Week6'!$A$1:$IZ$1,0))</f>
        <v>480</v>
      </c>
      <c r="F81" t="e">
        <f>INDEX('Raw Week12'!$A$1:$IZ$97,MATCH(A81,'Raw Week12'!$B$1:$B$97,0),MATCH($M$1,'Raw Week12'!$A$1:$IZ$1,0))</f>
        <v>#N/A</v>
      </c>
      <c r="G81" t="e">
        <f>INDEX('Raw Week18'!$A$1:$IZ$96,MATCH(A81,'Raw Week18'!$B$1:$B$96,0),MATCH($M$1,'Raw Week18'!$A$1:$IZ$1,0))</f>
        <v>#N/A</v>
      </c>
      <c r="H81" t="e">
        <f>INDEX('Raw Week24'!$A$1:$IZ$97,MATCH(A81,'Raw Week24'!$B$1:$B$97,0),MATCH($M$1,'Raw Week24'!$A$1:$IZ$1,0))</f>
        <v>#N/A</v>
      </c>
      <c r="I81" t="e">
        <f>INDEX('Raw Week30'!$A$1:$IZ$96,MATCH(A81,'Raw Week30'!$B$1:$B$96,0),MATCH($M$1,'Raw Week30'!$A$1:$IZ$1,0))</f>
        <v>#N/A</v>
      </c>
      <c r="J81" t="e">
        <f>INDEX('Raw Week36'!$A$1:$IZ$97,MATCH(A81,'Raw Week36'!$B$1:$B$97,0),MATCH($M$1,'Raw Week36'!$A$1:$IZ$1,0))</f>
        <v>#N/A</v>
      </c>
      <c r="K81" t="e">
        <f>INDEX('Raw Week42'!$A$1:$IZ$95,MATCH(A81,'Raw Week42'!$B$1:$B$95,0),MATCH($M$1,'Raw Week42'!$A$1:$IZ$1,0))</f>
        <v>#N/A</v>
      </c>
      <c r="L81" t="e">
        <f>INDEX('Raw Week48'!$A$1:$IZ$95,MATCH(A81,'Raw Week48'!$B$1:$B$95,0),MATCH($M$1,'Raw Week48'!$A$1:$IZ$1,0))</f>
        <v>#N/A</v>
      </c>
      <c r="N81"/>
      <c r="AH81" s="260">
        <f t="shared" si="22"/>
        <v>360</v>
      </c>
      <c r="AI81" t="e">
        <f t="shared" si="29"/>
        <v>#N/A</v>
      </c>
      <c r="AJ81" t="e">
        <f t="shared" si="30"/>
        <v>#N/A</v>
      </c>
      <c r="AK81">
        <f t="shared" si="31"/>
        <v>480</v>
      </c>
      <c r="AL81" t="e">
        <f t="shared" si="32"/>
        <v>#N/A</v>
      </c>
      <c r="AM81" t="e">
        <f t="shared" si="23"/>
        <v>#N/A</v>
      </c>
      <c r="AN81" t="e">
        <f t="shared" si="24"/>
        <v>#N/A</v>
      </c>
      <c r="AO81" t="e">
        <f t="shared" si="25"/>
        <v>#N/A</v>
      </c>
      <c r="AP81" t="e">
        <f t="shared" si="26"/>
        <v>#N/A</v>
      </c>
      <c r="AQ81" t="e">
        <f t="shared" si="27"/>
        <v>#N/A</v>
      </c>
      <c r="AR81" t="e">
        <f t="shared" si="28"/>
        <v>#N/A</v>
      </c>
      <c r="AT81" s="2" t="s">
        <v>2620</v>
      </c>
      <c r="AU81" s="2">
        <v>37</v>
      </c>
      <c r="AV81" s="256">
        <v>2</v>
      </c>
      <c r="AW81" s="256">
        <v>1</v>
      </c>
      <c r="AX81" s="2" t="s">
        <v>915</v>
      </c>
      <c r="AY81" s="256">
        <v>4</v>
      </c>
      <c r="AZ81" s="256">
        <v>0</v>
      </c>
    </row>
    <row r="82" spans="1:52" x14ac:dyDescent="0.35">
      <c r="A82" s="189" t="s">
        <v>2621</v>
      </c>
      <c r="B82">
        <f>INDEX('Raw Initial'!$A$1:$IZ$96,MATCH(A82,'Raw Initial'!$B$1:$B$96,0),MATCH($M$1,'Raw Initial'!$A$1:$IZ$1,0))</f>
        <v>600</v>
      </c>
      <c r="C82" t="e">
        <f>INDEX('Raw Week1'!$A$1:$IZ$97,MATCH(A82,'Raw Week1'!$B$1:$B$97,0),MATCH($M$1,'Raw Week1'!$A$1:$IZ$1,0))</f>
        <v>#N/A</v>
      </c>
      <c r="D82" t="e">
        <f>INDEX('Raw Week2'!$A$1:$IZ$97,MATCH(A82,'Raw Week2'!$B$1:$B$97,0),MATCH($M$1,'Raw Week2'!$A$1:$IZ$1,0))</f>
        <v>#N/A</v>
      </c>
      <c r="E82" t="e">
        <f>INDEX('Raw Week6'!$A$1:$IZ$96,MATCH(A82,'Raw Week6'!$B$1:$B$96,0),MATCH($M$1,'Raw Week6'!$A$1:$IZ$1,0))</f>
        <v>#N/A</v>
      </c>
      <c r="F82" t="e">
        <f>INDEX('Raw Week12'!$A$1:$IZ$97,MATCH(A82,'Raw Week12'!$B$1:$B$97,0),MATCH($M$1,'Raw Week12'!$A$1:$IZ$1,0))</f>
        <v>#N/A</v>
      </c>
      <c r="G82" t="e">
        <f>INDEX('Raw Week18'!$A$1:$IZ$96,MATCH(A82,'Raw Week18'!$B$1:$B$96,0),MATCH($M$1,'Raw Week18'!$A$1:$IZ$1,0))</f>
        <v>#N/A</v>
      </c>
      <c r="H82" t="e">
        <f>INDEX('Raw Week24'!$A$1:$IZ$97,MATCH(A82,'Raw Week24'!$B$1:$B$97,0),MATCH($M$1,'Raw Week24'!$A$1:$IZ$1,0))</f>
        <v>#N/A</v>
      </c>
      <c r="I82" t="e">
        <f>INDEX('Raw Week30'!$A$1:$IZ$96,MATCH(A82,'Raw Week30'!$B$1:$B$96,0),MATCH($M$1,'Raw Week30'!$A$1:$IZ$1,0))</f>
        <v>#N/A</v>
      </c>
      <c r="J82" t="e">
        <f>INDEX('Raw Week36'!$A$1:$IZ$97,MATCH(A82,'Raw Week36'!$B$1:$B$97,0),MATCH($M$1,'Raw Week36'!$A$1:$IZ$1,0))</f>
        <v>#N/A</v>
      </c>
      <c r="K82" t="e">
        <f>INDEX('Raw Week42'!$A$1:$IZ$95,MATCH(A82,'Raw Week42'!$B$1:$B$95,0),MATCH($M$1,'Raw Week42'!$A$1:$IZ$1,0))</f>
        <v>#N/A</v>
      </c>
      <c r="L82" t="e">
        <f>INDEX('Raw Week48'!$A$1:$IZ$95,MATCH(A82,'Raw Week48'!$B$1:$B$95,0),MATCH($M$1,'Raw Week48'!$A$1:$IZ$1,0))</f>
        <v>#N/A</v>
      </c>
      <c r="N82"/>
      <c r="AH82" s="260">
        <f t="shared" si="22"/>
        <v>600</v>
      </c>
      <c r="AI82" t="e">
        <f t="shared" si="29"/>
        <v>#N/A</v>
      </c>
      <c r="AJ82" t="e">
        <f t="shared" si="30"/>
        <v>#N/A</v>
      </c>
      <c r="AK82" t="e">
        <f t="shared" si="31"/>
        <v>#N/A</v>
      </c>
      <c r="AL82" t="e">
        <f t="shared" si="32"/>
        <v>#N/A</v>
      </c>
      <c r="AM82" t="e">
        <f t="shared" si="23"/>
        <v>#N/A</v>
      </c>
      <c r="AN82" t="e">
        <f t="shared" si="24"/>
        <v>#N/A</v>
      </c>
      <c r="AO82" t="e">
        <f t="shared" si="25"/>
        <v>#N/A</v>
      </c>
      <c r="AP82" t="e">
        <f t="shared" si="26"/>
        <v>#N/A</v>
      </c>
      <c r="AQ82" t="e">
        <f t="shared" si="27"/>
        <v>#N/A</v>
      </c>
      <c r="AR82" t="e">
        <f t="shared" si="28"/>
        <v>#N/A</v>
      </c>
      <c r="AT82" s="2" t="s">
        <v>2621</v>
      </c>
      <c r="AU82" s="2">
        <v>37</v>
      </c>
      <c r="AV82" s="256">
        <v>2</v>
      </c>
      <c r="AW82" s="256">
        <v>0</v>
      </c>
      <c r="AX82" s="2" t="s">
        <v>181</v>
      </c>
      <c r="AY82" s="256">
        <v>5</v>
      </c>
      <c r="AZ82" s="256">
        <v>1</v>
      </c>
    </row>
    <row r="83" spans="1:52" x14ac:dyDescent="0.35">
      <c r="A83" s="189" t="s">
        <v>2622</v>
      </c>
      <c r="B83">
        <f>INDEX('Raw Initial'!$A$1:$IZ$96,MATCH(A83,'Raw Initial'!$B$1:$B$96,0),MATCH($M$1,'Raw Initial'!$A$1:$IZ$1,0))</f>
        <v>600</v>
      </c>
      <c r="C83" t="e">
        <f>INDEX('Raw Week1'!$A$1:$IZ$97,MATCH(A83,'Raw Week1'!$B$1:$B$97,0),MATCH($M$1,'Raw Week1'!$A$1:$IZ$1,0))</f>
        <v>#N/A</v>
      </c>
      <c r="D83" t="e">
        <f>INDEX('Raw Week2'!$A$1:$IZ$97,MATCH(A83,'Raw Week2'!$B$1:$B$97,0),MATCH($M$1,'Raw Week2'!$A$1:$IZ$1,0))</f>
        <v>#N/A</v>
      </c>
      <c r="E83">
        <f>INDEX('Raw Week6'!$A$1:$IZ$96,MATCH(A83,'Raw Week6'!$B$1:$B$96,0),MATCH($M$1,'Raw Week6'!$A$1:$IZ$1,0))</f>
        <v>360</v>
      </c>
      <c r="F83" t="e">
        <f>INDEX('Raw Week12'!$A$1:$IZ$97,MATCH(A83,'Raw Week12'!$B$1:$B$97,0),MATCH($M$1,'Raw Week12'!$A$1:$IZ$1,0))</f>
        <v>#N/A</v>
      </c>
      <c r="G83" t="e">
        <f>INDEX('Raw Week18'!$A$1:$IZ$96,MATCH(A83,'Raw Week18'!$B$1:$B$96,0),MATCH($M$1,'Raw Week18'!$A$1:$IZ$1,0))</f>
        <v>#N/A</v>
      </c>
      <c r="H83" t="e">
        <f>INDEX('Raw Week24'!$A$1:$IZ$97,MATCH(A83,'Raw Week24'!$B$1:$B$97,0),MATCH($M$1,'Raw Week24'!$A$1:$IZ$1,0))</f>
        <v>#N/A</v>
      </c>
      <c r="I83" t="e">
        <f>INDEX('Raw Week30'!$A$1:$IZ$96,MATCH(A83,'Raw Week30'!$B$1:$B$96,0),MATCH($M$1,'Raw Week30'!$A$1:$IZ$1,0))</f>
        <v>#N/A</v>
      </c>
      <c r="J83" t="e">
        <f>INDEX('Raw Week36'!$A$1:$IZ$97,MATCH(A83,'Raw Week36'!$B$1:$B$97,0),MATCH($M$1,'Raw Week36'!$A$1:$IZ$1,0))</f>
        <v>#N/A</v>
      </c>
      <c r="K83" t="e">
        <f>INDEX('Raw Week42'!$A$1:$IZ$95,MATCH(A83,'Raw Week42'!$B$1:$B$95,0),MATCH($M$1,'Raw Week42'!$A$1:$IZ$1,0))</f>
        <v>#N/A</v>
      </c>
      <c r="L83" t="e">
        <f>INDEX('Raw Week48'!$A$1:$IZ$95,MATCH(A83,'Raw Week48'!$B$1:$B$95,0),MATCH($M$1,'Raw Week48'!$A$1:$IZ$1,0))</f>
        <v>#N/A</v>
      </c>
      <c r="N83"/>
      <c r="AH83" s="260">
        <f t="shared" si="22"/>
        <v>600</v>
      </c>
      <c r="AI83" t="e">
        <f t="shared" si="29"/>
        <v>#N/A</v>
      </c>
      <c r="AJ83" t="e">
        <f t="shared" si="30"/>
        <v>#N/A</v>
      </c>
      <c r="AK83">
        <f t="shared" si="31"/>
        <v>360</v>
      </c>
      <c r="AL83" t="e">
        <f t="shared" si="32"/>
        <v>#N/A</v>
      </c>
      <c r="AM83" t="e">
        <f t="shared" si="23"/>
        <v>#N/A</v>
      </c>
      <c r="AN83" t="e">
        <f t="shared" si="24"/>
        <v>#N/A</v>
      </c>
      <c r="AO83" t="e">
        <f t="shared" si="25"/>
        <v>#N/A</v>
      </c>
      <c r="AP83" t="e">
        <f t="shared" si="26"/>
        <v>#N/A</v>
      </c>
      <c r="AQ83" t="e">
        <f t="shared" si="27"/>
        <v>#N/A</v>
      </c>
      <c r="AR83" t="e">
        <f t="shared" si="28"/>
        <v>#N/A</v>
      </c>
      <c r="AT83" s="2" t="s">
        <v>2622</v>
      </c>
      <c r="AU83" s="2">
        <v>23</v>
      </c>
      <c r="AV83" s="256">
        <v>1</v>
      </c>
      <c r="AW83" s="256">
        <v>1</v>
      </c>
      <c r="AX83" s="2" t="s">
        <v>50</v>
      </c>
      <c r="AY83" s="256">
        <v>3</v>
      </c>
      <c r="AZ83" s="256">
        <v>0</v>
      </c>
    </row>
    <row r="84" spans="1:52" ht="15" thickBot="1" x14ac:dyDescent="0.4">
      <c r="A84" s="230" t="s">
        <v>2623</v>
      </c>
      <c r="B84">
        <f>INDEX('Raw Initial'!$A$1:$IZ$96,MATCH(A84,'Raw Initial'!$B$1:$B$96,0),MATCH($M$1,'Raw Initial'!$A$1:$IZ$1,0))</f>
        <v>600</v>
      </c>
      <c r="C84">
        <f>INDEX('Raw Week1'!$A$1:$IZ$97,MATCH(A84,'Raw Week1'!$B$1:$B$97,0),MATCH($M$1,'Raw Week1'!$A$1:$IZ$1,0))</f>
        <v>600</v>
      </c>
      <c r="D84">
        <f>INDEX('Raw Week2'!$A$1:$IZ$97,MATCH(A84,'Raw Week2'!$B$1:$B$97,0),MATCH($M$1,'Raw Week2'!$A$1:$IZ$1,0))</f>
        <v>600</v>
      </c>
      <c r="E84">
        <f>INDEX('Raw Week6'!$A$1:$IZ$96,MATCH(A84,'Raw Week6'!$B$1:$B$96,0),MATCH($M$1,'Raw Week6'!$A$1:$IZ$1,0))</f>
        <v>540</v>
      </c>
      <c r="F84">
        <f>INDEX('Raw Week12'!$A$1:$IZ$97,MATCH(A84,'Raw Week12'!$B$1:$B$97,0),MATCH($M$1,'Raw Week12'!$A$1:$IZ$1,0))</f>
        <v>300</v>
      </c>
      <c r="G84" t="e">
        <f>INDEX('Raw Week18'!$A$1:$IZ$96,MATCH(A84,'Raw Week18'!$B$1:$B$96,0),MATCH($M$1,'Raw Week18'!$A$1:$IZ$1,0))</f>
        <v>#N/A</v>
      </c>
      <c r="H84" t="e">
        <f>INDEX('Raw Week24'!$A$1:$IZ$97,MATCH(A84,'Raw Week24'!$B$1:$B$97,0),MATCH($M$1,'Raw Week24'!$A$1:$IZ$1,0))</f>
        <v>#N/A</v>
      </c>
      <c r="I84" t="e">
        <f>INDEX('Raw Week30'!$A$1:$IZ$96,MATCH(A84,'Raw Week30'!$B$1:$B$96,0),MATCH($M$1,'Raw Week30'!$A$1:$IZ$1,0))</f>
        <v>#N/A</v>
      </c>
      <c r="J84" t="e">
        <f>INDEX('Raw Week36'!$A$1:$IZ$97,MATCH(A84,'Raw Week36'!$B$1:$B$97,0),MATCH($M$1,'Raw Week36'!$A$1:$IZ$1,0))</f>
        <v>#N/A</v>
      </c>
      <c r="K84" t="e">
        <f>INDEX('Raw Week42'!$A$1:$IZ$95,MATCH(A84,'Raw Week42'!$B$1:$B$95,0),MATCH($M$1,'Raw Week42'!$A$1:$IZ$1,0))</f>
        <v>#N/A</v>
      </c>
      <c r="L84" t="e">
        <f>INDEX('Raw Week48'!$A$1:$IZ$95,MATCH(A84,'Raw Week48'!$B$1:$B$95,0),MATCH($M$1,'Raw Week48'!$A$1:$IZ$1,0))</f>
        <v>#N/A</v>
      </c>
      <c r="N84"/>
      <c r="AH84" s="261">
        <f t="shared" si="22"/>
        <v>600</v>
      </c>
      <c r="AI84">
        <f t="shared" si="29"/>
        <v>600</v>
      </c>
      <c r="AJ84">
        <f t="shared" si="30"/>
        <v>600</v>
      </c>
      <c r="AK84">
        <f t="shared" si="31"/>
        <v>540</v>
      </c>
      <c r="AL84">
        <f t="shared" si="32"/>
        <v>300</v>
      </c>
      <c r="AM84" t="e">
        <f t="shared" si="23"/>
        <v>#N/A</v>
      </c>
      <c r="AN84" t="e">
        <f t="shared" si="24"/>
        <v>#N/A</v>
      </c>
      <c r="AO84" t="e">
        <f t="shared" si="25"/>
        <v>#N/A</v>
      </c>
      <c r="AP84" t="e">
        <f t="shared" si="26"/>
        <v>#N/A</v>
      </c>
      <c r="AQ84" t="e">
        <f t="shared" si="27"/>
        <v>#N/A</v>
      </c>
      <c r="AR84" t="e">
        <f t="shared" si="28"/>
        <v>#N/A</v>
      </c>
      <c r="AT84" s="2" t="s">
        <v>2623</v>
      </c>
      <c r="AU84" s="2">
        <v>28</v>
      </c>
      <c r="AV84" s="256">
        <v>2</v>
      </c>
      <c r="AW84" s="256">
        <v>0</v>
      </c>
      <c r="AX84" s="2" t="s">
        <v>138</v>
      </c>
      <c r="AY84" s="256">
        <v>4</v>
      </c>
      <c r="AZ84" s="256">
        <v>1</v>
      </c>
    </row>
    <row r="85" spans="1:52" x14ac:dyDescent="0.35">
      <c r="A85" s="226" t="s">
        <v>2534</v>
      </c>
      <c r="B85" s="223">
        <f>AVERAGEIF(B2:B84,"&lt;&gt;#N/A")</f>
        <v>497.71084337349396</v>
      </c>
      <c r="C85" s="223">
        <f t="shared" ref="C85:L85" si="33">AVERAGEIF(C2:C84,"&lt;&gt;#N/A")</f>
        <v>491.25</v>
      </c>
      <c r="D85" s="223">
        <f t="shared" si="33"/>
        <v>451.30434782608694</v>
      </c>
      <c r="E85" s="223">
        <f t="shared" si="33"/>
        <v>471.21212121212119</v>
      </c>
      <c r="F85" s="223">
        <f t="shared" si="33"/>
        <v>456.77419354838707</v>
      </c>
      <c r="G85" s="223">
        <f t="shared" si="33"/>
        <v>415.28571428571428</v>
      </c>
      <c r="H85" s="223">
        <f t="shared" si="33"/>
        <v>446.36363636363637</v>
      </c>
      <c r="I85" s="223">
        <f t="shared" si="33"/>
        <v>398.18181818181819</v>
      </c>
      <c r="J85" s="223">
        <f t="shared" si="33"/>
        <v>535.90909090909088</v>
      </c>
      <c r="K85" s="223">
        <f t="shared" si="33"/>
        <v>360.25</v>
      </c>
      <c r="L85" s="223">
        <f t="shared" si="33"/>
        <v>465.625</v>
      </c>
      <c r="M85" s="239" t="s">
        <v>2534</v>
      </c>
      <c r="AG85">
        <v>1</v>
      </c>
      <c r="AH85" s="262">
        <f t="shared" ref="AH85:AH116" si="34">AI2</f>
        <v>480</v>
      </c>
      <c r="AT85" s="287"/>
      <c r="AU85" s="288"/>
      <c r="AV85" s="289"/>
      <c r="AW85" s="289"/>
      <c r="AX85" s="288"/>
      <c r="AY85" s="289"/>
      <c r="AZ85" s="289"/>
    </row>
    <row r="86" spans="1:52" x14ac:dyDescent="0.35">
      <c r="A86" s="226" t="s">
        <v>2535</v>
      </c>
      <c r="B86" s="213">
        <f t="shared" ref="B86:L86" si="35">_xlfn.AGGREGATE(7,6,B2:B84)</f>
        <v>234.62125837397468</v>
      </c>
      <c r="C86" s="213">
        <f t="shared" si="35"/>
        <v>194.5038065674571</v>
      </c>
      <c r="D86" s="213">
        <f t="shared" si="35"/>
        <v>235.78311196802895</v>
      </c>
      <c r="E86" s="213">
        <f t="shared" si="35"/>
        <v>187.94543050706199</v>
      </c>
      <c r="F86" s="213">
        <f t="shared" si="35"/>
        <v>200.60553493151997</v>
      </c>
      <c r="G86" s="213">
        <f t="shared" si="35"/>
        <v>216.10711629718656</v>
      </c>
      <c r="H86" s="213">
        <f t="shared" si="35"/>
        <v>195.31526296746995</v>
      </c>
      <c r="I86" s="213">
        <f t="shared" si="35"/>
        <v>226.43481903790169</v>
      </c>
      <c r="J86" s="213">
        <f t="shared" si="35"/>
        <v>273.43771103887963</v>
      </c>
      <c r="K86" s="213">
        <f t="shared" si="35"/>
        <v>231.40574414014151</v>
      </c>
      <c r="L86" s="213">
        <f t="shared" si="35"/>
        <v>308.34520639106393</v>
      </c>
      <c r="M86" s="239" t="s">
        <v>2535</v>
      </c>
      <c r="AH86" s="260" t="e">
        <f t="shared" si="34"/>
        <v>#N/A</v>
      </c>
      <c r="AT86" s="287"/>
      <c r="AU86" s="288"/>
      <c r="AV86" s="289"/>
      <c r="AW86" s="289"/>
      <c r="AX86" s="288"/>
      <c r="AY86" s="289"/>
      <c r="AZ86" s="289"/>
    </row>
    <row r="87" spans="1:52" x14ac:dyDescent="0.35">
      <c r="A87" s="226" t="s">
        <v>2533</v>
      </c>
      <c r="B87" s="215">
        <f>COUNTIFS(B2:B84,"&lt;&gt;#N/A")</f>
        <v>83</v>
      </c>
      <c r="C87" s="215">
        <f t="shared" ref="C87:L87" si="36">COUNTIFS(C2:C84,"&lt;&gt;#N/A")</f>
        <v>40</v>
      </c>
      <c r="D87" s="215">
        <f t="shared" si="36"/>
        <v>23</v>
      </c>
      <c r="E87" s="215">
        <f t="shared" si="36"/>
        <v>33</v>
      </c>
      <c r="F87" s="215">
        <f t="shared" si="36"/>
        <v>31</v>
      </c>
      <c r="G87" s="215">
        <f t="shared" si="36"/>
        <v>28</v>
      </c>
      <c r="H87" s="215">
        <f t="shared" si="36"/>
        <v>22</v>
      </c>
      <c r="I87" s="215">
        <f t="shared" si="36"/>
        <v>22</v>
      </c>
      <c r="J87" s="215">
        <f t="shared" si="36"/>
        <v>22</v>
      </c>
      <c r="K87" s="215">
        <f t="shared" si="36"/>
        <v>20</v>
      </c>
      <c r="L87" s="215">
        <f t="shared" si="36"/>
        <v>24</v>
      </c>
      <c r="M87" s="239" t="s">
        <v>2533</v>
      </c>
      <c r="AH87" s="260" t="e">
        <f t="shared" si="34"/>
        <v>#N/A</v>
      </c>
      <c r="AT87" s="287"/>
      <c r="AU87" s="288"/>
      <c r="AV87" s="289"/>
      <c r="AW87" s="289"/>
      <c r="AX87" s="288"/>
      <c r="AY87" s="289"/>
      <c r="AZ87" s="289"/>
    </row>
    <row r="88" spans="1:52" x14ac:dyDescent="0.35">
      <c r="A88" s="226" t="s">
        <v>2536</v>
      </c>
      <c r="B88" s="213">
        <f t="shared" ref="B88:L88" si="37">B86/SQRT(B87)</f>
        <v>25.75302880326927</v>
      </c>
      <c r="C88" s="213">
        <f t="shared" si="37"/>
        <v>30.753752116299065</v>
      </c>
      <c r="D88" s="213">
        <f t="shared" si="37"/>
        <v>49.164177436567215</v>
      </c>
      <c r="E88" s="213">
        <f t="shared" si="37"/>
        <v>32.71709999025385</v>
      </c>
      <c r="F88" s="213">
        <f t="shared" si="37"/>
        <v>36.02981768961839</v>
      </c>
      <c r="G88" s="213">
        <f t="shared" si="37"/>
        <v>40.840406162404946</v>
      </c>
      <c r="H88" s="213">
        <f t="shared" si="37"/>
        <v>41.641353979849022</v>
      </c>
      <c r="I88" s="213">
        <f t="shared" si="37"/>
        <v>48.276065626733654</v>
      </c>
      <c r="J88" s="213">
        <f t="shared" si="37"/>
        <v>58.297115872127542</v>
      </c>
      <c r="K88" s="213">
        <f t="shared" si="37"/>
        <v>51.743897428128001</v>
      </c>
      <c r="L88" s="213">
        <f t="shared" si="37"/>
        <v>62.940701690939434</v>
      </c>
      <c r="M88" s="239" t="s">
        <v>2536</v>
      </c>
      <c r="AH88" s="260">
        <f t="shared" si="34"/>
        <v>180</v>
      </c>
      <c r="AT88" s="287"/>
      <c r="AU88" s="288"/>
      <c r="AV88" s="289"/>
      <c r="AW88" s="289"/>
      <c r="AX88" s="288"/>
      <c r="AY88" s="289"/>
      <c r="AZ88" s="289"/>
    </row>
    <row r="89" spans="1:52" x14ac:dyDescent="0.35">
      <c r="A89" s="226" t="s">
        <v>2638</v>
      </c>
      <c r="B89" s="191">
        <f t="shared" ref="B89:L89" si="38">_xlfn.AGGREGATE(12,7,B2:B84)</f>
        <v>480</v>
      </c>
      <c r="C89" s="191">
        <f t="shared" si="38"/>
        <v>480</v>
      </c>
      <c r="D89" s="191">
        <f t="shared" si="38"/>
        <v>480</v>
      </c>
      <c r="E89" s="191">
        <f t="shared" si="38"/>
        <v>480</v>
      </c>
      <c r="F89" s="191">
        <f t="shared" si="38"/>
        <v>420</v>
      </c>
      <c r="G89" s="191">
        <f t="shared" si="38"/>
        <v>390</v>
      </c>
      <c r="H89" s="191">
        <f t="shared" si="38"/>
        <v>480</v>
      </c>
      <c r="I89" s="191">
        <f t="shared" si="38"/>
        <v>390</v>
      </c>
      <c r="J89" s="191">
        <f t="shared" si="38"/>
        <v>480</v>
      </c>
      <c r="K89" s="191">
        <f t="shared" si="38"/>
        <v>300</v>
      </c>
      <c r="L89" s="191">
        <f t="shared" si="38"/>
        <v>390</v>
      </c>
      <c r="M89" s="239" t="s">
        <v>2638</v>
      </c>
      <c r="AH89" s="260">
        <f t="shared" si="34"/>
        <v>600</v>
      </c>
      <c r="AT89" s="287"/>
      <c r="AU89" s="288"/>
      <c r="AV89" s="289"/>
      <c r="AW89" s="289"/>
      <c r="AX89" s="288"/>
      <c r="AY89" s="289"/>
      <c r="AZ89" s="289"/>
    </row>
    <row r="90" spans="1:52" x14ac:dyDescent="0.35">
      <c r="A90" s="228"/>
      <c r="B90" s="216" t="s">
        <v>2280</v>
      </c>
      <c r="C90" s="216">
        <v>1</v>
      </c>
      <c r="D90" s="216">
        <v>2</v>
      </c>
      <c r="E90" s="216">
        <v>6</v>
      </c>
      <c r="F90" s="216">
        <v>12</v>
      </c>
      <c r="G90" s="216">
        <v>18</v>
      </c>
      <c r="H90" s="216">
        <v>24</v>
      </c>
      <c r="I90" s="216">
        <v>30</v>
      </c>
      <c r="J90" s="216">
        <v>36</v>
      </c>
      <c r="K90" s="216">
        <v>42</v>
      </c>
      <c r="L90" s="216">
        <v>48</v>
      </c>
      <c r="AH90" s="260">
        <f t="shared" si="34"/>
        <v>600</v>
      </c>
      <c r="AT90" s="287"/>
      <c r="AU90" s="288"/>
      <c r="AV90" s="289"/>
      <c r="AW90" s="289"/>
      <c r="AX90" s="288"/>
      <c r="AY90" s="289"/>
      <c r="AZ90" s="289"/>
    </row>
    <row r="91" spans="1:52" x14ac:dyDescent="0.35">
      <c r="A91" s="228"/>
      <c r="AH91" s="260" t="e">
        <f t="shared" si="34"/>
        <v>#N/A</v>
      </c>
      <c r="AT91" s="287"/>
      <c r="AU91" s="288"/>
      <c r="AV91" s="289"/>
      <c r="AW91" s="289"/>
      <c r="AX91" s="288"/>
      <c r="AY91" s="289"/>
      <c r="AZ91" s="289"/>
    </row>
    <row r="92" spans="1:52" x14ac:dyDescent="0.35">
      <c r="A92" s="228" t="s">
        <v>2845</v>
      </c>
      <c r="AH92" s="260">
        <f t="shared" si="34"/>
        <v>240</v>
      </c>
      <c r="AT92" s="287"/>
      <c r="AU92" s="288"/>
      <c r="AV92" s="289"/>
      <c r="AW92" s="289"/>
      <c r="AX92" s="288"/>
      <c r="AY92" s="289"/>
      <c r="AZ92" s="289"/>
    </row>
    <row r="93" spans="1:52" x14ac:dyDescent="0.35">
      <c r="A93" s="228" t="s">
        <v>2821</v>
      </c>
      <c r="AH93" s="260" t="e">
        <f t="shared" si="34"/>
        <v>#N/A</v>
      </c>
      <c r="AL93" s="291" t="s">
        <v>2824</v>
      </c>
      <c r="AT93" s="287"/>
      <c r="AU93" s="288"/>
      <c r="AV93" s="289"/>
      <c r="AW93" s="289"/>
      <c r="AX93" s="288"/>
      <c r="AY93" s="289"/>
      <c r="AZ93" s="289"/>
    </row>
    <row r="94" spans="1:52" x14ac:dyDescent="0.35">
      <c r="B94" s="192">
        <v>0</v>
      </c>
      <c r="C94">
        <v>1</v>
      </c>
      <c r="D94">
        <v>2</v>
      </c>
      <c r="E94">
        <v>6</v>
      </c>
      <c r="F94">
        <v>12</v>
      </c>
      <c r="G94">
        <v>18</v>
      </c>
      <c r="H94">
        <v>24</v>
      </c>
      <c r="I94" s="188">
        <v>30</v>
      </c>
      <c r="J94" s="188">
        <v>36</v>
      </c>
      <c r="K94" s="188">
        <v>42</v>
      </c>
      <c r="L94" s="188">
        <v>48</v>
      </c>
      <c r="AH94" s="260" t="e">
        <f t="shared" si="34"/>
        <v>#N/A</v>
      </c>
      <c r="AL94" s="291" t="s">
        <v>2825</v>
      </c>
      <c r="AT94" s="287"/>
      <c r="AU94" s="288"/>
      <c r="AV94" s="289"/>
      <c r="AW94" s="289"/>
      <c r="AX94" s="288"/>
      <c r="AY94" s="289"/>
      <c r="AZ94" s="289"/>
    </row>
    <row r="95" spans="1:52" x14ac:dyDescent="0.35">
      <c r="A95" s="292" t="s">
        <v>2818</v>
      </c>
      <c r="B95">
        <f t="shared" ref="B95:L95" si="39">COUNTIFS(B2:B84,"=No*")</f>
        <v>0</v>
      </c>
      <c r="C95">
        <f t="shared" si="39"/>
        <v>0</v>
      </c>
      <c r="D95">
        <f t="shared" si="39"/>
        <v>0</v>
      </c>
      <c r="E95">
        <f t="shared" si="39"/>
        <v>0</v>
      </c>
      <c r="F95">
        <f t="shared" si="39"/>
        <v>0</v>
      </c>
      <c r="G95">
        <f t="shared" si="39"/>
        <v>0</v>
      </c>
      <c r="H95">
        <f t="shared" si="39"/>
        <v>0</v>
      </c>
      <c r="I95">
        <f t="shared" si="39"/>
        <v>0</v>
      </c>
      <c r="J95">
        <f t="shared" si="39"/>
        <v>0</v>
      </c>
      <c r="K95">
        <f t="shared" si="39"/>
        <v>0</v>
      </c>
      <c r="L95">
        <f t="shared" si="39"/>
        <v>0</v>
      </c>
      <c r="AH95" s="260">
        <f t="shared" si="34"/>
        <v>480</v>
      </c>
      <c r="AL95" s="291" t="s">
        <v>2826</v>
      </c>
      <c r="AT95" s="287"/>
      <c r="AU95" s="288"/>
      <c r="AV95" s="289"/>
      <c r="AW95" s="289"/>
      <c r="AX95" s="288"/>
      <c r="AY95" s="289"/>
      <c r="AZ95" s="289"/>
    </row>
    <row r="96" spans="1:52" x14ac:dyDescent="0.35">
      <c r="A96" s="285" t="s">
        <v>2819</v>
      </c>
      <c r="B96" s="286">
        <f>COUNTIFS(B2:B84,"=Yes* more*")</f>
        <v>0</v>
      </c>
      <c r="C96" s="286">
        <f t="shared" ref="C96:L96" si="40">COUNTIFS(C2:C84,"=Yes* more*")</f>
        <v>0</v>
      </c>
      <c r="D96" s="286">
        <f t="shared" si="40"/>
        <v>0</v>
      </c>
      <c r="E96" s="286">
        <f t="shared" si="40"/>
        <v>0</v>
      </c>
      <c r="F96" s="286">
        <f t="shared" si="40"/>
        <v>0</v>
      </c>
      <c r="G96" s="286">
        <f t="shared" si="40"/>
        <v>0</v>
      </c>
      <c r="H96" s="286">
        <f t="shared" si="40"/>
        <v>0</v>
      </c>
      <c r="I96" s="286">
        <f t="shared" si="40"/>
        <v>0</v>
      </c>
      <c r="J96" s="286">
        <f t="shared" si="40"/>
        <v>0</v>
      </c>
      <c r="K96" s="286">
        <f t="shared" si="40"/>
        <v>0</v>
      </c>
      <c r="L96" s="286">
        <f t="shared" si="40"/>
        <v>0</v>
      </c>
      <c r="AH96" s="260">
        <f t="shared" si="34"/>
        <v>360</v>
      </c>
      <c r="AT96" s="287"/>
      <c r="AU96" s="288"/>
      <c r="AV96" s="289"/>
      <c r="AW96" s="289"/>
      <c r="AX96" s="288"/>
      <c r="AY96" s="289"/>
      <c r="AZ96" s="289"/>
    </row>
    <row r="97" spans="1:38" x14ac:dyDescent="0.35">
      <c r="A97" s="229" t="s">
        <v>2820</v>
      </c>
      <c r="B97" s="192">
        <f>COUNTIFS(B2:B84,"=Yes* less*")</f>
        <v>0</v>
      </c>
      <c r="C97" s="192">
        <f t="shared" ref="C97:L97" si="41">COUNTIFS(C2:C84,"=Yes* less*")</f>
        <v>0</v>
      </c>
      <c r="D97" s="192">
        <f t="shared" si="41"/>
        <v>0</v>
      </c>
      <c r="E97" s="192">
        <f t="shared" si="41"/>
        <v>0</v>
      </c>
      <c r="F97" s="192">
        <f t="shared" si="41"/>
        <v>0</v>
      </c>
      <c r="G97" s="192">
        <f t="shared" si="41"/>
        <v>0</v>
      </c>
      <c r="H97" s="192">
        <f t="shared" si="41"/>
        <v>0</v>
      </c>
      <c r="I97" s="192">
        <f t="shared" si="41"/>
        <v>0</v>
      </c>
      <c r="J97" s="192">
        <f t="shared" si="41"/>
        <v>0</v>
      </c>
      <c r="K97" s="192">
        <f t="shared" si="41"/>
        <v>0</v>
      </c>
      <c r="L97" s="192">
        <f t="shared" si="41"/>
        <v>0</v>
      </c>
      <c r="AH97" s="260">
        <f t="shared" si="34"/>
        <v>540</v>
      </c>
      <c r="AL97" s="291" t="s">
        <v>2827</v>
      </c>
    </row>
    <row r="98" spans="1:38" x14ac:dyDescent="0.35">
      <c r="A98" s="285" t="s">
        <v>2533</v>
      </c>
      <c r="B98" s="286">
        <f>COUNTIFS(B2:B84,"&lt;&gt;#N/A")</f>
        <v>83</v>
      </c>
      <c r="C98" s="286">
        <f t="shared" ref="C98:L98" si="42">COUNTIFS(C2:C84,"&lt;&gt;#N/A")</f>
        <v>40</v>
      </c>
      <c r="D98" s="286">
        <f t="shared" si="42"/>
        <v>23</v>
      </c>
      <c r="E98" s="286">
        <f t="shared" si="42"/>
        <v>33</v>
      </c>
      <c r="F98" s="286">
        <f t="shared" si="42"/>
        <v>31</v>
      </c>
      <c r="G98" s="286">
        <f t="shared" si="42"/>
        <v>28</v>
      </c>
      <c r="H98" s="286">
        <f t="shared" si="42"/>
        <v>22</v>
      </c>
      <c r="I98" s="286">
        <f t="shared" si="42"/>
        <v>22</v>
      </c>
      <c r="J98" s="286">
        <f t="shared" si="42"/>
        <v>22</v>
      </c>
      <c r="K98" s="286">
        <f t="shared" si="42"/>
        <v>20</v>
      </c>
      <c r="L98" s="286">
        <f t="shared" si="42"/>
        <v>24</v>
      </c>
      <c r="AH98" s="260" t="e">
        <f t="shared" si="34"/>
        <v>#N/A</v>
      </c>
      <c r="AL98" s="291" t="s">
        <v>2828</v>
      </c>
    </row>
    <row r="99" spans="1:38" x14ac:dyDescent="0.35">
      <c r="AH99" s="260">
        <f t="shared" si="34"/>
        <v>480</v>
      </c>
      <c r="AL99" s="291" t="s">
        <v>2829</v>
      </c>
    </row>
    <row r="100" spans="1:38" x14ac:dyDescent="0.35">
      <c r="AH100" s="260">
        <f t="shared" si="34"/>
        <v>300</v>
      </c>
      <c r="AL100" s="291" t="s">
        <v>2830</v>
      </c>
    </row>
    <row r="101" spans="1:38" x14ac:dyDescent="0.35">
      <c r="A101" s="229" t="s">
        <v>2822</v>
      </c>
      <c r="AH101" s="260">
        <f t="shared" si="34"/>
        <v>300</v>
      </c>
      <c r="AL101" s="291" t="s">
        <v>2831</v>
      </c>
    </row>
    <row r="102" spans="1:38" x14ac:dyDescent="0.35">
      <c r="A102" s="229" t="s">
        <v>2818</v>
      </c>
      <c r="B102" s="192">
        <f t="shared" ref="B102:L102" si="43">COUNTIFS(B2:B84,"=No*")</f>
        <v>0</v>
      </c>
      <c r="C102" s="192">
        <f t="shared" si="43"/>
        <v>0</v>
      </c>
      <c r="D102" s="192">
        <f t="shared" si="43"/>
        <v>0</v>
      </c>
      <c r="E102" s="192">
        <f t="shared" si="43"/>
        <v>0</v>
      </c>
      <c r="F102" s="192">
        <f t="shared" si="43"/>
        <v>0</v>
      </c>
      <c r="G102" s="192">
        <f t="shared" si="43"/>
        <v>0</v>
      </c>
      <c r="H102" s="192">
        <f t="shared" si="43"/>
        <v>0</v>
      </c>
      <c r="I102" s="192">
        <f t="shared" si="43"/>
        <v>0</v>
      </c>
      <c r="J102" s="192">
        <f t="shared" si="43"/>
        <v>0</v>
      </c>
      <c r="K102" s="192">
        <f t="shared" si="43"/>
        <v>0</v>
      </c>
      <c r="L102" s="192">
        <f t="shared" si="43"/>
        <v>0</v>
      </c>
      <c r="AH102" s="260">
        <f t="shared" si="34"/>
        <v>600</v>
      </c>
      <c r="AL102" s="291" t="s">
        <v>2832</v>
      </c>
    </row>
    <row r="103" spans="1:38" x14ac:dyDescent="0.35">
      <c r="A103" s="283" t="s">
        <v>2823</v>
      </c>
      <c r="B103" s="284">
        <f t="shared" ref="B103:L103" si="44">COUNTIFS(B2:B84,"=Yes*")</f>
        <v>0</v>
      </c>
      <c r="C103" s="284">
        <f t="shared" si="44"/>
        <v>0</v>
      </c>
      <c r="D103" s="284">
        <f t="shared" si="44"/>
        <v>0</v>
      </c>
      <c r="E103" s="284">
        <f t="shared" si="44"/>
        <v>0</v>
      </c>
      <c r="F103" s="284">
        <f t="shared" si="44"/>
        <v>0</v>
      </c>
      <c r="G103" s="284">
        <f t="shared" si="44"/>
        <v>0</v>
      </c>
      <c r="H103" s="284">
        <f t="shared" si="44"/>
        <v>0</v>
      </c>
      <c r="I103" s="284">
        <f t="shared" si="44"/>
        <v>0</v>
      </c>
      <c r="J103" s="284">
        <f t="shared" si="44"/>
        <v>0</v>
      </c>
      <c r="K103" s="284">
        <f t="shared" si="44"/>
        <v>0</v>
      </c>
      <c r="L103" s="284">
        <f t="shared" si="44"/>
        <v>0</v>
      </c>
      <c r="AH103" s="260" t="e">
        <f t="shared" si="34"/>
        <v>#N/A</v>
      </c>
    </row>
    <row r="104" spans="1:38" x14ac:dyDescent="0.35">
      <c r="A104" s="227" t="s">
        <v>2533</v>
      </c>
      <c r="B104" s="192">
        <f t="shared" ref="B104:L104" si="45">COUNTIFS(B2:B84,"&lt;&gt;#N/A")</f>
        <v>83</v>
      </c>
      <c r="C104" s="192">
        <f t="shared" si="45"/>
        <v>40</v>
      </c>
      <c r="D104" s="192">
        <f t="shared" si="45"/>
        <v>23</v>
      </c>
      <c r="E104" s="192">
        <f t="shared" si="45"/>
        <v>33</v>
      </c>
      <c r="F104" s="192">
        <f t="shared" si="45"/>
        <v>31</v>
      </c>
      <c r="G104" s="192">
        <f t="shared" si="45"/>
        <v>28</v>
      </c>
      <c r="H104" s="192">
        <f t="shared" si="45"/>
        <v>22</v>
      </c>
      <c r="I104" s="192">
        <f t="shared" si="45"/>
        <v>22</v>
      </c>
      <c r="J104" s="192">
        <f t="shared" si="45"/>
        <v>22</v>
      </c>
      <c r="K104" s="192">
        <f t="shared" si="45"/>
        <v>20</v>
      </c>
      <c r="L104" s="192">
        <f t="shared" si="45"/>
        <v>24</v>
      </c>
      <c r="AH104" s="260">
        <f t="shared" si="34"/>
        <v>660</v>
      </c>
      <c r="AL104" s="291" t="s">
        <v>2833</v>
      </c>
    </row>
    <row r="105" spans="1:38" x14ac:dyDescent="0.35">
      <c r="AH105" s="260">
        <f t="shared" si="34"/>
        <v>540</v>
      </c>
      <c r="AL105" s="291" t="s">
        <v>2834</v>
      </c>
    </row>
    <row r="106" spans="1:38" x14ac:dyDescent="0.35">
      <c r="A106" s="227" t="s">
        <v>2844</v>
      </c>
      <c r="AH106" s="260">
        <f t="shared" si="34"/>
        <v>300</v>
      </c>
      <c r="AL106" s="291" t="s">
        <v>2835</v>
      </c>
    </row>
    <row r="107" spans="1:38" x14ac:dyDescent="0.35">
      <c r="A107" s="228" t="s">
        <v>2821</v>
      </c>
      <c r="AH107" s="260">
        <f t="shared" si="34"/>
        <v>420</v>
      </c>
    </row>
    <row r="108" spans="1:38" x14ac:dyDescent="0.35">
      <c r="B108" s="192">
        <v>0</v>
      </c>
      <c r="C108">
        <v>1</v>
      </c>
      <c r="D108">
        <v>2</v>
      </c>
      <c r="E108">
        <v>6</v>
      </c>
      <c r="F108">
        <v>12</v>
      </c>
      <c r="G108">
        <v>18</v>
      </c>
      <c r="H108">
        <v>24</v>
      </c>
      <c r="I108" s="188">
        <v>30</v>
      </c>
      <c r="J108" s="188">
        <v>36</v>
      </c>
      <c r="K108" s="188">
        <v>42</v>
      </c>
      <c r="L108" s="188">
        <v>48</v>
      </c>
      <c r="AH108" s="260" t="e">
        <f t="shared" si="34"/>
        <v>#N/A</v>
      </c>
    </row>
    <row r="109" spans="1:38" x14ac:dyDescent="0.35">
      <c r="A109" s="229" t="s">
        <v>2836</v>
      </c>
      <c r="B109" s="192">
        <f>COUNTIFS(B2:B84,"=No*",AW2:AW84, 1)</f>
        <v>0</v>
      </c>
      <c r="C109" s="192">
        <f>COUNTIFS(C2:C84,"=No*",AW2:AW84, 1)</f>
        <v>0</v>
      </c>
      <c r="D109" s="192">
        <f>COUNTIFS(D2:D84,"=No*",AW2:AW84, 1)</f>
        <v>0</v>
      </c>
      <c r="E109" s="192">
        <f>COUNTIFS(E2:E84,"=No*",AW2:AW84, 1)</f>
        <v>0</v>
      </c>
      <c r="F109" s="192">
        <f>COUNTIFS(F2:F84,"=No*",AW2:AW84, 1)</f>
        <v>0</v>
      </c>
      <c r="G109" s="192">
        <f>COUNTIFS(G2:G84,"=No*",AW2:AW84, 1)</f>
        <v>0</v>
      </c>
      <c r="H109" s="192">
        <f>COUNTIFS(H2:H84,"=No*",AW2:AW84, 1)</f>
        <v>0</v>
      </c>
      <c r="I109" s="192">
        <f>COUNTIFS(I2:I84,"=No*",AW2:AW84, 1)</f>
        <v>0</v>
      </c>
      <c r="J109" s="192">
        <f>COUNTIFS(J2:J84,"=No*",AW2:AW84, 1)</f>
        <v>0</v>
      </c>
      <c r="K109" s="192">
        <f>COUNTIFS(K2:K84,"=No*",AW2:AW84, 1)</f>
        <v>0</v>
      </c>
      <c r="L109" s="192">
        <f>COUNTIFS(L2:L84,"=No*",AW2:AW84, 1)</f>
        <v>0</v>
      </c>
      <c r="AH109" s="260" t="e">
        <f t="shared" si="34"/>
        <v>#N/A</v>
      </c>
    </row>
    <row r="110" spans="1:38" x14ac:dyDescent="0.35">
      <c r="A110" s="293" t="s">
        <v>2837</v>
      </c>
      <c r="B110" s="286">
        <f>COUNTIFS(B2:B84,"=No*",AW2:AW84, 0)</f>
        <v>0</v>
      </c>
      <c r="C110" s="286">
        <f>COUNTIFS(C2:C84,"=No*",AW2:AW84, 0)</f>
        <v>0</v>
      </c>
      <c r="D110" s="286">
        <f>COUNTIFS(D2:D84,"=No*",AW2:AW84, 0)</f>
        <v>0</v>
      </c>
      <c r="E110" s="286">
        <f>COUNTIFS(E2:E84,"=No*",AW2:AW84, 0)</f>
        <v>0</v>
      </c>
      <c r="F110" s="286">
        <f>COUNTIFS(F2:F84,"=No*",AW2:AW84, 0)</f>
        <v>0</v>
      </c>
      <c r="G110" s="286">
        <f>COUNTIFS(G2:G84,"=No*",AW2:AW84, 0)</f>
        <v>0</v>
      </c>
      <c r="H110" s="286">
        <f>COUNTIFS(H2:H84,"=No*",AW2:AW84, 0)</f>
        <v>0</v>
      </c>
      <c r="I110" s="286">
        <f>COUNTIFS(I2:I84,"=No*",AW2:AW84, 0)</f>
        <v>0</v>
      </c>
      <c r="J110" s="286">
        <f>COUNTIFS(J2:J84,"=No*",AW2:AW84, 0)</f>
        <v>0</v>
      </c>
      <c r="K110" s="286">
        <f>COUNTIFS(K2:K84,"=No*",AW2:AW84, 0)</f>
        <v>0</v>
      </c>
      <c r="L110" s="286">
        <f>COUNTIFS(L2:L84,"=No*",AW2:AW84, 0)</f>
        <v>0</v>
      </c>
      <c r="AH110" s="260">
        <f t="shared" si="34"/>
        <v>600</v>
      </c>
    </row>
    <row r="111" spans="1:38" x14ac:dyDescent="0.35">
      <c r="A111" s="229" t="s">
        <v>2838</v>
      </c>
      <c r="B111" s="192">
        <f>COUNTIFS(B2:B84,"=Yes* more*",AW2:AW84, 1)</f>
        <v>0</v>
      </c>
      <c r="C111" s="192">
        <f>COUNTIFS(C2:C84,"=Yes*",AW2:AW84, 1)</f>
        <v>0</v>
      </c>
      <c r="D111" s="192">
        <f>COUNTIFS(D2:D84,"=Yes*",AW2:AW84, 1)</f>
        <v>0</v>
      </c>
      <c r="E111" s="192">
        <f>COUNTIFS(E2:E84,"=Yes*",AW2:AW84, 1)</f>
        <v>0</v>
      </c>
      <c r="F111" s="192">
        <f>COUNTIFS(F2:F84,"=Yes*",AW2:AW84, 1)</f>
        <v>0</v>
      </c>
      <c r="G111" s="192">
        <f>COUNTIFS(G2:G84,"=Yes*",AW2:AW84, 1)</f>
        <v>0</v>
      </c>
      <c r="H111" s="192">
        <f>COUNTIFS(H2:H84,"=Yes*",AW2:AW84, 1)</f>
        <v>0</v>
      </c>
      <c r="I111" s="192">
        <f>COUNTIFS(I2:I84,"=Yes*",AW2:AW84, 1)</f>
        <v>0</v>
      </c>
      <c r="J111" s="192">
        <f>COUNTIFS(J2:J84,"=Yes*",AW2:AW84, 1)</f>
        <v>0</v>
      </c>
      <c r="K111" s="192">
        <f>COUNTIFS(K2:K84,"=Yes*",AW2:AW84, 1)</f>
        <v>0</v>
      </c>
      <c r="L111" s="192">
        <f>COUNTIFS(L2:L84,"=Yes*",AW2:AW84, 1)</f>
        <v>0</v>
      </c>
      <c r="AH111" s="260" t="e">
        <f t="shared" si="34"/>
        <v>#N/A</v>
      </c>
    </row>
    <row r="112" spans="1:38" x14ac:dyDescent="0.35">
      <c r="A112" s="293" t="s">
        <v>2839</v>
      </c>
      <c r="B112" s="286">
        <f>COUNTIFS(B2:B84,"=Yes* more*",AW2:AW84, 0)</f>
        <v>0</v>
      </c>
      <c r="C112" s="286">
        <f>COUNTIFS(C2:C84,"=Yes* more*",AW2:AW84, 0)</f>
        <v>0</v>
      </c>
      <c r="D112" s="286">
        <f>COUNTIFS(D2:D84,"=Yes* more*",AW2:AW84, 0)</f>
        <v>0</v>
      </c>
      <c r="E112" s="286">
        <f>COUNTIFS(E2:E84,"=Yes* more*",AW2:AW84, 0)</f>
        <v>0</v>
      </c>
      <c r="F112" s="286">
        <f>COUNTIFS(F2:F84,"=Yes* more*",AW2:AW84, 0)</f>
        <v>0</v>
      </c>
      <c r="G112" s="286">
        <f>COUNTIFS(G2:G84,"=Yes* more*",AW2:AW84, 0)</f>
        <v>0</v>
      </c>
      <c r="H112" s="286">
        <f>COUNTIFS(H2:H84,"=Yes* more*",AW2:AW84, 0)</f>
        <v>0</v>
      </c>
      <c r="I112" s="286">
        <f>COUNTIFS(I2:I84,"=Yes* more*",AW2:AW84, 0)</f>
        <v>0</v>
      </c>
      <c r="J112" s="286">
        <f>COUNTIFS(J2:J84,"=Yes* more*",AW2:AW84, 0)</f>
        <v>0</v>
      </c>
      <c r="K112" s="286">
        <f>COUNTIFS(K2:K84,"=Yes* more*",AW2:AW84, 0)</f>
        <v>0</v>
      </c>
      <c r="L112" s="286">
        <f>COUNTIFS(L2:L84,"=Yes* more*",AW2:AW84, 0)</f>
        <v>0</v>
      </c>
      <c r="AH112" s="260">
        <f t="shared" si="34"/>
        <v>480</v>
      </c>
    </row>
    <row r="113" spans="1:34" x14ac:dyDescent="0.35">
      <c r="A113" s="229" t="s">
        <v>2841</v>
      </c>
      <c r="B113" s="294">
        <f>COUNTIFS(B2:B84,"=Yes* more*",AW2:AW84, 1)</f>
        <v>0</v>
      </c>
      <c r="C113" s="294">
        <f>COUNTIFS(C2:C84,"=Yes* more*",AW2:AW84, 1)</f>
        <v>0</v>
      </c>
      <c r="D113" s="294">
        <f>COUNTIFS(D2:D84,"=Yes* more*",AW3:AW85, 1)</f>
        <v>0</v>
      </c>
      <c r="E113" s="294">
        <f>COUNTIFS(E2:E84,"=Yes* more*",AW2:AW84, 1)</f>
        <v>0</v>
      </c>
      <c r="F113" s="294">
        <f>COUNTIFS(F2:F84,"=Yes* more*",AW2:AW84, 1)</f>
        <v>0</v>
      </c>
      <c r="G113" s="294">
        <f>COUNTIFS(G2:G84,"=Yes* more*",AW2:AW84, 1)</f>
        <v>0</v>
      </c>
      <c r="H113" s="294">
        <f>COUNTIFS(H2:H84,"=Yes* more*",AW2:AW84, 1)</f>
        <v>0</v>
      </c>
      <c r="I113" s="294">
        <f>COUNTIFS(I2:I84,"=Yes* more*",AW2:AW84, 1)</f>
        <v>0</v>
      </c>
      <c r="J113" s="294">
        <f>COUNTIFS(J2:J84,"=Yes* more*",AW2:AW84, 1)</f>
        <v>0</v>
      </c>
      <c r="K113" s="294">
        <f>COUNTIFS(K2:K84,"=Yes* more*",AW2:AW84, 1)</f>
        <v>0</v>
      </c>
      <c r="L113" s="294">
        <f>COUNTIFS(L2:L84,"=Yes* more*",AW2:AW84, 1)</f>
        <v>0</v>
      </c>
      <c r="AH113" s="260">
        <f t="shared" si="34"/>
        <v>720</v>
      </c>
    </row>
    <row r="114" spans="1:34" x14ac:dyDescent="0.35">
      <c r="A114" s="293" t="s">
        <v>2840</v>
      </c>
      <c r="B114" s="286">
        <f>COUNTIFS(B2:B84,"=Yes* more*",AW2:AW84, 0)</f>
        <v>0</v>
      </c>
      <c r="C114" s="286">
        <f>COUNTIFS(C2:C84,"=Yes* more*",AW2:AW84, 0)</f>
        <v>0</v>
      </c>
      <c r="D114" s="286">
        <f>COUNTIFS(D2:D84,"=Yes* more*",AW2:AW84, 0)</f>
        <v>0</v>
      </c>
      <c r="E114" s="286">
        <f>COUNTIFS(E2:E84,"=Yes* more*",AW2:AW84, 0)</f>
        <v>0</v>
      </c>
      <c r="F114" s="286">
        <f>COUNTIFS(F2:F84,"=Yes* more*",AW2:AW84, 0)</f>
        <v>0</v>
      </c>
      <c r="G114" s="286">
        <f>COUNTIFS(G2:G84,"=Yes* more*",AW2:AW84, 0)</f>
        <v>0</v>
      </c>
      <c r="H114" s="286">
        <f>COUNTIFS(H2:H84,"=Yes* more*",AW2:AW84, 0)</f>
        <v>0</v>
      </c>
      <c r="I114" s="286">
        <f>COUNTIFS(I2:I84,"=Yes* more*",AW2:AW84, 0)</f>
        <v>0</v>
      </c>
      <c r="J114" s="286">
        <f>COUNTIFS(J2:J84,"=Yes* more*",AW2:AW84, 0)</f>
        <v>0</v>
      </c>
      <c r="K114" s="286">
        <f>COUNTIFS(K2:K84,"=Yes* more*",AW2:AW84, 0)</f>
        <v>0</v>
      </c>
      <c r="L114" s="286">
        <f>COUNTIFS(L2:L84,"=Yes* more*",AW2:AW84, 0)</f>
        <v>0</v>
      </c>
      <c r="AH114" s="260" t="e">
        <f t="shared" si="34"/>
        <v>#N/A</v>
      </c>
    </row>
    <row r="115" spans="1:34" x14ac:dyDescent="0.35">
      <c r="A115" s="227" t="s">
        <v>2533</v>
      </c>
      <c r="B115" s="192">
        <f>COUNTIFS(B2:B84,"&lt;&gt;#N/A")</f>
        <v>83</v>
      </c>
      <c r="C115" s="192">
        <f t="shared" ref="C115:L115" si="46">COUNTIFS(C2:C84,"&lt;&gt;#N/A")</f>
        <v>40</v>
      </c>
      <c r="D115" s="192">
        <f t="shared" si="46"/>
        <v>23</v>
      </c>
      <c r="E115" s="192">
        <f t="shared" si="46"/>
        <v>33</v>
      </c>
      <c r="F115" s="192">
        <f t="shared" si="46"/>
        <v>31</v>
      </c>
      <c r="G115" s="192">
        <f t="shared" si="46"/>
        <v>28</v>
      </c>
      <c r="H115" s="192">
        <f t="shared" si="46"/>
        <v>22</v>
      </c>
      <c r="I115" s="192">
        <f t="shared" si="46"/>
        <v>22</v>
      </c>
      <c r="J115" s="192">
        <f t="shared" si="46"/>
        <v>22</v>
      </c>
      <c r="K115" s="192">
        <f t="shared" si="46"/>
        <v>20</v>
      </c>
      <c r="L115" s="192">
        <f t="shared" si="46"/>
        <v>24</v>
      </c>
      <c r="AH115" s="260" t="e">
        <f t="shared" si="34"/>
        <v>#N/A</v>
      </c>
    </row>
    <row r="116" spans="1:34" x14ac:dyDescent="0.35">
      <c r="AH116" s="260" t="e">
        <f t="shared" si="34"/>
        <v>#N/A</v>
      </c>
    </row>
    <row r="117" spans="1:34" x14ac:dyDescent="0.35">
      <c r="A117" s="229" t="s">
        <v>2822</v>
      </c>
      <c r="AH117" s="260">
        <f t="shared" ref="AH117:AH148" si="47">AI34</f>
        <v>300</v>
      </c>
    </row>
    <row r="118" spans="1:34" x14ac:dyDescent="0.35">
      <c r="B118" s="216" t="s">
        <v>2280</v>
      </c>
      <c r="C118" s="216">
        <v>1</v>
      </c>
      <c r="D118" s="216">
        <v>2</v>
      </c>
      <c r="E118" s="216">
        <v>6</v>
      </c>
      <c r="F118" s="216">
        <v>12</v>
      </c>
      <c r="G118" s="216">
        <v>18</v>
      </c>
      <c r="H118" s="216">
        <v>24</v>
      </c>
      <c r="I118" s="216">
        <v>30</v>
      </c>
      <c r="J118" s="216">
        <v>36</v>
      </c>
      <c r="K118" s="216">
        <v>42</v>
      </c>
      <c r="L118" s="216">
        <v>48</v>
      </c>
      <c r="AH118" s="260" t="e">
        <f t="shared" si="47"/>
        <v>#N/A</v>
      </c>
    </row>
    <row r="119" spans="1:34" x14ac:dyDescent="0.35">
      <c r="A119" s="229" t="s">
        <v>2836</v>
      </c>
      <c r="B119" s="192">
        <f>COUNTIFS(B2:B84,"=No*",AW2:AW84, 1)</f>
        <v>0</v>
      </c>
      <c r="C119" s="192">
        <f>COUNTIFS(C2:C84,"=No*",AW2:AW84, 1)</f>
        <v>0</v>
      </c>
      <c r="D119" s="192">
        <f>COUNTIFS(D2:D84,"=No*",AW2:AW84, 1)</f>
        <v>0</v>
      </c>
      <c r="E119" s="192">
        <f>COUNTIFS(E2:E84,"=No*",AW2:AW84, 1)</f>
        <v>0</v>
      </c>
      <c r="F119" s="192">
        <f>COUNTIFS(F2:F84,"=No*",AW2:AW84, 1)</f>
        <v>0</v>
      </c>
      <c r="G119" s="192">
        <f>COUNTIFS(G2:G84,"=No*",AW2:AW84, 1)</f>
        <v>0</v>
      </c>
      <c r="H119" s="192">
        <f>COUNTIFS(H2:H84,"=No*",AW2:AW84, 1)</f>
        <v>0</v>
      </c>
      <c r="I119" s="192">
        <f>COUNTIFS(I2:I84,"=No*",AW2:AW84, 1)</f>
        <v>0</v>
      </c>
      <c r="J119" s="192">
        <f>COUNTIFS(J2:J84,"=No*",AW2:AW84, 1)</f>
        <v>0</v>
      </c>
      <c r="K119" s="192">
        <f>COUNTIFS(K2:K84,"=No*",AW2:AW84, 1)</f>
        <v>0</v>
      </c>
      <c r="L119" s="192">
        <f>COUNTIFS(L2:L84,"=No*",AW2:AW84, 1)</f>
        <v>0</v>
      </c>
      <c r="AH119" s="260">
        <f t="shared" si="47"/>
        <v>720</v>
      </c>
    </row>
    <row r="120" spans="1:34" x14ac:dyDescent="0.35">
      <c r="A120" s="293" t="s">
        <v>2837</v>
      </c>
      <c r="B120" s="286">
        <f>COUNTIFS(B2:B84,"=No*",AW2:AW84, 0)</f>
        <v>0</v>
      </c>
      <c r="C120" s="286">
        <f>COUNTIFS(C2:C84,"=No*",AW2:AW84, 0)</f>
        <v>0</v>
      </c>
      <c r="D120" s="286">
        <f>COUNTIFS(D2:D84,"=No*",AW2:AW84, 0)</f>
        <v>0</v>
      </c>
      <c r="E120" s="286">
        <f>COUNTIFS(E2:E84,"=No*",AW2:AW84, 0)</f>
        <v>0</v>
      </c>
      <c r="F120" s="286">
        <f>COUNTIFS(F2:F84,"=No*",AW2:AW84, 0)</f>
        <v>0</v>
      </c>
      <c r="G120" s="286">
        <f>COUNTIFS(G2:G84,"=No*",AW2:AW84, 0)</f>
        <v>0</v>
      </c>
      <c r="H120" s="286">
        <f>COUNTIFS(H2:H84,"=No*",AW2:AW84, 0)</f>
        <v>0</v>
      </c>
      <c r="I120" s="286">
        <f>COUNTIFS(I2:I84,"=No*",AW2:AW84, 0)</f>
        <v>0</v>
      </c>
      <c r="J120" s="286">
        <f>COUNTIFS(J2:J84,"=No*",AW2:AW84, 0)</f>
        <v>0</v>
      </c>
      <c r="K120" s="286">
        <f>COUNTIFS(K2:K84,"=No*",AW2:AW84, 0)</f>
        <v>0</v>
      </c>
      <c r="L120" s="286">
        <f>COUNTIFS(L2:L84,"=No*",AW2:AW84, 0)</f>
        <v>0</v>
      </c>
      <c r="AH120" s="260">
        <f t="shared" si="47"/>
        <v>480</v>
      </c>
    </row>
    <row r="121" spans="1:34" x14ac:dyDescent="0.35">
      <c r="A121" s="229" t="s">
        <v>2842</v>
      </c>
      <c r="B121" s="192">
        <f>COUNTIFS(B2:B84,"=Yes*",AW2:AW84, 1)</f>
        <v>0</v>
      </c>
      <c r="C121" s="192">
        <f>COUNTIFS(C2:C84,"=Yes*",AW2:AW84, 1)</f>
        <v>0</v>
      </c>
      <c r="D121" s="192">
        <f>COUNTIFS(D2:D84,"=Yes*",AW2:AW84, 1)</f>
        <v>0</v>
      </c>
      <c r="E121" s="192">
        <f>COUNTIFS(E2:E84,"=Yes*",AW2:AW84, 1)</f>
        <v>0</v>
      </c>
      <c r="F121" s="192">
        <f>COUNTIFS(F2:F84,"=Yes*",AW2:AW84, 1)</f>
        <v>0</v>
      </c>
      <c r="G121" s="192">
        <f>COUNTIFS(G2:G84,"=Yes*",AW2:AW84, 1)</f>
        <v>0</v>
      </c>
      <c r="H121" s="192">
        <f>COUNTIFS(H2:H84,"=Yes*",AW2:AW84, 1)</f>
        <v>0</v>
      </c>
      <c r="I121" s="192">
        <f>COUNTIFS(I2:I84,"=Yes*",AW2:AW84, 1)</f>
        <v>0</v>
      </c>
      <c r="J121" s="192">
        <f>COUNTIFS(J2:J84,"=Yes*",AW2:AW84, 1)</f>
        <v>0</v>
      </c>
      <c r="K121" s="192">
        <f>COUNTIFS(K2:K84,"=Yes*",AW2:AW84, 1)</f>
        <v>0</v>
      </c>
      <c r="L121" s="192">
        <f>COUNTIFS(L2:L84,"=Yes*",AW2:AW84, 1)</f>
        <v>0</v>
      </c>
      <c r="AH121" s="260" t="e">
        <f t="shared" si="47"/>
        <v>#N/A</v>
      </c>
    </row>
    <row r="122" spans="1:34" x14ac:dyDescent="0.35">
      <c r="A122" s="293" t="s">
        <v>2843</v>
      </c>
      <c r="B122" s="286">
        <f>COUNTIFS(B2:B84,"=Yes*",AW2:AW84, 0)</f>
        <v>0</v>
      </c>
      <c r="C122" s="286">
        <f>COUNTIFS(C2:C84,"=Yes*",AW2:AW84, 0)</f>
        <v>0</v>
      </c>
      <c r="D122" s="286">
        <f>COUNTIFS(D2:D84,"=Yes*",AW2:AW84, 0)</f>
        <v>0</v>
      </c>
      <c r="E122" s="286">
        <f>COUNTIFS(E2:E84,"=Yes*",AW2:AW84, 0)</f>
        <v>0</v>
      </c>
      <c r="F122" s="286">
        <f>COUNTIFS(F2:F84,"=Yes*",AW2:AW84, 0)</f>
        <v>0</v>
      </c>
      <c r="G122" s="286">
        <f>COUNTIFS(G2:G84,"=Yes*",AW2:AW84, 0)</f>
        <v>0</v>
      </c>
      <c r="H122" s="286">
        <f>COUNTIFS(H2:H84,"=Yes*",AW2:AW84, 0)</f>
        <v>0</v>
      </c>
      <c r="I122" s="286">
        <f>COUNTIFS(I2:I84,"=Yes*",AW2:AW84, 0)</f>
        <v>0</v>
      </c>
      <c r="J122" s="286">
        <f>COUNTIFS(J2:J84,"=Yes*",AW2:AW84, 0)</f>
        <v>0</v>
      </c>
      <c r="K122" s="286">
        <f>COUNTIFS(K2:K84,"=Yes*",AW2:AW84, 0)</f>
        <v>0</v>
      </c>
      <c r="L122" s="286">
        <f>COUNTIFS(L2:L84,"=Yes*",AW2:AW84, 0)</f>
        <v>0</v>
      </c>
      <c r="AH122" s="260" t="e">
        <f t="shared" si="47"/>
        <v>#N/A</v>
      </c>
    </row>
    <row r="123" spans="1:34" x14ac:dyDescent="0.35">
      <c r="AH123" s="260" t="e">
        <f t="shared" si="47"/>
        <v>#N/A</v>
      </c>
    </row>
    <row r="124" spans="1:34" x14ac:dyDescent="0.35">
      <c r="AH124" s="260" t="e">
        <f t="shared" si="47"/>
        <v>#N/A</v>
      </c>
    </row>
    <row r="125" spans="1:34" x14ac:dyDescent="0.35">
      <c r="AH125" s="260" t="e">
        <f t="shared" si="47"/>
        <v>#N/A</v>
      </c>
    </row>
    <row r="126" spans="1:34" x14ac:dyDescent="0.35">
      <c r="AH126" s="260">
        <f t="shared" si="47"/>
        <v>600</v>
      </c>
    </row>
    <row r="127" spans="1:34" x14ac:dyDescent="0.35">
      <c r="AH127" s="260">
        <f t="shared" si="47"/>
        <v>360</v>
      </c>
    </row>
    <row r="128" spans="1:34" x14ac:dyDescent="0.35">
      <c r="A128" s="229" t="s">
        <v>2846</v>
      </c>
      <c r="AH128" s="260" t="e">
        <f t="shared" si="47"/>
        <v>#N/A</v>
      </c>
    </row>
    <row r="129" spans="1:34" x14ac:dyDescent="0.35">
      <c r="B129" s="192">
        <v>0</v>
      </c>
      <c r="C129">
        <v>1</v>
      </c>
      <c r="D129">
        <v>2</v>
      </c>
      <c r="E129">
        <v>6</v>
      </c>
      <c r="F129">
        <v>12</v>
      </c>
      <c r="G129">
        <v>18</v>
      </c>
      <c r="H129">
        <v>24</v>
      </c>
      <c r="I129" s="188">
        <v>30</v>
      </c>
      <c r="J129" s="188">
        <v>36</v>
      </c>
      <c r="K129" s="188">
        <v>42</v>
      </c>
      <c r="L129" s="188">
        <v>48</v>
      </c>
      <c r="AH129" s="260" t="e">
        <f t="shared" si="47"/>
        <v>#N/A</v>
      </c>
    </row>
    <row r="130" spans="1:34" x14ac:dyDescent="0.35">
      <c r="A130" s="229" t="s">
        <v>2836</v>
      </c>
      <c r="B130" s="192">
        <f>B109/B115</f>
        <v>0</v>
      </c>
      <c r="C130" s="192">
        <f t="shared" ref="C130:L130" si="48">C109/C115</f>
        <v>0</v>
      </c>
      <c r="D130" s="192">
        <f t="shared" si="48"/>
        <v>0</v>
      </c>
      <c r="E130" s="192">
        <f t="shared" si="48"/>
        <v>0</v>
      </c>
      <c r="F130" s="192">
        <f t="shared" si="48"/>
        <v>0</v>
      </c>
      <c r="G130" s="192">
        <f t="shared" si="48"/>
        <v>0</v>
      </c>
      <c r="H130" s="192">
        <f t="shared" si="48"/>
        <v>0</v>
      </c>
      <c r="I130" s="192">
        <f t="shared" si="48"/>
        <v>0</v>
      </c>
      <c r="J130" s="192">
        <f t="shared" si="48"/>
        <v>0</v>
      </c>
      <c r="K130" s="192">
        <f t="shared" si="48"/>
        <v>0</v>
      </c>
      <c r="L130" s="192">
        <f t="shared" si="48"/>
        <v>0</v>
      </c>
      <c r="AH130" s="260">
        <f t="shared" si="47"/>
        <v>720</v>
      </c>
    </row>
    <row r="131" spans="1:34" x14ac:dyDescent="0.35">
      <c r="A131" s="293" t="s">
        <v>2837</v>
      </c>
      <c r="B131" s="192">
        <f>B110/B115</f>
        <v>0</v>
      </c>
      <c r="C131" s="192">
        <f t="shared" ref="C131:L131" si="49">C110/C115</f>
        <v>0</v>
      </c>
      <c r="D131" s="192">
        <f t="shared" si="49"/>
        <v>0</v>
      </c>
      <c r="E131" s="192">
        <f t="shared" si="49"/>
        <v>0</v>
      </c>
      <c r="F131" s="192">
        <f t="shared" si="49"/>
        <v>0</v>
      </c>
      <c r="G131" s="192">
        <f t="shared" si="49"/>
        <v>0</v>
      </c>
      <c r="H131" s="192">
        <f t="shared" si="49"/>
        <v>0</v>
      </c>
      <c r="I131" s="192">
        <f t="shared" si="49"/>
        <v>0</v>
      </c>
      <c r="J131" s="192">
        <f t="shared" si="49"/>
        <v>0</v>
      </c>
      <c r="K131" s="192">
        <f t="shared" si="49"/>
        <v>0</v>
      </c>
      <c r="L131" s="192">
        <f t="shared" si="49"/>
        <v>0</v>
      </c>
      <c r="AH131" s="260">
        <f t="shared" si="47"/>
        <v>390</v>
      </c>
    </row>
    <row r="132" spans="1:34" x14ac:dyDescent="0.35">
      <c r="A132" s="229" t="s">
        <v>2838</v>
      </c>
      <c r="B132" s="192">
        <f>B111/B115</f>
        <v>0</v>
      </c>
      <c r="C132" s="192">
        <f t="shared" ref="C132:L132" si="50">C111/C115</f>
        <v>0</v>
      </c>
      <c r="D132" s="192">
        <f t="shared" si="50"/>
        <v>0</v>
      </c>
      <c r="E132" s="192">
        <f t="shared" si="50"/>
        <v>0</v>
      </c>
      <c r="F132" s="192">
        <f t="shared" si="50"/>
        <v>0</v>
      </c>
      <c r="G132" s="192">
        <f t="shared" si="50"/>
        <v>0</v>
      </c>
      <c r="H132" s="192">
        <f t="shared" si="50"/>
        <v>0</v>
      </c>
      <c r="I132" s="192">
        <f t="shared" si="50"/>
        <v>0</v>
      </c>
      <c r="J132" s="192">
        <f t="shared" si="50"/>
        <v>0</v>
      </c>
      <c r="K132" s="192">
        <f t="shared" si="50"/>
        <v>0</v>
      </c>
      <c r="L132" s="192">
        <f t="shared" si="50"/>
        <v>0</v>
      </c>
      <c r="AH132" s="260" t="e">
        <f t="shared" si="47"/>
        <v>#N/A</v>
      </c>
    </row>
    <row r="133" spans="1:34" x14ac:dyDescent="0.35">
      <c r="A133" s="293" t="s">
        <v>2839</v>
      </c>
      <c r="B133" s="192">
        <f>B112/B115</f>
        <v>0</v>
      </c>
      <c r="C133" s="192">
        <f t="shared" ref="C133:L133" si="51">C112/C115</f>
        <v>0</v>
      </c>
      <c r="D133" s="192">
        <f t="shared" si="51"/>
        <v>0</v>
      </c>
      <c r="E133" s="192">
        <f t="shared" si="51"/>
        <v>0</v>
      </c>
      <c r="F133" s="192">
        <f t="shared" si="51"/>
        <v>0</v>
      </c>
      <c r="G133" s="192">
        <f t="shared" si="51"/>
        <v>0</v>
      </c>
      <c r="H133" s="192">
        <f t="shared" si="51"/>
        <v>0</v>
      </c>
      <c r="I133" s="192">
        <f t="shared" si="51"/>
        <v>0</v>
      </c>
      <c r="J133" s="192">
        <f t="shared" si="51"/>
        <v>0</v>
      </c>
      <c r="K133" s="192">
        <f t="shared" si="51"/>
        <v>0</v>
      </c>
      <c r="L133" s="192">
        <f t="shared" si="51"/>
        <v>0</v>
      </c>
      <c r="AH133" s="260" t="e">
        <f t="shared" si="47"/>
        <v>#N/A</v>
      </c>
    </row>
    <row r="134" spans="1:34" x14ac:dyDescent="0.35">
      <c r="A134" s="229" t="s">
        <v>2841</v>
      </c>
      <c r="B134" s="192">
        <f>B113/B115</f>
        <v>0</v>
      </c>
      <c r="C134" s="192">
        <f t="shared" ref="C134:L134" si="52">C113/C115</f>
        <v>0</v>
      </c>
      <c r="D134" s="192">
        <f t="shared" si="52"/>
        <v>0</v>
      </c>
      <c r="E134" s="192">
        <f t="shared" si="52"/>
        <v>0</v>
      </c>
      <c r="F134" s="192">
        <f t="shared" si="52"/>
        <v>0</v>
      </c>
      <c r="G134" s="192">
        <f t="shared" si="52"/>
        <v>0</v>
      </c>
      <c r="H134" s="192">
        <f t="shared" si="52"/>
        <v>0</v>
      </c>
      <c r="I134" s="192">
        <f t="shared" si="52"/>
        <v>0</v>
      </c>
      <c r="J134" s="192">
        <f t="shared" si="52"/>
        <v>0</v>
      </c>
      <c r="K134" s="192">
        <f t="shared" si="52"/>
        <v>0</v>
      </c>
      <c r="L134" s="192">
        <f t="shared" si="52"/>
        <v>0</v>
      </c>
      <c r="AH134" s="260" t="e">
        <f t="shared" si="47"/>
        <v>#N/A</v>
      </c>
    </row>
    <row r="135" spans="1:34" x14ac:dyDescent="0.35">
      <c r="A135" s="293" t="s">
        <v>2840</v>
      </c>
      <c r="B135" s="192">
        <f>B114/B115</f>
        <v>0</v>
      </c>
      <c r="C135" s="192">
        <f t="shared" ref="C135:L135" si="53">C114/C115</f>
        <v>0</v>
      </c>
      <c r="D135" s="192">
        <f t="shared" si="53"/>
        <v>0</v>
      </c>
      <c r="E135" s="192">
        <f t="shared" si="53"/>
        <v>0</v>
      </c>
      <c r="F135" s="192">
        <f t="shared" si="53"/>
        <v>0</v>
      </c>
      <c r="G135" s="192">
        <f t="shared" si="53"/>
        <v>0</v>
      </c>
      <c r="H135" s="192">
        <f t="shared" si="53"/>
        <v>0</v>
      </c>
      <c r="I135" s="192">
        <f t="shared" si="53"/>
        <v>0</v>
      </c>
      <c r="J135" s="192">
        <f t="shared" si="53"/>
        <v>0</v>
      </c>
      <c r="K135" s="192">
        <f t="shared" si="53"/>
        <v>0</v>
      </c>
      <c r="L135" s="192">
        <f t="shared" si="53"/>
        <v>0</v>
      </c>
      <c r="AH135" s="260">
        <f t="shared" si="47"/>
        <v>420</v>
      </c>
    </row>
    <row r="136" spans="1:34" x14ac:dyDescent="0.35">
      <c r="A136" s="227" t="s">
        <v>2533</v>
      </c>
      <c r="AH136" s="260" t="e">
        <f t="shared" si="47"/>
        <v>#N/A</v>
      </c>
    </row>
    <row r="137" spans="1:34" x14ac:dyDescent="0.35">
      <c r="AH137" s="260" t="e">
        <f t="shared" si="47"/>
        <v>#N/A</v>
      </c>
    </row>
    <row r="138" spans="1:34" x14ac:dyDescent="0.35">
      <c r="AH138" s="260" t="e">
        <f t="shared" si="47"/>
        <v>#N/A</v>
      </c>
    </row>
    <row r="139" spans="1:34" x14ac:dyDescent="0.35">
      <c r="AH139" s="260" t="e">
        <f t="shared" si="47"/>
        <v>#N/A</v>
      </c>
    </row>
    <row r="140" spans="1:34" x14ac:dyDescent="0.35">
      <c r="AH140" s="260" t="e">
        <f t="shared" si="47"/>
        <v>#N/A</v>
      </c>
    </row>
    <row r="141" spans="1:34" x14ac:dyDescent="0.35">
      <c r="AH141" s="260">
        <f t="shared" si="47"/>
        <v>720</v>
      </c>
    </row>
    <row r="142" spans="1:34" x14ac:dyDescent="0.35">
      <c r="B142" s="216" t="s">
        <v>2280</v>
      </c>
      <c r="C142" s="216">
        <v>1</v>
      </c>
      <c r="D142" s="216">
        <v>2</v>
      </c>
      <c r="E142" s="216">
        <v>6</v>
      </c>
      <c r="F142" s="216">
        <v>12</v>
      </c>
      <c r="G142" s="216">
        <v>18</v>
      </c>
      <c r="H142" s="216">
        <v>24</v>
      </c>
      <c r="I142" s="216">
        <v>30</v>
      </c>
      <c r="J142" s="216">
        <v>36</v>
      </c>
      <c r="K142" s="216">
        <v>42</v>
      </c>
      <c r="L142" s="216">
        <v>48</v>
      </c>
      <c r="AH142" s="260" t="e">
        <f t="shared" si="47"/>
        <v>#N/A</v>
      </c>
    </row>
    <row r="143" spans="1:34" x14ac:dyDescent="0.35">
      <c r="A143" s="229" t="s">
        <v>2848</v>
      </c>
      <c r="B143" s="192">
        <f>AVERAGEIF(AW2:AW84,1,B2:B84)</f>
        <v>497.29166666666669</v>
      </c>
      <c r="C143" s="192">
        <f>AVERAGEIFS(C2:C84,AW2:AW84,1, C2:C84, "&lt;&gt;#N/A")</f>
        <v>506.53846153846155</v>
      </c>
      <c r="D143" s="192">
        <f>AVERAGEIFS(D2:D84,AW2:AW84,1, D2:D84, "&lt;&gt;#N/A")</f>
        <v>398.57142857142856</v>
      </c>
      <c r="E143" s="192">
        <f>AVERAGEIFS(E2:E84,AW2:AW84,1, E2:E84, "&lt;&gt;#N/A")</f>
        <v>471.05263157894734</v>
      </c>
      <c r="F143" s="192">
        <f>AVERAGEIFS(F2:F84,AW2:AW84,1, F2:F84, "&lt;&gt;#N/A")</f>
        <v>514.28571428571433</v>
      </c>
      <c r="G143" s="192">
        <f>AVERAGEIFS(G2:G84,AW2:AW84,1, G2:G84, "&lt;&gt;#N/A")</f>
        <v>373.41176470588238</v>
      </c>
      <c r="H143" s="192">
        <f>AVERAGEIFS(H2:H84,AW2:AW84,1, H2:H84, "&lt;&gt;#N/A")</f>
        <v>418.57142857142856</v>
      </c>
      <c r="I143" s="192">
        <f>AVERAGEIFS(I2:I84,AW2:AW84,1, I2:I84, "&lt;&gt;#N/A")</f>
        <v>438.46153846153845</v>
      </c>
      <c r="J143" s="192">
        <f>AVERAGEIFS(J2:J84,AW2:AW84,1, J2:J84, "&lt;&gt;#N/A")</f>
        <v>600</v>
      </c>
      <c r="K143" s="192">
        <f>AVERAGEIFS(K2:K84,AW2:AW84,1, K2:K84, "&lt;&gt;#N/A")</f>
        <v>356.33333333333331</v>
      </c>
      <c r="L143" s="192">
        <f>AVERAGEIFS(L2:L84,AW2:AW84,1, L2:L84, "&lt;&gt;#N/A")</f>
        <v>480.88235294117646</v>
      </c>
      <c r="AH143" s="260">
        <f t="shared" si="47"/>
        <v>60</v>
      </c>
    </row>
    <row r="144" spans="1:34" x14ac:dyDescent="0.35">
      <c r="A144" s="229" t="s">
        <v>2847</v>
      </c>
      <c r="B144" s="192">
        <f>AVERAGEIF(AW2:AW84,0,B2:B84)</f>
        <v>512.94117647058829</v>
      </c>
      <c r="C144">
        <f>AVERAGEIFS(C2:C84,AW2:AW84,0, C2:C84, "&lt;&gt;#N/A")</f>
        <v>452.30769230769232</v>
      </c>
      <c r="D144">
        <f>AVERAGEIFS(D2:D84,AW2:AW84,0, D2:D84, "&lt;&gt;#N/A")</f>
        <v>525</v>
      </c>
      <c r="E144">
        <f>AVERAGEIFS(E2:E84,AW2:AW84,0, E2:E84, "&lt;&gt;#N/A")</f>
        <v>471.42857142857144</v>
      </c>
      <c r="F144">
        <f>AVERAGEIFS(F3:F84,AW3:AW84,0, F3:F84, "&lt;&gt;#N/A")</f>
        <v>405</v>
      </c>
      <c r="G144">
        <f>AVERAGEIFS(G3:G84,AW3:AW84,0, G3:G84, "&lt;&gt;#N/A")</f>
        <v>480</v>
      </c>
      <c r="H144">
        <f>AVERAGEIFS(H3:H84,AW3:AW84,0, H3:H84, "&lt;&gt;#N/A")</f>
        <v>495</v>
      </c>
      <c r="I144">
        <f>AVERAGEIFS(I3:I84,AW3:AW84,0, I3:I84, "&lt;&gt;#N/A")</f>
        <v>340</v>
      </c>
      <c r="J144">
        <f>AVERAGEIFS(J3:J84,AW3:AW84,0, J3:J84, "&lt;&gt;#N/A")</f>
        <v>443.33333333333331</v>
      </c>
      <c r="K144">
        <f>AVERAGEIFS(K3:K84,AW3:AW84,0, K3:K84, "&lt;&gt;#N/A")</f>
        <v>372</v>
      </c>
      <c r="L144">
        <f>AVERAGEIFS(L3:L84,AW3:AW84,0, L3:L84, "&lt;&gt;#N/A")</f>
        <v>428.57142857142856</v>
      </c>
      <c r="AH144" s="260" t="e">
        <f t="shared" si="47"/>
        <v>#N/A</v>
      </c>
    </row>
    <row r="145" spans="1:34" x14ac:dyDescent="0.35">
      <c r="A145" s="229" t="s">
        <v>2850</v>
      </c>
      <c r="B145" s="192" cm="1">
        <f t="array" ref="B145">MEDIAN(IF(AW2:AW84 = 1, B2:B84))</f>
        <v>540</v>
      </c>
      <c r="C145" s="192" cm="1">
        <f t="array" ref="C145">MEDIAN(IF(ISNA(IF(AW2:AW84=1,C2:C84,"")),"",IF(AW2:AW84=1,C2:C84,"")))</f>
        <v>510</v>
      </c>
      <c r="D145" s="192" cm="1">
        <f t="array" ref="D145">MEDIAN(IF(ISNA(IF(AW2:AW84=1,D2:D84,"")),"",IF(AW2:AW84=1,D2:D84,"")))</f>
        <v>420</v>
      </c>
      <c r="E145" s="192" cm="1">
        <f t="array" ref="E145">MEDIAN(IF(ISNA(IF(AW2:AW84=1,E2:E84,"")),"",IF(AW2:AW84=1,E2:E84,"")))</f>
        <v>480</v>
      </c>
      <c r="F145" s="192" cm="1">
        <f t="array" ref="F145">MEDIAN(IF(ISNA(IF(AW2:AW84=1,F2:F84,"")),"",IF(AW2:AW84=1,F2:F84,"")))</f>
        <v>540</v>
      </c>
      <c r="G145" s="192" cm="1">
        <f t="array" ref="G145">MEDIAN(IF(ISNA(IF(AW2:AW84=1,G2:G84,"")),"",IF(AW2:AW84=1,G2:G84,"")))</f>
        <v>360</v>
      </c>
      <c r="H145" s="192" cm="1">
        <f t="array" ref="H145">MEDIAN(IF(ISNA(IF(AW2:AW84=1,H2:H84,"")),"",IF(AW2:AW84=1,H2:H84,"")))</f>
        <v>480</v>
      </c>
      <c r="I145" s="192" cm="1">
        <f t="array" ref="I145">MEDIAN(IF(ISNA(IF(AW2:AW84=1,I2:I84,"")),"",IF(AW2:AW84=1,I2:I84,"")))</f>
        <v>600</v>
      </c>
      <c r="J145" s="192" cm="1">
        <f t="array" ref="J145">MEDIAN(IF(ISNA(IF(AW2:AW84=1,J2:J84,"")),"",IF(AW2:AW84=1,J2:J84,"")))</f>
        <v>480</v>
      </c>
      <c r="K145" s="192" cm="1">
        <f t="array" ref="K145">MEDIAN(IF(ISNA(IF(AW2:AW84=1,K2:K84,"")),"",IF(AW2:AW84=1,K2:K84,"")))</f>
        <v>360</v>
      </c>
      <c r="L145" s="192" cm="1">
        <f t="array" ref="L145">MEDIAN(IF(ISNA(IF(AW2:AW84=1,L2:L84,"")),"",IF(AW2:AW84=1,L2:L84,"")))</f>
        <v>420</v>
      </c>
      <c r="AH145" s="260" t="e">
        <f t="shared" si="47"/>
        <v>#N/A</v>
      </c>
    </row>
    <row r="146" spans="1:34" x14ac:dyDescent="0.35">
      <c r="A146" s="227" t="s">
        <v>2849</v>
      </c>
      <c r="B146" s="192" cm="1">
        <f t="array" ref="B146">MEDIAN(IF(AW2:AW84 = 0, B2:B84))</f>
        <v>480</v>
      </c>
      <c r="C146" s="192" cm="1">
        <f t="array" ref="C146">MEDIAN(IF(ISNA(IF(AW3:AW85=1,C3:C85,"")),"",IF(AW3:AW85=1,C3:C85,"")))</f>
        <v>540</v>
      </c>
      <c r="D146" s="192" cm="1">
        <f t="array" ref="D146">MEDIAN(IF(ISNA(IF(AW3:AW85=1,D3:D85,"")),"",IF(AW3:AW85=1,D3:D85,"")))</f>
        <v>420</v>
      </c>
      <c r="E146" s="192" cm="1">
        <f t="array" ref="E146">MEDIAN(IF(ISNA(IF(AW3:AW85=1,E3:E85,"")),"",IF(AW3:AW85=1,E3:E85,"")))</f>
        <v>480</v>
      </c>
      <c r="F146" s="192" cm="1">
        <f t="array" ref="F146">MEDIAN(IF(ISNA(IF(AW3:AW85=1,F3:F85,"")),"",IF(AW3:AW85=1,F3:F85,"")))</f>
        <v>540</v>
      </c>
      <c r="G146" s="192" cm="1">
        <f t="array" ref="G146">MEDIAN(IF(ISNA(IF(AW3:AW85=1,G3:G85,"")),"",IF(AW3:AW85=1,G3:G85,"")))</f>
        <v>360</v>
      </c>
      <c r="H146" s="192" cm="1">
        <f t="array" ref="H146">MEDIAN(IF(ISNA(IF(AW3:AW85=1,H3:H85,"")),"",IF(AW3:AW85=1,H3:H85,"")))</f>
        <v>480</v>
      </c>
      <c r="I146" s="192" cm="1">
        <f t="array" ref="I146">MEDIAN(IF(ISNA(IF(AW3:AW85=1,I3:I85,"")),"",IF(AW3:AW85=1,I3:I85,"")))</f>
        <v>480</v>
      </c>
      <c r="J146" s="192" cm="1">
        <f t="array" ref="J146">MEDIAN(IF(ISNA(IF(AW3:AW85=1,J3:J85,"")),"",IF(AW3:AW85=1,J3:J85,"")))</f>
        <v>480</v>
      </c>
      <c r="K146" s="192" cm="1">
        <f t="array" ref="K146">MEDIAN(IF(ISNA(IF(AW3:AW85=1,K3:K85,"")),"",IF(AW3:AW85=1,K3:K85,"")))</f>
        <v>360</v>
      </c>
      <c r="L146" s="192" cm="1">
        <f t="array" ref="L146">MEDIAN(IF(ISNA(IF(AW3:AW85=1,L3:L85,"")),"",IF(AW3:AW85=1,L3:L85,"")))</f>
        <v>360</v>
      </c>
      <c r="AH146" s="260">
        <f t="shared" si="47"/>
        <v>360</v>
      </c>
    </row>
    <row r="147" spans="1:34" x14ac:dyDescent="0.35">
      <c r="AH147" s="260" t="e">
        <f t="shared" si="47"/>
        <v>#N/A</v>
      </c>
    </row>
    <row r="148" spans="1:34" x14ac:dyDescent="0.35">
      <c r="AH148" s="260">
        <f t="shared" si="47"/>
        <v>480</v>
      </c>
    </row>
    <row r="149" spans="1:34" x14ac:dyDescent="0.35">
      <c r="AH149" s="260" t="e">
        <f t="shared" ref="AH149:AH167" si="54">AI66</f>
        <v>#N/A</v>
      </c>
    </row>
    <row r="150" spans="1:34" x14ac:dyDescent="0.35">
      <c r="AH150" s="260" t="e">
        <f t="shared" si="54"/>
        <v>#N/A</v>
      </c>
    </row>
    <row r="151" spans="1:34" x14ac:dyDescent="0.35">
      <c r="A151" s="227"/>
      <c r="AH151" s="260">
        <f t="shared" si="54"/>
        <v>360</v>
      </c>
    </row>
    <row r="152" spans="1:34" x14ac:dyDescent="0.35">
      <c r="A152" s="227"/>
      <c r="AH152" s="260" t="e">
        <f t="shared" si="54"/>
        <v>#N/A</v>
      </c>
    </row>
    <row r="153" spans="1:34" x14ac:dyDescent="0.35">
      <c r="AH153" s="260">
        <f t="shared" si="54"/>
        <v>540</v>
      </c>
    </row>
    <row r="154" spans="1:34" x14ac:dyDescent="0.35">
      <c r="AH154" s="260" t="e">
        <f t="shared" si="54"/>
        <v>#N/A</v>
      </c>
    </row>
    <row r="155" spans="1:34" x14ac:dyDescent="0.35">
      <c r="AH155" s="260">
        <f t="shared" si="54"/>
        <v>720</v>
      </c>
    </row>
    <row r="156" spans="1:34" x14ac:dyDescent="0.35">
      <c r="AH156" s="260">
        <f t="shared" si="54"/>
        <v>720</v>
      </c>
    </row>
    <row r="157" spans="1:34" x14ac:dyDescent="0.35">
      <c r="AH157" s="260">
        <f t="shared" si="54"/>
        <v>600</v>
      </c>
    </row>
    <row r="158" spans="1:34" x14ac:dyDescent="0.35">
      <c r="AH158" s="260">
        <f t="shared" si="54"/>
        <v>0</v>
      </c>
    </row>
    <row r="159" spans="1:34" x14ac:dyDescent="0.35">
      <c r="AH159" s="260" t="e">
        <f t="shared" si="54"/>
        <v>#N/A</v>
      </c>
    </row>
    <row r="160" spans="1:34" x14ac:dyDescent="0.35">
      <c r="AH160" s="260" t="e">
        <f t="shared" si="54"/>
        <v>#N/A</v>
      </c>
    </row>
    <row r="161" spans="33:34" x14ac:dyDescent="0.35">
      <c r="AH161" s="260" t="e">
        <f t="shared" si="54"/>
        <v>#N/A</v>
      </c>
    </row>
    <row r="162" spans="33:34" x14ac:dyDescent="0.35">
      <c r="AH162" s="260">
        <f t="shared" si="54"/>
        <v>900</v>
      </c>
    </row>
    <row r="163" spans="33:34" x14ac:dyDescent="0.35">
      <c r="AH163" s="260">
        <f t="shared" si="54"/>
        <v>720</v>
      </c>
    </row>
    <row r="164" spans="33:34" x14ac:dyDescent="0.35">
      <c r="AH164" s="260" t="e">
        <f t="shared" si="54"/>
        <v>#N/A</v>
      </c>
    </row>
    <row r="165" spans="33:34" x14ac:dyDescent="0.35">
      <c r="AH165" s="260" t="e">
        <f t="shared" si="54"/>
        <v>#N/A</v>
      </c>
    </row>
    <row r="166" spans="33:34" x14ac:dyDescent="0.35">
      <c r="AH166" s="260" t="e">
        <f t="shared" si="54"/>
        <v>#N/A</v>
      </c>
    </row>
    <row r="167" spans="33:34" x14ac:dyDescent="0.35">
      <c r="AH167" s="261">
        <f t="shared" si="54"/>
        <v>600</v>
      </c>
    </row>
    <row r="168" spans="33:34" x14ac:dyDescent="0.35">
      <c r="AG168">
        <v>2</v>
      </c>
      <c r="AH168" s="262">
        <f t="shared" ref="AH168:AH199" si="55">AJ2</f>
        <v>0</v>
      </c>
    </row>
    <row r="169" spans="33:34" x14ac:dyDescent="0.35">
      <c r="AH169" s="260" t="e">
        <f t="shared" si="55"/>
        <v>#N/A</v>
      </c>
    </row>
    <row r="170" spans="33:34" x14ac:dyDescent="0.35">
      <c r="AH170" s="260" t="e">
        <f t="shared" si="55"/>
        <v>#N/A</v>
      </c>
    </row>
    <row r="171" spans="33:34" x14ac:dyDescent="0.35">
      <c r="AH171" s="260">
        <f t="shared" si="55"/>
        <v>180</v>
      </c>
    </row>
    <row r="172" spans="33:34" x14ac:dyDescent="0.35">
      <c r="AH172" s="260">
        <f t="shared" si="55"/>
        <v>600</v>
      </c>
    </row>
    <row r="173" spans="33:34" x14ac:dyDescent="0.35">
      <c r="AH173" s="260" t="e">
        <f t="shared" si="55"/>
        <v>#N/A</v>
      </c>
    </row>
    <row r="174" spans="33:34" x14ac:dyDescent="0.35">
      <c r="AH174" s="260" t="e">
        <f t="shared" si="55"/>
        <v>#N/A</v>
      </c>
    </row>
    <row r="175" spans="33:34" x14ac:dyDescent="0.35">
      <c r="AH175" s="260" t="e">
        <f t="shared" si="55"/>
        <v>#N/A</v>
      </c>
    </row>
    <row r="176" spans="33:34" x14ac:dyDescent="0.35">
      <c r="AH176" s="260" t="e">
        <f t="shared" si="55"/>
        <v>#N/A</v>
      </c>
    </row>
    <row r="177" spans="1:34" x14ac:dyDescent="0.35">
      <c r="AH177" s="260" t="e">
        <f t="shared" si="55"/>
        <v>#N/A</v>
      </c>
    </row>
    <row r="178" spans="1:34" x14ac:dyDescent="0.35">
      <c r="AH178" s="260" t="e">
        <f t="shared" si="55"/>
        <v>#N/A</v>
      </c>
    </row>
    <row r="179" spans="1:34" x14ac:dyDescent="0.35">
      <c r="AH179" s="260">
        <f t="shared" si="55"/>
        <v>360</v>
      </c>
    </row>
    <row r="180" spans="1:34" x14ac:dyDescent="0.35">
      <c r="AH180" s="260" t="e">
        <f t="shared" si="55"/>
        <v>#N/A</v>
      </c>
    </row>
    <row r="181" spans="1:34" x14ac:dyDescent="0.35">
      <c r="AH181" s="260" t="e">
        <f t="shared" si="55"/>
        <v>#N/A</v>
      </c>
    </row>
    <row r="182" spans="1:34" x14ac:dyDescent="0.35">
      <c r="AH182" s="260" t="e">
        <f t="shared" si="55"/>
        <v>#N/A</v>
      </c>
    </row>
    <row r="183" spans="1:34" x14ac:dyDescent="0.35">
      <c r="AH183" s="260" t="e">
        <f t="shared" si="55"/>
        <v>#N/A</v>
      </c>
    </row>
    <row r="184" spans="1:34" x14ac:dyDescent="0.35">
      <c r="AH184" s="260">
        <f t="shared" si="55"/>
        <v>300</v>
      </c>
    </row>
    <row r="185" spans="1:34" x14ac:dyDescent="0.35">
      <c r="AH185" s="260">
        <f t="shared" si="55"/>
        <v>480</v>
      </c>
    </row>
    <row r="186" spans="1:34" x14ac:dyDescent="0.35">
      <c r="AH186" s="260" t="e">
        <f t="shared" si="55"/>
        <v>#N/A</v>
      </c>
    </row>
    <row r="187" spans="1:34" x14ac:dyDescent="0.35">
      <c r="AH187" s="260">
        <f t="shared" si="55"/>
        <v>540</v>
      </c>
    </row>
    <row r="188" spans="1:34" x14ac:dyDescent="0.35">
      <c r="AH188" s="260">
        <f t="shared" si="55"/>
        <v>480</v>
      </c>
    </row>
    <row r="189" spans="1:34" x14ac:dyDescent="0.35">
      <c r="AH189" s="260">
        <f t="shared" si="55"/>
        <v>300</v>
      </c>
    </row>
    <row r="190" spans="1:34" x14ac:dyDescent="0.35">
      <c r="AH190" s="260">
        <f t="shared" si="55"/>
        <v>420</v>
      </c>
    </row>
    <row r="191" spans="1:34" x14ac:dyDescent="0.35">
      <c r="A191"/>
      <c r="AH191" s="260" t="e">
        <f t="shared" si="55"/>
        <v>#N/A</v>
      </c>
    </row>
    <row r="192" spans="1:34" x14ac:dyDescent="0.35">
      <c r="A192" s="291"/>
      <c r="AH192" s="260" t="e">
        <f t="shared" si="55"/>
        <v>#N/A</v>
      </c>
    </row>
    <row r="193" spans="1:34" x14ac:dyDescent="0.35">
      <c r="A193" s="291"/>
      <c r="AH193" s="260">
        <f t="shared" si="55"/>
        <v>600</v>
      </c>
    </row>
    <row r="194" spans="1:34" x14ac:dyDescent="0.35">
      <c r="A194" s="291"/>
      <c r="AH194" s="260" t="e">
        <f t="shared" si="55"/>
        <v>#N/A</v>
      </c>
    </row>
    <row r="195" spans="1:34" x14ac:dyDescent="0.35">
      <c r="A195" s="291"/>
      <c r="AH195" s="260" t="e">
        <f t="shared" si="55"/>
        <v>#N/A</v>
      </c>
    </row>
    <row r="196" spans="1:34" x14ac:dyDescent="0.35">
      <c r="A196" s="291"/>
      <c r="AH196" s="260" t="e">
        <f t="shared" si="55"/>
        <v>#N/A</v>
      </c>
    </row>
    <row r="197" spans="1:34" x14ac:dyDescent="0.35">
      <c r="A197" s="291"/>
      <c r="AH197" s="260" t="e">
        <f t="shared" si="55"/>
        <v>#N/A</v>
      </c>
    </row>
    <row r="198" spans="1:34" x14ac:dyDescent="0.35">
      <c r="A198"/>
      <c r="AH198" s="260" t="e">
        <f t="shared" si="55"/>
        <v>#N/A</v>
      </c>
    </row>
    <row r="199" spans="1:34" x14ac:dyDescent="0.35">
      <c r="A199" s="291"/>
      <c r="AH199" s="260" t="e">
        <f t="shared" si="55"/>
        <v>#N/A</v>
      </c>
    </row>
    <row r="200" spans="1:34" x14ac:dyDescent="0.35">
      <c r="A200" s="291"/>
      <c r="AH200" s="260" t="e">
        <f t="shared" ref="AH200:AH231" si="56">AJ34</f>
        <v>#N/A</v>
      </c>
    </row>
    <row r="201" spans="1:34" x14ac:dyDescent="0.35">
      <c r="A201" s="291"/>
      <c r="AH201" s="260" t="e">
        <f t="shared" si="56"/>
        <v>#N/A</v>
      </c>
    </row>
    <row r="202" spans="1:34" x14ac:dyDescent="0.35">
      <c r="AH202" s="260">
        <f t="shared" si="56"/>
        <v>720</v>
      </c>
    </row>
    <row r="203" spans="1:34" x14ac:dyDescent="0.35">
      <c r="A203" s="228"/>
      <c r="AH203" s="260">
        <f t="shared" si="56"/>
        <v>480</v>
      </c>
    </row>
    <row r="204" spans="1:34" x14ac:dyDescent="0.35">
      <c r="AH204" s="260" t="e">
        <f t="shared" si="56"/>
        <v>#N/A</v>
      </c>
    </row>
    <row r="205" spans="1:34" x14ac:dyDescent="0.35">
      <c r="A205" s="227"/>
      <c r="AH205" s="260" t="e">
        <f t="shared" si="56"/>
        <v>#N/A</v>
      </c>
    </row>
    <row r="206" spans="1:34" x14ac:dyDescent="0.35">
      <c r="A206" s="228"/>
      <c r="AH206" s="260" t="e">
        <f t="shared" si="56"/>
        <v>#N/A</v>
      </c>
    </row>
    <row r="207" spans="1:34" x14ac:dyDescent="0.35">
      <c r="AH207" s="260" t="e">
        <f t="shared" si="56"/>
        <v>#N/A</v>
      </c>
    </row>
    <row r="208" spans="1:34" x14ac:dyDescent="0.35">
      <c r="A208" s="227"/>
      <c r="B208" s="294"/>
      <c r="C208" s="294"/>
      <c r="D208" s="294"/>
      <c r="E208" s="294"/>
      <c r="F208" s="294"/>
      <c r="G208" s="294"/>
      <c r="H208" s="294"/>
      <c r="I208" s="294"/>
      <c r="J208" s="294"/>
      <c r="K208" s="294"/>
      <c r="L208" s="294"/>
      <c r="AH208" s="260" t="e">
        <f t="shared" si="56"/>
        <v>#N/A</v>
      </c>
    </row>
    <row r="209" spans="1:34" x14ac:dyDescent="0.35">
      <c r="A209" s="227"/>
      <c r="B209" s="294"/>
      <c r="C209" s="294"/>
      <c r="D209" s="294"/>
      <c r="E209" s="294"/>
      <c r="F209" s="294"/>
      <c r="G209" s="294"/>
      <c r="H209" s="294"/>
      <c r="I209" s="294"/>
      <c r="J209" s="294"/>
      <c r="K209" s="294"/>
      <c r="L209" s="294"/>
      <c r="AH209" s="260" t="e">
        <f t="shared" si="56"/>
        <v>#N/A</v>
      </c>
    </row>
    <row r="210" spans="1:34" x14ac:dyDescent="0.35">
      <c r="A210" s="227"/>
      <c r="B210" s="294"/>
      <c r="C210" s="294"/>
      <c r="D210" s="294"/>
      <c r="E210" s="294"/>
      <c r="F210" s="294"/>
      <c r="G210" s="294"/>
      <c r="H210" s="294"/>
      <c r="I210" s="294"/>
      <c r="J210" s="294"/>
      <c r="K210" s="294"/>
      <c r="L210" s="294"/>
      <c r="AH210" s="260" t="e">
        <f t="shared" si="56"/>
        <v>#N/A</v>
      </c>
    </row>
    <row r="211" spans="1:34" x14ac:dyDescent="0.35">
      <c r="A211" s="227"/>
      <c r="B211" s="294"/>
      <c r="C211" s="294"/>
      <c r="D211" s="294"/>
      <c r="E211" s="294"/>
      <c r="F211" s="294"/>
      <c r="G211" s="294"/>
      <c r="H211" s="294"/>
      <c r="I211" s="294"/>
      <c r="J211" s="294"/>
      <c r="K211" s="294"/>
      <c r="L211" s="294"/>
      <c r="AH211" s="260" t="e">
        <f t="shared" si="56"/>
        <v>#N/A</v>
      </c>
    </row>
    <row r="212" spans="1:34" x14ac:dyDescent="0.35">
      <c r="A212" s="227"/>
      <c r="B212" s="294"/>
      <c r="C212" s="294"/>
      <c r="D212" s="294"/>
      <c r="E212" s="294"/>
      <c r="F212" s="294"/>
      <c r="G212" s="294"/>
      <c r="H212" s="294"/>
      <c r="I212" s="294"/>
      <c r="J212" s="294"/>
      <c r="K212" s="294"/>
      <c r="L212" s="294"/>
      <c r="AH212" s="260" t="e">
        <f t="shared" si="56"/>
        <v>#N/A</v>
      </c>
    </row>
    <row r="213" spans="1:34" x14ac:dyDescent="0.35">
      <c r="A213" s="227"/>
      <c r="B213" s="294"/>
      <c r="C213" s="294"/>
      <c r="D213" s="294"/>
      <c r="E213" s="294"/>
      <c r="F213" s="294"/>
      <c r="G213" s="294"/>
      <c r="H213" s="294"/>
      <c r="I213" s="294"/>
      <c r="J213" s="294"/>
      <c r="K213" s="294"/>
      <c r="L213" s="294"/>
      <c r="AH213" s="260" t="e">
        <f t="shared" si="56"/>
        <v>#N/A</v>
      </c>
    </row>
    <row r="214" spans="1:34" x14ac:dyDescent="0.35">
      <c r="A214" s="227"/>
      <c r="B214" s="294"/>
      <c r="C214" s="294"/>
      <c r="D214" s="294"/>
      <c r="E214" s="294"/>
      <c r="F214" s="294"/>
      <c r="G214" s="294"/>
      <c r="H214" s="294"/>
      <c r="I214" s="294"/>
      <c r="J214" s="294"/>
      <c r="K214" s="294"/>
      <c r="L214" s="294"/>
      <c r="AH214" s="260">
        <f t="shared" si="56"/>
        <v>420</v>
      </c>
    </row>
    <row r="215" spans="1:34" x14ac:dyDescent="0.35">
      <c r="A215" s="227"/>
      <c r="B215" s="294"/>
      <c r="C215" s="188"/>
      <c r="D215" s="188"/>
      <c r="E215" s="188"/>
      <c r="F215" s="188"/>
      <c r="G215" s="188"/>
      <c r="H215" s="188"/>
      <c r="AH215" s="260" t="e">
        <f t="shared" si="56"/>
        <v>#N/A</v>
      </c>
    </row>
    <row r="216" spans="1:34" x14ac:dyDescent="0.35">
      <c r="A216" s="227"/>
      <c r="B216" s="294"/>
      <c r="C216" s="188"/>
      <c r="D216" s="188"/>
      <c r="E216" s="188"/>
      <c r="F216" s="188"/>
      <c r="G216" s="188"/>
      <c r="H216" s="188"/>
      <c r="AH216" s="260" t="e">
        <f t="shared" si="56"/>
        <v>#N/A</v>
      </c>
    </row>
    <row r="217" spans="1:34" x14ac:dyDescent="0.35">
      <c r="A217" s="227"/>
      <c r="B217" s="295"/>
      <c r="C217" s="295"/>
      <c r="D217" s="295"/>
      <c r="E217" s="295"/>
      <c r="F217" s="295"/>
      <c r="G217" s="295"/>
      <c r="H217" s="295"/>
      <c r="I217" s="295"/>
      <c r="J217" s="295"/>
      <c r="K217" s="295"/>
      <c r="L217" s="295"/>
      <c r="AH217" s="260" t="e">
        <f t="shared" si="56"/>
        <v>#N/A</v>
      </c>
    </row>
    <row r="218" spans="1:34" x14ac:dyDescent="0.35">
      <c r="A218" s="227"/>
      <c r="B218" s="294"/>
      <c r="C218" s="294"/>
      <c r="D218" s="294"/>
      <c r="E218" s="294"/>
      <c r="F218" s="294"/>
      <c r="G218" s="294"/>
      <c r="H218" s="294"/>
      <c r="I218" s="294"/>
      <c r="J218" s="294"/>
      <c r="K218" s="294"/>
      <c r="L218" s="294"/>
      <c r="AH218" s="260" t="e">
        <f t="shared" si="56"/>
        <v>#N/A</v>
      </c>
    </row>
    <row r="219" spans="1:34" x14ac:dyDescent="0.35">
      <c r="A219" s="227"/>
      <c r="B219" s="294"/>
      <c r="C219" s="294"/>
      <c r="D219" s="294"/>
      <c r="E219" s="294"/>
      <c r="F219" s="294"/>
      <c r="G219" s="294"/>
      <c r="H219" s="294"/>
      <c r="I219" s="294"/>
      <c r="J219" s="294"/>
      <c r="K219" s="294"/>
      <c r="L219" s="294"/>
      <c r="AH219" s="260" t="e">
        <f t="shared" si="56"/>
        <v>#N/A</v>
      </c>
    </row>
    <row r="220" spans="1:34" x14ac:dyDescent="0.35">
      <c r="A220" s="227"/>
      <c r="B220" s="294"/>
      <c r="C220" s="294"/>
      <c r="D220" s="294"/>
      <c r="E220" s="294"/>
      <c r="F220" s="294"/>
      <c r="G220" s="294"/>
      <c r="H220" s="294"/>
      <c r="I220" s="294"/>
      <c r="J220" s="294"/>
      <c r="K220" s="294"/>
      <c r="L220" s="294"/>
      <c r="AH220" s="260" t="e">
        <f t="shared" si="56"/>
        <v>#N/A</v>
      </c>
    </row>
    <row r="221" spans="1:34" x14ac:dyDescent="0.35">
      <c r="A221" s="227"/>
      <c r="B221" s="294"/>
      <c r="C221" s="294"/>
      <c r="D221" s="294"/>
      <c r="E221" s="294"/>
      <c r="F221" s="294"/>
      <c r="G221" s="294"/>
      <c r="H221" s="294"/>
      <c r="I221" s="294"/>
      <c r="J221" s="294"/>
      <c r="K221" s="294"/>
      <c r="L221" s="294"/>
      <c r="AH221" s="260" t="e">
        <f t="shared" si="56"/>
        <v>#N/A</v>
      </c>
    </row>
    <row r="222" spans="1:34" x14ac:dyDescent="0.35">
      <c r="A222" s="227"/>
      <c r="B222" s="294"/>
      <c r="C222" s="188"/>
      <c r="D222" s="188"/>
      <c r="E222" s="188"/>
      <c r="F222" s="188"/>
      <c r="G222" s="188"/>
      <c r="H222" s="188"/>
      <c r="AH222" s="260" t="e">
        <f t="shared" si="56"/>
        <v>#N/A</v>
      </c>
    </row>
    <row r="223" spans="1:34" x14ac:dyDescent="0.35">
      <c r="A223" s="227"/>
      <c r="B223" s="294"/>
      <c r="C223" s="188"/>
      <c r="D223" s="188"/>
      <c r="E223" s="188"/>
      <c r="F223" s="188"/>
      <c r="G223" s="188"/>
      <c r="H223" s="188"/>
      <c r="AH223" s="260" t="e">
        <f t="shared" si="56"/>
        <v>#N/A</v>
      </c>
    </row>
    <row r="224" spans="1:34" x14ac:dyDescent="0.35">
      <c r="A224" s="227"/>
      <c r="B224" s="294"/>
      <c r="C224" s="188"/>
      <c r="D224" s="188"/>
      <c r="E224" s="188"/>
      <c r="F224" s="188"/>
      <c r="G224" s="188"/>
      <c r="H224" s="188"/>
      <c r="AH224" s="260">
        <f t="shared" si="56"/>
        <v>900</v>
      </c>
    </row>
    <row r="225" spans="1:34" x14ac:dyDescent="0.35">
      <c r="A225" s="227"/>
      <c r="B225" s="294"/>
      <c r="C225" s="188"/>
      <c r="D225" s="188"/>
      <c r="E225" s="188"/>
      <c r="F225" s="188"/>
      <c r="G225" s="188"/>
      <c r="H225" s="188"/>
      <c r="AH225" s="260" t="e">
        <f t="shared" si="56"/>
        <v>#N/A</v>
      </c>
    </row>
    <row r="226" spans="1:34" x14ac:dyDescent="0.35">
      <c r="A226" s="227"/>
      <c r="B226" s="294"/>
      <c r="C226" s="188"/>
      <c r="D226" s="188"/>
      <c r="E226" s="188"/>
      <c r="F226" s="188"/>
      <c r="G226" s="188"/>
      <c r="H226" s="188"/>
      <c r="AH226" s="260">
        <f t="shared" si="56"/>
        <v>120</v>
      </c>
    </row>
    <row r="227" spans="1:34" x14ac:dyDescent="0.35">
      <c r="A227" s="227"/>
      <c r="B227" s="294"/>
      <c r="C227" s="188"/>
      <c r="D227" s="188"/>
      <c r="E227" s="188"/>
      <c r="F227" s="188"/>
      <c r="G227" s="188"/>
      <c r="H227" s="188"/>
      <c r="AH227" s="260" t="e">
        <f t="shared" si="56"/>
        <v>#N/A</v>
      </c>
    </row>
    <row r="228" spans="1:34" x14ac:dyDescent="0.35">
      <c r="A228" s="227"/>
      <c r="B228" s="294"/>
      <c r="C228" s="188"/>
      <c r="D228" s="188"/>
      <c r="E228" s="188"/>
      <c r="F228" s="188"/>
      <c r="G228" s="188"/>
      <c r="H228" s="188"/>
      <c r="AH228" s="260" t="e">
        <f t="shared" si="56"/>
        <v>#N/A</v>
      </c>
    </row>
    <row r="229" spans="1:34" x14ac:dyDescent="0.35">
      <c r="A229" s="227"/>
      <c r="B229" s="294"/>
      <c r="C229" s="294"/>
      <c r="D229" s="294"/>
      <c r="E229" s="294"/>
      <c r="F229" s="294"/>
      <c r="G229" s="294"/>
      <c r="H229" s="294"/>
      <c r="I229" s="294"/>
      <c r="J229" s="294"/>
      <c r="K229" s="294"/>
      <c r="L229" s="294"/>
      <c r="AH229" s="260">
        <f t="shared" si="56"/>
        <v>300</v>
      </c>
    </row>
    <row r="230" spans="1:34" x14ac:dyDescent="0.35">
      <c r="A230" s="227"/>
      <c r="B230" s="294"/>
      <c r="C230" s="294"/>
      <c r="D230" s="294"/>
      <c r="E230" s="294"/>
      <c r="F230" s="294"/>
      <c r="G230" s="294"/>
      <c r="H230" s="294"/>
      <c r="I230" s="294"/>
      <c r="J230" s="294"/>
      <c r="K230" s="294"/>
      <c r="L230" s="294"/>
      <c r="AH230" s="260" t="e">
        <f t="shared" si="56"/>
        <v>#N/A</v>
      </c>
    </row>
    <row r="231" spans="1:34" x14ac:dyDescent="0.35">
      <c r="A231" s="227"/>
      <c r="B231" s="294"/>
      <c r="C231" s="294"/>
      <c r="D231" s="294"/>
      <c r="E231" s="294"/>
      <c r="F231" s="294"/>
      <c r="G231" s="294"/>
      <c r="H231" s="294"/>
      <c r="I231" s="294"/>
      <c r="J231" s="294"/>
      <c r="K231" s="294"/>
      <c r="L231" s="294"/>
      <c r="AH231" s="260">
        <f t="shared" si="56"/>
        <v>480</v>
      </c>
    </row>
    <row r="232" spans="1:34" x14ac:dyDescent="0.35">
      <c r="A232" s="227"/>
      <c r="B232" s="294"/>
      <c r="C232" s="294"/>
      <c r="D232" s="294"/>
      <c r="E232" s="294"/>
      <c r="F232" s="294"/>
      <c r="G232" s="294"/>
      <c r="H232" s="294"/>
      <c r="I232" s="294"/>
      <c r="J232" s="294"/>
      <c r="K232" s="294"/>
      <c r="L232" s="294"/>
      <c r="AH232" s="260" t="e">
        <f t="shared" ref="AH232:AH250" si="57">AJ66</f>
        <v>#N/A</v>
      </c>
    </row>
    <row r="233" spans="1:34" x14ac:dyDescent="0.35">
      <c r="A233" s="227"/>
      <c r="B233" s="294"/>
      <c r="C233" s="294"/>
      <c r="D233" s="294"/>
      <c r="E233" s="294"/>
      <c r="F233" s="294"/>
      <c r="G233" s="294"/>
      <c r="H233" s="294"/>
      <c r="I233" s="294"/>
      <c r="J233" s="294"/>
      <c r="K233" s="294"/>
      <c r="L233" s="294"/>
      <c r="AH233" s="260" t="e">
        <f t="shared" si="57"/>
        <v>#N/A</v>
      </c>
    </row>
    <row r="234" spans="1:34" x14ac:dyDescent="0.35">
      <c r="A234" s="227"/>
      <c r="B234" s="294"/>
      <c r="C234" s="294"/>
      <c r="D234" s="294"/>
      <c r="E234" s="294"/>
      <c r="F234" s="294"/>
      <c r="G234" s="294"/>
      <c r="H234" s="294"/>
      <c r="I234" s="294"/>
      <c r="J234" s="294"/>
      <c r="K234" s="294"/>
      <c r="L234" s="294"/>
      <c r="AH234" s="260" t="e">
        <f t="shared" si="57"/>
        <v>#N/A</v>
      </c>
    </row>
    <row r="235" spans="1:34" x14ac:dyDescent="0.35">
      <c r="A235" s="227"/>
      <c r="B235" s="294"/>
      <c r="C235" s="294"/>
      <c r="D235" s="294"/>
      <c r="E235" s="294"/>
      <c r="F235" s="294"/>
      <c r="G235" s="294"/>
      <c r="H235" s="294"/>
      <c r="I235" s="294"/>
      <c r="J235" s="294"/>
      <c r="K235" s="294"/>
      <c r="L235" s="294"/>
      <c r="AH235" s="260" t="e">
        <f t="shared" si="57"/>
        <v>#N/A</v>
      </c>
    </row>
    <row r="236" spans="1:34" x14ac:dyDescent="0.35">
      <c r="A236" s="227"/>
      <c r="B236" s="294"/>
      <c r="C236" s="188"/>
      <c r="D236" s="188"/>
      <c r="E236" s="188"/>
      <c r="F236" s="188"/>
      <c r="G236" s="188"/>
      <c r="H236" s="188"/>
      <c r="AH236" s="260" t="e">
        <f t="shared" si="57"/>
        <v>#N/A</v>
      </c>
    </row>
    <row r="237" spans="1:34" x14ac:dyDescent="0.35">
      <c r="A237" s="227"/>
      <c r="B237" s="294"/>
      <c r="C237" s="188"/>
      <c r="D237" s="188"/>
      <c r="E237" s="188"/>
      <c r="F237" s="188"/>
      <c r="G237" s="188"/>
      <c r="H237" s="188"/>
      <c r="AH237" s="260" t="e">
        <f t="shared" si="57"/>
        <v>#N/A</v>
      </c>
    </row>
    <row r="238" spans="1:34" x14ac:dyDescent="0.35">
      <c r="A238" s="227"/>
      <c r="B238" s="294"/>
      <c r="C238" s="188"/>
      <c r="D238" s="188"/>
      <c r="E238" s="188"/>
      <c r="F238" s="188"/>
      <c r="G238" s="188"/>
      <c r="H238" s="188"/>
      <c r="AH238" s="260">
        <f t="shared" si="57"/>
        <v>720</v>
      </c>
    </row>
    <row r="239" spans="1:34" x14ac:dyDescent="0.35">
      <c r="A239" s="227"/>
      <c r="B239" s="294"/>
      <c r="C239" s="188"/>
      <c r="D239" s="188"/>
      <c r="E239" s="188"/>
      <c r="F239" s="188"/>
      <c r="G239" s="188"/>
      <c r="H239" s="188"/>
      <c r="AH239" s="260">
        <f t="shared" si="57"/>
        <v>0</v>
      </c>
    </row>
    <row r="240" spans="1:34" x14ac:dyDescent="0.35">
      <c r="AH240" s="260" t="e">
        <f t="shared" si="57"/>
        <v>#N/A</v>
      </c>
    </row>
    <row r="241" spans="1:34" x14ac:dyDescent="0.35">
      <c r="B241" s="216"/>
      <c r="C241" s="216"/>
      <c r="D241" s="216"/>
      <c r="E241" s="216"/>
      <c r="F241" s="216"/>
      <c r="G241" s="216"/>
      <c r="H241" s="216"/>
      <c r="I241" s="216"/>
      <c r="J241" s="216"/>
      <c r="K241" s="216"/>
      <c r="L241" s="216"/>
      <c r="AH241" s="260">
        <f t="shared" si="57"/>
        <v>600</v>
      </c>
    </row>
    <row r="242" spans="1:34" x14ac:dyDescent="0.35">
      <c r="C242" s="192"/>
      <c r="D242" s="192"/>
      <c r="E242" s="192"/>
      <c r="F242" s="192"/>
      <c r="G242" s="192"/>
      <c r="H242" s="192"/>
      <c r="I242" s="192"/>
      <c r="J242" s="192"/>
      <c r="K242" s="192"/>
      <c r="L242" s="192"/>
      <c r="AH242" s="260" t="e">
        <f t="shared" si="57"/>
        <v>#N/A</v>
      </c>
    </row>
    <row r="243" spans="1:34" x14ac:dyDescent="0.35">
      <c r="I243"/>
      <c r="J243"/>
      <c r="K243"/>
      <c r="L243"/>
      <c r="AH243" s="260" t="e">
        <f t="shared" si="57"/>
        <v>#N/A</v>
      </c>
    </row>
    <row r="244" spans="1:34" x14ac:dyDescent="0.35">
      <c r="C244" s="192"/>
      <c r="D244" s="192"/>
      <c r="E244" s="192"/>
      <c r="F244" s="192"/>
      <c r="G244" s="192"/>
      <c r="H244" s="192"/>
      <c r="I244" s="192"/>
      <c r="J244" s="192"/>
      <c r="K244" s="192"/>
      <c r="L244" s="192"/>
      <c r="AH244" s="260" t="e">
        <f t="shared" si="57"/>
        <v>#N/A</v>
      </c>
    </row>
    <row r="245" spans="1:34" x14ac:dyDescent="0.35">
      <c r="A245" s="227"/>
      <c r="C245" s="192"/>
      <c r="D245" s="192"/>
      <c r="E245" s="192"/>
      <c r="F245" s="192"/>
      <c r="G245" s="192"/>
      <c r="H245" s="192"/>
      <c r="I245" s="192"/>
      <c r="J245" s="192"/>
      <c r="K245" s="192"/>
      <c r="L245" s="192"/>
      <c r="AH245" s="260" t="e">
        <f t="shared" si="57"/>
        <v>#N/A</v>
      </c>
    </row>
    <row r="246" spans="1:34" x14ac:dyDescent="0.35">
      <c r="AH246" s="260">
        <f t="shared" si="57"/>
        <v>780</v>
      </c>
    </row>
    <row r="247" spans="1:34" x14ac:dyDescent="0.35">
      <c r="AH247" s="260" t="e">
        <f t="shared" si="57"/>
        <v>#N/A</v>
      </c>
    </row>
    <row r="248" spans="1:34" x14ac:dyDescent="0.35">
      <c r="AH248" s="260" t="e">
        <f t="shared" si="57"/>
        <v>#N/A</v>
      </c>
    </row>
    <row r="249" spans="1:34" x14ac:dyDescent="0.35">
      <c r="AH249" s="260" t="e">
        <f t="shared" si="57"/>
        <v>#N/A</v>
      </c>
    </row>
    <row r="250" spans="1:34" x14ac:dyDescent="0.35">
      <c r="AH250" s="261">
        <f t="shared" si="57"/>
        <v>600</v>
      </c>
    </row>
    <row r="251" spans="1:34" x14ac:dyDescent="0.35">
      <c r="AG251">
        <v>6</v>
      </c>
      <c r="AH251" s="260" t="e">
        <f t="shared" ref="AH251:AH282" si="58">AK2</f>
        <v>#N/A</v>
      </c>
    </row>
    <row r="252" spans="1:34" x14ac:dyDescent="0.35">
      <c r="AH252" s="260" t="e">
        <f t="shared" si="58"/>
        <v>#N/A</v>
      </c>
    </row>
    <row r="253" spans="1:34" x14ac:dyDescent="0.35">
      <c r="AH253" s="260" t="e">
        <f t="shared" si="58"/>
        <v>#N/A</v>
      </c>
    </row>
    <row r="254" spans="1:34" x14ac:dyDescent="0.35">
      <c r="AH254" s="260">
        <f t="shared" si="58"/>
        <v>240</v>
      </c>
    </row>
    <row r="255" spans="1:34" x14ac:dyDescent="0.35">
      <c r="AH255" s="260">
        <f t="shared" si="58"/>
        <v>600</v>
      </c>
    </row>
    <row r="256" spans="1:34" x14ac:dyDescent="0.35">
      <c r="AH256" s="260" t="e">
        <f t="shared" si="58"/>
        <v>#N/A</v>
      </c>
    </row>
    <row r="257" spans="34:34" x14ac:dyDescent="0.35">
      <c r="AH257" s="260" t="e">
        <f t="shared" si="58"/>
        <v>#N/A</v>
      </c>
    </row>
    <row r="258" spans="34:34" x14ac:dyDescent="0.35">
      <c r="AH258" s="260">
        <f t="shared" si="58"/>
        <v>300</v>
      </c>
    </row>
    <row r="259" spans="34:34" x14ac:dyDescent="0.35">
      <c r="AH259" s="260" t="e">
        <f t="shared" si="58"/>
        <v>#N/A</v>
      </c>
    </row>
    <row r="260" spans="34:34" x14ac:dyDescent="0.35">
      <c r="AH260" s="260" t="e">
        <f t="shared" si="58"/>
        <v>#N/A</v>
      </c>
    </row>
    <row r="261" spans="34:34" x14ac:dyDescent="0.35">
      <c r="AH261" s="260">
        <f t="shared" si="58"/>
        <v>600</v>
      </c>
    </row>
    <row r="262" spans="34:34" x14ac:dyDescent="0.35">
      <c r="AH262" s="260">
        <f t="shared" si="58"/>
        <v>360</v>
      </c>
    </row>
    <row r="263" spans="34:34" x14ac:dyDescent="0.35">
      <c r="AH263" s="260" t="e">
        <f t="shared" si="58"/>
        <v>#N/A</v>
      </c>
    </row>
    <row r="264" spans="34:34" x14ac:dyDescent="0.35">
      <c r="AH264" s="260">
        <f t="shared" si="58"/>
        <v>420</v>
      </c>
    </row>
    <row r="265" spans="34:34" x14ac:dyDescent="0.35">
      <c r="AH265" s="260" t="e">
        <f t="shared" si="58"/>
        <v>#N/A</v>
      </c>
    </row>
    <row r="266" spans="34:34" x14ac:dyDescent="0.35">
      <c r="AH266" s="260" t="e">
        <f t="shared" si="58"/>
        <v>#N/A</v>
      </c>
    </row>
    <row r="267" spans="34:34" x14ac:dyDescent="0.35">
      <c r="AH267" s="260">
        <f t="shared" si="58"/>
        <v>160</v>
      </c>
    </row>
    <row r="268" spans="34:34" x14ac:dyDescent="0.35">
      <c r="AH268" s="260">
        <f t="shared" si="58"/>
        <v>480</v>
      </c>
    </row>
    <row r="269" spans="34:34" x14ac:dyDescent="0.35">
      <c r="AH269" s="260" t="e">
        <f t="shared" si="58"/>
        <v>#N/A</v>
      </c>
    </row>
    <row r="270" spans="34:34" x14ac:dyDescent="0.35">
      <c r="AH270" s="260">
        <f t="shared" si="58"/>
        <v>600</v>
      </c>
    </row>
    <row r="271" spans="34:34" x14ac:dyDescent="0.35">
      <c r="AH271" s="260">
        <f t="shared" si="58"/>
        <v>540</v>
      </c>
    </row>
    <row r="272" spans="34:34" x14ac:dyDescent="0.35">
      <c r="AH272" s="260">
        <f t="shared" si="58"/>
        <v>360</v>
      </c>
    </row>
    <row r="273" spans="34:34" x14ac:dyDescent="0.35">
      <c r="AH273" s="260" t="e">
        <f t="shared" si="58"/>
        <v>#N/A</v>
      </c>
    </row>
    <row r="274" spans="34:34" x14ac:dyDescent="0.35">
      <c r="AH274" s="260" t="e">
        <f t="shared" si="58"/>
        <v>#N/A</v>
      </c>
    </row>
    <row r="275" spans="34:34" x14ac:dyDescent="0.35">
      <c r="AH275" s="260" t="e">
        <f t="shared" si="58"/>
        <v>#N/A</v>
      </c>
    </row>
    <row r="276" spans="34:34" x14ac:dyDescent="0.35">
      <c r="AH276" s="260" t="e">
        <f t="shared" si="58"/>
        <v>#N/A</v>
      </c>
    </row>
    <row r="277" spans="34:34" x14ac:dyDescent="0.35">
      <c r="AH277" s="260" t="e">
        <f t="shared" si="58"/>
        <v>#N/A</v>
      </c>
    </row>
    <row r="278" spans="34:34" x14ac:dyDescent="0.35">
      <c r="AH278" s="260" t="e">
        <f t="shared" si="58"/>
        <v>#N/A</v>
      </c>
    </row>
    <row r="279" spans="34:34" x14ac:dyDescent="0.35">
      <c r="AH279" s="260" t="e">
        <f t="shared" si="58"/>
        <v>#N/A</v>
      </c>
    </row>
    <row r="280" spans="34:34" x14ac:dyDescent="0.35">
      <c r="AH280" s="260" t="e">
        <f t="shared" si="58"/>
        <v>#N/A</v>
      </c>
    </row>
    <row r="281" spans="34:34" x14ac:dyDescent="0.35">
      <c r="AH281" s="260" t="e">
        <f t="shared" si="58"/>
        <v>#N/A</v>
      </c>
    </row>
    <row r="282" spans="34:34" x14ac:dyDescent="0.35">
      <c r="AH282" s="260" t="e">
        <f t="shared" si="58"/>
        <v>#N/A</v>
      </c>
    </row>
    <row r="283" spans="34:34" x14ac:dyDescent="0.35">
      <c r="AH283" s="260" t="e">
        <f t="shared" ref="AH283:AH314" si="59">AK34</f>
        <v>#N/A</v>
      </c>
    </row>
    <row r="284" spans="34:34" x14ac:dyDescent="0.35">
      <c r="AH284" s="260" t="e">
        <f t="shared" si="59"/>
        <v>#N/A</v>
      </c>
    </row>
    <row r="285" spans="34:34" x14ac:dyDescent="0.35">
      <c r="AH285" s="260">
        <f t="shared" si="59"/>
        <v>660</v>
      </c>
    </row>
    <row r="286" spans="34:34" x14ac:dyDescent="0.35">
      <c r="AH286" s="260">
        <f t="shared" si="59"/>
        <v>480</v>
      </c>
    </row>
    <row r="287" spans="34:34" x14ac:dyDescent="0.35">
      <c r="AH287" s="260" t="e">
        <f t="shared" si="59"/>
        <v>#N/A</v>
      </c>
    </row>
    <row r="288" spans="34:34" x14ac:dyDescent="0.35">
      <c r="AH288" s="260" t="e">
        <f t="shared" si="59"/>
        <v>#N/A</v>
      </c>
    </row>
    <row r="289" spans="34:34" x14ac:dyDescent="0.35">
      <c r="AH289" s="260">
        <f t="shared" si="59"/>
        <v>480</v>
      </c>
    </row>
    <row r="290" spans="34:34" x14ac:dyDescent="0.35">
      <c r="AH290" s="260" t="e">
        <f t="shared" si="59"/>
        <v>#N/A</v>
      </c>
    </row>
    <row r="291" spans="34:34" x14ac:dyDescent="0.35">
      <c r="AH291" s="260" t="e">
        <f t="shared" si="59"/>
        <v>#N/A</v>
      </c>
    </row>
    <row r="292" spans="34:34" x14ac:dyDescent="0.35">
      <c r="AH292" s="260" t="e">
        <f t="shared" si="59"/>
        <v>#N/A</v>
      </c>
    </row>
    <row r="293" spans="34:34" x14ac:dyDescent="0.35">
      <c r="AH293" s="260">
        <f t="shared" si="59"/>
        <v>480</v>
      </c>
    </row>
    <row r="294" spans="34:34" x14ac:dyDescent="0.35">
      <c r="AH294" s="260" t="e">
        <f t="shared" si="59"/>
        <v>#N/A</v>
      </c>
    </row>
    <row r="295" spans="34:34" x14ac:dyDescent="0.35">
      <c r="AH295" s="260">
        <f t="shared" si="59"/>
        <v>960</v>
      </c>
    </row>
    <row r="296" spans="34:34" x14ac:dyDescent="0.35">
      <c r="AH296" s="260">
        <f t="shared" si="59"/>
        <v>660</v>
      </c>
    </row>
    <row r="297" spans="34:34" x14ac:dyDescent="0.35">
      <c r="AH297" s="260">
        <f t="shared" si="59"/>
        <v>390</v>
      </c>
    </row>
    <row r="298" spans="34:34" x14ac:dyDescent="0.35">
      <c r="AH298" s="260" t="e">
        <f t="shared" si="59"/>
        <v>#N/A</v>
      </c>
    </row>
    <row r="299" spans="34:34" x14ac:dyDescent="0.35">
      <c r="AH299" s="260">
        <f t="shared" si="59"/>
        <v>300</v>
      </c>
    </row>
    <row r="300" spans="34:34" x14ac:dyDescent="0.35">
      <c r="AH300" s="260" t="e">
        <f t="shared" si="59"/>
        <v>#N/A</v>
      </c>
    </row>
    <row r="301" spans="34:34" x14ac:dyDescent="0.35">
      <c r="AH301" s="260">
        <f t="shared" si="59"/>
        <v>600</v>
      </c>
    </row>
    <row r="302" spans="34:34" x14ac:dyDescent="0.35">
      <c r="AH302" s="260" t="e">
        <f t="shared" si="59"/>
        <v>#N/A</v>
      </c>
    </row>
    <row r="303" spans="34:34" x14ac:dyDescent="0.35">
      <c r="AH303" s="260">
        <f t="shared" si="59"/>
        <v>600</v>
      </c>
    </row>
    <row r="304" spans="34:34" x14ac:dyDescent="0.35">
      <c r="AH304" s="260" t="e">
        <f t="shared" si="59"/>
        <v>#N/A</v>
      </c>
    </row>
    <row r="305" spans="34:34" x14ac:dyDescent="0.35">
      <c r="AH305" s="260" t="e">
        <f t="shared" si="59"/>
        <v>#N/A</v>
      </c>
    </row>
    <row r="306" spans="34:34" x14ac:dyDescent="0.35">
      <c r="AH306" s="260" t="e">
        <f t="shared" si="59"/>
        <v>#N/A</v>
      </c>
    </row>
    <row r="307" spans="34:34" x14ac:dyDescent="0.35">
      <c r="AH307" s="260" t="e">
        <f t="shared" si="59"/>
        <v>#N/A</v>
      </c>
    </row>
    <row r="308" spans="34:34" x14ac:dyDescent="0.35">
      <c r="AH308" s="260" t="e">
        <f t="shared" si="59"/>
        <v>#N/A</v>
      </c>
    </row>
    <row r="309" spans="34:34" x14ac:dyDescent="0.35">
      <c r="AH309" s="260" t="e">
        <f t="shared" si="59"/>
        <v>#N/A</v>
      </c>
    </row>
    <row r="310" spans="34:34" x14ac:dyDescent="0.35">
      <c r="AH310" s="260" t="e">
        <f t="shared" si="59"/>
        <v>#N/A</v>
      </c>
    </row>
    <row r="311" spans="34:34" x14ac:dyDescent="0.35">
      <c r="AH311" s="260" t="e">
        <f t="shared" si="59"/>
        <v>#N/A</v>
      </c>
    </row>
    <row r="312" spans="34:34" x14ac:dyDescent="0.35">
      <c r="AH312" s="260">
        <f t="shared" si="59"/>
        <v>360</v>
      </c>
    </row>
    <row r="313" spans="34:34" x14ac:dyDescent="0.35">
      <c r="AH313" s="260" t="e">
        <f t="shared" si="59"/>
        <v>#N/A</v>
      </c>
    </row>
    <row r="314" spans="34:34" x14ac:dyDescent="0.35">
      <c r="AH314" s="260">
        <f t="shared" si="59"/>
        <v>720</v>
      </c>
    </row>
    <row r="315" spans="34:34" x14ac:dyDescent="0.35">
      <c r="AH315" s="260">
        <f t="shared" ref="AH315:AH333" si="60">AK66</f>
        <v>360</v>
      </c>
    </row>
    <row r="316" spans="34:34" x14ac:dyDescent="0.35">
      <c r="AH316" s="260">
        <f t="shared" si="60"/>
        <v>720</v>
      </c>
    </row>
    <row r="317" spans="34:34" x14ac:dyDescent="0.35">
      <c r="AH317" s="260" t="e">
        <f t="shared" si="60"/>
        <v>#N/A</v>
      </c>
    </row>
    <row r="318" spans="34:34" x14ac:dyDescent="0.35">
      <c r="AH318" s="260" t="e">
        <f t="shared" si="60"/>
        <v>#N/A</v>
      </c>
    </row>
    <row r="319" spans="34:34" x14ac:dyDescent="0.35">
      <c r="AH319" s="260" t="e">
        <f t="shared" si="60"/>
        <v>#N/A</v>
      </c>
    </row>
    <row r="320" spans="34:34" x14ac:dyDescent="0.35">
      <c r="AH320" s="260" t="e">
        <f t="shared" si="60"/>
        <v>#N/A</v>
      </c>
    </row>
    <row r="321" spans="33:34" x14ac:dyDescent="0.35">
      <c r="AH321" s="260">
        <f t="shared" si="60"/>
        <v>360</v>
      </c>
    </row>
    <row r="322" spans="33:34" x14ac:dyDescent="0.35">
      <c r="AH322" s="260">
        <f t="shared" si="60"/>
        <v>660</v>
      </c>
    </row>
    <row r="323" spans="33:34" x14ac:dyDescent="0.35">
      <c r="AH323" s="260" t="e">
        <f t="shared" si="60"/>
        <v>#N/A</v>
      </c>
    </row>
    <row r="324" spans="33:34" x14ac:dyDescent="0.35">
      <c r="AH324" s="260">
        <f t="shared" si="60"/>
        <v>0</v>
      </c>
    </row>
    <row r="325" spans="33:34" x14ac:dyDescent="0.35">
      <c r="AH325" s="260">
        <f t="shared" si="60"/>
        <v>240</v>
      </c>
    </row>
    <row r="326" spans="33:34" x14ac:dyDescent="0.35">
      <c r="AH326" s="260" t="e">
        <f t="shared" si="60"/>
        <v>#N/A</v>
      </c>
    </row>
    <row r="327" spans="33:34" x14ac:dyDescent="0.35">
      <c r="AH327" s="260" t="e">
        <f t="shared" si="60"/>
        <v>#N/A</v>
      </c>
    </row>
    <row r="328" spans="33:34" x14ac:dyDescent="0.35">
      <c r="AH328" s="260" t="e">
        <f t="shared" si="60"/>
        <v>#N/A</v>
      </c>
    </row>
    <row r="329" spans="33:34" x14ac:dyDescent="0.35">
      <c r="AH329" s="260">
        <f t="shared" si="60"/>
        <v>480</v>
      </c>
    </row>
    <row r="330" spans="33:34" x14ac:dyDescent="0.35">
      <c r="AH330" s="260">
        <f t="shared" si="60"/>
        <v>480</v>
      </c>
    </row>
    <row r="331" spans="33:34" x14ac:dyDescent="0.35">
      <c r="AH331" s="260" t="e">
        <f t="shared" si="60"/>
        <v>#N/A</v>
      </c>
    </row>
    <row r="332" spans="33:34" x14ac:dyDescent="0.35">
      <c r="AH332" s="260">
        <f t="shared" si="60"/>
        <v>360</v>
      </c>
    </row>
    <row r="333" spans="33:34" x14ac:dyDescent="0.35">
      <c r="AH333" s="261">
        <f t="shared" si="60"/>
        <v>540</v>
      </c>
    </row>
    <row r="334" spans="33:34" x14ac:dyDescent="0.35">
      <c r="AG334">
        <v>12</v>
      </c>
      <c r="AH334" s="260" t="e">
        <f t="shared" ref="AH334:AH365" si="61">AL2</f>
        <v>#N/A</v>
      </c>
    </row>
    <row r="335" spans="33:34" x14ac:dyDescent="0.35">
      <c r="AH335" s="260" t="e">
        <f t="shared" si="61"/>
        <v>#N/A</v>
      </c>
    </row>
    <row r="336" spans="33:34" x14ac:dyDescent="0.35">
      <c r="AH336" s="260" t="e">
        <f t="shared" si="61"/>
        <v>#N/A</v>
      </c>
    </row>
    <row r="337" spans="34:34" x14ac:dyDescent="0.35">
      <c r="AH337" s="260">
        <f t="shared" si="61"/>
        <v>240</v>
      </c>
    </row>
    <row r="338" spans="34:34" x14ac:dyDescent="0.35">
      <c r="AH338" s="260">
        <f t="shared" si="61"/>
        <v>600</v>
      </c>
    </row>
    <row r="339" spans="34:34" x14ac:dyDescent="0.35">
      <c r="AH339" s="260" t="e">
        <f t="shared" si="61"/>
        <v>#N/A</v>
      </c>
    </row>
    <row r="340" spans="34:34" x14ac:dyDescent="0.35">
      <c r="AH340" s="260" t="e">
        <f t="shared" si="61"/>
        <v>#N/A</v>
      </c>
    </row>
    <row r="341" spans="34:34" x14ac:dyDescent="0.35">
      <c r="AH341" s="260" t="e">
        <f t="shared" si="61"/>
        <v>#N/A</v>
      </c>
    </row>
    <row r="342" spans="34:34" x14ac:dyDescent="0.35">
      <c r="AH342" s="260" t="e">
        <f t="shared" si="61"/>
        <v>#N/A</v>
      </c>
    </row>
    <row r="343" spans="34:34" x14ac:dyDescent="0.35">
      <c r="AH343" s="260" t="e">
        <f t="shared" si="61"/>
        <v>#N/A</v>
      </c>
    </row>
    <row r="344" spans="34:34" x14ac:dyDescent="0.35">
      <c r="AH344" s="260">
        <f t="shared" si="61"/>
        <v>960</v>
      </c>
    </row>
    <row r="345" spans="34:34" x14ac:dyDescent="0.35">
      <c r="AH345" s="260">
        <f t="shared" si="61"/>
        <v>300</v>
      </c>
    </row>
    <row r="346" spans="34:34" x14ac:dyDescent="0.35">
      <c r="AH346" s="260" t="e">
        <f t="shared" si="61"/>
        <v>#N/A</v>
      </c>
    </row>
    <row r="347" spans="34:34" x14ac:dyDescent="0.35">
      <c r="AH347" s="260">
        <f t="shared" si="61"/>
        <v>360</v>
      </c>
    </row>
    <row r="348" spans="34:34" x14ac:dyDescent="0.35">
      <c r="AH348" s="260" t="e">
        <f t="shared" si="61"/>
        <v>#N/A</v>
      </c>
    </row>
    <row r="349" spans="34:34" x14ac:dyDescent="0.35">
      <c r="AH349" s="260" t="e">
        <f t="shared" si="61"/>
        <v>#N/A</v>
      </c>
    </row>
    <row r="350" spans="34:34" x14ac:dyDescent="0.35">
      <c r="AH350" s="260">
        <f t="shared" si="61"/>
        <v>300</v>
      </c>
    </row>
    <row r="351" spans="34:34" x14ac:dyDescent="0.35">
      <c r="AH351" s="260">
        <f t="shared" si="61"/>
        <v>480</v>
      </c>
    </row>
    <row r="352" spans="34:34" x14ac:dyDescent="0.35">
      <c r="AH352" s="260" t="e">
        <f t="shared" si="61"/>
        <v>#N/A</v>
      </c>
    </row>
    <row r="353" spans="34:34" x14ac:dyDescent="0.35">
      <c r="AH353" s="260">
        <f t="shared" si="61"/>
        <v>600</v>
      </c>
    </row>
    <row r="354" spans="34:34" x14ac:dyDescent="0.35">
      <c r="AH354" s="260" t="e">
        <f t="shared" si="61"/>
        <v>#N/A</v>
      </c>
    </row>
    <row r="355" spans="34:34" x14ac:dyDescent="0.35">
      <c r="AH355" s="260">
        <f t="shared" si="61"/>
        <v>360</v>
      </c>
    </row>
    <row r="356" spans="34:34" x14ac:dyDescent="0.35">
      <c r="AH356" s="260" t="e">
        <f t="shared" si="61"/>
        <v>#N/A</v>
      </c>
    </row>
    <row r="357" spans="34:34" x14ac:dyDescent="0.35">
      <c r="AH357" s="260" t="e">
        <f t="shared" si="61"/>
        <v>#N/A</v>
      </c>
    </row>
    <row r="358" spans="34:34" x14ac:dyDescent="0.35">
      <c r="AH358" s="260" t="e">
        <f t="shared" si="61"/>
        <v>#N/A</v>
      </c>
    </row>
    <row r="359" spans="34:34" x14ac:dyDescent="0.35">
      <c r="AH359" s="260">
        <f t="shared" si="61"/>
        <v>480</v>
      </c>
    </row>
    <row r="360" spans="34:34" x14ac:dyDescent="0.35">
      <c r="AH360" s="260" t="e">
        <f t="shared" si="61"/>
        <v>#N/A</v>
      </c>
    </row>
    <row r="361" spans="34:34" x14ac:dyDescent="0.35">
      <c r="AH361" s="260" t="e">
        <f t="shared" si="61"/>
        <v>#N/A</v>
      </c>
    </row>
    <row r="362" spans="34:34" x14ac:dyDescent="0.35">
      <c r="AH362" s="260" t="e">
        <f t="shared" si="61"/>
        <v>#N/A</v>
      </c>
    </row>
    <row r="363" spans="34:34" x14ac:dyDescent="0.35">
      <c r="AH363" s="260" t="e">
        <f t="shared" si="61"/>
        <v>#N/A</v>
      </c>
    </row>
    <row r="364" spans="34:34" x14ac:dyDescent="0.35">
      <c r="AH364" s="260" t="e">
        <f t="shared" si="61"/>
        <v>#N/A</v>
      </c>
    </row>
    <row r="365" spans="34:34" x14ac:dyDescent="0.35">
      <c r="AH365" s="260">
        <f t="shared" si="61"/>
        <v>300</v>
      </c>
    </row>
    <row r="366" spans="34:34" x14ac:dyDescent="0.35">
      <c r="AH366" s="260">
        <f t="shared" ref="AH366:AH397" si="62">AL34</f>
        <v>360</v>
      </c>
    </row>
    <row r="367" spans="34:34" x14ac:dyDescent="0.35">
      <c r="AH367" s="260" t="e">
        <f t="shared" si="62"/>
        <v>#N/A</v>
      </c>
    </row>
    <row r="368" spans="34:34" x14ac:dyDescent="0.35">
      <c r="AH368" s="260">
        <f t="shared" si="62"/>
        <v>600</v>
      </c>
    </row>
    <row r="369" spans="34:34" x14ac:dyDescent="0.35">
      <c r="AH369" s="260">
        <f t="shared" si="62"/>
        <v>480</v>
      </c>
    </row>
    <row r="370" spans="34:34" x14ac:dyDescent="0.35">
      <c r="AH370" s="260" t="e">
        <f t="shared" si="62"/>
        <v>#N/A</v>
      </c>
    </row>
    <row r="371" spans="34:34" x14ac:dyDescent="0.35">
      <c r="AH371" s="260">
        <f t="shared" si="62"/>
        <v>720</v>
      </c>
    </row>
    <row r="372" spans="34:34" x14ac:dyDescent="0.35">
      <c r="AH372" s="260" t="e">
        <f t="shared" si="62"/>
        <v>#N/A</v>
      </c>
    </row>
    <row r="373" spans="34:34" x14ac:dyDescent="0.35">
      <c r="AH373" s="260">
        <f t="shared" si="62"/>
        <v>240</v>
      </c>
    </row>
    <row r="374" spans="34:34" x14ac:dyDescent="0.35">
      <c r="AH374" s="260" t="e">
        <f t="shared" si="62"/>
        <v>#N/A</v>
      </c>
    </row>
    <row r="375" spans="34:34" x14ac:dyDescent="0.35">
      <c r="AH375" s="260" t="e">
        <f t="shared" si="62"/>
        <v>#N/A</v>
      </c>
    </row>
    <row r="376" spans="34:34" x14ac:dyDescent="0.35">
      <c r="AH376" s="260">
        <f t="shared" si="62"/>
        <v>300</v>
      </c>
    </row>
    <row r="377" spans="34:34" x14ac:dyDescent="0.35">
      <c r="AH377" s="260">
        <f t="shared" si="62"/>
        <v>600</v>
      </c>
    </row>
    <row r="378" spans="34:34" x14ac:dyDescent="0.35">
      <c r="AH378" s="260">
        <f t="shared" si="62"/>
        <v>240</v>
      </c>
    </row>
    <row r="379" spans="34:34" x14ac:dyDescent="0.35">
      <c r="AH379" s="260" t="e">
        <f t="shared" si="62"/>
        <v>#N/A</v>
      </c>
    </row>
    <row r="380" spans="34:34" x14ac:dyDescent="0.35">
      <c r="AH380" s="260">
        <f t="shared" si="62"/>
        <v>360</v>
      </c>
    </row>
    <row r="381" spans="34:34" x14ac:dyDescent="0.35">
      <c r="AH381" s="260" t="e">
        <f t="shared" si="62"/>
        <v>#N/A</v>
      </c>
    </row>
    <row r="382" spans="34:34" x14ac:dyDescent="0.35">
      <c r="AH382" s="260" t="e">
        <f t="shared" si="62"/>
        <v>#N/A</v>
      </c>
    </row>
    <row r="383" spans="34:34" x14ac:dyDescent="0.35">
      <c r="AH383" s="260" t="e">
        <f t="shared" si="62"/>
        <v>#N/A</v>
      </c>
    </row>
    <row r="384" spans="34:34" x14ac:dyDescent="0.35">
      <c r="AH384" s="260">
        <f t="shared" si="62"/>
        <v>600</v>
      </c>
    </row>
    <row r="385" spans="34:34" x14ac:dyDescent="0.35">
      <c r="AH385" s="260" t="e">
        <f t="shared" si="62"/>
        <v>#N/A</v>
      </c>
    </row>
    <row r="386" spans="34:34" x14ac:dyDescent="0.35">
      <c r="AH386" s="260" t="e">
        <f t="shared" si="62"/>
        <v>#N/A</v>
      </c>
    </row>
    <row r="387" spans="34:34" x14ac:dyDescent="0.35">
      <c r="AH387" s="260" t="e">
        <f t="shared" si="62"/>
        <v>#N/A</v>
      </c>
    </row>
    <row r="388" spans="34:34" x14ac:dyDescent="0.35">
      <c r="AH388" s="260">
        <f t="shared" si="62"/>
        <v>0</v>
      </c>
    </row>
    <row r="389" spans="34:34" x14ac:dyDescent="0.35">
      <c r="AH389" s="260" t="e">
        <f t="shared" si="62"/>
        <v>#N/A</v>
      </c>
    </row>
    <row r="390" spans="34:34" x14ac:dyDescent="0.35">
      <c r="AH390" s="260">
        <f t="shared" si="62"/>
        <v>720</v>
      </c>
    </row>
    <row r="391" spans="34:34" x14ac:dyDescent="0.35">
      <c r="AH391" s="260">
        <f t="shared" si="62"/>
        <v>360</v>
      </c>
    </row>
    <row r="392" spans="34:34" x14ac:dyDescent="0.35">
      <c r="AH392" s="260" t="e">
        <f t="shared" si="62"/>
        <v>#N/A</v>
      </c>
    </row>
    <row r="393" spans="34:34" x14ac:dyDescent="0.35">
      <c r="AH393" s="260" t="e">
        <f t="shared" si="62"/>
        <v>#N/A</v>
      </c>
    </row>
    <row r="394" spans="34:34" x14ac:dyDescent="0.35">
      <c r="AH394" s="260" t="e">
        <f t="shared" si="62"/>
        <v>#N/A</v>
      </c>
    </row>
    <row r="395" spans="34:34" x14ac:dyDescent="0.35">
      <c r="AH395" s="260">
        <f t="shared" si="62"/>
        <v>420</v>
      </c>
    </row>
    <row r="396" spans="34:34" x14ac:dyDescent="0.35">
      <c r="AH396" s="260" t="e">
        <f t="shared" si="62"/>
        <v>#N/A</v>
      </c>
    </row>
    <row r="397" spans="34:34" x14ac:dyDescent="0.35">
      <c r="AH397" s="260">
        <f t="shared" si="62"/>
        <v>540</v>
      </c>
    </row>
    <row r="398" spans="34:34" x14ac:dyDescent="0.35">
      <c r="AH398" s="260" t="e">
        <f t="shared" ref="AH398:AH416" si="63">AL66</f>
        <v>#N/A</v>
      </c>
    </row>
    <row r="399" spans="34:34" x14ac:dyDescent="0.35">
      <c r="AH399" s="260">
        <f t="shared" si="63"/>
        <v>600</v>
      </c>
    </row>
    <row r="400" spans="34:34" x14ac:dyDescent="0.35">
      <c r="AH400" s="260" t="e">
        <f t="shared" si="63"/>
        <v>#N/A</v>
      </c>
    </row>
    <row r="401" spans="34:34" x14ac:dyDescent="0.35">
      <c r="AH401" s="260" t="e">
        <f t="shared" si="63"/>
        <v>#N/A</v>
      </c>
    </row>
    <row r="402" spans="34:34" x14ac:dyDescent="0.35">
      <c r="AH402" s="260" t="e">
        <f t="shared" si="63"/>
        <v>#N/A</v>
      </c>
    </row>
    <row r="403" spans="34:34" x14ac:dyDescent="0.35">
      <c r="AH403" s="260" t="e">
        <f t="shared" si="63"/>
        <v>#N/A</v>
      </c>
    </row>
    <row r="404" spans="34:34" x14ac:dyDescent="0.35">
      <c r="AH404" s="260" t="e">
        <f t="shared" si="63"/>
        <v>#N/A</v>
      </c>
    </row>
    <row r="405" spans="34:34" x14ac:dyDescent="0.35">
      <c r="AH405" s="260" t="e">
        <f t="shared" si="63"/>
        <v>#N/A</v>
      </c>
    </row>
    <row r="406" spans="34:34" x14ac:dyDescent="0.35">
      <c r="AH406" s="260" t="e">
        <f t="shared" si="63"/>
        <v>#N/A</v>
      </c>
    </row>
    <row r="407" spans="34:34" x14ac:dyDescent="0.35">
      <c r="AH407" s="260">
        <f t="shared" si="63"/>
        <v>720</v>
      </c>
    </row>
    <row r="408" spans="34:34" x14ac:dyDescent="0.35">
      <c r="AH408" s="260">
        <f t="shared" si="63"/>
        <v>300</v>
      </c>
    </row>
    <row r="409" spans="34:34" x14ac:dyDescent="0.35">
      <c r="AH409" s="260" t="e">
        <f t="shared" si="63"/>
        <v>#N/A</v>
      </c>
    </row>
    <row r="410" spans="34:34" x14ac:dyDescent="0.35">
      <c r="AH410" s="260" t="e">
        <f t="shared" si="63"/>
        <v>#N/A</v>
      </c>
    </row>
    <row r="411" spans="34:34" x14ac:dyDescent="0.35">
      <c r="AH411" s="260" t="e">
        <f t="shared" si="63"/>
        <v>#N/A</v>
      </c>
    </row>
    <row r="412" spans="34:34" x14ac:dyDescent="0.35">
      <c r="AH412" s="260">
        <f t="shared" si="63"/>
        <v>720</v>
      </c>
    </row>
    <row r="413" spans="34:34" x14ac:dyDescent="0.35">
      <c r="AH413" s="260" t="e">
        <f t="shared" si="63"/>
        <v>#N/A</v>
      </c>
    </row>
    <row r="414" spans="34:34" x14ac:dyDescent="0.35">
      <c r="AH414" s="260" t="e">
        <f t="shared" si="63"/>
        <v>#N/A</v>
      </c>
    </row>
    <row r="415" spans="34:34" x14ac:dyDescent="0.35">
      <c r="AH415" s="260" t="e">
        <f t="shared" si="63"/>
        <v>#N/A</v>
      </c>
    </row>
    <row r="416" spans="34:34" x14ac:dyDescent="0.35">
      <c r="AH416" s="261">
        <f t="shared" si="63"/>
        <v>300</v>
      </c>
    </row>
    <row r="417" spans="33:34" x14ac:dyDescent="0.35">
      <c r="AG417">
        <v>18</v>
      </c>
      <c r="AH417" s="260" t="e">
        <f t="shared" ref="AH417:AH448" si="64">AM2</f>
        <v>#N/A</v>
      </c>
    </row>
    <row r="418" spans="33:34" x14ac:dyDescent="0.35">
      <c r="AH418" s="260" t="e">
        <f t="shared" si="64"/>
        <v>#N/A</v>
      </c>
    </row>
    <row r="419" spans="33:34" x14ac:dyDescent="0.35">
      <c r="AH419" s="260" t="e">
        <f t="shared" si="64"/>
        <v>#N/A</v>
      </c>
    </row>
    <row r="420" spans="33:34" x14ac:dyDescent="0.35">
      <c r="AH420" s="260">
        <f t="shared" si="64"/>
        <v>240</v>
      </c>
    </row>
    <row r="421" spans="33:34" x14ac:dyDescent="0.35">
      <c r="AH421" s="260" t="e">
        <f t="shared" si="64"/>
        <v>#N/A</v>
      </c>
    </row>
    <row r="422" spans="33:34" x14ac:dyDescent="0.35">
      <c r="AH422" s="260" t="e">
        <f t="shared" si="64"/>
        <v>#N/A</v>
      </c>
    </row>
    <row r="423" spans="33:34" x14ac:dyDescent="0.35">
      <c r="AH423" s="260" t="e">
        <f t="shared" si="64"/>
        <v>#N/A</v>
      </c>
    </row>
    <row r="424" spans="33:34" x14ac:dyDescent="0.35">
      <c r="AH424" s="260">
        <f t="shared" si="64"/>
        <v>240</v>
      </c>
    </row>
    <row r="425" spans="33:34" x14ac:dyDescent="0.35">
      <c r="AH425" s="260" t="e">
        <f t="shared" si="64"/>
        <v>#N/A</v>
      </c>
    </row>
    <row r="426" spans="33:34" x14ac:dyDescent="0.35">
      <c r="AH426" s="260" t="e">
        <f t="shared" si="64"/>
        <v>#N/A</v>
      </c>
    </row>
    <row r="427" spans="33:34" x14ac:dyDescent="0.35">
      <c r="AH427" s="260" t="e">
        <f t="shared" si="64"/>
        <v>#N/A</v>
      </c>
    </row>
    <row r="428" spans="33:34" x14ac:dyDescent="0.35">
      <c r="AH428" s="260">
        <f t="shared" si="64"/>
        <v>300</v>
      </c>
    </row>
    <row r="429" spans="33:34" x14ac:dyDescent="0.35">
      <c r="AH429" s="260" t="e">
        <f t="shared" si="64"/>
        <v>#N/A</v>
      </c>
    </row>
    <row r="430" spans="33:34" x14ac:dyDescent="0.35">
      <c r="AH430" s="260" t="e">
        <f t="shared" si="64"/>
        <v>#N/A</v>
      </c>
    </row>
    <row r="431" spans="33:34" x14ac:dyDescent="0.35">
      <c r="AH431" s="260" t="e">
        <f t="shared" si="64"/>
        <v>#N/A</v>
      </c>
    </row>
    <row r="432" spans="33:34" x14ac:dyDescent="0.35">
      <c r="AH432" s="260">
        <f t="shared" si="64"/>
        <v>420</v>
      </c>
    </row>
    <row r="433" spans="34:34" x14ac:dyDescent="0.35">
      <c r="AH433" s="260">
        <f t="shared" si="64"/>
        <v>300</v>
      </c>
    </row>
    <row r="434" spans="34:34" x14ac:dyDescent="0.35">
      <c r="AH434" s="260">
        <f t="shared" si="64"/>
        <v>480</v>
      </c>
    </row>
    <row r="435" spans="34:34" x14ac:dyDescent="0.35">
      <c r="AH435" s="260" t="e">
        <f t="shared" si="64"/>
        <v>#N/A</v>
      </c>
    </row>
    <row r="436" spans="34:34" x14ac:dyDescent="0.35">
      <c r="AH436" s="260">
        <f t="shared" si="64"/>
        <v>600</v>
      </c>
    </row>
    <row r="437" spans="34:34" x14ac:dyDescent="0.35">
      <c r="AH437" s="260">
        <f t="shared" si="64"/>
        <v>720</v>
      </c>
    </row>
    <row r="438" spans="34:34" x14ac:dyDescent="0.35">
      <c r="AH438" s="260">
        <f t="shared" si="64"/>
        <v>360</v>
      </c>
    </row>
    <row r="439" spans="34:34" x14ac:dyDescent="0.35">
      <c r="AH439" s="260" t="e">
        <f t="shared" si="64"/>
        <v>#N/A</v>
      </c>
    </row>
    <row r="440" spans="34:34" x14ac:dyDescent="0.35">
      <c r="AH440" s="260" t="e">
        <f t="shared" si="64"/>
        <v>#N/A</v>
      </c>
    </row>
    <row r="441" spans="34:34" x14ac:dyDescent="0.35">
      <c r="AH441" s="260" t="e">
        <f t="shared" si="64"/>
        <v>#N/A</v>
      </c>
    </row>
    <row r="442" spans="34:34" x14ac:dyDescent="0.35">
      <c r="AH442" s="260" t="e">
        <f t="shared" si="64"/>
        <v>#N/A</v>
      </c>
    </row>
    <row r="443" spans="34:34" x14ac:dyDescent="0.35">
      <c r="AH443" s="260">
        <f t="shared" si="64"/>
        <v>720</v>
      </c>
    </row>
    <row r="444" spans="34:34" x14ac:dyDescent="0.35">
      <c r="AH444" s="260">
        <f t="shared" si="64"/>
        <v>240</v>
      </c>
    </row>
    <row r="445" spans="34:34" x14ac:dyDescent="0.35">
      <c r="AH445" s="260" t="e">
        <f t="shared" si="64"/>
        <v>#N/A</v>
      </c>
    </row>
    <row r="446" spans="34:34" x14ac:dyDescent="0.35">
      <c r="AH446" s="260" t="e">
        <f t="shared" si="64"/>
        <v>#N/A</v>
      </c>
    </row>
    <row r="447" spans="34:34" x14ac:dyDescent="0.35">
      <c r="AH447" s="260" t="e">
        <f t="shared" si="64"/>
        <v>#N/A</v>
      </c>
    </row>
    <row r="448" spans="34:34" x14ac:dyDescent="0.35">
      <c r="AH448" s="260" t="e">
        <f t="shared" si="64"/>
        <v>#N/A</v>
      </c>
    </row>
    <row r="449" spans="34:34" x14ac:dyDescent="0.35">
      <c r="AH449" s="260">
        <f t="shared" ref="AH449:AH480" si="65">AM34</f>
        <v>360</v>
      </c>
    </row>
    <row r="450" spans="34:34" x14ac:dyDescent="0.35">
      <c r="AH450" s="260" t="e">
        <f t="shared" si="65"/>
        <v>#N/A</v>
      </c>
    </row>
    <row r="451" spans="34:34" x14ac:dyDescent="0.35">
      <c r="AH451" s="260">
        <f t="shared" si="65"/>
        <v>660</v>
      </c>
    </row>
    <row r="452" spans="34:34" x14ac:dyDescent="0.35">
      <c r="AH452" s="260" t="e">
        <f t="shared" si="65"/>
        <v>#N/A</v>
      </c>
    </row>
    <row r="453" spans="34:34" x14ac:dyDescent="0.35">
      <c r="AH453" s="260" t="e">
        <f t="shared" si="65"/>
        <v>#N/A</v>
      </c>
    </row>
    <row r="454" spans="34:34" x14ac:dyDescent="0.35">
      <c r="AH454" s="260" t="e">
        <f t="shared" si="65"/>
        <v>#N/A</v>
      </c>
    </row>
    <row r="455" spans="34:34" x14ac:dyDescent="0.35">
      <c r="AH455" s="260" t="e">
        <f t="shared" si="65"/>
        <v>#N/A</v>
      </c>
    </row>
    <row r="456" spans="34:34" x14ac:dyDescent="0.35">
      <c r="AH456" s="260">
        <f t="shared" si="65"/>
        <v>240</v>
      </c>
    </row>
    <row r="457" spans="34:34" x14ac:dyDescent="0.35">
      <c r="AH457" s="260" t="e">
        <f t="shared" si="65"/>
        <v>#N/A</v>
      </c>
    </row>
    <row r="458" spans="34:34" x14ac:dyDescent="0.35">
      <c r="AH458" s="260" t="e">
        <f t="shared" si="65"/>
        <v>#N/A</v>
      </c>
    </row>
    <row r="459" spans="34:34" x14ac:dyDescent="0.35">
      <c r="AH459" s="260">
        <f t="shared" si="65"/>
        <v>360</v>
      </c>
    </row>
    <row r="460" spans="34:34" x14ac:dyDescent="0.35">
      <c r="AH460" s="260" t="e">
        <f t="shared" si="65"/>
        <v>#N/A</v>
      </c>
    </row>
    <row r="461" spans="34:34" x14ac:dyDescent="0.35">
      <c r="AH461" s="260" t="e">
        <f t="shared" si="65"/>
        <v>#N/A</v>
      </c>
    </row>
    <row r="462" spans="34:34" x14ac:dyDescent="0.35">
      <c r="AH462" s="260" t="e">
        <f t="shared" si="65"/>
        <v>#N/A</v>
      </c>
    </row>
    <row r="463" spans="34:34" x14ac:dyDescent="0.35">
      <c r="AH463" s="260">
        <f t="shared" si="65"/>
        <v>480</v>
      </c>
    </row>
    <row r="464" spans="34:34" x14ac:dyDescent="0.35">
      <c r="AH464" s="260" t="e">
        <f t="shared" si="65"/>
        <v>#N/A</v>
      </c>
    </row>
    <row r="465" spans="34:34" x14ac:dyDescent="0.35">
      <c r="AH465" s="260" t="e">
        <f t="shared" si="65"/>
        <v>#N/A</v>
      </c>
    </row>
    <row r="466" spans="34:34" x14ac:dyDescent="0.35">
      <c r="AH466" s="260" t="e">
        <f t="shared" si="65"/>
        <v>#N/A</v>
      </c>
    </row>
    <row r="467" spans="34:34" x14ac:dyDescent="0.35">
      <c r="AH467" s="260">
        <f t="shared" si="65"/>
        <v>600</v>
      </c>
    </row>
    <row r="468" spans="34:34" x14ac:dyDescent="0.35">
      <c r="AH468" s="260" t="e">
        <f t="shared" si="65"/>
        <v>#N/A</v>
      </c>
    </row>
    <row r="469" spans="34:34" x14ac:dyDescent="0.35">
      <c r="AH469" s="260" t="e">
        <f t="shared" si="65"/>
        <v>#N/A</v>
      </c>
    </row>
    <row r="470" spans="34:34" x14ac:dyDescent="0.35">
      <c r="AH470" s="260" t="e">
        <f t="shared" si="65"/>
        <v>#N/A</v>
      </c>
    </row>
    <row r="471" spans="34:34" x14ac:dyDescent="0.35">
      <c r="AH471" s="260" t="e">
        <f t="shared" si="65"/>
        <v>#N/A</v>
      </c>
    </row>
    <row r="472" spans="34:34" x14ac:dyDescent="0.35">
      <c r="AH472" s="260" t="e">
        <f t="shared" si="65"/>
        <v>#N/A</v>
      </c>
    </row>
    <row r="473" spans="34:34" x14ac:dyDescent="0.35">
      <c r="AH473" s="260">
        <f t="shared" si="65"/>
        <v>600</v>
      </c>
    </row>
    <row r="474" spans="34:34" x14ac:dyDescent="0.35">
      <c r="AH474" s="260" t="e">
        <f t="shared" si="65"/>
        <v>#N/A</v>
      </c>
    </row>
    <row r="475" spans="34:34" x14ac:dyDescent="0.35">
      <c r="AH475" s="260">
        <f t="shared" si="65"/>
        <v>60</v>
      </c>
    </row>
    <row r="476" spans="34:34" x14ac:dyDescent="0.35">
      <c r="AH476" s="260" t="e">
        <f t="shared" si="65"/>
        <v>#N/A</v>
      </c>
    </row>
    <row r="477" spans="34:34" x14ac:dyDescent="0.35">
      <c r="AH477" s="260" t="e">
        <f t="shared" si="65"/>
        <v>#N/A</v>
      </c>
    </row>
    <row r="478" spans="34:34" x14ac:dyDescent="0.35">
      <c r="AH478" s="260">
        <f t="shared" si="65"/>
        <v>48</v>
      </c>
    </row>
    <row r="479" spans="34:34" x14ac:dyDescent="0.35">
      <c r="AH479" s="260">
        <f t="shared" si="65"/>
        <v>600</v>
      </c>
    </row>
    <row r="480" spans="34:34" x14ac:dyDescent="0.35">
      <c r="AH480" s="260">
        <f t="shared" si="65"/>
        <v>480</v>
      </c>
    </row>
    <row r="481" spans="34:34" x14ac:dyDescent="0.35">
      <c r="AH481" s="260" t="e">
        <f t="shared" ref="AH481:AH499" si="66">AM66</f>
        <v>#N/A</v>
      </c>
    </row>
    <row r="482" spans="34:34" x14ac:dyDescent="0.35">
      <c r="AH482" s="260">
        <f t="shared" si="66"/>
        <v>540</v>
      </c>
    </row>
    <row r="483" spans="34:34" x14ac:dyDescent="0.35">
      <c r="AH483" s="260" t="e">
        <f t="shared" si="66"/>
        <v>#N/A</v>
      </c>
    </row>
    <row r="484" spans="34:34" x14ac:dyDescent="0.35">
      <c r="AH484" s="260" t="e">
        <f t="shared" si="66"/>
        <v>#N/A</v>
      </c>
    </row>
    <row r="485" spans="34:34" x14ac:dyDescent="0.35">
      <c r="AH485" s="260" t="e">
        <f t="shared" si="66"/>
        <v>#N/A</v>
      </c>
    </row>
    <row r="486" spans="34:34" x14ac:dyDescent="0.35">
      <c r="AH486" s="260" t="e">
        <f t="shared" si="66"/>
        <v>#N/A</v>
      </c>
    </row>
    <row r="487" spans="34:34" x14ac:dyDescent="0.35">
      <c r="AH487" s="260">
        <f t="shared" si="66"/>
        <v>600</v>
      </c>
    </row>
    <row r="488" spans="34:34" x14ac:dyDescent="0.35">
      <c r="AH488" s="260">
        <f t="shared" si="66"/>
        <v>0</v>
      </c>
    </row>
    <row r="489" spans="34:34" x14ac:dyDescent="0.35">
      <c r="AH489" s="260" t="e">
        <f t="shared" si="66"/>
        <v>#N/A</v>
      </c>
    </row>
    <row r="490" spans="34:34" x14ac:dyDescent="0.35">
      <c r="AH490" s="260" t="e">
        <f t="shared" si="66"/>
        <v>#N/A</v>
      </c>
    </row>
    <row r="491" spans="34:34" x14ac:dyDescent="0.35">
      <c r="AH491" s="260">
        <f t="shared" si="66"/>
        <v>240</v>
      </c>
    </row>
    <row r="492" spans="34:34" x14ac:dyDescent="0.35">
      <c r="AH492" s="260" t="e">
        <f t="shared" si="66"/>
        <v>#N/A</v>
      </c>
    </row>
    <row r="493" spans="34:34" x14ac:dyDescent="0.35">
      <c r="AH493" s="260" t="e">
        <f t="shared" si="66"/>
        <v>#N/A</v>
      </c>
    </row>
    <row r="494" spans="34:34" x14ac:dyDescent="0.35">
      <c r="AH494" s="260">
        <f t="shared" si="66"/>
        <v>300</v>
      </c>
    </row>
    <row r="495" spans="34:34" x14ac:dyDescent="0.35">
      <c r="AH495" s="260">
        <f t="shared" si="66"/>
        <v>840</v>
      </c>
    </row>
    <row r="496" spans="34:34" x14ac:dyDescent="0.35">
      <c r="AH496" s="260" t="e">
        <f t="shared" si="66"/>
        <v>#N/A</v>
      </c>
    </row>
    <row r="497" spans="33:34" x14ac:dyDescent="0.35">
      <c r="AH497" s="260" t="e">
        <f t="shared" si="66"/>
        <v>#N/A</v>
      </c>
    </row>
    <row r="498" spans="33:34" x14ac:dyDescent="0.35">
      <c r="AH498" s="260" t="e">
        <f t="shared" si="66"/>
        <v>#N/A</v>
      </c>
    </row>
    <row r="499" spans="33:34" x14ac:dyDescent="0.35">
      <c r="AH499" s="261" t="e">
        <f t="shared" si="66"/>
        <v>#N/A</v>
      </c>
    </row>
    <row r="500" spans="33:34" x14ac:dyDescent="0.35">
      <c r="AG500">
        <v>24</v>
      </c>
      <c r="AH500" s="260" t="e">
        <f t="shared" ref="AH500:AH531" si="67">AN2</f>
        <v>#N/A</v>
      </c>
    </row>
    <row r="501" spans="33:34" x14ac:dyDescent="0.35">
      <c r="AH501" s="260" t="e">
        <f t="shared" si="67"/>
        <v>#N/A</v>
      </c>
    </row>
    <row r="502" spans="33:34" x14ac:dyDescent="0.35">
      <c r="AH502" s="260" t="e">
        <f t="shared" si="67"/>
        <v>#N/A</v>
      </c>
    </row>
    <row r="503" spans="33:34" x14ac:dyDescent="0.35">
      <c r="AH503" s="260" t="e">
        <f t="shared" si="67"/>
        <v>#N/A</v>
      </c>
    </row>
    <row r="504" spans="33:34" x14ac:dyDescent="0.35">
      <c r="AH504" s="260" t="e">
        <f t="shared" si="67"/>
        <v>#N/A</v>
      </c>
    </row>
    <row r="505" spans="33:34" x14ac:dyDescent="0.35">
      <c r="AH505" s="260" t="e">
        <f t="shared" si="67"/>
        <v>#N/A</v>
      </c>
    </row>
    <row r="506" spans="33:34" x14ac:dyDescent="0.35">
      <c r="AH506" s="260" t="e">
        <f t="shared" si="67"/>
        <v>#N/A</v>
      </c>
    </row>
    <row r="507" spans="33:34" x14ac:dyDescent="0.35">
      <c r="AH507" s="260">
        <f t="shared" si="67"/>
        <v>360</v>
      </c>
    </row>
    <row r="508" spans="33:34" x14ac:dyDescent="0.35">
      <c r="AH508" s="260" t="e">
        <f t="shared" si="67"/>
        <v>#N/A</v>
      </c>
    </row>
    <row r="509" spans="33:34" x14ac:dyDescent="0.35">
      <c r="AH509" s="260" t="e">
        <f t="shared" si="67"/>
        <v>#N/A</v>
      </c>
    </row>
    <row r="510" spans="33:34" x14ac:dyDescent="0.35">
      <c r="AH510" s="260">
        <f t="shared" si="67"/>
        <v>600</v>
      </c>
    </row>
    <row r="511" spans="33:34" x14ac:dyDescent="0.35">
      <c r="AH511" s="260">
        <f t="shared" si="67"/>
        <v>300</v>
      </c>
    </row>
    <row r="512" spans="33:34" x14ac:dyDescent="0.35">
      <c r="AH512" s="260" t="e">
        <f t="shared" si="67"/>
        <v>#N/A</v>
      </c>
    </row>
    <row r="513" spans="34:34" x14ac:dyDescent="0.35">
      <c r="AH513" s="260" t="e">
        <f t="shared" si="67"/>
        <v>#N/A</v>
      </c>
    </row>
    <row r="514" spans="34:34" x14ac:dyDescent="0.35">
      <c r="AH514" s="260" t="e">
        <f t="shared" si="67"/>
        <v>#N/A</v>
      </c>
    </row>
    <row r="515" spans="34:34" x14ac:dyDescent="0.35">
      <c r="AH515" s="260" t="e">
        <f t="shared" si="67"/>
        <v>#N/A</v>
      </c>
    </row>
    <row r="516" spans="34:34" x14ac:dyDescent="0.35">
      <c r="AH516" s="260">
        <f t="shared" si="67"/>
        <v>480</v>
      </c>
    </row>
    <row r="517" spans="34:34" x14ac:dyDescent="0.35">
      <c r="AH517" s="260">
        <f t="shared" si="67"/>
        <v>480</v>
      </c>
    </row>
    <row r="518" spans="34:34" x14ac:dyDescent="0.35">
      <c r="AH518" s="260" t="e">
        <f t="shared" si="67"/>
        <v>#N/A</v>
      </c>
    </row>
    <row r="519" spans="34:34" x14ac:dyDescent="0.35">
      <c r="AH519" s="260">
        <f t="shared" si="67"/>
        <v>600</v>
      </c>
    </row>
    <row r="520" spans="34:34" x14ac:dyDescent="0.35">
      <c r="AH520" s="260" t="e">
        <f t="shared" si="67"/>
        <v>#N/A</v>
      </c>
    </row>
    <row r="521" spans="34:34" x14ac:dyDescent="0.35">
      <c r="AH521" s="260">
        <f t="shared" si="67"/>
        <v>300</v>
      </c>
    </row>
    <row r="522" spans="34:34" x14ac:dyDescent="0.35">
      <c r="AH522" s="260" t="e">
        <f t="shared" si="67"/>
        <v>#N/A</v>
      </c>
    </row>
    <row r="523" spans="34:34" x14ac:dyDescent="0.35">
      <c r="AH523" s="260" t="e">
        <f t="shared" si="67"/>
        <v>#N/A</v>
      </c>
    </row>
    <row r="524" spans="34:34" x14ac:dyDescent="0.35">
      <c r="AH524" s="260" t="e">
        <f t="shared" si="67"/>
        <v>#N/A</v>
      </c>
    </row>
    <row r="525" spans="34:34" x14ac:dyDescent="0.35">
      <c r="AH525" s="260" t="e">
        <f t="shared" si="67"/>
        <v>#N/A</v>
      </c>
    </row>
    <row r="526" spans="34:34" x14ac:dyDescent="0.35">
      <c r="AH526" s="260" t="e">
        <f t="shared" si="67"/>
        <v>#N/A</v>
      </c>
    </row>
    <row r="527" spans="34:34" x14ac:dyDescent="0.35">
      <c r="AH527" s="260">
        <f t="shared" si="67"/>
        <v>300</v>
      </c>
    </row>
    <row r="528" spans="34:34" x14ac:dyDescent="0.35">
      <c r="AH528" s="260" t="e">
        <f t="shared" si="67"/>
        <v>#N/A</v>
      </c>
    </row>
    <row r="529" spans="34:34" x14ac:dyDescent="0.35">
      <c r="AH529" s="260" t="e">
        <f t="shared" si="67"/>
        <v>#N/A</v>
      </c>
    </row>
    <row r="530" spans="34:34" x14ac:dyDescent="0.35">
      <c r="AH530" s="260" t="e">
        <f t="shared" si="67"/>
        <v>#N/A</v>
      </c>
    </row>
    <row r="531" spans="34:34" x14ac:dyDescent="0.35">
      <c r="AH531" s="260" t="e">
        <f t="shared" si="67"/>
        <v>#N/A</v>
      </c>
    </row>
    <row r="532" spans="34:34" x14ac:dyDescent="0.35">
      <c r="AH532" s="260" t="e">
        <f t="shared" ref="AH532:AH563" si="68">AN34</f>
        <v>#N/A</v>
      </c>
    </row>
    <row r="533" spans="34:34" x14ac:dyDescent="0.35">
      <c r="AH533" s="260" t="e">
        <f t="shared" si="68"/>
        <v>#N/A</v>
      </c>
    </row>
    <row r="534" spans="34:34" x14ac:dyDescent="0.35">
      <c r="AH534" s="260">
        <f t="shared" si="68"/>
        <v>720</v>
      </c>
    </row>
    <row r="535" spans="34:34" x14ac:dyDescent="0.35">
      <c r="AH535" s="260">
        <f t="shared" si="68"/>
        <v>480</v>
      </c>
    </row>
    <row r="536" spans="34:34" x14ac:dyDescent="0.35">
      <c r="AH536" s="260" t="e">
        <f t="shared" si="68"/>
        <v>#N/A</v>
      </c>
    </row>
    <row r="537" spans="34:34" x14ac:dyDescent="0.35">
      <c r="AH537" s="260">
        <f t="shared" si="68"/>
        <v>780</v>
      </c>
    </row>
    <row r="538" spans="34:34" x14ac:dyDescent="0.35">
      <c r="AH538" s="260" t="e">
        <f t="shared" si="68"/>
        <v>#N/A</v>
      </c>
    </row>
    <row r="539" spans="34:34" x14ac:dyDescent="0.35">
      <c r="AH539" s="260" t="e">
        <f t="shared" si="68"/>
        <v>#N/A</v>
      </c>
    </row>
    <row r="540" spans="34:34" x14ac:dyDescent="0.35">
      <c r="AH540" s="260" t="e">
        <f t="shared" si="68"/>
        <v>#N/A</v>
      </c>
    </row>
    <row r="541" spans="34:34" x14ac:dyDescent="0.35">
      <c r="AH541" s="260" t="e">
        <f t="shared" si="68"/>
        <v>#N/A</v>
      </c>
    </row>
    <row r="542" spans="34:34" x14ac:dyDescent="0.35">
      <c r="AH542" s="260">
        <f t="shared" si="68"/>
        <v>480</v>
      </c>
    </row>
    <row r="543" spans="34:34" x14ac:dyDescent="0.35">
      <c r="AH543" s="260">
        <f t="shared" si="68"/>
        <v>480</v>
      </c>
    </row>
    <row r="544" spans="34:34" x14ac:dyDescent="0.35">
      <c r="AH544" s="260" t="e">
        <f t="shared" si="68"/>
        <v>#N/A</v>
      </c>
    </row>
    <row r="545" spans="34:34" x14ac:dyDescent="0.35">
      <c r="AH545" s="260" t="e">
        <f t="shared" si="68"/>
        <v>#N/A</v>
      </c>
    </row>
    <row r="546" spans="34:34" x14ac:dyDescent="0.35">
      <c r="AH546" s="260" t="e">
        <f t="shared" si="68"/>
        <v>#N/A</v>
      </c>
    </row>
    <row r="547" spans="34:34" x14ac:dyDescent="0.35">
      <c r="AH547" s="260" t="e">
        <f t="shared" si="68"/>
        <v>#N/A</v>
      </c>
    </row>
    <row r="548" spans="34:34" x14ac:dyDescent="0.35">
      <c r="AH548" s="260" t="e">
        <f t="shared" si="68"/>
        <v>#N/A</v>
      </c>
    </row>
    <row r="549" spans="34:34" x14ac:dyDescent="0.35">
      <c r="AH549" s="260" t="e">
        <f t="shared" si="68"/>
        <v>#N/A</v>
      </c>
    </row>
    <row r="550" spans="34:34" x14ac:dyDescent="0.35">
      <c r="AH550" s="260" t="e">
        <f t="shared" si="68"/>
        <v>#N/A</v>
      </c>
    </row>
    <row r="551" spans="34:34" x14ac:dyDescent="0.35">
      <c r="AH551" s="260">
        <f t="shared" si="68"/>
        <v>160</v>
      </c>
    </row>
    <row r="552" spans="34:34" x14ac:dyDescent="0.35">
      <c r="AH552" s="260">
        <f t="shared" si="68"/>
        <v>540</v>
      </c>
    </row>
    <row r="553" spans="34:34" x14ac:dyDescent="0.35">
      <c r="AH553" s="260" t="e">
        <f t="shared" si="68"/>
        <v>#N/A</v>
      </c>
    </row>
    <row r="554" spans="34:34" x14ac:dyDescent="0.35">
      <c r="AH554" s="260">
        <f t="shared" si="68"/>
        <v>360</v>
      </c>
    </row>
    <row r="555" spans="34:34" x14ac:dyDescent="0.35">
      <c r="AH555" s="260" t="e">
        <f t="shared" si="68"/>
        <v>#N/A</v>
      </c>
    </row>
    <row r="556" spans="34:34" x14ac:dyDescent="0.35">
      <c r="AH556" s="260" t="e">
        <f t="shared" si="68"/>
        <v>#N/A</v>
      </c>
    </row>
    <row r="557" spans="34:34" x14ac:dyDescent="0.35">
      <c r="AH557" s="260" t="e">
        <f t="shared" si="68"/>
        <v>#N/A</v>
      </c>
    </row>
    <row r="558" spans="34:34" x14ac:dyDescent="0.35">
      <c r="AH558" s="260" t="e">
        <f t="shared" si="68"/>
        <v>#N/A</v>
      </c>
    </row>
    <row r="559" spans="34:34" x14ac:dyDescent="0.35">
      <c r="AH559" s="260">
        <f t="shared" si="68"/>
        <v>240</v>
      </c>
    </row>
    <row r="560" spans="34:34" x14ac:dyDescent="0.35">
      <c r="AH560" s="260" t="e">
        <f t="shared" si="68"/>
        <v>#N/A</v>
      </c>
    </row>
    <row r="561" spans="34:34" x14ac:dyDescent="0.35">
      <c r="AH561" s="260">
        <f t="shared" si="68"/>
        <v>300</v>
      </c>
    </row>
    <row r="562" spans="34:34" x14ac:dyDescent="0.35">
      <c r="AH562" s="260" t="e">
        <f t="shared" si="68"/>
        <v>#N/A</v>
      </c>
    </row>
    <row r="563" spans="34:34" x14ac:dyDescent="0.35">
      <c r="AH563" s="260" t="e">
        <f t="shared" si="68"/>
        <v>#N/A</v>
      </c>
    </row>
    <row r="564" spans="34:34" x14ac:dyDescent="0.35">
      <c r="AH564" s="260">
        <f t="shared" ref="AH564:AH582" si="69">AN66</f>
        <v>540</v>
      </c>
    </row>
    <row r="565" spans="34:34" x14ac:dyDescent="0.35">
      <c r="AH565" s="260" t="e">
        <f t="shared" si="69"/>
        <v>#N/A</v>
      </c>
    </row>
    <row r="566" spans="34:34" x14ac:dyDescent="0.35">
      <c r="AH566" s="260" t="e">
        <f t="shared" si="69"/>
        <v>#N/A</v>
      </c>
    </row>
    <row r="567" spans="34:34" x14ac:dyDescent="0.35">
      <c r="AH567" s="260" t="e">
        <f t="shared" si="69"/>
        <v>#N/A</v>
      </c>
    </row>
    <row r="568" spans="34:34" x14ac:dyDescent="0.35">
      <c r="AH568" s="260" t="e">
        <f t="shared" si="69"/>
        <v>#N/A</v>
      </c>
    </row>
    <row r="569" spans="34:34" x14ac:dyDescent="0.35">
      <c r="AH569" s="260" t="e">
        <f t="shared" si="69"/>
        <v>#N/A</v>
      </c>
    </row>
    <row r="570" spans="34:34" x14ac:dyDescent="0.35">
      <c r="AH570" s="260" t="e">
        <f t="shared" si="69"/>
        <v>#N/A</v>
      </c>
    </row>
    <row r="571" spans="34:34" x14ac:dyDescent="0.35">
      <c r="AH571" s="260">
        <f t="shared" si="69"/>
        <v>0</v>
      </c>
    </row>
    <row r="572" spans="34:34" x14ac:dyDescent="0.35">
      <c r="AH572" s="260" t="e">
        <f t="shared" si="69"/>
        <v>#N/A</v>
      </c>
    </row>
    <row r="573" spans="34:34" x14ac:dyDescent="0.35">
      <c r="AH573" s="260" t="e">
        <f t="shared" si="69"/>
        <v>#N/A</v>
      </c>
    </row>
    <row r="574" spans="34:34" x14ac:dyDescent="0.35">
      <c r="AH574" s="260">
        <f t="shared" si="69"/>
        <v>540</v>
      </c>
    </row>
    <row r="575" spans="34:34" x14ac:dyDescent="0.35">
      <c r="AH575" s="260" t="e">
        <f t="shared" si="69"/>
        <v>#N/A</v>
      </c>
    </row>
    <row r="576" spans="34:34" x14ac:dyDescent="0.35">
      <c r="AH576" s="260" t="e">
        <f t="shared" si="69"/>
        <v>#N/A</v>
      </c>
    </row>
    <row r="577" spans="33:34" x14ac:dyDescent="0.35">
      <c r="AH577" s="260" t="e">
        <f t="shared" si="69"/>
        <v>#N/A</v>
      </c>
    </row>
    <row r="578" spans="33:34" x14ac:dyDescent="0.35">
      <c r="AH578" s="260">
        <f t="shared" si="69"/>
        <v>780</v>
      </c>
    </row>
    <row r="579" spans="33:34" x14ac:dyDescent="0.35">
      <c r="AH579" s="260" t="e">
        <f t="shared" si="69"/>
        <v>#N/A</v>
      </c>
    </row>
    <row r="580" spans="33:34" x14ac:dyDescent="0.35">
      <c r="AH580" s="260" t="e">
        <f t="shared" si="69"/>
        <v>#N/A</v>
      </c>
    </row>
    <row r="581" spans="33:34" x14ac:dyDescent="0.35">
      <c r="AH581" s="260" t="e">
        <f t="shared" si="69"/>
        <v>#N/A</v>
      </c>
    </row>
    <row r="582" spans="33:34" x14ac:dyDescent="0.35">
      <c r="AH582" s="261" t="e">
        <f t="shared" si="69"/>
        <v>#N/A</v>
      </c>
    </row>
    <row r="583" spans="33:34" x14ac:dyDescent="0.35">
      <c r="AG583">
        <v>30</v>
      </c>
      <c r="AH583" s="260">
        <f t="shared" ref="AH583:AH614" si="70">AO2</f>
        <v>600</v>
      </c>
    </row>
    <row r="584" spans="33:34" x14ac:dyDescent="0.35">
      <c r="AH584" s="260" t="e">
        <f t="shared" si="70"/>
        <v>#N/A</v>
      </c>
    </row>
    <row r="585" spans="33:34" x14ac:dyDescent="0.35">
      <c r="AH585" s="260" t="e">
        <f t="shared" si="70"/>
        <v>#N/A</v>
      </c>
    </row>
    <row r="586" spans="33:34" x14ac:dyDescent="0.35">
      <c r="AH586" s="260" t="e">
        <f t="shared" si="70"/>
        <v>#N/A</v>
      </c>
    </row>
    <row r="587" spans="33:34" x14ac:dyDescent="0.35">
      <c r="AH587" s="260" t="e">
        <f t="shared" si="70"/>
        <v>#N/A</v>
      </c>
    </row>
    <row r="588" spans="33:34" x14ac:dyDescent="0.35">
      <c r="AH588" s="260" t="e">
        <f t="shared" si="70"/>
        <v>#N/A</v>
      </c>
    </row>
    <row r="589" spans="33:34" x14ac:dyDescent="0.35">
      <c r="AH589" s="260" t="e">
        <f t="shared" si="70"/>
        <v>#N/A</v>
      </c>
    </row>
    <row r="590" spans="33:34" x14ac:dyDescent="0.35">
      <c r="AH590" s="260">
        <f t="shared" si="70"/>
        <v>300</v>
      </c>
    </row>
    <row r="591" spans="33:34" x14ac:dyDescent="0.35">
      <c r="AH591" s="260" t="e">
        <f t="shared" si="70"/>
        <v>#N/A</v>
      </c>
    </row>
    <row r="592" spans="33:34" x14ac:dyDescent="0.35">
      <c r="AH592" s="260" t="e">
        <f t="shared" si="70"/>
        <v>#N/A</v>
      </c>
    </row>
    <row r="593" spans="34:34" x14ac:dyDescent="0.35">
      <c r="AH593" s="260" t="e">
        <f t="shared" si="70"/>
        <v>#N/A</v>
      </c>
    </row>
    <row r="594" spans="34:34" x14ac:dyDescent="0.35">
      <c r="AH594" s="260">
        <f t="shared" si="70"/>
        <v>300</v>
      </c>
    </row>
    <row r="595" spans="34:34" x14ac:dyDescent="0.35">
      <c r="AH595" s="260" t="e">
        <f t="shared" si="70"/>
        <v>#N/A</v>
      </c>
    </row>
    <row r="596" spans="34:34" x14ac:dyDescent="0.35">
      <c r="AH596" s="260" t="e">
        <f t="shared" si="70"/>
        <v>#N/A</v>
      </c>
    </row>
    <row r="597" spans="34:34" x14ac:dyDescent="0.35">
      <c r="AH597" s="260" t="e">
        <f t="shared" si="70"/>
        <v>#N/A</v>
      </c>
    </row>
    <row r="598" spans="34:34" x14ac:dyDescent="0.35">
      <c r="AH598" s="260" t="e">
        <f t="shared" si="70"/>
        <v>#N/A</v>
      </c>
    </row>
    <row r="599" spans="34:34" x14ac:dyDescent="0.35">
      <c r="AH599" s="260" t="e">
        <f t="shared" si="70"/>
        <v>#N/A</v>
      </c>
    </row>
    <row r="600" spans="34:34" x14ac:dyDescent="0.35">
      <c r="AH600" s="260">
        <f t="shared" si="70"/>
        <v>600</v>
      </c>
    </row>
    <row r="601" spans="34:34" x14ac:dyDescent="0.35">
      <c r="AH601" s="260" t="e">
        <f t="shared" si="70"/>
        <v>#N/A</v>
      </c>
    </row>
    <row r="602" spans="34:34" x14ac:dyDescent="0.35">
      <c r="AH602" s="260">
        <f t="shared" si="70"/>
        <v>600</v>
      </c>
    </row>
    <row r="603" spans="34:34" x14ac:dyDescent="0.35">
      <c r="AH603" s="260">
        <f t="shared" si="70"/>
        <v>720</v>
      </c>
    </row>
    <row r="604" spans="34:34" x14ac:dyDescent="0.35">
      <c r="AH604" s="260">
        <f t="shared" si="70"/>
        <v>0</v>
      </c>
    </row>
    <row r="605" spans="34:34" x14ac:dyDescent="0.35">
      <c r="AH605" s="260" t="e">
        <f t="shared" si="70"/>
        <v>#N/A</v>
      </c>
    </row>
    <row r="606" spans="34:34" x14ac:dyDescent="0.35">
      <c r="AH606" s="260" t="e">
        <f t="shared" si="70"/>
        <v>#N/A</v>
      </c>
    </row>
    <row r="607" spans="34:34" x14ac:dyDescent="0.35">
      <c r="AH607" s="260" t="e">
        <f t="shared" si="70"/>
        <v>#N/A</v>
      </c>
    </row>
    <row r="608" spans="34:34" x14ac:dyDescent="0.35">
      <c r="AH608" s="260" t="e">
        <f t="shared" si="70"/>
        <v>#N/A</v>
      </c>
    </row>
    <row r="609" spans="34:34" x14ac:dyDescent="0.35">
      <c r="AH609" s="260" t="e">
        <f t="shared" si="70"/>
        <v>#N/A</v>
      </c>
    </row>
    <row r="610" spans="34:34" x14ac:dyDescent="0.35">
      <c r="AH610" s="260">
        <f t="shared" si="70"/>
        <v>360</v>
      </c>
    </row>
    <row r="611" spans="34:34" x14ac:dyDescent="0.35">
      <c r="AH611" s="260" t="e">
        <f t="shared" si="70"/>
        <v>#N/A</v>
      </c>
    </row>
    <row r="612" spans="34:34" x14ac:dyDescent="0.35">
      <c r="AH612" s="260" t="e">
        <f t="shared" si="70"/>
        <v>#N/A</v>
      </c>
    </row>
    <row r="613" spans="34:34" x14ac:dyDescent="0.35">
      <c r="AH613" s="260" t="e">
        <f t="shared" si="70"/>
        <v>#N/A</v>
      </c>
    </row>
    <row r="614" spans="34:34" x14ac:dyDescent="0.35">
      <c r="AH614" s="260" t="e">
        <f t="shared" si="70"/>
        <v>#N/A</v>
      </c>
    </row>
    <row r="615" spans="34:34" x14ac:dyDescent="0.35">
      <c r="AH615" s="260">
        <f t="shared" ref="AH615:AH646" si="71">AO34</f>
        <v>300</v>
      </c>
    </row>
    <row r="616" spans="34:34" x14ac:dyDescent="0.35">
      <c r="AH616" s="260" t="e">
        <f t="shared" si="71"/>
        <v>#N/A</v>
      </c>
    </row>
    <row r="617" spans="34:34" x14ac:dyDescent="0.35">
      <c r="AH617" s="260">
        <f t="shared" si="71"/>
        <v>720</v>
      </c>
    </row>
    <row r="618" spans="34:34" x14ac:dyDescent="0.35">
      <c r="AH618" s="260" t="e">
        <f t="shared" si="71"/>
        <v>#N/A</v>
      </c>
    </row>
    <row r="619" spans="34:34" x14ac:dyDescent="0.35">
      <c r="AH619" s="260" t="e">
        <f t="shared" si="71"/>
        <v>#N/A</v>
      </c>
    </row>
    <row r="620" spans="34:34" x14ac:dyDescent="0.35">
      <c r="AH620" s="260" t="e">
        <f t="shared" si="71"/>
        <v>#N/A</v>
      </c>
    </row>
    <row r="621" spans="34:34" x14ac:dyDescent="0.35">
      <c r="AH621" s="260" t="e">
        <f t="shared" si="71"/>
        <v>#N/A</v>
      </c>
    </row>
    <row r="622" spans="34:34" x14ac:dyDescent="0.35">
      <c r="AH622" s="260">
        <f t="shared" si="71"/>
        <v>240</v>
      </c>
    </row>
    <row r="623" spans="34:34" x14ac:dyDescent="0.35">
      <c r="AH623" s="260" t="e">
        <f t="shared" si="71"/>
        <v>#N/A</v>
      </c>
    </row>
    <row r="624" spans="34:34" x14ac:dyDescent="0.35">
      <c r="AH624" s="260" t="e">
        <f t="shared" si="71"/>
        <v>#N/A</v>
      </c>
    </row>
    <row r="625" spans="34:34" x14ac:dyDescent="0.35">
      <c r="AH625" s="260">
        <f t="shared" si="71"/>
        <v>480</v>
      </c>
    </row>
    <row r="626" spans="34:34" x14ac:dyDescent="0.35">
      <c r="AH626" s="260" t="e">
        <f t="shared" si="71"/>
        <v>#N/A</v>
      </c>
    </row>
    <row r="627" spans="34:34" x14ac:dyDescent="0.35">
      <c r="AH627" s="260" t="e">
        <f t="shared" si="71"/>
        <v>#N/A</v>
      </c>
    </row>
    <row r="628" spans="34:34" x14ac:dyDescent="0.35">
      <c r="AH628" s="260" t="e">
        <f t="shared" si="71"/>
        <v>#N/A</v>
      </c>
    </row>
    <row r="629" spans="34:34" x14ac:dyDescent="0.35">
      <c r="AH629" s="260" t="e">
        <f t="shared" si="71"/>
        <v>#N/A</v>
      </c>
    </row>
    <row r="630" spans="34:34" x14ac:dyDescent="0.35">
      <c r="AH630" s="260" t="e">
        <f t="shared" si="71"/>
        <v>#N/A</v>
      </c>
    </row>
    <row r="631" spans="34:34" x14ac:dyDescent="0.35">
      <c r="AH631" s="260" t="e">
        <f t="shared" si="71"/>
        <v>#N/A</v>
      </c>
    </row>
    <row r="632" spans="34:34" x14ac:dyDescent="0.35">
      <c r="AH632" s="260" t="e">
        <f t="shared" si="71"/>
        <v>#N/A</v>
      </c>
    </row>
    <row r="633" spans="34:34" x14ac:dyDescent="0.35">
      <c r="AH633" s="260">
        <f t="shared" si="71"/>
        <v>600</v>
      </c>
    </row>
    <row r="634" spans="34:34" x14ac:dyDescent="0.35">
      <c r="AH634" s="260" t="e">
        <f t="shared" si="71"/>
        <v>#N/A</v>
      </c>
    </row>
    <row r="635" spans="34:34" x14ac:dyDescent="0.35">
      <c r="AH635" s="260" t="e">
        <f t="shared" si="71"/>
        <v>#N/A</v>
      </c>
    </row>
    <row r="636" spans="34:34" x14ac:dyDescent="0.35">
      <c r="AH636" s="260" t="e">
        <f t="shared" si="71"/>
        <v>#N/A</v>
      </c>
    </row>
    <row r="637" spans="34:34" x14ac:dyDescent="0.35">
      <c r="AH637" s="260">
        <f t="shared" si="71"/>
        <v>0</v>
      </c>
    </row>
    <row r="638" spans="34:34" x14ac:dyDescent="0.35">
      <c r="AH638" s="260" t="e">
        <f t="shared" si="71"/>
        <v>#N/A</v>
      </c>
    </row>
    <row r="639" spans="34:34" x14ac:dyDescent="0.35">
      <c r="AH639" s="260">
        <f t="shared" si="71"/>
        <v>720</v>
      </c>
    </row>
    <row r="640" spans="34:34" x14ac:dyDescent="0.35">
      <c r="AH640" s="260" t="e">
        <f t="shared" si="71"/>
        <v>#N/A</v>
      </c>
    </row>
    <row r="641" spans="34:34" x14ac:dyDescent="0.35">
      <c r="AH641" s="260" t="e">
        <f t="shared" si="71"/>
        <v>#N/A</v>
      </c>
    </row>
    <row r="642" spans="34:34" x14ac:dyDescent="0.35">
      <c r="AH642" s="260">
        <f t="shared" si="71"/>
        <v>360</v>
      </c>
    </row>
    <row r="643" spans="34:34" x14ac:dyDescent="0.35">
      <c r="AH643" s="260" t="e">
        <f t="shared" si="71"/>
        <v>#N/A</v>
      </c>
    </row>
    <row r="644" spans="34:34" x14ac:dyDescent="0.35">
      <c r="AH644" s="260">
        <f t="shared" si="71"/>
        <v>240</v>
      </c>
    </row>
    <row r="645" spans="34:34" x14ac:dyDescent="0.35">
      <c r="AH645" s="260" t="e">
        <f t="shared" si="71"/>
        <v>#N/A</v>
      </c>
    </row>
    <row r="646" spans="34:34" x14ac:dyDescent="0.35">
      <c r="AH646" s="260" t="e">
        <f t="shared" si="71"/>
        <v>#N/A</v>
      </c>
    </row>
    <row r="647" spans="34:34" x14ac:dyDescent="0.35">
      <c r="AH647" s="260" t="e">
        <f t="shared" ref="AH647:AH665" si="72">AO66</f>
        <v>#N/A</v>
      </c>
    </row>
    <row r="648" spans="34:34" x14ac:dyDescent="0.35">
      <c r="AH648" s="260">
        <f t="shared" si="72"/>
        <v>480</v>
      </c>
    </row>
    <row r="649" spans="34:34" x14ac:dyDescent="0.35">
      <c r="AH649" s="260" t="e">
        <f t="shared" si="72"/>
        <v>#N/A</v>
      </c>
    </row>
    <row r="650" spans="34:34" x14ac:dyDescent="0.35">
      <c r="AH650" s="260" t="e">
        <f t="shared" si="72"/>
        <v>#N/A</v>
      </c>
    </row>
    <row r="651" spans="34:34" x14ac:dyDescent="0.35">
      <c r="AH651" s="260" t="e">
        <f t="shared" si="72"/>
        <v>#N/A</v>
      </c>
    </row>
    <row r="652" spans="34:34" x14ac:dyDescent="0.35">
      <c r="AH652" s="260" t="e">
        <f t="shared" si="72"/>
        <v>#N/A</v>
      </c>
    </row>
    <row r="653" spans="34:34" x14ac:dyDescent="0.35">
      <c r="AH653" s="260">
        <f t="shared" si="72"/>
        <v>420</v>
      </c>
    </row>
    <row r="654" spans="34:34" x14ac:dyDescent="0.35">
      <c r="AH654" s="260">
        <f t="shared" si="72"/>
        <v>0</v>
      </c>
    </row>
    <row r="655" spans="34:34" x14ac:dyDescent="0.35">
      <c r="AH655" s="260" t="e">
        <f t="shared" si="72"/>
        <v>#N/A</v>
      </c>
    </row>
    <row r="656" spans="34:34" x14ac:dyDescent="0.35">
      <c r="AH656" s="260" t="e">
        <f t="shared" si="72"/>
        <v>#N/A</v>
      </c>
    </row>
    <row r="657" spans="33:34" x14ac:dyDescent="0.35">
      <c r="AH657" s="260">
        <f t="shared" si="72"/>
        <v>240</v>
      </c>
    </row>
    <row r="658" spans="33:34" x14ac:dyDescent="0.35">
      <c r="AH658" s="260" t="e">
        <f t="shared" si="72"/>
        <v>#N/A</v>
      </c>
    </row>
    <row r="659" spans="33:34" x14ac:dyDescent="0.35">
      <c r="AH659" s="260" t="e">
        <f t="shared" si="72"/>
        <v>#N/A</v>
      </c>
    </row>
    <row r="660" spans="33:34" x14ac:dyDescent="0.35">
      <c r="AH660" s="260" t="e">
        <f t="shared" si="72"/>
        <v>#N/A</v>
      </c>
    </row>
    <row r="661" spans="33:34" x14ac:dyDescent="0.35">
      <c r="AH661" s="260">
        <f t="shared" si="72"/>
        <v>480</v>
      </c>
    </row>
    <row r="662" spans="33:34" x14ac:dyDescent="0.35">
      <c r="AH662" s="260" t="e">
        <f t="shared" si="72"/>
        <v>#N/A</v>
      </c>
    </row>
    <row r="663" spans="33:34" x14ac:dyDescent="0.35">
      <c r="AH663" s="260" t="e">
        <f t="shared" si="72"/>
        <v>#N/A</v>
      </c>
    </row>
    <row r="664" spans="33:34" x14ac:dyDescent="0.35">
      <c r="AH664" s="260" t="e">
        <f t="shared" si="72"/>
        <v>#N/A</v>
      </c>
    </row>
    <row r="665" spans="33:34" x14ac:dyDescent="0.35">
      <c r="AH665" s="261" t="e">
        <f t="shared" si="72"/>
        <v>#N/A</v>
      </c>
    </row>
    <row r="666" spans="33:34" x14ac:dyDescent="0.35">
      <c r="AG666">
        <v>36</v>
      </c>
      <c r="AH666" s="260">
        <f t="shared" ref="AH666:AH697" si="73">AP2</f>
        <v>960</v>
      </c>
    </row>
    <row r="667" spans="33:34" x14ac:dyDescent="0.35">
      <c r="AH667" s="260" t="e">
        <f t="shared" si="73"/>
        <v>#N/A</v>
      </c>
    </row>
    <row r="668" spans="33:34" x14ac:dyDescent="0.35">
      <c r="AH668" s="260" t="e">
        <f t="shared" si="73"/>
        <v>#N/A</v>
      </c>
    </row>
    <row r="669" spans="33:34" x14ac:dyDescent="0.35">
      <c r="AH669" s="260" t="e">
        <f t="shared" si="73"/>
        <v>#N/A</v>
      </c>
    </row>
    <row r="670" spans="33:34" x14ac:dyDescent="0.35">
      <c r="AH670" s="260" t="e">
        <f t="shared" si="73"/>
        <v>#N/A</v>
      </c>
    </row>
    <row r="671" spans="33:34" x14ac:dyDescent="0.35">
      <c r="AH671" s="260" t="e">
        <f t="shared" si="73"/>
        <v>#N/A</v>
      </c>
    </row>
    <row r="672" spans="33:34" x14ac:dyDescent="0.35">
      <c r="AH672" s="260" t="e">
        <f t="shared" si="73"/>
        <v>#N/A</v>
      </c>
    </row>
    <row r="673" spans="34:34" x14ac:dyDescent="0.35">
      <c r="AH673" s="260">
        <f t="shared" si="73"/>
        <v>420</v>
      </c>
    </row>
    <row r="674" spans="34:34" x14ac:dyDescent="0.35">
      <c r="AH674" s="260" t="e">
        <f t="shared" si="73"/>
        <v>#N/A</v>
      </c>
    </row>
    <row r="675" spans="34:34" x14ac:dyDescent="0.35">
      <c r="AH675" s="260" t="e">
        <f t="shared" si="73"/>
        <v>#N/A</v>
      </c>
    </row>
    <row r="676" spans="34:34" x14ac:dyDescent="0.35">
      <c r="AH676" s="260" t="e">
        <f t="shared" si="73"/>
        <v>#N/A</v>
      </c>
    </row>
    <row r="677" spans="34:34" x14ac:dyDescent="0.35">
      <c r="AH677" s="260">
        <f t="shared" si="73"/>
        <v>300</v>
      </c>
    </row>
    <row r="678" spans="34:34" x14ac:dyDescent="0.35">
      <c r="AH678" s="260" t="e">
        <f t="shared" si="73"/>
        <v>#N/A</v>
      </c>
    </row>
    <row r="679" spans="34:34" x14ac:dyDescent="0.35">
      <c r="AH679" s="260" t="e">
        <f t="shared" si="73"/>
        <v>#N/A</v>
      </c>
    </row>
    <row r="680" spans="34:34" x14ac:dyDescent="0.35">
      <c r="AH680" s="260" t="e">
        <f t="shared" si="73"/>
        <v>#N/A</v>
      </c>
    </row>
    <row r="681" spans="34:34" x14ac:dyDescent="0.35">
      <c r="AH681" s="260" t="e">
        <f t="shared" si="73"/>
        <v>#N/A</v>
      </c>
    </row>
    <row r="682" spans="34:34" x14ac:dyDescent="0.35">
      <c r="AH682" s="260">
        <f t="shared" si="73"/>
        <v>480</v>
      </c>
    </row>
    <row r="683" spans="34:34" x14ac:dyDescent="0.35">
      <c r="AH683" s="260">
        <f t="shared" si="73"/>
        <v>480</v>
      </c>
    </row>
    <row r="684" spans="34:34" x14ac:dyDescent="0.35">
      <c r="AH684" s="260" t="e">
        <f t="shared" si="73"/>
        <v>#N/A</v>
      </c>
    </row>
    <row r="685" spans="34:34" x14ac:dyDescent="0.35">
      <c r="AH685" s="260">
        <f t="shared" si="73"/>
        <v>1080</v>
      </c>
    </row>
    <row r="686" spans="34:34" x14ac:dyDescent="0.35">
      <c r="AH686" s="260" t="e">
        <f t="shared" si="73"/>
        <v>#N/A</v>
      </c>
    </row>
    <row r="687" spans="34:34" x14ac:dyDescent="0.35">
      <c r="AH687" s="260">
        <f t="shared" si="73"/>
        <v>360</v>
      </c>
    </row>
    <row r="688" spans="34:34" x14ac:dyDescent="0.35">
      <c r="AH688" s="260" t="e">
        <f t="shared" si="73"/>
        <v>#N/A</v>
      </c>
    </row>
    <row r="689" spans="34:34" x14ac:dyDescent="0.35">
      <c r="AH689" s="260" t="e">
        <f t="shared" si="73"/>
        <v>#N/A</v>
      </c>
    </row>
    <row r="690" spans="34:34" x14ac:dyDescent="0.35">
      <c r="AH690" s="260" t="e">
        <f t="shared" si="73"/>
        <v>#N/A</v>
      </c>
    </row>
    <row r="691" spans="34:34" x14ac:dyDescent="0.35">
      <c r="AH691" s="260" t="e">
        <f t="shared" si="73"/>
        <v>#N/A</v>
      </c>
    </row>
    <row r="692" spans="34:34" x14ac:dyDescent="0.35">
      <c r="AH692" s="260" t="e">
        <f t="shared" si="73"/>
        <v>#N/A</v>
      </c>
    </row>
    <row r="693" spans="34:34" x14ac:dyDescent="0.35">
      <c r="AH693" s="260">
        <f t="shared" si="73"/>
        <v>180</v>
      </c>
    </row>
    <row r="694" spans="34:34" x14ac:dyDescent="0.35">
      <c r="AH694" s="260" t="e">
        <f t="shared" si="73"/>
        <v>#N/A</v>
      </c>
    </row>
    <row r="695" spans="34:34" x14ac:dyDescent="0.35">
      <c r="AH695" s="260" t="e">
        <f t="shared" si="73"/>
        <v>#N/A</v>
      </c>
    </row>
    <row r="696" spans="34:34" x14ac:dyDescent="0.35">
      <c r="AH696" s="260" t="e">
        <f t="shared" si="73"/>
        <v>#N/A</v>
      </c>
    </row>
    <row r="697" spans="34:34" x14ac:dyDescent="0.35">
      <c r="AH697" s="260" t="e">
        <f t="shared" si="73"/>
        <v>#N/A</v>
      </c>
    </row>
    <row r="698" spans="34:34" x14ac:dyDescent="0.35">
      <c r="AH698" s="260" t="e">
        <f t="shared" ref="AH698:AH729" si="74">AP34</f>
        <v>#N/A</v>
      </c>
    </row>
    <row r="699" spans="34:34" x14ac:dyDescent="0.35">
      <c r="AH699" s="260" t="e">
        <f t="shared" si="74"/>
        <v>#N/A</v>
      </c>
    </row>
    <row r="700" spans="34:34" x14ac:dyDescent="0.35">
      <c r="AH700" s="260">
        <f t="shared" si="74"/>
        <v>960</v>
      </c>
    </row>
    <row r="701" spans="34:34" x14ac:dyDescent="0.35">
      <c r="AH701" s="260">
        <f t="shared" si="74"/>
        <v>330</v>
      </c>
    </row>
    <row r="702" spans="34:34" x14ac:dyDescent="0.35">
      <c r="AH702" s="260" t="e">
        <f t="shared" si="74"/>
        <v>#N/A</v>
      </c>
    </row>
    <row r="703" spans="34:34" x14ac:dyDescent="0.35">
      <c r="AH703" s="260">
        <f t="shared" si="74"/>
        <v>720</v>
      </c>
    </row>
    <row r="704" spans="34:34" x14ac:dyDescent="0.35">
      <c r="AH704" s="260">
        <f t="shared" si="74"/>
        <v>480</v>
      </c>
    </row>
    <row r="705" spans="34:34" x14ac:dyDescent="0.35">
      <c r="AH705" s="260" t="e">
        <f t="shared" si="74"/>
        <v>#N/A</v>
      </c>
    </row>
    <row r="706" spans="34:34" x14ac:dyDescent="0.35">
      <c r="AH706" s="260" t="e">
        <f t="shared" si="74"/>
        <v>#N/A</v>
      </c>
    </row>
    <row r="707" spans="34:34" x14ac:dyDescent="0.35">
      <c r="AH707" s="260" t="e">
        <f t="shared" si="74"/>
        <v>#N/A</v>
      </c>
    </row>
    <row r="708" spans="34:34" x14ac:dyDescent="0.35">
      <c r="AH708" s="260">
        <f t="shared" si="74"/>
        <v>0</v>
      </c>
    </row>
    <row r="709" spans="34:34" x14ac:dyDescent="0.35">
      <c r="AH709" s="260" t="e">
        <f t="shared" si="74"/>
        <v>#N/A</v>
      </c>
    </row>
    <row r="710" spans="34:34" x14ac:dyDescent="0.35">
      <c r="AH710" s="260">
        <f t="shared" si="74"/>
        <v>480</v>
      </c>
    </row>
    <row r="711" spans="34:34" x14ac:dyDescent="0.35">
      <c r="AH711" s="260" t="e">
        <f t="shared" si="74"/>
        <v>#N/A</v>
      </c>
    </row>
    <row r="712" spans="34:34" x14ac:dyDescent="0.35">
      <c r="AH712" s="260">
        <f t="shared" si="74"/>
        <v>360</v>
      </c>
    </row>
    <row r="713" spans="34:34" x14ac:dyDescent="0.35">
      <c r="AH713" s="260" t="e">
        <f t="shared" si="74"/>
        <v>#N/A</v>
      </c>
    </row>
    <row r="714" spans="34:34" x14ac:dyDescent="0.35">
      <c r="AH714" s="260" t="e">
        <f t="shared" si="74"/>
        <v>#N/A</v>
      </c>
    </row>
    <row r="715" spans="34:34" x14ac:dyDescent="0.35">
      <c r="AH715" s="260" t="e">
        <f t="shared" si="74"/>
        <v>#N/A</v>
      </c>
    </row>
    <row r="716" spans="34:34" x14ac:dyDescent="0.35">
      <c r="AH716" s="260">
        <f t="shared" si="74"/>
        <v>720</v>
      </c>
    </row>
    <row r="717" spans="34:34" x14ac:dyDescent="0.35">
      <c r="AH717" s="260" t="e">
        <f t="shared" si="74"/>
        <v>#N/A</v>
      </c>
    </row>
    <row r="718" spans="34:34" x14ac:dyDescent="0.35">
      <c r="AH718" s="260" t="e">
        <f t="shared" si="74"/>
        <v>#N/A</v>
      </c>
    </row>
    <row r="719" spans="34:34" x14ac:dyDescent="0.35">
      <c r="AH719" s="260" t="e">
        <f t="shared" si="74"/>
        <v>#N/A</v>
      </c>
    </row>
    <row r="720" spans="34:34" x14ac:dyDescent="0.35">
      <c r="AH720" s="260">
        <f t="shared" si="74"/>
        <v>600</v>
      </c>
    </row>
    <row r="721" spans="34:34" x14ac:dyDescent="0.35">
      <c r="AH721" s="260" t="e">
        <f t="shared" si="74"/>
        <v>#N/A</v>
      </c>
    </row>
    <row r="722" spans="34:34" x14ac:dyDescent="0.35">
      <c r="AH722" s="260" t="e">
        <f t="shared" si="74"/>
        <v>#N/A</v>
      </c>
    </row>
    <row r="723" spans="34:34" x14ac:dyDescent="0.35">
      <c r="AH723" s="260" t="e">
        <f t="shared" si="74"/>
        <v>#N/A</v>
      </c>
    </row>
    <row r="724" spans="34:34" x14ac:dyDescent="0.35">
      <c r="AH724" s="260" t="e">
        <f t="shared" si="74"/>
        <v>#N/A</v>
      </c>
    </row>
    <row r="725" spans="34:34" x14ac:dyDescent="0.35">
      <c r="AH725" s="260" t="e">
        <f t="shared" si="74"/>
        <v>#N/A</v>
      </c>
    </row>
    <row r="726" spans="34:34" x14ac:dyDescent="0.35">
      <c r="AH726" s="260" t="e">
        <f t="shared" si="74"/>
        <v>#N/A</v>
      </c>
    </row>
    <row r="727" spans="34:34" x14ac:dyDescent="0.35">
      <c r="AH727" s="260">
        <f t="shared" si="74"/>
        <v>540</v>
      </c>
    </row>
    <row r="728" spans="34:34" x14ac:dyDescent="0.35">
      <c r="AH728" s="260">
        <f t="shared" si="74"/>
        <v>600</v>
      </c>
    </row>
    <row r="729" spans="34:34" x14ac:dyDescent="0.35">
      <c r="AH729" s="260" t="e">
        <f t="shared" si="74"/>
        <v>#N/A</v>
      </c>
    </row>
    <row r="730" spans="34:34" x14ac:dyDescent="0.35">
      <c r="AH730" s="260" t="e">
        <f t="shared" ref="AH730:AH748" si="75">AP66</f>
        <v>#N/A</v>
      </c>
    </row>
    <row r="731" spans="34:34" x14ac:dyDescent="0.35">
      <c r="AH731" s="260">
        <f t="shared" si="75"/>
        <v>480</v>
      </c>
    </row>
    <row r="732" spans="34:34" x14ac:dyDescent="0.35">
      <c r="AH732" s="260" t="e">
        <f t="shared" si="75"/>
        <v>#N/A</v>
      </c>
    </row>
    <row r="733" spans="34:34" x14ac:dyDescent="0.35">
      <c r="AH733" s="260" t="e">
        <f t="shared" si="75"/>
        <v>#N/A</v>
      </c>
    </row>
    <row r="734" spans="34:34" x14ac:dyDescent="0.35">
      <c r="AH734" s="260" t="e">
        <f t="shared" si="75"/>
        <v>#N/A</v>
      </c>
    </row>
    <row r="735" spans="34:34" x14ac:dyDescent="0.35">
      <c r="AH735" s="260" t="e">
        <f t="shared" si="75"/>
        <v>#N/A</v>
      </c>
    </row>
    <row r="736" spans="34:34" x14ac:dyDescent="0.35">
      <c r="AH736" s="260" t="e">
        <f t="shared" si="75"/>
        <v>#N/A</v>
      </c>
    </row>
    <row r="737" spans="33:34" x14ac:dyDescent="0.35">
      <c r="AH737" s="260">
        <f t="shared" si="75"/>
        <v>960</v>
      </c>
    </row>
    <row r="738" spans="33:34" x14ac:dyDescent="0.35">
      <c r="AH738" s="260" t="e">
        <f t="shared" si="75"/>
        <v>#N/A</v>
      </c>
    </row>
    <row r="739" spans="33:34" x14ac:dyDescent="0.35">
      <c r="AH739" s="260" t="e">
        <f t="shared" si="75"/>
        <v>#N/A</v>
      </c>
    </row>
    <row r="740" spans="33:34" x14ac:dyDescent="0.35">
      <c r="AH740" s="260">
        <f t="shared" si="75"/>
        <v>300</v>
      </c>
    </row>
    <row r="741" spans="33:34" x14ac:dyDescent="0.35">
      <c r="AH741" s="260" t="e">
        <f t="shared" si="75"/>
        <v>#N/A</v>
      </c>
    </row>
    <row r="742" spans="33:34" x14ac:dyDescent="0.35">
      <c r="AH742" s="260" t="e">
        <f t="shared" si="75"/>
        <v>#N/A</v>
      </c>
    </row>
    <row r="743" spans="33:34" x14ac:dyDescent="0.35">
      <c r="AH743" s="260" t="e">
        <f t="shared" si="75"/>
        <v>#N/A</v>
      </c>
    </row>
    <row r="744" spans="33:34" x14ac:dyDescent="0.35">
      <c r="AH744" s="260" t="e">
        <f t="shared" si="75"/>
        <v>#N/A</v>
      </c>
    </row>
    <row r="745" spans="33:34" x14ac:dyDescent="0.35">
      <c r="AH745" s="260" t="e">
        <f t="shared" si="75"/>
        <v>#N/A</v>
      </c>
    </row>
    <row r="746" spans="33:34" x14ac:dyDescent="0.35">
      <c r="AH746" s="260" t="e">
        <f t="shared" si="75"/>
        <v>#N/A</v>
      </c>
    </row>
    <row r="747" spans="33:34" x14ac:dyDescent="0.35">
      <c r="AH747" s="260" t="e">
        <f t="shared" si="75"/>
        <v>#N/A</v>
      </c>
    </row>
    <row r="748" spans="33:34" x14ac:dyDescent="0.35">
      <c r="AH748" s="261" t="e">
        <f t="shared" si="75"/>
        <v>#N/A</v>
      </c>
    </row>
    <row r="749" spans="33:34" x14ac:dyDescent="0.35">
      <c r="AG749">
        <v>42</v>
      </c>
      <c r="AH749" s="260" t="e">
        <f t="shared" ref="AH749:AH780" si="76">AQ2</f>
        <v>#N/A</v>
      </c>
    </row>
    <row r="750" spans="33:34" x14ac:dyDescent="0.35">
      <c r="AH750" s="260" t="e">
        <f t="shared" si="76"/>
        <v>#N/A</v>
      </c>
    </row>
    <row r="751" spans="33:34" x14ac:dyDescent="0.35">
      <c r="AH751" s="260" t="e">
        <f t="shared" si="76"/>
        <v>#N/A</v>
      </c>
    </row>
    <row r="752" spans="33:34" x14ac:dyDescent="0.35">
      <c r="AH752" s="260" t="e">
        <f t="shared" si="76"/>
        <v>#N/A</v>
      </c>
    </row>
    <row r="753" spans="34:34" x14ac:dyDescent="0.35">
      <c r="AH753" s="260">
        <f t="shared" si="76"/>
        <v>10</v>
      </c>
    </row>
    <row r="754" spans="34:34" x14ac:dyDescent="0.35">
      <c r="AH754" s="260" t="e">
        <f t="shared" si="76"/>
        <v>#N/A</v>
      </c>
    </row>
    <row r="755" spans="34:34" x14ac:dyDescent="0.35">
      <c r="AH755" s="260" t="e">
        <f t="shared" si="76"/>
        <v>#N/A</v>
      </c>
    </row>
    <row r="756" spans="34:34" x14ac:dyDescent="0.35">
      <c r="AH756" s="260">
        <f t="shared" si="76"/>
        <v>240</v>
      </c>
    </row>
    <row r="757" spans="34:34" x14ac:dyDescent="0.35">
      <c r="AH757" s="260" t="e">
        <f t="shared" si="76"/>
        <v>#N/A</v>
      </c>
    </row>
    <row r="758" spans="34:34" x14ac:dyDescent="0.35">
      <c r="AH758" s="260" t="e">
        <f t="shared" si="76"/>
        <v>#N/A</v>
      </c>
    </row>
    <row r="759" spans="34:34" x14ac:dyDescent="0.35">
      <c r="AH759" s="260" t="e">
        <f t="shared" si="76"/>
        <v>#N/A</v>
      </c>
    </row>
    <row r="760" spans="34:34" x14ac:dyDescent="0.35">
      <c r="AH760" s="260">
        <f t="shared" si="76"/>
        <v>300</v>
      </c>
    </row>
    <row r="761" spans="34:34" x14ac:dyDescent="0.35">
      <c r="AH761" s="260" t="e">
        <f t="shared" si="76"/>
        <v>#N/A</v>
      </c>
    </row>
    <row r="762" spans="34:34" x14ac:dyDescent="0.35">
      <c r="AH762" s="260" t="e">
        <f t="shared" si="76"/>
        <v>#N/A</v>
      </c>
    </row>
    <row r="763" spans="34:34" x14ac:dyDescent="0.35">
      <c r="AH763" s="260" t="e">
        <f t="shared" si="76"/>
        <v>#N/A</v>
      </c>
    </row>
    <row r="764" spans="34:34" x14ac:dyDescent="0.35">
      <c r="AH764" s="260" t="e">
        <f t="shared" si="76"/>
        <v>#N/A</v>
      </c>
    </row>
    <row r="765" spans="34:34" x14ac:dyDescent="0.35">
      <c r="AH765" s="260">
        <f t="shared" si="76"/>
        <v>240</v>
      </c>
    </row>
    <row r="766" spans="34:34" x14ac:dyDescent="0.35">
      <c r="AH766" s="260">
        <f t="shared" si="76"/>
        <v>480</v>
      </c>
    </row>
    <row r="767" spans="34:34" x14ac:dyDescent="0.35">
      <c r="AH767" s="260" t="e">
        <f t="shared" si="76"/>
        <v>#N/A</v>
      </c>
    </row>
    <row r="768" spans="34:34" x14ac:dyDescent="0.35">
      <c r="AH768" s="260">
        <f t="shared" si="76"/>
        <v>10</v>
      </c>
    </row>
    <row r="769" spans="34:34" x14ac:dyDescent="0.35">
      <c r="AH769" s="260">
        <f t="shared" si="76"/>
        <v>420</v>
      </c>
    </row>
    <row r="770" spans="34:34" x14ac:dyDescent="0.35">
      <c r="AH770" s="260">
        <f t="shared" si="76"/>
        <v>300</v>
      </c>
    </row>
    <row r="771" spans="34:34" x14ac:dyDescent="0.35">
      <c r="AH771" s="260" t="e">
        <f t="shared" si="76"/>
        <v>#N/A</v>
      </c>
    </row>
    <row r="772" spans="34:34" x14ac:dyDescent="0.35">
      <c r="AH772" s="260" t="e">
        <f t="shared" si="76"/>
        <v>#N/A</v>
      </c>
    </row>
    <row r="773" spans="34:34" x14ac:dyDescent="0.35">
      <c r="AH773" s="260" t="e">
        <f t="shared" si="76"/>
        <v>#N/A</v>
      </c>
    </row>
    <row r="774" spans="34:34" x14ac:dyDescent="0.35">
      <c r="AH774" s="260" t="e">
        <f t="shared" si="76"/>
        <v>#N/A</v>
      </c>
    </row>
    <row r="775" spans="34:34" x14ac:dyDescent="0.35">
      <c r="AH775" s="260" t="e">
        <f t="shared" si="76"/>
        <v>#N/A</v>
      </c>
    </row>
    <row r="776" spans="34:34" x14ac:dyDescent="0.35">
      <c r="AH776" s="260">
        <f t="shared" si="76"/>
        <v>360</v>
      </c>
    </row>
    <row r="777" spans="34:34" x14ac:dyDescent="0.35">
      <c r="AH777" s="260" t="e">
        <f t="shared" si="76"/>
        <v>#N/A</v>
      </c>
    </row>
    <row r="778" spans="34:34" x14ac:dyDescent="0.35">
      <c r="AH778" s="260" t="e">
        <f t="shared" si="76"/>
        <v>#N/A</v>
      </c>
    </row>
    <row r="779" spans="34:34" x14ac:dyDescent="0.35">
      <c r="AH779" s="260" t="e">
        <f t="shared" si="76"/>
        <v>#N/A</v>
      </c>
    </row>
    <row r="780" spans="34:34" x14ac:dyDescent="0.35">
      <c r="AH780" s="260" t="e">
        <f t="shared" si="76"/>
        <v>#N/A</v>
      </c>
    </row>
    <row r="781" spans="34:34" x14ac:dyDescent="0.35">
      <c r="AH781" s="260">
        <f t="shared" ref="AH781:AH812" si="77">AQ34</f>
        <v>300</v>
      </c>
    </row>
    <row r="782" spans="34:34" x14ac:dyDescent="0.35">
      <c r="AH782" s="260" t="e">
        <f t="shared" si="77"/>
        <v>#N/A</v>
      </c>
    </row>
    <row r="783" spans="34:34" x14ac:dyDescent="0.35">
      <c r="AH783" s="260">
        <f t="shared" si="77"/>
        <v>840</v>
      </c>
    </row>
    <row r="784" spans="34:34" x14ac:dyDescent="0.35">
      <c r="AH784" s="260" t="e">
        <f t="shared" si="77"/>
        <v>#N/A</v>
      </c>
    </row>
    <row r="785" spans="34:34" x14ac:dyDescent="0.35">
      <c r="AH785" s="260" t="e">
        <f t="shared" si="77"/>
        <v>#N/A</v>
      </c>
    </row>
    <row r="786" spans="34:34" x14ac:dyDescent="0.35">
      <c r="AH786" s="260" t="e">
        <f t="shared" si="77"/>
        <v>#N/A</v>
      </c>
    </row>
    <row r="787" spans="34:34" x14ac:dyDescent="0.35">
      <c r="AH787" s="260" t="e">
        <f t="shared" si="77"/>
        <v>#N/A</v>
      </c>
    </row>
    <row r="788" spans="34:34" x14ac:dyDescent="0.35">
      <c r="AH788" s="260" t="e">
        <f t="shared" si="77"/>
        <v>#N/A</v>
      </c>
    </row>
    <row r="789" spans="34:34" x14ac:dyDescent="0.35">
      <c r="AH789" s="260" t="e">
        <f t="shared" si="77"/>
        <v>#N/A</v>
      </c>
    </row>
    <row r="790" spans="34:34" x14ac:dyDescent="0.35">
      <c r="AH790" s="260" t="e">
        <f t="shared" si="77"/>
        <v>#N/A</v>
      </c>
    </row>
    <row r="791" spans="34:34" x14ac:dyDescent="0.35">
      <c r="AH791" s="260">
        <f t="shared" si="77"/>
        <v>300</v>
      </c>
    </row>
    <row r="792" spans="34:34" x14ac:dyDescent="0.35">
      <c r="AH792" s="260" t="e">
        <f t="shared" si="77"/>
        <v>#N/A</v>
      </c>
    </row>
    <row r="793" spans="34:34" x14ac:dyDescent="0.35">
      <c r="AH793" s="260">
        <f t="shared" si="77"/>
        <v>240</v>
      </c>
    </row>
    <row r="794" spans="34:34" x14ac:dyDescent="0.35">
      <c r="AH794" s="260" t="e">
        <f t="shared" si="77"/>
        <v>#N/A</v>
      </c>
    </row>
    <row r="795" spans="34:34" x14ac:dyDescent="0.35">
      <c r="AH795" s="260">
        <f t="shared" si="77"/>
        <v>420</v>
      </c>
    </row>
    <row r="796" spans="34:34" x14ac:dyDescent="0.35">
      <c r="AH796" s="260" t="e">
        <f t="shared" si="77"/>
        <v>#N/A</v>
      </c>
    </row>
    <row r="797" spans="34:34" x14ac:dyDescent="0.35">
      <c r="AH797" s="260" t="e">
        <f t="shared" si="77"/>
        <v>#N/A</v>
      </c>
    </row>
    <row r="798" spans="34:34" x14ac:dyDescent="0.35">
      <c r="AH798" s="260" t="e">
        <f t="shared" si="77"/>
        <v>#N/A</v>
      </c>
    </row>
    <row r="799" spans="34:34" x14ac:dyDescent="0.35">
      <c r="AH799" s="260">
        <f t="shared" si="77"/>
        <v>600</v>
      </c>
    </row>
    <row r="800" spans="34:34" x14ac:dyDescent="0.35">
      <c r="AH800" s="260" t="e">
        <f t="shared" si="77"/>
        <v>#N/A</v>
      </c>
    </row>
    <row r="801" spans="34:34" x14ac:dyDescent="0.35">
      <c r="AH801" s="260" t="e">
        <f t="shared" si="77"/>
        <v>#N/A</v>
      </c>
    </row>
    <row r="802" spans="34:34" x14ac:dyDescent="0.35">
      <c r="AH802" s="260" t="e">
        <f t="shared" si="77"/>
        <v>#N/A</v>
      </c>
    </row>
    <row r="803" spans="34:34" x14ac:dyDescent="0.35">
      <c r="AH803" s="260" t="e">
        <f t="shared" si="77"/>
        <v>#N/A</v>
      </c>
    </row>
    <row r="804" spans="34:34" x14ac:dyDescent="0.35">
      <c r="AH804" s="260" t="e">
        <f t="shared" si="77"/>
        <v>#N/A</v>
      </c>
    </row>
    <row r="805" spans="34:34" x14ac:dyDescent="0.35">
      <c r="AH805" s="260">
        <f t="shared" si="77"/>
        <v>720</v>
      </c>
    </row>
    <row r="806" spans="34:34" x14ac:dyDescent="0.35">
      <c r="AH806" s="260" t="e">
        <f t="shared" si="77"/>
        <v>#N/A</v>
      </c>
    </row>
    <row r="807" spans="34:34" x14ac:dyDescent="0.35">
      <c r="AH807" s="260">
        <f t="shared" si="77"/>
        <v>45</v>
      </c>
    </row>
    <row r="808" spans="34:34" x14ac:dyDescent="0.35">
      <c r="AH808" s="260" t="e">
        <f t="shared" si="77"/>
        <v>#N/A</v>
      </c>
    </row>
    <row r="809" spans="34:34" x14ac:dyDescent="0.35">
      <c r="AH809" s="260" t="e">
        <f t="shared" si="77"/>
        <v>#N/A</v>
      </c>
    </row>
    <row r="810" spans="34:34" x14ac:dyDescent="0.35">
      <c r="AH810" s="260">
        <f t="shared" si="77"/>
        <v>480</v>
      </c>
    </row>
    <row r="811" spans="34:34" x14ac:dyDescent="0.35">
      <c r="AH811" s="260" t="e">
        <f t="shared" si="77"/>
        <v>#N/A</v>
      </c>
    </row>
    <row r="812" spans="34:34" x14ac:dyDescent="0.35">
      <c r="AH812" s="260" t="e">
        <f t="shared" si="77"/>
        <v>#N/A</v>
      </c>
    </row>
    <row r="813" spans="34:34" x14ac:dyDescent="0.35">
      <c r="AH813" s="260" t="e">
        <f t="shared" ref="AH813:AH831" si="78">AQ66</f>
        <v>#N/A</v>
      </c>
    </row>
    <row r="814" spans="34:34" x14ac:dyDescent="0.35">
      <c r="AH814" s="260" t="e">
        <f t="shared" si="78"/>
        <v>#N/A</v>
      </c>
    </row>
    <row r="815" spans="34:34" x14ac:dyDescent="0.35">
      <c r="AH815" s="260" t="e">
        <f t="shared" si="78"/>
        <v>#N/A</v>
      </c>
    </row>
    <row r="816" spans="34:34" x14ac:dyDescent="0.35">
      <c r="AH816" s="260" t="e">
        <f t="shared" si="78"/>
        <v>#N/A</v>
      </c>
    </row>
    <row r="817" spans="34:34" x14ac:dyDescent="0.35">
      <c r="AH817" s="260" t="e">
        <f t="shared" si="78"/>
        <v>#N/A</v>
      </c>
    </row>
    <row r="818" spans="34:34" x14ac:dyDescent="0.35">
      <c r="AH818" s="260" t="e">
        <f t="shared" si="78"/>
        <v>#N/A</v>
      </c>
    </row>
    <row r="819" spans="34:34" x14ac:dyDescent="0.35">
      <c r="AH819" s="260" t="e">
        <f t="shared" si="78"/>
        <v>#N/A</v>
      </c>
    </row>
    <row r="820" spans="34:34" x14ac:dyDescent="0.35">
      <c r="AH820" s="260" t="e">
        <f t="shared" si="78"/>
        <v>#N/A</v>
      </c>
    </row>
    <row r="821" spans="34:34" x14ac:dyDescent="0.35">
      <c r="AH821" s="260" t="e">
        <f t="shared" si="78"/>
        <v>#N/A</v>
      </c>
    </row>
    <row r="822" spans="34:34" x14ac:dyDescent="0.35">
      <c r="AH822" s="260" t="e">
        <f t="shared" si="78"/>
        <v>#N/A</v>
      </c>
    </row>
    <row r="823" spans="34:34" x14ac:dyDescent="0.35">
      <c r="AH823" s="260">
        <f t="shared" si="78"/>
        <v>180</v>
      </c>
    </row>
    <row r="824" spans="34:34" x14ac:dyDescent="0.35">
      <c r="AH824" s="260" t="e">
        <f t="shared" si="78"/>
        <v>#N/A</v>
      </c>
    </row>
    <row r="825" spans="34:34" x14ac:dyDescent="0.35">
      <c r="AH825" s="260" t="e">
        <f t="shared" si="78"/>
        <v>#N/A</v>
      </c>
    </row>
    <row r="826" spans="34:34" x14ac:dyDescent="0.35">
      <c r="AH826" s="260" t="e">
        <f t="shared" si="78"/>
        <v>#N/A</v>
      </c>
    </row>
    <row r="827" spans="34:34" x14ac:dyDescent="0.35">
      <c r="AH827" s="260">
        <f t="shared" si="78"/>
        <v>720</v>
      </c>
    </row>
    <row r="828" spans="34:34" x14ac:dyDescent="0.35">
      <c r="AH828" s="260" t="e">
        <f t="shared" si="78"/>
        <v>#N/A</v>
      </c>
    </row>
    <row r="829" spans="34:34" x14ac:dyDescent="0.35">
      <c r="AH829" s="260" t="e">
        <f t="shared" si="78"/>
        <v>#N/A</v>
      </c>
    </row>
    <row r="830" spans="34:34" x14ac:dyDescent="0.35">
      <c r="AH830" s="260" t="e">
        <f t="shared" si="78"/>
        <v>#N/A</v>
      </c>
    </row>
    <row r="831" spans="34:34" x14ac:dyDescent="0.35">
      <c r="AH831" s="261" t="e">
        <f t="shared" si="78"/>
        <v>#N/A</v>
      </c>
    </row>
    <row r="832" spans="34:34" x14ac:dyDescent="0.35">
      <c r="AH832" s="260">
        <f t="shared" ref="AH832:AH863" si="79">AR2</f>
        <v>900</v>
      </c>
    </row>
    <row r="833" spans="33:34" x14ac:dyDescent="0.35">
      <c r="AG833">
        <v>48</v>
      </c>
      <c r="AH833" s="260" t="e">
        <f t="shared" si="79"/>
        <v>#N/A</v>
      </c>
    </row>
    <row r="834" spans="33:34" x14ac:dyDescent="0.35">
      <c r="AH834" s="260" t="e">
        <f t="shared" si="79"/>
        <v>#N/A</v>
      </c>
    </row>
    <row r="835" spans="33:34" x14ac:dyDescent="0.35">
      <c r="AH835" s="260">
        <f t="shared" si="79"/>
        <v>240</v>
      </c>
    </row>
    <row r="836" spans="33:34" x14ac:dyDescent="0.35">
      <c r="AH836" s="260">
        <f t="shared" si="79"/>
        <v>540</v>
      </c>
    </row>
    <row r="837" spans="33:34" x14ac:dyDescent="0.35">
      <c r="AH837" s="260">
        <f t="shared" si="79"/>
        <v>450</v>
      </c>
    </row>
    <row r="838" spans="33:34" x14ac:dyDescent="0.35">
      <c r="AH838" s="260" t="e">
        <f t="shared" si="79"/>
        <v>#N/A</v>
      </c>
    </row>
    <row r="839" spans="33:34" x14ac:dyDescent="0.35">
      <c r="AH839" s="260">
        <f t="shared" si="79"/>
        <v>240</v>
      </c>
    </row>
    <row r="840" spans="33:34" x14ac:dyDescent="0.35">
      <c r="AH840" s="260" t="e">
        <f t="shared" si="79"/>
        <v>#N/A</v>
      </c>
    </row>
    <row r="841" spans="33:34" x14ac:dyDescent="0.35">
      <c r="AH841" s="260" t="e">
        <f t="shared" si="79"/>
        <v>#N/A</v>
      </c>
    </row>
    <row r="842" spans="33:34" x14ac:dyDescent="0.35">
      <c r="AH842" s="260" t="e">
        <f t="shared" si="79"/>
        <v>#N/A</v>
      </c>
    </row>
    <row r="843" spans="33:34" x14ac:dyDescent="0.35">
      <c r="AH843" s="260">
        <f t="shared" si="79"/>
        <v>300</v>
      </c>
    </row>
    <row r="844" spans="33:34" x14ac:dyDescent="0.35">
      <c r="AH844" s="260" t="e">
        <f t="shared" si="79"/>
        <v>#N/A</v>
      </c>
    </row>
    <row r="845" spans="33:34" x14ac:dyDescent="0.35">
      <c r="AH845" s="260">
        <f t="shared" si="79"/>
        <v>360</v>
      </c>
    </row>
    <row r="846" spans="33:34" x14ac:dyDescent="0.35">
      <c r="AH846" s="260" t="e">
        <f t="shared" si="79"/>
        <v>#N/A</v>
      </c>
    </row>
    <row r="847" spans="33:34" x14ac:dyDescent="0.35">
      <c r="AH847" s="260" t="e">
        <f t="shared" si="79"/>
        <v>#N/A</v>
      </c>
    </row>
    <row r="848" spans="33:34" x14ac:dyDescent="0.35">
      <c r="AH848" s="260">
        <f t="shared" si="79"/>
        <v>300</v>
      </c>
    </row>
    <row r="849" spans="34:34" x14ac:dyDescent="0.35">
      <c r="AH849" s="260">
        <f t="shared" si="79"/>
        <v>480</v>
      </c>
    </row>
    <row r="850" spans="34:34" x14ac:dyDescent="0.35">
      <c r="AH850" s="260" t="e">
        <f t="shared" si="79"/>
        <v>#N/A</v>
      </c>
    </row>
    <row r="851" spans="34:34" x14ac:dyDescent="0.35">
      <c r="AH851" s="260">
        <f t="shared" si="79"/>
        <v>0</v>
      </c>
    </row>
    <row r="852" spans="34:34" x14ac:dyDescent="0.35">
      <c r="AH852" s="260">
        <f t="shared" si="79"/>
        <v>900</v>
      </c>
    </row>
    <row r="853" spans="34:34" x14ac:dyDescent="0.35">
      <c r="AH853" s="260">
        <f t="shared" si="79"/>
        <v>300</v>
      </c>
    </row>
    <row r="854" spans="34:34" x14ac:dyDescent="0.35">
      <c r="AH854" s="260" t="e">
        <f t="shared" si="79"/>
        <v>#N/A</v>
      </c>
    </row>
    <row r="855" spans="34:34" x14ac:dyDescent="0.35">
      <c r="AH855" s="260" t="e">
        <f t="shared" si="79"/>
        <v>#N/A</v>
      </c>
    </row>
    <row r="856" spans="34:34" x14ac:dyDescent="0.35">
      <c r="AH856" s="260" t="e">
        <f t="shared" si="79"/>
        <v>#N/A</v>
      </c>
    </row>
    <row r="857" spans="34:34" x14ac:dyDescent="0.35">
      <c r="AH857" s="260" t="e">
        <f t="shared" si="79"/>
        <v>#N/A</v>
      </c>
    </row>
    <row r="858" spans="34:34" x14ac:dyDescent="0.35">
      <c r="AH858" s="260" t="e">
        <f t="shared" si="79"/>
        <v>#N/A</v>
      </c>
    </row>
    <row r="859" spans="34:34" x14ac:dyDescent="0.35">
      <c r="AH859" s="260" t="e">
        <f t="shared" si="79"/>
        <v>#N/A</v>
      </c>
    </row>
    <row r="860" spans="34:34" x14ac:dyDescent="0.35">
      <c r="AH860" s="260" t="e">
        <f t="shared" si="79"/>
        <v>#N/A</v>
      </c>
    </row>
    <row r="861" spans="34:34" x14ac:dyDescent="0.35">
      <c r="AH861" s="260" t="e">
        <f t="shared" si="79"/>
        <v>#N/A</v>
      </c>
    </row>
    <row r="862" spans="34:34" x14ac:dyDescent="0.35">
      <c r="AH862" s="260" t="e">
        <f t="shared" si="79"/>
        <v>#N/A</v>
      </c>
    </row>
    <row r="863" spans="34:34" x14ac:dyDescent="0.35">
      <c r="AH863" s="260" t="e">
        <f t="shared" si="79"/>
        <v>#N/A</v>
      </c>
    </row>
    <row r="864" spans="34:34" x14ac:dyDescent="0.35">
      <c r="AH864" s="260" t="e">
        <f t="shared" ref="AH864:AH895" si="80">AR34</f>
        <v>#N/A</v>
      </c>
    </row>
    <row r="865" spans="34:34" x14ac:dyDescent="0.35">
      <c r="AH865" s="260" t="e">
        <f t="shared" si="80"/>
        <v>#N/A</v>
      </c>
    </row>
    <row r="866" spans="34:34" x14ac:dyDescent="0.35">
      <c r="AH866" s="260">
        <f t="shared" si="80"/>
        <v>720</v>
      </c>
    </row>
    <row r="867" spans="34:34" x14ac:dyDescent="0.35">
      <c r="AH867" s="260">
        <f t="shared" si="80"/>
        <v>480</v>
      </c>
    </row>
    <row r="868" spans="34:34" x14ac:dyDescent="0.35">
      <c r="AH868" s="260" t="e">
        <f t="shared" si="80"/>
        <v>#N/A</v>
      </c>
    </row>
    <row r="869" spans="34:34" x14ac:dyDescent="0.35">
      <c r="AH869" s="260" t="e">
        <f t="shared" si="80"/>
        <v>#N/A</v>
      </c>
    </row>
    <row r="870" spans="34:34" x14ac:dyDescent="0.35">
      <c r="AH870" s="260" t="e">
        <f t="shared" si="80"/>
        <v>#N/A</v>
      </c>
    </row>
    <row r="871" spans="34:34" x14ac:dyDescent="0.35">
      <c r="AH871" s="260" t="e">
        <f t="shared" si="80"/>
        <v>#N/A</v>
      </c>
    </row>
    <row r="872" spans="34:34" x14ac:dyDescent="0.35">
      <c r="AH872" s="260" t="e">
        <f t="shared" si="80"/>
        <v>#N/A</v>
      </c>
    </row>
    <row r="873" spans="34:34" x14ac:dyDescent="0.35">
      <c r="AH873" s="260" t="e">
        <f t="shared" si="80"/>
        <v>#N/A</v>
      </c>
    </row>
    <row r="874" spans="34:34" x14ac:dyDescent="0.35">
      <c r="AH874" s="260">
        <f t="shared" si="80"/>
        <v>300</v>
      </c>
    </row>
    <row r="875" spans="34:34" x14ac:dyDescent="0.35">
      <c r="AH875" s="260">
        <f t="shared" si="80"/>
        <v>720</v>
      </c>
    </row>
    <row r="876" spans="34:34" x14ac:dyDescent="0.35">
      <c r="AH876" s="260">
        <f t="shared" si="80"/>
        <v>720</v>
      </c>
    </row>
    <row r="877" spans="34:34" x14ac:dyDescent="0.35">
      <c r="AH877" s="260" t="e">
        <f t="shared" si="80"/>
        <v>#N/A</v>
      </c>
    </row>
    <row r="878" spans="34:34" x14ac:dyDescent="0.35">
      <c r="AH878" s="260">
        <f t="shared" si="80"/>
        <v>300</v>
      </c>
    </row>
    <row r="879" spans="34:34" x14ac:dyDescent="0.35">
      <c r="AH879" s="260" t="e">
        <f t="shared" si="80"/>
        <v>#N/A</v>
      </c>
    </row>
    <row r="880" spans="34:34" x14ac:dyDescent="0.35">
      <c r="AH880" s="260" t="e">
        <f t="shared" si="80"/>
        <v>#N/A</v>
      </c>
    </row>
    <row r="881" spans="34:34" x14ac:dyDescent="0.35">
      <c r="AH881" s="260" t="e">
        <f t="shared" si="80"/>
        <v>#N/A</v>
      </c>
    </row>
    <row r="882" spans="34:34" x14ac:dyDescent="0.35">
      <c r="AH882" s="260" t="e">
        <f t="shared" si="80"/>
        <v>#N/A</v>
      </c>
    </row>
    <row r="883" spans="34:34" x14ac:dyDescent="0.35">
      <c r="AH883" s="260" t="e">
        <f t="shared" si="80"/>
        <v>#N/A</v>
      </c>
    </row>
    <row r="884" spans="34:34" x14ac:dyDescent="0.35">
      <c r="AH884" s="260" t="e">
        <f t="shared" si="80"/>
        <v>#N/A</v>
      </c>
    </row>
    <row r="885" spans="34:34" x14ac:dyDescent="0.35">
      <c r="AH885" s="260" t="e">
        <f t="shared" si="80"/>
        <v>#N/A</v>
      </c>
    </row>
    <row r="886" spans="34:34" x14ac:dyDescent="0.35">
      <c r="AH886" s="260" t="e">
        <f t="shared" si="80"/>
        <v>#N/A</v>
      </c>
    </row>
    <row r="887" spans="34:34" x14ac:dyDescent="0.35">
      <c r="AH887" s="260" t="e">
        <f t="shared" si="80"/>
        <v>#N/A</v>
      </c>
    </row>
    <row r="888" spans="34:34" x14ac:dyDescent="0.35">
      <c r="AH888" s="260" t="e">
        <f t="shared" si="80"/>
        <v>#N/A</v>
      </c>
    </row>
    <row r="889" spans="34:34" x14ac:dyDescent="0.35">
      <c r="AH889" s="260" t="e">
        <f t="shared" si="80"/>
        <v>#N/A</v>
      </c>
    </row>
    <row r="890" spans="34:34" x14ac:dyDescent="0.35">
      <c r="AH890" s="260">
        <f t="shared" si="80"/>
        <v>45</v>
      </c>
    </row>
    <row r="891" spans="34:34" x14ac:dyDescent="0.35">
      <c r="AH891" s="260" t="e">
        <f t="shared" si="80"/>
        <v>#N/A</v>
      </c>
    </row>
    <row r="892" spans="34:34" x14ac:dyDescent="0.35">
      <c r="AH892" s="260" t="e">
        <f t="shared" si="80"/>
        <v>#N/A</v>
      </c>
    </row>
    <row r="893" spans="34:34" x14ac:dyDescent="0.35">
      <c r="AH893" s="260">
        <f t="shared" si="80"/>
        <v>420</v>
      </c>
    </row>
    <row r="894" spans="34:34" x14ac:dyDescent="0.35">
      <c r="AH894" s="260" t="e">
        <f t="shared" si="80"/>
        <v>#N/A</v>
      </c>
    </row>
    <row r="895" spans="34:34" x14ac:dyDescent="0.35">
      <c r="AH895" s="260" t="e">
        <f t="shared" si="80"/>
        <v>#N/A</v>
      </c>
    </row>
    <row r="896" spans="34:34" x14ac:dyDescent="0.35">
      <c r="AH896" s="260" t="e">
        <f t="shared" ref="AH896:AH914" si="81">AR66</f>
        <v>#N/A</v>
      </c>
    </row>
    <row r="897" spans="34:34" x14ac:dyDescent="0.35">
      <c r="AH897" s="260">
        <f t="shared" si="81"/>
        <v>600</v>
      </c>
    </row>
    <row r="898" spans="34:34" x14ac:dyDescent="0.35">
      <c r="AH898" s="260" t="e">
        <f t="shared" si="81"/>
        <v>#N/A</v>
      </c>
    </row>
    <row r="899" spans="34:34" x14ac:dyDescent="0.35">
      <c r="AH899" s="260" t="e">
        <f t="shared" si="81"/>
        <v>#N/A</v>
      </c>
    </row>
    <row r="900" spans="34:34" x14ac:dyDescent="0.35">
      <c r="AH900" s="260">
        <f t="shared" si="81"/>
        <v>300</v>
      </c>
    </row>
    <row r="901" spans="34:34" x14ac:dyDescent="0.35">
      <c r="AH901" s="260" t="e">
        <f t="shared" si="81"/>
        <v>#N/A</v>
      </c>
    </row>
    <row r="902" spans="34:34" x14ac:dyDescent="0.35">
      <c r="AH902" s="260" t="e">
        <f t="shared" si="81"/>
        <v>#N/A</v>
      </c>
    </row>
    <row r="903" spans="34:34" x14ac:dyDescent="0.35">
      <c r="AH903" s="260">
        <f t="shared" si="81"/>
        <v>1380</v>
      </c>
    </row>
    <row r="904" spans="34:34" x14ac:dyDescent="0.35">
      <c r="AH904" s="260" t="e">
        <f t="shared" si="81"/>
        <v>#N/A</v>
      </c>
    </row>
    <row r="905" spans="34:34" x14ac:dyDescent="0.35">
      <c r="AH905" s="260" t="e">
        <f t="shared" si="81"/>
        <v>#N/A</v>
      </c>
    </row>
    <row r="906" spans="34:34" x14ac:dyDescent="0.35">
      <c r="AH906" s="260">
        <f t="shared" si="81"/>
        <v>180</v>
      </c>
    </row>
    <row r="907" spans="34:34" x14ac:dyDescent="0.35">
      <c r="AH907" s="260" t="e">
        <f t="shared" si="81"/>
        <v>#N/A</v>
      </c>
    </row>
    <row r="908" spans="34:34" x14ac:dyDescent="0.35">
      <c r="AH908" s="260" t="e">
        <f t="shared" si="81"/>
        <v>#N/A</v>
      </c>
    </row>
    <row r="909" spans="34:34" x14ac:dyDescent="0.35">
      <c r="AH909" s="260" t="e">
        <f t="shared" si="81"/>
        <v>#N/A</v>
      </c>
    </row>
    <row r="910" spans="34:34" x14ac:dyDescent="0.35">
      <c r="AH910" s="260" t="e">
        <f t="shared" si="81"/>
        <v>#N/A</v>
      </c>
    </row>
    <row r="911" spans="34:34" x14ac:dyDescent="0.35">
      <c r="AH911" s="260" t="e">
        <f t="shared" si="81"/>
        <v>#N/A</v>
      </c>
    </row>
    <row r="912" spans="34:34" x14ac:dyDescent="0.35">
      <c r="AH912" s="260" t="e">
        <f t="shared" si="81"/>
        <v>#N/A</v>
      </c>
    </row>
    <row r="913" spans="34:34" x14ac:dyDescent="0.35">
      <c r="AH913" s="260" t="e">
        <f t="shared" si="81"/>
        <v>#N/A</v>
      </c>
    </row>
    <row r="914" spans="34:34" x14ac:dyDescent="0.35">
      <c r="AH914" s="260" t="e">
        <f t="shared" si="81"/>
        <v>#N/A</v>
      </c>
    </row>
  </sheetData>
  <mergeCells count="1">
    <mergeCell ref="M1:P1"/>
  </mergeCells>
  <conditionalFormatting sqref="B2:L84">
    <cfRule type="notContainsErrors" dxfId="5" priority="1">
      <formula>NOT(ISERROR(B2))</formula>
    </cfRule>
    <cfRule type="containsErrors" dxfId="4" priority="2">
      <formula>ISERROR(B2)</formula>
    </cfRule>
    <cfRule type="containsBlanks" dxfId="3" priority="7">
      <formula>LEN(TRIM(B2))=0</formula>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739BE969-07EC-48D3-9E18-FE895DB5A9A3}">
          <x14:formula1>
            <xm:f>Sandbox!$AJ$1:$AJ$200</xm:f>
          </x14:formula1>
          <xm:sqref>M1</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86CAA-0B46-4BCB-BA72-93A1DBCC4543}">
  <dimension ref="A1:AZ914"/>
  <sheetViews>
    <sheetView tabSelected="1" topLeftCell="D1" zoomScale="70" zoomScaleNormal="70" workbookViewId="0">
      <pane ySplit="1" topLeftCell="A2" activePane="bottomLeft" state="frozen"/>
      <selection pane="bottomLeft" activeCell="H32" sqref="H32"/>
    </sheetView>
  </sheetViews>
  <sheetFormatPr defaultRowHeight="14.5" x14ac:dyDescent="0.35"/>
  <cols>
    <col min="1" max="1" width="17.54296875" style="229" customWidth="1"/>
    <col min="2" max="2" width="17.7265625" style="192" customWidth="1"/>
    <col min="3" max="3" width="36.7265625" customWidth="1"/>
    <col min="4" max="4" width="18.81640625" customWidth="1"/>
    <col min="5" max="5" width="18.36328125" customWidth="1"/>
    <col min="6" max="6" width="18.08984375" customWidth="1"/>
    <col min="7" max="7" width="21.453125" customWidth="1"/>
    <col min="8" max="8" width="20.6328125" customWidth="1"/>
    <col min="9" max="9" width="24" style="188" customWidth="1"/>
    <col min="10" max="10" width="15.54296875" style="188" customWidth="1"/>
    <col min="11" max="11" width="23.36328125" style="188" customWidth="1"/>
    <col min="12" max="12" width="41.7265625" style="188" customWidth="1"/>
    <col min="13" max="13" width="16.36328125" style="188" customWidth="1"/>
    <col min="14" max="14" width="8.7265625" style="188"/>
    <col min="16" max="16" width="8.7265625" customWidth="1"/>
    <col min="34" max="34" width="8.7265625" style="260"/>
    <col min="46" max="46" width="16.26953125" customWidth="1"/>
    <col min="48" max="49" width="8.7265625" style="257"/>
    <col min="51" max="52" width="8.7265625" style="257"/>
  </cols>
  <sheetData>
    <row r="1" spans="1:52" s="203" customFormat="1" ht="15" thickBot="1" x14ac:dyDescent="0.4">
      <c r="A1" s="202" t="s">
        <v>2287</v>
      </c>
      <c r="B1" s="248" t="s">
        <v>2280</v>
      </c>
      <c r="C1" s="249">
        <v>1</v>
      </c>
      <c r="D1" s="249">
        <v>2</v>
      </c>
      <c r="E1" s="249">
        <v>6</v>
      </c>
      <c r="F1" s="249">
        <v>12</v>
      </c>
      <c r="G1" s="249">
        <v>18</v>
      </c>
      <c r="H1" s="250">
        <v>24</v>
      </c>
      <c r="I1" s="250">
        <v>30</v>
      </c>
      <c r="J1" s="250">
        <v>36</v>
      </c>
      <c r="K1" s="250">
        <v>42</v>
      </c>
      <c r="L1" s="250">
        <v>48</v>
      </c>
      <c r="M1" s="299" t="s">
        <v>1315</v>
      </c>
      <c r="N1" s="299"/>
      <c r="O1" s="299"/>
      <c r="P1" s="300"/>
      <c r="AF1" s="203" t="s">
        <v>2803</v>
      </c>
      <c r="AH1" s="259" t="s">
        <v>2802</v>
      </c>
      <c r="AI1" s="203">
        <v>1</v>
      </c>
      <c r="AJ1" s="203">
        <v>2</v>
      </c>
      <c r="AK1" s="203">
        <v>6</v>
      </c>
      <c r="AL1" s="203">
        <v>12</v>
      </c>
      <c r="AM1" s="203">
        <v>18</v>
      </c>
      <c r="AN1" s="203">
        <v>24</v>
      </c>
      <c r="AO1" s="203">
        <v>30</v>
      </c>
      <c r="AP1" s="203">
        <v>36</v>
      </c>
      <c r="AQ1" s="203">
        <v>42</v>
      </c>
      <c r="AR1" s="203">
        <v>48</v>
      </c>
      <c r="AT1" s="253"/>
      <c r="AU1" s="8" t="s">
        <v>1343</v>
      </c>
      <c r="AV1" s="255" t="s">
        <v>2796</v>
      </c>
      <c r="AW1" s="255" t="s">
        <v>2797</v>
      </c>
      <c r="AX1" s="8" t="s">
        <v>1341</v>
      </c>
      <c r="AY1" s="255" t="s">
        <v>2799</v>
      </c>
      <c r="AZ1" s="258" t="s">
        <v>2800</v>
      </c>
    </row>
    <row r="2" spans="1:52" x14ac:dyDescent="0.35">
      <c r="A2" s="201" t="s">
        <v>2541</v>
      </c>
      <c r="B2" t="e">
        <f>INDEX('[1]RAZ Initial'!$A$1:$IZ$96,MATCH(A2,'[1]RAZ Initial'!$B$1:$B$96,0),MATCH($M$1,'[1]RAZ Initial'!$A$1:$IZ$1,0))</f>
        <v>#N/A</v>
      </c>
      <c r="C2" t="e">
        <f>INDEX('[2]RAZ Week1'!$A$1:$IZ$97,MATCH(A2,'[2]RAZ Week1'!$B$1:$B$97,0),MATCH($M$1,'[2]RAZ Week1'!$A$1:$IZ$1,0))</f>
        <v>#N/A</v>
      </c>
      <c r="D2" t="e">
        <f>INDEX('[3]RAZ Week2'!$A$1:$IZ$97,MATCH(A2,'[3]RAZ Week2'!$B$1:$B$97,0),MATCH($M$1,'[3]RAZ Week2'!$A$1:$IZ$1,0))</f>
        <v>#N/A</v>
      </c>
      <c r="E2" t="e">
        <f>INDEX('Raw Week6'!$A$1:$IZ$96,MATCH(A2,'Raw Week6'!$B$1:$B$96,0),MATCH($M$1,'Raw Week6'!$A$1:$IZ$1,0))</f>
        <v>#N/A</v>
      </c>
      <c r="F2" t="e">
        <f>INDEX('Raw Week12'!$A$1:$IZ$97,MATCH(A2,'Raw Week12'!$B$1:$B$97,0),MATCH($M$1,'Raw Week12'!$A$1:$IZ$1,0))</f>
        <v>#N/A</v>
      </c>
      <c r="G2" t="e">
        <f>INDEX('Raw Week18'!$A$1:$IZ$96,MATCH(A2,'Raw Week18'!$B$1:$B$96,0),MATCH($M$1,'Raw Week18'!$A$1:$IZ$1,0))</f>
        <v>#N/A</v>
      </c>
      <c r="H2" t="e">
        <f>INDEX('Raw Week24'!$A$1:$IZ$97,MATCH(A2,'Raw Week24'!$B$1:$B$97,0),MATCH($M$1,'Raw Week24'!$A$1:$IZ$1,0))</f>
        <v>#N/A</v>
      </c>
      <c r="I2" t="str">
        <f>INDEX('Raw Week30'!$A$1:$IZ$96,MATCH(A2,'Raw Week30'!$B$1:$B$96,0),MATCH($M$1,'Raw Week30'!$A$1:$IZ$1,0))</f>
        <v>None</v>
      </c>
      <c r="J2" t="str">
        <f>INDEX('Raw Week36'!$A$1:$IZ$97,MATCH(A2,'Raw Week36'!$B$1:$B$97,0),MATCH($M$1,'Raw Week36'!$A$1:$IZ$1,0))</f>
        <v>None</v>
      </c>
      <c r="K2" t="e">
        <f>INDEX('Raw Week42'!$A$1:$IZ$95,MATCH(A2,'Raw Week42'!$B$1:$B$95,0),MATCH($M$1,'Raw Week42'!$A$1:$IZ$1,0))</f>
        <v>#N/A</v>
      </c>
      <c r="L2" t="str">
        <f>INDEX('Raw Week48'!$A$1:$IZ$95,MATCH(A2,'Raw Week48'!$B$1:$B$95,0),MATCH($M$1,'Raw Week48'!$A$1:$IZ$1,0))</f>
        <v>None</v>
      </c>
      <c r="N2"/>
      <c r="AH2" s="260" t="e">
        <f t="shared" ref="AH2:AL33" si="0">B2</f>
        <v>#N/A</v>
      </c>
      <c r="AI2" t="e">
        <f>$C$2</f>
        <v>#N/A</v>
      </c>
      <c r="AJ2" t="e">
        <f>$D$2</f>
        <v>#N/A</v>
      </c>
      <c r="AK2" t="e">
        <f>$E$2</f>
        <v>#N/A</v>
      </c>
      <c r="AL2" t="e">
        <f>$F$2</f>
        <v>#N/A</v>
      </c>
      <c r="AM2" t="e">
        <f t="shared" ref="AM2:AR33" si="1">G2</f>
        <v>#N/A</v>
      </c>
      <c r="AN2" t="e">
        <f t="shared" si="1"/>
        <v>#N/A</v>
      </c>
      <c r="AO2" t="str">
        <f t="shared" si="1"/>
        <v>None</v>
      </c>
      <c r="AP2" t="str">
        <f t="shared" si="1"/>
        <v>None</v>
      </c>
      <c r="AQ2" t="e">
        <f t="shared" si="1"/>
        <v>#N/A</v>
      </c>
      <c r="AR2" t="str">
        <f t="shared" si="1"/>
        <v>None</v>
      </c>
      <c r="AT2" s="2" t="s">
        <v>2541</v>
      </c>
      <c r="AU2" s="2">
        <v>37</v>
      </c>
      <c r="AV2" s="256">
        <v>2</v>
      </c>
      <c r="AW2" s="256">
        <v>1</v>
      </c>
      <c r="AX2" s="2" t="s">
        <v>50</v>
      </c>
      <c r="AY2" s="256">
        <v>4</v>
      </c>
      <c r="AZ2" s="256">
        <v>0</v>
      </c>
    </row>
    <row r="3" spans="1:52" x14ac:dyDescent="0.35">
      <c r="A3" s="189" t="s">
        <v>2542</v>
      </c>
      <c r="B3" t="str">
        <f>INDEX('Raw Initial'!$A$1:$IZ$96,MATCH(A3,'Raw Initial'!$B$1:$B$96,0),MATCH($M$1,'Raw Initial'!$A$1:$IZ$1,0))</f>
        <v>None</v>
      </c>
      <c r="C3" t="e">
        <f>INDEX('Raw Week1'!$A$1:$IZ$97,MATCH(A3,'Raw Week1'!$B$1:$B$97,0),MATCH($M$1,'Raw Week1'!$A$1:$IZ$1,0))</f>
        <v>#N/A</v>
      </c>
      <c r="D3" t="e">
        <f>INDEX('Raw Week2'!$A$1:$IZ$97,MATCH(A3,'Raw Week2'!$B$1:$B$97,0),MATCH($M$1,'Raw Week2'!$A$1:$IZ$1,0))</f>
        <v>#N/A</v>
      </c>
      <c r="E3" t="e">
        <f>INDEX('Raw Week6'!$A$1:$IZ$96,MATCH(A3,'Raw Week6'!$B$1:$B$96,0),MATCH($M$1,'Raw Week6'!$A$1:$IZ$1,0))</f>
        <v>#N/A</v>
      </c>
      <c r="F3" t="e">
        <f>INDEX('Raw Week12'!$A$1:$IZ$97,MATCH(A3,'Raw Week12'!$B$1:$B$97,0),MATCH($M$1,'Raw Week12'!$A$1:$IZ$1,0))</f>
        <v>#N/A</v>
      </c>
      <c r="G3" t="e">
        <f>INDEX('Raw Week18'!$A$1:$IZ$96,MATCH(A3,'Raw Week18'!$B$1:$B$96,0),MATCH($M$1,'Raw Week18'!$A$1:$IZ$1,0))</f>
        <v>#N/A</v>
      </c>
      <c r="H3" t="e">
        <f>INDEX('Raw Week24'!$A$1:$IZ$97,MATCH(A3,'Raw Week24'!$B$1:$B$97,0),MATCH($M$1,'Raw Week24'!$A$1:$IZ$1,0))</f>
        <v>#N/A</v>
      </c>
      <c r="I3" t="e">
        <f>INDEX('Raw Week30'!$A$1:$IZ$96,MATCH(A3,'Raw Week30'!$B$1:$B$96,0),MATCH($M$1,'Raw Week30'!$A$1:$IZ$1,0))</f>
        <v>#N/A</v>
      </c>
      <c r="J3" t="e">
        <f>INDEX('Raw Week36'!$A$1:$IZ$97,MATCH(A3,'Raw Week36'!$B$1:$B$97,0),MATCH($M$1,'Raw Week36'!$A$1:$IZ$1,0))</f>
        <v>#N/A</v>
      </c>
      <c r="K3" t="e">
        <f>INDEX('Raw Week42'!$A$1:$IZ$95,MATCH(A3,'Raw Week42'!$B$1:$B$95,0),MATCH($M$1,'Raw Week42'!$A$1:$IZ$1,0))</f>
        <v>#N/A</v>
      </c>
      <c r="L3" t="e">
        <f>INDEX('Raw Week48'!$A$1:$IZ$95,MATCH(A3,'Raw Week48'!$B$1:$B$95,0),MATCH($M$1,'Raw Week48'!$A$1:$IZ$1,0))</f>
        <v>#N/A</v>
      </c>
      <c r="N3"/>
      <c r="AH3" s="260" t="str">
        <f t="shared" si="0"/>
        <v>None</v>
      </c>
      <c r="AI3" t="e">
        <f t="shared" si="0"/>
        <v>#N/A</v>
      </c>
      <c r="AJ3" t="e">
        <f t="shared" si="0"/>
        <v>#N/A</v>
      </c>
      <c r="AK3" t="e">
        <f t="shared" si="0"/>
        <v>#N/A</v>
      </c>
      <c r="AL3" t="e">
        <f t="shared" si="0"/>
        <v>#N/A</v>
      </c>
      <c r="AM3" t="e">
        <f t="shared" si="1"/>
        <v>#N/A</v>
      </c>
      <c r="AN3" t="e">
        <f t="shared" si="1"/>
        <v>#N/A</v>
      </c>
      <c r="AO3" t="e">
        <f t="shared" si="1"/>
        <v>#N/A</v>
      </c>
      <c r="AP3" t="e">
        <f t="shared" si="1"/>
        <v>#N/A</v>
      </c>
      <c r="AQ3" t="e">
        <f t="shared" si="1"/>
        <v>#N/A</v>
      </c>
      <c r="AR3" t="e">
        <f t="shared" si="1"/>
        <v>#N/A</v>
      </c>
      <c r="AT3" s="2" t="s">
        <v>2542</v>
      </c>
      <c r="AU3" s="2">
        <v>27</v>
      </c>
      <c r="AV3" s="256">
        <v>2</v>
      </c>
      <c r="AW3" s="256">
        <v>1</v>
      </c>
      <c r="AX3" s="2" t="s">
        <v>50</v>
      </c>
      <c r="AY3" s="256">
        <v>4</v>
      </c>
      <c r="AZ3" s="256">
        <v>0</v>
      </c>
    </row>
    <row r="4" spans="1:52" x14ac:dyDescent="0.35">
      <c r="A4" s="189" t="s">
        <v>2543</v>
      </c>
      <c r="B4" t="str">
        <f>INDEX('Raw Initial'!$A$1:$IZ$96,MATCH(A4,'Raw Initial'!$B$1:$B$96,0),MATCH($M$1,'Raw Initial'!$A$1:$IZ$1,0))</f>
        <v>None</v>
      </c>
      <c r="C4" t="e">
        <f>INDEX('Raw Week1'!$A$1:$IZ$97,MATCH(A4,'Raw Week1'!$B$1:$B$97,0),MATCH($M$1,'Raw Week1'!$A$1:$IZ$1,0))</f>
        <v>#N/A</v>
      </c>
      <c r="D4" t="e">
        <f>INDEX('Raw Week2'!$A$1:$IZ$97,MATCH(A4,'Raw Week2'!$B$1:$B$97,0),MATCH($M$1,'Raw Week2'!$A$1:$IZ$1,0))</f>
        <v>#N/A</v>
      </c>
      <c r="E4" t="e">
        <f>INDEX('Raw Week6'!$A$1:$IZ$96,MATCH(A4,'Raw Week6'!$B$1:$B$96,0),MATCH($M$1,'Raw Week6'!$A$1:$IZ$1,0))</f>
        <v>#N/A</v>
      </c>
      <c r="F4" t="e">
        <f>INDEX('Raw Week12'!$A$1:$IZ$97,MATCH(A4,'Raw Week12'!$B$1:$B$97,0),MATCH($M$1,'Raw Week12'!$A$1:$IZ$1,0))</f>
        <v>#N/A</v>
      </c>
      <c r="G4" t="e">
        <f>INDEX('Raw Week18'!$A$1:$IZ$96,MATCH(A4,'Raw Week18'!$B$1:$B$96,0),MATCH($M$1,'Raw Week18'!$A$1:$IZ$1,0))</f>
        <v>#N/A</v>
      </c>
      <c r="H4" t="e">
        <f>INDEX('Raw Week24'!$A$1:$IZ$97,MATCH(A4,'Raw Week24'!$B$1:$B$97,0),MATCH($M$1,'Raw Week24'!$A$1:$IZ$1,0))</f>
        <v>#N/A</v>
      </c>
      <c r="I4" t="e">
        <f>INDEX('Raw Week30'!$A$1:$IZ$96,MATCH(A4,'Raw Week30'!$B$1:$B$96,0),MATCH($M$1,'Raw Week30'!$A$1:$IZ$1,0))</f>
        <v>#N/A</v>
      </c>
      <c r="J4" t="e">
        <f>INDEX('Raw Week36'!$A$1:$IZ$97,MATCH(A4,'Raw Week36'!$B$1:$B$97,0),MATCH($M$1,'Raw Week36'!$A$1:$IZ$1,0))</f>
        <v>#N/A</v>
      </c>
      <c r="K4" t="e">
        <f>INDEX('Raw Week42'!$A$1:$IZ$95,MATCH(A4,'Raw Week42'!$B$1:$B$95,0),MATCH($M$1,'Raw Week42'!$A$1:$IZ$1,0))</f>
        <v>#N/A</v>
      </c>
      <c r="L4" t="e">
        <f>INDEX('Raw Week48'!$A$1:$IZ$95,MATCH(A4,'Raw Week48'!$B$1:$B$95,0),MATCH($M$1,'Raw Week48'!$A$1:$IZ$1,0))</f>
        <v>#N/A</v>
      </c>
      <c r="N4"/>
      <c r="AH4" s="260" t="str">
        <f t="shared" si="0"/>
        <v>None</v>
      </c>
      <c r="AI4" t="e">
        <f t="shared" si="0"/>
        <v>#N/A</v>
      </c>
      <c r="AJ4" t="e">
        <f t="shared" si="0"/>
        <v>#N/A</v>
      </c>
      <c r="AK4" t="e">
        <f t="shared" si="0"/>
        <v>#N/A</v>
      </c>
      <c r="AL4" t="e">
        <f t="shared" si="0"/>
        <v>#N/A</v>
      </c>
      <c r="AM4" t="e">
        <f t="shared" si="1"/>
        <v>#N/A</v>
      </c>
      <c r="AN4" t="e">
        <f t="shared" si="1"/>
        <v>#N/A</v>
      </c>
      <c r="AO4" t="e">
        <f t="shared" si="1"/>
        <v>#N/A</v>
      </c>
      <c r="AP4" t="e">
        <f t="shared" si="1"/>
        <v>#N/A</v>
      </c>
      <c r="AQ4" t="e">
        <f t="shared" si="1"/>
        <v>#N/A</v>
      </c>
      <c r="AR4" t="e">
        <f t="shared" si="1"/>
        <v>#N/A</v>
      </c>
      <c r="AT4" s="2" t="s">
        <v>2543</v>
      </c>
      <c r="AU4" s="2">
        <v>41</v>
      </c>
      <c r="AV4" s="256">
        <v>3</v>
      </c>
      <c r="AW4" s="256">
        <v>1</v>
      </c>
      <c r="AX4" s="2" t="s">
        <v>50</v>
      </c>
      <c r="AY4" s="256">
        <v>5</v>
      </c>
      <c r="AZ4" s="256">
        <v>1</v>
      </c>
    </row>
    <row r="5" spans="1:52" x14ac:dyDescent="0.35">
      <c r="A5" s="189" t="s">
        <v>2544</v>
      </c>
      <c r="B5" t="str">
        <f>INDEX('Raw Initial'!$A$1:$IZ$96,MATCH(A5,'Raw Initial'!$B$1:$B$96,0),MATCH($M$1,'Raw Initial'!$A$1:$IZ$1,0))</f>
        <v>None</v>
      </c>
      <c r="C5" t="str">
        <f>INDEX('Raw Week1'!$A$1:$IZ$97,MATCH(A5,'Raw Week1'!$B$1:$B$97,0),MATCH($M$1,'Raw Week1'!$A$1:$IZ$1,0))</f>
        <v>None</v>
      </c>
      <c r="D5" t="str">
        <f>INDEX('Raw Week2'!$A$1:$IZ$97,MATCH(A5,'Raw Week2'!$B$1:$B$97,0),MATCH($M$1,'Raw Week2'!$A$1:$IZ$1,0))</f>
        <v>None</v>
      </c>
      <c r="E5" t="str">
        <f>INDEX('Raw Week6'!$A$1:$IZ$96,MATCH(A5,'Raw Week6'!$B$1:$B$96,0),MATCH($M$1,'Raw Week6'!$A$1:$IZ$1,0))</f>
        <v>None</v>
      </c>
      <c r="F5" t="str">
        <f>INDEX('Raw Week12'!$A$1:$IZ$97,MATCH(A5,'Raw Week12'!$B$1:$B$97,0),MATCH($M$1,'Raw Week12'!$A$1:$IZ$1,0))</f>
        <v>None</v>
      </c>
      <c r="G5" t="str">
        <f>INDEX('Raw Week18'!$A$1:$IZ$96,MATCH(A5,'Raw Week18'!$B$1:$B$96,0),MATCH($M$1,'Raw Week18'!$A$1:$IZ$1,0))</f>
        <v>None</v>
      </c>
      <c r="H5" t="e">
        <f>INDEX('Raw Week24'!$A$1:$IZ$97,MATCH(A5,'Raw Week24'!$B$1:$B$97,0),MATCH($M$1,'Raw Week24'!$A$1:$IZ$1,0))</f>
        <v>#N/A</v>
      </c>
      <c r="I5" t="e">
        <f>INDEX('Raw Week30'!$A$1:$IZ$96,MATCH(A5,'Raw Week30'!$B$1:$B$96,0),MATCH($M$1,'Raw Week30'!$A$1:$IZ$1,0))</f>
        <v>#N/A</v>
      </c>
      <c r="J5" t="e">
        <f>INDEX('Raw Week36'!$A$1:$IZ$97,MATCH(A5,'Raw Week36'!$B$1:$B$97,0),MATCH($M$1,'Raw Week36'!$A$1:$IZ$1,0))</f>
        <v>#N/A</v>
      </c>
      <c r="K5" t="e">
        <f>INDEX('Raw Week42'!$A$1:$IZ$95,MATCH(A5,'Raw Week42'!$B$1:$B$95,0),MATCH($M$1,'Raw Week42'!$A$1:$IZ$1,0))</f>
        <v>#N/A</v>
      </c>
      <c r="L5" t="str">
        <f>INDEX('Raw Week48'!$A$1:$IZ$95,MATCH(A5,'Raw Week48'!$B$1:$B$95,0),MATCH($M$1,'Raw Week48'!$A$1:$IZ$1,0))</f>
        <v>None</v>
      </c>
      <c r="N5"/>
      <c r="R5" t="str">
        <f>"All Subjects across time for "&amp;M1</f>
        <v>All Subjects across time for How many cigarettes have you smoked per day during the last 7 days?</v>
      </c>
      <c r="AH5" s="260" t="str">
        <f t="shared" si="0"/>
        <v>None</v>
      </c>
      <c r="AI5" t="str">
        <f t="shared" si="0"/>
        <v>None</v>
      </c>
      <c r="AJ5" t="str">
        <f t="shared" si="0"/>
        <v>None</v>
      </c>
      <c r="AK5" t="str">
        <f t="shared" si="0"/>
        <v>None</v>
      </c>
      <c r="AL5" t="str">
        <f t="shared" si="0"/>
        <v>None</v>
      </c>
      <c r="AM5" t="str">
        <f t="shared" si="1"/>
        <v>None</v>
      </c>
      <c r="AN5" t="e">
        <f t="shared" si="1"/>
        <v>#N/A</v>
      </c>
      <c r="AO5" t="e">
        <f t="shared" si="1"/>
        <v>#N/A</v>
      </c>
      <c r="AP5" t="e">
        <f t="shared" si="1"/>
        <v>#N/A</v>
      </c>
      <c r="AQ5" t="e">
        <f t="shared" si="1"/>
        <v>#N/A</v>
      </c>
      <c r="AR5" t="str">
        <f t="shared" si="1"/>
        <v>None</v>
      </c>
      <c r="AT5" s="2" t="s">
        <v>2544</v>
      </c>
      <c r="AU5" s="2">
        <v>50</v>
      </c>
      <c r="AV5" s="256">
        <v>3</v>
      </c>
      <c r="AW5" s="256">
        <v>0</v>
      </c>
      <c r="AX5" s="2" t="s">
        <v>1037</v>
      </c>
      <c r="AY5" s="256">
        <v>4</v>
      </c>
      <c r="AZ5" s="256">
        <v>1</v>
      </c>
    </row>
    <row r="6" spans="1:52" x14ac:dyDescent="0.35">
      <c r="A6" s="189" t="s">
        <v>2545</v>
      </c>
      <c r="B6" t="str">
        <f>INDEX('Raw Initial'!$A$1:$IZ$96,MATCH(A6,'Raw Initial'!$B$1:$B$96,0),MATCH($M$1,'Raw Initial'!$A$1:$IZ$1,0))</f>
        <v>None</v>
      </c>
      <c r="C6" t="str">
        <f>INDEX('Raw Week1'!$A$1:$IZ$97,MATCH(A6,'Raw Week1'!$B$1:$B$97,0),MATCH($M$1,'Raw Week1'!$A$1:$IZ$1,0))</f>
        <v>None</v>
      </c>
      <c r="D6" t="str">
        <f>INDEX('Raw Week2'!$A$1:$IZ$97,MATCH(A6,'Raw Week2'!$B$1:$B$97,0),MATCH($M$1,'Raw Week2'!$A$1:$IZ$1,0))</f>
        <v>None</v>
      </c>
      <c r="E6" t="str">
        <f>INDEX('Raw Week6'!$A$1:$IZ$96,MATCH(A6,'Raw Week6'!$B$1:$B$96,0),MATCH($M$1,'Raw Week6'!$A$1:$IZ$1,0))</f>
        <v>None</v>
      </c>
      <c r="F6" t="str">
        <f>INDEX('Raw Week12'!$A$1:$IZ$97,MATCH(A6,'Raw Week12'!$B$1:$B$97,0),MATCH($M$1,'Raw Week12'!$A$1:$IZ$1,0))</f>
        <v>None</v>
      </c>
      <c r="G6" t="e">
        <f>INDEX('Raw Week18'!$A$1:$IZ$96,MATCH(A6,'Raw Week18'!$B$1:$B$96,0),MATCH($M$1,'Raw Week18'!$A$1:$IZ$1,0))</f>
        <v>#N/A</v>
      </c>
      <c r="H6" t="e">
        <f>INDEX('Raw Week24'!$A$1:$IZ$97,MATCH(A6,'Raw Week24'!$B$1:$B$97,0),MATCH($M$1,'Raw Week24'!$A$1:$IZ$1,0))</f>
        <v>#N/A</v>
      </c>
      <c r="I6" t="e">
        <f>INDEX('Raw Week30'!$A$1:$IZ$96,MATCH(A6,'Raw Week30'!$B$1:$B$96,0),MATCH($M$1,'Raw Week30'!$A$1:$IZ$1,0))</f>
        <v>#N/A</v>
      </c>
      <c r="J6" t="e">
        <f>INDEX('Raw Week36'!$A$1:$IZ$97,MATCH(A6,'Raw Week36'!$B$1:$B$97,0),MATCH($M$1,'Raw Week36'!$A$1:$IZ$1,0))</f>
        <v>#N/A</v>
      </c>
      <c r="K6" t="str">
        <f>INDEX('Raw Week42'!$A$1:$IZ$95,MATCH(A6,'Raw Week42'!$B$1:$B$95,0),MATCH($M$1,'Raw Week42'!$A$1:$IZ$1,0))</f>
        <v>None</v>
      </c>
      <c r="L6" t="str">
        <f>INDEX('Raw Week48'!$A$1:$IZ$95,MATCH(A6,'Raw Week48'!$B$1:$B$95,0),MATCH($M$1,'Raw Week48'!$A$1:$IZ$1,0))</f>
        <v>None</v>
      </c>
      <c r="N6"/>
      <c r="AH6" s="260" t="str">
        <f t="shared" si="0"/>
        <v>None</v>
      </c>
      <c r="AI6" t="str">
        <f t="shared" si="0"/>
        <v>None</v>
      </c>
      <c r="AJ6" t="str">
        <f t="shared" si="0"/>
        <v>None</v>
      </c>
      <c r="AK6" t="str">
        <f t="shared" si="0"/>
        <v>None</v>
      </c>
      <c r="AL6" t="str">
        <f t="shared" si="0"/>
        <v>None</v>
      </c>
      <c r="AM6" t="e">
        <f t="shared" si="1"/>
        <v>#N/A</v>
      </c>
      <c r="AN6" t="e">
        <f t="shared" si="1"/>
        <v>#N/A</v>
      </c>
      <c r="AO6" t="e">
        <f t="shared" si="1"/>
        <v>#N/A</v>
      </c>
      <c r="AP6" t="e">
        <f t="shared" si="1"/>
        <v>#N/A</v>
      </c>
      <c r="AQ6" t="str">
        <f t="shared" si="1"/>
        <v>None</v>
      </c>
      <c r="AR6" t="str">
        <f t="shared" si="1"/>
        <v>None</v>
      </c>
      <c r="AT6" s="2" t="s">
        <v>2545</v>
      </c>
      <c r="AU6" s="2">
        <v>29</v>
      </c>
      <c r="AV6" s="256">
        <v>2</v>
      </c>
      <c r="AW6" s="256">
        <v>1</v>
      </c>
      <c r="AX6" s="2" t="s">
        <v>50</v>
      </c>
      <c r="AY6" s="256">
        <v>4</v>
      </c>
      <c r="AZ6" s="256">
        <v>0</v>
      </c>
    </row>
    <row r="7" spans="1:52" x14ac:dyDescent="0.35">
      <c r="A7" s="189" t="s">
        <v>2546</v>
      </c>
      <c r="B7" t="str">
        <f>INDEX('Raw Initial'!$A$1:$IZ$96,MATCH(A7,'Raw Initial'!$B$1:$B$96,0),MATCH($M$1,'Raw Initial'!$A$1:$IZ$1,0))</f>
        <v>None</v>
      </c>
      <c r="C7" t="str">
        <f>INDEX('Raw Week1'!$A$1:$IZ$97,MATCH(A7,'Raw Week1'!$B$1:$B$97,0),MATCH($M$1,'Raw Week1'!$A$1:$IZ$1,0))</f>
        <v>None</v>
      </c>
      <c r="D7" t="e">
        <f>INDEX('Raw Week2'!$A$1:$IZ$97,MATCH(A7,'Raw Week2'!$B$1:$B$97,0),MATCH($M$1,'Raw Week2'!$A$1:$IZ$1,0))</f>
        <v>#N/A</v>
      </c>
      <c r="E7" t="e">
        <f>INDEX('Raw Week6'!$A$1:$IZ$96,MATCH(A7,'Raw Week6'!$B$1:$B$96,0),MATCH($M$1,'Raw Week6'!$A$1:$IZ$1,0))</f>
        <v>#N/A</v>
      </c>
      <c r="F7" t="e">
        <f>INDEX('Raw Week12'!$A$1:$IZ$97,MATCH(A7,'Raw Week12'!$B$1:$B$97,0),MATCH($M$1,'Raw Week12'!$A$1:$IZ$1,0))</f>
        <v>#N/A</v>
      </c>
      <c r="G7" t="e">
        <f>INDEX('Raw Week18'!$A$1:$IZ$96,MATCH(A7,'Raw Week18'!$B$1:$B$96,0),MATCH($M$1,'Raw Week18'!$A$1:$IZ$1,0))</f>
        <v>#N/A</v>
      </c>
      <c r="H7" t="e">
        <f>INDEX('Raw Week24'!$A$1:$IZ$97,MATCH(A7,'Raw Week24'!$B$1:$B$97,0),MATCH($M$1,'Raw Week24'!$A$1:$IZ$1,0))</f>
        <v>#N/A</v>
      </c>
      <c r="I7" t="e">
        <f>INDEX('Raw Week30'!$A$1:$IZ$96,MATCH(A7,'Raw Week30'!$B$1:$B$96,0),MATCH($M$1,'Raw Week30'!$A$1:$IZ$1,0))</f>
        <v>#N/A</v>
      </c>
      <c r="J7" t="e">
        <f>INDEX('Raw Week36'!$A$1:$IZ$97,MATCH(A7,'Raw Week36'!$B$1:$B$97,0),MATCH($M$1,'Raw Week36'!$A$1:$IZ$1,0))</f>
        <v>#N/A</v>
      </c>
      <c r="K7" t="e">
        <f>INDEX('Raw Week42'!$A$1:$IZ$95,MATCH(A7,'Raw Week42'!$B$1:$B$95,0),MATCH($M$1,'Raw Week42'!$A$1:$IZ$1,0))</f>
        <v>#N/A</v>
      </c>
      <c r="L7" t="str">
        <f>INDEX('Raw Week48'!$A$1:$IZ$95,MATCH(A7,'Raw Week48'!$B$1:$B$95,0),MATCH($M$1,'Raw Week48'!$A$1:$IZ$1,0))</f>
        <v>None</v>
      </c>
      <c r="N7"/>
      <c r="AH7" s="260" t="str">
        <f t="shared" si="0"/>
        <v>None</v>
      </c>
      <c r="AI7" t="str">
        <f t="shared" si="0"/>
        <v>None</v>
      </c>
      <c r="AJ7" t="e">
        <f t="shared" si="0"/>
        <v>#N/A</v>
      </c>
      <c r="AK7" t="e">
        <f t="shared" si="0"/>
        <v>#N/A</v>
      </c>
      <c r="AL7" t="e">
        <f t="shared" si="0"/>
        <v>#N/A</v>
      </c>
      <c r="AM7" t="e">
        <f t="shared" si="1"/>
        <v>#N/A</v>
      </c>
      <c r="AN7" t="e">
        <f t="shared" si="1"/>
        <v>#N/A</v>
      </c>
      <c r="AO7" t="e">
        <f t="shared" si="1"/>
        <v>#N/A</v>
      </c>
      <c r="AP7" t="e">
        <f t="shared" si="1"/>
        <v>#N/A</v>
      </c>
      <c r="AQ7" t="e">
        <f t="shared" si="1"/>
        <v>#N/A</v>
      </c>
      <c r="AR7" t="str">
        <f t="shared" si="1"/>
        <v>None</v>
      </c>
      <c r="AT7" s="2" t="s">
        <v>2546</v>
      </c>
      <c r="AU7" s="2">
        <v>39</v>
      </c>
      <c r="AV7" s="256">
        <v>2</v>
      </c>
      <c r="AW7" s="256">
        <v>1</v>
      </c>
      <c r="AX7" s="2" t="s">
        <v>138</v>
      </c>
      <c r="AY7" s="256">
        <v>4</v>
      </c>
      <c r="AZ7" s="256">
        <v>1</v>
      </c>
    </row>
    <row r="8" spans="1:52" x14ac:dyDescent="0.35">
      <c r="A8" s="189" t="s">
        <v>2547</v>
      </c>
      <c r="B8" t="str">
        <f>INDEX('Raw Initial'!$A$1:$IZ$96,MATCH(A8,'Raw Initial'!$B$1:$B$96,0),MATCH($M$1,'Raw Initial'!$A$1:$IZ$1,0))</f>
        <v>None</v>
      </c>
      <c r="C8" t="e">
        <f>INDEX('Raw Week1'!$A$1:$IZ$97,MATCH(A8,'Raw Week1'!$B$1:$B$97,0),MATCH($M$1,'Raw Week1'!$A$1:$IZ$1,0))</f>
        <v>#N/A</v>
      </c>
      <c r="D8" t="e">
        <f>INDEX('Raw Week2'!$A$1:$IZ$97,MATCH(A8,'Raw Week2'!$B$1:$B$97,0),MATCH($M$1,'Raw Week2'!$A$1:$IZ$1,0))</f>
        <v>#N/A</v>
      </c>
      <c r="E8" t="e">
        <f>INDEX('Raw Week6'!$A$1:$IZ$96,MATCH(A8,'Raw Week6'!$B$1:$B$96,0),MATCH($M$1,'Raw Week6'!$A$1:$IZ$1,0))</f>
        <v>#N/A</v>
      </c>
      <c r="F8" t="e">
        <f>INDEX('Raw Week12'!$A$1:$IZ$97,MATCH(A8,'Raw Week12'!$B$1:$B$97,0),MATCH($M$1,'Raw Week12'!$A$1:$IZ$1,0))</f>
        <v>#N/A</v>
      </c>
      <c r="G8" t="e">
        <f>INDEX('Raw Week18'!$A$1:$IZ$96,MATCH(A8,'Raw Week18'!$B$1:$B$96,0),MATCH($M$1,'Raw Week18'!$A$1:$IZ$1,0))</f>
        <v>#N/A</v>
      </c>
      <c r="H8" t="e">
        <f>INDEX('Raw Week24'!$A$1:$IZ$97,MATCH(A8,'Raw Week24'!$B$1:$B$97,0),MATCH($M$1,'Raw Week24'!$A$1:$IZ$1,0))</f>
        <v>#N/A</v>
      </c>
      <c r="I8" t="e">
        <f>INDEX('Raw Week30'!$A$1:$IZ$96,MATCH(A8,'Raw Week30'!$B$1:$B$96,0),MATCH($M$1,'Raw Week30'!$A$1:$IZ$1,0))</f>
        <v>#N/A</v>
      </c>
      <c r="J8" t="e">
        <f>INDEX('Raw Week36'!$A$1:$IZ$97,MATCH(A8,'Raw Week36'!$B$1:$B$97,0),MATCH($M$1,'Raw Week36'!$A$1:$IZ$1,0))</f>
        <v>#N/A</v>
      </c>
      <c r="K8" t="e">
        <f>INDEX('Raw Week42'!$A$1:$IZ$95,MATCH(A8,'Raw Week42'!$B$1:$B$95,0),MATCH($M$1,'Raw Week42'!$A$1:$IZ$1,0))</f>
        <v>#N/A</v>
      </c>
      <c r="L8" t="e">
        <f>INDEX('Raw Week48'!$A$1:$IZ$95,MATCH(A8,'Raw Week48'!$B$1:$B$95,0),MATCH($M$1,'Raw Week48'!$A$1:$IZ$1,0))</f>
        <v>#N/A</v>
      </c>
      <c r="N8"/>
      <c r="AH8" s="260" t="str">
        <f t="shared" si="0"/>
        <v>None</v>
      </c>
      <c r="AI8" t="e">
        <f t="shared" si="0"/>
        <v>#N/A</v>
      </c>
      <c r="AJ8" t="e">
        <f t="shared" si="0"/>
        <v>#N/A</v>
      </c>
      <c r="AK8" t="e">
        <f t="shared" si="0"/>
        <v>#N/A</v>
      </c>
      <c r="AL8" t="e">
        <f t="shared" si="0"/>
        <v>#N/A</v>
      </c>
      <c r="AM8" t="e">
        <f t="shared" si="1"/>
        <v>#N/A</v>
      </c>
      <c r="AN8" t="e">
        <f t="shared" si="1"/>
        <v>#N/A</v>
      </c>
      <c r="AO8" t="e">
        <f t="shared" si="1"/>
        <v>#N/A</v>
      </c>
      <c r="AP8" t="e">
        <f t="shared" si="1"/>
        <v>#N/A</v>
      </c>
      <c r="AQ8" t="e">
        <f t="shared" si="1"/>
        <v>#N/A</v>
      </c>
      <c r="AR8" t="e">
        <f t="shared" si="1"/>
        <v>#N/A</v>
      </c>
      <c r="AT8" s="2" t="s">
        <v>2547</v>
      </c>
      <c r="AU8" s="2">
        <v>35</v>
      </c>
      <c r="AV8" s="256">
        <v>2</v>
      </c>
      <c r="AW8" s="256">
        <v>1</v>
      </c>
      <c r="AX8" s="2" t="s">
        <v>50</v>
      </c>
      <c r="AY8" s="256">
        <v>5</v>
      </c>
      <c r="AZ8" s="256">
        <v>0</v>
      </c>
    </row>
    <row r="9" spans="1:52" x14ac:dyDescent="0.35">
      <c r="A9" s="189" t="s">
        <v>2548</v>
      </c>
      <c r="B9" t="str">
        <f>INDEX('Raw Initial'!$A$1:$IZ$96,MATCH(A9,'Raw Initial'!$B$1:$B$96,0),MATCH($M$1,'Raw Initial'!$A$1:$IZ$1,0))</f>
        <v>None</v>
      </c>
      <c r="C9" t="str">
        <f>INDEX('Raw Week1'!$A$1:$IZ$97,MATCH(A9,'Raw Week1'!$B$1:$B$97,0),MATCH($M$1,'Raw Week1'!$A$1:$IZ$1,0))</f>
        <v>None</v>
      </c>
      <c r="D9" t="e">
        <f>INDEX('Raw Week2'!$A$1:$IZ$97,MATCH(A9,'Raw Week2'!$B$1:$B$97,0),MATCH($M$1,'Raw Week2'!$A$1:$IZ$1,0))</f>
        <v>#N/A</v>
      </c>
      <c r="E9" t="str">
        <f>INDEX('Raw Week6'!$A$1:$IZ$96,MATCH(A9,'Raw Week6'!$B$1:$B$96,0),MATCH($M$1,'Raw Week6'!$A$1:$IZ$1,0))</f>
        <v>None</v>
      </c>
      <c r="F9" t="e">
        <f>INDEX('Raw Week12'!$A$1:$IZ$97,MATCH(A9,'Raw Week12'!$B$1:$B$97,0),MATCH($M$1,'Raw Week12'!$A$1:$IZ$1,0))</f>
        <v>#N/A</v>
      </c>
      <c r="G9" t="str">
        <f>INDEX('Raw Week18'!$A$1:$IZ$96,MATCH(A9,'Raw Week18'!$B$1:$B$96,0),MATCH($M$1,'Raw Week18'!$A$1:$IZ$1,0))</f>
        <v>None</v>
      </c>
      <c r="H9" t="str">
        <f>INDEX('Raw Week24'!$A$1:$IZ$97,MATCH(A9,'Raw Week24'!$B$1:$B$97,0),MATCH($M$1,'Raw Week24'!$A$1:$IZ$1,0))</f>
        <v>None</v>
      </c>
      <c r="I9" t="str">
        <f>INDEX('Raw Week30'!$A$1:$IZ$96,MATCH(A9,'Raw Week30'!$B$1:$B$96,0),MATCH($M$1,'Raw Week30'!$A$1:$IZ$1,0))</f>
        <v>None</v>
      </c>
      <c r="J9" t="str">
        <f>INDEX('Raw Week36'!$A$1:$IZ$97,MATCH(A9,'Raw Week36'!$B$1:$B$97,0),MATCH($M$1,'Raw Week36'!$A$1:$IZ$1,0))</f>
        <v>None</v>
      </c>
      <c r="K9" t="str">
        <f>INDEX('Raw Week42'!$A$1:$IZ$95,MATCH(A9,'Raw Week42'!$B$1:$B$95,0),MATCH($M$1,'Raw Week42'!$A$1:$IZ$1,0))</f>
        <v>None</v>
      </c>
      <c r="L9" t="str">
        <f>INDEX('Raw Week48'!$A$1:$IZ$95,MATCH(A9,'Raw Week48'!$B$1:$B$95,0),MATCH($M$1,'Raw Week48'!$A$1:$IZ$1,0))</f>
        <v>None</v>
      </c>
      <c r="N9"/>
      <c r="AH9" s="260" t="str">
        <f t="shared" si="0"/>
        <v>None</v>
      </c>
      <c r="AI9" t="str">
        <f t="shared" si="0"/>
        <v>None</v>
      </c>
      <c r="AJ9" t="e">
        <f t="shared" si="0"/>
        <v>#N/A</v>
      </c>
      <c r="AK9" t="str">
        <f t="shared" si="0"/>
        <v>None</v>
      </c>
      <c r="AL9" t="e">
        <f t="shared" si="0"/>
        <v>#N/A</v>
      </c>
      <c r="AM9" t="str">
        <f t="shared" si="1"/>
        <v>None</v>
      </c>
      <c r="AN9" t="str">
        <f t="shared" si="1"/>
        <v>None</v>
      </c>
      <c r="AO9" t="str">
        <f t="shared" si="1"/>
        <v>None</v>
      </c>
      <c r="AP9" t="str">
        <f t="shared" si="1"/>
        <v>None</v>
      </c>
      <c r="AQ9" t="str">
        <f t="shared" si="1"/>
        <v>None</v>
      </c>
      <c r="AR9" t="str">
        <f t="shared" si="1"/>
        <v>None</v>
      </c>
      <c r="AT9" s="2" t="s">
        <v>2548</v>
      </c>
      <c r="AU9" s="2">
        <v>38</v>
      </c>
      <c r="AV9" s="256">
        <v>2</v>
      </c>
      <c r="AW9" s="256">
        <v>1</v>
      </c>
      <c r="AX9" s="2" t="s">
        <v>50</v>
      </c>
      <c r="AY9" s="256">
        <v>5</v>
      </c>
      <c r="AZ9" s="256">
        <v>1</v>
      </c>
    </row>
    <row r="10" spans="1:52" x14ac:dyDescent="0.35">
      <c r="A10" s="189" t="s">
        <v>2549</v>
      </c>
      <c r="B10" t="str">
        <f>INDEX('Raw Initial'!$A$1:$IZ$96,MATCH(A10,'Raw Initial'!$B$1:$B$96,0),MATCH($M$1,'Raw Initial'!$A$1:$IZ$1,0))</f>
        <v>None</v>
      </c>
      <c r="C10" t="e">
        <f>INDEX('Raw Week1'!$A$1:$IZ$97,MATCH(A10,'Raw Week1'!$B$1:$B$97,0),MATCH($M$1,'Raw Week1'!$A$1:$IZ$1,0))</f>
        <v>#N/A</v>
      </c>
      <c r="D10" t="e">
        <f>INDEX('Raw Week2'!$A$1:$IZ$97,MATCH(A10,'Raw Week2'!$B$1:$B$97,0),MATCH($M$1,'Raw Week2'!$A$1:$IZ$1,0))</f>
        <v>#N/A</v>
      </c>
      <c r="E10" t="e">
        <f>INDEX('Raw Week6'!$A$1:$IZ$96,MATCH(A10,'Raw Week6'!$B$1:$B$96,0),MATCH($M$1,'Raw Week6'!$A$1:$IZ$1,0))</f>
        <v>#N/A</v>
      </c>
      <c r="F10" t="e">
        <f>INDEX('Raw Week12'!$A$1:$IZ$97,MATCH(A10,'Raw Week12'!$B$1:$B$97,0),MATCH($M$1,'Raw Week12'!$A$1:$IZ$1,0))</f>
        <v>#N/A</v>
      </c>
      <c r="G10" t="e">
        <f>INDEX('Raw Week18'!$A$1:$IZ$96,MATCH(A10,'Raw Week18'!$B$1:$B$96,0),MATCH($M$1,'Raw Week18'!$A$1:$IZ$1,0))</f>
        <v>#N/A</v>
      </c>
      <c r="H10" t="e">
        <f>INDEX('Raw Week24'!$A$1:$IZ$97,MATCH(A10,'Raw Week24'!$B$1:$B$97,0),MATCH($M$1,'Raw Week24'!$A$1:$IZ$1,0))</f>
        <v>#N/A</v>
      </c>
      <c r="I10" t="e">
        <f>INDEX('Raw Week30'!$A$1:$IZ$96,MATCH(A10,'Raw Week30'!$B$1:$B$96,0),MATCH($M$1,'Raw Week30'!$A$1:$IZ$1,0))</f>
        <v>#N/A</v>
      </c>
      <c r="J10" t="e">
        <f>INDEX('Raw Week36'!$A$1:$IZ$97,MATCH(A10,'Raw Week36'!$B$1:$B$97,0),MATCH($M$1,'Raw Week36'!$A$1:$IZ$1,0))</f>
        <v>#N/A</v>
      </c>
      <c r="K10" t="e">
        <f>INDEX('Raw Week42'!$A$1:$IZ$95,MATCH(A10,'Raw Week42'!$B$1:$B$95,0),MATCH($M$1,'Raw Week42'!$A$1:$IZ$1,0))</f>
        <v>#N/A</v>
      </c>
      <c r="L10" t="e">
        <f>INDEX('Raw Week48'!$A$1:$IZ$95,MATCH(A10,'Raw Week48'!$B$1:$B$95,0),MATCH($M$1,'Raw Week48'!$A$1:$IZ$1,0))</f>
        <v>#N/A</v>
      </c>
      <c r="N10"/>
      <c r="AH10" s="260" t="str">
        <f t="shared" si="0"/>
        <v>None</v>
      </c>
      <c r="AI10" t="e">
        <f t="shared" si="0"/>
        <v>#N/A</v>
      </c>
      <c r="AJ10" t="e">
        <f t="shared" si="0"/>
        <v>#N/A</v>
      </c>
      <c r="AK10" t="e">
        <f t="shared" si="0"/>
        <v>#N/A</v>
      </c>
      <c r="AL10" t="e">
        <f t="shared" si="0"/>
        <v>#N/A</v>
      </c>
      <c r="AM10" t="e">
        <f t="shared" si="1"/>
        <v>#N/A</v>
      </c>
      <c r="AN10" t="e">
        <f t="shared" si="1"/>
        <v>#N/A</v>
      </c>
      <c r="AO10" t="e">
        <f t="shared" si="1"/>
        <v>#N/A</v>
      </c>
      <c r="AP10" t="e">
        <f t="shared" si="1"/>
        <v>#N/A</v>
      </c>
      <c r="AQ10" t="e">
        <f t="shared" si="1"/>
        <v>#N/A</v>
      </c>
      <c r="AR10" t="e">
        <f t="shared" si="1"/>
        <v>#N/A</v>
      </c>
      <c r="AT10" s="2" t="s">
        <v>2549</v>
      </c>
      <c r="AU10" s="2">
        <v>75</v>
      </c>
      <c r="AV10" s="256">
        <v>5</v>
      </c>
      <c r="AW10" s="256">
        <v>0</v>
      </c>
      <c r="AX10" s="2" t="s">
        <v>50</v>
      </c>
      <c r="AY10" s="256">
        <v>4</v>
      </c>
      <c r="AZ10" s="256">
        <v>0</v>
      </c>
    </row>
    <row r="11" spans="1:52" x14ac:dyDescent="0.35">
      <c r="A11" s="189" t="s">
        <v>2550</v>
      </c>
      <c r="B11" t="str">
        <f>INDEX('Raw Initial'!$A$1:$IZ$96,MATCH(A11,'Raw Initial'!$B$1:$B$96,0),MATCH($M$1,'Raw Initial'!$A$1:$IZ$1,0))</f>
        <v>None</v>
      </c>
      <c r="C11" t="e">
        <f>INDEX('Raw Week1'!$A$1:$IZ$97,MATCH(A11,'Raw Week1'!$B$1:$B$97,0),MATCH($M$1,'Raw Week1'!$A$1:$IZ$1,0))</f>
        <v>#N/A</v>
      </c>
      <c r="D11" t="e">
        <f>INDEX('Raw Week2'!$A$1:$IZ$97,MATCH(A11,'Raw Week2'!$B$1:$B$97,0),MATCH($M$1,'Raw Week2'!$A$1:$IZ$1,0))</f>
        <v>#N/A</v>
      </c>
      <c r="E11" t="e">
        <f>INDEX('Raw Week6'!$A$1:$IZ$96,MATCH(A11,'Raw Week6'!$B$1:$B$96,0),MATCH($M$1,'Raw Week6'!$A$1:$IZ$1,0))</f>
        <v>#N/A</v>
      </c>
      <c r="F11" t="e">
        <f>INDEX('Raw Week12'!$A$1:$IZ$97,MATCH(A11,'Raw Week12'!$B$1:$B$97,0),MATCH($M$1,'Raw Week12'!$A$1:$IZ$1,0))</f>
        <v>#N/A</v>
      </c>
      <c r="G11" t="e">
        <f>INDEX('Raw Week18'!$A$1:$IZ$96,MATCH(A11,'Raw Week18'!$B$1:$B$96,0),MATCH($M$1,'Raw Week18'!$A$1:$IZ$1,0))</f>
        <v>#N/A</v>
      </c>
      <c r="H11" t="e">
        <f>INDEX('Raw Week24'!$A$1:$IZ$97,MATCH(A11,'Raw Week24'!$B$1:$B$97,0),MATCH($M$1,'Raw Week24'!$A$1:$IZ$1,0))</f>
        <v>#N/A</v>
      </c>
      <c r="I11" t="e">
        <f>INDEX('Raw Week30'!$A$1:$IZ$96,MATCH(A11,'Raw Week30'!$B$1:$B$96,0),MATCH($M$1,'Raw Week30'!$A$1:$IZ$1,0))</f>
        <v>#N/A</v>
      </c>
      <c r="J11" t="e">
        <f>INDEX('Raw Week36'!$A$1:$IZ$97,MATCH(A11,'Raw Week36'!$B$1:$B$97,0),MATCH($M$1,'Raw Week36'!$A$1:$IZ$1,0))</f>
        <v>#N/A</v>
      </c>
      <c r="K11" t="e">
        <f>INDEX('Raw Week42'!$A$1:$IZ$95,MATCH(A11,'Raw Week42'!$B$1:$B$95,0),MATCH($M$1,'Raw Week42'!$A$1:$IZ$1,0))</f>
        <v>#N/A</v>
      </c>
      <c r="L11" t="e">
        <f>INDEX('Raw Week48'!$A$1:$IZ$95,MATCH(A11,'Raw Week48'!$B$1:$B$95,0),MATCH($M$1,'Raw Week48'!$A$1:$IZ$1,0))</f>
        <v>#N/A</v>
      </c>
      <c r="N11"/>
      <c r="AH11" s="260" t="str">
        <f t="shared" si="0"/>
        <v>None</v>
      </c>
      <c r="AI11" t="e">
        <f t="shared" si="0"/>
        <v>#N/A</v>
      </c>
      <c r="AJ11" t="e">
        <f t="shared" si="0"/>
        <v>#N/A</v>
      </c>
      <c r="AK11" t="e">
        <f t="shared" si="0"/>
        <v>#N/A</v>
      </c>
      <c r="AL11" t="e">
        <f t="shared" si="0"/>
        <v>#N/A</v>
      </c>
      <c r="AM11" t="e">
        <f t="shared" si="1"/>
        <v>#N/A</v>
      </c>
      <c r="AN11" t="e">
        <f t="shared" si="1"/>
        <v>#N/A</v>
      </c>
      <c r="AO11" t="e">
        <f t="shared" si="1"/>
        <v>#N/A</v>
      </c>
      <c r="AP11" t="e">
        <f t="shared" si="1"/>
        <v>#N/A</v>
      </c>
      <c r="AQ11" t="e">
        <f t="shared" si="1"/>
        <v>#N/A</v>
      </c>
      <c r="AR11" t="e">
        <f t="shared" si="1"/>
        <v>#N/A</v>
      </c>
      <c r="AT11" s="2" t="s">
        <v>2550</v>
      </c>
      <c r="AU11" s="2">
        <v>63</v>
      </c>
      <c r="AV11" s="256">
        <v>4</v>
      </c>
      <c r="AW11" s="256">
        <v>0</v>
      </c>
      <c r="AX11" s="2" t="s">
        <v>50</v>
      </c>
      <c r="AY11" s="256">
        <v>2</v>
      </c>
      <c r="AZ11" s="256">
        <v>0</v>
      </c>
    </row>
    <row r="12" spans="1:52" x14ac:dyDescent="0.35">
      <c r="A12" s="189" t="s">
        <v>2551</v>
      </c>
      <c r="B12" t="str">
        <f>INDEX('Raw Initial'!$A$1:$IZ$96,MATCH(A12,'Raw Initial'!$B$1:$B$96,0),MATCH($M$1,'Raw Initial'!$A$1:$IZ$1,0))</f>
        <v>None</v>
      </c>
      <c r="C12" t="str">
        <f>INDEX('Raw Week1'!$A$1:$IZ$97,MATCH(A12,'Raw Week1'!$B$1:$B$97,0),MATCH($M$1,'Raw Week1'!$A$1:$IZ$1,0))</f>
        <v>None</v>
      </c>
      <c r="D12" t="e">
        <f>INDEX('Raw Week2'!$A$1:$IZ$97,MATCH(A12,'Raw Week2'!$B$1:$B$97,0),MATCH($M$1,'Raw Week2'!$A$1:$IZ$1,0))</f>
        <v>#N/A</v>
      </c>
      <c r="E12" t="str">
        <f>INDEX('Raw Week6'!$A$1:$IZ$96,MATCH(A12,'Raw Week6'!$B$1:$B$96,0),MATCH($M$1,'Raw Week6'!$A$1:$IZ$1,0))</f>
        <v>None</v>
      </c>
      <c r="F12" t="str">
        <f>INDEX('Raw Week12'!$A$1:$IZ$97,MATCH(A12,'Raw Week12'!$B$1:$B$97,0),MATCH($M$1,'Raw Week12'!$A$1:$IZ$1,0))</f>
        <v>None</v>
      </c>
      <c r="G12" t="e">
        <f>INDEX('Raw Week18'!$A$1:$IZ$96,MATCH(A12,'Raw Week18'!$B$1:$B$96,0),MATCH($M$1,'Raw Week18'!$A$1:$IZ$1,0))</f>
        <v>#N/A</v>
      </c>
      <c r="H12" t="str">
        <f>INDEX('Raw Week24'!$A$1:$IZ$97,MATCH(A12,'Raw Week24'!$B$1:$B$97,0),MATCH($M$1,'Raw Week24'!$A$1:$IZ$1,0))</f>
        <v>None</v>
      </c>
      <c r="I12" t="e">
        <f>INDEX('Raw Week30'!$A$1:$IZ$96,MATCH(A12,'Raw Week30'!$B$1:$B$96,0),MATCH($M$1,'Raw Week30'!$A$1:$IZ$1,0))</f>
        <v>#N/A</v>
      </c>
      <c r="J12" t="e">
        <f>INDEX('Raw Week36'!$A$1:$IZ$97,MATCH(A12,'Raw Week36'!$B$1:$B$97,0),MATCH($M$1,'Raw Week36'!$A$1:$IZ$1,0))</f>
        <v>#N/A</v>
      </c>
      <c r="K12" t="e">
        <f>INDEX('Raw Week42'!$A$1:$IZ$95,MATCH(A12,'Raw Week42'!$B$1:$B$95,0),MATCH($M$1,'Raw Week42'!$A$1:$IZ$1,0))</f>
        <v>#N/A</v>
      </c>
      <c r="L12" t="e">
        <f>INDEX('Raw Week48'!$A$1:$IZ$95,MATCH(A12,'Raw Week48'!$B$1:$B$95,0),MATCH($M$1,'Raw Week48'!$A$1:$IZ$1,0))</f>
        <v>#N/A</v>
      </c>
      <c r="N12"/>
      <c r="AH12" s="260" t="str">
        <f t="shared" si="0"/>
        <v>None</v>
      </c>
      <c r="AI12" t="str">
        <f t="shared" si="0"/>
        <v>None</v>
      </c>
      <c r="AJ12" t="e">
        <f t="shared" si="0"/>
        <v>#N/A</v>
      </c>
      <c r="AK12" t="str">
        <f t="shared" si="0"/>
        <v>None</v>
      </c>
      <c r="AL12" t="str">
        <f t="shared" si="0"/>
        <v>None</v>
      </c>
      <c r="AM12" t="e">
        <f t="shared" si="1"/>
        <v>#N/A</v>
      </c>
      <c r="AN12" t="str">
        <f t="shared" si="1"/>
        <v>None</v>
      </c>
      <c r="AO12" t="e">
        <f t="shared" si="1"/>
        <v>#N/A</v>
      </c>
      <c r="AP12" t="e">
        <f t="shared" si="1"/>
        <v>#N/A</v>
      </c>
      <c r="AQ12" t="e">
        <f t="shared" si="1"/>
        <v>#N/A</v>
      </c>
      <c r="AR12" t="e">
        <f t="shared" si="1"/>
        <v>#N/A</v>
      </c>
      <c r="AT12" s="2" t="s">
        <v>2551</v>
      </c>
      <c r="AU12" s="2">
        <v>19</v>
      </c>
      <c r="AV12" s="256">
        <v>1</v>
      </c>
      <c r="AW12" s="256">
        <v>1</v>
      </c>
      <c r="AX12" s="2" t="s">
        <v>50</v>
      </c>
      <c r="AY12" s="256">
        <v>2</v>
      </c>
      <c r="AZ12" s="256">
        <v>0</v>
      </c>
    </row>
    <row r="13" spans="1:52" x14ac:dyDescent="0.35">
      <c r="A13" s="189" t="s">
        <v>2552</v>
      </c>
      <c r="B13" t="str">
        <f>INDEX('Raw Initial'!$A$1:$IZ$96,MATCH(A13,'Raw Initial'!$B$1:$B$96,0),MATCH($M$1,'Raw Initial'!$A$1:$IZ$1,0))</f>
        <v>None</v>
      </c>
      <c r="C13" t="str">
        <f>INDEX('Raw Week1'!$A$1:$IZ$97,MATCH(A13,'Raw Week1'!$B$1:$B$97,0),MATCH($M$1,'Raw Week1'!$A$1:$IZ$1,0))</f>
        <v>None</v>
      </c>
      <c r="D13" t="str">
        <f>INDEX('Raw Week2'!$A$1:$IZ$97,MATCH(A13,'Raw Week2'!$B$1:$B$97,0),MATCH($M$1,'Raw Week2'!$A$1:$IZ$1,0))</f>
        <v>None</v>
      </c>
      <c r="E13" t="str">
        <f>INDEX('Raw Week6'!$A$1:$IZ$96,MATCH(A13,'Raw Week6'!$B$1:$B$96,0),MATCH($M$1,'Raw Week6'!$A$1:$IZ$1,0))</f>
        <v>None</v>
      </c>
      <c r="F13" t="str">
        <f>INDEX('Raw Week12'!$A$1:$IZ$97,MATCH(A13,'Raw Week12'!$B$1:$B$97,0),MATCH($M$1,'Raw Week12'!$A$1:$IZ$1,0))</f>
        <v>None</v>
      </c>
      <c r="G13" t="str">
        <f>INDEX('Raw Week18'!$A$1:$IZ$96,MATCH(A13,'Raw Week18'!$B$1:$B$96,0),MATCH($M$1,'Raw Week18'!$A$1:$IZ$1,0))</f>
        <v>None</v>
      </c>
      <c r="H13" t="str">
        <f>INDEX('Raw Week24'!$A$1:$IZ$97,MATCH(A13,'Raw Week24'!$B$1:$B$97,0),MATCH($M$1,'Raw Week24'!$A$1:$IZ$1,0))</f>
        <v>None</v>
      </c>
      <c r="I13" t="str">
        <f>INDEX('Raw Week30'!$A$1:$IZ$96,MATCH(A13,'Raw Week30'!$B$1:$B$96,0),MATCH($M$1,'Raw Week30'!$A$1:$IZ$1,0))</f>
        <v>None</v>
      </c>
      <c r="J13" t="str">
        <f>INDEX('Raw Week36'!$A$1:$IZ$97,MATCH(A13,'Raw Week36'!$B$1:$B$97,0),MATCH($M$1,'Raw Week36'!$A$1:$IZ$1,0))</f>
        <v>None</v>
      </c>
      <c r="K13" t="str">
        <f>INDEX('Raw Week42'!$A$1:$IZ$95,MATCH(A13,'Raw Week42'!$B$1:$B$95,0),MATCH($M$1,'Raw Week42'!$A$1:$IZ$1,0))</f>
        <v>None</v>
      </c>
      <c r="L13" t="str">
        <f>INDEX('Raw Week48'!$A$1:$IZ$95,MATCH(A13,'Raw Week48'!$B$1:$B$95,0),MATCH($M$1,'Raw Week48'!$A$1:$IZ$1,0))</f>
        <v>None</v>
      </c>
      <c r="N13"/>
      <c r="AH13" s="260" t="str">
        <f t="shared" si="0"/>
        <v>None</v>
      </c>
      <c r="AI13" t="str">
        <f t="shared" si="0"/>
        <v>None</v>
      </c>
      <c r="AJ13" t="str">
        <f t="shared" si="0"/>
        <v>None</v>
      </c>
      <c r="AK13" t="str">
        <f t="shared" si="0"/>
        <v>None</v>
      </c>
      <c r="AL13" t="str">
        <f t="shared" si="0"/>
        <v>None</v>
      </c>
      <c r="AM13" t="str">
        <f t="shared" si="1"/>
        <v>None</v>
      </c>
      <c r="AN13" t="str">
        <f t="shared" si="1"/>
        <v>None</v>
      </c>
      <c r="AO13" t="str">
        <f t="shared" si="1"/>
        <v>None</v>
      </c>
      <c r="AP13" t="str">
        <f t="shared" si="1"/>
        <v>None</v>
      </c>
      <c r="AQ13" t="str">
        <f t="shared" si="1"/>
        <v>None</v>
      </c>
      <c r="AR13" t="str">
        <f t="shared" si="1"/>
        <v>None</v>
      </c>
      <c r="AT13" s="2" t="s">
        <v>2552</v>
      </c>
      <c r="AU13" s="2">
        <v>46</v>
      </c>
      <c r="AV13" s="256">
        <v>3</v>
      </c>
      <c r="AW13" s="256">
        <v>0</v>
      </c>
      <c r="AX13" s="2" t="s">
        <v>50</v>
      </c>
      <c r="AY13" s="256">
        <v>5</v>
      </c>
      <c r="AZ13" s="256">
        <v>1</v>
      </c>
    </row>
    <row r="14" spans="1:52" x14ac:dyDescent="0.35">
      <c r="A14" s="189" t="s">
        <v>2553</v>
      </c>
      <c r="B14" t="str">
        <f>INDEX('Raw Initial'!$A$1:$IZ$96,MATCH(A14,'Raw Initial'!$B$1:$B$96,0),MATCH($M$1,'Raw Initial'!$A$1:$IZ$1,0))</f>
        <v>None</v>
      </c>
      <c r="C14" t="str">
        <f>INDEX('Raw Week1'!$A$1:$IZ$97,MATCH(A14,'Raw Week1'!$B$1:$B$97,0),MATCH($M$1,'Raw Week1'!$A$1:$IZ$1,0))</f>
        <v>between 11 and 20 per day</v>
      </c>
      <c r="D14" t="e">
        <f>INDEX('Raw Week2'!$A$1:$IZ$97,MATCH(A14,'Raw Week2'!$B$1:$B$97,0),MATCH($M$1,'Raw Week2'!$A$1:$IZ$1,0))</f>
        <v>#N/A</v>
      </c>
      <c r="E14" t="e">
        <f>INDEX('Raw Week6'!$A$1:$IZ$96,MATCH(A14,'Raw Week6'!$B$1:$B$96,0),MATCH($M$1,'Raw Week6'!$A$1:$IZ$1,0))</f>
        <v>#N/A</v>
      </c>
      <c r="F14" t="e">
        <f>INDEX('Raw Week12'!$A$1:$IZ$97,MATCH(A14,'Raw Week12'!$B$1:$B$97,0),MATCH($M$1,'Raw Week12'!$A$1:$IZ$1,0))</f>
        <v>#N/A</v>
      </c>
      <c r="G14" t="e">
        <f>INDEX('Raw Week18'!$A$1:$IZ$96,MATCH(A14,'Raw Week18'!$B$1:$B$96,0),MATCH($M$1,'Raw Week18'!$A$1:$IZ$1,0))</f>
        <v>#N/A</v>
      </c>
      <c r="H14" t="e">
        <f>INDEX('Raw Week24'!$A$1:$IZ$97,MATCH(A14,'Raw Week24'!$B$1:$B$97,0),MATCH($M$1,'Raw Week24'!$A$1:$IZ$1,0))</f>
        <v>#N/A</v>
      </c>
      <c r="I14" t="e">
        <f>INDEX('Raw Week30'!$A$1:$IZ$96,MATCH(A14,'Raw Week30'!$B$1:$B$96,0),MATCH($M$1,'Raw Week30'!$A$1:$IZ$1,0))</f>
        <v>#N/A</v>
      </c>
      <c r="J14" t="e">
        <f>INDEX('Raw Week36'!$A$1:$IZ$97,MATCH(A14,'Raw Week36'!$B$1:$B$97,0),MATCH($M$1,'Raw Week36'!$A$1:$IZ$1,0))</f>
        <v>#N/A</v>
      </c>
      <c r="K14" t="e">
        <f>INDEX('Raw Week42'!$A$1:$IZ$95,MATCH(A14,'Raw Week42'!$B$1:$B$95,0),MATCH($M$1,'Raw Week42'!$A$1:$IZ$1,0))</f>
        <v>#N/A</v>
      </c>
      <c r="L14" t="e">
        <f>INDEX('Raw Week48'!$A$1:$IZ$95,MATCH(A14,'Raw Week48'!$B$1:$B$95,0),MATCH($M$1,'Raw Week48'!$A$1:$IZ$1,0))</f>
        <v>#N/A</v>
      </c>
      <c r="N14"/>
      <c r="AH14" s="260" t="str">
        <f t="shared" si="0"/>
        <v>None</v>
      </c>
      <c r="AI14" t="str">
        <f t="shared" si="0"/>
        <v>between 11 and 20 per day</v>
      </c>
      <c r="AJ14" t="e">
        <f t="shared" si="0"/>
        <v>#N/A</v>
      </c>
      <c r="AK14" t="e">
        <f t="shared" si="0"/>
        <v>#N/A</v>
      </c>
      <c r="AL14" t="e">
        <f t="shared" si="0"/>
        <v>#N/A</v>
      </c>
      <c r="AM14" t="e">
        <f t="shared" si="1"/>
        <v>#N/A</v>
      </c>
      <c r="AN14" t="e">
        <f t="shared" si="1"/>
        <v>#N/A</v>
      </c>
      <c r="AO14" t="e">
        <f t="shared" si="1"/>
        <v>#N/A</v>
      </c>
      <c r="AP14" t="e">
        <f t="shared" si="1"/>
        <v>#N/A</v>
      </c>
      <c r="AQ14" t="e">
        <f t="shared" si="1"/>
        <v>#N/A</v>
      </c>
      <c r="AR14" t="e">
        <f t="shared" si="1"/>
        <v>#N/A</v>
      </c>
      <c r="AT14" s="2" t="s">
        <v>2553</v>
      </c>
      <c r="AU14" s="2">
        <v>44</v>
      </c>
      <c r="AV14" s="256">
        <v>3</v>
      </c>
      <c r="AW14" s="256">
        <v>1</v>
      </c>
      <c r="AX14" s="2" t="s">
        <v>50</v>
      </c>
      <c r="AY14" s="256">
        <v>1</v>
      </c>
      <c r="AZ14" s="256">
        <v>1</v>
      </c>
    </row>
    <row r="15" spans="1:52" x14ac:dyDescent="0.35">
      <c r="A15" s="189" t="s">
        <v>2554</v>
      </c>
      <c r="B15" t="str">
        <f>INDEX('Raw Initial'!$A$1:$IZ$96,MATCH(A15,'Raw Initial'!$B$1:$B$96,0),MATCH($M$1,'Raw Initial'!$A$1:$IZ$1,0))</f>
        <v>None</v>
      </c>
      <c r="C15" t="e">
        <f>INDEX('Raw Week1'!$A$1:$IZ$97,MATCH(A15,'Raw Week1'!$B$1:$B$97,0),MATCH($M$1,'Raw Week1'!$A$1:$IZ$1,0))</f>
        <v>#N/A</v>
      </c>
      <c r="D15" t="e">
        <f>INDEX('Raw Week2'!$A$1:$IZ$97,MATCH(A15,'Raw Week2'!$B$1:$B$97,0),MATCH($M$1,'Raw Week2'!$A$1:$IZ$1,0))</f>
        <v>#N/A</v>
      </c>
      <c r="E15" t="str">
        <f>INDEX('Raw Week6'!$A$1:$IZ$96,MATCH(A15,'Raw Week6'!$B$1:$B$96,0),MATCH($M$1,'Raw Week6'!$A$1:$IZ$1,0))</f>
        <v>None</v>
      </c>
      <c r="F15" t="str">
        <f>INDEX('Raw Week12'!$A$1:$IZ$97,MATCH(A15,'Raw Week12'!$B$1:$B$97,0),MATCH($M$1,'Raw Week12'!$A$1:$IZ$1,0))</f>
        <v>None</v>
      </c>
      <c r="G15" t="e">
        <f>INDEX('Raw Week18'!$A$1:$IZ$96,MATCH(A15,'Raw Week18'!$B$1:$B$96,0),MATCH($M$1,'Raw Week18'!$A$1:$IZ$1,0))</f>
        <v>#N/A</v>
      </c>
      <c r="H15" t="e">
        <f>INDEX('Raw Week24'!$A$1:$IZ$97,MATCH(A15,'Raw Week24'!$B$1:$B$97,0),MATCH($M$1,'Raw Week24'!$A$1:$IZ$1,0))</f>
        <v>#N/A</v>
      </c>
      <c r="I15" t="e">
        <f>INDEX('Raw Week30'!$A$1:$IZ$96,MATCH(A15,'Raw Week30'!$B$1:$B$96,0),MATCH($M$1,'Raw Week30'!$A$1:$IZ$1,0))</f>
        <v>#N/A</v>
      </c>
      <c r="J15" t="e">
        <f>INDEX('Raw Week36'!$A$1:$IZ$97,MATCH(A15,'Raw Week36'!$B$1:$B$97,0),MATCH($M$1,'Raw Week36'!$A$1:$IZ$1,0))</f>
        <v>#N/A</v>
      </c>
      <c r="K15" t="e">
        <f>INDEX('Raw Week42'!$A$1:$IZ$95,MATCH(A15,'Raw Week42'!$B$1:$B$95,0),MATCH($M$1,'Raw Week42'!$A$1:$IZ$1,0))</f>
        <v>#N/A</v>
      </c>
      <c r="L15" t="str">
        <f>INDEX('Raw Week48'!$A$1:$IZ$95,MATCH(A15,'Raw Week48'!$B$1:$B$95,0),MATCH($M$1,'Raw Week48'!$A$1:$IZ$1,0))</f>
        <v>None</v>
      </c>
      <c r="N15"/>
      <c r="AH15" s="260" t="str">
        <f t="shared" si="0"/>
        <v>None</v>
      </c>
      <c r="AI15" t="e">
        <f t="shared" si="0"/>
        <v>#N/A</v>
      </c>
      <c r="AJ15" t="e">
        <f t="shared" si="0"/>
        <v>#N/A</v>
      </c>
      <c r="AK15" t="str">
        <f t="shared" si="0"/>
        <v>None</v>
      </c>
      <c r="AL15" t="str">
        <f t="shared" si="0"/>
        <v>None</v>
      </c>
      <c r="AM15" t="e">
        <f t="shared" si="1"/>
        <v>#N/A</v>
      </c>
      <c r="AN15" t="e">
        <f t="shared" si="1"/>
        <v>#N/A</v>
      </c>
      <c r="AO15" t="e">
        <f t="shared" si="1"/>
        <v>#N/A</v>
      </c>
      <c r="AP15" t="e">
        <f t="shared" si="1"/>
        <v>#N/A</v>
      </c>
      <c r="AQ15" t="e">
        <f t="shared" si="1"/>
        <v>#N/A</v>
      </c>
      <c r="AR15" t="str">
        <f t="shared" si="1"/>
        <v>None</v>
      </c>
      <c r="AT15" s="2" t="s">
        <v>2554</v>
      </c>
      <c r="AU15" s="2">
        <v>32</v>
      </c>
      <c r="AV15" s="256">
        <v>2</v>
      </c>
      <c r="AW15" s="256">
        <v>0</v>
      </c>
      <c r="AX15" s="2" t="s">
        <v>50</v>
      </c>
      <c r="AY15" s="256">
        <v>2</v>
      </c>
      <c r="AZ15" s="256">
        <v>0</v>
      </c>
    </row>
    <row r="16" spans="1:52" x14ac:dyDescent="0.35">
      <c r="A16" s="189" t="s">
        <v>2555</v>
      </c>
      <c r="B16" t="str">
        <f>INDEX('Raw Initial'!$A$1:$IZ$96,MATCH(A16,'Raw Initial'!$B$1:$B$96,0),MATCH($M$1,'Raw Initial'!$A$1:$IZ$1,0))</f>
        <v>None</v>
      </c>
      <c r="C16" t="str">
        <f>INDEX('Raw Week1'!$A$1:$IZ$97,MATCH(A16,'Raw Week1'!$B$1:$B$97,0),MATCH($M$1,'Raw Week1'!$A$1:$IZ$1,0))</f>
        <v>None</v>
      </c>
      <c r="D16" t="e">
        <f>INDEX('Raw Week2'!$A$1:$IZ$97,MATCH(A16,'Raw Week2'!$B$1:$B$97,0),MATCH($M$1,'Raw Week2'!$A$1:$IZ$1,0))</f>
        <v>#N/A</v>
      </c>
      <c r="E16" t="e">
        <f>INDEX('Raw Week6'!$A$1:$IZ$96,MATCH(A16,'Raw Week6'!$B$1:$B$96,0),MATCH($M$1,'Raw Week6'!$A$1:$IZ$1,0))</f>
        <v>#N/A</v>
      </c>
      <c r="F16" t="e">
        <f>INDEX('Raw Week12'!$A$1:$IZ$97,MATCH(A16,'Raw Week12'!$B$1:$B$97,0),MATCH($M$1,'Raw Week12'!$A$1:$IZ$1,0))</f>
        <v>#N/A</v>
      </c>
      <c r="G16" t="e">
        <f>INDEX('Raw Week18'!$A$1:$IZ$96,MATCH(A16,'Raw Week18'!$B$1:$B$96,0),MATCH($M$1,'Raw Week18'!$A$1:$IZ$1,0))</f>
        <v>#N/A</v>
      </c>
      <c r="H16" t="e">
        <f>INDEX('Raw Week24'!$A$1:$IZ$97,MATCH(A16,'Raw Week24'!$B$1:$B$97,0),MATCH($M$1,'Raw Week24'!$A$1:$IZ$1,0))</f>
        <v>#N/A</v>
      </c>
      <c r="I16" t="e">
        <f>INDEX('Raw Week30'!$A$1:$IZ$96,MATCH(A16,'Raw Week30'!$B$1:$B$96,0),MATCH($M$1,'Raw Week30'!$A$1:$IZ$1,0))</f>
        <v>#N/A</v>
      </c>
      <c r="J16" t="e">
        <f>INDEX('Raw Week36'!$A$1:$IZ$97,MATCH(A16,'Raw Week36'!$B$1:$B$97,0),MATCH($M$1,'Raw Week36'!$A$1:$IZ$1,0))</f>
        <v>#N/A</v>
      </c>
      <c r="K16" t="e">
        <f>INDEX('Raw Week42'!$A$1:$IZ$95,MATCH(A16,'Raw Week42'!$B$1:$B$95,0),MATCH($M$1,'Raw Week42'!$A$1:$IZ$1,0))</f>
        <v>#N/A</v>
      </c>
      <c r="L16" t="e">
        <f>INDEX('Raw Week48'!$A$1:$IZ$95,MATCH(A16,'Raw Week48'!$B$1:$B$95,0),MATCH($M$1,'Raw Week48'!$A$1:$IZ$1,0))</f>
        <v>#N/A</v>
      </c>
      <c r="N16"/>
      <c r="AH16" s="260" t="str">
        <f t="shared" si="0"/>
        <v>None</v>
      </c>
      <c r="AI16" t="str">
        <f t="shared" si="0"/>
        <v>None</v>
      </c>
      <c r="AJ16" t="e">
        <f t="shared" si="0"/>
        <v>#N/A</v>
      </c>
      <c r="AK16" t="e">
        <f t="shared" si="0"/>
        <v>#N/A</v>
      </c>
      <c r="AL16" t="e">
        <f t="shared" si="0"/>
        <v>#N/A</v>
      </c>
      <c r="AM16" t="e">
        <f t="shared" si="1"/>
        <v>#N/A</v>
      </c>
      <c r="AN16" t="e">
        <f t="shared" si="1"/>
        <v>#N/A</v>
      </c>
      <c r="AO16" t="e">
        <f t="shared" si="1"/>
        <v>#N/A</v>
      </c>
      <c r="AP16" t="e">
        <f t="shared" si="1"/>
        <v>#N/A</v>
      </c>
      <c r="AQ16" t="e">
        <f t="shared" si="1"/>
        <v>#N/A</v>
      </c>
      <c r="AR16" t="e">
        <f t="shared" si="1"/>
        <v>#N/A</v>
      </c>
      <c r="AT16" s="2" t="s">
        <v>2555</v>
      </c>
      <c r="AU16" s="2">
        <v>50</v>
      </c>
      <c r="AV16" s="256">
        <v>3</v>
      </c>
      <c r="AW16" s="256">
        <v>1</v>
      </c>
      <c r="AX16" s="2" t="s">
        <v>50</v>
      </c>
      <c r="AY16" s="256">
        <v>3</v>
      </c>
      <c r="AZ16" s="256">
        <v>0</v>
      </c>
    </row>
    <row r="17" spans="1:52" x14ac:dyDescent="0.35">
      <c r="A17" s="189" t="s">
        <v>2556</v>
      </c>
      <c r="B17" t="str">
        <f>INDEX('Raw Initial'!$A$1:$IZ$96,MATCH(A17,'Raw Initial'!$B$1:$B$96,0),MATCH($M$1,'Raw Initial'!$A$1:$IZ$1,0))</f>
        <v>None</v>
      </c>
      <c r="C17" t="str">
        <f>INDEX('Raw Week1'!$A$1:$IZ$97,MATCH(A17,'Raw Week1'!$B$1:$B$97,0),MATCH($M$1,'Raw Week1'!$A$1:$IZ$1,0))</f>
        <v>None</v>
      </c>
      <c r="D17" t="e">
        <f>INDEX('Raw Week2'!$A$1:$IZ$97,MATCH(A17,'Raw Week2'!$B$1:$B$97,0),MATCH($M$1,'Raw Week2'!$A$1:$IZ$1,0))</f>
        <v>#N/A</v>
      </c>
      <c r="E17" t="e">
        <f>INDEX('Raw Week6'!$A$1:$IZ$96,MATCH(A17,'Raw Week6'!$B$1:$B$96,0),MATCH($M$1,'Raw Week6'!$A$1:$IZ$1,0))</f>
        <v>#N/A</v>
      </c>
      <c r="F17" t="e">
        <f>INDEX('Raw Week12'!$A$1:$IZ$97,MATCH(A17,'Raw Week12'!$B$1:$B$97,0),MATCH($M$1,'Raw Week12'!$A$1:$IZ$1,0))</f>
        <v>#N/A</v>
      </c>
      <c r="G17" t="str">
        <f>INDEX('Raw Week18'!$A$1:$IZ$96,MATCH(A17,'Raw Week18'!$B$1:$B$96,0),MATCH($M$1,'Raw Week18'!$A$1:$IZ$1,0))</f>
        <v>None</v>
      </c>
      <c r="H17" t="e">
        <f>INDEX('Raw Week24'!$A$1:$IZ$97,MATCH(A17,'Raw Week24'!$B$1:$B$97,0),MATCH($M$1,'Raw Week24'!$A$1:$IZ$1,0))</f>
        <v>#N/A</v>
      </c>
      <c r="I17" t="e">
        <f>INDEX('Raw Week30'!$A$1:$IZ$96,MATCH(A17,'Raw Week30'!$B$1:$B$96,0),MATCH($M$1,'Raw Week30'!$A$1:$IZ$1,0))</f>
        <v>#N/A</v>
      </c>
      <c r="J17" t="e">
        <f>INDEX('Raw Week36'!$A$1:$IZ$97,MATCH(A17,'Raw Week36'!$B$1:$B$97,0),MATCH($M$1,'Raw Week36'!$A$1:$IZ$1,0))</f>
        <v>#N/A</v>
      </c>
      <c r="K17" t="e">
        <f>INDEX('Raw Week42'!$A$1:$IZ$95,MATCH(A17,'Raw Week42'!$B$1:$B$95,0),MATCH($M$1,'Raw Week42'!$A$1:$IZ$1,0))</f>
        <v>#N/A</v>
      </c>
      <c r="L17" t="e">
        <f>INDEX('Raw Week48'!$A$1:$IZ$95,MATCH(A17,'Raw Week48'!$B$1:$B$95,0),MATCH($M$1,'Raw Week48'!$A$1:$IZ$1,0))</f>
        <v>#N/A</v>
      </c>
      <c r="N17"/>
      <c r="AH17" s="260" t="str">
        <f t="shared" si="0"/>
        <v>None</v>
      </c>
      <c r="AI17" t="str">
        <f t="shared" si="0"/>
        <v>None</v>
      </c>
      <c r="AJ17" t="e">
        <f t="shared" si="0"/>
        <v>#N/A</v>
      </c>
      <c r="AK17" t="e">
        <f t="shared" si="0"/>
        <v>#N/A</v>
      </c>
      <c r="AL17" t="e">
        <f t="shared" si="0"/>
        <v>#N/A</v>
      </c>
      <c r="AM17" t="str">
        <f t="shared" si="1"/>
        <v>None</v>
      </c>
      <c r="AN17" t="e">
        <f t="shared" si="1"/>
        <v>#N/A</v>
      </c>
      <c r="AO17" t="e">
        <f t="shared" si="1"/>
        <v>#N/A</v>
      </c>
      <c r="AP17" t="e">
        <f t="shared" si="1"/>
        <v>#N/A</v>
      </c>
      <c r="AQ17" t="e">
        <f t="shared" si="1"/>
        <v>#N/A</v>
      </c>
      <c r="AR17" t="e">
        <f t="shared" si="1"/>
        <v>#N/A</v>
      </c>
      <c r="AT17" s="2" t="s">
        <v>2556</v>
      </c>
      <c r="AU17" s="2">
        <v>43</v>
      </c>
      <c r="AV17" s="256">
        <v>3</v>
      </c>
      <c r="AW17" s="256">
        <v>1</v>
      </c>
      <c r="AX17" s="2" t="s">
        <v>119</v>
      </c>
      <c r="AY17" s="256">
        <v>4</v>
      </c>
      <c r="AZ17" s="256">
        <v>1</v>
      </c>
    </row>
    <row r="18" spans="1:52" x14ac:dyDescent="0.35">
      <c r="A18" s="189" t="s">
        <v>2557</v>
      </c>
      <c r="B18" t="str">
        <f>INDEX('Raw Initial'!$A$1:$IZ$96,MATCH(A18,'Raw Initial'!$B$1:$B$96,0),MATCH($M$1,'Raw Initial'!$A$1:$IZ$1,0))</f>
        <v>None</v>
      </c>
      <c r="C18" t="str">
        <f>INDEX('Raw Week1'!$A$1:$IZ$97,MATCH(A18,'Raw Week1'!$B$1:$B$97,0),MATCH($M$1,'Raw Week1'!$A$1:$IZ$1,0))</f>
        <v>None</v>
      </c>
      <c r="D18" t="str">
        <f>INDEX('Raw Week2'!$A$1:$IZ$97,MATCH(A18,'Raw Week2'!$B$1:$B$97,0),MATCH($M$1,'Raw Week2'!$A$1:$IZ$1,0))</f>
        <v>None</v>
      </c>
      <c r="E18" t="str">
        <f>INDEX('Raw Week6'!$A$1:$IZ$96,MATCH(A18,'Raw Week6'!$B$1:$B$96,0),MATCH($M$1,'Raw Week6'!$A$1:$IZ$1,0))</f>
        <v>None</v>
      </c>
      <c r="F18" t="str">
        <f>INDEX('Raw Week12'!$A$1:$IZ$97,MATCH(A18,'Raw Week12'!$B$1:$B$97,0),MATCH($M$1,'Raw Week12'!$A$1:$IZ$1,0))</f>
        <v>None</v>
      </c>
      <c r="G18" t="str">
        <f>INDEX('Raw Week18'!$A$1:$IZ$96,MATCH(A18,'Raw Week18'!$B$1:$B$96,0),MATCH($M$1,'Raw Week18'!$A$1:$IZ$1,0))</f>
        <v>None</v>
      </c>
      <c r="H18" t="str">
        <f>INDEX('Raw Week24'!$A$1:$IZ$97,MATCH(A18,'Raw Week24'!$B$1:$B$97,0),MATCH($M$1,'Raw Week24'!$A$1:$IZ$1,0))</f>
        <v>None</v>
      </c>
      <c r="I18" t="e">
        <f>INDEX('Raw Week30'!$A$1:$IZ$96,MATCH(A18,'Raw Week30'!$B$1:$B$96,0),MATCH($M$1,'Raw Week30'!$A$1:$IZ$1,0))</f>
        <v>#N/A</v>
      </c>
      <c r="J18" t="str">
        <f>INDEX('Raw Week36'!$A$1:$IZ$97,MATCH(A18,'Raw Week36'!$B$1:$B$97,0),MATCH($M$1,'Raw Week36'!$A$1:$IZ$1,0))</f>
        <v>None</v>
      </c>
      <c r="K18" t="str">
        <f>INDEX('Raw Week42'!$A$1:$IZ$95,MATCH(A18,'Raw Week42'!$B$1:$B$95,0),MATCH($M$1,'Raw Week42'!$A$1:$IZ$1,0))</f>
        <v>None</v>
      </c>
      <c r="L18" t="str">
        <f>INDEX('Raw Week48'!$A$1:$IZ$95,MATCH(A18,'Raw Week48'!$B$1:$B$95,0),MATCH($M$1,'Raw Week48'!$A$1:$IZ$1,0))</f>
        <v>None</v>
      </c>
      <c r="N18"/>
      <c r="AH18" s="260" t="str">
        <f t="shared" si="0"/>
        <v>None</v>
      </c>
      <c r="AI18" t="str">
        <f t="shared" si="0"/>
        <v>None</v>
      </c>
      <c r="AJ18" t="str">
        <f t="shared" si="0"/>
        <v>None</v>
      </c>
      <c r="AK18" t="str">
        <f t="shared" si="0"/>
        <v>None</v>
      </c>
      <c r="AL18" t="str">
        <f t="shared" si="0"/>
        <v>None</v>
      </c>
      <c r="AM18" t="str">
        <f t="shared" si="1"/>
        <v>None</v>
      </c>
      <c r="AN18" t="str">
        <f t="shared" si="1"/>
        <v>None</v>
      </c>
      <c r="AO18" t="e">
        <f t="shared" si="1"/>
        <v>#N/A</v>
      </c>
      <c r="AP18" t="str">
        <f t="shared" si="1"/>
        <v>None</v>
      </c>
      <c r="AQ18" t="str">
        <f t="shared" si="1"/>
        <v>None</v>
      </c>
      <c r="AR18" t="str">
        <f t="shared" si="1"/>
        <v>None</v>
      </c>
      <c r="AT18" s="2" t="s">
        <v>2557</v>
      </c>
      <c r="AU18" s="2">
        <v>52</v>
      </c>
      <c r="AV18" s="256">
        <v>4</v>
      </c>
      <c r="AW18" s="256">
        <v>1</v>
      </c>
      <c r="AX18" s="2" t="s">
        <v>50</v>
      </c>
      <c r="AY18" s="256">
        <v>4</v>
      </c>
      <c r="AZ18" s="256">
        <v>1</v>
      </c>
    </row>
    <row r="19" spans="1:52" x14ac:dyDescent="0.35">
      <c r="A19" s="189" t="s">
        <v>2558</v>
      </c>
      <c r="B19" t="str">
        <f>INDEX('Raw Initial'!$A$1:$IZ$96,MATCH(A19,'Raw Initial'!$B$1:$B$96,0),MATCH($M$1,'Raw Initial'!$A$1:$IZ$1,0))</f>
        <v>None</v>
      </c>
      <c r="C19" t="str">
        <f>INDEX('Raw Week1'!$A$1:$IZ$97,MATCH(A19,'Raw Week1'!$B$1:$B$97,0),MATCH($M$1,'Raw Week1'!$A$1:$IZ$1,0))</f>
        <v>None</v>
      </c>
      <c r="D19" t="str">
        <f>INDEX('Raw Week2'!$A$1:$IZ$97,MATCH(A19,'Raw Week2'!$B$1:$B$97,0),MATCH($M$1,'Raw Week2'!$A$1:$IZ$1,0))</f>
        <v>None</v>
      </c>
      <c r="E19" t="str">
        <f>INDEX('Raw Week6'!$A$1:$IZ$96,MATCH(A19,'Raw Week6'!$B$1:$B$96,0),MATCH($M$1,'Raw Week6'!$A$1:$IZ$1,0))</f>
        <v>None</v>
      </c>
      <c r="F19" t="str">
        <f>INDEX('Raw Week12'!$A$1:$IZ$97,MATCH(A19,'Raw Week12'!$B$1:$B$97,0),MATCH($M$1,'Raw Week12'!$A$1:$IZ$1,0))</f>
        <v>None</v>
      </c>
      <c r="G19" t="str">
        <f>INDEX('Raw Week18'!$A$1:$IZ$96,MATCH(A19,'Raw Week18'!$B$1:$B$96,0),MATCH($M$1,'Raw Week18'!$A$1:$IZ$1,0))</f>
        <v>None</v>
      </c>
      <c r="H19" t="str">
        <f>INDEX('Raw Week24'!$A$1:$IZ$97,MATCH(A19,'Raw Week24'!$B$1:$B$97,0),MATCH($M$1,'Raw Week24'!$A$1:$IZ$1,0))</f>
        <v>None</v>
      </c>
      <c r="I19" t="str">
        <f>INDEX('Raw Week30'!$A$1:$IZ$96,MATCH(A19,'Raw Week30'!$B$1:$B$96,0),MATCH($M$1,'Raw Week30'!$A$1:$IZ$1,0))</f>
        <v>None</v>
      </c>
      <c r="J19" t="str">
        <f>INDEX('Raw Week36'!$A$1:$IZ$97,MATCH(A19,'Raw Week36'!$B$1:$B$97,0),MATCH($M$1,'Raw Week36'!$A$1:$IZ$1,0))</f>
        <v>None</v>
      </c>
      <c r="K19" t="str">
        <f>INDEX('Raw Week42'!$A$1:$IZ$95,MATCH(A19,'Raw Week42'!$B$1:$B$95,0),MATCH($M$1,'Raw Week42'!$A$1:$IZ$1,0))</f>
        <v>None</v>
      </c>
      <c r="L19" t="str">
        <f>INDEX('Raw Week48'!$A$1:$IZ$95,MATCH(A19,'Raw Week48'!$B$1:$B$95,0),MATCH($M$1,'Raw Week48'!$A$1:$IZ$1,0))</f>
        <v>None</v>
      </c>
      <c r="N19"/>
      <c r="AH19" s="260" t="str">
        <f t="shared" si="0"/>
        <v>None</v>
      </c>
      <c r="AI19" t="str">
        <f t="shared" si="0"/>
        <v>None</v>
      </c>
      <c r="AJ19" t="str">
        <f t="shared" si="0"/>
        <v>None</v>
      </c>
      <c r="AK19" t="str">
        <f t="shared" si="0"/>
        <v>None</v>
      </c>
      <c r="AL19" t="str">
        <f t="shared" si="0"/>
        <v>None</v>
      </c>
      <c r="AM19" t="str">
        <f t="shared" si="1"/>
        <v>None</v>
      </c>
      <c r="AN19" t="str">
        <f t="shared" si="1"/>
        <v>None</v>
      </c>
      <c r="AO19" t="str">
        <f t="shared" si="1"/>
        <v>None</v>
      </c>
      <c r="AP19" t="str">
        <f t="shared" si="1"/>
        <v>None</v>
      </c>
      <c r="AQ19" t="str">
        <f t="shared" si="1"/>
        <v>None</v>
      </c>
      <c r="AR19" t="str">
        <f t="shared" si="1"/>
        <v>None</v>
      </c>
      <c r="AT19" s="2" t="s">
        <v>2558</v>
      </c>
      <c r="AU19" s="2">
        <v>29</v>
      </c>
      <c r="AV19" s="256">
        <v>2</v>
      </c>
      <c r="AW19" s="256">
        <v>1</v>
      </c>
      <c r="AX19" s="2" t="s">
        <v>50</v>
      </c>
      <c r="AY19" s="256">
        <v>4</v>
      </c>
      <c r="AZ19" s="256">
        <v>0</v>
      </c>
    </row>
    <row r="20" spans="1:52" x14ac:dyDescent="0.35">
      <c r="A20" s="189" t="s">
        <v>2559</v>
      </c>
      <c r="B20" t="str">
        <f>INDEX('Raw Initial'!$A$1:$IZ$96,MATCH(A20,'Raw Initial'!$B$1:$B$96,0),MATCH($M$1,'Raw Initial'!$A$1:$IZ$1,0))</f>
        <v>between 1 and 5 per day</v>
      </c>
      <c r="C20" t="e">
        <f>INDEX('Raw Week1'!$A$1:$IZ$97,MATCH(A20,'Raw Week1'!$B$1:$B$97,0),MATCH($M$1,'Raw Week1'!$A$1:$IZ$1,0))</f>
        <v>#N/A</v>
      </c>
      <c r="D20" t="e">
        <f>INDEX('Raw Week2'!$A$1:$IZ$97,MATCH(A20,'Raw Week2'!$B$1:$B$97,0),MATCH($M$1,'Raw Week2'!$A$1:$IZ$1,0))</f>
        <v>#N/A</v>
      </c>
      <c r="E20" t="e">
        <f>INDEX('Raw Week6'!$A$1:$IZ$96,MATCH(A20,'Raw Week6'!$B$1:$B$96,0),MATCH($M$1,'Raw Week6'!$A$1:$IZ$1,0))</f>
        <v>#N/A</v>
      </c>
      <c r="F20" t="e">
        <f>INDEX('Raw Week12'!$A$1:$IZ$97,MATCH(A20,'Raw Week12'!$B$1:$B$97,0),MATCH($M$1,'Raw Week12'!$A$1:$IZ$1,0))</f>
        <v>#N/A</v>
      </c>
      <c r="G20" t="e">
        <f>INDEX('Raw Week18'!$A$1:$IZ$96,MATCH(A20,'Raw Week18'!$B$1:$B$96,0),MATCH($M$1,'Raw Week18'!$A$1:$IZ$1,0))</f>
        <v>#N/A</v>
      </c>
      <c r="H20" t="e">
        <f>INDEX('Raw Week24'!$A$1:$IZ$97,MATCH(A20,'Raw Week24'!$B$1:$B$97,0),MATCH($M$1,'Raw Week24'!$A$1:$IZ$1,0))</f>
        <v>#N/A</v>
      </c>
      <c r="I20" t="e">
        <f>INDEX('Raw Week30'!$A$1:$IZ$96,MATCH(A20,'Raw Week30'!$B$1:$B$96,0),MATCH($M$1,'Raw Week30'!$A$1:$IZ$1,0))</f>
        <v>#N/A</v>
      </c>
      <c r="J20" t="e">
        <f>INDEX('Raw Week36'!$A$1:$IZ$97,MATCH(A20,'Raw Week36'!$B$1:$B$97,0),MATCH($M$1,'Raw Week36'!$A$1:$IZ$1,0))</f>
        <v>#N/A</v>
      </c>
      <c r="K20" t="e">
        <f>INDEX('Raw Week42'!$A$1:$IZ$95,MATCH(A20,'Raw Week42'!$B$1:$B$95,0),MATCH($M$1,'Raw Week42'!$A$1:$IZ$1,0))</f>
        <v>#N/A</v>
      </c>
      <c r="L20" t="e">
        <f>INDEX('Raw Week48'!$A$1:$IZ$95,MATCH(A20,'Raw Week48'!$B$1:$B$95,0),MATCH($M$1,'Raw Week48'!$A$1:$IZ$1,0))</f>
        <v>#N/A</v>
      </c>
      <c r="N20"/>
      <c r="AH20" s="260" t="str">
        <f t="shared" si="0"/>
        <v>between 1 and 5 per day</v>
      </c>
      <c r="AI20" t="e">
        <f t="shared" si="0"/>
        <v>#N/A</v>
      </c>
      <c r="AJ20" t="e">
        <f t="shared" si="0"/>
        <v>#N/A</v>
      </c>
      <c r="AK20" t="e">
        <f t="shared" si="0"/>
        <v>#N/A</v>
      </c>
      <c r="AL20" t="e">
        <f t="shared" si="0"/>
        <v>#N/A</v>
      </c>
      <c r="AM20" t="e">
        <f t="shared" si="1"/>
        <v>#N/A</v>
      </c>
      <c r="AN20" t="e">
        <f t="shared" si="1"/>
        <v>#N/A</v>
      </c>
      <c r="AO20" t="e">
        <f t="shared" si="1"/>
        <v>#N/A</v>
      </c>
      <c r="AP20" t="e">
        <f t="shared" si="1"/>
        <v>#N/A</v>
      </c>
      <c r="AQ20" t="e">
        <f t="shared" si="1"/>
        <v>#N/A</v>
      </c>
      <c r="AR20" t="e">
        <f t="shared" si="1"/>
        <v>#N/A</v>
      </c>
      <c r="AT20" s="2" t="s">
        <v>2559</v>
      </c>
      <c r="AU20" s="2">
        <v>47</v>
      </c>
      <c r="AV20" s="256">
        <v>3</v>
      </c>
      <c r="AW20" s="256">
        <v>0</v>
      </c>
      <c r="AX20" s="2" t="s">
        <v>138</v>
      </c>
      <c r="AY20" s="256">
        <v>0</v>
      </c>
      <c r="AZ20" s="256">
        <v>0</v>
      </c>
    </row>
    <row r="21" spans="1:52" x14ac:dyDescent="0.35">
      <c r="A21" s="189" t="s">
        <v>2560</v>
      </c>
      <c r="B21" t="str">
        <f>INDEX('Raw Initial'!$A$1:$IZ$96,MATCH(A21,'Raw Initial'!$B$1:$B$96,0),MATCH($M$1,'Raw Initial'!$A$1:$IZ$1,0))</f>
        <v>None</v>
      </c>
      <c r="C21" t="str">
        <f>INDEX('Raw Week1'!$A$1:$IZ$97,MATCH(A21,'Raw Week1'!$B$1:$B$97,0),MATCH($M$1,'Raw Week1'!$A$1:$IZ$1,0))</f>
        <v>None</v>
      </c>
      <c r="D21" t="str">
        <f>INDEX('Raw Week2'!$A$1:$IZ$97,MATCH(A21,'Raw Week2'!$B$1:$B$97,0),MATCH($M$1,'Raw Week2'!$A$1:$IZ$1,0))</f>
        <v>None</v>
      </c>
      <c r="E21" t="str">
        <f>INDEX('Raw Week6'!$A$1:$IZ$96,MATCH(A21,'Raw Week6'!$B$1:$B$96,0),MATCH($M$1,'Raw Week6'!$A$1:$IZ$1,0))</f>
        <v>None</v>
      </c>
      <c r="F21" t="str">
        <f>INDEX('Raw Week12'!$A$1:$IZ$97,MATCH(A21,'Raw Week12'!$B$1:$B$97,0),MATCH($M$1,'Raw Week12'!$A$1:$IZ$1,0))</f>
        <v>None</v>
      </c>
      <c r="G21" t="str">
        <f>INDEX('Raw Week18'!$A$1:$IZ$96,MATCH(A21,'Raw Week18'!$B$1:$B$96,0),MATCH($M$1,'Raw Week18'!$A$1:$IZ$1,0))</f>
        <v>None</v>
      </c>
      <c r="H21" t="str">
        <f>INDEX('Raw Week24'!$A$1:$IZ$97,MATCH(A21,'Raw Week24'!$B$1:$B$97,0),MATCH($M$1,'Raw Week24'!$A$1:$IZ$1,0))</f>
        <v>None</v>
      </c>
      <c r="I21" t="str">
        <f>INDEX('Raw Week30'!$A$1:$IZ$96,MATCH(A21,'Raw Week30'!$B$1:$B$96,0),MATCH($M$1,'Raw Week30'!$A$1:$IZ$1,0))</f>
        <v>None</v>
      </c>
      <c r="J21" t="str">
        <f>INDEX('Raw Week36'!$A$1:$IZ$97,MATCH(A21,'Raw Week36'!$B$1:$B$97,0),MATCH($M$1,'Raw Week36'!$A$1:$IZ$1,0))</f>
        <v>None</v>
      </c>
      <c r="K21" t="str">
        <f>INDEX('Raw Week42'!$A$1:$IZ$95,MATCH(A21,'Raw Week42'!$B$1:$B$95,0),MATCH($M$1,'Raw Week42'!$A$1:$IZ$1,0))</f>
        <v>None</v>
      </c>
      <c r="L21" t="str">
        <f>INDEX('Raw Week48'!$A$1:$IZ$95,MATCH(A21,'Raw Week48'!$B$1:$B$95,0),MATCH($M$1,'Raw Week48'!$A$1:$IZ$1,0))</f>
        <v>None</v>
      </c>
      <c r="N21"/>
      <c r="AH21" s="260" t="str">
        <f t="shared" si="0"/>
        <v>None</v>
      </c>
      <c r="AI21" t="str">
        <f t="shared" si="0"/>
        <v>None</v>
      </c>
      <c r="AJ21" t="str">
        <f t="shared" si="0"/>
        <v>None</v>
      </c>
      <c r="AK21" t="str">
        <f t="shared" si="0"/>
        <v>None</v>
      </c>
      <c r="AL21" t="str">
        <f t="shared" si="0"/>
        <v>None</v>
      </c>
      <c r="AM21" t="str">
        <f t="shared" si="1"/>
        <v>None</v>
      </c>
      <c r="AN21" t="str">
        <f t="shared" si="1"/>
        <v>None</v>
      </c>
      <c r="AO21" t="str">
        <f t="shared" si="1"/>
        <v>None</v>
      </c>
      <c r="AP21" t="str">
        <f t="shared" si="1"/>
        <v>None</v>
      </c>
      <c r="AQ21" t="str">
        <f t="shared" si="1"/>
        <v>None</v>
      </c>
      <c r="AR21" t="str">
        <f t="shared" si="1"/>
        <v>None</v>
      </c>
      <c r="AT21" s="2" t="s">
        <v>2560</v>
      </c>
      <c r="AU21" s="2">
        <v>63</v>
      </c>
      <c r="AV21" s="256">
        <v>4</v>
      </c>
      <c r="AW21" s="256">
        <v>1</v>
      </c>
      <c r="AX21" s="2" t="s">
        <v>50</v>
      </c>
      <c r="AY21" s="256">
        <v>2</v>
      </c>
      <c r="AZ21" s="256">
        <v>1</v>
      </c>
    </row>
    <row r="22" spans="1:52" x14ac:dyDescent="0.35">
      <c r="A22" s="189" t="s">
        <v>2561</v>
      </c>
      <c r="B22" t="str">
        <f>INDEX('Raw Initial'!$A$1:$IZ$96,MATCH(A22,'Raw Initial'!$B$1:$B$96,0),MATCH($M$1,'Raw Initial'!$A$1:$IZ$1,0))</f>
        <v>None</v>
      </c>
      <c r="C22" t="str">
        <f>INDEX('Raw Week1'!$A$1:$IZ$97,MATCH(A22,'Raw Week1'!$B$1:$B$97,0),MATCH($M$1,'Raw Week1'!$A$1:$IZ$1,0))</f>
        <v>None</v>
      </c>
      <c r="D22" t="str">
        <f>INDEX('Raw Week2'!$A$1:$IZ$97,MATCH(A22,'Raw Week2'!$B$1:$B$97,0),MATCH($M$1,'Raw Week2'!$A$1:$IZ$1,0))</f>
        <v>None</v>
      </c>
      <c r="E22" t="str">
        <f>INDEX('Raw Week6'!$A$1:$IZ$96,MATCH(A22,'Raw Week6'!$B$1:$B$96,0),MATCH($M$1,'Raw Week6'!$A$1:$IZ$1,0))</f>
        <v>None</v>
      </c>
      <c r="F22" t="e">
        <f>INDEX('Raw Week12'!$A$1:$IZ$97,MATCH(A22,'Raw Week12'!$B$1:$B$97,0),MATCH($M$1,'Raw Week12'!$A$1:$IZ$1,0))</f>
        <v>#N/A</v>
      </c>
      <c r="G22" t="str">
        <f>INDEX('Raw Week18'!$A$1:$IZ$96,MATCH(A22,'Raw Week18'!$B$1:$B$96,0),MATCH($M$1,'Raw Week18'!$A$1:$IZ$1,0))</f>
        <v>None</v>
      </c>
      <c r="H22" t="e">
        <f>INDEX('Raw Week24'!$A$1:$IZ$97,MATCH(A22,'Raw Week24'!$B$1:$B$97,0),MATCH($M$1,'Raw Week24'!$A$1:$IZ$1,0))</f>
        <v>#N/A</v>
      </c>
      <c r="I22" t="str">
        <f>INDEX('Raw Week30'!$A$1:$IZ$96,MATCH(A22,'Raw Week30'!$B$1:$B$96,0),MATCH($M$1,'Raw Week30'!$A$1:$IZ$1,0))</f>
        <v>None</v>
      </c>
      <c r="J22" t="e">
        <f>INDEX('Raw Week36'!$A$1:$IZ$97,MATCH(A22,'Raw Week36'!$B$1:$B$97,0),MATCH($M$1,'Raw Week36'!$A$1:$IZ$1,0))</f>
        <v>#N/A</v>
      </c>
      <c r="K22" t="str">
        <f>INDEX('Raw Week42'!$A$1:$IZ$95,MATCH(A22,'Raw Week42'!$B$1:$B$95,0),MATCH($M$1,'Raw Week42'!$A$1:$IZ$1,0))</f>
        <v>None</v>
      </c>
      <c r="L22" t="str">
        <f>INDEX('Raw Week48'!$A$1:$IZ$95,MATCH(A22,'Raw Week48'!$B$1:$B$95,0),MATCH($M$1,'Raw Week48'!$A$1:$IZ$1,0))</f>
        <v>None</v>
      </c>
      <c r="N22"/>
      <c r="AH22" s="260" t="str">
        <f t="shared" si="0"/>
        <v>None</v>
      </c>
      <c r="AI22" t="str">
        <f t="shared" si="0"/>
        <v>None</v>
      </c>
      <c r="AJ22" t="str">
        <f t="shared" si="0"/>
        <v>None</v>
      </c>
      <c r="AK22" t="str">
        <f t="shared" si="0"/>
        <v>None</v>
      </c>
      <c r="AL22" t="e">
        <f t="shared" si="0"/>
        <v>#N/A</v>
      </c>
      <c r="AM22" t="str">
        <f t="shared" si="1"/>
        <v>None</v>
      </c>
      <c r="AN22" t="e">
        <f t="shared" si="1"/>
        <v>#N/A</v>
      </c>
      <c r="AO22" t="str">
        <f t="shared" si="1"/>
        <v>None</v>
      </c>
      <c r="AP22" t="e">
        <f t="shared" si="1"/>
        <v>#N/A</v>
      </c>
      <c r="AQ22" t="str">
        <f t="shared" si="1"/>
        <v>None</v>
      </c>
      <c r="AR22" t="str">
        <f t="shared" si="1"/>
        <v>None</v>
      </c>
      <c r="AT22" s="2" t="s">
        <v>2561</v>
      </c>
      <c r="AU22" s="2">
        <v>48</v>
      </c>
      <c r="AV22" s="256">
        <v>3</v>
      </c>
      <c r="AW22" s="256">
        <v>1</v>
      </c>
      <c r="AX22" s="2" t="s">
        <v>50</v>
      </c>
      <c r="AY22" s="256">
        <v>2</v>
      </c>
      <c r="AZ22" s="256">
        <v>0</v>
      </c>
    </row>
    <row r="23" spans="1:52" x14ac:dyDescent="0.35">
      <c r="A23" s="189" t="s">
        <v>2562</v>
      </c>
      <c r="B23" t="str">
        <f>INDEX('Raw Initial'!$A$1:$IZ$96,MATCH(A23,'Raw Initial'!$B$1:$B$96,0),MATCH($M$1,'Raw Initial'!$A$1:$IZ$1,0))</f>
        <v>None</v>
      </c>
      <c r="C23" t="str">
        <f>INDEX('Raw Week1'!$A$1:$IZ$97,MATCH(A23,'Raw Week1'!$B$1:$B$97,0),MATCH($M$1,'Raw Week1'!$A$1:$IZ$1,0))</f>
        <v>None</v>
      </c>
      <c r="D23" t="str">
        <f>INDEX('Raw Week2'!$A$1:$IZ$97,MATCH(A23,'Raw Week2'!$B$1:$B$97,0),MATCH($M$1,'Raw Week2'!$A$1:$IZ$1,0))</f>
        <v>None</v>
      </c>
      <c r="E23" t="str">
        <f>INDEX('Raw Week6'!$A$1:$IZ$96,MATCH(A23,'Raw Week6'!$B$1:$B$96,0),MATCH($M$1,'Raw Week6'!$A$1:$IZ$1,0))</f>
        <v>None</v>
      </c>
      <c r="F23" t="str">
        <f>INDEX('Raw Week12'!$A$1:$IZ$97,MATCH(A23,'Raw Week12'!$B$1:$B$97,0),MATCH($M$1,'Raw Week12'!$A$1:$IZ$1,0))</f>
        <v>None</v>
      </c>
      <c r="G23" t="str">
        <f>INDEX('Raw Week18'!$A$1:$IZ$96,MATCH(A23,'Raw Week18'!$B$1:$B$96,0),MATCH($M$1,'Raw Week18'!$A$1:$IZ$1,0))</f>
        <v>None</v>
      </c>
      <c r="H23" t="str">
        <f>INDEX('Raw Week24'!$A$1:$IZ$97,MATCH(A23,'Raw Week24'!$B$1:$B$97,0),MATCH($M$1,'Raw Week24'!$A$1:$IZ$1,0))</f>
        <v>None</v>
      </c>
      <c r="I23" t="str">
        <f>INDEX('Raw Week30'!$A$1:$IZ$96,MATCH(A23,'Raw Week30'!$B$1:$B$96,0),MATCH($M$1,'Raw Week30'!$A$1:$IZ$1,0))</f>
        <v>None</v>
      </c>
      <c r="J23" t="str">
        <f>INDEX('Raw Week36'!$A$1:$IZ$97,MATCH(A23,'Raw Week36'!$B$1:$B$97,0),MATCH($M$1,'Raw Week36'!$A$1:$IZ$1,0))</f>
        <v>None</v>
      </c>
      <c r="K23" t="str">
        <f>INDEX('Raw Week42'!$A$1:$IZ$95,MATCH(A23,'Raw Week42'!$B$1:$B$95,0),MATCH($M$1,'Raw Week42'!$A$1:$IZ$1,0))</f>
        <v>None</v>
      </c>
      <c r="L23" t="str">
        <f>INDEX('Raw Week48'!$A$1:$IZ$95,MATCH(A23,'Raw Week48'!$B$1:$B$95,0),MATCH($M$1,'Raw Week48'!$A$1:$IZ$1,0))</f>
        <v>None</v>
      </c>
      <c r="N23"/>
      <c r="AH23" s="260" t="str">
        <f t="shared" si="0"/>
        <v>None</v>
      </c>
      <c r="AI23" t="str">
        <f t="shared" si="0"/>
        <v>None</v>
      </c>
      <c r="AJ23" t="str">
        <f t="shared" si="0"/>
        <v>None</v>
      </c>
      <c r="AK23" t="str">
        <f t="shared" si="0"/>
        <v>None</v>
      </c>
      <c r="AL23" t="str">
        <f t="shared" si="0"/>
        <v>None</v>
      </c>
      <c r="AM23" t="str">
        <f t="shared" si="1"/>
        <v>None</v>
      </c>
      <c r="AN23" t="str">
        <f t="shared" si="1"/>
        <v>None</v>
      </c>
      <c r="AO23" t="str">
        <f t="shared" si="1"/>
        <v>None</v>
      </c>
      <c r="AP23" t="str">
        <f t="shared" si="1"/>
        <v>None</v>
      </c>
      <c r="AQ23" t="str">
        <f t="shared" si="1"/>
        <v>None</v>
      </c>
      <c r="AR23" t="str">
        <f t="shared" si="1"/>
        <v>None</v>
      </c>
      <c r="AT23" s="2" t="s">
        <v>2562</v>
      </c>
      <c r="AU23" s="2">
        <v>48</v>
      </c>
      <c r="AV23" s="256">
        <v>3</v>
      </c>
      <c r="AW23" s="256">
        <v>1</v>
      </c>
      <c r="AX23" s="2" t="s">
        <v>50</v>
      </c>
      <c r="AY23" s="256">
        <v>4</v>
      </c>
      <c r="AZ23" s="256">
        <v>0</v>
      </c>
    </row>
    <row r="24" spans="1:52" x14ac:dyDescent="0.35">
      <c r="A24" s="189" t="s">
        <v>2563</v>
      </c>
      <c r="B24" t="str">
        <f>INDEX('Raw Initial'!$A$1:$IZ$96,MATCH(A24,'Raw Initial'!$B$1:$B$96,0),MATCH($M$1,'Raw Initial'!$A$1:$IZ$1,0))</f>
        <v>None</v>
      </c>
      <c r="C24" t="str">
        <f>INDEX('Raw Week1'!$A$1:$IZ$97,MATCH(A24,'Raw Week1'!$B$1:$B$97,0),MATCH($M$1,'Raw Week1'!$A$1:$IZ$1,0))</f>
        <v>None</v>
      </c>
      <c r="D24" t="str">
        <f>INDEX('Raw Week2'!$A$1:$IZ$97,MATCH(A24,'Raw Week2'!$B$1:$B$97,0),MATCH($M$1,'Raw Week2'!$A$1:$IZ$1,0))</f>
        <v>None</v>
      </c>
      <c r="E24" t="e">
        <f>INDEX('Raw Week6'!$A$1:$IZ$96,MATCH(A24,'Raw Week6'!$B$1:$B$96,0),MATCH($M$1,'Raw Week6'!$A$1:$IZ$1,0))</f>
        <v>#N/A</v>
      </c>
      <c r="F24" t="e">
        <f>INDEX('Raw Week12'!$A$1:$IZ$97,MATCH(A24,'Raw Week12'!$B$1:$B$97,0),MATCH($M$1,'Raw Week12'!$A$1:$IZ$1,0))</f>
        <v>#N/A</v>
      </c>
      <c r="G24" t="e">
        <f>INDEX('Raw Week18'!$A$1:$IZ$96,MATCH(A24,'Raw Week18'!$B$1:$B$96,0),MATCH($M$1,'Raw Week18'!$A$1:$IZ$1,0))</f>
        <v>#N/A</v>
      </c>
      <c r="H24" t="e">
        <f>INDEX('Raw Week24'!$A$1:$IZ$97,MATCH(A24,'Raw Week24'!$B$1:$B$97,0),MATCH($M$1,'Raw Week24'!$A$1:$IZ$1,0))</f>
        <v>#N/A</v>
      </c>
      <c r="I24" t="e">
        <f>INDEX('Raw Week30'!$A$1:$IZ$96,MATCH(A24,'Raw Week30'!$B$1:$B$96,0),MATCH($M$1,'Raw Week30'!$A$1:$IZ$1,0))</f>
        <v>#N/A</v>
      </c>
      <c r="J24" t="e">
        <f>INDEX('Raw Week36'!$A$1:$IZ$97,MATCH(A24,'Raw Week36'!$B$1:$B$97,0),MATCH($M$1,'Raw Week36'!$A$1:$IZ$1,0))</f>
        <v>#N/A</v>
      </c>
      <c r="K24" t="e">
        <f>INDEX('Raw Week42'!$A$1:$IZ$95,MATCH(A24,'Raw Week42'!$B$1:$B$95,0),MATCH($M$1,'Raw Week42'!$A$1:$IZ$1,0))</f>
        <v>#N/A</v>
      </c>
      <c r="L24" t="e">
        <f>INDEX('Raw Week48'!$A$1:$IZ$95,MATCH(A24,'Raw Week48'!$B$1:$B$95,0),MATCH($M$1,'Raw Week48'!$A$1:$IZ$1,0))</f>
        <v>#N/A</v>
      </c>
      <c r="N24"/>
      <c r="AH24" s="260" t="str">
        <f t="shared" si="0"/>
        <v>None</v>
      </c>
      <c r="AI24" t="str">
        <f t="shared" si="0"/>
        <v>None</v>
      </c>
      <c r="AJ24" t="str">
        <f t="shared" si="0"/>
        <v>None</v>
      </c>
      <c r="AK24" t="e">
        <f t="shared" si="0"/>
        <v>#N/A</v>
      </c>
      <c r="AL24" t="e">
        <f t="shared" si="0"/>
        <v>#N/A</v>
      </c>
      <c r="AM24" t="e">
        <f t="shared" si="1"/>
        <v>#N/A</v>
      </c>
      <c r="AN24" t="e">
        <f t="shared" si="1"/>
        <v>#N/A</v>
      </c>
      <c r="AO24" t="e">
        <f t="shared" si="1"/>
        <v>#N/A</v>
      </c>
      <c r="AP24" t="e">
        <f t="shared" si="1"/>
        <v>#N/A</v>
      </c>
      <c r="AQ24" t="e">
        <f t="shared" si="1"/>
        <v>#N/A</v>
      </c>
      <c r="AR24" t="e">
        <f t="shared" si="1"/>
        <v>#N/A</v>
      </c>
      <c r="AT24" s="2" t="s">
        <v>2563</v>
      </c>
      <c r="AU24" s="2">
        <v>18</v>
      </c>
      <c r="AV24" s="256">
        <v>1</v>
      </c>
      <c r="AW24" s="256">
        <v>1</v>
      </c>
      <c r="AX24" s="2" t="s">
        <v>50</v>
      </c>
      <c r="AY24" s="256">
        <v>2</v>
      </c>
      <c r="AZ24" s="256">
        <v>0</v>
      </c>
    </row>
    <row r="25" spans="1:52" x14ac:dyDescent="0.35">
      <c r="A25" s="189" t="s">
        <v>2564</v>
      </c>
      <c r="B25" t="str">
        <f>INDEX('Raw Initial'!$A$1:$IZ$96,MATCH(A25,'Raw Initial'!$B$1:$B$96,0),MATCH($M$1,'Raw Initial'!$A$1:$IZ$1,0))</f>
        <v>None</v>
      </c>
      <c r="C25" t="e">
        <f>INDEX('Raw Week1'!$A$1:$IZ$97,MATCH(A25,'Raw Week1'!$B$1:$B$97,0),MATCH($M$1,'Raw Week1'!$A$1:$IZ$1,0))</f>
        <v>#N/A</v>
      </c>
      <c r="D25" t="e">
        <f>INDEX('Raw Week2'!$A$1:$IZ$97,MATCH(A25,'Raw Week2'!$B$1:$B$97,0),MATCH($M$1,'Raw Week2'!$A$1:$IZ$1,0))</f>
        <v>#N/A</v>
      </c>
      <c r="E25" t="e">
        <f>INDEX('Raw Week6'!$A$1:$IZ$96,MATCH(A25,'Raw Week6'!$B$1:$B$96,0),MATCH($M$1,'Raw Week6'!$A$1:$IZ$1,0))</f>
        <v>#N/A</v>
      </c>
      <c r="F25" t="e">
        <f>INDEX('Raw Week12'!$A$1:$IZ$97,MATCH(A25,'Raw Week12'!$B$1:$B$97,0),MATCH($M$1,'Raw Week12'!$A$1:$IZ$1,0))</f>
        <v>#N/A</v>
      </c>
      <c r="G25" t="e">
        <f>INDEX('Raw Week18'!$A$1:$IZ$96,MATCH(A25,'Raw Week18'!$B$1:$B$96,0),MATCH($M$1,'Raw Week18'!$A$1:$IZ$1,0))</f>
        <v>#N/A</v>
      </c>
      <c r="H25" t="e">
        <f>INDEX('Raw Week24'!$A$1:$IZ$97,MATCH(A25,'Raw Week24'!$B$1:$B$97,0),MATCH($M$1,'Raw Week24'!$A$1:$IZ$1,0))</f>
        <v>#N/A</v>
      </c>
      <c r="I25" t="e">
        <f>INDEX('Raw Week30'!$A$1:$IZ$96,MATCH(A25,'Raw Week30'!$B$1:$B$96,0),MATCH($M$1,'Raw Week30'!$A$1:$IZ$1,0))</f>
        <v>#N/A</v>
      </c>
      <c r="J25" t="e">
        <f>INDEX('Raw Week36'!$A$1:$IZ$97,MATCH(A25,'Raw Week36'!$B$1:$B$97,0),MATCH($M$1,'Raw Week36'!$A$1:$IZ$1,0))</f>
        <v>#N/A</v>
      </c>
      <c r="K25" t="e">
        <f>INDEX('Raw Week42'!$A$1:$IZ$95,MATCH(A25,'Raw Week42'!$B$1:$B$95,0),MATCH($M$1,'Raw Week42'!$A$1:$IZ$1,0))</f>
        <v>#N/A</v>
      </c>
      <c r="L25" t="e">
        <f>INDEX('Raw Week48'!$A$1:$IZ$95,MATCH(A25,'Raw Week48'!$B$1:$B$95,0),MATCH($M$1,'Raw Week48'!$A$1:$IZ$1,0))</f>
        <v>#N/A</v>
      </c>
      <c r="N25"/>
      <c r="AH25" s="260" t="str">
        <f t="shared" si="0"/>
        <v>None</v>
      </c>
      <c r="AI25" t="e">
        <f t="shared" si="0"/>
        <v>#N/A</v>
      </c>
      <c r="AJ25" t="e">
        <f t="shared" si="0"/>
        <v>#N/A</v>
      </c>
      <c r="AK25" t="e">
        <f t="shared" si="0"/>
        <v>#N/A</v>
      </c>
      <c r="AL25" t="e">
        <f t="shared" si="0"/>
        <v>#N/A</v>
      </c>
      <c r="AM25" t="e">
        <f t="shared" si="1"/>
        <v>#N/A</v>
      </c>
      <c r="AN25" t="e">
        <f t="shared" si="1"/>
        <v>#N/A</v>
      </c>
      <c r="AO25" t="e">
        <f t="shared" si="1"/>
        <v>#N/A</v>
      </c>
      <c r="AP25" t="e">
        <f t="shared" si="1"/>
        <v>#N/A</v>
      </c>
      <c r="AQ25" t="e">
        <f t="shared" si="1"/>
        <v>#N/A</v>
      </c>
      <c r="AR25" t="e">
        <f t="shared" si="1"/>
        <v>#N/A</v>
      </c>
      <c r="AT25" s="2" t="s">
        <v>2564</v>
      </c>
      <c r="AU25" s="2">
        <v>21</v>
      </c>
      <c r="AV25" s="256">
        <v>1</v>
      </c>
      <c r="AW25" s="256">
        <v>1</v>
      </c>
      <c r="AX25" s="2" t="s">
        <v>50</v>
      </c>
      <c r="AY25" s="256">
        <v>3</v>
      </c>
      <c r="AZ25" s="256">
        <v>0</v>
      </c>
    </row>
    <row r="26" spans="1:52" x14ac:dyDescent="0.35">
      <c r="A26" s="189" t="s">
        <v>2565</v>
      </c>
      <c r="B26" t="str">
        <f>INDEX('Raw Initial'!$A$1:$IZ$96,MATCH(A26,'Raw Initial'!$B$1:$B$96,0),MATCH($M$1,'Raw Initial'!$A$1:$IZ$1,0))</f>
        <v>None</v>
      </c>
      <c r="C26" t="e">
        <f>INDEX('Raw Week1'!$A$1:$IZ$97,MATCH(A26,'Raw Week1'!$B$1:$B$97,0),MATCH($M$1,'Raw Week1'!$A$1:$IZ$1,0))</f>
        <v>#N/A</v>
      </c>
      <c r="D26" t="e">
        <f>INDEX('Raw Week2'!$A$1:$IZ$97,MATCH(A26,'Raw Week2'!$B$1:$B$97,0),MATCH($M$1,'Raw Week2'!$A$1:$IZ$1,0))</f>
        <v>#N/A</v>
      </c>
      <c r="E26" t="e">
        <f>INDEX('Raw Week6'!$A$1:$IZ$96,MATCH(A26,'Raw Week6'!$B$1:$B$96,0),MATCH($M$1,'Raw Week6'!$A$1:$IZ$1,0))</f>
        <v>#N/A</v>
      </c>
      <c r="F26" t="e">
        <f>INDEX('Raw Week12'!$A$1:$IZ$97,MATCH(A26,'Raw Week12'!$B$1:$B$97,0),MATCH($M$1,'Raw Week12'!$A$1:$IZ$1,0))</f>
        <v>#N/A</v>
      </c>
      <c r="G26" t="e">
        <f>INDEX('Raw Week18'!$A$1:$IZ$96,MATCH(A26,'Raw Week18'!$B$1:$B$96,0),MATCH($M$1,'Raw Week18'!$A$1:$IZ$1,0))</f>
        <v>#N/A</v>
      </c>
      <c r="H26" t="e">
        <f>INDEX('Raw Week24'!$A$1:$IZ$97,MATCH(A26,'Raw Week24'!$B$1:$B$97,0),MATCH($M$1,'Raw Week24'!$A$1:$IZ$1,0))</f>
        <v>#N/A</v>
      </c>
      <c r="I26" t="e">
        <f>INDEX('Raw Week30'!$A$1:$IZ$96,MATCH(A26,'Raw Week30'!$B$1:$B$96,0),MATCH($M$1,'Raw Week30'!$A$1:$IZ$1,0))</f>
        <v>#N/A</v>
      </c>
      <c r="J26" t="e">
        <f>INDEX('Raw Week36'!$A$1:$IZ$97,MATCH(A26,'Raw Week36'!$B$1:$B$97,0),MATCH($M$1,'Raw Week36'!$A$1:$IZ$1,0))</f>
        <v>#N/A</v>
      </c>
      <c r="K26" t="e">
        <f>INDEX('Raw Week42'!$A$1:$IZ$95,MATCH(A26,'Raw Week42'!$B$1:$B$95,0),MATCH($M$1,'Raw Week42'!$A$1:$IZ$1,0))</f>
        <v>#N/A</v>
      </c>
      <c r="L26" t="e">
        <f>INDEX('Raw Week48'!$A$1:$IZ$95,MATCH(A26,'Raw Week48'!$B$1:$B$95,0),MATCH($M$1,'Raw Week48'!$A$1:$IZ$1,0))</f>
        <v>#N/A</v>
      </c>
      <c r="N26"/>
      <c r="AH26" s="260" t="str">
        <f t="shared" si="0"/>
        <v>None</v>
      </c>
      <c r="AI26" t="e">
        <f t="shared" si="0"/>
        <v>#N/A</v>
      </c>
      <c r="AJ26" t="e">
        <f t="shared" si="0"/>
        <v>#N/A</v>
      </c>
      <c r="AK26" t="e">
        <f t="shared" si="0"/>
        <v>#N/A</v>
      </c>
      <c r="AL26" t="e">
        <f t="shared" si="0"/>
        <v>#N/A</v>
      </c>
      <c r="AM26" t="e">
        <f t="shared" si="1"/>
        <v>#N/A</v>
      </c>
      <c r="AN26" t="e">
        <f t="shared" si="1"/>
        <v>#N/A</v>
      </c>
      <c r="AO26" t="e">
        <f t="shared" si="1"/>
        <v>#N/A</v>
      </c>
      <c r="AP26" t="e">
        <f t="shared" si="1"/>
        <v>#N/A</v>
      </c>
      <c r="AQ26" t="e">
        <f t="shared" si="1"/>
        <v>#N/A</v>
      </c>
      <c r="AR26" t="e">
        <f t="shared" si="1"/>
        <v>#N/A</v>
      </c>
      <c r="AT26" s="2" t="s">
        <v>2565</v>
      </c>
      <c r="AU26" s="2">
        <v>38</v>
      </c>
      <c r="AV26" s="256">
        <v>2</v>
      </c>
      <c r="AW26" s="256">
        <v>1</v>
      </c>
      <c r="AX26" s="2" t="s">
        <v>50</v>
      </c>
      <c r="AY26" s="256">
        <v>4</v>
      </c>
      <c r="AZ26" s="256">
        <v>1</v>
      </c>
    </row>
    <row r="27" spans="1:52" x14ac:dyDescent="0.35">
      <c r="A27" s="189" t="s">
        <v>2566</v>
      </c>
      <c r="B27" t="str">
        <f>INDEX('Raw Initial'!$A$1:$IZ$96,MATCH(A27,'Raw Initial'!$B$1:$B$96,0),MATCH($M$1,'Raw Initial'!$A$1:$IZ$1,0))</f>
        <v>None</v>
      </c>
      <c r="C27" t="str">
        <f>INDEX('Raw Week1'!$A$1:$IZ$97,MATCH(A27,'Raw Week1'!$B$1:$B$97,0),MATCH($M$1,'Raw Week1'!$A$1:$IZ$1,0))</f>
        <v>None</v>
      </c>
      <c r="D27" t="str">
        <f>INDEX('Raw Week2'!$A$1:$IZ$97,MATCH(A27,'Raw Week2'!$B$1:$B$97,0),MATCH($M$1,'Raw Week2'!$A$1:$IZ$1,0))</f>
        <v>None</v>
      </c>
      <c r="E27" t="e">
        <f>INDEX('Raw Week6'!$A$1:$IZ$96,MATCH(A27,'Raw Week6'!$B$1:$B$96,0),MATCH($M$1,'Raw Week6'!$A$1:$IZ$1,0))</f>
        <v>#N/A</v>
      </c>
      <c r="F27" t="str">
        <f>INDEX('Raw Week12'!$A$1:$IZ$97,MATCH(A27,'Raw Week12'!$B$1:$B$97,0),MATCH($M$1,'Raw Week12'!$A$1:$IZ$1,0))</f>
        <v>None</v>
      </c>
      <c r="G27" t="e">
        <f>INDEX('Raw Week18'!$A$1:$IZ$96,MATCH(A27,'Raw Week18'!$B$1:$B$96,0),MATCH($M$1,'Raw Week18'!$A$1:$IZ$1,0))</f>
        <v>#N/A</v>
      </c>
      <c r="H27" t="e">
        <f>INDEX('Raw Week24'!$A$1:$IZ$97,MATCH(A27,'Raw Week24'!$B$1:$B$97,0),MATCH($M$1,'Raw Week24'!$A$1:$IZ$1,0))</f>
        <v>#N/A</v>
      </c>
      <c r="I27" t="e">
        <f>INDEX('Raw Week30'!$A$1:$IZ$96,MATCH(A27,'Raw Week30'!$B$1:$B$96,0),MATCH($M$1,'Raw Week30'!$A$1:$IZ$1,0))</f>
        <v>#N/A</v>
      </c>
      <c r="J27" t="e">
        <f>INDEX('Raw Week36'!$A$1:$IZ$97,MATCH(A27,'Raw Week36'!$B$1:$B$97,0),MATCH($M$1,'Raw Week36'!$A$1:$IZ$1,0))</f>
        <v>#N/A</v>
      </c>
      <c r="K27" t="e">
        <f>INDEX('Raw Week42'!$A$1:$IZ$95,MATCH(A27,'Raw Week42'!$B$1:$B$95,0),MATCH($M$1,'Raw Week42'!$A$1:$IZ$1,0))</f>
        <v>#N/A</v>
      </c>
      <c r="L27" t="e">
        <f>INDEX('Raw Week48'!$A$1:$IZ$95,MATCH(A27,'Raw Week48'!$B$1:$B$95,0),MATCH($M$1,'Raw Week48'!$A$1:$IZ$1,0))</f>
        <v>#N/A</v>
      </c>
      <c r="N27"/>
      <c r="AH27" s="260" t="str">
        <f t="shared" si="0"/>
        <v>None</v>
      </c>
      <c r="AI27" t="str">
        <f t="shared" si="0"/>
        <v>None</v>
      </c>
      <c r="AJ27" t="str">
        <f t="shared" si="0"/>
        <v>None</v>
      </c>
      <c r="AK27" t="e">
        <f t="shared" si="0"/>
        <v>#N/A</v>
      </c>
      <c r="AL27" t="str">
        <f t="shared" si="0"/>
        <v>None</v>
      </c>
      <c r="AM27" t="e">
        <f t="shared" si="1"/>
        <v>#N/A</v>
      </c>
      <c r="AN27" t="e">
        <f t="shared" si="1"/>
        <v>#N/A</v>
      </c>
      <c r="AO27" t="e">
        <f t="shared" si="1"/>
        <v>#N/A</v>
      </c>
      <c r="AP27" t="e">
        <f t="shared" si="1"/>
        <v>#N/A</v>
      </c>
      <c r="AQ27" t="e">
        <f t="shared" si="1"/>
        <v>#N/A</v>
      </c>
      <c r="AR27" t="e">
        <f t="shared" si="1"/>
        <v>#N/A</v>
      </c>
      <c r="AT27" s="2" t="s">
        <v>2566</v>
      </c>
      <c r="AU27" s="2">
        <v>19</v>
      </c>
      <c r="AV27" s="256">
        <v>1</v>
      </c>
      <c r="AW27" s="256"/>
      <c r="AX27" s="2" t="s">
        <v>50</v>
      </c>
      <c r="AY27" s="256">
        <v>2</v>
      </c>
      <c r="AZ27" s="256">
        <v>0</v>
      </c>
    </row>
    <row r="28" spans="1:52" x14ac:dyDescent="0.35">
      <c r="A28" s="189" t="s">
        <v>2567</v>
      </c>
      <c r="B28" t="str">
        <f>INDEX('Raw Initial'!$A$1:$IZ$96,MATCH(A28,'Raw Initial'!$B$1:$B$96,0),MATCH($M$1,'Raw Initial'!$A$1:$IZ$1,0))</f>
        <v>None</v>
      </c>
      <c r="C28" t="e">
        <f>INDEX('Raw Week1'!$A$1:$IZ$97,MATCH(A28,'Raw Week1'!$B$1:$B$97,0),MATCH($M$1,'Raw Week1'!$A$1:$IZ$1,0))</f>
        <v>#N/A</v>
      </c>
      <c r="D28" t="e">
        <f>INDEX('Raw Week2'!$A$1:$IZ$97,MATCH(A28,'Raw Week2'!$B$1:$B$97,0),MATCH($M$1,'Raw Week2'!$A$1:$IZ$1,0))</f>
        <v>#N/A</v>
      </c>
      <c r="E28" t="e">
        <f>INDEX('Raw Week6'!$A$1:$IZ$96,MATCH(A28,'Raw Week6'!$B$1:$B$96,0),MATCH($M$1,'Raw Week6'!$A$1:$IZ$1,0))</f>
        <v>#N/A</v>
      </c>
      <c r="F28" t="e">
        <f>INDEX('Raw Week12'!$A$1:$IZ$97,MATCH(A28,'Raw Week12'!$B$1:$B$97,0),MATCH($M$1,'Raw Week12'!$A$1:$IZ$1,0))</f>
        <v>#N/A</v>
      </c>
      <c r="G28" t="str">
        <f>INDEX('Raw Week18'!$A$1:$IZ$96,MATCH(A28,'Raw Week18'!$B$1:$B$96,0),MATCH($M$1,'Raw Week18'!$A$1:$IZ$1,0))</f>
        <v>None</v>
      </c>
      <c r="H28" t="e">
        <f>INDEX('Raw Week24'!$A$1:$IZ$97,MATCH(A28,'Raw Week24'!$B$1:$B$97,0),MATCH($M$1,'Raw Week24'!$A$1:$IZ$1,0))</f>
        <v>#N/A</v>
      </c>
      <c r="I28" t="e">
        <f>INDEX('Raw Week30'!$A$1:$IZ$96,MATCH(A28,'Raw Week30'!$B$1:$B$96,0),MATCH($M$1,'Raw Week30'!$A$1:$IZ$1,0))</f>
        <v>#N/A</v>
      </c>
      <c r="J28" t="e">
        <f>INDEX('Raw Week36'!$A$1:$IZ$97,MATCH(A28,'Raw Week36'!$B$1:$B$97,0),MATCH($M$1,'Raw Week36'!$A$1:$IZ$1,0))</f>
        <v>#N/A</v>
      </c>
      <c r="K28" t="e">
        <f>INDEX('Raw Week42'!$A$1:$IZ$95,MATCH(A28,'Raw Week42'!$B$1:$B$95,0),MATCH($M$1,'Raw Week42'!$A$1:$IZ$1,0))</f>
        <v>#N/A</v>
      </c>
      <c r="L28" t="e">
        <f>INDEX('Raw Week48'!$A$1:$IZ$95,MATCH(A28,'Raw Week48'!$B$1:$B$95,0),MATCH($M$1,'Raw Week48'!$A$1:$IZ$1,0))</f>
        <v>#N/A</v>
      </c>
      <c r="N28"/>
      <c r="AH28" s="260" t="str">
        <f t="shared" si="0"/>
        <v>None</v>
      </c>
      <c r="AI28" t="e">
        <f t="shared" si="0"/>
        <v>#N/A</v>
      </c>
      <c r="AJ28" t="e">
        <f t="shared" si="0"/>
        <v>#N/A</v>
      </c>
      <c r="AK28" t="e">
        <f t="shared" si="0"/>
        <v>#N/A</v>
      </c>
      <c r="AL28" t="e">
        <f t="shared" si="0"/>
        <v>#N/A</v>
      </c>
      <c r="AM28" t="str">
        <f t="shared" si="1"/>
        <v>None</v>
      </c>
      <c r="AN28" t="e">
        <f t="shared" si="1"/>
        <v>#N/A</v>
      </c>
      <c r="AO28" t="e">
        <f t="shared" si="1"/>
        <v>#N/A</v>
      </c>
      <c r="AP28" t="e">
        <f t="shared" si="1"/>
        <v>#N/A</v>
      </c>
      <c r="AQ28" t="e">
        <f t="shared" si="1"/>
        <v>#N/A</v>
      </c>
      <c r="AR28" t="e">
        <f t="shared" si="1"/>
        <v>#N/A</v>
      </c>
      <c r="AT28" s="2" t="s">
        <v>2567</v>
      </c>
      <c r="AU28" s="2">
        <v>39</v>
      </c>
      <c r="AV28" s="256">
        <v>2</v>
      </c>
      <c r="AW28" s="256">
        <v>0</v>
      </c>
      <c r="AX28" s="2" t="s">
        <v>528</v>
      </c>
      <c r="AY28" s="256">
        <v>4</v>
      </c>
      <c r="AZ28" s="256">
        <v>0</v>
      </c>
    </row>
    <row r="29" spans="1:52" x14ac:dyDescent="0.35">
      <c r="A29" s="189" t="s">
        <v>2568</v>
      </c>
      <c r="B29" t="str">
        <f>INDEX('Raw Initial'!$A$1:$IZ$96,MATCH(A29,'Raw Initial'!$B$1:$B$96,0),MATCH($M$1,'Raw Initial'!$A$1:$IZ$1,0))</f>
        <v>None</v>
      </c>
      <c r="C29" t="str">
        <f>INDEX('Raw Week1'!$A$1:$IZ$97,MATCH(A29,'Raw Week1'!$B$1:$B$97,0),MATCH($M$1,'Raw Week1'!$A$1:$IZ$1,0))</f>
        <v>None</v>
      </c>
      <c r="D29" t="e">
        <f>INDEX('Raw Week2'!$A$1:$IZ$97,MATCH(A29,'Raw Week2'!$B$1:$B$97,0),MATCH($M$1,'Raw Week2'!$A$1:$IZ$1,0))</f>
        <v>#N/A</v>
      </c>
      <c r="E29" t="e">
        <f>INDEX('Raw Week6'!$A$1:$IZ$96,MATCH(A29,'Raw Week6'!$B$1:$B$96,0),MATCH($M$1,'Raw Week6'!$A$1:$IZ$1,0))</f>
        <v>#N/A</v>
      </c>
      <c r="F29" t="e">
        <f>INDEX('Raw Week12'!$A$1:$IZ$97,MATCH(A29,'Raw Week12'!$B$1:$B$97,0),MATCH($M$1,'Raw Week12'!$A$1:$IZ$1,0))</f>
        <v>#N/A</v>
      </c>
      <c r="G29" t="str">
        <f>INDEX('Raw Week18'!$A$1:$IZ$96,MATCH(A29,'Raw Week18'!$B$1:$B$96,0),MATCH($M$1,'Raw Week18'!$A$1:$IZ$1,0))</f>
        <v>None</v>
      </c>
      <c r="H29" t="str">
        <f>INDEX('Raw Week24'!$A$1:$IZ$97,MATCH(A29,'Raw Week24'!$B$1:$B$97,0),MATCH($M$1,'Raw Week24'!$A$1:$IZ$1,0))</f>
        <v>None</v>
      </c>
      <c r="I29" t="str">
        <f>INDEX('Raw Week30'!$A$1:$IZ$96,MATCH(A29,'Raw Week30'!$B$1:$B$96,0),MATCH($M$1,'Raw Week30'!$A$1:$IZ$1,0))</f>
        <v>None</v>
      </c>
      <c r="J29" t="str">
        <f>INDEX('Raw Week36'!$A$1:$IZ$97,MATCH(A29,'Raw Week36'!$B$1:$B$97,0),MATCH($M$1,'Raw Week36'!$A$1:$IZ$1,0))</f>
        <v>None</v>
      </c>
      <c r="K29" t="str">
        <f>INDEX('Raw Week42'!$A$1:$IZ$95,MATCH(A29,'Raw Week42'!$B$1:$B$95,0),MATCH($M$1,'Raw Week42'!$A$1:$IZ$1,0))</f>
        <v>None</v>
      </c>
      <c r="L29" t="e">
        <f>INDEX('Raw Week48'!$A$1:$IZ$95,MATCH(A29,'Raw Week48'!$B$1:$B$95,0),MATCH($M$1,'Raw Week48'!$A$1:$IZ$1,0))</f>
        <v>#N/A</v>
      </c>
      <c r="N29"/>
      <c r="AH29" s="260" t="str">
        <f t="shared" si="0"/>
        <v>None</v>
      </c>
      <c r="AI29" t="str">
        <f t="shared" si="0"/>
        <v>None</v>
      </c>
      <c r="AJ29" t="e">
        <f t="shared" si="0"/>
        <v>#N/A</v>
      </c>
      <c r="AK29" t="e">
        <f t="shared" si="0"/>
        <v>#N/A</v>
      </c>
      <c r="AL29" t="e">
        <f t="shared" si="0"/>
        <v>#N/A</v>
      </c>
      <c r="AM29" t="str">
        <f t="shared" si="1"/>
        <v>None</v>
      </c>
      <c r="AN29" t="str">
        <f t="shared" si="1"/>
        <v>None</v>
      </c>
      <c r="AO29" t="str">
        <f t="shared" si="1"/>
        <v>None</v>
      </c>
      <c r="AP29" t="str">
        <f t="shared" si="1"/>
        <v>None</v>
      </c>
      <c r="AQ29" t="str">
        <f t="shared" si="1"/>
        <v>None</v>
      </c>
      <c r="AR29" t="e">
        <f t="shared" si="1"/>
        <v>#N/A</v>
      </c>
      <c r="AT29" s="2" t="s">
        <v>2568</v>
      </c>
      <c r="AU29" s="2">
        <v>21</v>
      </c>
      <c r="AV29" s="256">
        <v>1</v>
      </c>
      <c r="AW29" s="256">
        <v>1</v>
      </c>
      <c r="AX29" s="2" t="s">
        <v>50</v>
      </c>
      <c r="AY29" s="256">
        <v>2</v>
      </c>
      <c r="AZ29" s="256">
        <v>0</v>
      </c>
    </row>
    <row r="30" spans="1:52" x14ac:dyDescent="0.35">
      <c r="A30" s="189" t="s">
        <v>2569</v>
      </c>
      <c r="B30" t="str">
        <f>INDEX('Raw Initial'!$A$1:$IZ$96,MATCH(A30,'Raw Initial'!$B$1:$B$96,0),MATCH($M$1,'Raw Initial'!$A$1:$IZ$1,0))</f>
        <v>None</v>
      </c>
      <c r="C30" t="str">
        <f>INDEX('Raw Week1'!$A$1:$IZ$97,MATCH(A30,'Raw Week1'!$B$1:$B$97,0),MATCH($M$1,'Raw Week1'!$A$1:$IZ$1,0))</f>
        <v>None</v>
      </c>
      <c r="D30" t="e">
        <f>INDEX('Raw Week2'!$A$1:$IZ$97,MATCH(A30,'Raw Week2'!$B$1:$B$97,0),MATCH($M$1,'Raw Week2'!$A$1:$IZ$1,0))</f>
        <v>#N/A</v>
      </c>
      <c r="E30" t="e">
        <f>INDEX('Raw Week6'!$A$1:$IZ$96,MATCH(A30,'Raw Week6'!$B$1:$B$96,0),MATCH($M$1,'Raw Week6'!$A$1:$IZ$1,0))</f>
        <v>#N/A</v>
      </c>
      <c r="F30" t="e">
        <f>INDEX('Raw Week12'!$A$1:$IZ$97,MATCH(A30,'Raw Week12'!$B$1:$B$97,0),MATCH($M$1,'Raw Week12'!$A$1:$IZ$1,0))</f>
        <v>#N/A</v>
      </c>
      <c r="G30" t="e">
        <f>INDEX('Raw Week18'!$A$1:$IZ$96,MATCH(A30,'Raw Week18'!$B$1:$B$96,0),MATCH($M$1,'Raw Week18'!$A$1:$IZ$1,0))</f>
        <v>#N/A</v>
      </c>
      <c r="H30" t="e">
        <f>INDEX('Raw Week24'!$A$1:$IZ$97,MATCH(A30,'Raw Week24'!$B$1:$B$97,0),MATCH($M$1,'Raw Week24'!$A$1:$IZ$1,0))</f>
        <v>#N/A</v>
      </c>
      <c r="I30" t="e">
        <f>INDEX('Raw Week30'!$A$1:$IZ$96,MATCH(A30,'Raw Week30'!$B$1:$B$96,0),MATCH($M$1,'Raw Week30'!$A$1:$IZ$1,0))</f>
        <v>#N/A</v>
      </c>
      <c r="J30" t="e">
        <f>INDEX('Raw Week36'!$A$1:$IZ$97,MATCH(A30,'Raw Week36'!$B$1:$B$97,0),MATCH($M$1,'Raw Week36'!$A$1:$IZ$1,0))</f>
        <v>#N/A</v>
      </c>
      <c r="K30" t="e">
        <f>INDEX('Raw Week42'!$A$1:$IZ$95,MATCH(A30,'Raw Week42'!$B$1:$B$95,0),MATCH($M$1,'Raw Week42'!$A$1:$IZ$1,0))</f>
        <v>#N/A</v>
      </c>
      <c r="L30" t="e">
        <f>INDEX('Raw Week48'!$A$1:$IZ$95,MATCH(A30,'Raw Week48'!$B$1:$B$95,0),MATCH($M$1,'Raw Week48'!$A$1:$IZ$1,0))</f>
        <v>#N/A</v>
      </c>
      <c r="N30"/>
      <c r="AH30" s="260" t="str">
        <f t="shared" si="0"/>
        <v>None</v>
      </c>
      <c r="AI30" t="str">
        <f t="shared" si="0"/>
        <v>None</v>
      </c>
      <c r="AJ30" t="e">
        <f t="shared" si="0"/>
        <v>#N/A</v>
      </c>
      <c r="AK30" t="e">
        <f t="shared" si="0"/>
        <v>#N/A</v>
      </c>
      <c r="AL30" t="e">
        <f t="shared" si="0"/>
        <v>#N/A</v>
      </c>
      <c r="AM30" t="e">
        <f t="shared" si="1"/>
        <v>#N/A</v>
      </c>
      <c r="AN30" t="e">
        <f t="shared" si="1"/>
        <v>#N/A</v>
      </c>
      <c r="AO30" t="e">
        <f t="shared" si="1"/>
        <v>#N/A</v>
      </c>
      <c r="AP30" t="e">
        <f t="shared" si="1"/>
        <v>#N/A</v>
      </c>
      <c r="AQ30" t="e">
        <f t="shared" si="1"/>
        <v>#N/A</v>
      </c>
      <c r="AR30" t="e">
        <f t="shared" si="1"/>
        <v>#N/A</v>
      </c>
      <c r="AT30" s="2" t="s">
        <v>2569</v>
      </c>
      <c r="AU30" s="2">
        <v>26</v>
      </c>
      <c r="AV30" s="256">
        <v>1</v>
      </c>
      <c r="AW30" s="256">
        <v>0</v>
      </c>
      <c r="AX30" s="2" t="s">
        <v>50</v>
      </c>
      <c r="AY30" s="256">
        <v>3</v>
      </c>
      <c r="AZ30" s="256">
        <v>0</v>
      </c>
    </row>
    <row r="31" spans="1:52" x14ac:dyDescent="0.35">
      <c r="A31" s="189" t="s">
        <v>2570</v>
      </c>
      <c r="B31" t="str">
        <f>INDEX('Raw Initial'!$A$1:$IZ$96,MATCH(A31,'Raw Initial'!$B$1:$B$96,0),MATCH($M$1,'Raw Initial'!$A$1:$IZ$1,0))</f>
        <v>None</v>
      </c>
      <c r="C31" t="e">
        <f>INDEX('Raw Week1'!$A$1:$IZ$97,MATCH(A31,'Raw Week1'!$B$1:$B$97,0),MATCH($M$1,'Raw Week1'!$A$1:$IZ$1,0))</f>
        <v>#N/A</v>
      </c>
      <c r="D31" t="e">
        <f>INDEX('Raw Week2'!$A$1:$IZ$97,MATCH(A31,'Raw Week2'!$B$1:$B$97,0),MATCH($M$1,'Raw Week2'!$A$1:$IZ$1,0))</f>
        <v>#N/A</v>
      </c>
      <c r="E31" t="e">
        <f>INDEX('Raw Week6'!$A$1:$IZ$96,MATCH(A31,'Raw Week6'!$B$1:$B$96,0),MATCH($M$1,'Raw Week6'!$A$1:$IZ$1,0))</f>
        <v>#N/A</v>
      </c>
      <c r="F31" t="e">
        <f>INDEX('Raw Week12'!$A$1:$IZ$97,MATCH(A31,'Raw Week12'!$B$1:$B$97,0),MATCH($M$1,'Raw Week12'!$A$1:$IZ$1,0))</f>
        <v>#N/A</v>
      </c>
      <c r="G31" t="e">
        <f>INDEX('Raw Week18'!$A$1:$IZ$96,MATCH(A31,'Raw Week18'!$B$1:$B$96,0),MATCH($M$1,'Raw Week18'!$A$1:$IZ$1,0))</f>
        <v>#N/A</v>
      </c>
      <c r="H31" t="e">
        <f>INDEX('Raw Week24'!$A$1:$IZ$97,MATCH(A31,'Raw Week24'!$B$1:$B$97,0),MATCH($M$1,'Raw Week24'!$A$1:$IZ$1,0))</f>
        <v>#N/A</v>
      </c>
      <c r="I31" t="e">
        <f>INDEX('Raw Week30'!$A$1:$IZ$96,MATCH(A31,'Raw Week30'!$B$1:$B$96,0),MATCH($M$1,'Raw Week30'!$A$1:$IZ$1,0))</f>
        <v>#N/A</v>
      </c>
      <c r="J31" t="e">
        <f>INDEX('Raw Week36'!$A$1:$IZ$97,MATCH(A31,'Raw Week36'!$B$1:$B$97,0),MATCH($M$1,'Raw Week36'!$A$1:$IZ$1,0))</f>
        <v>#N/A</v>
      </c>
      <c r="K31" t="e">
        <f>INDEX('Raw Week42'!$A$1:$IZ$95,MATCH(A31,'Raw Week42'!$B$1:$B$95,0),MATCH($M$1,'Raw Week42'!$A$1:$IZ$1,0))</f>
        <v>#N/A</v>
      </c>
      <c r="L31" t="e">
        <f>INDEX('Raw Week48'!$A$1:$IZ$95,MATCH(A31,'Raw Week48'!$B$1:$B$95,0),MATCH($M$1,'Raw Week48'!$A$1:$IZ$1,0))</f>
        <v>#N/A</v>
      </c>
      <c r="N31"/>
      <c r="AH31" s="260" t="str">
        <f t="shared" si="0"/>
        <v>None</v>
      </c>
      <c r="AI31" t="e">
        <f t="shared" si="0"/>
        <v>#N/A</v>
      </c>
      <c r="AJ31" t="e">
        <f t="shared" si="0"/>
        <v>#N/A</v>
      </c>
      <c r="AK31" t="e">
        <f t="shared" si="0"/>
        <v>#N/A</v>
      </c>
      <c r="AL31" t="e">
        <f t="shared" si="0"/>
        <v>#N/A</v>
      </c>
      <c r="AM31" t="e">
        <f t="shared" si="1"/>
        <v>#N/A</v>
      </c>
      <c r="AN31" t="e">
        <f t="shared" si="1"/>
        <v>#N/A</v>
      </c>
      <c r="AO31" t="e">
        <f t="shared" si="1"/>
        <v>#N/A</v>
      </c>
      <c r="AP31" t="e">
        <f t="shared" si="1"/>
        <v>#N/A</v>
      </c>
      <c r="AQ31" t="e">
        <f t="shared" si="1"/>
        <v>#N/A</v>
      </c>
      <c r="AR31" t="e">
        <f t="shared" si="1"/>
        <v>#N/A</v>
      </c>
      <c r="AT31" s="2" t="s">
        <v>2570</v>
      </c>
      <c r="AU31" s="2">
        <v>19</v>
      </c>
      <c r="AV31" s="256">
        <v>1</v>
      </c>
      <c r="AW31" s="256">
        <v>1</v>
      </c>
      <c r="AX31" s="2" t="s">
        <v>50</v>
      </c>
      <c r="AY31" s="256">
        <v>2</v>
      </c>
      <c r="AZ31" s="256">
        <v>0</v>
      </c>
    </row>
    <row r="32" spans="1:52" x14ac:dyDescent="0.35">
      <c r="A32" s="189" t="s">
        <v>2571</v>
      </c>
      <c r="B32" t="str">
        <f>INDEX('Raw Initial'!$A$1:$IZ$96,MATCH(A32,'Raw Initial'!$B$1:$B$96,0),MATCH($M$1,'Raw Initial'!$A$1:$IZ$1,0))</f>
        <v>None</v>
      </c>
      <c r="C32" t="e">
        <f>INDEX('Raw Week1'!$A$1:$IZ$97,MATCH(A32,'Raw Week1'!$B$1:$B$97,0),MATCH($M$1,'Raw Week1'!$A$1:$IZ$1,0))</f>
        <v>#N/A</v>
      </c>
      <c r="D32" t="e">
        <f>INDEX('Raw Week2'!$A$1:$IZ$97,MATCH(A32,'Raw Week2'!$B$1:$B$97,0),MATCH($M$1,'Raw Week2'!$A$1:$IZ$1,0))</f>
        <v>#N/A</v>
      </c>
      <c r="E32" t="e">
        <f>INDEX('Raw Week6'!$A$1:$IZ$96,MATCH(A32,'Raw Week6'!$B$1:$B$96,0),MATCH($M$1,'Raw Week6'!$A$1:$IZ$1,0))</f>
        <v>#N/A</v>
      </c>
      <c r="F32" t="e">
        <f>INDEX('Raw Week12'!$A$1:$IZ$97,MATCH(A32,'Raw Week12'!$B$1:$B$97,0),MATCH($M$1,'Raw Week12'!$A$1:$IZ$1,0))</f>
        <v>#N/A</v>
      </c>
      <c r="G32" t="e">
        <f>INDEX('Raw Week18'!$A$1:$IZ$96,MATCH(A32,'Raw Week18'!$B$1:$B$96,0),MATCH($M$1,'Raw Week18'!$A$1:$IZ$1,0))</f>
        <v>#N/A</v>
      </c>
      <c r="H32" t="e">
        <f>INDEX('Raw Week24'!$A$1:$IZ$97,MATCH(A32,'Raw Week24'!$B$1:$B$97,0),MATCH($M$1,'Raw Week24'!$A$1:$IZ$1,0))</f>
        <v>#N/A</v>
      </c>
      <c r="I32" t="e">
        <f>INDEX('Raw Week30'!$A$1:$IZ$96,MATCH(A32,'Raw Week30'!$B$1:$B$96,0),MATCH($M$1,'Raw Week30'!$A$1:$IZ$1,0))</f>
        <v>#N/A</v>
      </c>
      <c r="J32" t="e">
        <f>INDEX('Raw Week36'!$A$1:$IZ$97,MATCH(A32,'Raw Week36'!$B$1:$B$97,0),MATCH($M$1,'Raw Week36'!$A$1:$IZ$1,0))</f>
        <v>#N/A</v>
      </c>
      <c r="K32" t="e">
        <f>INDEX('Raw Week42'!$A$1:$IZ$95,MATCH(A32,'Raw Week42'!$B$1:$B$95,0),MATCH($M$1,'Raw Week42'!$A$1:$IZ$1,0))</f>
        <v>#N/A</v>
      </c>
      <c r="L32" t="e">
        <f>INDEX('Raw Week48'!$A$1:$IZ$95,MATCH(A32,'Raw Week48'!$B$1:$B$95,0),MATCH($M$1,'Raw Week48'!$A$1:$IZ$1,0))</f>
        <v>#N/A</v>
      </c>
      <c r="N32"/>
      <c r="AH32" s="260" t="str">
        <f t="shared" si="0"/>
        <v>None</v>
      </c>
      <c r="AI32" t="e">
        <f t="shared" si="0"/>
        <v>#N/A</v>
      </c>
      <c r="AJ32" t="e">
        <f t="shared" si="0"/>
        <v>#N/A</v>
      </c>
      <c r="AK32" t="e">
        <f t="shared" si="0"/>
        <v>#N/A</v>
      </c>
      <c r="AL32" t="e">
        <f t="shared" si="0"/>
        <v>#N/A</v>
      </c>
      <c r="AM32" t="e">
        <f t="shared" si="1"/>
        <v>#N/A</v>
      </c>
      <c r="AN32" t="e">
        <f t="shared" si="1"/>
        <v>#N/A</v>
      </c>
      <c r="AO32" t="e">
        <f t="shared" si="1"/>
        <v>#N/A</v>
      </c>
      <c r="AP32" t="e">
        <f t="shared" si="1"/>
        <v>#N/A</v>
      </c>
      <c r="AQ32" t="e">
        <f t="shared" si="1"/>
        <v>#N/A</v>
      </c>
      <c r="AR32" t="e">
        <f t="shared" si="1"/>
        <v>#N/A</v>
      </c>
      <c r="AT32" s="2" t="s">
        <v>2571</v>
      </c>
      <c r="AU32" s="2">
        <v>37</v>
      </c>
      <c r="AV32" s="256">
        <v>2</v>
      </c>
      <c r="AW32" s="256">
        <v>0</v>
      </c>
      <c r="AX32" s="2" t="s">
        <v>138</v>
      </c>
      <c r="AY32" s="256">
        <v>3</v>
      </c>
      <c r="AZ32" s="256">
        <v>1</v>
      </c>
    </row>
    <row r="33" spans="1:52" x14ac:dyDescent="0.35">
      <c r="A33" s="189" t="s">
        <v>2572</v>
      </c>
      <c r="B33" t="str">
        <f>INDEX('Raw Initial'!$A$1:$IZ$96,MATCH(A33,'Raw Initial'!$B$1:$B$96,0),MATCH($M$1,'Raw Initial'!$A$1:$IZ$1,0))</f>
        <v>None</v>
      </c>
      <c r="C33" t="e">
        <f>INDEX('Raw Week1'!$A$1:$IZ$97,MATCH(A33,'Raw Week1'!$B$1:$B$97,0),MATCH($M$1,'Raw Week1'!$A$1:$IZ$1,0))</f>
        <v>#N/A</v>
      </c>
      <c r="D33" t="e">
        <f>INDEX('Raw Week2'!$A$1:$IZ$97,MATCH(A33,'Raw Week2'!$B$1:$B$97,0),MATCH($M$1,'Raw Week2'!$A$1:$IZ$1,0))</f>
        <v>#N/A</v>
      </c>
      <c r="E33" t="e">
        <f>INDEX('Raw Week6'!$A$1:$IZ$96,MATCH(A33,'Raw Week6'!$B$1:$B$96,0),MATCH($M$1,'Raw Week6'!$A$1:$IZ$1,0))</f>
        <v>#N/A</v>
      </c>
      <c r="F33" t="str">
        <f>INDEX('Raw Week12'!$A$1:$IZ$97,MATCH(A33,'Raw Week12'!$B$1:$B$97,0),MATCH($M$1,'Raw Week12'!$A$1:$IZ$1,0))</f>
        <v>None</v>
      </c>
      <c r="G33" t="e">
        <f>INDEX('Raw Week18'!$A$1:$IZ$96,MATCH(A33,'Raw Week18'!$B$1:$B$96,0),MATCH($M$1,'Raw Week18'!$A$1:$IZ$1,0))</f>
        <v>#N/A</v>
      </c>
      <c r="H33" t="e">
        <f>INDEX('Raw Week24'!$A$1:$IZ$97,MATCH(A33,'Raw Week24'!$B$1:$B$97,0),MATCH($M$1,'Raw Week24'!$A$1:$IZ$1,0))</f>
        <v>#N/A</v>
      </c>
      <c r="I33" t="e">
        <f>INDEX('Raw Week30'!$A$1:$IZ$96,MATCH(A33,'Raw Week30'!$B$1:$B$96,0),MATCH($M$1,'Raw Week30'!$A$1:$IZ$1,0))</f>
        <v>#N/A</v>
      </c>
      <c r="J33" t="e">
        <f>INDEX('Raw Week36'!$A$1:$IZ$97,MATCH(A33,'Raw Week36'!$B$1:$B$97,0),MATCH($M$1,'Raw Week36'!$A$1:$IZ$1,0))</f>
        <v>#N/A</v>
      </c>
      <c r="K33" t="e">
        <f>INDEX('Raw Week42'!$A$1:$IZ$95,MATCH(A33,'Raw Week42'!$B$1:$B$95,0),MATCH($M$1,'Raw Week42'!$A$1:$IZ$1,0))</f>
        <v>#N/A</v>
      </c>
      <c r="L33" t="e">
        <f>INDEX('Raw Week48'!$A$1:$IZ$95,MATCH(A33,'Raw Week48'!$B$1:$B$95,0),MATCH($M$1,'Raw Week48'!$A$1:$IZ$1,0))</f>
        <v>#N/A</v>
      </c>
      <c r="N33"/>
      <c r="AH33" s="260" t="str">
        <f t="shared" si="0"/>
        <v>None</v>
      </c>
      <c r="AI33" t="e">
        <f t="shared" si="0"/>
        <v>#N/A</v>
      </c>
      <c r="AJ33" t="e">
        <f t="shared" si="0"/>
        <v>#N/A</v>
      </c>
      <c r="AK33" t="e">
        <f t="shared" si="0"/>
        <v>#N/A</v>
      </c>
      <c r="AL33" t="str">
        <f t="shared" si="0"/>
        <v>None</v>
      </c>
      <c r="AM33" t="e">
        <f t="shared" si="1"/>
        <v>#N/A</v>
      </c>
      <c r="AN33" t="e">
        <f t="shared" si="1"/>
        <v>#N/A</v>
      </c>
      <c r="AO33" t="e">
        <f t="shared" si="1"/>
        <v>#N/A</v>
      </c>
      <c r="AP33" t="e">
        <f t="shared" si="1"/>
        <v>#N/A</v>
      </c>
      <c r="AQ33" t="e">
        <f t="shared" si="1"/>
        <v>#N/A</v>
      </c>
      <c r="AR33" t="e">
        <f t="shared" si="1"/>
        <v>#N/A</v>
      </c>
      <c r="AT33" s="2" t="s">
        <v>2572</v>
      </c>
      <c r="AU33" s="2">
        <v>60</v>
      </c>
      <c r="AV33" s="256">
        <v>4</v>
      </c>
      <c r="AW33" s="256">
        <v>1</v>
      </c>
      <c r="AX33" s="2" t="s">
        <v>50</v>
      </c>
      <c r="AY33" s="256">
        <v>2</v>
      </c>
      <c r="AZ33" s="256">
        <v>1</v>
      </c>
    </row>
    <row r="34" spans="1:52" x14ac:dyDescent="0.35">
      <c r="A34" s="189" t="s">
        <v>2573</v>
      </c>
      <c r="B34" t="str">
        <f>INDEX('Raw Initial'!$A$1:$IZ$96,MATCH(A34,'Raw Initial'!$B$1:$B$96,0),MATCH($M$1,'Raw Initial'!$A$1:$IZ$1,0))</f>
        <v>None</v>
      </c>
      <c r="C34" t="str">
        <f>INDEX('Raw Week1'!$A$1:$IZ$97,MATCH(A34,'Raw Week1'!$B$1:$B$97,0),MATCH($M$1,'Raw Week1'!$A$1:$IZ$1,0))</f>
        <v>None</v>
      </c>
      <c r="D34" t="e">
        <f>INDEX('Raw Week2'!$A$1:$IZ$97,MATCH(A34,'Raw Week2'!$B$1:$B$97,0),MATCH($M$1,'Raw Week2'!$A$1:$IZ$1,0))</f>
        <v>#N/A</v>
      </c>
      <c r="E34" t="e">
        <f>INDEX('Raw Week6'!$A$1:$IZ$96,MATCH(A34,'Raw Week6'!$B$1:$B$96,0),MATCH($M$1,'Raw Week6'!$A$1:$IZ$1,0))</f>
        <v>#N/A</v>
      </c>
      <c r="F34" t="str">
        <f>INDEX('Raw Week12'!$A$1:$IZ$97,MATCH(A34,'Raw Week12'!$B$1:$B$97,0),MATCH($M$1,'Raw Week12'!$A$1:$IZ$1,0))</f>
        <v>None</v>
      </c>
      <c r="G34" t="str">
        <f>INDEX('Raw Week18'!$A$1:$IZ$96,MATCH(A34,'Raw Week18'!$B$1:$B$96,0),MATCH($M$1,'Raw Week18'!$A$1:$IZ$1,0))</f>
        <v>None</v>
      </c>
      <c r="H34" t="e">
        <f>INDEX('Raw Week24'!$A$1:$IZ$97,MATCH(A34,'Raw Week24'!$B$1:$B$97,0),MATCH($M$1,'Raw Week24'!$A$1:$IZ$1,0))</f>
        <v>#N/A</v>
      </c>
      <c r="I34" t="str">
        <f>INDEX('Raw Week30'!$A$1:$IZ$96,MATCH(A34,'Raw Week30'!$B$1:$B$96,0),MATCH($M$1,'Raw Week30'!$A$1:$IZ$1,0))</f>
        <v>None</v>
      </c>
      <c r="J34" t="e">
        <f>INDEX('Raw Week36'!$A$1:$IZ$97,MATCH(A34,'Raw Week36'!$B$1:$B$97,0),MATCH($M$1,'Raw Week36'!$A$1:$IZ$1,0))</f>
        <v>#N/A</v>
      </c>
      <c r="K34" t="str">
        <f>INDEX('Raw Week42'!$A$1:$IZ$95,MATCH(A34,'Raw Week42'!$B$1:$B$95,0),MATCH($M$1,'Raw Week42'!$A$1:$IZ$1,0))</f>
        <v>None</v>
      </c>
      <c r="L34" t="e">
        <f>INDEX('Raw Week48'!$A$1:$IZ$95,MATCH(A34,'Raw Week48'!$B$1:$B$95,0),MATCH($M$1,'Raw Week48'!$A$1:$IZ$1,0))</f>
        <v>#N/A</v>
      </c>
      <c r="N34"/>
      <c r="AH34" s="260" t="str">
        <f t="shared" ref="AH34:AR57" si="2">B34</f>
        <v>None</v>
      </c>
      <c r="AI34" t="str">
        <f t="shared" si="2"/>
        <v>None</v>
      </c>
      <c r="AJ34" t="e">
        <f t="shared" si="2"/>
        <v>#N/A</v>
      </c>
      <c r="AK34" t="e">
        <f t="shared" si="2"/>
        <v>#N/A</v>
      </c>
      <c r="AL34" t="str">
        <f t="shared" si="2"/>
        <v>None</v>
      </c>
      <c r="AM34" t="str">
        <f t="shared" si="2"/>
        <v>None</v>
      </c>
      <c r="AN34" t="e">
        <f t="shared" si="2"/>
        <v>#N/A</v>
      </c>
      <c r="AO34" t="str">
        <f t="shared" si="2"/>
        <v>None</v>
      </c>
      <c r="AP34" t="e">
        <f t="shared" si="2"/>
        <v>#N/A</v>
      </c>
      <c r="AQ34" t="str">
        <f t="shared" si="2"/>
        <v>None</v>
      </c>
      <c r="AR34" t="e">
        <f t="shared" si="2"/>
        <v>#N/A</v>
      </c>
      <c r="AT34" s="2" t="s">
        <v>2573</v>
      </c>
      <c r="AU34" s="2">
        <v>36</v>
      </c>
      <c r="AV34" s="256">
        <v>2</v>
      </c>
      <c r="AW34" s="256">
        <v>0</v>
      </c>
      <c r="AX34" s="2" t="s">
        <v>50</v>
      </c>
      <c r="AY34" s="256">
        <v>0</v>
      </c>
      <c r="AZ34" s="256">
        <v>1</v>
      </c>
    </row>
    <row r="35" spans="1:52" x14ac:dyDescent="0.35">
      <c r="A35" s="189" t="s">
        <v>2574</v>
      </c>
      <c r="B35" t="str">
        <f>INDEX('Raw Initial'!$A$1:$IZ$96,MATCH(A35,'Raw Initial'!$B$1:$B$96,0),MATCH($M$1,'Raw Initial'!$A$1:$IZ$1,0))</f>
        <v>None</v>
      </c>
      <c r="C35" t="e">
        <f>INDEX('Raw Week1'!$A$1:$IZ$97,MATCH(A35,'Raw Week1'!$B$1:$B$97,0),MATCH($M$1,'Raw Week1'!$A$1:$IZ$1,0))</f>
        <v>#N/A</v>
      </c>
      <c r="D35" t="e">
        <f>INDEX('Raw Week2'!$A$1:$IZ$97,MATCH(A35,'Raw Week2'!$B$1:$B$97,0),MATCH($M$1,'Raw Week2'!$A$1:$IZ$1,0))</f>
        <v>#N/A</v>
      </c>
      <c r="E35" t="e">
        <f>INDEX('Raw Week6'!$A$1:$IZ$96,MATCH(A35,'Raw Week6'!$B$1:$B$96,0),MATCH($M$1,'Raw Week6'!$A$1:$IZ$1,0))</f>
        <v>#N/A</v>
      </c>
      <c r="F35" t="e">
        <f>INDEX('Raw Week12'!$A$1:$IZ$97,MATCH(A35,'Raw Week12'!$B$1:$B$97,0),MATCH($M$1,'Raw Week12'!$A$1:$IZ$1,0))</f>
        <v>#N/A</v>
      </c>
      <c r="G35" t="e">
        <f>INDEX('Raw Week18'!$A$1:$IZ$96,MATCH(A35,'Raw Week18'!$B$1:$B$96,0),MATCH($M$1,'Raw Week18'!$A$1:$IZ$1,0))</f>
        <v>#N/A</v>
      </c>
      <c r="H35" t="e">
        <f>INDEX('Raw Week24'!$A$1:$IZ$97,MATCH(A35,'Raw Week24'!$B$1:$B$97,0),MATCH($M$1,'Raw Week24'!$A$1:$IZ$1,0))</f>
        <v>#N/A</v>
      </c>
      <c r="I35" t="e">
        <f>INDEX('Raw Week30'!$A$1:$IZ$96,MATCH(A35,'Raw Week30'!$B$1:$B$96,0),MATCH($M$1,'Raw Week30'!$A$1:$IZ$1,0))</f>
        <v>#N/A</v>
      </c>
      <c r="J35" t="e">
        <f>INDEX('Raw Week36'!$A$1:$IZ$97,MATCH(A35,'Raw Week36'!$B$1:$B$97,0),MATCH($M$1,'Raw Week36'!$A$1:$IZ$1,0))</f>
        <v>#N/A</v>
      </c>
      <c r="K35" t="e">
        <f>INDEX('Raw Week42'!$A$1:$IZ$95,MATCH(A35,'Raw Week42'!$B$1:$B$95,0),MATCH($M$1,'Raw Week42'!$A$1:$IZ$1,0))</f>
        <v>#N/A</v>
      </c>
      <c r="L35" t="e">
        <f>INDEX('Raw Week48'!$A$1:$IZ$95,MATCH(A35,'Raw Week48'!$B$1:$B$95,0),MATCH($M$1,'Raw Week48'!$A$1:$IZ$1,0))</f>
        <v>#N/A</v>
      </c>
      <c r="N35"/>
      <c r="AH35" s="260" t="str">
        <f t="shared" si="2"/>
        <v>None</v>
      </c>
      <c r="AI35" t="e">
        <f t="shared" si="2"/>
        <v>#N/A</v>
      </c>
      <c r="AJ35" t="e">
        <f t="shared" si="2"/>
        <v>#N/A</v>
      </c>
      <c r="AK35" t="e">
        <f t="shared" si="2"/>
        <v>#N/A</v>
      </c>
      <c r="AL35" t="e">
        <f t="shared" si="2"/>
        <v>#N/A</v>
      </c>
      <c r="AM35" t="e">
        <f t="shared" si="2"/>
        <v>#N/A</v>
      </c>
      <c r="AN35" t="e">
        <f t="shared" si="2"/>
        <v>#N/A</v>
      </c>
      <c r="AO35" t="e">
        <f t="shared" si="2"/>
        <v>#N/A</v>
      </c>
      <c r="AP35" t="e">
        <f t="shared" si="2"/>
        <v>#N/A</v>
      </c>
      <c r="AQ35" t="e">
        <f t="shared" si="2"/>
        <v>#N/A</v>
      </c>
      <c r="AR35" t="e">
        <f t="shared" si="2"/>
        <v>#N/A</v>
      </c>
      <c r="AT35" s="2" t="s">
        <v>2574</v>
      </c>
      <c r="AU35" s="2">
        <v>52</v>
      </c>
      <c r="AV35" s="256">
        <v>4</v>
      </c>
      <c r="AW35" s="256">
        <v>0</v>
      </c>
      <c r="AX35" s="2" t="s">
        <v>50</v>
      </c>
      <c r="AY35" s="256">
        <v>5</v>
      </c>
      <c r="AZ35" s="256">
        <v>1</v>
      </c>
    </row>
    <row r="36" spans="1:52" x14ac:dyDescent="0.35">
      <c r="A36" s="189" t="s">
        <v>2575</v>
      </c>
      <c r="B36" t="str">
        <f>INDEX('Raw Initial'!$A$1:$IZ$96,MATCH(A36,'Raw Initial'!$B$1:$B$96,0),MATCH($M$1,'Raw Initial'!$A$1:$IZ$1,0))</f>
        <v>None</v>
      </c>
      <c r="C36" t="str">
        <f>INDEX('Raw Week1'!$A$1:$IZ$97,MATCH(A36,'Raw Week1'!$B$1:$B$97,0),MATCH($M$1,'Raw Week1'!$A$1:$IZ$1,0))</f>
        <v>None</v>
      </c>
      <c r="D36" t="str">
        <f>INDEX('Raw Week2'!$A$1:$IZ$97,MATCH(A36,'Raw Week2'!$B$1:$B$97,0),MATCH($M$1,'Raw Week2'!$A$1:$IZ$1,0))</f>
        <v>None</v>
      </c>
      <c r="E36" t="str">
        <f>INDEX('Raw Week6'!$A$1:$IZ$96,MATCH(A36,'Raw Week6'!$B$1:$B$96,0),MATCH($M$1,'Raw Week6'!$A$1:$IZ$1,0))</f>
        <v>None</v>
      </c>
      <c r="F36" t="str">
        <f>INDEX('Raw Week12'!$A$1:$IZ$97,MATCH(A36,'Raw Week12'!$B$1:$B$97,0),MATCH($M$1,'Raw Week12'!$A$1:$IZ$1,0))</f>
        <v>None</v>
      </c>
      <c r="G36" t="str">
        <f>INDEX('Raw Week18'!$A$1:$IZ$96,MATCH(A36,'Raw Week18'!$B$1:$B$96,0),MATCH($M$1,'Raw Week18'!$A$1:$IZ$1,0))</f>
        <v>None</v>
      </c>
      <c r="H36" t="str">
        <f>INDEX('Raw Week24'!$A$1:$IZ$97,MATCH(A36,'Raw Week24'!$B$1:$B$97,0),MATCH($M$1,'Raw Week24'!$A$1:$IZ$1,0))</f>
        <v>None</v>
      </c>
      <c r="I36" t="str">
        <f>INDEX('Raw Week30'!$A$1:$IZ$96,MATCH(A36,'Raw Week30'!$B$1:$B$96,0),MATCH($M$1,'Raw Week30'!$A$1:$IZ$1,0))</f>
        <v>None</v>
      </c>
      <c r="J36" t="str">
        <f>INDEX('Raw Week36'!$A$1:$IZ$97,MATCH(A36,'Raw Week36'!$B$1:$B$97,0),MATCH($M$1,'Raw Week36'!$A$1:$IZ$1,0))</f>
        <v>None</v>
      </c>
      <c r="K36" t="str">
        <f>INDEX('Raw Week42'!$A$1:$IZ$95,MATCH(A36,'Raw Week42'!$B$1:$B$95,0),MATCH($M$1,'Raw Week42'!$A$1:$IZ$1,0))</f>
        <v>None</v>
      </c>
      <c r="L36" t="str">
        <f>INDEX('Raw Week48'!$A$1:$IZ$95,MATCH(A36,'Raw Week48'!$B$1:$B$95,0),MATCH($M$1,'Raw Week48'!$A$1:$IZ$1,0))</f>
        <v>None</v>
      </c>
      <c r="N36"/>
      <c r="AH36" s="260" t="str">
        <f t="shared" si="2"/>
        <v>None</v>
      </c>
      <c r="AI36" t="str">
        <f t="shared" si="2"/>
        <v>None</v>
      </c>
      <c r="AJ36" t="str">
        <f t="shared" si="2"/>
        <v>None</v>
      </c>
      <c r="AK36" t="str">
        <f t="shared" si="2"/>
        <v>None</v>
      </c>
      <c r="AL36" t="str">
        <f t="shared" si="2"/>
        <v>None</v>
      </c>
      <c r="AM36" t="str">
        <f t="shared" si="2"/>
        <v>None</v>
      </c>
      <c r="AN36" t="str">
        <f t="shared" si="2"/>
        <v>None</v>
      </c>
      <c r="AO36" t="str">
        <f t="shared" si="2"/>
        <v>None</v>
      </c>
      <c r="AP36" t="str">
        <f t="shared" si="2"/>
        <v>None</v>
      </c>
      <c r="AQ36" t="str">
        <f t="shared" si="2"/>
        <v>None</v>
      </c>
      <c r="AR36" t="str">
        <f t="shared" si="2"/>
        <v>None</v>
      </c>
      <c r="AT36" s="2" t="s">
        <v>2575</v>
      </c>
      <c r="AU36" s="2">
        <v>47</v>
      </c>
      <c r="AV36" s="256">
        <v>3</v>
      </c>
      <c r="AW36" s="256">
        <v>1</v>
      </c>
      <c r="AX36" s="2" t="s">
        <v>50</v>
      </c>
      <c r="AY36" s="256">
        <v>3</v>
      </c>
      <c r="AZ36" s="256">
        <v>0</v>
      </c>
    </row>
    <row r="37" spans="1:52" x14ac:dyDescent="0.35">
      <c r="A37" s="189" t="s">
        <v>2576</v>
      </c>
      <c r="B37" t="str">
        <f>INDEX('Raw Initial'!$A$1:$IZ$96,MATCH(A37,'Raw Initial'!$B$1:$B$96,0),MATCH($M$1,'Raw Initial'!$A$1:$IZ$1,0))</f>
        <v>None</v>
      </c>
      <c r="C37" t="str">
        <f>INDEX('Raw Week1'!$A$1:$IZ$97,MATCH(A37,'Raw Week1'!$B$1:$B$97,0),MATCH($M$1,'Raw Week1'!$A$1:$IZ$1,0))</f>
        <v>None</v>
      </c>
      <c r="D37" t="str">
        <f>INDEX('Raw Week2'!$A$1:$IZ$97,MATCH(A37,'Raw Week2'!$B$1:$B$97,0),MATCH($M$1,'Raw Week2'!$A$1:$IZ$1,0))</f>
        <v>None</v>
      </c>
      <c r="E37" t="str">
        <f>INDEX('Raw Week6'!$A$1:$IZ$96,MATCH(A37,'Raw Week6'!$B$1:$B$96,0),MATCH($M$1,'Raw Week6'!$A$1:$IZ$1,0))</f>
        <v>None</v>
      </c>
      <c r="F37" t="str">
        <f>INDEX('Raw Week12'!$A$1:$IZ$97,MATCH(A37,'Raw Week12'!$B$1:$B$97,0),MATCH($M$1,'Raw Week12'!$A$1:$IZ$1,0))</f>
        <v>None</v>
      </c>
      <c r="G37" t="e">
        <f>INDEX('Raw Week18'!$A$1:$IZ$96,MATCH(A37,'Raw Week18'!$B$1:$B$96,0),MATCH($M$1,'Raw Week18'!$A$1:$IZ$1,0))</f>
        <v>#N/A</v>
      </c>
      <c r="H37" t="str">
        <f>INDEX('Raw Week24'!$A$1:$IZ$97,MATCH(A37,'Raw Week24'!$B$1:$B$97,0),MATCH($M$1,'Raw Week24'!$A$1:$IZ$1,0))</f>
        <v>None</v>
      </c>
      <c r="I37" t="e">
        <f>INDEX('Raw Week30'!$A$1:$IZ$96,MATCH(A37,'Raw Week30'!$B$1:$B$96,0),MATCH($M$1,'Raw Week30'!$A$1:$IZ$1,0))</f>
        <v>#N/A</v>
      </c>
      <c r="J37" t="str">
        <f>INDEX('Raw Week36'!$A$1:$IZ$97,MATCH(A37,'Raw Week36'!$B$1:$B$97,0),MATCH($M$1,'Raw Week36'!$A$1:$IZ$1,0))</f>
        <v>None</v>
      </c>
      <c r="K37" t="e">
        <f>INDEX('Raw Week42'!$A$1:$IZ$95,MATCH(A37,'Raw Week42'!$B$1:$B$95,0),MATCH($M$1,'Raw Week42'!$A$1:$IZ$1,0))</f>
        <v>#N/A</v>
      </c>
      <c r="L37" t="str">
        <f>INDEX('Raw Week48'!$A$1:$IZ$95,MATCH(A37,'Raw Week48'!$B$1:$B$95,0),MATCH($M$1,'Raw Week48'!$A$1:$IZ$1,0))</f>
        <v>None</v>
      </c>
      <c r="N37"/>
      <c r="AH37" s="260" t="str">
        <f t="shared" si="2"/>
        <v>None</v>
      </c>
      <c r="AI37" t="str">
        <f t="shared" si="2"/>
        <v>None</v>
      </c>
      <c r="AJ37" t="str">
        <f t="shared" si="2"/>
        <v>None</v>
      </c>
      <c r="AK37" t="str">
        <f t="shared" si="2"/>
        <v>None</v>
      </c>
      <c r="AL37" t="str">
        <f t="shared" si="2"/>
        <v>None</v>
      </c>
      <c r="AM37" t="e">
        <f t="shared" si="2"/>
        <v>#N/A</v>
      </c>
      <c r="AN37" t="str">
        <f t="shared" si="2"/>
        <v>None</v>
      </c>
      <c r="AO37" t="e">
        <f t="shared" si="2"/>
        <v>#N/A</v>
      </c>
      <c r="AP37" t="str">
        <f t="shared" si="2"/>
        <v>None</v>
      </c>
      <c r="AQ37" t="e">
        <f t="shared" si="2"/>
        <v>#N/A</v>
      </c>
      <c r="AR37" t="str">
        <f t="shared" si="2"/>
        <v>None</v>
      </c>
      <c r="AT37" s="2" t="s">
        <v>2576</v>
      </c>
      <c r="AU37" s="2">
        <v>60</v>
      </c>
      <c r="AV37" s="256">
        <v>4</v>
      </c>
      <c r="AW37" s="256">
        <v>0</v>
      </c>
      <c r="AX37" s="2" t="s">
        <v>50</v>
      </c>
      <c r="AY37" s="256">
        <v>5</v>
      </c>
      <c r="AZ37" s="256">
        <v>0</v>
      </c>
    </row>
    <row r="38" spans="1:52" x14ac:dyDescent="0.35">
      <c r="A38" s="189" t="s">
        <v>2577</v>
      </c>
      <c r="B38" t="str">
        <f>INDEX('Raw Initial'!$A$1:$IZ$96,MATCH(A38,'Raw Initial'!$B$1:$B$96,0),MATCH($M$1,'Raw Initial'!$A$1:$IZ$1,0))</f>
        <v>between 1 and 5 per day</v>
      </c>
      <c r="C38" t="e">
        <f>INDEX('Raw Week1'!$A$1:$IZ$97,MATCH(A38,'Raw Week1'!$B$1:$B$97,0),MATCH($M$1,'Raw Week1'!$A$1:$IZ$1,0))</f>
        <v>#N/A</v>
      </c>
      <c r="D38" t="e">
        <f>INDEX('Raw Week2'!$A$1:$IZ$97,MATCH(A38,'Raw Week2'!$B$1:$B$97,0),MATCH($M$1,'Raw Week2'!$A$1:$IZ$1,0))</f>
        <v>#N/A</v>
      </c>
      <c r="E38" t="e">
        <f>INDEX('Raw Week6'!$A$1:$IZ$96,MATCH(A38,'Raw Week6'!$B$1:$B$96,0),MATCH($M$1,'Raw Week6'!$A$1:$IZ$1,0))</f>
        <v>#N/A</v>
      </c>
      <c r="F38" t="e">
        <f>INDEX('Raw Week12'!$A$1:$IZ$97,MATCH(A38,'Raw Week12'!$B$1:$B$97,0),MATCH($M$1,'Raw Week12'!$A$1:$IZ$1,0))</f>
        <v>#N/A</v>
      </c>
      <c r="G38" t="e">
        <f>INDEX('Raw Week18'!$A$1:$IZ$96,MATCH(A38,'Raw Week18'!$B$1:$B$96,0),MATCH($M$1,'Raw Week18'!$A$1:$IZ$1,0))</f>
        <v>#N/A</v>
      </c>
      <c r="H38" t="e">
        <f>INDEX('Raw Week24'!$A$1:$IZ$97,MATCH(A38,'Raw Week24'!$B$1:$B$97,0),MATCH($M$1,'Raw Week24'!$A$1:$IZ$1,0))</f>
        <v>#N/A</v>
      </c>
      <c r="I38" t="e">
        <f>INDEX('Raw Week30'!$A$1:$IZ$96,MATCH(A38,'Raw Week30'!$B$1:$B$96,0),MATCH($M$1,'Raw Week30'!$A$1:$IZ$1,0))</f>
        <v>#N/A</v>
      </c>
      <c r="J38" t="e">
        <f>INDEX('Raw Week36'!$A$1:$IZ$97,MATCH(A38,'Raw Week36'!$B$1:$B$97,0),MATCH($M$1,'Raw Week36'!$A$1:$IZ$1,0))</f>
        <v>#N/A</v>
      </c>
      <c r="K38" t="e">
        <f>INDEX('Raw Week42'!$A$1:$IZ$95,MATCH(A38,'Raw Week42'!$B$1:$B$95,0),MATCH($M$1,'Raw Week42'!$A$1:$IZ$1,0))</f>
        <v>#N/A</v>
      </c>
      <c r="L38" t="e">
        <f>INDEX('Raw Week48'!$A$1:$IZ$95,MATCH(A38,'Raw Week48'!$B$1:$B$95,0),MATCH($M$1,'Raw Week48'!$A$1:$IZ$1,0))</f>
        <v>#N/A</v>
      </c>
      <c r="N38"/>
      <c r="AH38" s="260" t="str">
        <f t="shared" si="2"/>
        <v>between 1 and 5 per day</v>
      </c>
      <c r="AI38" t="e">
        <f t="shared" si="2"/>
        <v>#N/A</v>
      </c>
      <c r="AJ38" t="e">
        <f t="shared" si="2"/>
        <v>#N/A</v>
      </c>
      <c r="AK38" t="e">
        <f t="shared" si="2"/>
        <v>#N/A</v>
      </c>
      <c r="AL38" t="e">
        <f t="shared" si="2"/>
        <v>#N/A</v>
      </c>
      <c r="AM38" t="e">
        <f t="shared" si="2"/>
        <v>#N/A</v>
      </c>
      <c r="AN38" t="e">
        <f t="shared" si="2"/>
        <v>#N/A</v>
      </c>
      <c r="AO38" t="e">
        <f t="shared" si="2"/>
        <v>#N/A</v>
      </c>
      <c r="AP38" t="e">
        <f t="shared" si="2"/>
        <v>#N/A</v>
      </c>
      <c r="AQ38" t="e">
        <f t="shared" si="2"/>
        <v>#N/A</v>
      </c>
      <c r="AR38" t="e">
        <f t="shared" si="2"/>
        <v>#N/A</v>
      </c>
      <c r="AT38" s="2" t="s">
        <v>2577</v>
      </c>
      <c r="AU38" s="2">
        <v>38</v>
      </c>
      <c r="AV38" s="256">
        <v>2</v>
      </c>
      <c r="AW38" s="256">
        <v>1</v>
      </c>
      <c r="AX38" s="2" t="s">
        <v>88</v>
      </c>
      <c r="AY38" s="256">
        <v>3</v>
      </c>
      <c r="AZ38" s="256">
        <v>0</v>
      </c>
    </row>
    <row r="39" spans="1:52" x14ac:dyDescent="0.35">
      <c r="A39" s="189" t="s">
        <v>2578</v>
      </c>
      <c r="B39" t="str">
        <f>INDEX('Raw Initial'!$A$1:$IZ$96,MATCH(A39,'Raw Initial'!$B$1:$B$96,0),MATCH($M$1,'Raw Initial'!$A$1:$IZ$1,0))</f>
        <v>None</v>
      </c>
      <c r="C39" t="e">
        <f>INDEX('Raw Week1'!$A$1:$IZ$97,MATCH(A39,'Raw Week1'!$B$1:$B$97,0),MATCH($M$1,'Raw Week1'!$A$1:$IZ$1,0))</f>
        <v>#N/A</v>
      </c>
      <c r="D39" t="e">
        <f>INDEX('Raw Week2'!$A$1:$IZ$97,MATCH(A39,'Raw Week2'!$B$1:$B$97,0),MATCH($M$1,'Raw Week2'!$A$1:$IZ$1,0))</f>
        <v>#N/A</v>
      </c>
      <c r="E39" t="e">
        <f>INDEX('Raw Week6'!$A$1:$IZ$96,MATCH(A39,'Raw Week6'!$B$1:$B$96,0),MATCH($M$1,'Raw Week6'!$A$1:$IZ$1,0))</f>
        <v>#N/A</v>
      </c>
      <c r="F39" t="str">
        <f>INDEX('Raw Week12'!$A$1:$IZ$97,MATCH(A39,'Raw Week12'!$B$1:$B$97,0),MATCH($M$1,'Raw Week12'!$A$1:$IZ$1,0))</f>
        <v>None</v>
      </c>
      <c r="G39" t="e">
        <f>INDEX('Raw Week18'!$A$1:$IZ$96,MATCH(A39,'Raw Week18'!$B$1:$B$96,0),MATCH($M$1,'Raw Week18'!$A$1:$IZ$1,0))</f>
        <v>#N/A</v>
      </c>
      <c r="H39" t="str">
        <f>INDEX('Raw Week24'!$A$1:$IZ$97,MATCH(A39,'Raw Week24'!$B$1:$B$97,0),MATCH($M$1,'Raw Week24'!$A$1:$IZ$1,0))</f>
        <v>None</v>
      </c>
      <c r="I39" t="e">
        <f>INDEX('Raw Week30'!$A$1:$IZ$96,MATCH(A39,'Raw Week30'!$B$1:$B$96,0),MATCH($M$1,'Raw Week30'!$A$1:$IZ$1,0))</f>
        <v>#N/A</v>
      </c>
      <c r="J39" t="str">
        <f>INDEX('Raw Week36'!$A$1:$IZ$97,MATCH(A39,'Raw Week36'!$B$1:$B$97,0),MATCH($M$1,'Raw Week36'!$A$1:$IZ$1,0))</f>
        <v>None</v>
      </c>
      <c r="K39" t="e">
        <f>INDEX('Raw Week42'!$A$1:$IZ$95,MATCH(A39,'Raw Week42'!$B$1:$B$95,0),MATCH($M$1,'Raw Week42'!$A$1:$IZ$1,0))</f>
        <v>#N/A</v>
      </c>
      <c r="L39" t="e">
        <f>INDEX('Raw Week48'!$A$1:$IZ$95,MATCH(A39,'Raw Week48'!$B$1:$B$95,0),MATCH($M$1,'Raw Week48'!$A$1:$IZ$1,0))</f>
        <v>#N/A</v>
      </c>
      <c r="N39"/>
      <c r="AH39" s="260" t="str">
        <f t="shared" si="2"/>
        <v>None</v>
      </c>
      <c r="AI39" t="e">
        <f t="shared" si="2"/>
        <v>#N/A</v>
      </c>
      <c r="AJ39" t="e">
        <f t="shared" si="2"/>
        <v>#N/A</v>
      </c>
      <c r="AK39" t="e">
        <f t="shared" si="2"/>
        <v>#N/A</v>
      </c>
      <c r="AL39" t="str">
        <f t="shared" si="2"/>
        <v>None</v>
      </c>
      <c r="AM39" t="e">
        <f t="shared" si="2"/>
        <v>#N/A</v>
      </c>
      <c r="AN39" t="str">
        <f t="shared" si="2"/>
        <v>None</v>
      </c>
      <c r="AO39" t="e">
        <f t="shared" si="2"/>
        <v>#N/A</v>
      </c>
      <c r="AP39" t="str">
        <f t="shared" si="2"/>
        <v>None</v>
      </c>
      <c r="AQ39" t="e">
        <f t="shared" si="2"/>
        <v>#N/A</v>
      </c>
      <c r="AR39" t="e">
        <f t="shared" si="2"/>
        <v>#N/A</v>
      </c>
      <c r="AT39" s="2" t="s">
        <v>2578</v>
      </c>
      <c r="AU39" s="2">
        <v>43</v>
      </c>
      <c r="AV39" s="256">
        <v>3</v>
      </c>
      <c r="AW39" s="256">
        <v>0</v>
      </c>
      <c r="AX39" s="2" t="s">
        <v>138</v>
      </c>
      <c r="AY39" s="256">
        <v>4</v>
      </c>
      <c r="AZ39" s="256">
        <v>0</v>
      </c>
    </row>
    <row r="40" spans="1:52" x14ac:dyDescent="0.35">
      <c r="A40" s="189" t="s">
        <v>2579</v>
      </c>
      <c r="B40" t="str">
        <f>INDEX('Raw Initial'!$A$1:$IZ$96,MATCH(A40,'Raw Initial'!$B$1:$B$96,0),MATCH($M$1,'Raw Initial'!$A$1:$IZ$1,0))</f>
        <v>None</v>
      </c>
      <c r="C40" t="e">
        <f>INDEX('Raw Week1'!$A$1:$IZ$97,MATCH(A40,'Raw Week1'!$B$1:$B$97,0),MATCH($M$1,'Raw Week1'!$A$1:$IZ$1,0))</f>
        <v>#N/A</v>
      </c>
      <c r="D40" t="e">
        <f>INDEX('Raw Week2'!$A$1:$IZ$97,MATCH(A40,'Raw Week2'!$B$1:$B$97,0),MATCH($M$1,'Raw Week2'!$A$1:$IZ$1,0))</f>
        <v>#N/A</v>
      </c>
      <c r="E40" t="str">
        <f>INDEX('Raw Week6'!$A$1:$IZ$96,MATCH(A40,'Raw Week6'!$B$1:$B$96,0),MATCH($M$1,'Raw Week6'!$A$1:$IZ$1,0))</f>
        <v>None</v>
      </c>
      <c r="F40" t="e">
        <f>INDEX('Raw Week12'!$A$1:$IZ$97,MATCH(A40,'Raw Week12'!$B$1:$B$97,0),MATCH($M$1,'Raw Week12'!$A$1:$IZ$1,0))</f>
        <v>#N/A</v>
      </c>
      <c r="G40" t="e">
        <f>INDEX('Raw Week18'!$A$1:$IZ$96,MATCH(A40,'Raw Week18'!$B$1:$B$96,0),MATCH($M$1,'Raw Week18'!$A$1:$IZ$1,0))</f>
        <v>#N/A</v>
      </c>
      <c r="H40" t="e">
        <f>INDEX('Raw Week24'!$A$1:$IZ$97,MATCH(A40,'Raw Week24'!$B$1:$B$97,0),MATCH($M$1,'Raw Week24'!$A$1:$IZ$1,0))</f>
        <v>#N/A</v>
      </c>
      <c r="I40" t="e">
        <f>INDEX('Raw Week30'!$A$1:$IZ$96,MATCH(A40,'Raw Week30'!$B$1:$B$96,0),MATCH($M$1,'Raw Week30'!$A$1:$IZ$1,0))</f>
        <v>#N/A</v>
      </c>
      <c r="J40" t="str">
        <f>INDEX('Raw Week36'!$A$1:$IZ$97,MATCH(A40,'Raw Week36'!$B$1:$B$97,0),MATCH($M$1,'Raw Week36'!$A$1:$IZ$1,0))</f>
        <v>None</v>
      </c>
      <c r="K40" t="e">
        <f>INDEX('Raw Week42'!$A$1:$IZ$95,MATCH(A40,'Raw Week42'!$B$1:$B$95,0),MATCH($M$1,'Raw Week42'!$A$1:$IZ$1,0))</f>
        <v>#N/A</v>
      </c>
      <c r="L40" t="e">
        <f>INDEX('Raw Week48'!$A$1:$IZ$95,MATCH(A40,'Raw Week48'!$B$1:$B$95,0),MATCH($M$1,'Raw Week48'!$A$1:$IZ$1,0))</f>
        <v>#N/A</v>
      </c>
      <c r="N40"/>
      <c r="AH40" s="260" t="str">
        <f t="shared" si="2"/>
        <v>None</v>
      </c>
      <c r="AI40" t="e">
        <f t="shared" si="2"/>
        <v>#N/A</v>
      </c>
      <c r="AJ40" t="e">
        <f t="shared" si="2"/>
        <v>#N/A</v>
      </c>
      <c r="AK40" t="str">
        <f t="shared" si="2"/>
        <v>None</v>
      </c>
      <c r="AL40" t="e">
        <f t="shared" si="2"/>
        <v>#N/A</v>
      </c>
      <c r="AM40" t="e">
        <f t="shared" si="2"/>
        <v>#N/A</v>
      </c>
      <c r="AN40" t="e">
        <f t="shared" si="2"/>
        <v>#N/A</v>
      </c>
      <c r="AO40" t="e">
        <f t="shared" si="2"/>
        <v>#N/A</v>
      </c>
      <c r="AP40" t="str">
        <f t="shared" si="2"/>
        <v>None</v>
      </c>
      <c r="AQ40" t="e">
        <f t="shared" si="2"/>
        <v>#N/A</v>
      </c>
      <c r="AR40" t="e">
        <f t="shared" si="2"/>
        <v>#N/A</v>
      </c>
      <c r="AT40" s="2" t="s">
        <v>2579</v>
      </c>
      <c r="AU40" s="2">
        <v>22</v>
      </c>
      <c r="AV40" s="256">
        <v>1</v>
      </c>
      <c r="AW40" s="256">
        <v>0</v>
      </c>
      <c r="AX40" s="2" t="s">
        <v>50</v>
      </c>
      <c r="AY40" s="256">
        <v>3</v>
      </c>
      <c r="AZ40" s="256">
        <v>0</v>
      </c>
    </row>
    <row r="41" spans="1:52" x14ac:dyDescent="0.35">
      <c r="A41" s="189" t="s">
        <v>2580</v>
      </c>
      <c r="B41" t="str">
        <f>INDEX('Raw Initial'!$A$1:$IZ$96,MATCH(A41,'Raw Initial'!$B$1:$B$96,0),MATCH($M$1,'Raw Initial'!$A$1:$IZ$1,0))</f>
        <v>None</v>
      </c>
      <c r="C41" t="e">
        <f>INDEX('Raw Week1'!$A$1:$IZ$97,MATCH(A41,'Raw Week1'!$B$1:$B$97,0),MATCH($M$1,'Raw Week1'!$A$1:$IZ$1,0))</f>
        <v>#N/A</v>
      </c>
      <c r="D41" t="e">
        <f>INDEX('Raw Week2'!$A$1:$IZ$97,MATCH(A41,'Raw Week2'!$B$1:$B$97,0),MATCH($M$1,'Raw Week2'!$A$1:$IZ$1,0))</f>
        <v>#N/A</v>
      </c>
      <c r="E41" t="e">
        <f>INDEX('Raw Week6'!$A$1:$IZ$96,MATCH(A41,'Raw Week6'!$B$1:$B$96,0),MATCH($M$1,'Raw Week6'!$A$1:$IZ$1,0))</f>
        <v>#N/A</v>
      </c>
      <c r="F41" t="str">
        <f>INDEX('Raw Week12'!$A$1:$IZ$97,MATCH(A41,'Raw Week12'!$B$1:$B$97,0),MATCH($M$1,'Raw Week12'!$A$1:$IZ$1,0))</f>
        <v>None</v>
      </c>
      <c r="G41" t="str">
        <f>INDEX('Raw Week18'!$A$1:$IZ$96,MATCH(A41,'Raw Week18'!$B$1:$B$96,0),MATCH($M$1,'Raw Week18'!$A$1:$IZ$1,0))</f>
        <v>None</v>
      </c>
      <c r="H41" t="e">
        <f>INDEX('Raw Week24'!$A$1:$IZ$97,MATCH(A41,'Raw Week24'!$B$1:$B$97,0),MATCH($M$1,'Raw Week24'!$A$1:$IZ$1,0))</f>
        <v>#N/A</v>
      </c>
      <c r="I41" t="str">
        <f>INDEX('Raw Week30'!$A$1:$IZ$96,MATCH(A41,'Raw Week30'!$B$1:$B$96,0),MATCH($M$1,'Raw Week30'!$A$1:$IZ$1,0))</f>
        <v>None</v>
      </c>
      <c r="J41" t="e">
        <f>INDEX('Raw Week36'!$A$1:$IZ$97,MATCH(A41,'Raw Week36'!$B$1:$B$97,0),MATCH($M$1,'Raw Week36'!$A$1:$IZ$1,0))</f>
        <v>#N/A</v>
      </c>
      <c r="K41" t="e">
        <f>INDEX('Raw Week42'!$A$1:$IZ$95,MATCH(A41,'Raw Week42'!$B$1:$B$95,0),MATCH($M$1,'Raw Week42'!$A$1:$IZ$1,0))</f>
        <v>#N/A</v>
      </c>
      <c r="L41" t="e">
        <f>INDEX('Raw Week48'!$A$1:$IZ$95,MATCH(A41,'Raw Week48'!$B$1:$B$95,0),MATCH($M$1,'Raw Week48'!$A$1:$IZ$1,0))</f>
        <v>#N/A</v>
      </c>
      <c r="N41"/>
      <c r="AH41" s="260" t="str">
        <f t="shared" si="2"/>
        <v>None</v>
      </c>
      <c r="AI41" t="e">
        <f t="shared" si="2"/>
        <v>#N/A</v>
      </c>
      <c r="AJ41" t="e">
        <f t="shared" si="2"/>
        <v>#N/A</v>
      </c>
      <c r="AK41" t="e">
        <f t="shared" si="2"/>
        <v>#N/A</v>
      </c>
      <c r="AL41" t="str">
        <f t="shared" si="2"/>
        <v>None</v>
      </c>
      <c r="AM41" t="str">
        <f t="shared" si="2"/>
        <v>None</v>
      </c>
      <c r="AN41" t="e">
        <f t="shared" si="2"/>
        <v>#N/A</v>
      </c>
      <c r="AO41" t="str">
        <f t="shared" si="2"/>
        <v>None</v>
      </c>
      <c r="AP41" t="e">
        <f t="shared" si="2"/>
        <v>#N/A</v>
      </c>
      <c r="AQ41" t="e">
        <f t="shared" si="2"/>
        <v>#N/A</v>
      </c>
      <c r="AR41" t="e">
        <f t="shared" si="2"/>
        <v>#N/A</v>
      </c>
      <c r="AT41" s="2" t="s">
        <v>2580</v>
      </c>
      <c r="AU41" s="2">
        <v>68</v>
      </c>
      <c r="AV41" s="256">
        <v>4</v>
      </c>
      <c r="AW41" s="256">
        <v>0</v>
      </c>
      <c r="AX41" s="2" t="s">
        <v>138</v>
      </c>
      <c r="AY41" s="256">
        <v>4</v>
      </c>
      <c r="AZ41" s="256">
        <v>1</v>
      </c>
    </row>
    <row r="42" spans="1:52" x14ac:dyDescent="0.35">
      <c r="A42" s="189" t="s">
        <v>2581</v>
      </c>
      <c r="B42" t="str">
        <f>INDEX('Raw Initial'!$A$1:$IZ$96,MATCH(A42,'Raw Initial'!$B$1:$B$96,0),MATCH($M$1,'Raw Initial'!$A$1:$IZ$1,0))</f>
        <v>None</v>
      </c>
      <c r="C42" t="e">
        <f>INDEX('Raw Week1'!$A$1:$IZ$97,MATCH(A42,'Raw Week1'!$B$1:$B$97,0),MATCH($M$1,'Raw Week1'!$A$1:$IZ$1,0))</f>
        <v>#N/A</v>
      </c>
      <c r="D42" t="e">
        <f>INDEX('Raw Week2'!$A$1:$IZ$97,MATCH(A42,'Raw Week2'!$B$1:$B$97,0),MATCH($M$1,'Raw Week2'!$A$1:$IZ$1,0))</f>
        <v>#N/A</v>
      </c>
      <c r="E42" t="e">
        <f>INDEX('Raw Week6'!$A$1:$IZ$96,MATCH(A42,'Raw Week6'!$B$1:$B$96,0),MATCH($M$1,'Raw Week6'!$A$1:$IZ$1,0))</f>
        <v>#N/A</v>
      </c>
      <c r="F42" t="e">
        <f>INDEX('Raw Week12'!$A$1:$IZ$97,MATCH(A42,'Raw Week12'!$B$1:$B$97,0),MATCH($M$1,'Raw Week12'!$A$1:$IZ$1,0))</f>
        <v>#N/A</v>
      </c>
      <c r="G42" t="e">
        <f>INDEX('Raw Week18'!$A$1:$IZ$96,MATCH(A42,'Raw Week18'!$B$1:$B$96,0),MATCH($M$1,'Raw Week18'!$A$1:$IZ$1,0))</f>
        <v>#N/A</v>
      </c>
      <c r="H42" t="e">
        <f>INDEX('Raw Week24'!$A$1:$IZ$97,MATCH(A42,'Raw Week24'!$B$1:$B$97,0),MATCH($M$1,'Raw Week24'!$A$1:$IZ$1,0))</f>
        <v>#N/A</v>
      </c>
      <c r="I42" t="e">
        <f>INDEX('Raw Week30'!$A$1:$IZ$96,MATCH(A42,'Raw Week30'!$B$1:$B$96,0),MATCH($M$1,'Raw Week30'!$A$1:$IZ$1,0))</f>
        <v>#N/A</v>
      </c>
      <c r="J42" t="e">
        <f>INDEX('Raw Week36'!$A$1:$IZ$97,MATCH(A42,'Raw Week36'!$B$1:$B$97,0),MATCH($M$1,'Raw Week36'!$A$1:$IZ$1,0))</f>
        <v>#N/A</v>
      </c>
      <c r="K42" t="e">
        <f>INDEX('Raw Week42'!$A$1:$IZ$95,MATCH(A42,'Raw Week42'!$B$1:$B$95,0),MATCH($M$1,'Raw Week42'!$A$1:$IZ$1,0))</f>
        <v>#N/A</v>
      </c>
      <c r="L42" t="e">
        <f>INDEX('Raw Week48'!$A$1:$IZ$95,MATCH(A42,'Raw Week48'!$B$1:$B$95,0),MATCH($M$1,'Raw Week48'!$A$1:$IZ$1,0))</f>
        <v>#N/A</v>
      </c>
      <c r="N42"/>
      <c r="AH42" s="260" t="str">
        <f t="shared" si="2"/>
        <v>None</v>
      </c>
      <c r="AI42" t="e">
        <f t="shared" si="2"/>
        <v>#N/A</v>
      </c>
      <c r="AJ42" t="e">
        <f t="shared" si="2"/>
        <v>#N/A</v>
      </c>
      <c r="AK42" t="e">
        <f t="shared" si="2"/>
        <v>#N/A</v>
      </c>
      <c r="AL42" t="e">
        <f t="shared" si="2"/>
        <v>#N/A</v>
      </c>
      <c r="AM42" t="e">
        <f t="shared" si="2"/>
        <v>#N/A</v>
      </c>
      <c r="AN42" t="e">
        <f t="shared" si="2"/>
        <v>#N/A</v>
      </c>
      <c r="AO42" t="e">
        <f t="shared" si="2"/>
        <v>#N/A</v>
      </c>
      <c r="AP42" t="e">
        <f t="shared" si="2"/>
        <v>#N/A</v>
      </c>
      <c r="AQ42" t="e">
        <f t="shared" si="2"/>
        <v>#N/A</v>
      </c>
      <c r="AR42" t="e">
        <f t="shared" si="2"/>
        <v>#N/A</v>
      </c>
      <c r="AT42" s="2" t="s">
        <v>2581</v>
      </c>
      <c r="AU42" s="2">
        <v>44</v>
      </c>
      <c r="AV42" s="256">
        <v>3</v>
      </c>
      <c r="AW42" s="256">
        <v>0</v>
      </c>
      <c r="AX42" s="2" t="s">
        <v>50</v>
      </c>
      <c r="AY42" s="256">
        <v>4</v>
      </c>
      <c r="AZ42" s="256">
        <v>1</v>
      </c>
    </row>
    <row r="43" spans="1:52" x14ac:dyDescent="0.35">
      <c r="A43" s="189" t="s">
        <v>2582</v>
      </c>
      <c r="B43" t="str">
        <f>INDEX('Raw Initial'!$A$1:$IZ$96,MATCH(A43,'Raw Initial'!$B$1:$B$96,0),MATCH($M$1,'Raw Initial'!$A$1:$IZ$1,0))</f>
        <v>None</v>
      </c>
      <c r="C43" t="str">
        <f>INDEX('Raw Week1'!$A$1:$IZ$97,MATCH(A43,'Raw Week1'!$B$1:$B$97,0),MATCH($M$1,'Raw Week1'!$A$1:$IZ$1,0))</f>
        <v>None</v>
      </c>
      <c r="D43" t="e">
        <f>INDEX('Raw Week2'!$A$1:$IZ$97,MATCH(A43,'Raw Week2'!$B$1:$B$97,0),MATCH($M$1,'Raw Week2'!$A$1:$IZ$1,0))</f>
        <v>#N/A</v>
      </c>
      <c r="E43" t="e">
        <f>INDEX('Raw Week6'!$A$1:$IZ$96,MATCH(A43,'Raw Week6'!$B$1:$B$96,0),MATCH($M$1,'Raw Week6'!$A$1:$IZ$1,0))</f>
        <v>#N/A</v>
      </c>
      <c r="F43" t="e">
        <f>INDEX('Raw Week12'!$A$1:$IZ$97,MATCH(A43,'Raw Week12'!$B$1:$B$97,0),MATCH($M$1,'Raw Week12'!$A$1:$IZ$1,0))</f>
        <v>#N/A</v>
      </c>
      <c r="G43" t="e">
        <f>INDEX('Raw Week18'!$A$1:$IZ$96,MATCH(A43,'Raw Week18'!$B$1:$B$96,0),MATCH($M$1,'Raw Week18'!$A$1:$IZ$1,0))</f>
        <v>#N/A</v>
      </c>
      <c r="H43" t="e">
        <f>INDEX('Raw Week24'!$A$1:$IZ$97,MATCH(A43,'Raw Week24'!$B$1:$B$97,0),MATCH($M$1,'Raw Week24'!$A$1:$IZ$1,0))</f>
        <v>#N/A</v>
      </c>
      <c r="I43" t="e">
        <f>INDEX('Raw Week30'!$A$1:$IZ$96,MATCH(A43,'Raw Week30'!$B$1:$B$96,0),MATCH($M$1,'Raw Week30'!$A$1:$IZ$1,0))</f>
        <v>#N/A</v>
      </c>
      <c r="J43" t="e">
        <f>INDEX('Raw Week36'!$A$1:$IZ$97,MATCH(A43,'Raw Week36'!$B$1:$B$97,0),MATCH($M$1,'Raw Week36'!$A$1:$IZ$1,0))</f>
        <v>#N/A</v>
      </c>
      <c r="K43" t="e">
        <f>INDEX('Raw Week42'!$A$1:$IZ$95,MATCH(A43,'Raw Week42'!$B$1:$B$95,0),MATCH($M$1,'Raw Week42'!$A$1:$IZ$1,0))</f>
        <v>#N/A</v>
      </c>
      <c r="L43" t="e">
        <f>INDEX('Raw Week48'!$A$1:$IZ$95,MATCH(A43,'Raw Week48'!$B$1:$B$95,0),MATCH($M$1,'Raw Week48'!$A$1:$IZ$1,0))</f>
        <v>#N/A</v>
      </c>
      <c r="N43"/>
      <c r="O43" s="169" t="s">
        <v>2795</v>
      </c>
      <c r="Q43" s="169" t="s">
        <v>2790</v>
      </c>
      <c r="S43" t="s">
        <v>2791</v>
      </c>
      <c r="U43" t="s">
        <v>2792</v>
      </c>
      <c r="W43" t="s">
        <v>2793</v>
      </c>
      <c r="Y43" t="s">
        <v>2787</v>
      </c>
      <c r="AB43" t="s">
        <v>2788</v>
      </c>
      <c r="AD43" t="s">
        <v>2789</v>
      </c>
      <c r="AF43" t="s">
        <v>2794</v>
      </c>
      <c r="AH43" s="260" t="str">
        <f t="shared" si="2"/>
        <v>None</v>
      </c>
      <c r="AI43" t="str">
        <f t="shared" si="2"/>
        <v>None</v>
      </c>
      <c r="AJ43" t="e">
        <f t="shared" si="2"/>
        <v>#N/A</v>
      </c>
      <c r="AK43" t="e">
        <f t="shared" si="2"/>
        <v>#N/A</v>
      </c>
      <c r="AL43" t="e">
        <f t="shared" si="2"/>
        <v>#N/A</v>
      </c>
      <c r="AM43" t="e">
        <f t="shared" si="2"/>
        <v>#N/A</v>
      </c>
      <c r="AN43" t="e">
        <f t="shared" si="2"/>
        <v>#N/A</v>
      </c>
      <c r="AO43" t="e">
        <f t="shared" si="2"/>
        <v>#N/A</v>
      </c>
      <c r="AP43" t="e">
        <f t="shared" si="2"/>
        <v>#N/A</v>
      </c>
      <c r="AQ43" t="e">
        <f t="shared" si="2"/>
        <v>#N/A</v>
      </c>
      <c r="AR43" t="e">
        <f t="shared" si="2"/>
        <v>#N/A</v>
      </c>
      <c r="AT43" s="2" t="s">
        <v>2582</v>
      </c>
      <c r="AU43" s="2">
        <v>20</v>
      </c>
      <c r="AV43" s="256">
        <v>1</v>
      </c>
      <c r="AW43" s="256">
        <v>1</v>
      </c>
      <c r="AX43" s="2" t="s">
        <v>50</v>
      </c>
      <c r="AY43" s="256">
        <v>2</v>
      </c>
      <c r="AZ43" s="256">
        <v>0</v>
      </c>
    </row>
    <row r="44" spans="1:52" x14ac:dyDescent="0.35">
      <c r="A44" s="189" t="s">
        <v>2583</v>
      </c>
      <c r="B44" t="str">
        <f>INDEX('Raw Initial'!$A$1:$IZ$96,MATCH(A44,'Raw Initial'!$B$1:$B$96,0),MATCH($M$1,'Raw Initial'!$A$1:$IZ$1,0))</f>
        <v>None</v>
      </c>
      <c r="C44" t="str">
        <f>INDEX('Raw Week1'!$A$1:$IZ$97,MATCH(A44,'Raw Week1'!$B$1:$B$97,0),MATCH($M$1,'Raw Week1'!$A$1:$IZ$1,0))</f>
        <v>None</v>
      </c>
      <c r="D44" t="e">
        <f>INDEX('Raw Week2'!$A$1:$IZ$97,MATCH(A44,'Raw Week2'!$B$1:$B$97,0),MATCH($M$1,'Raw Week2'!$A$1:$IZ$1,0))</f>
        <v>#N/A</v>
      </c>
      <c r="E44" t="str">
        <f>INDEX('Raw Week6'!$A$1:$IZ$96,MATCH(A44,'Raw Week6'!$B$1:$B$96,0),MATCH($M$1,'Raw Week6'!$A$1:$IZ$1,0))</f>
        <v>None</v>
      </c>
      <c r="F44" t="str">
        <f>INDEX('Raw Week12'!$A$1:$IZ$97,MATCH(A44,'Raw Week12'!$B$1:$B$97,0),MATCH($M$1,'Raw Week12'!$A$1:$IZ$1,0))</f>
        <v>None</v>
      </c>
      <c r="G44" t="str">
        <f>INDEX('Raw Week18'!$A$1:$IZ$96,MATCH(A44,'Raw Week18'!$B$1:$B$96,0),MATCH($M$1,'Raw Week18'!$A$1:$IZ$1,0))</f>
        <v>None</v>
      </c>
      <c r="H44" t="str">
        <f>INDEX('Raw Week24'!$A$1:$IZ$97,MATCH(A44,'Raw Week24'!$B$1:$B$97,0),MATCH($M$1,'Raw Week24'!$A$1:$IZ$1,0))</f>
        <v>None</v>
      </c>
      <c r="I44" t="str">
        <f>INDEX('Raw Week30'!$A$1:$IZ$96,MATCH(A44,'Raw Week30'!$B$1:$B$96,0),MATCH($M$1,'Raw Week30'!$A$1:$IZ$1,0))</f>
        <v>None</v>
      </c>
      <c r="J44" t="str">
        <f>INDEX('Raw Week36'!$A$1:$IZ$97,MATCH(A44,'Raw Week36'!$B$1:$B$97,0),MATCH($M$1,'Raw Week36'!$A$1:$IZ$1,0))</f>
        <v>None</v>
      </c>
      <c r="K44" t="str">
        <f>INDEX('Raw Week42'!$A$1:$IZ$95,MATCH(A44,'Raw Week42'!$B$1:$B$95,0),MATCH($M$1,'Raw Week42'!$A$1:$IZ$1,0))</f>
        <v>None</v>
      </c>
      <c r="L44" t="str">
        <f>INDEX('Raw Week48'!$A$1:$IZ$95,MATCH(A44,'Raw Week48'!$B$1:$B$95,0),MATCH($M$1,'Raw Week48'!$A$1:$IZ$1,0))</f>
        <v>None</v>
      </c>
      <c r="N44"/>
      <c r="AH44" s="260" t="str">
        <f t="shared" si="2"/>
        <v>None</v>
      </c>
      <c r="AI44" t="str">
        <f t="shared" si="2"/>
        <v>None</v>
      </c>
      <c r="AJ44" t="e">
        <f t="shared" si="2"/>
        <v>#N/A</v>
      </c>
      <c r="AK44" t="str">
        <f t="shared" si="2"/>
        <v>None</v>
      </c>
      <c r="AL44" t="str">
        <f t="shared" si="2"/>
        <v>None</v>
      </c>
      <c r="AM44" t="str">
        <f t="shared" si="2"/>
        <v>None</v>
      </c>
      <c r="AN44" t="str">
        <f t="shared" si="2"/>
        <v>None</v>
      </c>
      <c r="AO44" t="str">
        <f t="shared" si="2"/>
        <v>None</v>
      </c>
      <c r="AP44" t="str">
        <f t="shared" si="2"/>
        <v>None</v>
      </c>
      <c r="AQ44" t="str">
        <f t="shared" si="2"/>
        <v>None</v>
      </c>
      <c r="AR44" t="str">
        <f t="shared" si="2"/>
        <v>None</v>
      </c>
      <c r="AT44" s="2" t="s">
        <v>2583</v>
      </c>
      <c r="AU44" s="2">
        <v>71</v>
      </c>
      <c r="AV44" s="256">
        <v>4</v>
      </c>
      <c r="AW44" s="256">
        <v>0</v>
      </c>
      <c r="AX44" s="2" t="s">
        <v>50</v>
      </c>
      <c r="AY44" s="256">
        <v>5</v>
      </c>
      <c r="AZ44" s="256">
        <v>1</v>
      </c>
    </row>
    <row r="45" spans="1:52" x14ac:dyDescent="0.35">
      <c r="A45" s="189" t="s">
        <v>2584</v>
      </c>
      <c r="B45" t="str">
        <f>INDEX('Raw Initial'!$A$1:$IZ$96,MATCH(A45,'Raw Initial'!$B$1:$B$96,0),MATCH($M$1,'Raw Initial'!$A$1:$IZ$1,0))</f>
        <v>None</v>
      </c>
      <c r="C45" t="e">
        <f>INDEX('Raw Week1'!$A$1:$IZ$97,MATCH(A45,'Raw Week1'!$B$1:$B$97,0),MATCH($M$1,'Raw Week1'!$A$1:$IZ$1,0))</f>
        <v>#N/A</v>
      </c>
      <c r="D45" t="e">
        <f>INDEX('Raw Week2'!$A$1:$IZ$97,MATCH(A45,'Raw Week2'!$B$1:$B$97,0),MATCH($M$1,'Raw Week2'!$A$1:$IZ$1,0))</f>
        <v>#N/A</v>
      </c>
      <c r="E45" t="e">
        <f>INDEX('Raw Week6'!$A$1:$IZ$96,MATCH(A45,'Raw Week6'!$B$1:$B$96,0),MATCH($M$1,'Raw Week6'!$A$1:$IZ$1,0))</f>
        <v>#N/A</v>
      </c>
      <c r="F45" t="str">
        <f>INDEX('Raw Week12'!$A$1:$IZ$97,MATCH(A45,'Raw Week12'!$B$1:$B$97,0),MATCH($M$1,'Raw Week12'!$A$1:$IZ$1,0))</f>
        <v>None</v>
      </c>
      <c r="G45" t="e">
        <f>INDEX('Raw Week18'!$A$1:$IZ$96,MATCH(A45,'Raw Week18'!$B$1:$B$96,0),MATCH($M$1,'Raw Week18'!$A$1:$IZ$1,0))</f>
        <v>#N/A</v>
      </c>
      <c r="H45" t="str">
        <f>INDEX('Raw Week24'!$A$1:$IZ$97,MATCH(A45,'Raw Week24'!$B$1:$B$97,0),MATCH($M$1,'Raw Week24'!$A$1:$IZ$1,0))</f>
        <v>None</v>
      </c>
      <c r="I45" t="e">
        <f>INDEX('Raw Week30'!$A$1:$IZ$96,MATCH(A45,'Raw Week30'!$B$1:$B$96,0),MATCH($M$1,'Raw Week30'!$A$1:$IZ$1,0))</f>
        <v>#N/A</v>
      </c>
      <c r="J45" t="e">
        <f>INDEX('Raw Week36'!$A$1:$IZ$97,MATCH(A45,'Raw Week36'!$B$1:$B$97,0),MATCH($M$1,'Raw Week36'!$A$1:$IZ$1,0))</f>
        <v>#N/A</v>
      </c>
      <c r="K45" t="e">
        <f>INDEX('Raw Week42'!$A$1:$IZ$95,MATCH(A45,'Raw Week42'!$B$1:$B$95,0),MATCH($M$1,'Raw Week42'!$A$1:$IZ$1,0))</f>
        <v>#N/A</v>
      </c>
      <c r="L45" t="str">
        <f>INDEX('Raw Week48'!$A$1:$IZ$95,MATCH(A45,'Raw Week48'!$B$1:$B$95,0),MATCH($M$1,'Raw Week48'!$A$1:$IZ$1,0))</f>
        <v>None</v>
      </c>
      <c r="N45"/>
      <c r="AH45" s="260" t="str">
        <f t="shared" si="2"/>
        <v>None</v>
      </c>
      <c r="AI45" t="e">
        <f t="shared" si="2"/>
        <v>#N/A</v>
      </c>
      <c r="AJ45" t="e">
        <f t="shared" si="2"/>
        <v>#N/A</v>
      </c>
      <c r="AK45" t="e">
        <f t="shared" si="2"/>
        <v>#N/A</v>
      </c>
      <c r="AL45" t="str">
        <f t="shared" si="2"/>
        <v>None</v>
      </c>
      <c r="AM45" t="e">
        <f t="shared" si="2"/>
        <v>#N/A</v>
      </c>
      <c r="AN45" t="str">
        <f t="shared" si="2"/>
        <v>None</v>
      </c>
      <c r="AO45" t="e">
        <f t="shared" si="2"/>
        <v>#N/A</v>
      </c>
      <c r="AP45" t="e">
        <f t="shared" si="2"/>
        <v>#N/A</v>
      </c>
      <c r="AQ45" t="e">
        <f t="shared" si="2"/>
        <v>#N/A</v>
      </c>
      <c r="AR45" t="str">
        <f t="shared" si="2"/>
        <v>None</v>
      </c>
      <c r="AT45" s="2" t="s">
        <v>2584</v>
      </c>
      <c r="AU45" s="2">
        <v>39</v>
      </c>
      <c r="AV45" s="256">
        <v>2</v>
      </c>
      <c r="AW45" s="256">
        <v>1</v>
      </c>
      <c r="AX45" s="2" t="s">
        <v>50</v>
      </c>
      <c r="AY45" s="256">
        <v>5</v>
      </c>
      <c r="AZ45" s="256">
        <v>1</v>
      </c>
    </row>
    <row r="46" spans="1:52" x14ac:dyDescent="0.35">
      <c r="A46" s="189" t="s">
        <v>2585</v>
      </c>
      <c r="B46" t="str">
        <f>INDEX('Raw Initial'!$A$1:$IZ$96,MATCH(A46,'Raw Initial'!$B$1:$B$96,0),MATCH($M$1,'Raw Initial'!$A$1:$IZ$1,0))</f>
        <v>None</v>
      </c>
      <c r="C46" t="e">
        <f>INDEX('Raw Week1'!$A$1:$IZ$97,MATCH(A46,'Raw Week1'!$B$1:$B$97,0),MATCH($M$1,'Raw Week1'!$A$1:$IZ$1,0))</f>
        <v>#N/A</v>
      </c>
      <c r="D46" t="e">
        <f>INDEX('Raw Week2'!$A$1:$IZ$97,MATCH(A46,'Raw Week2'!$B$1:$B$97,0),MATCH($M$1,'Raw Week2'!$A$1:$IZ$1,0))</f>
        <v>#N/A</v>
      </c>
      <c r="E46" t="str">
        <f>INDEX('Raw Week6'!$A$1:$IZ$96,MATCH(A46,'Raw Week6'!$B$1:$B$96,0),MATCH($M$1,'Raw Week6'!$A$1:$IZ$1,0))</f>
        <v>None</v>
      </c>
      <c r="F46" t="str">
        <f>INDEX('Raw Week12'!$A$1:$IZ$97,MATCH(A46,'Raw Week12'!$B$1:$B$97,0),MATCH($M$1,'Raw Week12'!$A$1:$IZ$1,0))</f>
        <v>None</v>
      </c>
      <c r="G46" t="e">
        <f>INDEX('Raw Week18'!$A$1:$IZ$96,MATCH(A46,'Raw Week18'!$B$1:$B$96,0),MATCH($M$1,'Raw Week18'!$A$1:$IZ$1,0))</f>
        <v>#N/A</v>
      </c>
      <c r="H46" t="e">
        <f>INDEX('Raw Week24'!$A$1:$IZ$97,MATCH(A46,'Raw Week24'!$B$1:$B$97,0),MATCH($M$1,'Raw Week24'!$A$1:$IZ$1,0))</f>
        <v>#N/A</v>
      </c>
      <c r="I46" t="e">
        <f>INDEX('Raw Week30'!$A$1:$IZ$96,MATCH(A46,'Raw Week30'!$B$1:$B$96,0),MATCH($M$1,'Raw Week30'!$A$1:$IZ$1,0))</f>
        <v>#N/A</v>
      </c>
      <c r="J46" t="str">
        <f>INDEX('Raw Week36'!$A$1:$IZ$97,MATCH(A46,'Raw Week36'!$B$1:$B$97,0),MATCH($M$1,'Raw Week36'!$A$1:$IZ$1,0))</f>
        <v>None</v>
      </c>
      <c r="K46" t="str">
        <f>INDEX('Raw Week42'!$A$1:$IZ$95,MATCH(A46,'Raw Week42'!$B$1:$B$95,0),MATCH($M$1,'Raw Week42'!$A$1:$IZ$1,0))</f>
        <v>None</v>
      </c>
      <c r="L46" t="str">
        <f>INDEX('Raw Week48'!$A$1:$IZ$95,MATCH(A46,'Raw Week48'!$B$1:$B$95,0),MATCH($M$1,'Raw Week48'!$A$1:$IZ$1,0))</f>
        <v>None</v>
      </c>
      <c r="N46"/>
      <c r="AH46" s="260" t="str">
        <f t="shared" si="2"/>
        <v>None</v>
      </c>
      <c r="AI46" t="e">
        <f t="shared" si="2"/>
        <v>#N/A</v>
      </c>
      <c r="AJ46" t="e">
        <f t="shared" si="2"/>
        <v>#N/A</v>
      </c>
      <c r="AK46" t="str">
        <f t="shared" si="2"/>
        <v>None</v>
      </c>
      <c r="AL46" t="str">
        <f t="shared" si="2"/>
        <v>None</v>
      </c>
      <c r="AM46" t="e">
        <f t="shared" si="2"/>
        <v>#N/A</v>
      </c>
      <c r="AN46" t="e">
        <f t="shared" si="2"/>
        <v>#N/A</v>
      </c>
      <c r="AO46" t="e">
        <f t="shared" si="2"/>
        <v>#N/A</v>
      </c>
      <c r="AP46" t="str">
        <f t="shared" si="2"/>
        <v>None</v>
      </c>
      <c r="AQ46" t="str">
        <f t="shared" si="2"/>
        <v>None</v>
      </c>
      <c r="AR46" t="str">
        <f t="shared" si="2"/>
        <v>None</v>
      </c>
      <c r="AT46" s="2" t="s">
        <v>2585</v>
      </c>
      <c r="AU46" s="2">
        <v>67</v>
      </c>
      <c r="AV46" s="256">
        <v>4</v>
      </c>
      <c r="AW46" s="256">
        <v>0</v>
      </c>
      <c r="AX46" s="2" t="s">
        <v>50</v>
      </c>
      <c r="AY46" s="256">
        <v>5</v>
      </c>
      <c r="AZ46" s="256">
        <v>1</v>
      </c>
    </row>
    <row r="47" spans="1:52" x14ac:dyDescent="0.35">
      <c r="A47" s="189" t="s">
        <v>2586</v>
      </c>
      <c r="B47" t="str">
        <f>INDEX('Raw Initial'!$A$1:$IZ$96,MATCH(A47,'Raw Initial'!$B$1:$B$96,0),MATCH($M$1,'Raw Initial'!$A$1:$IZ$1,0))</f>
        <v>None</v>
      </c>
      <c r="C47" t="str">
        <f>INDEX('Raw Week1'!$A$1:$IZ$97,MATCH(A47,'Raw Week1'!$B$1:$B$97,0),MATCH($M$1,'Raw Week1'!$A$1:$IZ$1,0))</f>
        <v>None</v>
      </c>
      <c r="D47" t="e">
        <f>INDEX('Raw Week2'!$A$1:$IZ$97,MATCH(A47,'Raw Week2'!$B$1:$B$97,0),MATCH($M$1,'Raw Week2'!$A$1:$IZ$1,0))</f>
        <v>#N/A</v>
      </c>
      <c r="E47" t="str">
        <f>INDEX('Raw Week6'!$A$1:$IZ$96,MATCH(A47,'Raw Week6'!$B$1:$B$96,0),MATCH($M$1,'Raw Week6'!$A$1:$IZ$1,0))</f>
        <v>None</v>
      </c>
      <c r="F47" t="e">
        <f>INDEX('Raw Week12'!$A$1:$IZ$97,MATCH(A47,'Raw Week12'!$B$1:$B$97,0),MATCH($M$1,'Raw Week12'!$A$1:$IZ$1,0))</f>
        <v>#N/A</v>
      </c>
      <c r="G47" t="e">
        <f>INDEX('Raw Week18'!$A$1:$IZ$96,MATCH(A47,'Raw Week18'!$B$1:$B$96,0),MATCH($M$1,'Raw Week18'!$A$1:$IZ$1,0))</f>
        <v>#N/A</v>
      </c>
      <c r="H47" t="e">
        <f>INDEX('Raw Week24'!$A$1:$IZ$97,MATCH(A47,'Raw Week24'!$B$1:$B$97,0),MATCH($M$1,'Raw Week24'!$A$1:$IZ$1,0))</f>
        <v>#N/A</v>
      </c>
      <c r="I47" t="e">
        <f>INDEX('Raw Week30'!$A$1:$IZ$96,MATCH(A47,'Raw Week30'!$B$1:$B$96,0),MATCH($M$1,'Raw Week30'!$A$1:$IZ$1,0))</f>
        <v>#N/A</v>
      </c>
      <c r="J47" t="e">
        <f>INDEX('Raw Week36'!$A$1:$IZ$97,MATCH(A47,'Raw Week36'!$B$1:$B$97,0),MATCH($M$1,'Raw Week36'!$A$1:$IZ$1,0))</f>
        <v>#N/A</v>
      </c>
      <c r="K47" t="e">
        <f>INDEX('Raw Week42'!$A$1:$IZ$95,MATCH(A47,'Raw Week42'!$B$1:$B$95,0),MATCH($M$1,'Raw Week42'!$A$1:$IZ$1,0))</f>
        <v>#N/A</v>
      </c>
      <c r="L47" t="e">
        <f>INDEX('Raw Week48'!$A$1:$IZ$95,MATCH(A47,'Raw Week48'!$B$1:$B$95,0),MATCH($M$1,'Raw Week48'!$A$1:$IZ$1,0))</f>
        <v>#N/A</v>
      </c>
      <c r="N47"/>
      <c r="AH47" s="260" t="str">
        <f t="shared" si="2"/>
        <v>None</v>
      </c>
      <c r="AI47" t="str">
        <f t="shared" si="2"/>
        <v>None</v>
      </c>
      <c r="AJ47" t="e">
        <f t="shared" si="2"/>
        <v>#N/A</v>
      </c>
      <c r="AK47" t="str">
        <f t="shared" si="2"/>
        <v>None</v>
      </c>
      <c r="AL47" t="e">
        <f t="shared" si="2"/>
        <v>#N/A</v>
      </c>
      <c r="AM47" t="e">
        <f t="shared" si="2"/>
        <v>#N/A</v>
      </c>
      <c r="AN47" t="e">
        <f t="shared" si="2"/>
        <v>#N/A</v>
      </c>
      <c r="AO47" t="e">
        <f t="shared" si="2"/>
        <v>#N/A</v>
      </c>
      <c r="AP47" t="e">
        <f t="shared" si="2"/>
        <v>#N/A</v>
      </c>
      <c r="AQ47" t="e">
        <f t="shared" si="2"/>
        <v>#N/A</v>
      </c>
      <c r="AR47" t="e">
        <f t="shared" si="2"/>
        <v>#N/A</v>
      </c>
      <c r="AT47" s="2" t="s">
        <v>2586</v>
      </c>
      <c r="AU47" s="2">
        <v>55</v>
      </c>
      <c r="AV47" s="256">
        <v>4</v>
      </c>
      <c r="AW47" s="256">
        <v>1</v>
      </c>
      <c r="AX47" s="2" t="s">
        <v>50</v>
      </c>
      <c r="AY47" s="256">
        <v>2</v>
      </c>
      <c r="AZ47" s="256">
        <v>0</v>
      </c>
    </row>
    <row r="48" spans="1:52" x14ac:dyDescent="0.35">
      <c r="A48" s="189" t="s">
        <v>2587</v>
      </c>
      <c r="B48" t="str">
        <f>INDEX('Raw Initial'!$A$1:$IZ$96,MATCH(A48,'Raw Initial'!$B$1:$B$96,0),MATCH($M$1,'Raw Initial'!$A$1:$IZ$1,0))</f>
        <v>None</v>
      </c>
      <c r="C48" t="str">
        <f>INDEX('Raw Week1'!$A$1:$IZ$97,MATCH(A48,'Raw Week1'!$B$1:$B$97,0),MATCH($M$1,'Raw Week1'!$A$1:$IZ$1,0))</f>
        <v>None</v>
      </c>
      <c r="D48" t="str">
        <f>INDEX('Raw Week2'!$A$1:$IZ$97,MATCH(A48,'Raw Week2'!$B$1:$B$97,0),MATCH($M$1,'Raw Week2'!$A$1:$IZ$1,0))</f>
        <v>None</v>
      </c>
      <c r="E48" t="str">
        <f>INDEX('Raw Week6'!$A$1:$IZ$96,MATCH(A48,'Raw Week6'!$B$1:$B$96,0),MATCH($M$1,'Raw Week6'!$A$1:$IZ$1,0))</f>
        <v>None</v>
      </c>
      <c r="F48" t="str">
        <f>INDEX('Raw Week12'!$A$1:$IZ$97,MATCH(A48,'Raw Week12'!$B$1:$B$97,0),MATCH($M$1,'Raw Week12'!$A$1:$IZ$1,0))</f>
        <v>None</v>
      </c>
      <c r="G48" t="str">
        <f>INDEX('Raw Week18'!$A$1:$IZ$96,MATCH(A48,'Raw Week18'!$B$1:$B$96,0),MATCH($M$1,'Raw Week18'!$A$1:$IZ$1,0))</f>
        <v>None</v>
      </c>
      <c r="H48" t="e">
        <f>INDEX('Raw Week24'!$A$1:$IZ$97,MATCH(A48,'Raw Week24'!$B$1:$B$97,0),MATCH($M$1,'Raw Week24'!$A$1:$IZ$1,0))</f>
        <v>#N/A</v>
      </c>
      <c r="I48" t="e">
        <f>INDEX('Raw Week30'!$A$1:$IZ$96,MATCH(A48,'Raw Week30'!$B$1:$B$96,0),MATCH($M$1,'Raw Week30'!$A$1:$IZ$1,0))</f>
        <v>#N/A</v>
      </c>
      <c r="J48" t="str">
        <f>INDEX('Raw Week36'!$A$1:$IZ$97,MATCH(A48,'Raw Week36'!$B$1:$B$97,0),MATCH($M$1,'Raw Week36'!$A$1:$IZ$1,0))</f>
        <v>None</v>
      </c>
      <c r="K48" t="str">
        <f>INDEX('Raw Week42'!$A$1:$IZ$95,MATCH(A48,'Raw Week42'!$B$1:$B$95,0),MATCH($M$1,'Raw Week42'!$A$1:$IZ$1,0))</f>
        <v>None</v>
      </c>
      <c r="L48" t="str">
        <f>INDEX('Raw Week48'!$A$1:$IZ$95,MATCH(A48,'Raw Week48'!$B$1:$B$95,0),MATCH($M$1,'Raw Week48'!$A$1:$IZ$1,0))</f>
        <v>None</v>
      </c>
      <c r="N48"/>
      <c r="AH48" s="260" t="str">
        <f t="shared" si="2"/>
        <v>None</v>
      </c>
      <c r="AI48" t="str">
        <f t="shared" si="2"/>
        <v>None</v>
      </c>
      <c r="AJ48" t="str">
        <f t="shared" si="2"/>
        <v>None</v>
      </c>
      <c r="AK48" t="str">
        <f t="shared" si="2"/>
        <v>None</v>
      </c>
      <c r="AL48" t="str">
        <f t="shared" si="2"/>
        <v>None</v>
      </c>
      <c r="AM48" t="str">
        <f t="shared" si="2"/>
        <v>None</v>
      </c>
      <c r="AN48" t="e">
        <f t="shared" si="2"/>
        <v>#N/A</v>
      </c>
      <c r="AO48" t="e">
        <f t="shared" si="2"/>
        <v>#N/A</v>
      </c>
      <c r="AP48" t="str">
        <f t="shared" si="2"/>
        <v>None</v>
      </c>
      <c r="AQ48" t="str">
        <f t="shared" si="2"/>
        <v>None</v>
      </c>
      <c r="AR48" t="str">
        <f t="shared" si="2"/>
        <v>None</v>
      </c>
      <c r="AT48" s="2" t="s">
        <v>2587</v>
      </c>
      <c r="AU48" s="2">
        <v>28</v>
      </c>
      <c r="AV48" s="256">
        <v>2</v>
      </c>
      <c r="AW48" s="256">
        <v>1</v>
      </c>
      <c r="AX48" s="2" t="s">
        <v>50</v>
      </c>
      <c r="AY48" s="256">
        <v>4</v>
      </c>
      <c r="AZ48" s="256">
        <v>0</v>
      </c>
    </row>
    <row r="49" spans="1:52" x14ac:dyDescent="0.35">
      <c r="A49" s="189" t="s">
        <v>2588</v>
      </c>
      <c r="B49" t="str">
        <f>INDEX('Raw Initial'!$A$1:$IZ$96,MATCH(A49,'Raw Initial'!$B$1:$B$96,0),MATCH($M$1,'Raw Initial'!$A$1:$IZ$1,0))</f>
        <v>None</v>
      </c>
      <c r="C49" t="e">
        <f>INDEX('Raw Week1'!$A$1:$IZ$97,MATCH(A49,'Raw Week1'!$B$1:$B$97,0),MATCH($M$1,'Raw Week1'!$A$1:$IZ$1,0))</f>
        <v>#N/A</v>
      </c>
      <c r="D49" t="e">
        <f>INDEX('Raw Week2'!$A$1:$IZ$97,MATCH(A49,'Raw Week2'!$B$1:$B$97,0),MATCH($M$1,'Raw Week2'!$A$1:$IZ$1,0))</f>
        <v>#N/A</v>
      </c>
      <c r="E49" t="e">
        <f>INDEX('Raw Week6'!$A$1:$IZ$96,MATCH(A49,'Raw Week6'!$B$1:$B$96,0),MATCH($M$1,'Raw Week6'!$A$1:$IZ$1,0))</f>
        <v>#N/A</v>
      </c>
      <c r="F49" t="e">
        <f>INDEX('Raw Week12'!$A$1:$IZ$97,MATCH(A49,'Raw Week12'!$B$1:$B$97,0),MATCH($M$1,'Raw Week12'!$A$1:$IZ$1,0))</f>
        <v>#N/A</v>
      </c>
      <c r="G49" t="e">
        <f>INDEX('Raw Week18'!$A$1:$IZ$96,MATCH(A49,'Raw Week18'!$B$1:$B$96,0),MATCH($M$1,'Raw Week18'!$A$1:$IZ$1,0))</f>
        <v>#N/A</v>
      </c>
      <c r="H49" t="e">
        <f>INDEX('Raw Week24'!$A$1:$IZ$97,MATCH(A49,'Raw Week24'!$B$1:$B$97,0),MATCH($M$1,'Raw Week24'!$A$1:$IZ$1,0))</f>
        <v>#N/A</v>
      </c>
      <c r="I49" t="e">
        <f>INDEX('Raw Week30'!$A$1:$IZ$96,MATCH(A49,'Raw Week30'!$B$1:$B$96,0),MATCH($M$1,'Raw Week30'!$A$1:$IZ$1,0))</f>
        <v>#N/A</v>
      </c>
      <c r="J49" t="e">
        <f>INDEX('Raw Week36'!$A$1:$IZ$97,MATCH(A49,'Raw Week36'!$B$1:$B$97,0),MATCH($M$1,'Raw Week36'!$A$1:$IZ$1,0))</f>
        <v>#N/A</v>
      </c>
      <c r="K49" t="e">
        <f>INDEX('Raw Week42'!$A$1:$IZ$95,MATCH(A49,'Raw Week42'!$B$1:$B$95,0),MATCH($M$1,'Raw Week42'!$A$1:$IZ$1,0))</f>
        <v>#N/A</v>
      </c>
      <c r="L49" t="e">
        <f>INDEX('Raw Week48'!$A$1:$IZ$95,MATCH(A49,'Raw Week48'!$B$1:$B$95,0),MATCH($M$1,'Raw Week48'!$A$1:$IZ$1,0))</f>
        <v>#N/A</v>
      </c>
      <c r="N49"/>
      <c r="AH49" s="260" t="str">
        <f t="shared" si="2"/>
        <v>None</v>
      </c>
      <c r="AI49" t="e">
        <f t="shared" si="2"/>
        <v>#N/A</v>
      </c>
      <c r="AJ49" t="e">
        <f t="shared" si="2"/>
        <v>#N/A</v>
      </c>
      <c r="AK49" t="e">
        <f t="shared" si="2"/>
        <v>#N/A</v>
      </c>
      <c r="AL49" t="e">
        <f t="shared" si="2"/>
        <v>#N/A</v>
      </c>
      <c r="AM49" t="e">
        <f t="shared" si="2"/>
        <v>#N/A</v>
      </c>
      <c r="AN49" t="e">
        <f t="shared" si="2"/>
        <v>#N/A</v>
      </c>
      <c r="AO49" t="e">
        <f t="shared" si="2"/>
        <v>#N/A</v>
      </c>
      <c r="AP49" t="e">
        <f t="shared" si="2"/>
        <v>#N/A</v>
      </c>
      <c r="AQ49" t="e">
        <f t="shared" si="2"/>
        <v>#N/A</v>
      </c>
      <c r="AR49" t="e">
        <f t="shared" si="2"/>
        <v>#N/A</v>
      </c>
      <c r="AT49" s="2" t="s">
        <v>2588</v>
      </c>
      <c r="AU49" s="2">
        <v>21</v>
      </c>
      <c r="AV49" s="256">
        <v>1</v>
      </c>
      <c r="AW49" s="256">
        <v>1</v>
      </c>
      <c r="AX49" s="2" t="s">
        <v>50</v>
      </c>
      <c r="AY49" s="256">
        <v>2</v>
      </c>
      <c r="AZ49" s="256">
        <v>0</v>
      </c>
    </row>
    <row r="50" spans="1:52" x14ac:dyDescent="0.35">
      <c r="A50" s="189" t="s">
        <v>2589</v>
      </c>
      <c r="B50" t="str">
        <f>INDEX('Raw Initial'!$A$1:$IZ$96,MATCH(A50,'Raw Initial'!$B$1:$B$96,0),MATCH($M$1,'Raw Initial'!$A$1:$IZ$1,0))</f>
        <v>None</v>
      </c>
      <c r="C50" t="e">
        <f>INDEX('Raw Week1'!$A$1:$IZ$97,MATCH(A50,'Raw Week1'!$B$1:$B$97,0),MATCH($M$1,'Raw Week1'!$A$1:$IZ$1,0))</f>
        <v>#N/A</v>
      </c>
      <c r="D50" t="e">
        <f>INDEX('Raw Week2'!$A$1:$IZ$97,MATCH(A50,'Raw Week2'!$B$1:$B$97,0),MATCH($M$1,'Raw Week2'!$A$1:$IZ$1,0))</f>
        <v>#N/A</v>
      </c>
      <c r="E50" t="str">
        <f>INDEX('Raw Week6'!$A$1:$IZ$96,MATCH(A50,'Raw Week6'!$B$1:$B$96,0),MATCH($M$1,'Raw Week6'!$A$1:$IZ$1,0))</f>
        <v>None</v>
      </c>
      <c r="F50" t="e">
        <f>INDEX('Raw Week12'!$A$1:$IZ$97,MATCH(A50,'Raw Week12'!$B$1:$B$97,0),MATCH($M$1,'Raw Week12'!$A$1:$IZ$1,0))</f>
        <v>#N/A</v>
      </c>
      <c r="G50" t="e">
        <f>INDEX('Raw Week18'!$A$1:$IZ$96,MATCH(A50,'Raw Week18'!$B$1:$B$96,0),MATCH($M$1,'Raw Week18'!$A$1:$IZ$1,0))</f>
        <v>#N/A</v>
      </c>
      <c r="H50" t="e">
        <f>INDEX('Raw Week24'!$A$1:$IZ$97,MATCH(A50,'Raw Week24'!$B$1:$B$97,0),MATCH($M$1,'Raw Week24'!$A$1:$IZ$1,0))</f>
        <v>#N/A</v>
      </c>
      <c r="I50" t="e">
        <f>INDEX('Raw Week30'!$A$1:$IZ$96,MATCH(A50,'Raw Week30'!$B$1:$B$96,0),MATCH($M$1,'Raw Week30'!$A$1:$IZ$1,0))</f>
        <v>#N/A</v>
      </c>
      <c r="J50" t="e">
        <f>INDEX('Raw Week36'!$A$1:$IZ$97,MATCH(A50,'Raw Week36'!$B$1:$B$97,0),MATCH($M$1,'Raw Week36'!$A$1:$IZ$1,0))</f>
        <v>#N/A</v>
      </c>
      <c r="K50" t="e">
        <f>INDEX('Raw Week42'!$A$1:$IZ$95,MATCH(A50,'Raw Week42'!$B$1:$B$95,0),MATCH($M$1,'Raw Week42'!$A$1:$IZ$1,0))</f>
        <v>#N/A</v>
      </c>
      <c r="L50" t="e">
        <f>INDEX('Raw Week48'!$A$1:$IZ$95,MATCH(A50,'Raw Week48'!$B$1:$B$95,0),MATCH($M$1,'Raw Week48'!$A$1:$IZ$1,0))</f>
        <v>#N/A</v>
      </c>
      <c r="N50"/>
      <c r="AH50" s="260" t="str">
        <f t="shared" si="2"/>
        <v>None</v>
      </c>
      <c r="AI50" t="e">
        <f t="shared" si="2"/>
        <v>#N/A</v>
      </c>
      <c r="AJ50" t="e">
        <f t="shared" si="2"/>
        <v>#N/A</v>
      </c>
      <c r="AK50" t="str">
        <f t="shared" si="2"/>
        <v>None</v>
      </c>
      <c r="AL50" t="e">
        <f t="shared" si="2"/>
        <v>#N/A</v>
      </c>
      <c r="AM50" t="e">
        <f t="shared" si="2"/>
        <v>#N/A</v>
      </c>
      <c r="AN50" t="e">
        <f t="shared" si="2"/>
        <v>#N/A</v>
      </c>
      <c r="AO50" t="e">
        <f t="shared" si="2"/>
        <v>#N/A</v>
      </c>
      <c r="AP50" t="e">
        <f t="shared" si="2"/>
        <v>#N/A</v>
      </c>
      <c r="AQ50" t="e">
        <f t="shared" si="2"/>
        <v>#N/A</v>
      </c>
      <c r="AR50" t="e">
        <f t="shared" si="2"/>
        <v>#N/A</v>
      </c>
      <c r="AT50" s="2" t="s">
        <v>2589</v>
      </c>
      <c r="AU50" s="2">
        <v>28</v>
      </c>
      <c r="AV50" s="256">
        <v>2</v>
      </c>
      <c r="AW50" s="256">
        <v>1</v>
      </c>
      <c r="AX50" s="2" t="s">
        <v>50</v>
      </c>
      <c r="AY50" s="256">
        <v>4</v>
      </c>
      <c r="AZ50" s="256">
        <v>1</v>
      </c>
    </row>
    <row r="51" spans="1:52" x14ac:dyDescent="0.35">
      <c r="A51" s="189" t="s">
        <v>2590</v>
      </c>
      <c r="B51" t="str">
        <f>INDEX('Raw Initial'!$A$1:$IZ$96,MATCH(A51,'Raw Initial'!$B$1:$B$96,0),MATCH($M$1,'Raw Initial'!$A$1:$IZ$1,0))</f>
        <v>None</v>
      </c>
      <c r="C51" t="e">
        <f>INDEX('Raw Week1'!$A$1:$IZ$97,MATCH(A51,'Raw Week1'!$B$1:$B$97,0),MATCH($M$1,'Raw Week1'!$A$1:$IZ$1,0))</f>
        <v>#N/A</v>
      </c>
      <c r="D51" t="e">
        <f>INDEX('Raw Week2'!$A$1:$IZ$97,MATCH(A51,'Raw Week2'!$B$1:$B$97,0),MATCH($M$1,'Raw Week2'!$A$1:$IZ$1,0))</f>
        <v>#N/A</v>
      </c>
      <c r="E51" t="e">
        <f>INDEX('Raw Week6'!$A$1:$IZ$96,MATCH(A51,'Raw Week6'!$B$1:$B$96,0),MATCH($M$1,'Raw Week6'!$A$1:$IZ$1,0))</f>
        <v>#N/A</v>
      </c>
      <c r="F51" t="e">
        <f>INDEX('Raw Week12'!$A$1:$IZ$97,MATCH(A51,'Raw Week12'!$B$1:$B$97,0),MATCH($M$1,'Raw Week12'!$A$1:$IZ$1,0))</f>
        <v>#N/A</v>
      </c>
      <c r="G51" t="e">
        <f>INDEX('Raw Week18'!$A$1:$IZ$96,MATCH(A51,'Raw Week18'!$B$1:$B$96,0),MATCH($M$1,'Raw Week18'!$A$1:$IZ$1,0))</f>
        <v>#N/A</v>
      </c>
      <c r="H51" t="e">
        <f>INDEX('Raw Week24'!$A$1:$IZ$97,MATCH(A51,'Raw Week24'!$B$1:$B$97,0),MATCH($M$1,'Raw Week24'!$A$1:$IZ$1,0))</f>
        <v>#N/A</v>
      </c>
      <c r="I51" t="e">
        <f>INDEX('Raw Week30'!$A$1:$IZ$96,MATCH(A51,'Raw Week30'!$B$1:$B$96,0),MATCH($M$1,'Raw Week30'!$A$1:$IZ$1,0))</f>
        <v>#N/A</v>
      </c>
      <c r="J51" t="e">
        <f>INDEX('Raw Week36'!$A$1:$IZ$97,MATCH(A51,'Raw Week36'!$B$1:$B$97,0),MATCH($M$1,'Raw Week36'!$A$1:$IZ$1,0))</f>
        <v>#N/A</v>
      </c>
      <c r="K51" t="e">
        <f>INDEX('Raw Week42'!$A$1:$IZ$95,MATCH(A51,'Raw Week42'!$B$1:$B$95,0),MATCH($M$1,'Raw Week42'!$A$1:$IZ$1,0))</f>
        <v>#N/A</v>
      </c>
      <c r="L51" t="e">
        <f>INDEX('Raw Week48'!$A$1:$IZ$95,MATCH(A51,'Raw Week48'!$B$1:$B$95,0),MATCH($M$1,'Raw Week48'!$A$1:$IZ$1,0))</f>
        <v>#N/A</v>
      </c>
      <c r="N51"/>
      <c r="AH51" s="260" t="str">
        <f t="shared" si="2"/>
        <v>None</v>
      </c>
      <c r="AI51" t="e">
        <f t="shared" si="2"/>
        <v>#N/A</v>
      </c>
      <c r="AJ51" t="e">
        <f t="shared" si="2"/>
        <v>#N/A</v>
      </c>
      <c r="AK51" t="e">
        <f t="shared" si="2"/>
        <v>#N/A</v>
      </c>
      <c r="AL51" t="e">
        <f t="shared" si="2"/>
        <v>#N/A</v>
      </c>
      <c r="AM51" t="e">
        <f t="shared" si="2"/>
        <v>#N/A</v>
      </c>
      <c r="AN51" t="e">
        <f t="shared" si="2"/>
        <v>#N/A</v>
      </c>
      <c r="AO51" t="e">
        <f t="shared" si="2"/>
        <v>#N/A</v>
      </c>
      <c r="AP51" t="e">
        <f t="shared" si="2"/>
        <v>#N/A</v>
      </c>
      <c r="AQ51" t="e">
        <f t="shared" si="2"/>
        <v>#N/A</v>
      </c>
      <c r="AR51" t="e">
        <f t="shared" si="2"/>
        <v>#N/A</v>
      </c>
      <c r="AT51" s="2" t="s">
        <v>2590</v>
      </c>
      <c r="AU51" s="2">
        <v>38</v>
      </c>
      <c r="AV51" s="256">
        <v>2</v>
      </c>
      <c r="AW51" s="256">
        <v>1</v>
      </c>
      <c r="AX51" s="2" t="s">
        <v>138</v>
      </c>
      <c r="AY51" s="256">
        <v>4</v>
      </c>
      <c r="AZ51" s="256">
        <v>1</v>
      </c>
    </row>
    <row r="52" spans="1:52" x14ac:dyDescent="0.35">
      <c r="A52" s="189" t="s">
        <v>2591</v>
      </c>
      <c r="B52" t="str">
        <f>INDEX('Raw Initial'!$A$1:$IZ$96,MATCH(A52,'Raw Initial'!$B$1:$B$96,0),MATCH($M$1,'Raw Initial'!$A$1:$IZ$1,0))</f>
        <v>None</v>
      </c>
      <c r="C52" t="str">
        <f>INDEX('Raw Week1'!$A$1:$IZ$97,MATCH(A52,'Raw Week1'!$B$1:$B$97,0),MATCH($M$1,'Raw Week1'!$A$1:$IZ$1,0))</f>
        <v>None</v>
      </c>
      <c r="D52" t="e">
        <f>INDEX('Raw Week2'!$A$1:$IZ$97,MATCH(A52,'Raw Week2'!$B$1:$B$97,0),MATCH($M$1,'Raw Week2'!$A$1:$IZ$1,0))</f>
        <v>#N/A</v>
      </c>
      <c r="E52" t="str">
        <f>INDEX('Raw Week6'!$A$1:$IZ$96,MATCH(A52,'Raw Week6'!$B$1:$B$96,0),MATCH($M$1,'Raw Week6'!$A$1:$IZ$1,0))</f>
        <v>None</v>
      </c>
      <c r="F52" t="str">
        <f>INDEX('Raw Week12'!$A$1:$IZ$97,MATCH(A52,'Raw Week12'!$B$1:$B$97,0),MATCH($M$1,'Raw Week12'!$A$1:$IZ$1,0))</f>
        <v>None</v>
      </c>
      <c r="G52" t="str">
        <f>INDEX('Raw Week18'!$A$1:$IZ$96,MATCH(A52,'Raw Week18'!$B$1:$B$96,0),MATCH($M$1,'Raw Week18'!$A$1:$IZ$1,0))</f>
        <v>None</v>
      </c>
      <c r="H52" t="e">
        <f>INDEX('Raw Week24'!$A$1:$IZ$97,MATCH(A52,'Raw Week24'!$B$1:$B$97,0),MATCH($M$1,'Raw Week24'!$A$1:$IZ$1,0))</f>
        <v>#N/A</v>
      </c>
      <c r="I52" t="str">
        <f>INDEX('Raw Week30'!$A$1:$IZ$96,MATCH(A52,'Raw Week30'!$B$1:$B$96,0),MATCH($M$1,'Raw Week30'!$A$1:$IZ$1,0))</f>
        <v>None</v>
      </c>
      <c r="J52" t="str">
        <f>INDEX('Raw Week36'!$A$1:$IZ$97,MATCH(A52,'Raw Week36'!$B$1:$B$97,0),MATCH($M$1,'Raw Week36'!$A$1:$IZ$1,0))</f>
        <v>None</v>
      </c>
      <c r="K52" t="str">
        <f>INDEX('Raw Week42'!$A$1:$IZ$95,MATCH(A52,'Raw Week42'!$B$1:$B$95,0),MATCH($M$1,'Raw Week42'!$A$1:$IZ$1,0))</f>
        <v>None</v>
      </c>
      <c r="L52" t="e">
        <f>INDEX('Raw Week48'!$A$1:$IZ$95,MATCH(A52,'Raw Week48'!$B$1:$B$95,0),MATCH($M$1,'Raw Week48'!$A$1:$IZ$1,0))</f>
        <v>#N/A</v>
      </c>
      <c r="N52"/>
      <c r="AH52" s="260" t="str">
        <f t="shared" si="2"/>
        <v>None</v>
      </c>
      <c r="AI52" t="str">
        <f t="shared" si="2"/>
        <v>None</v>
      </c>
      <c r="AJ52" t="e">
        <f t="shared" si="2"/>
        <v>#N/A</v>
      </c>
      <c r="AK52" t="str">
        <f t="shared" si="2"/>
        <v>None</v>
      </c>
      <c r="AL52" t="str">
        <f t="shared" si="2"/>
        <v>None</v>
      </c>
      <c r="AM52" t="str">
        <f t="shared" si="2"/>
        <v>None</v>
      </c>
      <c r="AN52" t="e">
        <f t="shared" si="2"/>
        <v>#N/A</v>
      </c>
      <c r="AO52" t="str">
        <f t="shared" si="2"/>
        <v>None</v>
      </c>
      <c r="AP52" t="str">
        <f t="shared" si="2"/>
        <v>None</v>
      </c>
      <c r="AQ52" t="str">
        <f t="shared" si="2"/>
        <v>None</v>
      </c>
      <c r="AR52" t="e">
        <f t="shared" si="2"/>
        <v>#N/A</v>
      </c>
      <c r="AT52" s="2" t="s">
        <v>2591</v>
      </c>
      <c r="AU52" s="2">
        <v>20</v>
      </c>
      <c r="AV52" s="256">
        <v>1</v>
      </c>
      <c r="AW52" s="256">
        <v>1</v>
      </c>
      <c r="AX52" s="2" t="s">
        <v>50</v>
      </c>
      <c r="AY52" s="256">
        <v>2</v>
      </c>
      <c r="AZ52" s="256">
        <v>0</v>
      </c>
    </row>
    <row r="53" spans="1:52" x14ac:dyDescent="0.35">
      <c r="A53" s="189" t="s">
        <v>2592</v>
      </c>
      <c r="B53" t="str">
        <f>INDEX('Raw Initial'!$A$1:$IZ$96,MATCH(A53,'Raw Initial'!$B$1:$B$96,0),MATCH($M$1,'Raw Initial'!$A$1:$IZ$1,0))</f>
        <v>None</v>
      </c>
      <c r="C53" t="e">
        <f>INDEX('Raw Week1'!$A$1:$IZ$97,MATCH(A53,'Raw Week1'!$B$1:$B$97,0),MATCH($M$1,'Raw Week1'!$A$1:$IZ$1,0))</f>
        <v>#N/A</v>
      </c>
      <c r="D53" t="e">
        <f>INDEX('Raw Week2'!$A$1:$IZ$97,MATCH(A53,'Raw Week2'!$B$1:$B$97,0),MATCH($M$1,'Raw Week2'!$A$1:$IZ$1,0))</f>
        <v>#N/A</v>
      </c>
      <c r="E53" t="e">
        <f>INDEX('Raw Week6'!$A$1:$IZ$96,MATCH(A53,'Raw Week6'!$B$1:$B$96,0),MATCH($M$1,'Raw Week6'!$A$1:$IZ$1,0))</f>
        <v>#N/A</v>
      </c>
      <c r="F53" t="e">
        <f>INDEX('Raw Week12'!$A$1:$IZ$97,MATCH(A53,'Raw Week12'!$B$1:$B$97,0),MATCH($M$1,'Raw Week12'!$A$1:$IZ$1,0))</f>
        <v>#N/A</v>
      </c>
      <c r="G53" t="e">
        <f>INDEX('Raw Week18'!$A$1:$IZ$96,MATCH(A53,'Raw Week18'!$B$1:$B$96,0),MATCH($M$1,'Raw Week18'!$A$1:$IZ$1,0))</f>
        <v>#N/A</v>
      </c>
      <c r="H53" t="str">
        <f>INDEX('Raw Week24'!$A$1:$IZ$97,MATCH(A53,'Raw Week24'!$B$1:$B$97,0),MATCH($M$1,'Raw Week24'!$A$1:$IZ$1,0))</f>
        <v>None</v>
      </c>
      <c r="I53" t="e">
        <f>INDEX('Raw Week30'!$A$1:$IZ$96,MATCH(A53,'Raw Week30'!$B$1:$B$96,0),MATCH($M$1,'Raw Week30'!$A$1:$IZ$1,0))</f>
        <v>#N/A</v>
      </c>
      <c r="J53" t="e">
        <f>INDEX('Raw Week36'!$A$1:$IZ$97,MATCH(A53,'Raw Week36'!$B$1:$B$97,0),MATCH($M$1,'Raw Week36'!$A$1:$IZ$1,0))</f>
        <v>#N/A</v>
      </c>
      <c r="K53" t="e">
        <f>INDEX('Raw Week42'!$A$1:$IZ$95,MATCH(A53,'Raw Week42'!$B$1:$B$95,0),MATCH($M$1,'Raw Week42'!$A$1:$IZ$1,0))</f>
        <v>#N/A</v>
      </c>
      <c r="L53" t="e">
        <f>INDEX('Raw Week48'!$A$1:$IZ$95,MATCH(A53,'Raw Week48'!$B$1:$B$95,0),MATCH($M$1,'Raw Week48'!$A$1:$IZ$1,0))</f>
        <v>#N/A</v>
      </c>
      <c r="N53"/>
      <c r="AH53" s="260" t="str">
        <f t="shared" si="2"/>
        <v>None</v>
      </c>
      <c r="AI53" t="e">
        <f t="shared" si="2"/>
        <v>#N/A</v>
      </c>
      <c r="AJ53" t="e">
        <f t="shared" si="2"/>
        <v>#N/A</v>
      </c>
      <c r="AK53" t="e">
        <f t="shared" si="2"/>
        <v>#N/A</v>
      </c>
      <c r="AL53" t="e">
        <f t="shared" si="2"/>
        <v>#N/A</v>
      </c>
      <c r="AM53" t="e">
        <f t="shared" si="2"/>
        <v>#N/A</v>
      </c>
      <c r="AN53" t="str">
        <f t="shared" si="2"/>
        <v>None</v>
      </c>
      <c r="AO53" t="e">
        <f t="shared" si="2"/>
        <v>#N/A</v>
      </c>
      <c r="AP53" t="e">
        <f t="shared" si="2"/>
        <v>#N/A</v>
      </c>
      <c r="AQ53" t="e">
        <f t="shared" si="2"/>
        <v>#N/A</v>
      </c>
      <c r="AR53" t="e">
        <f t="shared" si="2"/>
        <v>#N/A</v>
      </c>
      <c r="AT53" s="2" t="s">
        <v>2592</v>
      </c>
      <c r="AU53" s="2">
        <v>50</v>
      </c>
      <c r="AV53" s="256">
        <v>3</v>
      </c>
      <c r="AW53" s="256">
        <v>1</v>
      </c>
      <c r="AX53" s="2" t="s">
        <v>50</v>
      </c>
      <c r="AY53" s="256">
        <v>3</v>
      </c>
      <c r="AZ53" s="256">
        <v>1</v>
      </c>
    </row>
    <row r="54" spans="1:52" x14ac:dyDescent="0.35">
      <c r="A54" s="189" t="s">
        <v>2593</v>
      </c>
      <c r="B54" t="str">
        <f>INDEX('Raw Initial'!$A$1:$IZ$96,MATCH(A54,'Raw Initial'!$B$1:$B$96,0),MATCH($M$1,'Raw Initial'!$A$1:$IZ$1,0))</f>
        <v>None</v>
      </c>
      <c r="C54" t="e">
        <f>INDEX('Raw Week1'!$A$1:$IZ$97,MATCH(A54,'Raw Week1'!$B$1:$B$97,0),MATCH($M$1,'Raw Week1'!$A$1:$IZ$1,0))</f>
        <v>#N/A</v>
      </c>
      <c r="D54" t="e">
        <f>INDEX('Raw Week2'!$A$1:$IZ$97,MATCH(A54,'Raw Week2'!$B$1:$B$97,0),MATCH($M$1,'Raw Week2'!$A$1:$IZ$1,0))</f>
        <v>#N/A</v>
      </c>
      <c r="E54" t="str">
        <f>INDEX('Raw Week6'!$A$1:$IZ$96,MATCH(A54,'Raw Week6'!$B$1:$B$96,0),MATCH($M$1,'Raw Week6'!$A$1:$IZ$1,0))</f>
        <v>None</v>
      </c>
      <c r="F54" t="e">
        <f>INDEX('Raw Week12'!$A$1:$IZ$97,MATCH(A54,'Raw Week12'!$B$1:$B$97,0),MATCH($M$1,'Raw Week12'!$A$1:$IZ$1,0))</f>
        <v>#N/A</v>
      </c>
      <c r="G54" t="e">
        <f>INDEX('Raw Week18'!$A$1:$IZ$96,MATCH(A54,'Raw Week18'!$B$1:$B$96,0),MATCH($M$1,'Raw Week18'!$A$1:$IZ$1,0))</f>
        <v>#N/A</v>
      </c>
      <c r="H54" t="str">
        <f>INDEX('Raw Week24'!$A$1:$IZ$97,MATCH(A54,'Raw Week24'!$B$1:$B$97,0),MATCH($M$1,'Raw Week24'!$A$1:$IZ$1,0))</f>
        <v>None</v>
      </c>
      <c r="I54" t="e">
        <f>INDEX('Raw Week30'!$A$1:$IZ$96,MATCH(A54,'Raw Week30'!$B$1:$B$96,0),MATCH($M$1,'Raw Week30'!$A$1:$IZ$1,0))</f>
        <v>#N/A</v>
      </c>
      <c r="J54" t="e">
        <f>INDEX('Raw Week36'!$A$1:$IZ$97,MATCH(A54,'Raw Week36'!$B$1:$B$97,0),MATCH($M$1,'Raw Week36'!$A$1:$IZ$1,0))</f>
        <v>#N/A</v>
      </c>
      <c r="K54" t="e">
        <f>INDEX('Raw Week42'!$A$1:$IZ$95,MATCH(A54,'Raw Week42'!$B$1:$B$95,0),MATCH($M$1,'Raw Week42'!$A$1:$IZ$1,0))</f>
        <v>#N/A</v>
      </c>
      <c r="L54" t="e">
        <f>INDEX('Raw Week48'!$A$1:$IZ$95,MATCH(A54,'Raw Week48'!$B$1:$B$95,0),MATCH($M$1,'Raw Week48'!$A$1:$IZ$1,0))</f>
        <v>#N/A</v>
      </c>
      <c r="N54"/>
      <c r="AH54" s="260" t="str">
        <f t="shared" si="2"/>
        <v>None</v>
      </c>
      <c r="AI54" t="e">
        <f t="shared" si="2"/>
        <v>#N/A</v>
      </c>
      <c r="AJ54" t="e">
        <f t="shared" si="2"/>
        <v>#N/A</v>
      </c>
      <c r="AK54" t="str">
        <f t="shared" si="2"/>
        <v>None</v>
      </c>
      <c r="AL54" t="e">
        <f t="shared" si="2"/>
        <v>#N/A</v>
      </c>
      <c r="AM54" t="e">
        <f t="shared" si="2"/>
        <v>#N/A</v>
      </c>
      <c r="AN54" t="str">
        <f t="shared" si="2"/>
        <v>None</v>
      </c>
      <c r="AO54" t="e">
        <f t="shared" si="2"/>
        <v>#N/A</v>
      </c>
      <c r="AP54" t="e">
        <f t="shared" si="2"/>
        <v>#N/A</v>
      </c>
      <c r="AQ54" t="e">
        <f t="shared" si="2"/>
        <v>#N/A</v>
      </c>
      <c r="AR54" t="e">
        <f t="shared" si="2"/>
        <v>#N/A</v>
      </c>
      <c r="AT54" s="2" t="s">
        <v>2593</v>
      </c>
      <c r="AU54" s="2">
        <v>37</v>
      </c>
      <c r="AV54" s="256">
        <v>2</v>
      </c>
      <c r="AW54" s="256">
        <v>1</v>
      </c>
      <c r="AX54" s="2" t="s">
        <v>1007</v>
      </c>
      <c r="AY54" s="256">
        <v>4</v>
      </c>
      <c r="AZ54" s="256">
        <v>1</v>
      </c>
    </row>
    <row r="55" spans="1:52" x14ac:dyDescent="0.35">
      <c r="A55" s="189" t="s">
        <v>2594</v>
      </c>
      <c r="B55" t="str">
        <f>INDEX('Raw Initial'!$A$1:$IZ$96,MATCH(A55,'Raw Initial'!$B$1:$B$96,0),MATCH($M$1,'Raw Initial'!$A$1:$IZ$1,0))</f>
        <v>None</v>
      </c>
      <c r="C55" t="e">
        <f>INDEX('Raw Week1'!$A$1:$IZ$97,MATCH(A55,'Raw Week1'!$B$1:$B$97,0),MATCH($M$1,'Raw Week1'!$A$1:$IZ$1,0))</f>
        <v>#N/A</v>
      </c>
      <c r="D55" t="e">
        <f>INDEX('Raw Week2'!$A$1:$IZ$97,MATCH(A55,'Raw Week2'!$B$1:$B$97,0),MATCH($M$1,'Raw Week2'!$A$1:$IZ$1,0))</f>
        <v>#N/A</v>
      </c>
      <c r="E55" t="e">
        <f>INDEX('Raw Week6'!$A$1:$IZ$96,MATCH(A55,'Raw Week6'!$B$1:$B$96,0),MATCH($M$1,'Raw Week6'!$A$1:$IZ$1,0))</f>
        <v>#N/A</v>
      </c>
      <c r="F55" t="e">
        <f>INDEX('Raw Week12'!$A$1:$IZ$97,MATCH(A55,'Raw Week12'!$B$1:$B$97,0),MATCH($M$1,'Raw Week12'!$A$1:$IZ$1,0))</f>
        <v>#N/A</v>
      </c>
      <c r="G55" t="e">
        <f>INDEX('Raw Week18'!$A$1:$IZ$96,MATCH(A55,'Raw Week18'!$B$1:$B$96,0),MATCH($M$1,'Raw Week18'!$A$1:$IZ$1,0))</f>
        <v>#N/A</v>
      </c>
      <c r="H55" t="e">
        <f>INDEX('Raw Week24'!$A$1:$IZ$97,MATCH(A55,'Raw Week24'!$B$1:$B$97,0),MATCH($M$1,'Raw Week24'!$A$1:$IZ$1,0))</f>
        <v>#N/A</v>
      </c>
      <c r="I55" t="e">
        <f>INDEX('Raw Week30'!$A$1:$IZ$96,MATCH(A55,'Raw Week30'!$B$1:$B$96,0),MATCH($M$1,'Raw Week30'!$A$1:$IZ$1,0))</f>
        <v>#N/A</v>
      </c>
      <c r="J55" t="e">
        <f>INDEX('Raw Week36'!$A$1:$IZ$97,MATCH(A55,'Raw Week36'!$B$1:$B$97,0),MATCH($M$1,'Raw Week36'!$A$1:$IZ$1,0))</f>
        <v>#N/A</v>
      </c>
      <c r="K55" t="e">
        <f>INDEX('Raw Week42'!$A$1:$IZ$95,MATCH(A55,'Raw Week42'!$B$1:$B$95,0),MATCH($M$1,'Raw Week42'!$A$1:$IZ$1,0))</f>
        <v>#N/A</v>
      </c>
      <c r="L55" t="e">
        <f>INDEX('Raw Week48'!$A$1:$IZ$95,MATCH(A55,'Raw Week48'!$B$1:$B$95,0),MATCH($M$1,'Raw Week48'!$A$1:$IZ$1,0))</f>
        <v>#N/A</v>
      </c>
      <c r="N55"/>
      <c r="AH55" s="260" t="str">
        <f t="shared" si="2"/>
        <v>None</v>
      </c>
      <c r="AI55" t="e">
        <f t="shared" si="2"/>
        <v>#N/A</v>
      </c>
      <c r="AJ55" t="e">
        <f t="shared" si="2"/>
        <v>#N/A</v>
      </c>
      <c r="AK55" t="e">
        <f t="shared" si="2"/>
        <v>#N/A</v>
      </c>
      <c r="AL55" t="e">
        <f t="shared" si="2"/>
        <v>#N/A</v>
      </c>
      <c r="AM55" t="e">
        <f t="shared" si="2"/>
        <v>#N/A</v>
      </c>
      <c r="AN55" t="e">
        <f t="shared" si="2"/>
        <v>#N/A</v>
      </c>
      <c r="AO55" t="e">
        <f t="shared" si="2"/>
        <v>#N/A</v>
      </c>
      <c r="AP55" t="e">
        <f t="shared" si="2"/>
        <v>#N/A</v>
      </c>
      <c r="AQ55" t="e">
        <f t="shared" si="2"/>
        <v>#N/A</v>
      </c>
      <c r="AR55" t="e">
        <f t="shared" si="2"/>
        <v>#N/A</v>
      </c>
      <c r="AT55" s="2" t="s">
        <v>2594</v>
      </c>
      <c r="AU55" s="2">
        <v>49</v>
      </c>
      <c r="AV55" s="256">
        <v>3</v>
      </c>
      <c r="AW55" s="256">
        <v>1</v>
      </c>
      <c r="AX55" s="2" t="s">
        <v>138</v>
      </c>
      <c r="AY55" s="256">
        <v>4</v>
      </c>
      <c r="AZ55" s="256">
        <v>0</v>
      </c>
    </row>
    <row r="56" spans="1:52" x14ac:dyDescent="0.35">
      <c r="A56" s="189" t="s">
        <v>2595</v>
      </c>
      <c r="B56" t="str">
        <f>INDEX('Raw Initial'!$A$1:$IZ$96,MATCH(A56,'Raw Initial'!$B$1:$B$96,0),MATCH($M$1,'Raw Initial'!$A$1:$IZ$1,0))</f>
        <v>None</v>
      </c>
      <c r="C56" t="e">
        <f>INDEX('Raw Week1'!$A$1:$IZ$97,MATCH(A56,'Raw Week1'!$B$1:$B$97,0),MATCH($M$1,'Raw Week1'!$A$1:$IZ$1,0))</f>
        <v>#N/A</v>
      </c>
      <c r="D56" t="e">
        <f>INDEX('Raw Week2'!$A$1:$IZ$97,MATCH(A56,'Raw Week2'!$B$1:$B$97,0),MATCH($M$1,'Raw Week2'!$A$1:$IZ$1,0))</f>
        <v>#N/A</v>
      </c>
      <c r="E56" t="e">
        <f>INDEX('Raw Week6'!$A$1:$IZ$96,MATCH(A56,'Raw Week6'!$B$1:$B$96,0),MATCH($M$1,'Raw Week6'!$A$1:$IZ$1,0))</f>
        <v>#N/A</v>
      </c>
      <c r="F56" t="str">
        <f>INDEX('Raw Week12'!$A$1:$IZ$97,MATCH(A56,'Raw Week12'!$B$1:$B$97,0),MATCH($M$1,'Raw Week12'!$A$1:$IZ$1,0))</f>
        <v>None</v>
      </c>
      <c r="G56" t="e">
        <f>INDEX('Raw Week18'!$A$1:$IZ$96,MATCH(A56,'Raw Week18'!$B$1:$B$96,0),MATCH($M$1,'Raw Week18'!$A$1:$IZ$1,0))</f>
        <v>#N/A</v>
      </c>
      <c r="H56" t="str">
        <f>INDEX('Raw Week24'!$A$1:$IZ$97,MATCH(A56,'Raw Week24'!$B$1:$B$97,0),MATCH($M$1,'Raw Week24'!$A$1:$IZ$1,0))</f>
        <v>None</v>
      </c>
      <c r="I56" t="str">
        <f>INDEX('Raw Week30'!$A$1:$IZ$96,MATCH(A56,'Raw Week30'!$B$1:$B$96,0),MATCH($M$1,'Raw Week30'!$A$1:$IZ$1,0))</f>
        <v>None</v>
      </c>
      <c r="J56" t="str">
        <f>INDEX('Raw Week36'!$A$1:$IZ$97,MATCH(A56,'Raw Week36'!$B$1:$B$97,0),MATCH($M$1,'Raw Week36'!$A$1:$IZ$1,0))</f>
        <v>None</v>
      </c>
      <c r="K56" t="e">
        <f>INDEX('Raw Week42'!$A$1:$IZ$95,MATCH(A56,'Raw Week42'!$B$1:$B$95,0),MATCH($M$1,'Raw Week42'!$A$1:$IZ$1,0))</f>
        <v>#N/A</v>
      </c>
      <c r="L56" t="e">
        <f>INDEX('Raw Week48'!$A$1:$IZ$95,MATCH(A56,'Raw Week48'!$B$1:$B$95,0),MATCH($M$1,'Raw Week48'!$A$1:$IZ$1,0))</f>
        <v>#N/A</v>
      </c>
      <c r="N56"/>
      <c r="AH56" s="260" t="str">
        <f t="shared" si="2"/>
        <v>None</v>
      </c>
      <c r="AI56" t="e">
        <f t="shared" si="2"/>
        <v>#N/A</v>
      </c>
      <c r="AJ56" t="e">
        <f t="shared" si="2"/>
        <v>#N/A</v>
      </c>
      <c r="AK56" t="e">
        <f t="shared" si="2"/>
        <v>#N/A</v>
      </c>
      <c r="AL56" t="str">
        <f t="shared" si="2"/>
        <v>None</v>
      </c>
      <c r="AM56" t="e">
        <f t="shared" si="2"/>
        <v>#N/A</v>
      </c>
      <c r="AN56" t="str">
        <f t="shared" si="2"/>
        <v>None</v>
      </c>
      <c r="AO56" t="str">
        <f t="shared" si="2"/>
        <v>None</v>
      </c>
      <c r="AP56" t="str">
        <f t="shared" si="2"/>
        <v>None</v>
      </c>
      <c r="AQ56" t="e">
        <f t="shared" si="2"/>
        <v>#N/A</v>
      </c>
      <c r="AR56" t="e">
        <f t="shared" si="2"/>
        <v>#N/A</v>
      </c>
      <c r="AT56" s="2" t="s">
        <v>2595</v>
      </c>
      <c r="AU56" s="2">
        <v>55</v>
      </c>
      <c r="AV56" s="256">
        <v>4</v>
      </c>
      <c r="AW56" s="256">
        <v>0</v>
      </c>
      <c r="AX56" s="2" t="s">
        <v>50</v>
      </c>
      <c r="AY56" s="256">
        <v>4</v>
      </c>
      <c r="AZ56" s="256">
        <v>1</v>
      </c>
    </row>
    <row r="57" spans="1:52" x14ac:dyDescent="0.35">
      <c r="A57" s="189" t="s">
        <v>2596</v>
      </c>
      <c r="B57" t="str">
        <f>INDEX('Raw Initial'!$A$1:$IZ$96,MATCH(A57,'Raw Initial'!$B$1:$B$96,0),MATCH($M$1,'Raw Initial'!$A$1:$IZ$1,0))</f>
        <v>None</v>
      </c>
      <c r="C57" t="e">
        <f>INDEX('Raw Week1'!$A$1:$IZ$97,MATCH(A57,'Raw Week1'!$B$1:$B$97,0),MATCH($M$1,'Raw Week1'!$A$1:$IZ$1,0))</f>
        <v>#N/A</v>
      </c>
      <c r="D57" t="e">
        <f>INDEX('Raw Week2'!$A$1:$IZ$97,MATCH(A57,'Raw Week2'!$B$1:$B$97,0),MATCH($M$1,'Raw Week2'!$A$1:$IZ$1,0))</f>
        <v>#N/A</v>
      </c>
      <c r="E57" t="e">
        <f>INDEX('Raw Week6'!$A$1:$IZ$96,MATCH(A57,'Raw Week6'!$B$1:$B$96,0),MATCH($M$1,'Raw Week6'!$A$1:$IZ$1,0))</f>
        <v>#N/A</v>
      </c>
      <c r="F57" t="e">
        <f>INDEX('Raw Week12'!$A$1:$IZ$97,MATCH(A57,'Raw Week12'!$B$1:$B$97,0),MATCH($M$1,'Raw Week12'!$A$1:$IZ$1,0))</f>
        <v>#N/A</v>
      </c>
      <c r="G57" t="e">
        <f>INDEX('Raw Week18'!$A$1:$IZ$96,MATCH(A57,'Raw Week18'!$B$1:$B$96,0),MATCH($M$1,'Raw Week18'!$A$1:$IZ$1,0))</f>
        <v>#N/A</v>
      </c>
      <c r="H57" t="e">
        <f>INDEX('Raw Week24'!$A$1:$IZ$97,MATCH(A57,'Raw Week24'!$B$1:$B$97,0),MATCH($M$1,'Raw Week24'!$A$1:$IZ$1,0))</f>
        <v>#N/A</v>
      </c>
      <c r="I57" t="e">
        <f>INDEX('Raw Week30'!$A$1:$IZ$96,MATCH(A57,'Raw Week30'!$B$1:$B$96,0),MATCH($M$1,'Raw Week30'!$A$1:$IZ$1,0))</f>
        <v>#N/A</v>
      </c>
      <c r="J57" t="e">
        <f>INDEX('Raw Week36'!$A$1:$IZ$97,MATCH(A57,'Raw Week36'!$B$1:$B$97,0),MATCH($M$1,'Raw Week36'!$A$1:$IZ$1,0))</f>
        <v>#N/A</v>
      </c>
      <c r="K57" t="e">
        <f>INDEX('Raw Week42'!$A$1:$IZ$95,MATCH(A57,'Raw Week42'!$B$1:$B$95,0),MATCH($M$1,'Raw Week42'!$A$1:$IZ$1,0))</f>
        <v>#N/A</v>
      </c>
      <c r="L57" t="e">
        <f>INDEX('Raw Week48'!$A$1:$IZ$95,MATCH(A57,'Raw Week48'!$B$1:$B$95,0),MATCH($M$1,'Raw Week48'!$A$1:$IZ$1,0))</f>
        <v>#N/A</v>
      </c>
      <c r="N57"/>
      <c r="AH57" s="260" t="str">
        <f t="shared" si="2"/>
        <v>None</v>
      </c>
      <c r="AI57" t="e">
        <f t="shared" si="2"/>
        <v>#N/A</v>
      </c>
      <c r="AJ57" t="e">
        <f t="shared" ref="AJ57:AR84" si="3">D57</f>
        <v>#N/A</v>
      </c>
      <c r="AK57" t="e">
        <f t="shared" si="3"/>
        <v>#N/A</v>
      </c>
      <c r="AL57" t="e">
        <f t="shared" si="3"/>
        <v>#N/A</v>
      </c>
      <c r="AM57" t="e">
        <f t="shared" si="3"/>
        <v>#N/A</v>
      </c>
      <c r="AN57" t="e">
        <f t="shared" si="3"/>
        <v>#N/A</v>
      </c>
      <c r="AO57" t="e">
        <f t="shared" si="3"/>
        <v>#N/A</v>
      </c>
      <c r="AP57" t="e">
        <f t="shared" si="3"/>
        <v>#N/A</v>
      </c>
      <c r="AQ57" t="e">
        <f t="shared" si="3"/>
        <v>#N/A</v>
      </c>
      <c r="AR57" t="e">
        <f t="shared" si="3"/>
        <v>#N/A</v>
      </c>
      <c r="AT57" s="2" t="s">
        <v>2596</v>
      </c>
      <c r="AU57" s="2">
        <v>41</v>
      </c>
      <c r="AV57" s="256">
        <v>3</v>
      </c>
      <c r="AW57" s="256">
        <v>1</v>
      </c>
      <c r="AX57" s="2" t="s">
        <v>138</v>
      </c>
      <c r="AY57" s="256">
        <v>4</v>
      </c>
      <c r="AZ57" s="256">
        <v>0</v>
      </c>
    </row>
    <row r="58" spans="1:52" x14ac:dyDescent="0.35">
      <c r="A58" s="189" t="s">
        <v>2597</v>
      </c>
      <c r="B58" t="str">
        <f>INDEX('Raw Initial'!$A$1:$IZ$96,MATCH(A58,'Raw Initial'!$B$1:$B$96,0),MATCH($M$1,'Raw Initial'!$A$1:$IZ$1,0))</f>
        <v>None</v>
      </c>
      <c r="C58" t="str">
        <f>INDEX('Raw Week1'!$A$1:$IZ$97,MATCH(A58,'Raw Week1'!$B$1:$B$97,0),MATCH($M$1,'Raw Week1'!$A$1:$IZ$1,0))</f>
        <v>None</v>
      </c>
      <c r="D58" t="str">
        <f>INDEX('Raw Week2'!$A$1:$IZ$97,MATCH(A58,'Raw Week2'!$B$1:$B$97,0),MATCH($M$1,'Raw Week2'!$A$1:$IZ$1,0))</f>
        <v>None</v>
      </c>
      <c r="E58" t="e">
        <f>INDEX('Raw Week6'!$A$1:$IZ$96,MATCH(A58,'Raw Week6'!$B$1:$B$96,0),MATCH($M$1,'Raw Week6'!$A$1:$IZ$1,0))</f>
        <v>#N/A</v>
      </c>
      <c r="F58" t="str">
        <f>INDEX('Raw Week12'!$A$1:$IZ$97,MATCH(A58,'Raw Week12'!$B$1:$B$97,0),MATCH($M$1,'Raw Week12'!$A$1:$IZ$1,0))</f>
        <v>None</v>
      </c>
      <c r="G58" t="str">
        <f>INDEX('Raw Week18'!$A$1:$IZ$96,MATCH(A58,'Raw Week18'!$B$1:$B$96,0),MATCH($M$1,'Raw Week18'!$A$1:$IZ$1,0))</f>
        <v>None</v>
      </c>
      <c r="H58" t="e">
        <f>INDEX('Raw Week24'!$A$1:$IZ$97,MATCH(A58,'Raw Week24'!$B$1:$B$97,0),MATCH($M$1,'Raw Week24'!$A$1:$IZ$1,0))</f>
        <v>#N/A</v>
      </c>
      <c r="I58" t="str">
        <f>INDEX('Raw Week30'!$A$1:$IZ$96,MATCH(A58,'Raw Week30'!$B$1:$B$96,0),MATCH($M$1,'Raw Week30'!$A$1:$IZ$1,0))</f>
        <v>None</v>
      </c>
      <c r="J58" t="e">
        <f>INDEX('Raw Week36'!$A$1:$IZ$97,MATCH(A58,'Raw Week36'!$B$1:$B$97,0),MATCH($M$1,'Raw Week36'!$A$1:$IZ$1,0))</f>
        <v>#N/A</v>
      </c>
      <c r="K58" t="str">
        <f>INDEX('Raw Week42'!$A$1:$IZ$95,MATCH(A58,'Raw Week42'!$B$1:$B$95,0),MATCH($M$1,'Raw Week42'!$A$1:$IZ$1,0))</f>
        <v>None</v>
      </c>
      <c r="L58" t="e">
        <f>INDEX('Raw Week48'!$A$1:$IZ$95,MATCH(A58,'Raw Week48'!$B$1:$B$95,0),MATCH($M$1,'Raw Week48'!$A$1:$IZ$1,0))</f>
        <v>#N/A</v>
      </c>
      <c r="N58"/>
      <c r="AH58" s="260" t="str">
        <f t="shared" ref="AH58:AI84" si="4">B58</f>
        <v>None</v>
      </c>
      <c r="AI58" t="str">
        <f t="shared" si="4"/>
        <v>None</v>
      </c>
      <c r="AJ58" t="str">
        <f t="shared" si="3"/>
        <v>None</v>
      </c>
      <c r="AK58" t="e">
        <f t="shared" si="3"/>
        <v>#N/A</v>
      </c>
      <c r="AL58" t="str">
        <f t="shared" si="3"/>
        <v>None</v>
      </c>
      <c r="AM58" t="str">
        <f t="shared" si="3"/>
        <v>None</v>
      </c>
      <c r="AN58" t="e">
        <f t="shared" si="3"/>
        <v>#N/A</v>
      </c>
      <c r="AO58" t="str">
        <f t="shared" si="3"/>
        <v>None</v>
      </c>
      <c r="AP58" t="e">
        <f t="shared" si="3"/>
        <v>#N/A</v>
      </c>
      <c r="AQ58" t="str">
        <f t="shared" si="3"/>
        <v>None</v>
      </c>
      <c r="AR58" t="e">
        <f t="shared" si="3"/>
        <v>#N/A</v>
      </c>
      <c r="AT58" s="2" t="s">
        <v>2597</v>
      </c>
      <c r="AU58" s="2">
        <v>24</v>
      </c>
      <c r="AV58" s="256">
        <v>1</v>
      </c>
      <c r="AW58" s="256">
        <v>1</v>
      </c>
      <c r="AX58" s="2" t="s">
        <v>50</v>
      </c>
      <c r="AY58" s="256">
        <v>3</v>
      </c>
      <c r="AZ58" s="256">
        <v>0</v>
      </c>
    </row>
    <row r="59" spans="1:52" x14ac:dyDescent="0.35">
      <c r="A59" s="189" t="s">
        <v>2598</v>
      </c>
      <c r="B59" t="str">
        <f>INDEX('Raw Initial'!$A$1:$IZ$96,MATCH(A59,'Raw Initial'!$B$1:$B$96,0),MATCH($M$1,'Raw Initial'!$A$1:$IZ$1,0))</f>
        <v>None</v>
      </c>
      <c r="C59" t="e">
        <f>INDEX('Raw Week1'!$A$1:$IZ$97,MATCH(A59,'Raw Week1'!$B$1:$B$97,0),MATCH($M$1,'Raw Week1'!$A$1:$IZ$1,0))</f>
        <v>#N/A</v>
      </c>
      <c r="D59" t="e">
        <f>INDEX('Raw Week2'!$A$1:$IZ$97,MATCH(A59,'Raw Week2'!$B$1:$B$97,0),MATCH($M$1,'Raw Week2'!$A$1:$IZ$1,0))</f>
        <v>#N/A</v>
      </c>
      <c r="E59" t="e">
        <f>INDEX('Raw Week6'!$A$1:$IZ$96,MATCH(A59,'Raw Week6'!$B$1:$B$96,0),MATCH($M$1,'Raw Week6'!$A$1:$IZ$1,0))</f>
        <v>#N/A</v>
      </c>
      <c r="F59" t="str">
        <f>INDEX('Raw Week12'!$A$1:$IZ$97,MATCH(A59,'Raw Week12'!$B$1:$B$97,0),MATCH($M$1,'Raw Week12'!$A$1:$IZ$1,0))</f>
        <v>None</v>
      </c>
      <c r="G59" t="e">
        <f>INDEX('Raw Week18'!$A$1:$IZ$96,MATCH(A59,'Raw Week18'!$B$1:$B$96,0),MATCH($M$1,'Raw Week18'!$A$1:$IZ$1,0))</f>
        <v>#N/A</v>
      </c>
      <c r="H59" t="e">
        <f>INDEX('Raw Week24'!$A$1:$IZ$97,MATCH(A59,'Raw Week24'!$B$1:$B$97,0),MATCH($M$1,'Raw Week24'!$A$1:$IZ$1,0))</f>
        <v>#N/A</v>
      </c>
      <c r="I59" t="e">
        <f>INDEX('Raw Week30'!$A$1:$IZ$96,MATCH(A59,'Raw Week30'!$B$1:$B$96,0),MATCH($M$1,'Raw Week30'!$A$1:$IZ$1,0))</f>
        <v>#N/A</v>
      </c>
      <c r="J59" t="e">
        <f>INDEX('Raw Week36'!$A$1:$IZ$97,MATCH(A59,'Raw Week36'!$B$1:$B$97,0),MATCH($M$1,'Raw Week36'!$A$1:$IZ$1,0))</f>
        <v>#N/A</v>
      </c>
      <c r="K59" t="e">
        <f>INDEX('Raw Week42'!$A$1:$IZ$95,MATCH(A59,'Raw Week42'!$B$1:$B$95,0),MATCH($M$1,'Raw Week42'!$A$1:$IZ$1,0))</f>
        <v>#N/A</v>
      </c>
      <c r="L59" t="e">
        <f>INDEX('Raw Week48'!$A$1:$IZ$95,MATCH(A59,'Raw Week48'!$B$1:$B$95,0),MATCH($M$1,'Raw Week48'!$A$1:$IZ$1,0))</f>
        <v>#N/A</v>
      </c>
      <c r="N59"/>
      <c r="AH59" s="260" t="str">
        <f t="shared" si="4"/>
        <v>None</v>
      </c>
      <c r="AI59" t="e">
        <f t="shared" si="4"/>
        <v>#N/A</v>
      </c>
      <c r="AJ59" t="e">
        <f t="shared" si="3"/>
        <v>#N/A</v>
      </c>
      <c r="AK59" t="e">
        <f t="shared" si="3"/>
        <v>#N/A</v>
      </c>
      <c r="AL59" t="str">
        <f t="shared" si="3"/>
        <v>None</v>
      </c>
      <c r="AM59" t="e">
        <f t="shared" si="3"/>
        <v>#N/A</v>
      </c>
      <c r="AN59" t="e">
        <f t="shared" si="3"/>
        <v>#N/A</v>
      </c>
      <c r="AO59" t="e">
        <f t="shared" si="3"/>
        <v>#N/A</v>
      </c>
      <c r="AP59" t="e">
        <f t="shared" si="3"/>
        <v>#N/A</v>
      </c>
      <c r="AQ59" t="e">
        <f t="shared" si="3"/>
        <v>#N/A</v>
      </c>
      <c r="AR59" t="e">
        <f t="shared" si="3"/>
        <v>#N/A</v>
      </c>
      <c r="AT59" s="2" t="s">
        <v>2598</v>
      </c>
      <c r="AU59" s="2">
        <v>28</v>
      </c>
      <c r="AV59" s="256">
        <v>2</v>
      </c>
      <c r="AW59" s="256">
        <v>0</v>
      </c>
      <c r="AX59" s="2" t="s">
        <v>50</v>
      </c>
      <c r="AY59" s="256">
        <v>4</v>
      </c>
      <c r="AZ59" s="256">
        <v>0</v>
      </c>
    </row>
    <row r="60" spans="1:52" x14ac:dyDescent="0.35">
      <c r="A60" s="189" t="s">
        <v>2599</v>
      </c>
      <c r="B60" t="str">
        <f>INDEX('Raw Initial'!$A$1:$IZ$96,MATCH(A60,'Raw Initial'!$B$1:$B$96,0),MATCH($M$1,'Raw Initial'!$A$1:$IZ$1,0))</f>
        <v>None</v>
      </c>
      <c r="C60" t="str">
        <f>INDEX('Raw Week1'!$A$1:$IZ$97,MATCH(A60,'Raw Week1'!$B$1:$B$97,0),MATCH($M$1,'Raw Week1'!$A$1:$IZ$1,0))</f>
        <v>None</v>
      </c>
      <c r="D60" t="str">
        <f>INDEX('Raw Week2'!$A$1:$IZ$97,MATCH(A60,'Raw Week2'!$B$1:$B$97,0),MATCH($M$1,'Raw Week2'!$A$1:$IZ$1,0))</f>
        <v>None</v>
      </c>
      <c r="E60" t="e">
        <f>INDEX('Raw Week6'!$A$1:$IZ$96,MATCH(A60,'Raw Week6'!$B$1:$B$96,0),MATCH($M$1,'Raw Week6'!$A$1:$IZ$1,0))</f>
        <v>#N/A</v>
      </c>
      <c r="F60" t="e">
        <f>INDEX('Raw Week12'!$A$1:$IZ$97,MATCH(A60,'Raw Week12'!$B$1:$B$97,0),MATCH($M$1,'Raw Week12'!$A$1:$IZ$1,0))</f>
        <v>#N/A</v>
      </c>
      <c r="G60" t="str">
        <f>INDEX('Raw Week18'!$A$1:$IZ$96,MATCH(A60,'Raw Week18'!$B$1:$B$96,0),MATCH($M$1,'Raw Week18'!$A$1:$IZ$1,0))</f>
        <v>None</v>
      </c>
      <c r="H60" t="e">
        <f>INDEX('Raw Week24'!$A$1:$IZ$97,MATCH(A60,'Raw Week24'!$B$1:$B$97,0),MATCH($M$1,'Raw Week24'!$A$1:$IZ$1,0))</f>
        <v>#N/A</v>
      </c>
      <c r="I60" t="e">
        <f>INDEX('Raw Week30'!$A$1:$IZ$96,MATCH(A60,'Raw Week30'!$B$1:$B$96,0),MATCH($M$1,'Raw Week30'!$A$1:$IZ$1,0))</f>
        <v>#N/A</v>
      </c>
      <c r="J60" t="e">
        <f>INDEX('Raw Week36'!$A$1:$IZ$97,MATCH(A60,'Raw Week36'!$B$1:$B$97,0),MATCH($M$1,'Raw Week36'!$A$1:$IZ$1,0))</f>
        <v>#N/A</v>
      </c>
      <c r="K60" t="str">
        <f>INDEX('Raw Week42'!$A$1:$IZ$95,MATCH(A60,'Raw Week42'!$B$1:$B$95,0),MATCH($M$1,'Raw Week42'!$A$1:$IZ$1,0))</f>
        <v>None</v>
      </c>
      <c r="L60" t="str">
        <f>INDEX('Raw Week48'!$A$1:$IZ$95,MATCH(A60,'Raw Week48'!$B$1:$B$95,0),MATCH($M$1,'Raw Week48'!$A$1:$IZ$1,0))</f>
        <v>None</v>
      </c>
      <c r="N60"/>
      <c r="AH60" s="260" t="str">
        <f t="shared" si="4"/>
        <v>None</v>
      </c>
      <c r="AI60" t="str">
        <f t="shared" si="4"/>
        <v>None</v>
      </c>
      <c r="AJ60" t="str">
        <f t="shared" si="3"/>
        <v>None</v>
      </c>
      <c r="AK60" t="e">
        <f t="shared" si="3"/>
        <v>#N/A</v>
      </c>
      <c r="AL60" t="e">
        <f t="shared" si="3"/>
        <v>#N/A</v>
      </c>
      <c r="AM60" t="str">
        <f t="shared" si="3"/>
        <v>None</v>
      </c>
      <c r="AN60" t="e">
        <f t="shared" si="3"/>
        <v>#N/A</v>
      </c>
      <c r="AO60" t="e">
        <f t="shared" si="3"/>
        <v>#N/A</v>
      </c>
      <c r="AP60" t="e">
        <f t="shared" si="3"/>
        <v>#N/A</v>
      </c>
      <c r="AQ60" t="str">
        <f t="shared" si="3"/>
        <v>None</v>
      </c>
      <c r="AR60" t="str">
        <f t="shared" si="3"/>
        <v>None</v>
      </c>
      <c r="AT60" s="2" t="s">
        <v>2599</v>
      </c>
      <c r="AU60" s="2">
        <v>42</v>
      </c>
      <c r="AV60" s="256">
        <v>3</v>
      </c>
      <c r="AW60" s="256">
        <v>1</v>
      </c>
      <c r="AX60" s="2" t="s">
        <v>50</v>
      </c>
      <c r="AY60" s="256">
        <v>3</v>
      </c>
      <c r="AZ60" s="256">
        <v>1</v>
      </c>
    </row>
    <row r="61" spans="1:52" x14ac:dyDescent="0.35">
      <c r="A61" s="189" t="s">
        <v>2600</v>
      </c>
      <c r="B61" t="str">
        <f>INDEX('Raw Initial'!$A$1:$IZ$96,MATCH(A61,'Raw Initial'!$B$1:$B$96,0),MATCH($M$1,'Raw Initial'!$A$1:$IZ$1,0))</f>
        <v>None</v>
      </c>
      <c r="C61" t="e">
        <f>INDEX('Raw Week1'!$A$1:$IZ$97,MATCH(A61,'Raw Week1'!$B$1:$B$97,0),MATCH($M$1,'Raw Week1'!$A$1:$IZ$1,0))</f>
        <v>#N/A</v>
      </c>
      <c r="D61" t="e">
        <f>INDEX('Raw Week2'!$A$1:$IZ$97,MATCH(A61,'Raw Week2'!$B$1:$B$97,0),MATCH($M$1,'Raw Week2'!$A$1:$IZ$1,0))</f>
        <v>#N/A</v>
      </c>
      <c r="E61" t="e">
        <f>INDEX('Raw Week6'!$A$1:$IZ$96,MATCH(A61,'Raw Week6'!$B$1:$B$96,0),MATCH($M$1,'Raw Week6'!$A$1:$IZ$1,0))</f>
        <v>#N/A</v>
      </c>
      <c r="F61" t="e">
        <f>INDEX('Raw Week12'!$A$1:$IZ$97,MATCH(A61,'Raw Week12'!$B$1:$B$97,0),MATCH($M$1,'Raw Week12'!$A$1:$IZ$1,0))</f>
        <v>#N/A</v>
      </c>
      <c r="G61" t="e">
        <f>INDEX('Raw Week18'!$A$1:$IZ$96,MATCH(A61,'Raw Week18'!$B$1:$B$96,0),MATCH($M$1,'Raw Week18'!$A$1:$IZ$1,0))</f>
        <v>#N/A</v>
      </c>
      <c r="H61" t="str">
        <f>INDEX('Raw Week24'!$A$1:$IZ$97,MATCH(A61,'Raw Week24'!$B$1:$B$97,0),MATCH($M$1,'Raw Week24'!$A$1:$IZ$1,0))</f>
        <v>None</v>
      </c>
      <c r="I61" t="str">
        <f>INDEX('Raw Week30'!$A$1:$IZ$96,MATCH(A61,'Raw Week30'!$B$1:$B$96,0),MATCH($M$1,'Raw Week30'!$A$1:$IZ$1,0))</f>
        <v>None</v>
      </c>
      <c r="J61" t="e">
        <f>INDEX('Raw Week36'!$A$1:$IZ$97,MATCH(A61,'Raw Week36'!$B$1:$B$97,0),MATCH($M$1,'Raw Week36'!$A$1:$IZ$1,0))</f>
        <v>#N/A</v>
      </c>
      <c r="K61" t="e">
        <f>INDEX('Raw Week42'!$A$1:$IZ$95,MATCH(A61,'Raw Week42'!$B$1:$B$95,0),MATCH($M$1,'Raw Week42'!$A$1:$IZ$1,0))</f>
        <v>#N/A</v>
      </c>
      <c r="L61" t="e">
        <f>INDEX('Raw Week48'!$A$1:$IZ$95,MATCH(A61,'Raw Week48'!$B$1:$B$95,0),MATCH($M$1,'Raw Week48'!$A$1:$IZ$1,0))</f>
        <v>#N/A</v>
      </c>
      <c r="N61"/>
      <c r="AH61" s="260" t="str">
        <f t="shared" si="4"/>
        <v>None</v>
      </c>
      <c r="AI61" t="e">
        <f t="shared" si="4"/>
        <v>#N/A</v>
      </c>
      <c r="AJ61" t="e">
        <f t="shared" si="3"/>
        <v>#N/A</v>
      </c>
      <c r="AK61" t="e">
        <f t="shared" si="3"/>
        <v>#N/A</v>
      </c>
      <c r="AL61" t="e">
        <f t="shared" si="3"/>
        <v>#N/A</v>
      </c>
      <c r="AM61" t="e">
        <f t="shared" si="3"/>
        <v>#N/A</v>
      </c>
      <c r="AN61" t="str">
        <f t="shared" si="3"/>
        <v>None</v>
      </c>
      <c r="AO61" t="str">
        <f t="shared" si="3"/>
        <v>None</v>
      </c>
      <c r="AP61" t="e">
        <f t="shared" si="3"/>
        <v>#N/A</v>
      </c>
      <c r="AQ61" t="e">
        <f t="shared" si="3"/>
        <v>#N/A</v>
      </c>
      <c r="AR61" t="e">
        <f t="shared" si="3"/>
        <v>#N/A</v>
      </c>
      <c r="AT61" s="2" t="s">
        <v>2600</v>
      </c>
      <c r="AU61" s="2">
        <v>68</v>
      </c>
      <c r="AV61" s="256">
        <v>4</v>
      </c>
      <c r="AW61" s="256">
        <v>0</v>
      </c>
      <c r="AX61" s="2" t="s">
        <v>138</v>
      </c>
      <c r="AY61" s="256">
        <v>4</v>
      </c>
      <c r="AZ61" s="256">
        <v>1</v>
      </c>
    </row>
    <row r="62" spans="1:52" x14ac:dyDescent="0.35">
      <c r="A62" s="189" t="s">
        <v>2601</v>
      </c>
      <c r="B62" t="str">
        <f>INDEX('Raw Initial'!$A$1:$IZ$96,MATCH(A62,'Raw Initial'!$B$1:$B$96,0),MATCH($M$1,'Raw Initial'!$A$1:$IZ$1,0))</f>
        <v>between 11 and 20 per day</v>
      </c>
      <c r="C62" t="e">
        <f>INDEX('Raw Week1'!$A$1:$IZ$97,MATCH(A62,'Raw Week1'!$B$1:$B$97,0),MATCH($M$1,'Raw Week1'!$A$1:$IZ$1,0))</f>
        <v>#N/A</v>
      </c>
      <c r="D62" t="e">
        <f>INDEX('Raw Week2'!$A$1:$IZ$97,MATCH(A62,'Raw Week2'!$B$1:$B$97,0),MATCH($M$1,'Raw Week2'!$A$1:$IZ$1,0))</f>
        <v>#N/A</v>
      </c>
      <c r="E62" t="e">
        <f>INDEX('Raw Week6'!$A$1:$IZ$96,MATCH(A62,'Raw Week6'!$B$1:$B$96,0),MATCH($M$1,'Raw Week6'!$A$1:$IZ$1,0))</f>
        <v>#N/A</v>
      </c>
      <c r="F62" t="e">
        <f>INDEX('Raw Week12'!$A$1:$IZ$97,MATCH(A62,'Raw Week12'!$B$1:$B$97,0),MATCH($M$1,'Raw Week12'!$A$1:$IZ$1,0))</f>
        <v>#N/A</v>
      </c>
      <c r="G62" t="e">
        <f>INDEX('Raw Week18'!$A$1:$IZ$96,MATCH(A62,'Raw Week18'!$B$1:$B$96,0),MATCH($M$1,'Raw Week18'!$A$1:$IZ$1,0))</f>
        <v>#N/A</v>
      </c>
      <c r="H62" t="e">
        <f>INDEX('Raw Week24'!$A$1:$IZ$97,MATCH(A62,'Raw Week24'!$B$1:$B$97,0),MATCH($M$1,'Raw Week24'!$A$1:$IZ$1,0))</f>
        <v>#N/A</v>
      </c>
      <c r="I62" t="e">
        <f>INDEX('Raw Week30'!$A$1:$IZ$96,MATCH(A62,'Raw Week30'!$B$1:$B$96,0),MATCH($M$1,'Raw Week30'!$A$1:$IZ$1,0))</f>
        <v>#N/A</v>
      </c>
      <c r="J62" t="e">
        <f>INDEX('Raw Week36'!$A$1:$IZ$97,MATCH(A62,'Raw Week36'!$B$1:$B$97,0),MATCH($M$1,'Raw Week36'!$A$1:$IZ$1,0))</f>
        <v>#N/A</v>
      </c>
      <c r="K62" t="e">
        <f>INDEX('Raw Week42'!$A$1:$IZ$95,MATCH(A62,'Raw Week42'!$B$1:$B$95,0),MATCH($M$1,'Raw Week42'!$A$1:$IZ$1,0))</f>
        <v>#N/A</v>
      </c>
      <c r="L62" t="e">
        <f>INDEX('Raw Week48'!$A$1:$IZ$95,MATCH(A62,'Raw Week48'!$B$1:$B$95,0),MATCH($M$1,'Raw Week48'!$A$1:$IZ$1,0))</f>
        <v>#N/A</v>
      </c>
      <c r="N62"/>
      <c r="AH62" s="260" t="str">
        <f t="shared" si="4"/>
        <v>between 11 and 20 per day</v>
      </c>
      <c r="AI62" t="e">
        <f t="shared" si="4"/>
        <v>#N/A</v>
      </c>
      <c r="AJ62" t="e">
        <f t="shared" si="3"/>
        <v>#N/A</v>
      </c>
      <c r="AK62" t="e">
        <f t="shared" si="3"/>
        <v>#N/A</v>
      </c>
      <c r="AL62" t="e">
        <f t="shared" si="3"/>
        <v>#N/A</v>
      </c>
      <c r="AM62" t="e">
        <f t="shared" si="3"/>
        <v>#N/A</v>
      </c>
      <c r="AN62" t="e">
        <f t="shared" si="3"/>
        <v>#N/A</v>
      </c>
      <c r="AO62" t="e">
        <f t="shared" si="3"/>
        <v>#N/A</v>
      </c>
      <c r="AP62" t="e">
        <f t="shared" si="3"/>
        <v>#N/A</v>
      </c>
      <c r="AQ62" t="e">
        <f t="shared" si="3"/>
        <v>#N/A</v>
      </c>
      <c r="AR62" t="e">
        <f t="shared" si="3"/>
        <v>#N/A</v>
      </c>
      <c r="AT62" s="2" t="s">
        <v>2601</v>
      </c>
      <c r="AU62" s="2">
        <v>67</v>
      </c>
      <c r="AV62" s="256">
        <v>4</v>
      </c>
      <c r="AW62" s="256">
        <v>1</v>
      </c>
      <c r="AX62" s="2" t="s">
        <v>138</v>
      </c>
      <c r="AY62" s="256">
        <v>4</v>
      </c>
      <c r="AZ62" s="256">
        <v>1</v>
      </c>
    </row>
    <row r="63" spans="1:52" x14ac:dyDescent="0.35">
      <c r="A63" s="189" t="s">
        <v>2602</v>
      </c>
      <c r="B63" t="str">
        <f>INDEX('Raw Initial'!$A$1:$IZ$96,MATCH(A63,'Raw Initial'!$B$1:$B$96,0),MATCH($M$1,'Raw Initial'!$A$1:$IZ$1,0))</f>
        <v>None</v>
      </c>
      <c r="C63" t="str">
        <f>INDEX('Raw Week1'!$A$1:$IZ$97,MATCH(A63,'Raw Week1'!$B$1:$B$97,0),MATCH($M$1,'Raw Week1'!$A$1:$IZ$1,0))</f>
        <v>None</v>
      </c>
      <c r="D63" t="str">
        <f>INDEX('Raw Week2'!$A$1:$IZ$97,MATCH(A63,'Raw Week2'!$B$1:$B$97,0),MATCH($M$1,'Raw Week2'!$A$1:$IZ$1,0))</f>
        <v>None</v>
      </c>
      <c r="E63" t="str">
        <f>INDEX('Raw Week6'!$A$1:$IZ$96,MATCH(A63,'Raw Week6'!$B$1:$B$96,0),MATCH($M$1,'Raw Week6'!$A$1:$IZ$1,0))</f>
        <v>None</v>
      </c>
      <c r="F63" t="str">
        <f>INDEX('Raw Week12'!$A$1:$IZ$97,MATCH(A63,'Raw Week12'!$B$1:$B$97,0),MATCH($M$1,'Raw Week12'!$A$1:$IZ$1,0))</f>
        <v>None</v>
      </c>
      <c r="G63" t="str">
        <f>INDEX('Raw Week18'!$A$1:$IZ$96,MATCH(A63,'Raw Week18'!$B$1:$B$96,0),MATCH($M$1,'Raw Week18'!$A$1:$IZ$1,0))</f>
        <v>None</v>
      </c>
      <c r="H63" t="str">
        <f>INDEX('Raw Week24'!$A$1:$IZ$97,MATCH(A63,'Raw Week24'!$B$1:$B$97,0),MATCH($M$1,'Raw Week24'!$A$1:$IZ$1,0))</f>
        <v>None</v>
      </c>
      <c r="I63" t="str">
        <f>INDEX('Raw Week30'!$A$1:$IZ$96,MATCH(A63,'Raw Week30'!$B$1:$B$96,0),MATCH($M$1,'Raw Week30'!$A$1:$IZ$1,0))</f>
        <v>None</v>
      </c>
      <c r="J63" t="str">
        <f>INDEX('Raw Week36'!$A$1:$IZ$97,MATCH(A63,'Raw Week36'!$B$1:$B$97,0),MATCH($M$1,'Raw Week36'!$A$1:$IZ$1,0))</f>
        <v>None</v>
      </c>
      <c r="K63" t="str">
        <f>INDEX('Raw Week42'!$A$1:$IZ$95,MATCH(A63,'Raw Week42'!$B$1:$B$95,0),MATCH($M$1,'Raw Week42'!$A$1:$IZ$1,0))</f>
        <v>None</v>
      </c>
      <c r="L63" t="str">
        <f>INDEX('Raw Week48'!$A$1:$IZ$95,MATCH(A63,'Raw Week48'!$B$1:$B$95,0),MATCH($M$1,'Raw Week48'!$A$1:$IZ$1,0))</f>
        <v>None</v>
      </c>
      <c r="N63"/>
      <c r="AH63" s="260" t="str">
        <f t="shared" si="4"/>
        <v>None</v>
      </c>
      <c r="AI63" t="str">
        <f t="shared" si="4"/>
        <v>None</v>
      </c>
      <c r="AJ63" t="str">
        <f t="shared" si="3"/>
        <v>None</v>
      </c>
      <c r="AK63" t="str">
        <f t="shared" si="3"/>
        <v>None</v>
      </c>
      <c r="AL63" t="str">
        <f t="shared" si="3"/>
        <v>None</v>
      </c>
      <c r="AM63" t="str">
        <f t="shared" si="3"/>
        <v>None</v>
      </c>
      <c r="AN63" t="str">
        <f t="shared" si="3"/>
        <v>None</v>
      </c>
      <c r="AO63" t="str">
        <f t="shared" si="3"/>
        <v>None</v>
      </c>
      <c r="AP63" t="str">
        <f t="shared" si="3"/>
        <v>None</v>
      </c>
      <c r="AQ63" t="str">
        <f t="shared" si="3"/>
        <v>None</v>
      </c>
      <c r="AR63" t="str">
        <f t="shared" si="3"/>
        <v>None</v>
      </c>
      <c r="AT63" s="2" t="s">
        <v>2602</v>
      </c>
      <c r="AU63" s="2">
        <v>77</v>
      </c>
      <c r="AV63" s="256">
        <v>5</v>
      </c>
      <c r="AW63" s="256">
        <v>1</v>
      </c>
      <c r="AX63" s="2" t="s">
        <v>50</v>
      </c>
      <c r="AY63" s="256">
        <v>5</v>
      </c>
      <c r="AZ63" s="256">
        <v>1</v>
      </c>
    </row>
    <row r="64" spans="1:52" x14ac:dyDescent="0.35">
      <c r="A64" s="189" t="s">
        <v>2603</v>
      </c>
      <c r="B64" t="str">
        <f>INDEX('Raw Initial'!$A$1:$IZ$96,MATCH(A64,'Raw Initial'!$B$1:$B$96,0),MATCH($M$1,'Raw Initial'!$A$1:$IZ$1,0))</f>
        <v>None</v>
      </c>
      <c r="C64" t="e">
        <f>INDEX('Raw Week1'!$A$1:$IZ$97,MATCH(A64,'Raw Week1'!$B$1:$B$97,0),MATCH($M$1,'Raw Week1'!$A$1:$IZ$1,0))</f>
        <v>#N/A</v>
      </c>
      <c r="D64" t="e">
        <f>INDEX('Raw Week2'!$A$1:$IZ$97,MATCH(A64,'Raw Week2'!$B$1:$B$97,0),MATCH($M$1,'Raw Week2'!$A$1:$IZ$1,0))</f>
        <v>#N/A</v>
      </c>
      <c r="E64" t="e">
        <f>INDEX('Raw Week6'!$A$1:$IZ$96,MATCH(A64,'Raw Week6'!$B$1:$B$96,0),MATCH($M$1,'Raw Week6'!$A$1:$IZ$1,0))</f>
        <v>#N/A</v>
      </c>
      <c r="F64" t="e">
        <f>INDEX('Raw Week12'!$A$1:$IZ$97,MATCH(A64,'Raw Week12'!$B$1:$B$97,0),MATCH($M$1,'Raw Week12'!$A$1:$IZ$1,0))</f>
        <v>#N/A</v>
      </c>
      <c r="G64" t="str">
        <f>INDEX('Raw Week18'!$A$1:$IZ$96,MATCH(A64,'Raw Week18'!$B$1:$B$96,0),MATCH($M$1,'Raw Week18'!$A$1:$IZ$1,0))</f>
        <v>None</v>
      </c>
      <c r="H64" t="e">
        <f>INDEX('Raw Week24'!$A$1:$IZ$97,MATCH(A64,'Raw Week24'!$B$1:$B$97,0),MATCH($M$1,'Raw Week24'!$A$1:$IZ$1,0))</f>
        <v>#N/A</v>
      </c>
      <c r="I64" t="e">
        <f>INDEX('Raw Week30'!$A$1:$IZ$96,MATCH(A64,'Raw Week30'!$B$1:$B$96,0),MATCH($M$1,'Raw Week30'!$A$1:$IZ$1,0))</f>
        <v>#N/A</v>
      </c>
      <c r="J64" t="str">
        <f>INDEX('Raw Week36'!$A$1:$IZ$97,MATCH(A64,'Raw Week36'!$B$1:$B$97,0),MATCH($M$1,'Raw Week36'!$A$1:$IZ$1,0))</f>
        <v>None</v>
      </c>
      <c r="K64" t="e">
        <f>INDEX('Raw Week42'!$A$1:$IZ$95,MATCH(A64,'Raw Week42'!$B$1:$B$95,0),MATCH($M$1,'Raw Week42'!$A$1:$IZ$1,0))</f>
        <v>#N/A</v>
      </c>
      <c r="L64" t="e">
        <f>INDEX('Raw Week48'!$A$1:$IZ$95,MATCH(A64,'Raw Week48'!$B$1:$B$95,0),MATCH($M$1,'Raw Week48'!$A$1:$IZ$1,0))</f>
        <v>#N/A</v>
      </c>
      <c r="N64"/>
      <c r="AH64" s="260" t="str">
        <f t="shared" si="4"/>
        <v>None</v>
      </c>
      <c r="AI64" t="e">
        <f t="shared" si="4"/>
        <v>#N/A</v>
      </c>
      <c r="AJ64" t="e">
        <f t="shared" si="3"/>
        <v>#N/A</v>
      </c>
      <c r="AK64" t="e">
        <f t="shared" si="3"/>
        <v>#N/A</v>
      </c>
      <c r="AL64" t="e">
        <f t="shared" si="3"/>
        <v>#N/A</v>
      </c>
      <c r="AM64" t="str">
        <f t="shared" si="3"/>
        <v>None</v>
      </c>
      <c r="AN64" t="e">
        <f t="shared" si="3"/>
        <v>#N/A</v>
      </c>
      <c r="AO64" t="e">
        <f t="shared" si="3"/>
        <v>#N/A</v>
      </c>
      <c r="AP64" t="str">
        <f t="shared" si="3"/>
        <v>None</v>
      </c>
      <c r="AQ64" t="e">
        <f t="shared" si="3"/>
        <v>#N/A</v>
      </c>
      <c r="AR64" t="e">
        <f t="shared" si="3"/>
        <v>#N/A</v>
      </c>
      <c r="AT64" s="2" t="s">
        <v>2603</v>
      </c>
      <c r="AU64" s="2">
        <v>43</v>
      </c>
      <c r="AV64" s="256">
        <v>3</v>
      </c>
      <c r="AW64" s="256">
        <v>0</v>
      </c>
      <c r="AX64" s="2" t="s">
        <v>138</v>
      </c>
      <c r="AY64" s="256">
        <v>4</v>
      </c>
      <c r="AZ64" s="256">
        <v>0</v>
      </c>
    </row>
    <row r="65" spans="1:52" x14ac:dyDescent="0.35">
      <c r="A65" s="189" t="s">
        <v>2604</v>
      </c>
      <c r="B65" t="str">
        <f>INDEX('Raw Initial'!$A$1:$IZ$96,MATCH(A65,'Raw Initial'!$B$1:$B$96,0),MATCH($M$1,'Raw Initial'!$A$1:$IZ$1,0))</f>
        <v>None</v>
      </c>
      <c r="C65" t="str">
        <f>INDEX('Raw Week1'!$A$1:$IZ$97,MATCH(A65,'Raw Week1'!$B$1:$B$97,0),MATCH($M$1,'Raw Week1'!$A$1:$IZ$1,0))</f>
        <v>None</v>
      </c>
      <c r="D65" t="str">
        <f>INDEX('Raw Week2'!$A$1:$IZ$97,MATCH(A65,'Raw Week2'!$B$1:$B$97,0),MATCH($M$1,'Raw Week2'!$A$1:$IZ$1,0))</f>
        <v>None</v>
      </c>
      <c r="E65" t="str">
        <f>INDEX('Raw Week6'!$A$1:$IZ$96,MATCH(A65,'Raw Week6'!$B$1:$B$96,0),MATCH($M$1,'Raw Week6'!$A$1:$IZ$1,0))</f>
        <v>None</v>
      </c>
      <c r="F65" t="str">
        <f>INDEX('Raw Week12'!$A$1:$IZ$97,MATCH(A65,'Raw Week12'!$B$1:$B$97,0),MATCH($M$1,'Raw Week12'!$A$1:$IZ$1,0))</f>
        <v>None</v>
      </c>
      <c r="G65" t="str">
        <f>INDEX('Raw Week18'!$A$1:$IZ$96,MATCH(A65,'Raw Week18'!$B$1:$B$96,0),MATCH($M$1,'Raw Week18'!$A$1:$IZ$1,0))</f>
        <v>None</v>
      </c>
      <c r="H65" t="e">
        <f>INDEX('Raw Week24'!$A$1:$IZ$97,MATCH(A65,'Raw Week24'!$B$1:$B$97,0),MATCH($M$1,'Raw Week24'!$A$1:$IZ$1,0))</f>
        <v>#N/A</v>
      </c>
      <c r="I65" t="e">
        <f>INDEX('Raw Week30'!$A$1:$IZ$96,MATCH(A65,'Raw Week30'!$B$1:$B$96,0),MATCH($M$1,'Raw Week30'!$A$1:$IZ$1,0))</f>
        <v>#N/A</v>
      </c>
      <c r="J65" t="e">
        <f>INDEX('Raw Week36'!$A$1:$IZ$97,MATCH(A65,'Raw Week36'!$B$1:$B$97,0),MATCH($M$1,'Raw Week36'!$A$1:$IZ$1,0))</f>
        <v>#N/A</v>
      </c>
      <c r="K65" t="e">
        <f>INDEX('Raw Week42'!$A$1:$IZ$95,MATCH(A65,'Raw Week42'!$B$1:$B$95,0),MATCH($M$1,'Raw Week42'!$A$1:$IZ$1,0))</f>
        <v>#N/A</v>
      </c>
      <c r="L65" t="e">
        <f>INDEX('Raw Week48'!$A$1:$IZ$95,MATCH(A65,'Raw Week48'!$B$1:$B$95,0),MATCH($M$1,'Raw Week48'!$A$1:$IZ$1,0))</f>
        <v>#N/A</v>
      </c>
      <c r="N65"/>
      <c r="AH65" s="260" t="str">
        <f t="shared" si="4"/>
        <v>None</v>
      </c>
      <c r="AI65" t="str">
        <f t="shared" si="4"/>
        <v>None</v>
      </c>
      <c r="AJ65" t="str">
        <f t="shared" si="3"/>
        <v>None</v>
      </c>
      <c r="AK65" t="str">
        <f t="shared" si="3"/>
        <v>None</v>
      </c>
      <c r="AL65" t="str">
        <f t="shared" si="3"/>
        <v>None</v>
      </c>
      <c r="AM65" t="str">
        <f t="shared" si="3"/>
        <v>None</v>
      </c>
      <c r="AN65" t="e">
        <f t="shared" si="3"/>
        <v>#N/A</v>
      </c>
      <c r="AO65" t="e">
        <f t="shared" si="3"/>
        <v>#N/A</v>
      </c>
      <c r="AP65" t="e">
        <f t="shared" si="3"/>
        <v>#N/A</v>
      </c>
      <c r="AQ65" t="e">
        <f t="shared" si="3"/>
        <v>#N/A</v>
      </c>
      <c r="AR65" t="e">
        <f t="shared" si="3"/>
        <v>#N/A</v>
      </c>
      <c r="AT65" s="2" t="s">
        <v>2604</v>
      </c>
      <c r="AU65" s="2">
        <v>54</v>
      </c>
      <c r="AV65" s="256">
        <v>4</v>
      </c>
      <c r="AW65" s="256">
        <v>0</v>
      </c>
      <c r="AX65" s="2" t="s">
        <v>50</v>
      </c>
      <c r="AY65" s="256">
        <v>3</v>
      </c>
      <c r="AZ65" s="256">
        <v>1</v>
      </c>
    </row>
    <row r="66" spans="1:52" x14ac:dyDescent="0.35">
      <c r="A66" s="189" t="s">
        <v>2605</v>
      </c>
      <c r="B66" t="str">
        <f>INDEX('Raw Initial'!$A$1:$IZ$96,MATCH(A66,'Raw Initial'!$B$1:$B$96,0),MATCH($M$1,'Raw Initial'!$A$1:$IZ$1,0))</f>
        <v>None</v>
      </c>
      <c r="C66" t="e">
        <f>INDEX('Raw Week1'!$A$1:$IZ$97,MATCH(A66,'Raw Week1'!$B$1:$B$97,0),MATCH($M$1,'Raw Week1'!$A$1:$IZ$1,0))</f>
        <v>#N/A</v>
      </c>
      <c r="D66" t="e">
        <f>INDEX('Raw Week2'!$A$1:$IZ$97,MATCH(A66,'Raw Week2'!$B$1:$B$97,0),MATCH($M$1,'Raw Week2'!$A$1:$IZ$1,0))</f>
        <v>#N/A</v>
      </c>
      <c r="E66" t="str">
        <f>INDEX('Raw Week6'!$A$1:$IZ$96,MATCH(A66,'Raw Week6'!$B$1:$B$96,0),MATCH($M$1,'Raw Week6'!$A$1:$IZ$1,0))</f>
        <v>None</v>
      </c>
      <c r="F66" t="e">
        <f>INDEX('Raw Week12'!$A$1:$IZ$97,MATCH(A66,'Raw Week12'!$B$1:$B$97,0),MATCH($M$1,'Raw Week12'!$A$1:$IZ$1,0))</f>
        <v>#N/A</v>
      </c>
      <c r="G66" t="e">
        <f>INDEX('Raw Week18'!$A$1:$IZ$96,MATCH(A66,'Raw Week18'!$B$1:$B$96,0),MATCH($M$1,'Raw Week18'!$A$1:$IZ$1,0))</f>
        <v>#N/A</v>
      </c>
      <c r="H66" t="str">
        <f>INDEX('Raw Week24'!$A$1:$IZ$97,MATCH(A66,'Raw Week24'!$B$1:$B$97,0),MATCH($M$1,'Raw Week24'!$A$1:$IZ$1,0))</f>
        <v>None</v>
      </c>
      <c r="I66" t="e">
        <f>INDEX('Raw Week30'!$A$1:$IZ$96,MATCH(A66,'Raw Week30'!$B$1:$B$96,0),MATCH($M$1,'Raw Week30'!$A$1:$IZ$1,0))</f>
        <v>#N/A</v>
      </c>
      <c r="J66" t="e">
        <f>INDEX('Raw Week36'!$A$1:$IZ$97,MATCH(A66,'Raw Week36'!$B$1:$B$97,0),MATCH($M$1,'Raw Week36'!$A$1:$IZ$1,0))</f>
        <v>#N/A</v>
      </c>
      <c r="K66" t="e">
        <f>INDEX('Raw Week42'!$A$1:$IZ$95,MATCH(A66,'Raw Week42'!$B$1:$B$95,0),MATCH($M$1,'Raw Week42'!$A$1:$IZ$1,0))</f>
        <v>#N/A</v>
      </c>
      <c r="L66" t="e">
        <f>INDEX('Raw Week48'!$A$1:$IZ$95,MATCH(A66,'Raw Week48'!$B$1:$B$95,0),MATCH($M$1,'Raw Week48'!$A$1:$IZ$1,0))</f>
        <v>#N/A</v>
      </c>
      <c r="N66"/>
      <c r="AH66" s="260" t="str">
        <f t="shared" si="4"/>
        <v>None</v>
      </c>
      <c r="AI66" t="e">
        <f t="shared" si="4"/>
        <v>#N/A</v>
      </c>
      <c r="AJ66" t="e">
        <f t="shared" si="3"/>
        <v>#N/A</v>
      </c>
      <c r="AK66" t="str">
        <f t="shared" si="3"/>
        <v>None</v>
      </c>
      <c r="AL66" t="e">
        <f t="shared" si="3"/>
        <v>#N/A</v>
      </c>
      <c r="AM66" t="e">
        <f t="shared" si="3"/>
        <v>#N/A</v>
      </c>
      <c r="AN66" t="str">
        <f t="shared" si="3"/>
        <v>None</v>
      </c>
      <c r="AO66" t="e">
        <f t="shared" si="3"/>
        <v>#N/A</v>
      </c>
      <c r="AP66" t="e">
        <f t="shared" si="3"/>
        <v>#N/A</v>
      </c>
      <c r="AQ66" t="e">
        <f t="shared" si="3"/>
        <v>#N/A</v>
      </c>
      <c r="AR66" t="e">
        <f t="shared" si="3"/>
        <v>#N/A</v>
      </c>
      <c r="AT66" s="2" t="s">
        <v>2605</v>
      </c>
      <c r="AU66" s="2">
        <v>33</v>
      </c>
      <c r="AV66" s="256">
        <v>2</v>
      </c>
      <c r="AW66" s="256">
        <v>0</v>
      </c>
      <c r="AX66" s="2" t="s">
        <v>50</v>
      </c>
      <c r="AY66" s="256">
        <v>0</v>
      </c>
      <c r="AZ66" s="256">
        <v>1</v>
      </c>
    </row>
    <row r="67" spans="1:52" x14ac:dyDescent="0.35">
      <c r="A67" s="189" t="s">
        <v>2606</v>
      </c>
      <c r="B67" t="str">
        <f>INDEX('Raw Initial'!$A$1:$IZ$96,MATCH(A67,'Raw Initial'!$B$1:$B$96,0),MATCH($M$1,'Raw Initial'!$A$1:$IZ$1,0))</f>
        <v>None</v>
      </c>
      <c r="C67" t="e">
        <f>INDEX('Raw Week1'!$A$1:$IZ$97,MATCH(A67,'Raw Week1'!$B$1:$B$97,0),MATCH($M$1,'Raw Week1'!$A$1:$IZ$1,0))</f>
        <v>#N/A</v>
      </c>
      <c r="D67" t="e">
        <f>INDEX('Raw Week2'!$A$1:$IZ$97,MATCH(A67,'Raw Week2'!$B$1:$B$97,0),MATCH($M$1,'Raw Week2'!$A$1:$IZ$1,0))</f>
        <v>#N/A</v>
      </c>
      <c r="E67" t="str">
        <f>INDEX('Raw Week6'!$A$1:$IZ$96,MATCH(A67,'Raw Week6'!$B$1:$B$96,0),MATCH($M$1,'Raw Week6'!$A$1:$IZ$1,0))</f>
        <v>None</v>
      </c>
      <c r="F67" t="str">
        <f>INDEX('Raw Week12'!$A$1:$IZ$97,MATCH(A67,'Raw Week12'!$B$1:$B$97,0),MATCH($M$1,'Raw Week12'!$A$1:$IZ$1,0))</f>
        <v>None</v>
      </c>
      <c r="G67" t="str">
        <f>INDEX('Raw Week18'!$A$1:$IZ$96,MATCH(A67,'Raw Week18'!$B$1:$B$96,0),MATCH($M$1,'Raw Week18'!$A$1:$IZ$1,0))</f>
        <v>None</v>
      </c>
      <c r="H67" t="e">
        <f>INDEX('Raw Week24'!$A$1:$IZ$97,MATCH(A67,'Raw Week24'!$B$1:$B$97,0),MATCH($M$1,'Raw Week24'!$A$1:$IZ$1,0))</f>
        <v>#N/A</v>
      </c>
      <c r="I67" t="str">
        <f>INDEX('Raw Week30'!$A$1:$IZ$96,MATCH(A67,'Raw Week30'!$B$1:$B$96,0),MATCH($M$1,'Raw Week30'!$A$1:$IZ$1,0))</f>
        <v>None</v>
      </c>
      <c r="J67" t="str">
        <f>INDEX('Raw Week36'!$A$1:$IZ$97,MATCH(A67,'Raw Week36'!$B$1:$B$97,0),MATCH($M$1,'Raw Week36'!$A$1:$IZ$1,0))</f>
        <v>None</v>
      </c>
      <c r="K67" t="e">
        <f>INDEX('Raw Week42'!$A$1:$IZ$95,MATCH(A67,'Raw Week42'!$B$1:$B$95,0),MATCH($M$1,'Raw Week42'!$A$1:$IZ$1,0))</f>
        <v>#N/A</v>
      </c>
      <c r="L67" t="str">
        <f>INDEX('Raw Week48'!$A$1:$IZ$95,MATCH(A67,'Raw Week48'!$B$1:$B$95,0),MATCH($M$1,'Raw Week48'!$A$1:$IZ$1,0))</f>
        <v>None</v>
      </c>
      <c r="N67"/>
      <c r="AH67" s="260" t="str">
        <f t="shared" si="4"/>
        <v>None</v>
      </c>
      <c r="AI67" t="e">
        <f t="shared" si="4"/>
        <v>#N/A</v>
      </c>
      <c r="AJ67" t="e">
        <f t="shared" si="3"/>
        <v>#N/A</v>
      </c>
      <c r="AK67" t="str">
        <f t="shared" si="3"/>
        <v>None</v>
      </c>
      <c r="AL67" t="str">
        <f t="shared" si="3"/>
        <v>None</v>
      </c>
      <c r="AM67" t="str">
        <f t="shared" si="3"/>
        <v>None</v>
      </c>
      <c r="AN67" t="e">
        <f t="shared" si="3"/>
        <v>#N/A</v>
      </c>
      <c r="AO67" t="str">
        <f t="shared" si="3"/>
        <v>None</v>
      </c>
      <c r="AP67" t="str">
        <f t="shared" si="3"/>
        <v>None</v>
      </c>
      <c r="AQ67" t="e">
        <f t="shared" si="3"/>
        <v>#N/A</v>
      </c>
      <c r="AR67" t="str">
        <f t="shared" si="3"/>
        <v>None</v>
      </c>
      <c r="AT67" s="2" t="s">
        <v>2606</v>
      </c>
      <c r="AU67" s="2">
        <v>52</v>
      </c>
      <c r="AV67" s="256">
        <v>4</v>
      </c>
      <c r="AW67" s="256">
        <v>0</v>
      </c>
      <c r="AX67" s="2" t="s">
        <v>50</v>
      </c>
      <c r="AY67" s="256">
        <v>3</v>
      </c>
      <c r="AZ67" s="256">
        <v>1</v>
      </c>
    </row>
    <row r="68" spans="1:52" x14ac:dyDescent="0.35">
      <c r="A68" s="189" t="s">
        <v>2607</v>
      </c>
      <c r="B68" t="str">
        <f>INDEX('Raw Initial'!$A$1:$IZ$96,MATCH(A68,'Raw Initial'!$B$1:$B$96,0),MATCH($M$1,'Raw Initial'!$A$1:$IZ$1,0))</f>
        <v>None</v>
      </c>
      <c r="C68" t="str">
        <f>INDEX('Raw Week1'!$A$1:$IZ$97,MATCH(A68,'Raw Week1'!$B$1:$B$97,0),MATCH($M$1,'Raw Week1'!$A$1:$IZ$1,0))</f>
        <v>None</v>
      </c>
      <c r="D68" t="e">
        <f>INDEX('Raw Week2'!$A$1:$IZ$97,MATCH(A68,'Raw Week2'!$B$1:$B$97,0),MATCH($M$1,'Raw Week2'!$A$1:$IZ$1,0))</f>
        <v>#N/A</v>
      </c>
      <c r="E68" t="e">
        <f>INDEX('Raw Week6'!$A$1:$IZ$96,MATCH(A68,'Raw Week6'!$B$1:$B$96,0),MATCH($M$1,'Raw Week6'!$A$1:$IZ$1,0))</f>
        <v>#N/A</v>
      </c>
      <c r="F68" t="e">
        <f>INDEX('Raw Week12'!$A$1:$IZ$97,MATCH(A68,'Raw Week12'!$B$1:$B$97,0),MATCH($M$1,'Raw Week12'!$A$1:$IZ$1,0))</f>
        <v>#N/A</v>
      </c>
      <c r="G68" t="e">
        <f>INDEX('Raw Week18'!$A$1:$IZ$96,MATCH(A68,'Raw Week18'!$B$1:$B$96,0),MATCH($M$1,'Raw Week18'!$A$1:$IZ$1,0))</f>
        <v>#N/A</v>
      </c>
      <c r="H68" t="e">
        <f>INDEX('Raw Week24'!$A$1:$IZ$97,MATCH(A68,'Raw Week24'!$B$1:$B$97,0),MATCH($M$1,'Raw Week24'!$A$1:$IZ$1,0))</f>
        <v>#N/A</v>
      </c>
      <c r="I68" t="e">
        <f>INDEX('Raw Week30'!$A$1:$IZ$96,MATCH(A68,'Raw Week30'!$B$1:$B$96,0),MATCH($M$1,'Raw Week30'!$A$1:$IZ$1,0))</f>
        <v>#N/A</v>
      </c>
      <c r="J68" t="e">
        <f>INDEX('Raw Week36'!$A$1:$IZ$97,MATCH(A68,'Raw Week36'!$B$1:$B$97,0),MATCH($M$1,'Raw Week36'!$A$1:$IZ$1,0))</f>
        <v>#N/A</v>
      </c>
      <c r="K68" t="e">
        <f>INDEX('Raw Week42'!$A$1:$IZ$95,MATCH(A68,'Raw Week42'!$B$1:$B$95,0),MATCH($M$1,'Raw Week42'!$A$1:$IZ$1,0))</f>
        <v>#N/A</v>
      </c>
      <c r="L68" t="e">
        <f>INDEX('Raw Week48'!$A$1:$IZ$95,MATCH(A68,'Raw Week48'!$B$1:$B$95,0),MATCH($M$1,'Raw Week48'!$A$1:$IZ$1,0))</f>
        <v>#N/A</v>
      </c>
      <c r="N68"/>
      <c r="AH68" s="260" t="str">
        <f t="shared" si="4"/>
        <v>None</v>
      </c>
      <c r="AI68" t="str">
        <f t="shared" si="4"/>
        <v>None</v>
      </c>
      <c r="AJ68" t="e">
        <f t="shared" si="3"/>
        <v>#N/A</v>
      </c>
      <c r="AK68" t="e">
        <f t="shared" si="3"/>
        <v>#N/A</v>
      </c>
      <c r="AL68" t="e">
        <f t="shared" si="3"/>
        <v>#N/A</v>
      </c>
      <c r="AM68" t="e">
        <f t="shared" si="3"/>
        <v>#N/A</v>
      </c>
      <c r="AN68" t="e">
        <f t="shared" si="3"/>
        <v>#N/A</v>
      </c>
      <c r="AO68" t="e">
        <f t="shared" si="3"/>
        <v>#N/A</v>
      </c>
      <c r="AP68" t="e">
        <f t="shared" si="3"/>
        <v>#N/A</v>
      </c>
      <c r="AQ68" t="e">
        <f t="shared" si="3"/>
        <v>#N/A</v>
      </c>
      <c r="AR68" t="e">
        <f t="shared" si="3"/>
        <v>#N/A</v>
      </c>
      <c r="AT68" s="2" t="s">
        <v>2607</v>
      </c>
      <c r="AU68" s="2">
        <v>20</v>
      </c>
      <c r="AV68" s="256">
        <v>1</v>
      </c>
      <c r="AW68" s="256">
        <v>0</v>
      </c>
      <c r="AX68" s="2" t="s">
        <v>50</v>
      </c>
      <c r="AY68" s="256">
        <v>2</v>
      </c>
      <c r="AZ68" s="256">
        <v>0</v>
      </c>
    </row>
    <row r="69" spans="1:52" x14ac:dyDescent="0.35">
      <c r="A69" s="189" t="s">
        <v>2608</v>
      </c>
      <c r="B69" t="str">
        <f>INDEX('Raw Initial'!$A$1:$IZ$96,MATCH(A69,'Raw Initial'!$B$1:$B$96,0),MATCH($M$1,'Raw Initial'!$A$1:$IZ$1,0))</f>
        <v>None</v>
      </c>
      <c r="C69" t="e">
        <f>INDEX('Raw Week1'!$A$1:$IZ$97,MATCH(A69,'Raw Week1'!$B$1:$B$97,0),MATCH($M$1,'Raw Week1'!$A$1:$IZ$1,0))</f>
        <v>#N/A</v>
      </c>
      <c r="D69" t="e">
        <f>INDEX('Raw Week2'!$A$1:$IZ$97,MATCH(A69,'Raw Week2'!$B$1:$B$97,0),MATCH($M$1,'Raw Week2'!$A$1:$IZ$1,0))</f>
        <v>#N/A</v>
      </c>
      <c r="E69" t="e">
        <f>INDEX('Raw Week6'!$A$1:$IZ$96,MATCH(A69,'Raw Week6'!$B$1:$B$96,0),MATCH($M$1,'Raw Week6'!$A$1:$IZ$1,0))</f>
        <v>#N/A</v>
      </c>
      <c r="F69" t="e">
        <f>INDEX('Raw Week12'!$A$1:$IZ$97,MATCH(A69,'Raw Week12'!$B$1:$B$97,0),MATCH($M$1,'Raw Week12'!$A$1:$IZ$1,0))</f>
        <v>#N/A</v>
      </c>
      <c r="G69" t="e">
        <f>INDEX('Raw Week18'!$A$1:$IZ$96,MATCH(A69,'Raw Week18'!$B$1:$B$96,0),MATCH($M$1,'Raw Week18'!$A$1:$IZ$1,0))</f>
        <v>#N/A</v>
      </c>
      <c r="H69" t="e">
        <f>INDEX('Raw Week24'!$A$1:$IZ$97,MATCH(A69,'Raw Week24'!$B$1:$B$97,0),MATCH($M$1,'Raw Week24'!$A$1:$IZ$1,0))</f>
        <v>#N/A</v>
      </c>
      <c r="I69" t="e">
        <f>INDEX('Raw Week30'!$A$1:$IZ$96,MATCH(A69,'Raw Week30'!$B$1:$B$96,0),MATCH($M$1,'Raw Week30'!$A$1:$IZ$1,0))</f>
        <v>#N/A</v>
      </c>
      <c r="J69" t="e">
        <f>INDEX('Raw Week36'!$A$1:$IZ$97,MATCH(A69,'Raw Week36'!$B$1:$B$97,0),MATCH($M$1,'Raw Week36'!$A$1:$IZ$1,0))</f>
        <v>#N/A</v>
      </c>
      <c r="K69" t="e">
        <f>INDEX('Raw Week42'!$A$1:$IZ$95,MATCH(A69,'Raw Week42'!$B$1:$B$95,0),MATCH($M$1,'Raw Week42'!$A$1:$IZ$1,0))</f>
        <v>#N/A</v>
      </c>
      <c r="L69" t="e">
        <f>INDEX('Raw Week48'!$A$1:$IZ$95,MATCH(A69,'Raw Week48'!$B$1:$B$95,0),MATCH($M$1,'Raw Week48'!$A$1:$IZ$1,0))</f>
        <v>#N/A</v>
      </c>
      <c r="N69"/>
      <c r="AH69" s="260" t="str">
        <f t="shared" si="4"/>
        <v>None</v>
      </c>
      <c r="AI69" t="e">
        <f t="shared" si="4"/>
        <v>#N/A</v>
      </c>
      <c r="AJ69" t="e">
        <f t="shared" si="3"/>
        <v>#N/A</v>
      </c>
      <c r="AK69" t="e">
        <f t="shared" si="3"/>
        <v>#N/A</v>
      </c>
      <c r="AL69" t="e">
        <f t="shared" si="3"/>
        <v>#N/A</v>
      </c>
      <c r="AM69" t="e">
        <f t="shared" si="3"/>
        <v>#N/A</v>
      </c>
      <c r="AN69" t="e">
        <f t="shared" si="3"/>
        <v>#N/A</v>
      </c>
      <c r="AO69" t="e">
        <f t="shared" si="3"/>
        <v>#N/A</v>
      </c>
      <c r="AP69" t="e">
        <f t="shared" si="3"/>
        <v>#N/A</v>
      </c>
      <c r="AQ69" t="e">
        <f t="shared" si="3"/>
        <v>#N/A</v>
      </c>
      <c r="AR69" t="e">
        <f t="shared" si="3"/>
        <v>#N/A</v>
      </c>
      <c r="AT69" s="2" t="s">
        <v>2608</v>
      </c>
      <c r="AU69" s="2">
        <v>50</v>
      </c>
      <c r="AV69" s="256">
        <v>3</v>
      </c>
      <c r="AW69" s="256">
        <v>1</v>
      </c>
      <c r="AX69" s="2" t="s">
        <v>50</v>
      </c>
      <c r="AY69" s="256">
        <v>4</v>
      </c>
      <c r="AZ69" s="256">
        <v>0</v>
      </c>
    </row>
    <row r="70" spans="1:52" x14ac:dyDescent="0.35">
      <c r="A70" s="189" t="s">
        <v>2609</v>
      </c>
      <c r="B70" t="str">
        <f>INDEX('Raw Initial'!$A$1:$IZ$96,MATCH(A70,'Raw Initial'!$B$1:$B$96,0),MATCH($M$1,'Raw Initial'!$A$1:$IZ$1,0))</f>
        <v>None</v>
      </c>
      <c r="C70" t="str">
        <f>INDEX('Raw Week1'!$A$1:$IZ$97,MATCH(A70,'Raw Week1'!$B$1:$B$97,0),MATCH($M$1,'Raw Week1'!$A$1:$IZ$1,0))</f>
        <v>None</v>
      </c>
      <c r="D70" t="e">
        <f>INDEX('Raw Week2'!$A$1:$IZ$97,MATCH(A70,'Raw Week2'!$B$1:$B$97,0),MATCH($M$1,'Raw Week2'!$A$1:$IZ$1,0))</f>
        <v>#N/A</v>
      </c>
      <c r="E70" t="e">
        <f>INDEX('Raw Week6'!$A$1:$IZ$96,MATCH(A70,'Raw Week6'!$B$1:$B$96,0),MATCH($M$1,'Raw Week6'!$A$1:$IZ$1,0))</f>
        <v>#N/A</v>
      </c>
      <c r="F70" t="e">
        <f>INDEX('Raw Week12'!$A$1:$IZ$97,MATCH(A70,'Raw Week12'!$B$1:$B$97,0),MATCH($M$1,'Raw Week12'!$A$1:$IZ$1,0))</f>
        <v>#N/A</v>
      </c>
      <c r="G70" t="e">
        <f>INDEX('Raw Week18'!$A$1:$IZ$96,MATCH(A70,'Raw Week18'!$B$1:$B$96,0),MATCH($M$1,'Raw Week18'!$A$1:$IZ$1,0))</f>
        <v>#N/A</v>
      </c>
      <c r="H70" t="e">
        <f>INDEX('Raw Week24'!$A$1:$IZ$97,MATCH(A70,'Raw Week24'!$B$1:$B$97,0),MATCH($M$1,'Raw Week24'!$A$1:$IZ$1,0))</f>
        <v>#N/A</v>
      </c>
      <c r="I70" t="e">
        <f>INDEX('Raw Week30'!$A$1:$IZ$96,MATCH(A70,'Raw Week30'!$B$1:$B$96,0),MATCH($M$1,'Raw Week30'!$A$1:$IZ$1,0))</f>
        <v>#N/A</v>
      </c>
      <c r="J70" t="e">
        <f>INDEX('Raw Week36'!$A$1:$IZ$97,MATCH(A70,'Raw Week36'!$B$1:$B$97,0),MATCH($M$1,'Raw Week36'!$A$1:$IZ$1,0))</f>
        <v>#N/A</v>
      </c>
      <c r="K70" t="e">
        <f>INDEX('Raw Week42'!$A$1:$IZ$95,MATCH(A70,'Raw Week42'!$B$1:$B$95,0),MATCH($M$1,'Raw Week42'!$A$1:$IZ$1,0))</f>
        <v>#N/A</v>
      </c>
      <c r="L70" t="str">
        <f>INDEX('Raw Week48'!$A$1:$IZ$95,MATCH(A70,'Raw Week48'!$B$1:$B$95,0),MATCH($M$1,'Raw Week48'!$A$1:$IZ$1,0))</f>
        <v>None</v>
      </c>
      <c r="N70"/>
      <c r="AH70" s="260" t="str">
        <f t="shared" si="4"/>
        <v>None</v>
      </c>
      <c r="AI70" t="str">
        <f t="shared" si="4"/>
        <v>None</v>
      </c>
      <c r="AJ70" t="e">
        <f t="shared" si="3"/>
        <v>#N/A</v>
      </c>
      <c r="AK70" t="e">
        <f t="shared" si="3"/>
        <v>#N/A</v>
      </c>
      <c r="AL70" t="e">
        <f t="shared" si="3"/>
        <v>#N/A</v>
      </c>
      <c r="AM70" t="e">
        <f t="shared" si="3"/>
        <v>#N/A</v>
      </c>
      <c r="AN70" t="e">
        <f t="shared" si="3"/>
        <v>#N/A</v>
      </c>
      <c r="AO70" t="e">
        <f t="shared" si="3"/>
        <v>#N/A</v>
      </c>
      <c r="AP70" t="e">
        <f t="shared" si="3"/>
        <v>#N/A</v>
      </c>
      <c r="AQ70" t="e">
        <f t="shared" si="3"/>
        <v>#N/A</v>
      </c>
      <c r="AR70" t="str">
        <f t="shared" si="3"/>
        <v>None</v>
      </c>
      <c r="AT70" s="2" t="s">
        <v>2609</v>
      </c>
      <c r="AU70" s="2">
        <v>54</v>
      </c>
      <c r="AV70" s="256">
        <v>4</v>
      </c>
      <c r="AW70" s="256">
        <v>1</v>
      </c>
      <c r="AX70" s="2" t="s">
        <v>50</v>
      </c>
      <c r="AY70" s="256">
        <v>2</v>
      </c>
      <c r="AZ70" s="256">
        <v>1</v>
      </c>
    </row>
    <row r="71" spans="1:52" x14ac:dyDescent="0.35">
      <c r="A71" s="189" t="s">
        <v>2610</v>
      </c>
      <c r="B71" t="str">
        <f>INDEX('Raw Initial'!$A$1:$IZ$96,MATCH(A71,'Raw Initial'!$B$1:$B$96,0),MATCH($M$1,'Raw Initial'!$A$1:$IZ$1,0))</f>
        <v>None</v>
      </c>
      <c r="C71" t="e">
        <f>INDEX('Raw Week1'!$A$1:$IZ$97,MATCH(A71,'Raw Week1'!$B$1:$B$97,0),MATCH($M$1,'Raw Week1'!$A$1:$IZ$1,0))</f>
        <v>#N/A</v>
      </c>
      <c r="D71" t="e">
        <f>INDEX('Raw Week2'!$A$1:$IZ$97,MATCH(A71,'Raw Week2'!$B$1:$B$97,0),MATCH($M$1,'Raw Week2'!$A$1:$IZ$1,0))</f>
        <v>#N/A</v>
      </c>
      <c r="E71" t="e">
        <f>INDEX('Raw Week6'!$A$1:$IZ$96,MATCH(A71,'Raw Week6'!$B$1:$B$96,0),MATCH($M$1,'Raw Week6'!$A$1:$IZ$1,0))</f>
        <v>#N/A</v>
      </c>
      <c r="F71" t="e">
        <f>INDEX('Raw Week12'!$A$1:$IZ$97,MATCH(A71,'Raw Week12'!$B$1:$B$97,0),MATCH($M$1,'Raw Week12'!$A$1:$IZ$1,0))</f>
        <v>#N/A</v>
      </c>
      <c r="G71" t="e">
        <f>INDEX('Raw Week18'!$A$1:$IZ$96,MATCH(A71,'Raw Week18'!$B$1:$B$96,0),MATCH($M$1,'Raw Week18'!$A$1:$IZ$1,0))</f>
        <v>#N/A</v>
      </c>
      <c r="H71" t="e">
        <f>INDEX('Raw Week24'!$A$1:$IZ$97,MATCH(A71,'Raw Week24'!$B$1:$B$97,0),MATCH($M$1,'Raw Week24'!$A$1:$IZ$1,0))</f>
        <v>#N/A</v>
      </c>
      <c r="I71" t="e">
        <f>INDEX('Raw Week30'!$A$1:$IZ$96,MATCH(A71,'Raw Week30'!$B$1:$B$96,0),MATCH($M$1,'Raw Week30'!$A$1:$IZ$1,0))</f>
        <v>#N/A</v>
      </c>
      <c r="J71" t="e">
        <f>INDEX('Raw Week36'!$A$1:$IZ$97,MATCH(A71,'Raw Week36'!$B$1:$B$97,0),MATCH($M$1,'Raw Week36'!$A$1:$IZ$1,0))</f>
        <v>#N/A</v>
      </c>
      <c r="K71" t="e">
        <f>INDEX('Raw Week42'!$A$1:$IZ$95,MATCH(A71,'Raw Week42'!$B$1:$B$95,0),MATCH($M$1,'Raw Week42'!$A$1:$IZ$1,0))</f>
        <v>#N/A</v>
      </c>
      <c r="L71" t="e">
        <f>INDEX('Raw Week48'!$A$1:$IZ$95,MATCH(A71,'Raw Week48'!$B$1:$B$95,0),MATCH($M$1,'Raw Week48'!$A$1:$IZ$1,0))</f>
        <v>#N/A</v>
      </c>
      <c r="N71"/>
      <c r="AH71" s="260" t="str">
        <f t="shared" si="4"/>
        <v>None</v>
      </c>
      <c r="AI71" t="e">
        <f t="shared" si="4"/>
        <v>#N/A</v>
      </c>
      <c r="AJ71" t="e">
        <f t="shared" si="3"/>
        <v>#N/A</v>
      </c>
      <c r="AK71" t="e">
        <f t="shared" si="3"/>
        <v>#N/A</v>
      </c>
      <c r="AL71" t="e">
        <f t="shared" si="3"/>
        <v>#N/A</v>
      </c>
      <c r="AM71" t="e">
        <f t="shared" si="3"/>
        <v>#N/A</v>
      </c>
      <c r="AN71" t="e">
        <f t="shared" si="3"/>
        <v>#N/A</v>
      </c>
      <c r="AO71" t="e">
        <f t="shared" si="3"/>
        <v>#N/A</v>
      </c>
      <c r="AP71" t="e">
        <f t="shared" si="3"/>
        <v>#N/A</v>
      </c>
      <c r="AQ71" t="e">
        <f t="shared" si="3"/>
        <v>#N/A</v>
      </c>
      <c r="AR71" t="e">
        <f t="shared" si="3"/>
        <v>#N/A</v>
      </c>
      <c r="AT71" s="2" t="s">
        <v>2610</v>
      </c>
      <c r="AU71" s="2">
        <v>47</v>
      </c>
      <c r="AV71" s="256">
        <v>3</v>
      </c>
      <c r="AW71" s="256">
        <v>0</v>
      </c>
      <c r="AX71" s="2" t="s">
        <v>88</v>
      </c>
      <c r="AY71" s="256">
        <v>4</v>
      </c>
      <c r="AZ71" s="256">
        <v>0</v>
      </c>
    </row>
    <row r="72" spans="1:52" x14ac:dyDescent="0.35">
      <c r="A72" s="189" t="s">
        <v>2611</v>
      </c>
      <c r="B72" t="str">
        <f>INDEX('Raw Initial'!$A$1:$IZ$96,MATCH(A72,'Raw Initial'!$B$1:$B$96,0),MATCH($M$1,'Raw Initial'!$A$1:$IZ$1,0))</f>
        <v>None</v>
      </c>
      <c r="C72" t="str">
        <f>INDEX('Raw Week1'!$A$1:$IZ$97,MATCH(A72,'Raw Week1'!$B$1:$B$97,0),MATCH($M$1,'Raw Week1'!$A$1:$IZ$1,0))</f>
        <v>None</v>
      </c>
      <c r="D72" t="str">
        <f>INDEX('Raw Week2'!$A$1:$IZ$97,MATCH(A72,'Raw Week2'!$B$1:$B$97,0),MATCH($M$1,'Raw Week2'!$A$1:$IZ$1,0))</f>
        <v>None</v>
      </c>
      <c r="E72" t="str">
        <f>INDEX('Raw Week6'!$A$1:$IZ$96,MATCH(A72,'Raw Week6'!$B$1:$B$96,0),MATCH($M$1,'Raw Week6'!$A$1:$IZ$1,0))</f>
        <v>None</v>
      </c>
      <c r="F72" t="e">
        <f>INDEX('Raw Week12'!$A$1:$IZ$97,MATCH(A72,'Raw Week12'!$B$1:$B$97,0),MATCH($M$1,'Raw Week12'!$A$1:$IZ$1,0))</f>
        <v>#N/A</v>
      </c>
      <c r="G72" t="str">
        <f>INDEX('Raw Week18'!$A$1:$IZ$96,MATCH(A72,'Raw Week18'!$B$1:$B$96,0),MATCH($M$1,'Raw Week18'!$A$1:$IZ$1,0))</f>
        <v>None</v>
      </c>
      <c r="H72" t="e">
        <f>INDEX('Raw Week24'!$A$1:$IZ$97,MATCH(A72,'Raw Week24'!$B$1:$B$97,0),MATCH($M$1,'Raw Week24'!$A$1:$IZ$1,0))</f>
        <v>#N/A</v>
      </c>
      <c r="I72" t="str">
        <f>INDEX('Raw Week30'!$A$1:$IZ$96,MATCH(A72,'Raw Week30'!$B$1:$B$96,0),MATCH($M$1,'Raw Week30'!$A$1:$IZ$1,0))</f>
        <v>None</v>
      </c>
      <c r="J72" t="e">
        <f>INDEX('Raw Week36'!$A$1:$IZ$97,MATCH(A72,'Raw Week36'!$B$1:$B$97,0),MATCH($M$1,'Raw Week36'!$A$1:$IZ$1,0))</f>
        <v>#N/A</v>
      </c>
      <c r="K72" t="e">
        <f>INDEX('Raw Week42'!$A$1:$IZ$95,MATCH(A72,'Raw Week42'!$B$1:$B$95,0),MATCH($M$1,'Raw Week42'!$A$1:$IZ$1,0))</f>
        <v>#N/A</v>
      </c>
      <c r="L72" t="e">
        <f>INDEX('Raw Week48'!$A$1:$IZ$95,MATCH(A72,'Raw Week48'!$B$1:$B$95,0),MATCH($M$1,'Raw Week48'!$A$1:$IZ$1,0))</f>
        <v>#N/A</v>
      </c>
      <c r="N72"/>
      <c r="AH72" s="260" t="str">
        <f t="shared" si="4"/>
        <v>None</v>
      </c>
      <c r="AI72" t="str">
        <f t="shared" si="4"/>
        <v>None</v>
      </c>
      <c r="AJ72" t="str">
        <f t="shared" si="3"/>
        <v>None</v>
      </c>
      <c r="AK72" t="str">
        <f t="shared" si="3"/>
        <v>None</v>
      </c>
      <c r="AL72" t="e">
        <f t="shared" si="3"/>
        <v>#N/A</v>
      </c>
      <c r="AM72" t="str">
        <f t="shared" si="3"/>
        <v>None</v>
      </c>
      <c r="AN72" t="e">
        <f t="shared" si="3"/>
        <v>#N/A</v>
      </c>
      <c r="AO72" t="str">
        <f t="shared" si="3"/>
        <v>None</v>
      </c>
      <c r="AP72" t="e">
        <f t="shared" si="3"/>
        <v>#N/A</v>
      </c>
      <c r="AQ72" t="e">
        <f t="shared" si="3"/>
        <v>#N/A</v>
      </c>
      <c r="AR72" t="e">
        <f t="shared" si="3"/>
        <v>#N/A</v>
      </c>
      <c r="AT72" s="2" t="s">
        <v>2611</v>
      </c>
      <c r="AU72" s="2">
        <v>27</v>
      </c>
      <c r="AV72" s="256">
        <v>2</v>
      </c>
      <c r="AW72" s="256">
        <v>0</v>
      </c>
      <c r="AX72" s="2" t="s">
        <v>50</v>
      </c>
      <c r="AY72" s="256">
        <v>3</v>
      </c>
      <c r="AZ72" s="256">
        <v>0</v>
      </c>
    </row>
    <row r="73" spans="1:52" x14ac:dyDescent="0.35">
      <c r="A73" s="189" t="s">
        <v>2612</v>
      </c>
      <c r="B73" t="str">
        <f>INDEX('Raw Initial'!$A$1:$IZ$96,MATCH(A73,'Raw Initial'!$B$1:$B$96,0),MATCH($M$1,'Raw Initial'!$A$1:$IZ$1,0))</f>
        <v>None</v>
      </c>
      <c r="C73" t="str">
        <f>INDEX('Raw Week1'!$A$1:$IZ$97,MATCH(A73,'Raw Week1'!$B$1:$B$97,0),MATCH($M$1,'Raw Week1'!$A$1:$IZ$1,0))</f>
        <v>None</v>
      </c>
      <c r="D73" t="str">
        <f>INDEX('Raw Week2'!$A$1:$IZ$97,MATCH(A73,'Raw Week2'!$B$1:$B$97,0),MATCH($M$1,'Raw Week2'!$A$1:$IZ$1,0))</f>
        <v>None</v>
      </c>
      <c r="E73" t="str">
        <f>INDEX('Raw Week6'!$A$1:$IZ$96,MATCH(A73,'Raw Week6'!$B$1:$B$96,0),MATCH($M$1,'Raw Week6'!$A$1:$IZ$1,0))</f>
        <v>None</v>
      </c>
      <c r="F73" t="e">
        <f>INDEX('Raw Week12'!$A$1:$IZ$97,MATCH(A73,'Raw Week12'!$B$1:$B$97,0),MATCH($M$1,'Raw Week12'!$A$1:$IZ$1,0))</f>
        <v>#N/A</v>
      </c>
      <c r="G73" t="str">
        <f>INDEX('Raw Week18'!$A$1:$IZ$96,MATCH(A73,'Raw Week18'!$B$1:$B$96,0),MATCH($M$1,'Raw Week18'!$A$1:$IZ$1,0))</f>
        <v>None</v>
      </c>
      <c r="H73" t="str">
        <f>INDEX('Raw Week24'!$A$1:$IZ$97,MATCH(A73,'Raw Week24'!$B$1:$B$97,0),MATCH($M$1,'Raw Week24'!$A$1:$IZ$1,0))</f>
        <v>None</v>
      </c>
      <c r="I73" t="str">
        <f>INDEX('Raw Week30'!$A$1:$IZ$96,MATCH(A73,'Raw Week30'!$B$1:$B$96,0),MATCH($M$1,'Raw Week30'!$A$1:$IZ$1,0))</f>
        <v>None</v>
      </c>
      <c r="J73" t="str">
        <f>INDEX('Raw Week36'!$A$1:$IZ$97,MATCH(A73,'Raw Week36'!$B$1:$B$97,0),MATCH($M$1,'Raw Week36'!$A$1:$IZ$1,0))</f>
        <v>None</v>
      </c>
      <c r="K73" t="e">
        <f>INDEX('Raw Week42'!$A$1:$IZ$95,MATCH(A73,'Raw Week42'!$B$1:$B$95,0),MATCH($M$1,'Raw Week42'!$A$1:$IZ$1,0))</f>
        <v>#N/A</v>
      </c>
      <c r="L73" t="str">
        <f>INDEX('Raw Week48'!$A$1:$IZ$95,MATCH(A73,'Raw Week48'!$B$1:$B$95,0),MATCH($M$1,'Raw Week48'!$A$1:$IZ$1,0))</f>
        <v>None</v>
      </c>
      <c r="N73"/>
      <c r="AH73" s="260" t="str">
        <f t="shared" si="4"/>
        <v>None</v>
      </c>
      <c r="AI73" t="str">
        <f t="shared" si="4"/>
        <v>None</v>
      </c>
      <c r="AJ73" t="str">
        <f t="shared" si="3"/>
        <v>None</v>
      </c>
      <c r="AK73" t="str">
        <f t="shared" si="3"/>
        <v>None</v>
      </c>
      <c r="AL73" t="e">
        <f t="shared" si="3"/>
        <v>#N/A</v>
      </c>
      <c r="AM73" t="str">
        <f t="shared" si="3"/>
        <v>None</v>
      </c>
      <c r="AN73" t="str">
        <f t="shared" si="3"/>
        <v>None</v>
      </c>
      <c r="AO73" t="str">
        <f t="shared" si="3"/>
        <v>None</v>
      </c>
      <c r="AP73" t="str">
        <f t="shared" si="3"/>
        <v>None</v>
      </c>
      <c r="AQ73" t="e">
        <f t="shared" si="3"/>
        <v>#N/A</v>
      </c>
      <c r="AR73" t="str">
        <f t="shared" si="3"/>
        <v>None</v>
      </c>
      <c r="AT73" s="2" t="s">
        <v>2612</v>
      </c>
      <c r="AU73" s="2">
        <v>56</v>
      </c>
      <c r="AV73" s="256">
        <v>4</v>
      </c>
      <c r="AW73" s="256">
        <v>1</v>
      </c>
      <c r="AX73" s="2" t="s">
        <v>50</v>
      </c>
      <c r="AY73" s="256">
        <v>4</v>
      </c>
      <c r="AZ73" s="256">
        <v>1</v>
      </c>
    </row>
    <row r="74" spans="1:52" x14ac:dyDescent="0.35">
      <c r="A74" s="189" t="s">
        <v>2613</v>
      </c>
      <c r="B74" t="str">
        <f>INDEX('Raw Initial'!$A$1:$IZ$96,MATCH(A74,'Raw Initial'!$B$1:$B$96,0),MATCH($M$1,'Raw Initial'!$A$1:$IZ$1,0))</f>
        <v>None</v>
      </c>
      <c r="C74" t="str">
        <f>INDEX('Raw Week1'!$A$1:$IZ$97,MATCH(A74,'Raw Week1'!$B$1:$B$97,0),MATCH($M$1,'Raw Week1'!$A$1:$IZ$1,0))</f>
        <v>None</v>
      </c>
      <c r="D74" t="e">
        <f>INDEX('Raw Week2'!$A$1:$IZ$97,MATCH(A74,'Raw Week2'!$B$1:$B$97,0),MATCH($M$1,'Raw Week2'!$A$1:$IZ$1,0))</f>
        <v>#N/A</v>
      </c>
      <c r="E74" t="e">
        <f>INDEX('Raw Week6'!$A$1:$IZ$96,MATCH(A74,'Raw Week6'!$B$1:$B$96,0),MATCH($M$1,'Raw Week6'!$A$1:$IZ$1,0))</f>
        <v>#N/A</v>
      </c>
      <c r="F74" t="e">
        <f>INDEX('Raw Week12'!$A$1:$IZ$97,MATCH(A74,'Raw Week12'!$B$1:$B$97,0),MATCH($M$1,'Raw Week12'!$A$1:$IZ$1,0))</f>
        <v>#N/A</v>
      </c>
      <c r="G74" t="e">
        <f>INDEX('Raw Week18'!$A$1:$IZ$96,MATCH(A74,'Raw Week18'!$B$1:$B$96,0),MATCH($M$1,'Raw Week18'!$A$1:$IZ$1,0))</f>
        <v>#N/A</v>
      </c>
      <c r="H74" t="e">
        <f>INDEX('Raw Week24'!$A$1:$IZ$97,MATCH(A74,'Raw Week24'!$B$1:$B$97,0),MATCH($M$1,'Raw Week24'!$A$1:$IZ$1,0))</f>
        <v>#N/A</v>
      </c>
      <c r="I74" t="e">
        <f>INDEX('Raw Week30'!$A$1:$IZ$96,MATCH(A74,'Raw Week30'!$B$1:$B$96,0),MATCH($M$1,'Raw Week30'!$A$1:$IZ$1,0))</f>
        <v>#N/A</v>
      </c>
      <c r="J74" t="e">
        <f>INDEX('Raw Week36'!$A$1:$IZ$97,MATCH(A74,'Raw Week36'!$B$1:$B$97,0),MATCH($M$1,'Raw Week36'!$A$1:$IZ$1,0))</f>
        <v>#N/A</v>
      </c>
      <c r="K74" t="e">
        <f>INDEX('Raw Week42'!$A$1:$IZ$95,MATCH(A74,'Raw Week42'!$B$1:$B$95,0),MATCH($M$1,'Raw Week42'!$A$1:$IZ$1,0))</f>
        <v>#N/A</v>
      </c>
      <c r="L74" t="e">
        <f>INDEX('Raw Week48'!$A$1:$IZ$95,MATCH(A74,'Raw Week48'!$B$1:$B$95,0),MATCH($M$1,'Raw Week48'!$A$1:$IZ$1,0))</f>
        <v>#N/A</v>
      </c>
      <c r="N74"/>
      <c r="O74" s="291" t="s">
        <v>2833</v>
      </c>
      <c r="AH74" s="260" t="str">
        <f t="shared" si="4"/>
        <v>None</v>
      </c>
      <c r="AI74" t="str">
        <f t="shared" si="4"/>
        <v>None</v>
      </c>
      <c r="AJ74" t="e">
        <f t="shared" si="3"/>
        <v>#N/A</v>
      </c>
      <c r="AK74" t="e">
        <f t="shared" si="3"/>
        <v>#N/A</v>
      </c>
      <c r="AL74" t="e">
        <f t="shared" si="3"/>
        <v>#N/A</v>
      </c>
      <c r="AM74" t="e">
        <f t="shared" si="3"/>
        <v>#N/A</v>
      </c>
      <c r="AN74" t="e">
        <f t="shared" si="3"/>
        <v>#N/A</v>
      </c>
      <c r="AO74" t="e">
        <f t="shared" si="3"/>
        <v>#N/A</v>
      </c>
      <c r="AP74" t="e">
        <f t="shared" si="3"/>
        <v>#N/A</v>
      </c>
      <c r="AQ74" t="e">
        <f t="shared" si="3"/>
        <v>#N/A</v>
      </c>
      <c r="AR74" t="e">
        <f t="shared" si="3"/>
        <v>#N/A</v>
      </c>
      <c r="AT74" s="2" t="s">
        <v>2613</v>
      </c>
      <c r="AU74" s="2">
        <v>37</v>
      </c>
      <c r="AV74" s="256">
        <v>2</v>
      </c>
      <c r="AW74" s="256">
        <v>0</v>
      </c>
      <c r="AX74" s="2" t="s">
        <v>50</v>
      </c>
      <c r="AY74" s="256">
        <v>3</v>
      </c>
      <c r="AZ74" s="256">
        <v>0</v>
      </c>
    </row>
    <row r="75" spans="1:52" x14ac:dyDescent="0.35">
      <c r="A75" s="189" t="s">
        <v>2614</v>
      </c>
      <c r="B75" t="str">
        <f>INDEX('Raw Initial'!$A$1:$IZ$96,MATCH(A75,'Raw Initial'!$B$1:$B$96,0),MATCH($M$1,'Raw Initial'!$A$1:$IZ$1,0))</f>
        <v>None</v>
      </c>
      <c r="C75" t="str">
        <f>INDEX('Raw Week1'!$A$1:$IZ$97,MATCH(A75,'Raw Week1'!$B$1:$B$97,0),MATCH($M$1,'Raw Week1'!$A$1:$IZ$1,0))</f>
        <v>None</v>
      </c>
      <c r="D75" t="str">
        <f>INDEX('Raw Week2'!$A$1:$IZ$97,MATCH(A75,'Raw Week2'!$B$1:$B$97,0),MATCH($M$1,'Raw Week2'!$A$1:$IZ$1,0))</f>
        <v>None</v>
      </c>
      <c r="E75" t="str">
        <f>INDEX('Raw Week6'!$A$1:$IZ$96,MATCH(A75,'Raw Week6'!$B$1:$B$96,0),MATCH($M$1,'Raw Week6'!$A$1:$IZ$1,0))</f>
        <v>None</v>
      </c>
      <c r="F75" t="str">
        <f>INDEX('Raw Week12'!$A$1:$IZ$97,MATCH(A75,'Raw Week12'!$B$1:$B$97,0),MATCH($M$1,'Raw Week12'!$A$1:$IZ$1,0))</f>
        <v>None</v>
      </c>
      <c r="G75" t="e">
        <f>INDEX('Raw Week18'!$A$1:$IZ$96,MATCH(A75,'Raw Week18'!$B$1:$B$96,0),MATCH($M$1,'Raw Week18'!$A$1:$IZ$1,0))</f>
        <v>#N/A</v>
      </c>
      <c r="H75" t="e">
        <f>INDEX('Raw Week24'!$A$1:$IZ$97,MATCH(A75,'Raw Week24'!$B$1:$B$97,0),MATCH($M$1,'Raw Week24'!$A$1:$IZ$1,0))</f>
        <v>#N/A</v>
      </c>
      <c r="I75" t="e">
        <f>INDEX('Raw Week30'!$A$1:$IZ$96,MATCH(A75,'Raw Week30'!$B$1:$B$96,0),MATCH($M$1,'Raw Week30'!$A$1:$IZ$1,0))</f>
        <v>#N/A</v>
      </c>
      <c r="J75" t="e">
        <f>INDEX('Raw Week36'!$A$1:$IZ$97,MATCH(A75,'Raw Week36'!$B$1:$B$97,0),MATCH($M$1,'Raw Week36'!$A$1:$IZ$1,0))</f>
        <v>#N/A</v>
      </c>
      <c r="K75" t="e">
        <f>INDEX('Raw Week42'!$A$1:$IZ$95,MATCH(A75,'Raw Week42'!$B$1:$B$95,0),MATCH($M$1,'Raw Week42'!$A$1:$IZ$1,0))</f>
        <v>#N/A</v>
      </c>
      <c r="L75" t="e">
        <f>INDEX('Raw Week48'!$A$1:$IZ$95,MATCH(A75,'Raw Week48'!$B$1:$B$95,0),MATCH($M$1,'Raw Week48'!$A$1:$IZ$1,0))</f>
        <v>#N/A</v>
      </c>
      <c r="N75"/>
      <c r="O75" s="291" t="s">
        <v>2835</v>
      </c>
      <c r="AH75" s="260" t="str">
        <f t="shared" si="4"/>
        <v>None</v>
      </c>
      <c r="AI75" t="str">
        <f t="shared" si="4"/>
        <v>None</v>
      </c>
      <c r="AJ75" t="str">
        <f t="shared" si="3"/>
        <v>None</v>
      </c>
      <c r="AK75" t="str">
        <f t="shared" si="3"/>
        <v>None</v>
      </c>
      <c r="AL75" t="str">
        <f t="shared" si="3"/>
        <v>None</v>
      </c>
      <c r="AM75" t="e">
        <f t="shared" si="3"/>
        <v>#N/A</v>
      </c>
      <c r="AN75" t="e">
        <f t="shared" si="3"/>
        <v>#N/A</v>
      </c>
      <c r="AO75" t="e">
        <f t="shared" si="3"/>
        <v>#N/A</v>
      </c>
      <c r="AP75" t="e">
        <f t="shared" si="3"/>
        <v>#N/A</v>
      </c>
      <c r="AQ75" t="e">
        <f t="shared" si="3"/>
        <v>#N/A</v>
      </c>
      <c r="AR75" t="e">
        <f t="shared" si="3"/>
        <v>#N/A</v>
      </c>
      <c r="AT75" s="2" t="s">
        <v>2614</v>
      </c>
      <c r="AU75" s="2">
        <v>66</v>
      </c>
      <c r="AV75" s="256">
        <v>4</v>
      </c>
      <c r="AW75" s="256">
        <v>0</v>
      </c>
      <c r="AX75" s="2" t="s">
        <v>50</v>
      </c>
      <c r="AY75" s="256">
        <v>5</v>
      </c>
      <c r="AZ75" s="256">
        <v>1</v>
      </c>
    </row>
    <row r="76" spans="1:52" x14ac:dyDescent="0.35">
      <c r="A76" s="189" t="s">
        <v>2615</v>
      </c>
      <c r="B76" t="str">
        <f>INDEX('Raw Initial'!$A$1:$IZ$96,MATCH(A76,'Raw Initial'!$B$1:$B$96,0),MATCH($M$1,'Raw Initial'!$A$1:$IZ$1,0))</f>
        <v>None</v>
      </c>
      <c r="C76" t="e">
        <f>INDEX('Raw Week1'!$A$1:$IZ$97,MATCH(A76,'Raw Week1'!$B$1:$B$97,0),MATCH($M$1,'Raw Week1'!$A$1:$IZ$1,0))</f>
        <v>#N/A</v>
      </c>
      <c r="D76" t="e">
        <f>INDEX('Raw Week2'!$A$1:$IZ$97,MATCH(A76,'Raw Week2'!$B$1:$B$97,0),MATCH($M$1,'Raw Week2'!$A$1:$IZ$1,0))</f>
        <v>#N/A</v>
      </c>
      <c r="E76" t="str">
        <f>INDEX('Raw Week6'!$A$1:$IZ$96,MATCH(A76,'Raw Week6'!$B$1:$B$96,0),MATCH($M$1,'Raw Week6'!$A$1:$IZ$1,0))</f>
        <v>None</v>
      </c>
      <c r="F76" t="str">
        <f>INDEX('Raw Week12'!$A$1:$IZ$97,MATCH(A76,'Raw Week12'!$B$1:$B$97,0),MATCH($M$1,'Raw Week12'!$A$1:$IZ$1,0))</f>
        <v>None</v>
      </c>
      <c r="G76" t="str">
        <f>INDEX('Raw Week18'!$A$1:$IZ$96,MATCH(A76,'Raw Week18'!$B$1:$B$96,0),MATCH($M$1,'Raw Week18'!$A$1:$IZ$1,0))</f>
        <v>None</v>
      </c>
      <c r="H76" t="str">
        <f>INDEX('Raw Week24'!$A$1:$IZ$97,MATCH(A76,'Raw Week24'!$B$1:$B$97,0),MATCH($M$1,'Raw Week24'!$A$1:$IZ$1,0))</f>
        <v>None</v>
      </c>
      <c r="I76" t="str">
        <f>INDEX('Raw Week30'!$A$1:$IZ$96,MATCH(A76,'Raw Week30'!$B$1:$B$96,0),MATCH($M$1,'Raw Week30'!$A$1:$IZ$1,0))</f>
        <v>None</v>
      </c>
      <c r="J76" t="str">
        <f>INDEX('Raw Week36'!$A$1:$IZ$97,MATCH(A76,'Raw Week36'!$B$1:$B$97,0),MATCH($M$1,'Raw Week36'!$A$1:$IZ$1,0))</f>
        <v>None</v>
      </c>
      <c r="K76" t="str">
        <f>INDEX('Raw Week42'!$A$1:$IZ$95,MATCH(A76,'Raw Week42'!$B$1:$B$95,0),MATCH($M$1,'Raw Week42'!$A$1:$IZ$1,0))</f>
        <v>None</v>
      </c>
      <c r="L76" t="str">
        <f>INDEX('Raw Week48'!$A$1:$IZ$95,MATCH(A76,'Raw Week48'!$B$1:$B$95,0),MATCH($M$1,'Raw Week48'!$A$1:$IZ$1,0))</f>
        <v>None</v>
      </c>
      <c r="N76"/>
      <c r="O76" s="291" t="s">
        <v>2834</v>
      </c>
      <c r="AH76" s="260" t="str">
        <f t="shared" si="4"/>
        <v>None</v>
      </c>
      <c r="AI76" t="e">
        <f t="shared" si="4"/>
        <v>#N/A</v>
      </c>
      <c r="AJ76" t="e">
        <f t="shared" si="3"/>
        <v>#N/A</v>
      </c>
      <c r="AK76" t="str">
        <f t="shared" si="3"/>
        <v>None</v>
      </c>
      <c r="AL76" t="str">
        <f t="shared" si="3"/>
        <v>None</v>
      </c>
      <c r="AM76" t="str">
        <f t="shared" si="3"/>
        <v>None</v>
      </c>
      <c r="AN76" t="str">
        <f t="shared" si="3"/>
        <v>None</v>
      </c>
      <c r="AO76" t="str">
        <f t="shared" si="3"/>
        <v>None</v>
      </c>
      <c r="AP76" t="str">
        <f t="shared" si="3"/>
        <v>None</v>
      </c>
      <c r="AQ76" t="str">
        <f t="shared" si="3"/>
        <v>None</v>
      </c>
      <c r="AR76" t="str">
        <f t="shared" si="3"/>
        <v>None</v>
      </c>
      <c r="AT76" s="2" t="s">
        <v>2615</v>
      </c>
      <c r="AU76" s="2">
        <v>58</v>
      </c>
      <c r="AV76" s="256">
        <v>4</v>
      </c>
      <c r="AW76" s="256">
        <v>1</v>
      </c>
      <c r="AX76" s="2" t="s">
        <v>50</v>
      </c>
      <c r="AY76" s="256">
        <v>3</v>
      </c>
      <c r="AZ76" s="256">
        <v>1</v>
      </c>
    </row>
    <row r="77" spans="1:52" x14ac:dyDescent="0.35">
      <c r="A77" s="189" t="s">
        <v>2616</v>
      </c>
      <c r="B77" t="str">
        <f>INDEX('Raw Initial'!$A$1:$IZ$96,MATCH(A77,'Raw Initial'!$B$1:$B$96,0),MATCH($M$1,'Raw Initial'!$A$1:$IZ$1,0))</f>
        <v>None</v>
      </c>
      <c r="C77" t="e">
        <f>INDEX('Raw Week1'!$A$1:$IZ$97,MATCH(A77,'Raw Week1'!$B$1:$B$97,0),MATCH($M$1,'Raw Week1'!$A$1:$IZ$1,0))</f>
        <v>#N/A</v>
      </c>
      <c r="D77" t="e">
        <f>INDEX('Raw Week2'!$A$1:$IZ$97,MATCH(A77,'Raw Week2'!$B$1:$B$97,0),MATCH($M$1,'Raw Week2'!$A$1:$IZ$1,0))</f>
        <v>#N/A</v>
      </c>
      <c r="E77" t="e">
        <f>INDEX('Raw Week6'!$A$1:$IZ$96,MATCH(A77,'Raw Week6'!$B$1:$B$96,0),MATCH($M$1,'Raw Week6'!$A$1:$IZ$1,0))</f>
        <v>#N/A</v>
      </c>
      <c r="F77" t="e">
        <f>INDEX('Raw Week12'!$A$1:$IZ$97,MATCH(A77,'Raw Week12'!$B$1:$B$97,0),MATCH($M$1,'Raw Week12'!$A$1:$IZ$1,0))</f>
        <v>#N/A</v>
      </c>
      <c r="G77" t="e">
        <f>INDEX('Raw Week18'!$A$1:$IZ$96,MATCH(A77,'Raw Week18'!$B$1:$B$96,0),MATCH($M$1,'Raw Week18'!$A$1:$IZ$1,0))</f>
        <v>#N/A</v>
      </c>
      <c r="H77" t="e">
        <f>INDEX('Raw Week24'!$A$1:$IZ$97,MATCH(A77,'Raw Week24'!$B$1:$B$97,0),MATCH($M$1,'Raw Week24'!$A$1:$IZ$1,0))</f>
        <v>#N/A</v>
      </c>
      <c r="I77" t="e">
        <f>INDEX('Raw Week30'!$A$1:$IZ$96,MATCH(A77,'Raw Week30'!$B$1:$B$96,0),MATCH($M$1,'Raw Week30'!$A$1:$IZ$1,0))</f>
        <v>#N/A</v>
      </c>
      <c r="J77" t="e">
        <f>INDEX('Raw Week36'!$A$1:$IZ$97,MATCH(A77,'Raw Week36'!$B$1:$B$97,0),MATCH($M$1,'Raw Week36'!$A$1:$IZ$1,0))</f>
        <v>#N/A</v>
      </c>
      <c r="K77" t="e">
        <f>INDEX('Raw Week42'!$A$1:$IZ$95,MATCH(A77,'Raw Week42'!$B$1:$B$95,0),MATCH($M$1,'Raw Week42'!$A$1:$IZ$1,0))</f>
        <v>#N/A</v>
      </c>
      <c r="L77" t="e">
        <f>INDEX('Raw Week48'!$A$1:$IZ$95,MATCH(A77,'Raw Week48'!$B$1:$B$95,0),MATCH($M$1,'Raw Week48'!$A$1:$IZ$1,0))</f>
        <v>#N/A</v>
      </c>
      <c r="N77"/>
      <c r="AH77" s="260" t="str">
        <f t="shared" si="4"/>
        <v>None</v>
      </c>
      <c r="AI77" t="e">
        <f t="shared" si="4"/>
        <v>#N/A</v>
      </c>
      <c r="AJ77" t="e">
        <f t="shared" si="3"/>
        <v>#N/A</v>
      </c>
      <c r="AK77" t="e">
        <f t="shared" si="3"/>
        <v>#N/A</v>
      </c>
      <c r="AL77" t="e">
        <f t="shared" si="3"/>
        <v>#N/A</v>
      </c>
      <c r="AM77" t="e">
        <f t="shared" si="3"/>
        <v>#N/A</v>
      </c>
      <c r="AN77" t="e">
        <f t="shared" si="3"/>
        <v>#N/A</v>
      </c>
      <c r="AO77" t="e">
        <f t="shared" si="3"/>
        <v>#N/A</v>
      </c>
      <c r="AP77" t="e">
        <f t="shared" si="3"/>
        <v>#N/A</v>
      </c>
      <c r="AQ77" t="e">
        <f t="shared" si="3"/>
        <v>#N/A</v>
      </c>
      <c r="AR77" t="e">
        <f t="shared" si="3"/>
        <v>#N/A</v>
      </c>
      <c r="AT77" s="2" t="s">
        <v>2616</v>
      </c>
      <c r="AU77" s="2">
        <v>43</v>
      </c>
      <c r="AV77" s="256">
        <v>3</v>
      </c>
      <c r="AW77" s="256">
        <v>0</v>
      </c>
      <c r="AX77" s="2" t="s">
        <v>138</v>
      </c>
      <c r="AY77" s="256">
        <v>4</v>
      </c>
      <c r="AZ77" s="256">
        <v>0</v>
      </c>
    </row>
    <row r="78" spans="1:52" x14ac:dyDescent="0.35">
      <c r="A78" s="189" t="s">
        <v>2617</v>
      </c>
      <c r="B78" t="str">
        <f>INDEX('Raw Initial'!$A$1:$IZ$96,MATCH(A78,'Raw Initial'!$B$1:$B$96,0),MATCH($M$1,'Raw Initial'!$A$1:$IZ$1,0))</f>
        <v>None</v>
      </c>
      <c r="C78" t="e">
        <f>INDEX('Raw Week1'!$A$1:$IZ$97,MATCH(A78,'Raw Week1'!$B$1:$B$97,0),MATCH($M$1,'Raw Week1'!$A$1:$IZ$1,0))</f>
        <v>#N/A</v>
      </c>
      <c r="D78" t="e">
        <f>INDEX('Raw Week2'!$A$1:$IZ$97,MATCH(A78,'Raw Week2'!$B$1:$B$97,0),MATCH($M$1,'Raw Week2'!$A$1:$IZ$1,0))</f>
        <v>#N/A</v>
      </c>
      <c r="E78" t="e">
        <f>INDEX('Raw Week6'!$A$1:$IZ$96,MATCH(A78,'Raw Week6'!$B$1:$B$96,0),MATCH($M$1,'Raw Week6'!$A$1:$IZ$1,0))</f>
        <v>#N/A</v>
      </c>
      <c r="F78" t="e">
        <f>INDEX('Raw Week12'!$A$1:$IZ$97,MATCH(A78,'Raw Week12'!$B$1:$B$97,0),MATCH($M$1,'Raw Week12'!$A$1:$IZ$1,0))</f>
        <v>#N/A</v>
      </c>
      <c r="G78" t="e">
        <f>INDEX('Raw Week18'!$A$1:$IZ$96,MATCH(A78,'Raw Week18'!$B$1:$B$96,0),MATCH($M$1,'Raw Week18'!$A$1:$IZ$1,0))</f>
        <v>#N/A</v>
      </c>
      <c r="H78" t="e">
        <f>INDEX('Raw Week24'!$A$1:$IZ$97,MATCH(A78,'Raw Week24'!$B$1:$B$97,0),MATCH($M$1,'Raw Week24'!$A$1:$IZ$1,0))</f>
        <v>#N/A</v>
      </c>
      <c r="I78" t="e">
        <f>INDEX('Raw Week30'!$A$1:$IZ$96,MATCH(A78,'Raw Week30'!$B$1:$B$96,0),MATCH($M$1,'Raw Week30'!$A$1:$IZ$1,0))</f>
        <v>#N/A</v>
      </c>
      <c r="J78" t="e">
        <f>INDEX('Raw Week36'!$A$1:$IZ$97,MATCH(A78,'Raw Week36'!$B$1:$B$97,0),MATCH($M$1,'Raw Week36'!$A$1:$IZ$1,0))</f>
        <v>#N/A</v>
      </c>
      <c r="K78" t="e">
        <f>INDEX('Raw Week42'!$A$1:$IZ$95,MATCH(A78,'Raw Week42'!$B$1:$B$95,0),MATCH($M$1,'Raw Week42'!$A$1:$IZ$1,0))</f>
        <v>#N/A</v>
      </c>
      <c r="L78" t="e">
        <f>INDEX('Raw Week48'!$A$1:$IZ$95,MATCH(A78,'Raw Week48'!$B$1:$B$95,0),MATCH($M$1,'Raw Week48'!$A$1:$IZ$1,0))</f>
        <v>#N/A</v>
      </c>
      <c r="N78"/>
      <c r="AH78" s="260" t="str">
        <f t="shared" si="4"/>
        <v>None</v>
      </c>
      <c r="AI78" t="e">
        <f t="shared" si="4"/>
        <v>#N/A</v>
      </c>
      <c r="AJ78" t="e">
        <f t="shared" si="3"/>
        <v>#N/A</v>
      </c>
      <c r="AK78" t="e">
        <f t="shared" si="3"/>
        <v>#N/A</v>
      </c>
      <c r="AL78" t="e">
        <f t="shared" si="3"/>
        <v>#N/A</v>
      </c>
      <c r="AM78" t="e">
        <f t="shared" si="3"/>
        <v>#N/A</v>
      </c>
      <c r="AN78" t="e">
        <f t="shared" si="3"/>
        <v>#N/A</v>
      </c>
      <c r="AO78" t="e">
        <f t="shared" si="3"/>
        <v>#N/A</v>
      </c>
      <c r="AP78" t="e">
        <f t="shared" si="3"/>
        <v>#N/A</v>
      </c>
      <c r="AQ78" t="e">
        <f t="shared" si="3"/>
        <v>#N/A</v>
      </c>
      <c r="AR78" t="e">
        <f t="shared" si="3"/>
        <v>#N/A</v>
      </c>
      <c r="AT78" s="2" t="s">
        <v>2617</v>
      </c>
      <c r="AU78" s="2">
        <v>22</v>
      </c>
      <c r="AV78" s="256">
        <v>1</v>
      </c>
      <c r="AW78" s="256">
        <v>1</v>
      </c>
      <c r="AX78" s="2" t="s">
        <v>50</v>
      </c>
      <c r="AY78" s="256">
        <v>3</v>
      </c>
      <c r="AZ78" s="256">
        <v>0</v>
      </c>
    </row>
    <row r="79" spans="1:52" x14ac:dyDescent="0.35">
      <c r="A79" s="189" t="s">
        <v>2618</v>
      </c>
      <c r="B79" t="str">
        <f>INDEX('Raw Initial'!$A$1:$IZ$96,MATCH(A79,'Raw Initial'!$B$1:$B$96,0),MATCH($M$1,'Raw Initial'!$A$1:$IZ$1,0))</f>
        <v>between 6 and 10 per day</v>
      </c>
      <c r="C79" t="str">
        <f>INDEX('Raw Week1'!$A$1:$IZ$97,MATCH(A79,'Raw Week1'!$B$1:$B$97,0),MATCH($M$1,'Raw Week1'!$A$1:$IZ$1,0))</f>
        <v>between 6 and 10 per day</v>
      </c>
      <c r="D79" t="e">
        <f>INDEX('Raw Week2'!$A$1:$IZ$97,MATCH(A79,'Raw Week2'!$B$1:$B$97,0),MATCH($M$1,'Raw Week2'!$A$1:$IZ$1,0))</f>
        <v>#N/A</v>
      </c>
      <c r="E79" t="e">
        <f>INDEX('Raw Week6'!$A$1:$IZ$96,MATCH(A79,'Raw Week6'!$B$1:$B$96,0),MATCH($M$1,'Raw Week6'!$A$1:$IZ$1,0))</f>
        <v>#N/A</v>
      </c>
      <c r="F79" t="e">
        <f>INDEX('Raw Week12'!$A$1:$IZ$97,MATCH(A79,'Raw Week12'!$B$1:$B$97,0),MATCH($M$1,'Raw Week12'!$A$1:$IZ$1,0))</f>
        <v>#N/A</v>
      </c>
      <c r="G79" t="str">
        <f>INDEX('Raw Week18'!$A$1:$IZ$96,MATCH(A79,'Raw Week18'!$B$1:$B$96,0),MATCH($M$1,'Raw Week18'!$A$1:$IZ$1,0))</f>
        <v>between 6 and 10 per day</v>
      </c>
      <c r="H79" t="e">
        <f>INDEX('Raw Week24'!$A$1:$IZ$97,MATCH(A79,'Raw Week24'!$B$1:$B$97,0),MATCH($M$1,'Raw Week24'!$A$1:$IZ$1,0))</f>
        <v>#N/A</v>
      </c>
      <c r="I79" t="e">
        <f>INDEX('Raw Week30'!$A$1:$IZ$96,MATCH(A79,'Raw Week30'!$B$1:$B$96,0),MATCH($M$1,'Raw Week30'!$A$1:$IZ$1,0))</f>
        <v>#N/A</v>
      </c>
      <c r="J79" t="e">
        <f>INDEX('Raw Week36'!$A$1:$IZ$97,MATCH(A79,'Raw Week36'!$B$1:$B$97,0),MATCH($M$1,'Raw Week36'!$A$1:$IZ$1,0))</f>
        <v>#N/A</v>
      </c>
      <c r="K79" t="e">
        <f>INDEX('Raw Week42'!$A$1:$IZ$95,MATCH(A79,'Raw Week42'!$B$1:$B$95,0),MATCH($M$1,'Raw Week42'!$A$1:$IZ$1,0))</f>
        <v>#N/A</v>
      </c>
      <c r="L79" t="e">
        <f>INDEX('Raw Week48'!$A$1:$IZ$95,MATCH(A79,'Raw Week48'!$B$1:$B$95,0),MATCH($M$1,'Raw Week48'!$A$1:$IZ$1,0))</f>
        <v>#N/A</v>
      </c>
      <c r="N79"/>
      <c r="AH79" s="260" t="str">
        <f t="shared" si="4"/>
        <v>between 6 and 10 per day</v>
      </c>
      <c r="AI79" t="str">
        <f t="shared" si="4"/>
        <v>between 6 and 10 per day</v>
      </c>
      <c r="AJ79" t="e">
        <f t="shared" si="3"/>
        <v>#N/A</v>
      </c>
      <c r="AK79" t="e">
        <f t="shared" si="3"/>
        <v>#N/A</v>
      </c>
      <c r="AL79" t="e">
        <f t="shared" si="3"/>
        <v>#N/A</v>
      </c>
      <c r="AM79" t="str">
        <f t="shared" si="3"/>
        <v>between 6 and 10 per day</v>
      </c>
      <c r="AN79" t="e">
        <f t="shared" si="3"/>
        <v>#N/A</v>
      </c>
      <c r="AO79" t="e">
        <f t="shared" si="3"/>
        <v>#N/A</v>
      </c>
      <c r="AP79" t="e">
        <f t="shared" si="3"/>
        <v>#N/A</v>
      </c>
      <c r="AQ79" t="e">
        <f t="shared" si="3"/>
        <v>#N/A</v>
      </c>
      <c r="AR79" t="e">
        <f t="shared" si="3"/>
        <v>#N/A</v>
      </c>
      <c r="AT79" s="2" t="s">
        <v>2618</v>
      </c>
      <c r="AU79" s="2">
        <v>23</v>
      </c>
      <c r="AV79" s="256">
        <v>1</v>
      </c>
      <c r="AW79" s="256">
        <v>1</v>
      </c>
      <c r="AX79" s="2" t="s">
        <v>50</v>
      </c>
      <c r="AY79" s="256">
        <v>4</v>
      </c>
      <c r="AZ79" s="256">
        <v>0</v>
      </c>
    </row>
    <row r="80" spans="1:52" x14ac:dyDescent="0.35">
      <c r="A80" s="189" t="s">
        <v>2619</v>
      </c>
      <c r="B80" t="str">
        <f>INDEX('Raw Initial'!$A$1:$IZ$96,MATCH(A80,'Raw Initial'!$B$1:$B$96,0),MATCH($M$1,'Raw Initial'!$A$1:$IZ$1,0))</f>
        <v>None</v>
      </c>
      <c r="C80" t="str">
        <f>INDEX('Raw Week1'!$A$1:$IZ$97,MATCH(A80,'Raw Week1'!$B$1:$B$97,0),MATCH($M$1,'Raw Week1'!$A$1:$IZ$1,0))</f>
        <v>None</v>
      </c>
      <c r="D80" t="str">
        <f>INDEX('Raw Week2'!$A$1:$IZ$97,MATCH(A80,'Raw Week2'!$B$1:$B$97,0),MATCH($M$1,'Raw Week2'!$A$1:$IZ$1,0))</f>
        <v>None</v>
      </c>
      <c r="E80" t="str">
        <f>INDEX('Raw Week6'!$A$1:$IZ$96,MATCH(A80,'Raw Week6'!$B$1:$B$96,0),MATCH($M$1,'Raw Week6'!$A$1:$IZ$1,0))</f>
        <v>None</v>
      </c>
      <c r="F80" t="str">
        <f>INDEX('Raw Week12'!$A$1:$IZ$97,MATCH(A80,'Raw Week12'!$B$1:$B$97,0),MATCH($M$1,'Raw Week12'!$A$1:$IZ$1,0))</f>
        <v>None</v>
      </c>
      <c r="G80" t="str">
        <f>INDEX('Raw Week18'!$A$1:$IZ$96,MATCH(A80,'Raw Week18'!$B$1:$B$96,0),MATCH($M$1,'Raw Week18'!$A$1:$IZ$1,0))</f>
        <v>None</v>
      </c>
      <c r="H80" t="str">
        <f>INDEX('Raw Week24'!$A$1:$IZ$97,MATCH(A80,'Raw Week24'!$B$1:$B$97,0),MATCH($M$1,'Raw Week24'!$A$1:$IZ$1,0))</f>
        <v>None</v>
      </c>
      <c r="I80" t="str">
        <f>INDEX('Raw Week30'!$A$1:$IZ$96,MATCH(A80,'Raw Week30'!$B$1:$B$96,0),MATCH($M$1,'Raw Week30'!$A$1:$IZ$1,0))</f>
        <v>None</v>
      </c>
      <c r="J80" t="e">
        <f>INDEX('Raw Week36'!$A$1:$IZ$97,MATCH(A80,'Raw Week36'!$B$1:$B$97,0),MATCH($M$1,'Raw Week36'!$A$1:$IZ$1,0))</f>
        <v>#N/A</v>
      </c>
      <c r="K80" t="str">
        <f>INDEX('Raw Week42'!$A$1:$IZ$95,MATCH(A80,'Raw Week42'!$B$1:$B$95,0),MATCH($M$1,'Raw Week42'!$A$1:$IZ$1,0))</f>
        <v>None</v>
      </c>
      <c r="L80" t="e">
        <f>INDEX('Raw Week48'!$A$1:$IZ$95,MATCH(A80,'Raw Week48'!$B$1:$B$95,0),MATCH($M$1,'Raw Week48'!$A$1:$IZ$1,0))</f>
        <v>#N/A</v>
      </c>
      <c r="N80"/>
      <c r="AH80" s="260" t="str">
        <f t="shared" si="4"/>
        <v>None</v>
      </c>
      <c r="AI80" t="str">
        <f t="shared" si="4"/>
        <v>None</v>
      </c>
      <c r="AJ80" t="str">
        <f t="shared" si="3"/>
        <v>None</v>
      </c>
      <c r="AK80" t="str">
        <f t="shared" si="3"/>
        <v>None</v>
      </c>
      <c r="AL80" t="str">
        <f t="shared" si="3"/>
        <v>None</v>
      </c>
      <c r="AM80" t="str">
        <f t="shared" si="3"/>
        <v>None</v>
      </c>
      <c r="AN80" t="str">
        <f t="shared" si="3"/>
        <v>None</v>
      </c>
      <c r="AO80" t="str">
        <f t="shared" si="3"/>
        <v>None</v>
      </c>
      <c r="AP80" t="e">
        <f t="shared" si="3"/>
        <v>#N/A</v>
      </c>
      <c r="AQ80" t="str">
        <f t="shared" si="3"/>
        <v>None</v>
      </c>
      <c r="AR80" t="e">
        <f t="shared" si="3"/>
        <v>#N/A</v>
      </c>
      <c r="AT80" s="2" t="s">
        <v>2619</v>
      </c>
      <c r="AU80" s="2">
        <v>21</v>
      </c>
      <c r="AV80" s="256">
        <v>1</v>
      </c>
      <c r="AW80" s="256">
        <v>0</v>
      </c>
      <c r="AX80" s="2" t="s">
        <v>50</v>
      </c>
      <c r="AY80" s="256">
        <v>2</v>
      </c>
      <c r="AZ80" s="256">
        <v>0</v>
      </c>
    </row>
    <row r="81" spans="1:52" x14ac:dyDescent="0.35">
      <c r="A81" s="189" t="s">
        <v>2620</v>
      </c>
      <c r="B81" t="str">
        <f>INDEX('Raw Initial'!$A$1:$IZ$96,MATCH(A81,'Raw Initial'!$B$1:$B$96,0),MATCH($M$1,'Raw Initial'!$A$1:$IZ$1,0))</f>
        <v>None</v>
      </c>
      <c r="C81" t="e">
        <f>INDEX('Raw Week1'!$A$1:$IZ$97,MATCH(A81,'Raw Week1'!$B$1:$B$97,0),MATCH($M$1,'Raw Week1'!$A$1:$IZ$1,0))</f>
        <v>#N/A</v>
      </c>
      <c r="D81" t="e">
        <f>INDEX('Raw Week2'!$A$1:$IZ$97,MATCH(A81,'Raw Week2'!$B$1:$B$97,0),MATCH($M$1,'Raw Week2'!$A$1:$IZ$1,0))</f>
        <v>#N/A</v>
      </c>
      <c r="E81" t="str">
        <f>INDEX('Raw Week6'!$A$1:$IZ$96,MATCH(A81,'Raw Week6'!$B$1:$B$96,0),MATCH($M$1,'Raw Week6'!$A$1:$IZ$1,0))</f>
        <v>None</v>
      </c>
      <c r="F81" t="e">
        <f>INDEX('Raw Week12'!$A$1:$IZ$97,MATCH(A81,'Raw Week12'!$B$1:$B$97,0),MATCH($M$1,'Raw Week12'!$A$1:$IZ$1,0))</f>
        <v>#N/A</v>
      </c>
      <c r="G81" t="e">
        <f>INDEX('Raw Week18'!$A$1:$IZ$96,MATCH(A81,'Raw Week18'!$B$1:$B$96,0),MATCH($M$1,'Raw Week18'!$A$1:$IZ$1,0))</f>
        <v>#N/A</v>
      </c>
      <c r="H81" t="e">
        <f>INDEX('Raw Week24'!$A$1:$IZ$97,MATCH(A81,'Raw Week24'!$B$1:$B$97,0),MATCH($M$1,'Raw Week24'!$A$1:$IZ$1,0))</f>
        <v>#N/A</v>
      </c>
      <c r="I81" t="e">
        <f>INDEX('Raw Week30'!$A$1:$IZ$96,MATCH(A81,'Raw Week30'!$B$1:$B$96,0),MATCH($M$1,'Raw Week30'!$A$1:$IZ$1,0))</f>
        <v>#N/A</v>
      </c>
      <c r="J81" t="e">
        <f>INDEX('Raw Week36'!$A$1:$IZ$97,MATCH(A81,'Raw Week36'!$B$1:$B$97,0),MATCH($M$1,'Raw Week36'!$A$1:$IZ$1,0))</f>
        <v>#N/A</v>
      </c>
      <c r="K81" t="e">
        <f>INDEX('Raw Week42'!$A$1:$IZ$95,MATCH(A81,'Raw Week42'!$B$1:$B$95,0),MATCH($M$1,'Raw Week42'!$A$1:$IZ$1,0))</f>
        <v>#N/A</v>
      </c>
      <c r="L81" t="e">
        <f>INDEX('Raw Week48'!$A$1:$IZ$95,MATCH(A81,'Raw Week48'!$B$1:$B$95,0),MATCH($M$1,'Raw Week48'!$A$1:$IZ$1,0))</f>
        <v>#N/A</v>
      </c>
      <c r="N81"/>
      <c r="AH81" s="260" t="str">
        <f t="shared" si="4"/>
        <v>None</v>
      </c>
      <c r="AI81" t="e">
        <f t="shared" si="4"/>
        <v>#N/A</v>
      </c>
      <c r="AJ81" t="e">
        <f t="shared" si="3"/>
        <v>#N/A</v>
      </c>
      <c r="AK81" t="str">
        <f t="shared" si="3"/>
        <v>None</v>
      </c>
      <c r="AL81" t="e">
        <f t="shared" si="3"/>
        <v>#N/A</v>
      </c>
      <c r="AM81" t="e">
        <f t="shared" si="3"/>
        <v>#N/A</v>
      </c>
      <c r="AN81" t="e">
        <f t="shared" si="3"/>
        <v>#N/A</v>
      </c>
      <c r="AO81" t="e">
        <f t="shared" si="3"/>
        <v>#N/A</v>
      </c>
      <c r="AP81" t="e">
        <f t="shared" si="3"/>
        <v>#N/A</v>
      </c>
      <c r="AQ81" t="e">
        <f t="shared" si="3"/>
        <v>#N/A</v>
      </c>
      <c r="AR81" t="e">
        <f t="shared" si="3"/>
        <v>#N/A</v>
      </c>
      <c r="AT81" s="2" t="s">
        <v>2620</v>
      </c>
      <c r="AU81" s="2">
        <v>37</v>
      </c>
      <c r="AV81" s="256">
        <v>2</v>
      </c>
      <c r="AW81" s="256">
        <v>1</v>
      </c>
      <c r="AX81" s="2" t="s">
        <v>915</v>
      </c>
      <c r="AY81" s="256">
        <v>4</v>
      </c>
      <c r="AZ81" s="256">
        <v>0</v>
      </c>
    </row>
    <row r="82" spans="1:52" x14ac:dyDescent="0.35">
      <c r="A82" s="189" t="s">
        <v>2621</v>
      </c>
      <c r="B82" t="str">
        <f>INDEX('Raw Initial'!$A$1:$IZ$96,MATCH(A82,'Raw Initial'!$B$1:$B$96,0),MATCH($M$1,'Raw Initial'!$A$1:$IZ$1,0))</f>
        <v>None</v>
      </c>
      <c r="C82" t="e">
        <f>INDEX('Raw Week1'!$A$1:$IZ$97,MATCH(A82,'Raw Week1'!$B$1:$B$97,0),MATCH($M$1,'Raw Week1'!$A$1:$IZ$1,0))</f>
        <v>#N/A</v>
      </c>
      <c r="D82" t="e">
        <f>INDEX('Raw Week2'!$A$1:$IZ$97,MATCH(A82,'Raw Week2'!$B$1:$B$97,0),MATCH($M$1,'Raw Week2'!$A$1:$IZ$1,0))</f>
        <v>#N/A</v>
      </c>
      <c r="E82" t="e">
        <f>INDEX('Raw Week6'!$A$1:$IZ$96,MATCH(A82,'Raw Week6'!$B$1:$B$96,0),MATCH($M$1,'Raw Week6'!$A$1:$IZ$1,0))</f>
        <v>#N/A</v>
      </c>
      <c r="F82" t="e">
        <f>INDEX('Raw Week12'!$A$1:$IZ$97,MATCH(A82,'Raw Week12'!$B$1:$B$97,0),MATCH($M$1,'Raw Week12'!$A$1:$IZ$1,0))</f>
        <v>#N/A</v>
      </c>
      <c r="G82" t="e">
        <f>INDEX('Raw Week18'!$A$1:$IZ$96,MATCH(A82,'Raw Week18'!$B$1:$B$96,0),MATCH($M$1,'Raw Week18'!$A$1:$IZ$1,0))</f>
        <v>#N/A</v>
      </c>
      <c r="H82" t="e">
        <f>INDEX('Raw Week24'!$A$1:$IZ$97,MATCH(A82,'Raw Week24'!$B$1:$B$97,0),MATCH($M$1,'Raw Week24'!$A$1:$IZ$1,0))</f>
        <v>#N/A</v>
      </c>
      <c r="I82" t="e">
        <f>INDEX('Raw Week30'!$A$1:$IZ$96,MATCH(A82,'Raw Week30'!$B$1:$B$96,0),MATCH($M$1,'Raw Week30'!$A$1:$IZ$1,0))</f>
        <v>#N/A</v>
      </c>
      <c r="J82" t="e">
        <f>INDEX('Raw Week36'!$A$1:$IZ$97,MATCH(A82,'Raw Week36'!$B$1:$B$97,0),MATCH($M$1,'Raw Week36'!$A$1:$IZ$1,0))</f>
        <v>#N/A</v>
      </c>
      <c r="K82" t="e">
        <f>INDEX('Raw Week42'!$A$1:$IZ$95,MATCH(A82,'Raw Week42'!$B$1:$B$95,0),MATCH($M$1,'Raw Week42'!$A$1:$IZ$1,0))</f>
        <v>#N/A</v>
      </c>
      <c r="L82" t="e">
        <f>INDEX('Raw Week48'!$A$1:$IZ$95,MATCH(A82,'Raw Week48'!$B$1:$B$95,0),MATCH($M$1,'Raw Week48'!$A$1:$IZ$1,0))</f>
        <v>#N/A</v>
      </c>
      <c r="N82"/>
      <c r="AH82" s="260" t="str">
        <f t="shared" si="4"/>
        <v>None</v>
      </c>
      <c r="AI82" t="e">
        <f t="shared" si="4"/>
        <v>#N/A</v>
      </c>
      <c r="AJ82" t="e">
        <f t="shared" si="3"/>
        <v>#N/A</v>
      </c>
      <c r="AK82" t="e">
        <f t="shared" si="3"/>
        <v>#N/A</v>
      </c>
      <c r="AL82" t="e">
        <f t="shared" si="3"/>
        <v>#N/A</v>
      </c>
      <c r="AM82" t="e">
        <f t="shared" si="3"/>
        <v>#N/A</v>
      </c>
      <c r="AN82" t="e">
        <f t="shared" si="3"/>
        <v>#N/A</v>
      </c>
      <c r="AO82" t="e">
        <f t="shared" si="3"/>
        <v>#N/A</v>
      </c>
      <c r="AP82" t="e">
        <f t="shared" si="3"/>
        <v>#N/A</v>
      </c>
      <c r="AQ82" t="e">
        <f t="shared" si="3"/>
        <v>#N/A</v>
      </c>
      <c r="AR82" t="e">
        <f t="shared" si="3"/>
        <v>#N/A</v>
      </c>
      <c r="AT82" s="2" t="s">
        <v>2621</v>
      </c>
      <c r="AU82" s="2">
        <v>37</v>
      </c>
      <c r="AV82" s="256">
        <v>2</v>
      </c>
      <c r="AW82" s="256">
        <v>0</v>
      </c>
      <c r="AX82" s="2" t="s">
        <v>181</v>
      </c>
      <c r="AY82" s="256">
        <v>5</v>
      </c>
      <c r="AZ82" s="256">
        <v>1</v>
      </c>
    </row>
    <row r="83" spans="1:52" x14ac:dyDescent="0.35">
      <c r="A83" s="189" t="s">
        <v>2622</v>
      </c>
      <c r="B83" t="str">
        <f>INDEX('Raw Initial'!$A$1:$IZ$96,MATCH(A83,'Raw Initial'!$B$1:$B$96,0),MATCH($M$1,'Raw Initial'!$A$1:$IZ$1,0))</f>
        <v>None</v>
      </c>
      <c r="C83" t="e">
        <f>INDEX('Raw Week1'!$A$1:$IZ$97,MATCH(A83,'Raw Week1'!$B$1:$B$97,0),MATCH($M$1,'Raw Week1'!$A$1:$IZ$1,0))</f>
        <v>#N/A</v>
      </c>
      <c r="D83" t="e">
        <f>INDEX('Raw Week2'!$A$1:$IZ$97,MATCH(A83,'Raw Week2'!$B$1:$B$97,0),MATCH($M$1,'Raw Week2'!$A$1:$IZ$1,0))</f>
        <v>#N/A</v>
      </c>
      <c r="E83" t="str">
        <f>INDEX('Raw Week6'!$A$1:$IZ$96,MATCH(A83,'Raw Week6'!$B$1:$B$96,0),MATCH($M$1,'Raw Week6'!$A$1:$IZ$1,0))</f>
        <v>None</v>
      </c>
      <c r="F83" t="e">
        <f>INDEX('Raw Week12'!$A$1:$IZ$97,MATCH(A83,'Raw Week12'!$B$1:$B$97,0),MATCH($M$1,'Raw Week12'!$A$1:$IZ$1,0))</f>
        <v>#N/A</v>
      </c>
      <c r="G83" t="e">
        <f>INDEX('Raw Week18'!$A$1:$IZ$96,MATCH(A83,'Raw Week18'!$B$1:$B$96,0),MATCH($M$1,'Raw Week18'!$A$1:$IZ$1,0))</f>
        <v>#N/A</v>
      </c>
      <c r="H83" t="e">
        <f>INDEX('Raw Week24'!$A$1:$IZ$97,MATCH(A83,'Raw Week24'!$B$1:$B$97,0),MATCH($M$1,'Raw Week24'!$A$1:$IZ$1,0))</f>
        <v>#N/A</v>
      </c>
      <c r="I83" t="e">
        <f>INDEX('Raw Week30'!$A$1:$IZ$96,MATCH(A83,'Raw Week30'!$B$1:$B$96,0),MATCH($M$1,'Raw Week30'!$A$1:$IZ$1,0))</f>
        <v>#N/A</v>
      </c>
      <c r="J83" t="e">
        <f>INDEX('Raw Week36'!$A$1:$IZ$97,MATCH(A83,'Raw Week36'!$B$1:$B$97,0),MATCH($M$1,'Raw Week36'!$A$1:$IZ$1,0))</f>
        <v>#N/A</v>
      </c>
      <c r="K83" t="e">
        <f>INDEX('Raw Week42'!$A$1:$IZ$95,MATCH(A83,'Raw Week42'!$B$1:$B$95,0),MATCH($M$1,'Raw Week42'!$A$1:$IZ$1,0))</f>
        <v>#N/A</v>
      </c>
      <c r="L83" t="e">
        <f>INDEX('Raw Week48'!$A$1:$IZ$95,MATCH(A83,'Raw Week48'!$B$1:$B$95,0),MATCH($M$1,'Raw Week48'!$A$1:$IZ$1,0))</f>
        <v>#N/A</v>
      </c>
      <c r="N83"/>
      <c r="AH83" s="260" t="str">
        <f t="shared" si="4"/>
        <v>None</v>
      </c>
      <c r="AI83" t="e">
        <f t="shared" si="4"/>
        <v>#N/A</v>
      </c>
      <c r="AJ83" t="e">
        <f t="shared" si="3"/>
        <v>#N/A</v>
      </c>
      <c r="AK83" t="str">
        <f t="shared" si="3"/>
        <v>None</v>
      </c>
      <c r="AL83" t="e">
        <f t="shared" si="3"/>
        <v>#N/A</v>
      </c>
      <c r="AM83" t="e">
        <f t="shared" si="3"/>
        <v>#N/A</v>
      </c>
      <c r="AN83" t="e">
        <f t="shared" si="3"/>
        <v>#N/A</v>
      </c>
      <c r="AO83" t="e">
        <f t="shared" si="3"/>
        <v>#N/A</v>
      </c>
      <c r="AP83" t="e">
        <f t="shared" si="3"/>
        <v>#N/A</v>
      </c>
      <c r="AQ83" t="e">
        <f t="shared" si="3"/>
        <v>#N/A</v>
      </c>
      <c r="AR83" t="e">
        <f t="shared" si="3"/>
        <v>#N/A</v>
      </c>
      <c r="AT83" s="2" t="s">
        <v>2622</v>
      </c>
      <c r="AU83" s="2">
        <v>23</v>
      </c>
      <c r="AV83" s="256">
        <v>1</v>
      </c>
      <c r="AW83" s="256">
        <v>1</v>
      </c>
      <c r="AX83" s="2" t="s">
        <v>50</v>
      </c>
      <c r="AY83" s="256">
        <v>3</v>
      </c>
      <c r="AZ83" s="256">
        <v>0</v>
      </c>
    </row>
    <row r="84" spans="1:52" ht="15" thickBot="1" x14ac:dyDescent="0.4">
      <c r="A84" s="230" t="s">
        <v>2623</v>
      </c>
      <c r="B84" t="str">
        <f>INDEX('Raw Initial'!$A$1:$IZ$96,MATCH(A84,'Raw Initial'!$B$1:$B$96,0),MATCH($M$1,'Raw Initial'!$A$1:$IZ$1,0))</f>
        <v>None</v>
      </c>
      <c r="C84" t="str">
        <f>INDEX('Raw Week1'!$A$1:$IZ$97,MATCH(A84,'Raw Week1'!$B$1:$B$97,0),MATCH($M$1,'Raw Week1'!$A$1:$IZ$1,0))</f>
        <v>None</v>
      </c>
      <c r="D84" t="str">
        <f>INDEX('Raw Week2'!$A$1:$IZ$97,MATCH(A84,'Raw Week2'!$B$1:$B$97,0),MATCH($M$1,'Raw Week2'!$A$1:$IZ$1,0))</f>
        <v>None</v>
      </c>
      <c r="E84" t="str">
        <f>INDEX('Raw Week6'!$A$1:$IZ$96,MATCH(A84,'Raw Week6'!$B$1:$B$96,0),MATCH($M$1,'Raw Week6'!$A$1:$IZ$1,0))</f>
        <v>None</v>
      </c>
      <c r="F84" t="str">
        <f>INDEX('Raw Week12'!$A$1:$IZ$97,MATCH(A84,'Raw Week12'!$B$1:$B$97,0),MATCH($M$1,'Raw Week12'!$A$1:$IZ$1,0))</f>
        <v>None</v>
      </c>
      <c r="G84" t="e">
        <f>INDEX('Raw Week18'!$A$1:$IZ$96,MATCH(A84,'Raw Week18'!$B$1:$B$96,0),MATCH($M$1,'Raw Week18'!$A$1:$IZ$1,0))</f>
        <v>#N/A</v>
      </c>
      <c r="H84" t="e">
        <f>INDEX('Raw Week24'!$A$1:$IZ$97,MATCH(A84,'Raw Week24'!$B$1:$B$97,0),MATCH($M$1,'Raw Week24'!$A$1:$IZ$1,0))</f>
        <v>#N/A</v>
      </c>
      <c r="I84" t="e">
        <f>INDEX('Raw Week30'!$A$1:$IZ$96,MATCH(A84,'Raw Week30'!$B$1:$B$96,0),MATCH($M$1,'Raw Week30'!$A$1:$IZ$1,0))</f>
        <v>#N/A</v>
      </c>
      <c r="J84" t="e">
        <f>INDEX('Raw Week36'!$A$1:$IZ$97,MATCH(A84,'Raw Week36'!$B$1:$B$97,0),MATCH($M$1,'Raw Week36'!$A$1:$IZ$1,0))</f>
        <v>#N/A</v>
      </c>
      <c r="K84" t="e">
        <f>INDEX('Raw Week42'!$A$1:$IZ$95,MATCH(A84,'Raw Week42'!$B$1:$B$95,0),MATCH($M$1,'Raw Week42'!$A$1:$IZ$1,0))</f>
        <v>#N/A</v>
      </c>
      <c r="L84" t="e">
        <f>INDEX('Raw Week48'!$A$1:$IZ$95,MATCH(A84,'Raw Week48'!$B$1:$B$95,0),MATCH($M$1,'Raw Week48'!$A$1:$IZ$1,0))</f>
        <v>#N/A</v>
      </c>
      <c r="N84"/>
      <c r="AH84" s="261" t="str">
        <f t="shared" si="4"/>
        <v>None</v>
      </c>
      <c r="AI84" t="str">
        <f t="shared" si="4"/>
        <v>None</v>
      </c>
      <c r="AJ84" t="str">
        <f t="shared" si="3"/>
        <v>None</v>
      </c>
      <c r="AK84" t="str">
        <f t="shared" si="3"/>
        <v>None</v>
      </c>
      <c r="AL84" t="str">
        <f t="shared" si="3"/>
        <v>None</v>
      </c>
      <c r="AM84" t="e">
        <f t="shared" si="3"/>
        <v>#N/A</v>
      </c>
      <c r="AN84" t="e">
        <f t="shared" si="3"/>
        <v>#N/A</v>
      </c>
      <c r="AO84" t="e">
        <f t="shared" si="3"/>
        <v>#N/A</v>
      </c>
      <c r="AP84" t="e">
        <f t="shared" si="3"/>
        <v>#N/A</v>
      </c>
      <c r="AQ84" t="e">
        <f t="shared" si="3"/>
        <v>#N/A</v>
      </c>
      <c r="AR84" t="e">
        <f t="shared" si="3"/>
        <v>#N/A</v>
      </c>
      <c r="AT84" s="2" t="s">
        <v>2623</v>
      </c>
      <c r="AU84" s="2">
        <v>28</v>
      </c>
      <c r="AV84" s="256">
        <v>2</v>
      </c>
      <c r="AW84" s="256">
        <v>0</v>
      </c>
      <c r="AX84" s="2" t="s">
        <v>138</v>
      </c>
      <c r="AY84" s="256">
        <v>4</v>
      </c>
      <c r="AZ84" s="256">
        <v>1</v>
      </c>
    </row>
    <row r="85" spans="1:52" x14ac:dyDescent="0.35">
      <c r="A85" s="226" t="s">
        <v>2534</v>
      </c>
      <c r="B85" s="223" t="e">
        <f>AVERAGEIF(B2:B84,"&lt;&gt;#N/A")</f>
        <v>#DIV/0!</v>
      </c>
      <c r="C85" s="223" t="e">
        <f t="shared" ref="C85:L85" si="5">AVERAGEIF(C2:C84,"&lt;&gt;#N/A")</f>
        <v>#DIV/0!</v>
      </c>
      <c r="D85" s="223" t="e">
        <f t="shared" si="5"/>
        <v>#DIV/0!</v>
      </c>
      <c r="E85" s="223" t="e">
        <f t="shared" si="5"/>
        <v>#DIV/0!</v>
      </c>
      <c r="F85" s="223" t="e">
        <f t="shared" si="5"/>
        <v>#DIV/0!</v>
      </c>
      <c r="G85" s="223" t="e">
        <f t="shared" si="5"/>
        <v>#DIV/0!</v>
      </c>
      <c r="H85" s="223" t="e">
        <f t="shared" si="5"/>
        <v>#DIV/0!</v>
      </c>
      <c r="I85" s="223" t="e">
        <f t="shared" si="5"/>
        <v>#DIV/0!</v>
      </c>
      <c r="J85" s="223" t="e">
        <f t="shared" si="5"/>
        <v>#DIV/0!</v>
      </c>
      <c r="K85" s="223" t="e">
        <f t="shared" si="5"/>
        <v>#DIV/0!</v>
      </c>
      <c r="L85" s="223" t="e">
        <f t="shared" si="5"/>
        <v>#DIV/0!</v>
      </c>
      <c r="M85" s="239" t="s">
        <v>2534</v>
      </c>
      <c r="AG85">
        <v>1</v>
      </c>
      <c r="AH85" s="262" t="e">
        <f t="shared" ref="AH85:AH148" si="6">AI2</f>
        <v>#N/A</v>
      </c>
      <c r="AT85" s="287"/>
      <c r="AU85" s="288"/>
      <c r="AV85" s="289"/>
      <c r="AW85" s="289"/>
      <c r="AX85" s="288"/>
      <c r="AY85" s="289"/>
      <c r="AZ85" s="289"/>
    </row>
    <row r="86" spans="1:52" x14ac:dyDescent="0.35">
      <c r="A86" s="226" t="s">
        <v>2535</v>
      </c>
      <c r="B86" s="213" t="e">
        <f t="shared" ref="B86:L86" si="7">_xlfn.AGGREGATE(7,6,B2:B84)</f>
        <v>#DIV/0!</v>
      </c>
      <c r="C86" s="213" t="e">
        <f t="shared" si="7"/>
        <v>#DIV/0!</v>
      </c>
      <c r="D86" s="213" t="e">
        <f t="shared" si="7"/>
        <v>#DIV/0!</v>
      </c>
      <c r="E86" s="213" t="e">
        <f t="shared" si="7"/>
        <v>#DIV/0!</v>
      </c>
      <c r="F86" s="213" t="e">
        <f t="shared" si="7"/>
        <v>#DIV/0!</v>
      </c>
      <c r="G86" s="213" t="e">
        <f t="shared" si="7"/>
        <v>#DIV/0!</v>
      </c>
      <c r="H86" s="213" t="e">
        <f t="shared" si="7"/>
        <v>#DIV/0!</v>
      </c>
      <c r="I86" s="213" t="e">
        <f t="shared" si="7"/>
        <v>#DIV/0!</v>
      </c>
      <c r="J86" s="213" t="e">
        <f t="shared" si="7"/>
        <v>#DIV/0!</v>
      </c>
      <c r="K86" s="213" t="e">
        <f t="shared" si="7"/>
        <v>#DIV/0!</v>
      </c>
      <c r="L86" s="213" t="e">
        <f t="shared" si="7"/>
        <v>#DIV/0!</v>
      </c>
      <c r="M86" s="239" t="s">
        <v>2535</v>
      </c>
      <c r="AH86" s="260" t="e">
        <f t="shared" si="6"/>
        <v>#N/A</v>
      </c>
      <c r="AT86" s="287"/>
      <c r="AU86" s="288"/>
      <c r="AV86" s="289"/>
      <c r="AW86" s="289"/>
      <c r="AX86" s="288"/>
      <c r="AY86" s="289"/>
      <c r="AZ86" s="289"/>
    </row>
    <row r="87" spans="1:52" x14ac:dyDescent="0.35">
      <c r="A87" s="226" t="s">
        <v>2533</v>
      </c>
      <c r="B87" s="215">
        <f>COUNTIFS(B2:B84,"&lt;&gt;#N/A")</f>
        <v>82</v>
      </c>
      <c r="C87" s="215">
        <f t="shared" ref="C87:L87" si="8">COUNTIFS(C2:C84,"&lt;&gt;#N/A")</f>
        <v>39</v>
      </c>
      <c r="D87" s="215">
        <f t="shared" si="8"/>
        <v>22</v>
      </c>
      <c r="E87" s="215">
        <f t="shared" si="8"/>
        <v>33</v>
      </c>
      <c r="F87" s="215">
        <f t="shared" si="8"/>
        <v>31</v>
      </c>
      <c r="G87" s="215">
        <f t="shared" si="8"/>
        <v>28</v>
      </c>
      <c r="H87" s="215">
        <f t="shared" si="8"/>
        <v>22</v>
      </c>
      <c r="I87" s="215">
        <f t="shared" si="8"/>
        <v>22</v>
      </c>
      <c r="J87" s="215">
        <f t="shared" si="8"/>
        <v>22</v>
      </c>
      <c r="K87" s="215">
        <f t="shared" si="8"/>
        <v>20</v>
      </c>
      <c r="L87" s="215">
        <f t="shared" si="8"/>
        <v>24</v>
      </c>
      <c r="M87" s="239" t="s">
        <v>2533</v>
      </c>
      <c r="AH87" s="260" t="e">
        <f t="shared" si="6"/>
        <v>#N/A</v>
      </c>
      <c r="AT87" s="287"/>
      <c r="AU87" s="288"/>
      <c r="AV87" s="289"/>
      <c r="AW87" s="289"/>
      <c r="AX87" s="288"/>
      <c r="AY87" s="289"/>
      <c r="AZ87" s="289"/>
    </row>
    <row r="88" spans="1:52" x14ac:dyDescent="0.35">
      <c r="A88" s="226" t="s">
        <v>2536</v>
      </c>
      <c r="B88" s="213" t="e">
        <f t="shared" ref="B88:L88" si="9">B86/SQRT(B87)</f>
        <v>#DIV/0!</v>
      </c>
      <c r="C88" s="213" t="e">
        <f t="shared" si="9"/>
        <v>#DIV/0!</v>
      </c>
      <c r="D88" s="213" t="e">
        <f t="shared" si="9"/>
        <v>#DIV/0!</v>
      </c>
      <c r="E88" s="213" t="e">
        <f t="shared" si="9"/>
        <v>#DIV/0!</v>
      </c>
      <c r="F88" s="213" t="e">
        <f t="shared" si="9"/>
        <v>#DIV/0!</v>
      </c>
      <c r="G88" s="213" t="e">
        <f t="shared" si="9"/>
        <v>#DIV/0!</v>
      </c>
      <c r="H88" s="213" t="e">
        <f t="shared" si="9"/>
        <v>#DIV/0!</v>
      </c>
      <c r="I88" s="213" t="e">
        <f t="shared" si="9"/>
        <v>#DIV/0!</v>
      </c>
      <c r="J88" s="213" t="e">
        <f t="shared" si="9"/>
        <v>#DIV/0!</v>
      </c>
      <c r="K88" s="213" t="e">
        <f t="shared" si="9"/>
        <v>#DIV/0!</v>
      </c>
      <c r="L88" s="213" t="e">
        <f t="shared" si="9"/>
        <v>#DIV/0!</v>
      </c>
      <c r="M88" s="239" t="s">
        <v>2536</v>
      </c>
      <c r="AH88" s="260" t="str">
        <f t="shared" si="6"/>
        <v>None</v>
      </c>
      <c r="AT88" s="287"/>
      <c r="AU88" s="288"/>
      <c r="AV88" s="289"/>
      <c r="AW88" s="289"/>
      <c r="AX88" s="288"/>
      <c r="AY88" s="289"/>
      <c r="AZ88" s="289"/>
    </row>
    <row r="89" spans="1:52" x14ac:dyDescent="0.35">
      <c r="A89" s="226" t="s">
        <v>2638</v>
      </c>
      <c r="B89" s="191" t="e">
        <f t="shared" ref="B89:L89" si="10">_xlfn.AGGREGATE(12,7,B2:B84)</f>
        <v>#NUM!</v>
      </c>
      <c r="C89" s="191" t="e">
        <f t="shared" si="10"/>
        <v>#NUM!</v>
      </c>
      <c r="D89" s="191" t="e">
        <f t="shared" si="10"/>
        <v>#NUM!</v>
      </c>
      <c r="E89" s="191" t="e">
        <f t="shared" si="10"/>
        <v>#NUM!</v>
      </c>
      <c r="F89" s="191" t="e">
        <f t="shared" si="10"/>
        <v>#NUM!</v>
      </c>
      <c r="G89" s="191" t="e">
        <f t="shared" si="10"/>
        <v>#NUM!</v>
      </c>
      <c r="H89" s="191" t="e">
        <f t="shared" si="10"/>
        <v>#NUM!</v>
      </c>
      <c r="I89" s="191" t="e">
        <f t="shared" si="10"/>
        <v>#NUM!</v>
      </c>
      <c r="J89" s="191" t="e">
        <f t="shared" si="10"/>
        <v>#NUM!</v>
      </c>
      <c r="K89" s="191" t="e">
        <f t="shared" si="10"/>
        <v>#NUM!</v>
      </c>
      <c r="L89" s="191" t="e">
        <f t="shared" si="10"/>
        <v>#NUM!</v>
      </c>
      <c r="M89" s="239" t="s">
        <v>2638</v>
      </c>
      <c r="AH89" s="260" t="str">
        <f t="shared" si="6"/>
        <v>None</v>
      </c>
      <c r="AT89" s="287"/>
      <c r="AU89" s="288"/>
      <c r="AV89" s="289"/>
      <c r="AW89" s="289"/>
      <c r="AX89" s="288"/>
      <c r="AY89" s="289"/>
      <c r="AZ89" s="289"/>
    </row>
    <row r="90" spans="1:52" x14ac:dyDescent="0.35">
      <c r="A90" s="228"/>
      <c r="B90" s="216" t="s">
        <v>2280</v>
      </c>
      <c r="C90" s="216">
        <v>1</v>
      </c>
      <c r="D90" s="216">
        <v>2</v>
      </c>
      <c r="E90" s="216">
        <v>6</v>
      </c>
      <c r="F90" s="216">
        <v>12</v>
      </c>
      <c r="G90" s="216">
        <v>18</v>
      </c>
      <c r="H90" s="216">
        <v>24</v>
      </c>
      <c r="I90" s="216">
        <v>30</v>
      </c>
      <c r="J90" s="216">
        <v>36</v>
      </c>
      <c r="K90" s="216">
        <v>42</v>
      </c>
      <c r="L90" s="216">
        <v>48</v>
      </c>
      <c r="AH90" s="260" t="str">
        <f t="shared" si="6"/>
        <v>None</v>
      </c>
      <c r="AT90" s="287"/>
      <c r="AU90" s="288"/>
      <c r="AV90" s="289"/>
      <c r="AW90" s="289"/>
      <c r="AX90" s="288"/>
      <c r="AY90" s="289"/>
      <c r="AZ90" s="289"/>
    </row>
    <row r="91" spans="1:52" x14ac:dyDescent="0.35">
      <c r="A91" s="228"/>
      <c r="AH91" s="260" t="e">
        <f t="shared" si="6"/>
        <v>#N/A</v>
      </c>
      <c r="AT91" s="287"/>
      <c r="AU91" s="288"/>
      <c r="AV91" s="289"/>
      <c r="AW91" s="289"/>
      <c r="AX91" s="288"/>
      <c r="AY91" s="289"/>
      <c r="AZ91" s="289"/>
    </row>
    <row r="92" spans="1:52" x14ac:dyDescent="0.35">
      <c r="A92" s="228" t="s">
        <v>2845</v>
      </c>
      <c r="AH92" s="260" t="str">
        <f t="shared" si="6"/>
        <v>None</v>
      </c>
      <c r="AT92" s="287"/>
      <c r="AU92" s="288"/>
      <c r="AV92" s="289"/>
      <c r="AW92" s="289"/>
      <c r="AX92" s="288"/>
      <c r="AY92" s="289"/>
      <c r="AZ92" s="289"/>
    </row>
    <row r="93" spans="1:52" x14ac:dyDescent="0.35">
      <c r="A93" s="228" t="s">
        <v>2821</v>
      </c>
      <c r="AH93" s="260" t="e">
        <f t="shared" si="6"/>
        <v>#N/A</v>
      </c>
      <c r="AL93" s="291" t="s">
        <v>2824</v>
      </c>
      <c r="AT93" s="287"/>
      <c r="AU93" s="288"/>
      <c r="AV93" s="289"/>
      <c r="AW93" s="289"/>
      <c r="AX93" s="288"/>
      <c r="AY93" s="289"/>
      <c r="AZ93" s="289"/>
    </row>
    <row r="94" spans="1:52" x14ac:dyDescent="0.35">
      <c r="B94" s="192">
        <v>0</v>
      </c>
      <c r="C94">
        <v>1</v>
      </c>
      <c r="D94">
        <v>2</v>
      </c>
      <c r="E94">
        <v>6</v>
      </c>
      <c r="F94">
        <v>12</v>
      </c>
      <c r="G94">
        <v>18</v>
      </c>
      <c r="H94">
        <v>24</v>
      </c>
      <c r="I94" s="188">
        <v>30</v>
      </c>
      <c r="J94" s="188">
        <v>36</v>
      </c>
      <c r="K94" s="188">
        <v>42</v>
      </c>
      <c r="L94" s="188">
        <v>48</v>
      </c>
      <c r="AH94" s="260" t="e">
        <f t="shared" si="6"/>
        <v>#N/A</v>
      </c>
      <c r="AL94" s="291" t="s">
        <v>2825</v>
      </c>
      <c r="AT94" s="287"/>
      <c r="AU94" s="288"/>
      <c r="AV94" s="289"/>
      <c r="AW94" s="289"/>
      <c r="AX94" s="288"/>
      <c r="AY94" s="289"/>
      <c r="AZ94" s="289"/>
    </row>
    <row r="95" spans="1:52" x14ac:dyDescent="0.35">
      <c r="A95" s="292" t="s">
        <v>2818</v>
      </c>
      <c r="B95">
        <f t="shared" ref="B95:L95" si="11">COUNTIFS(B2:B84,"=No*")</f>
        <v>78</v>
      </c>
      <c r="C95">
        <f t="shared" si="11"/>
        <v>37</v>
      </c>
      <c r="D95">
        <f t="shared" si="11"/>
        <v>22</v>
      </c>
      <c r="E95">
        <f t="shared" si="11"/>
        <v>33</v>
      </c>
      <c r="F95">
        <f t="shared" si="11"/>
        <v>31</v>
      </c>
      <c r="G95">
        <f t="shared" si="11"/>
        <v>27</v>
      </c>
      <c r="H95">
        <f t="shared" si="11"/>
        <v>22</v>
      </c>
      <c r="I95">
        <f t="shared" si="11"/>
        <v>22</v>
      </c>
      <c r="J95">
        <f t="shared" si="11"/>
        <v>22</v>
      </c>
      <c r="K95">
        <f t="shared" si="11"/>
        <v>20</v>
      </c>
      <c r="L95">
        <f t="shared" si="11"/>
        <v>24</v>
      </c>
      <c r="AH95" s="260" t="str">
        <f t="shared" si="6"/>
        <v>None</v>
      </c>
      <c r="AL95" s="291" t="s">
        <v>2826</v>
      </c>
      <c r="AT95" s="287"/>
      <c r="AU95" s="288"/>
      <c r="AV95" s="289"/>
      <c r="AW95" s="289"/>
      <c r="AX95" s="288"/>
      <c r="AY95" s="289"/>
      <c r="AZ95" s="289"/>
    </row>
    <row r="96" spans="1:52" x14ac:dyDescent="0.35">
      <c r="A96" s="285" t="s">
        <v>2819</v>
      </c>
      <c r="B96" s="286">
        <f>COUNTIFS(B2:B84,"=Yes* more*")</f>
        <v>0</v>
      </c>
      <c r="C96" s="286">
        <f t="shared" ref="C96:L96" si="12">COUNTIFS(C2:C84,"=Yes* more*")</f>
        <v>0</v>
      </c>
      <c r="D96" s="286">
        <f t="shared" si="12"/>
        <v>0</v>
      </c>
      <c r="E96" s="286">
        <f t="shared" si="12"/>
        <v>0</v>
      </c>
      <c r="F96" s="286">
        <f t="shared" si="12"/>
        <v>0</v>
      </c>
      <c r="G96" s="286">
        <f t="shared" si="12"/>
        <v>0</v>
      </c>
      <c r="H96" s="286">
        <f t="shared" si="12"/>
        <v>0</v>
      </c>
      <c r="I96" s="286">
        <f t="shared" si="12"/>
        <v>0</v>
      </c>
      <c r="J96" s="286">
        <f t="shared" si="12"/>
        <v>0</v>
      </c>
      <c r="K96" s="286">
        <f t="shared" si="12"/>
        <v>0</v>
      </c>
      <c r="L96" s="286">
        <f t="shared" si="12"/>
        <v>0</v>
      </c>
      <c r="AH96" s="260" t="str">
        <f t="shared" si="6"/>
        <v>None</v>
      </c>
      <c r="AT96" s="287"/>
      <c r="AU96" s="288"/>
      <c r="AV96" s="289"/>
      <c r="AW96" s="289"/>
      <c r="AX96" s="288"/>
      <c r="AY96" s="289"/>
      <c r="AZ96" s="289"/>
    </row>
    <row r="97" spans="1:38" x14ac:dyDescent="0.35">
      <c r="A97" s="229" t="s">
        <v>2820</v>
      </c>
      <c r="B97" s="192">
        <f>COUNTIFS(B2:B84,"=Yes* less*")</f>
        <v>0</v>
      </c>
      <c r="C97" s="192">
        <f t="shared" ref="C97:L97" si="13">COUNTIFS(C2:C84,"=Yes* less*")</f>
        <v>0</v>
      </c>
      <c r="D97" s="192">
        <f t="shared" si="13"/>
        <v>0</v>
      </c>
      <c r="E97" s="192">
        <f t="shared" si="13"/>
        <v>0</v>
      </c>
      <c r="F97" s="192">
        <f t="shared" si="13"/>
        <v>0</v>
      </c>
      <c r="G97" s="192">
        <f t="shared" si="13"/>
        <v>0</v>
      </c>
      <c r="H97" s="192">
        <f t="shared" si="13"/>
        <v>0</v>
      </c>
      <c r="I97" s="192">
        <f t="shared" si="13"/>
        <v>0</v>
      </c>
      <c r="J97" s="192">
        <f t="shared" si="13"/>
        <v>0</v>
      </c>
      <c r="K97" s="192">
        <f t="shared" si="13"/>
        <v>0</v>
      </c>
      <c r="L97" s="192">
        <f t="shared" si="13"/>
        <v>0</v>
      </c>
      <c r="AH97" s="260" t="str">
        <f t="shared" si="6"/>
        <v>between 11 and 20 per day</v>
      </c>
      <c r="AL97" s="291" t="s">
        <v>2827</v>
      </c>
    </row>
    <row r="98" spans="1:38" x14ac:dyDescent="0.35">
      <c r="A98" s="285" t="s">
        <v>2533</v>
      </c>
      <c r="B98" s="286">
        <f>COUNTIFS(B2:B84,"&lt;&gt;#N/A")</f>
        <v>82</v>
      </c>
      <c r="C98" s="286">
        <f t="shared" ref="C98:L98" si="14">COUNTIFS(C2:C84,"&lt;&gt;#N/A")</f>
        <v>39</v>
      </c>
      <c r="D98" s="286">
        <f t="shared" si="14"/>
        <v>22</v>
      </c>
      <c r="E98" s="286">
        <f t="shared" si="14"/>
        <v>33</v>
      </c>
      <c r="F98" s="286">
        <f t="shared" si="14"/>
        <v>31</v>
      </c>
      <c r="G98" s="286">
        <f t="shared" si="14"/>
        <v>28</v>
      </c>
      <c r="H98" s="286">
        <f t="shared" si="14"/>
        <v>22</v>
      </c>
      <c r="I98" s="286">
        <f t="shared" si="14"/>
        <v>22</v>
      </c>
      <c r="J98" s="286">
        <f t="shared" si="14"/>
        <v>22</v>
      </c>
      <c r="K98" s="286">
        <f t="shared" si="14"/>
        <v>20</v>
      </c>
      <c r="L98" s="286">
        <f t="shared" si="14"/>
        <v>24</v>
      </c>
      <c r="AH98" s="260" t="e">
        <f t="shared" si="6"/>
        <v>#N/A</v>
      </c>
      <c r="AL98" s="291" t="s">
        <v>2828</v>
      </c>
    </row>
    <row r="99" spans="1:38" x14ac:dyDescent="0.35">
      <c r="AH99" s="260" t="str">
        <f t="shared" si="6"/>
        <v>None</v>
      </c>
      <c r="AL99" s="291" t="s">
        <v>2829</v>
      </c>
    </row>
    <row r="100" spans="1:38" x14ac:dyDescent="0.35">
      <c r="AH100" s="260" t="str">
        <f t="shared" si="6"/>
        <v>None</v>
      </c>
      <c r="AL100" s="291" t="s">
        <v>2830</v>
      </c>
    </row>
    <row r="101" spans="1:38" x14ac:dyDescent="0.35">
      <c r="A101" s="229" t="s">
        <v>2822</v>
      </c>
      <c r="AH101" s="260" t="str">
        <f t="shared" si="6"/>
        <v>None</v>
      </c>
      <c r="AL101" s="291" t="s">
        <v>2831</v>
      </c>
    </row>
    <row r="102" spans="1:38" x14ac:dyDescent="0.35">
      <c r="A102" s="229" t="s">
        <v>2818</v>
      </c>
      <c r="B102" s="192">
        <f t="shared" ref="B102:L102" si="15">COUNTIFS(B2:B84,"=No*")</f>
        <v>78</v>
      </c>
      <c r="C102" s="192">
        <f t="shared" si="15"/>
        <v>37</v>
      </c>
      <c r="D102" s="192">
        <f t="shared" si="15"/>
        <v>22</v>
      </c>
      <c r="E102" s="192">
        <f t="shared" si="15"/>
        <v>33</v>
      </c>
      <c r="F102" s="192">
        <f t="shared" si="15"/>
        <v>31</v>
      </c>
      <c r="G102" s="192">
        <f t="shared" si="15"/>
        <v>27</v>
      </c>
      <c r="H102" s="192">
        <f t="shared" si="15"/>
        <v>22</v>
      </c>
      <c r="I102" s="192">
        <f t="shared" si="15"/>
        <v>22</v>
      </c>
      <c r="J102" s="192">
        <f t="shared" si="15"/>
        <v>22</v>
      </c>
      <c r="K102" s="192">
        <f t="shared" si="15"/>
        <v>20</v>
      </c>
      <c r="L102" s="192">
        <f t="shared" si="15"/>
        <v>24</v>
      </c>
      <c r="AH102" s="260" t="str">
        <f t="shared" si="6"/>
        <v>None</v>
      </c>
      <c r="AL102" s="291" t="s">
        <v>2832</v>
      </c>
    </row>
    <row r="103" spans="1:38" x14ac:dyDescent="0.35">
      <c r="A103" s="283" t="s">
        <v>2823</v>
      </c>
      <c r="B103" s="284">
        <f t="shared" ref="B103:L103" si="16">COUNTIFS(B2:B84,"=Yes*")</f>
        <v>0</v>
      </c>
      <c r="C103" s="284">
        <f t="shared" si="16"/>
        <v>0</v>
      </c>
      <c r="D103" s="284">
        <f t="shared" si="16"/>
        <v>0</v>
      </c>
      <c r="E103" s="284">
        <f t="shared" si="16"/>
        <v>0</v>
      </c>
      <c r="F103" s="284">
        <f t="shared" si="16"/>
        <v>0</v>
      </c>
      <c r="G103" s="284">
        <f t="shared" si="16"/>
        <v>0</v>
      </c>
      <c r="H103" s="284">
        <f t="shared" si="16"/>
        <v>0</v>
      </c>
      <c r="I103" s="284">
        <f t="shared" si="16"/>
        <v>0</v>
      </c>
      <c r="J103" s="284">
        <f t="shared" si="16"/>
        <v>0</v>
      </c>
      <c r="K103" s="284">
        <f t="shared" si="16"/>
        <v>0</v>
      </c>
      <c r="L103" s="284">
        <f t="shared" si="16"/>
        <v>0</v>
      </c>
      <c r="AH103" s="260" t="e">
        <f t="shared" si="6"/>
        <v>#N/A</v>
      </c>
    </row>
    <row r="104" spans="1:38" x14ac:dyDescent="0.35">
      <c r="A104" s="227" t="s">
        <v>2533</v>
      </c>
      <c r="B104" s="192">
        <f t="shared" ref="B104:L104" si="17">COUNTIFS(B2:B84,"&lt;&gt;#N/A")</f>
        <v>82</v>
      </c>
      <c r="C104" s="192">
        <f t="shared" si="17"/>
        <v>39</v>
      </c>
      <c r="D104" s="192">
        <f t="shared" si="17"/>
        <v>22</v>
      </c>
      <c r="E104" s="192">
        <f t="shared" si="17"/>
        <v>33</v>
      </c>
      <c r="F104" s="192">
        <f t="shared" si="17"/>
        <v>31</v>
      </c>
      <c r="G104" s="192">
        <f t="shared" si="17"/>
        <v>28</v>
      </c>
      <c r="H104" s="192">
        <f t="shared" si="17"/>
        <v>22</v>
      </c>
      <c r="I104" s="192">
        <f t="shared" si="17"/>
        <v>22</v>
      </c>
      <c r="J104" s="192">
        <f t="shared" si="17"/>
        <v>22</v>
      </c>
      <c r="K104" s="192">
        <f t="shared" si="17"/>
        <v>20</v>
      </c>
      <c r="L104" s="192">
        <f t="shared" si="17"/>
        <v>24</v>
      </c>
      <c r="AH104" s="260" t="str">
        <f t="shared" si="6"/>
        <v>None</v>
      </c>
      <c r="AL104" s="291" t="s">
        <v>2833</v>
      </c>
    </row>
    <row r="105" spans="1:38" x14ac:dyDescent="0.35">
      <c r="AH105" s="260" t="str">
        <f t="shared" si="6"/>
        <v>None</v>
      </c>
      <c r="AL105" s="291" t="s">
        <v>2835</v>
      </c>
    </row>
    <row r="106" spans="1:38" x14ac:dyDescent="0.35">
      <c r="A106" s="227" t="s">
        <v>2855</v>
      </c>
      <c r="AH106" s="260" t="str">
        <f t="shared" si="6"/>
        <v>None</v>
      </c>
      <c r="AL106" s="291" t="s">
        <v>2834</v>
      </c>
    </row>
    <row r="107" spans="1:38" x14ac:dyDescent="0.35">
      <c r="A107" s="228" t="s">
        <v>2821</v>
      </c>
      <c r="AH107" s="260" t="str">
        <f t="shared" si="6"/>
        <v>None</v>
      </c>
    </row>
    <row r="108" spans="1:38" x14ac:dyDescent="0.35">
      <c r="B108" s="192">
        <v>0</v>
      </c>
      <c r="C108">
        <v>1</v>
      </c>
      <c r="D108">
        <v>2</v>
      </c>
      <c r="E108">
        <v>6</v>
      </c>
      <c r="F108">
        <v>12</v>
      </c>
      <c r="G108">
        <v>18</v>
      </c>
      <c r="H108">
        <v>24</v>
      </c>
      <c r="I108" s="188">
        <v>30</v>
      </c>
      <c r="J108" s="188">
        <v>36</v>
      </c>
      <c r="K108" s="188">
        <v>42</v>
      </c>
      <c r="L108" s="188">
        <v>48</v>
      </c>
      <c r="AH108" s="260" t="e">
        <f t="shared" si="6"/>
        <v>#N/A</v>
      </c>
    </row>
    <row r="109" spans="1:38" x14ac:dyDescent="0.35">
      <c r="A109" s="229" t="s">
        <v>2854</v>
      </c>
      <c r="B109" s="192">
        <f>COUNTIFS(B2:B84,"=No*",AZ2:AZ84, 1)</f>
        <v>36</v>
      </c>
      <c r="C109" s="192">
        <f>COUNTIFS(C2:C84,"=No*",AZ2:AZ84, 1)</f>
        <v>16</v>
      </c>
      <c r="D109" s="192">
        <f>COUNTIFS(D2:D84,"=No*",AZ2:AZ84, 1)</f>
        <v>10</v>
      </c>
      <c r="E109" s="192">
        <f>COUNTIFS(E2:E84,"=No*",AZ2:AZ84, 1)</f>
        <v>17</v>
      </c>
      <c r="F109" s="192">
        <f>COUNTIFS(F2:F84,"=No*",AZ2:AZ84, 1)</f>
        <v>17</v>
      </c>
      <c r="G109" s="192">
        <f>COUNTIFS(G2:G84,"=No*",AZ2:AZ84, 1)</f>
        <v>15</v>
      </c>
      <c r="H109" s="192">
        <f>COUNTIFS(H2:H84,"=No*",AZ2:AZ84, 1)</f>
        <v>14</v>
      </c>
      <c r="I109" s="192">
        <f>COUNTIFS(I2:I84,"=No*",AZ2:AZ84, 1)</f>
        <v>12</v>
      </c>
      <c r="J109" s="192">
        <f>COUNTIFS(J2:J84,"=No*",AZ2:AZ84, 1)</f>
        <v>11</v>
      </c>
      <c r="K109" s="192">
        <f>COUNTIFS(K2:K84,"=No*",AZ2:AZ84, 1)</f>
        <v>10</v>
      </c>
      <c r="L109" s="192">
        <f>COUNTIFS(L2:L84,"=No*",AZ2:AZ84, 1)</f>
        <v>15</v>
      </c>
      <c r="AH109" s="260" t="e">
        <f t="shared" si="6"/>
        <v>#N/A</v>
      </c>
    </row>
    <row r="110" spans="1:38" x14ac:dyDescent="0.35">
      <c r="A110" s="293" t="s">
        <v>2853</v>
      </c>
      <c r="B110" s="286">
        <f>COUNTIFS(B2:B84,"=No*",AZ2:AZ84, 0)</f>
        <v>42</v>
      </c>
      <c r="C110" s="286">
        <f>COUNTIFS(C2:C84,"=No*",AZ2:AZ84, 0)</f>
        <v>21</v>
      </c>
      <c r="D110" s="286">
        <f>COUNTIFS(D2:D84,"=No*",AZ2:AZ84, 0)</f>
        <v>12</v>
      </c>
      <c r="E110" s="286">
        <f>COUNTIFS(E2:E84,"=No*",AZ2:AZ84, 0)</f>
        <v>16</v>
      </c>
      <c r="F110" s="286">
        <f>COUNTIFS(F2:F84,"=No*",AZ2:AZ84, 0)</f>
        <v>14</v>
      </c>
      <c r="G110" s="286">
        <f>COUNTIFS(G2:G84,"=No*",AZ2:AZ84, 0)</f>
        <v>12</v>
      </c>
      <c r="H110" s="286">
        <f>COUNTIFS(H2:H84,"=No*",AZ2:AZ84, 0)</f>
        <v>8</v>
      </c>
      <c r="I110" s="286">
        <f>COUNTIFS(I2:I84,"=No*",AZ2:AZ84, 0)</f>
        <v>10</v>
      </c>
      <c r="J110" s="286">
        <f>COUNTIFS(J2:J84,"=No*",AZ2:AZ84, 0)</f>
        <v>11</v>
      </c>
      <c r="K110" s="286">
        <f>COUNTIFS(K2:K84,"=No*",AZ2:AZ84, 0)</f>
        <v>10</v>
      </c>
      <c r="L110" s="286">
        <f>COUNTIFS(L2:L84,"=No*",AZ2:AZ84, 0)</f>
        <v>9</v>
      </c>
      <c r="AH110" s="260" t="str">
        <f t="shared" si="6"/>
        <v>None</v>
      </c>
    </row>
    <row r="111" spans="1:38" x14ac:dyDescent="0.35">
      <c r="A111" s="229" t="s">
        <v>2856</v>
      </c>
      <c r="B111" s="192">
        <f>COUNTIFS(B2:B84,"=Yes* more*",AZ2:AZ84, 1)</f>
        <v>0</v>
      </c>
      <c r="C111" s="192">
        <f>COUNTIFS(C2:C84,"=Yes*",AZ2:AZ84, 1)</f>
        <v>0</v>
      </c>
      <c r="D111" s="192">
        <f>COUNTIFS(D2:D84,"=Yes*",AZ2:AZ84, 1)</f>
        <v>0</v>
      </c>
      <c r="E111" s="192">
        <f>COUNTIFS(E2:E84,"=Yes*",AZ2:AZ84, 1)</f>
        <v>0</v>
      </c>
      <c r="F111" s="192">
        <f>COUNTIFS(F2:F84,"=Yes*",AZ2:AZ84, 1)</f>
        <v>0</v>
      </c>
      <c r="G111" s="192">
        <f>COUNTIFS(G2:G84,"=Yes*",AZ2:AZ84, 1)</f>
        <v>0</v>
      </c>
      <c r="H111" s="192">
        <f>COUNTIFS(H2:H84,"=Yes*",AZ2:AZ84, 1)</f>
        <v>0</v>
      </c>
      <c r="I111" s="192">
        <f>COUNTIFS(I2:I84,"=Yes*",AZ2:AZ84, 1)</f>
        <v>0</v>
      </c>
      <c r="J111" s="192">
        <f>COUNTIFS(J2:J84,"=Yes*",AZ2:AZ84, 1)</f>
        <v>0</v>
      </c>
      <c r="K111" s="192">
        <f>COUNTIFS(K2:K84,"=Yes*",AZ2:AZ84, 1)</f>
        <v>0</v>
      </c>
      <c r="L111" s="192">
        <f>COUNTIFS(L2:L84,"=Yes*",AZ2:AZ84, 1)</f>
        <v>0</v>
      </c>
      <c r="AH111" s="260" t="e">
        <f t="shared" si="6"/>
        <v>#N/A</v>
      </c>
    </row>
    <row r="112" spans="1:38" x14ac:dyDescent="0.35">
      <c r="A112" s="293" t="s">
        <v>2851</v>
      </c>
      <c r="B112" s="286">
        <f>COUNTIFS(B2:B84,"=Yes* more*",AZ2:AZ84, 0)</f>
        <v>0</v>
      </c>
      <c r="C112" s="286">
        <f>COUNTIFS(C2:C84,"=Yes* more*",AZ2:AZ84, 0)</f>
        <v>0</v>
      </c>
      <c r="D112" s="286">
        <f>COUNTIFS(D2:D84,"=Yes* more*",AZ2:AZ84, 0)</f>
        <v>0</v>
      </c>
      <c r="E112" s="286">
        <f>COUNTIFS(E2:E84,"=Yes* more*",AZ2:AZ84, 0)</f>
        <v>0</v>
      </c>
      <c r="F112" s="286">
        <f>COUNTIFS(F2:F84,"=Yes* more*",AZ2:AZ84, 0)</f>
        <v>0</v>
      </c>
      <c r="G112" s="286">
        <f>COUNTIFS(G2:G84,"=Yes* more*",AZ2:AZ84, 0)</f>
        <v>0</v>
      </c>
      <c r="H112" s="286">
        <f>COUNTIFS(H2:H84,"=Yes* more*",AZ2:AZ84, 0)</f>
        <v>0</v>
      </c>
      <c r="I112" s="286">
        <f>COUNTIFS(I2:I84,"=Yes* more*",AZ2:AZ84, 0)</f>
        <v>0</v>
      </c>
      <c r="J112" s="286">
        <f>COUNTIFS(J2:J84,"=Yes* more*",AZ2:AZ84, 0)</f>
        <v>0</v>
      </c>
      <c r="K112" s="286">
        <f>COUNTIFS(K2:K84,"=Yes* more*",AZ2:AZ84, 0)</f>
        <v>0</v>
      </c>
      <c r="L112" s="286">
        <f>COUNTIFS(L2:L84,"=Yes* more*",AZ2:AZ84, 0)</f>
        <v>0</v>
      </c>
      <c r="AH112" s="260" t="str">
        <f t="shared" si="6"/>
        <v>None</v>
      </c>
    </row>
    <row r="113" spans="1:34" x14ac:dyDescent="0.35">
      <c r="A113" s="229" t="s">
        <v>2857</v>
      </c>
      <c r="B113" s="294">
        <f>COUNTIFS(B2:B84,"=Yes* more*",AZ2:AZ84, 1)</f>
        <v>0</v>
      </c>
      <c r="C113" s="294">
        <f>COUNTIFS(C2:C84,"=Yes* more*",AZ2:AZ84, 1)</f>
        <v>0</v>
      </c>
      <c r="D113" s="294">
        <f>COUNTIFS(D2:D84,"=Yes* more*",AZ3:AZ85, 1)</f>
        <v>0</v>
      </c>
      <c r="E113" s="294">
        <f>COUNTIFS(E2:E84,"=Yes* more*",AZ2:AZ84, 1)</f>
        <v>0</v>
      </c>
      <c r="F113" s="294">
        <f>COUNTIFS(F2:F84,"=Yes* more*",AZ2:AZ84, 1)</f>
        <v>0</v>
      </c>
      <c r="G113" s="294">
        <f>COUNTIFS(G2:G84,"=Yes* more*",AZ2:AZ84, 1)</f>
        <v>0</v>
      </c>
      <c r="H113" s="294">
        <f>COUNTIFS(H2:H84,"=Yes* more*",AZ2:AZ84, 1)</f>
        <v>0</v>
      </c>
      <c r="I113" s="294">
        <f>COUNTIFS(I2:I84,"=Yes* more*",AZ2:AZ84, 1)</f>
        <v>0</v>
      </c>
      <c r="J113" s="294">
        <f>COUNTIFS(J2:J84,"=Yes* more*",AZ2:AZ84, 1)</f>
        <v>0</v>
      </c>
      <c r="K113" s="294">
        <f>COUNTIFS(K2:K84,"=Yes* more*",AZ2:AZ84, 1)</f>
        <v>0</v>
      </c>
      <c r="L113" s="294">
        <f>COUNTIFS(L2:L84,"=Yes* more*",AZ2:AZ84, 1)</f>
        <v>0</v>
      </c>
      <c r="AH113" s="260" t="str">
        <f t="shared" si="6"/>
        <v>None</v>
      </c>
    </row>
    <row r="114" spans="1:34" x14ac:dyDescent="0.35">
      <c r="A114" s="293" t="s">
        <v>2852</v>
      </c>
      <c r="B114" s="286">
        <f>COUNTIFS(B2:B84,"=Yes* more*",AZ2:AZ84, 0)</f>
        <v>0</v>
      </c>
      <c r="C114" s="286">
        <f>COUNTIFS(C2:C84,"=Yes* more*",AZ2:AZ84, 0)</f>
        <v>0</v>
      </c>
      <c r="D114" s="286">
        <f>COUNTIFS(D2:D84,"=Yes* more*",AZ2:AZ84, 0)</f>
        <v>0</v>
      </c>
      <c r="E114" s="286">
        <f>COUNTIFS(E2:E84,"=Yes* more*",AZ2:AZ84, 0)</f>
        <v>0</v>
      </c>
      <c r="F114" s="286">
        <f>COUNTIFS(F2:F84,"=Yes* more*",AZ2:AZ84, 0)</f>
        <v>0</v>
      </c>
      <c r="G114" s="286">
        <f>COUNTIFS(G2:G84,"=Yes* more*",AZ2:AZ84, 0)</f>
        <v>0</v>
      </c>
      <c r="H114" s="286">
        <f>COUNTIFS(H2:H84,"=Yes* more*",AZ2:AZ84, 0)</f>
        <v>0</v>
      </c>
      <c r="I114" s="286">
        <f>COUNTIFS(I2:I84,"=Yes* more*",AZ2:AZ84, 0)</f>
        <v>0</v>
      </c>
      <c r="J114" s="286">
        <f>COUNTIFS(J2:J84,"=Yes* more*",AZ2:AZ84, 0)</f>
        <v>0</v>
      </c>
      <c r="K114" s="286">
        <f>COUNTIFS(K2:K84,"=Yes* more*",AZ2:AZ84, 0)</f>
        <v>0</v>
      </c>
      <c r="L114" s="286">
        <f>COUNTIFS(L2:L84,"=Yes* more*",AZ2:AZ84, 0)</f>
        <v>0</v>
      </c>
      <c r="AH114" s="260" t="e">
        <f t="shared" si="6"/>
        <v>#N/A</v>
      </c>
    </row>
    <row r="115" spans="1:34" x14ac:dyDescent="0.35">
      <c r="A115" s="227" t="s">
        <v>2533</v>
      </c>
      <c r="B115" s="192">
        <f>COUNTIFS(B2:B84,"&lt;&gt;#N/A")</f>
        <v>82</v>
      </c>
      <c r="C115" s="192">
        <f t="shared" ref="C115:L115" si="18">COUNTIFS(C2:C84,"&lt;&gt;#N/A")</f>
        <v>39</v>
      </c>
      <c r="D115" s="192">
        <f t="shared" si="18"/>
        <v>22</v>
      </c>
      <c r="E115" s="192">
        <f t="shared" si="18"/>
        <v>33</v>
      </c>
      <c r="F115" s="192">
        <f t="shared" si="18"/>
        <v>31</v>
      </c>
      <c r="G115" s="192">
        <f t="shared" si="18"/>
        <v>28</v>
      </c>
      <c r="H115" s="192">
        <f t="shared" si="18"/>
        <v>22</v>
      </c>
      <c r="I115" s="192">
        <f t="shared" si="18"/>
        <v>22</v>
      </c>
      <c r="J115" s="192">
        <f t="shared" si="18"/>
        <v>22</v>
      </c>
      <c r="K115" s="192">
        <f t="shared" si="18"/>
        <v>20</v>
      </c>
      <c r="L115" s="192">
        <f t="shared" si="18"/>
        <v>24</v>
      </c>
      <c r="AH115" s="260" t="e">
        <f t="shared" si="6"/>
        <v>#N/A</v>
      </c>
    </row>
    <row r="116" spans="1:34" x14ac:dyDescent="0.35">
      <c r="AH116" s="260" t="e">
        <f t="shared" si="6"/>
        <v>#N/A</v>
      </c>
    </row>
    <row r="117" spans="1:34" x14ac:dyDescent="0.35">
      <c r="A117" s="229" t="s">
        <v>2822</v>
      </c>
      <c r="AH117" s="260" t="str">
        <f t="shared" si="6"/>
        <v>None</v>
      </c>
    </row>
    <row r="118" spans="1:34" x14ac:dyDescent="0.35">
      <c r="B118" s="216" t="s">
        <v>2280</v>
      </c>
      <c r="C118" s="216">
        <v>1</v>
      </c>
      <c r="D118" s="216">
        <v>2</v>
      </c>
      <c r="E118" s="216">
        <v>6</v>
      </c>
      <c r="F118" s="216">
        <v>12</v>
      </c>
      <c r="G118" s="216">
        <v>18</v>
      </c>
      <c r="H118" s="216">
        <v>24</v>
      </c>
      <c r="I118" s="216">
        <v>30</v>
      </c>
      <c r="J118" s="216">
        <v>36</v>
      </c>
      <c r="K118" s="216">
        <v>42</v>
      </c>
      <c r="L118" s="216">
        <v>48</v>
      </c>
      <c r="AH118" s="260" t="e">
        <f t="shared" si="6"/>
        <v>#N/A</v>
      </c>
    </row>
    <row r="119" spans="1:34" x14ac:dyDescent="0.35">
      <c r="A119" s="229" t="s">
        <v>2854</v>
      </c>
      <c r="B119" s="192">
        <f>COUNTIFS(B2:B84,"=No*",AZ2:AZ84, 1)</f>
        <v>36</v>
      </c>
      <c r="C119" s="192">
        <f>COUNTIFS(C2:C84,"=No*",AZ2:AZ84, 1)</f>
        <v>16</v>
      </c>
      <c r="D119" s="192">
        <f>COUNTIFS(D2:D84,"=No*",AZ2:AZ84, 1)</f>
        <v>10</v>
      </c>
      <c r="E119" s="192">
        <f>COUNTIFS(E2:E84,"=No*",AZ2:AZ84, 1)</f>
        <v>17</v>
      </c>
      <c r="F119" s="192">
        <f>COUNTIFS(F2:F84,"=No*",AZ2:AZ84, 1)</f>
        <v>17</v>
      </c>
      <c r="G119" s="192">
        <f>COUNTIFS(G2:G84,"=No*",AZ2:AZ84, 1)</f>
        <v>15</v>
      </c>
      <c r="H119" s="192">
        <f>COUNTIFS(H2:H84,"=No*",AZ2:AZ84, 1)</f>
        <v>14</v>
      </c>
      <c r="I119" s="192">
        <f>COUNTIFS(I2:I84,"=No*",AZ2:AZ84, 1)</f>
        <v>12</v>
      </c>
      <c r="J119" s="192">
        <f>COUNTIFS(J2:J84,"=No*",AZ2:AZ84, 1)</f>
        <v>11</v>
      </c>
      <c r="K119" s="192">
        <f>COUNTIFS(K2:K84,"=No*",AZ2:AZ84, 1)</f>
        <v>10</v>
      </c>
      <c r="L119" s="192">
        <f>COUNTIFS(L2:L84,"=No*",AZ2:AZ84, 1)</f>
        <v>15</v>
      </c>
      <c r="AH119" s="260" t="str">
        <f t="shared" si="6"/>
        <v>None</v>
      </c>
    </row>
    <row r="120" spans="1:34" x14ac:dyDescent="0.35">
      <c r="A120" s="293" t="s">
        <v>2853</v>
      </c>
      <c r="B120" s="286">
        <f>COUNTIFS(B2:B84,"=No*",AZ2:AZ84, 0)</f>
        <v>42</v>
      </c>
      <c r="C120" s="286">
        <f>COUNTIFS(C2:C84,"=No*",AZ2:AZ84, 0)</f>
        <v>21</v>
      </c>
      <c r="D120" s="286">
        <f>COUNTIFS(D2:D84,"=No*",AZ2:AZ84, 0)</f>
        <v>12</v>
      </c>
      <c r="E120" s="286">
        <f>COUNTIFS(E2:E84,"=No*",AZ2:AZ84, 0)</f>
        <v>16</v>
      </c>
      <c r="F120" s="286">
        <f>COUNTIFS(F2:F84,"=No*",AZ2:AZ84, 0)</f>
        <v>14</v>
      </c>
      <c r="G120" s="286">
        <f>COUNTIFS(G2:G84,"=No*",AZ2:AZ84, 0)</f>
        <v>12</v>
      </c>
      <c r="H120" s="286">
        <f>COUNTIFS(H2:H84,"=No*",AZ2:AZ84, 0)</f>
        <v>8</v>
      </c>
      <c r="I120" s="286">
        <f>COUNTIFS(I2:I84,"=No*",AZ2:AZ84, 0)</f>
        <v>10</v>
      </c>
      <c r="J120" s="286">
        <f>COUNTIFS(J2:J84,"=No*",AZ2:AZ84, 0)</f>
        <v>11</v>
      </c>
      <c r="K120" s="286">
        <f>COUNTIFS(K2:K84,"=No*",AZ2:AZ84, 0)</f>
        <v>10</v>
      </c>
      <c r="L120" s="286">
        <f>COUNTIFS(L2:L84,"=No*",AZ2:AZ84, 0)</f>
        <v>9</v>
      </c>
      <c r="AH120" s="260" t="str">
        <f t="shared" si="6"/>
        <v>None</v>
      </c>
    </row>
    <row r="121" spans="1:34" x14ac:dyDescent="0.35">
      <c r="A121" s="229" t="s">
        <v>2858</v>
      </c>
      <c r="B121" s="192">
        <f>COUNTIFS(B2:B84,"=Yes*",AZ2:AZ84, 1)</f>
        <v>0</v>
      </c>
      <c r="C121" s="192">
        <f>COUNTIFS(C2:C84,"=Yes*",AZ2:AZ84, 1)</f>
        <v>0</v>
      </c>
      <c r="D121" s="192">
        <f>COUNTIFS(D2:D84,"=Yes*",AZ2:AZ84, 1)</f>
        <v>0</v>
      </c>
      <c r="E121" s="192">
        <f>COUNTIFS(E2:E84,"=Yes*",AZ2:AZ84, 1)</f>
        <v>0</v>
      </c>
      <c r="F121" s="192">
        <f>COUNTIFS(F2:F84,"=Yes*",AZ2:AZ84, 1)</f>
        <v>0</v>
      </c>
      <c r="G121" s="192">
        <f>COUNTIFS(G2:G84,"=Yes*",AZ2:AZ84, 1)</f>
        <v>0</v>
      </c>
      <c r="H121" s="192">
        <f>COUNTIFS(H2:H84,"=Yes*",AZ2:AZ84, 1)</f>
        <v>0</v>
      </c>
      <c r="I121" s="192">
        <f>COUNTIFS(I2:I84,"=Yes*",AZ2:AZ84, 1)</f>
        <v>0</v>
      </c>
      <c r="J121" s="192">
        <f>COUNTIFS(J2:J84,"=Yes*",AZ2:AZ84, 1)</f>
        <v>0</v>
      </c>
      <c r="K121" s="192">
        <f>COUNTIFS(K2:K84,"=Yes*",AZ2:AZ84, 1)</f>
        <v>0</v>
      </c>
      <c r="L121" s="192">
        <f>COUNTIFS(L2:L84,"=Yes*",AZ2:AZ84, 1)</f>
        <v>0</v>
      </c>
      <c r="AH121" s="260" t="e">
        <f t="shared" si="6"/>
        <v>#N/A</v>
      </c>
    </row>
    <row r="122" spans="1:34" x14ac:dyDescent="0.35">
      <c r="A122" s="293" t="s">
        <v>2859</v>
      </c>
      <c r="B122" s="286">
        <f>COUNTIFS(B2:B84,"=Yes*",AZ2:AZ84, 0)</f>
        <v>0</v>
      </c>
      <c r="C122" s="286">
        <f>COUNTIFS(C2:C84,"=Yes*",AZ2:AZ84, 0)</f>
        <v>0</v>
      </c>
      <c r="D122" s="286">
        <f>COUNTIFS(D2:D84,"=Yes*",AZ2:AZ84, 0)</f>
        <v>0</v>
      </c>
      <c r="E122" s="286">
        <f>COUNTIFS(E2:E84,"=Yes*",AZ2:AZ84, 0)</f>
        <v>0</v>
      </c>
      <c r="F122" s="286">
        <f>COUNTIFS(F2:F84,"=Yes*",AZ2:AZ84, 0)</f>
        <v>0</v>
      </c>
      <c r="G122" s="286">
        <f>COUNTIFS(G2:G84,"=Yes*",AZ2:AZ84, 0)</f>
        <v>0</v>
      </c>
      <c r="H122" s="286">
        <f>COUNTIFS(H2:H84,"=Yes*",AZ2:AZ84, 0)</f>
        <v>0</v>
      </c>
      <c r="I122" s="286">
        <f>COUNTIFS(I2:I84,"=Yes*",AZ2:AZ84, 0)</f>
        <v>0</v>
      </c>
      <c r="J122" s="286">
        <f>COUNTIFS(J2:J84,"=Yes*",AZ2:AZ84, 0)</f>
        <v>0</v>
      </c>
      <c r="K122" s="286">
        <f>COUNTIFS(K2:K84,"=Yes*",AZ2:AZ84, 0)</f>
        <v>0</v>
      </c>
      <c r="L122" s="286">
        <f>COUNTIFS(L2:L84,"=Yes*",AZ2:AZ84, 0)</f>
        <v>0</v>
      </c>
      <c r="AH122" s="260" t="e">
        <f t="shared" si="6"/>
        <v>#N/A</v>
      </c>
    </row>
    <row r="123" spans="1:34" x14ac:dyDescent="0.35">
      <c r="AH123" s="260" t="e">
        <f t="shared" si="6"/>
        <v>#N/A</v>
      </c>
    </row>
    <row r="124" spans="1:34" x14ac:dyDescent="0.35">
      <c r="AH124" s="260" t="e">
        <f t="shared" si="6"/>
        <v>#N/A</v>
      </c>
    </row>
    <row r="125" spans="1:34" x14ac:dyDescent="0.35">
      <c r="AH125" s="260" t="e">
        <f t="shared" si="6"/>
        <v>#N/A</v>
      </c>
    </row>
    <row r="126" spans="1:34" x14ac:dyDescent="0.35">
      <c r="AH126" s="260" t="str">
        <f t="shared" si="6"/>
        <v>None</v>
      </c>
    </row>
    <row r="127" spans="1:34" x14ac:dyDescent="0.35">
      <c r="AH127" s="260" t="str">
        <f t="shared" si="6"/>
        <v>None</v>
      </c>
    </row>
    <row r="128" spans="1:34" x14ac:dyDescent="0.35">
      <c r="A128" s="229" t="s">
        <v>2846</v>
      </c>
      <c r="AH128" s="260" t="e">
        <f t="shared" si="6"/>
        <v>#N/A</v>
      </c>
    </row>
    <row r="129" spans="1:34" x14ac:dyDescent="0.35">
      <c r="B129" s="192">
        <v>0</v>
      </c>
      <c r="C129">
        <v>1</v>
      </c>
      <c r="D129">
        <v>2</v>
      </c>
      <c r="E129">
        <v>6</v>
      </c>
      <c r="F129">
        <v>12</v>
      </c>
      <c r="G129">
        <v>18</v>
      </c>
      <c r="H129">
        <v>24</v>
      </c>
      <c r="I129" s="188">
        <v>30</v>
      </c>
      <c r="J129" s="188">
        <v>36</v>
      </c>
      <c r="K129" s="188">
        <v>42</v>
      </c>
      <c r="L129" s="188">
        <v>48</v>
      </c>
      <c r="AH129" s="260" t="e">
        <f t="shared" si="6"/>
        <v>#N/A</v>
      </c>
    </row>
    <row r="130" spans="1:34" x14ac:dyDescent="0.35">
      <c r="A130" s="229" t="s">
        <v>2854</v>
      </c>
      <c r="B130" s="192">
        <f>B109/B115</f>
        <v>0.43902439024390244</v>
      </c>
      <c r="C130" s="192">
        <f t="shared" ref="C130:L130" si="19">C109/C115</f>
        <v>0.41025641025641024</v>
      </c>
      <c r="D130" s="192">
        <f t="shared" si="19"/>
        <v>0.45454545454545453</v>
      </c>
      <c r="E130" s="192">
        <f t="shared" si="19"/>
        <v>0.51515151515151514</v>
      </c>
      <c r="F130" s="192">
        <f t="shared" si="19"/>
        <v>0.54838709677419351</v>
      </c>
      <c r="G130" s="192">
        <f t="shared" si="19"/>
        <v>0.5357142857142857</v>
      </c>
      <c r="H130" s="192">
        <f t="shared" si="19"/>
        <v>0.63636363636363635</v>
      </c>
      <c r="I130" s="192">
        <f t="shared" si="19"/>
        <v>0.54545454545454541</v>
      </c>
      <c r="J130" s="192">
        <f t="shared" si="19"/>
        <v>0.5</v>
      </c>
      <c r="K130" s="192">
        <f t="shared" si="19"/>
        <v>0.5</v>
      </c>
      <c r="L130" s="192">
        <f t="shared" si="19"/>
        <v>0.625</v>
      </c>
      <c r="AH130" s="260" t="str">
        <f t="shared" si="6"/>
        <v>None</v>
      </c>
    </row>
    <row r="131" spans="1:34" x14ac:dyDescent="0.35">
      <c r="A131" s="293" t="s">
        <v>2853</v>
      </c>
      <c r="B131" s="192">
        <f>B110/B115</f>
        <v>0.51219512195121952</v>
      </c>
      <c r="C131" s="192">
        <f t="shared" ref="C131:L131" si="20">C110/C115</f>
        <v>0.53846153846153844</v>
      </c>
      <c r="D131" s="192">
        <f t="shared" si="20"/>
        <v>0.54545454545454541</v>
      </c>
      <c r="E131" s="192">
        <f t="shared" si="20"/>
        <v>0.48484848484848486</v>
      </c>
      <c r="F131" s="192">
        <f t="shared" si="20"/>
        <v>0.45161290322580644</v>
      </c>
      <c r="G131" s="192">
        <f t="shared" si="20"/>
        <v>0.42857142857142855</v>
      </c>
      <c r="H131" s="192">
        <f t="shared" si="20"/>
        <v>0.36363636363636365</v>
      </c>
      <c r="I131" s="192">
        <f t="shared" si="20"/>
        <v>0.45454545454545453</v>
      </c>
      <c r="J131" s="192">
        <f t="shared" si="20"/>
        <v>0.5</v>
      </c>
      <c r="K131" s="192">
        <f t="shared" si="20"/>
        <v>0.5</v>
      </c>
      <c r="L131" s="192">
        <f t="shared" si="20"/>
        <v>0.375</v>
      </c>
      <c r="AH131" s="260" t="str">
        <f t="shared" si="6"/>
        <v>None</v>
      </c>
    </row>
    <row r="132" spans="1:34" x14ac:dyDescent="0.35">
      <c r="A132" s="229" t="s">
        <v>2856</v>
      </c>
      <c r="B132" s="192">
        <f>B111/B115</f>
        <v>0</v>
      </c>
      <c r="C132" s="192">
        <f t="shared" ref="C132:L132" si="21">C111/C115</f>
        <v>0</v>
      </c>
      <c r="D132" s="192">
        <f t="shared" si="21"/>
        <v>0</v>
      </c>
      <c r="E132" s="192">
        <f t="shared" si="21"/>
        <v>0</v>
      </c>
      <c r="F132" s="192">
        <f t="shared" si="21"/>
        <v>0</v>
      </c>
      <c r="G132" s="192">
        <f t="shared" si="21"/>
        <v>0</v>
      </c>
      <c r="H132" s="192">
        <f t="shared" si="21"/>
        <v>0</v>
      </c>
      <c r="I132" s="192">
        <f t="shared" si="21"/>
        <v>0</v>
      </c>
      <c r="J132" s="192">
        <f t="shared" si="21"/>
        <v>0</v>
      </c>
      <c r="K132" s="192">
        <f t="shared" si="21"/>
        <v>0</v>
      </c>
      <c r="L132" s="192">
        <f t="shared" si="21"/>
        <v>0</v>
      </c>
      <c r="AH132" s="260" t="e">
        <f t="shared" si="6"/>
        <v>#N/A</v>
      </c>
    </row>
    <row r="133" spans="1:34" x14ac:dyDescent="0.35">
      <c r="A133" s="293" t="s">
        <v>2851</v>
      </c>
      <c r="B133" s="192">
        <f>B112/B115</f>
        <v>0</v>
      </c>
      <c r="C133" s="192">
        <f t="shared" ref="C133:L133" si="22">C112/C115</f>
        <v>0</v>
      </c>
      <c r="D133" s="192">
        <f t="shared" si="22"/>
        <v>0</v>
      </c>
      <c r="E133" s="192">
        <f t="shared" si="22"/>
        <v>0</v>
      </c>
      <c r="F133" s="192">
        <f t="shared" si="22"/>
        <v>0</v>
      </c>
      <c r="G133" s="192">
        <f t="shared" si="22"/>
        <v>0</v>
      </c>
      <c r="H133" s="192">
        <f t="shared" si="22"/>
        <v>0</v>
      </c>
      <c r="I133" s="192">
        <f t="shared" si="22"/>
        <v>0</v>
      </c>
      <c r="J133" s="192">
        <f t="shared" si="22"/>
        <v>0</v>
      </c>
      <c r="K133" s="192">
        <f t="shared" si="22"/>
        <v>0</v>
      </c>
      <c r="L133" s="192">
        <f t="shared" si="22"/>
        <v>0</v>
      </c>
      <c r="AH133" s="260" t="e">
        <f t="shared" si="6"/>
        <v>#N/A</v>
      </c>
    </row>
    <row r="134" spans="1:34" x14ac:dyDescent="0.35">
      <c r="A134" s="229" t="s">
        <v>2857</v>
      </c>
      <c r="B134" s="192">
        <f>B113/B115</f>
        <v>0</v>
      </c>
      <c r="C134" s="192">
        <f t="shared" ref="C134:L134" si="23">C113/C115</f>
        <v>0</v>
      </c>
      <c r="D134" s="192">
        <f t="shared" si="23"/>
        <v>0</v>
      </c>
      <c r="E134" s="192">
        <f t="shared" si="23"/>
        <v>0</v>
      </c>
      <c r="F134" s="192">
        <f t="shared" si="23"/>
        <v>0</v>
      </c>
      <c r="G134" s="192">
        <f t="shared" si="23"/>
        <v>0</v>
      </c>
      <c r="H134" s="192">
        <f t="shared" si="23"/>
        <v>0</v>
      </c>
      <c r="I134" s="192">
        <f t="shared" si="23"/>
        <v>0</v>
      </c>
      <c r="J134" s="192">
        <f t="shared" si="23"/>
        <v>0</v>
      </c>
      <c r="K134" s="192">
        <f t="shared" si="23"/>
        <v>0</v>
      </c>
      <c r="L134" s="192">
        <f t="shared" si="23"/>
        <v>0</v>
      </c>
      <c r="AH134" s="260" t="e">
        <f t="shared" si="6"/>
        <v>#N/A</v>
      </c>
    </row>
    <row r="135" spans="1:34" x14ac:dyDescent="0.35">
      <c r="A135" s="293" t="s">
        <v>2852</v>
      </c>
      <c r="B135" s="192">
        <f>B114/B115</f>
        <v>0</v>
      </c>
      <c r="C135" s="192">
        <f t="shared" ref="C135:L135" si="24">C114/C115</f>
        <v>0</v>
      </c>
      <c r="D135" s="192">
        <f t="shared" si="24"/>
        <v>0</v>
      </c>
      <c r="E135" s="192">
        <f t="shared" si="24"/>
        <v>0</v>
      </c>
      <c r="F135" s="192">
        <f t="shared" si="24"/>
        <v>0</v>
      </c>
      <c r="G135" s="192">
        <f t="shared" si="24"/>
        <v>0</v>
      </c>
      <c r="H135" s="192">
        <f t="shared" si="24"/>
        <v>0</v>
      </c>
      <c r="I135" s="192">
        <f t="shared" si="24"/>
        <v>0</v>
      </c>
      <c r="J135" s="192">
        <f t="shared" si="24"/>
        <v>0</v>
      </c>
      <c r="K135" s="192">
        <f t="shared" si="24"/>
        <v>0</v>
      </c>
      <c r="L135" s="192">
        <f t="shared" si="24"/>
        <v>0</v>
      </c>
      <c r="AH135" s="260" t="str">
        <f t="shared" si="6"/>
        <v>None</v>
      </c>
    </row>
    <row r="136" spans="1:34" x14ac:dyDescent="0.35">
      <c r="A136" s="227" t="s">
        <v>2533</v>
      </c>
      <c r="AH136" s="260" t="e">
        <f t="shared" si="6"/>
        <v>#N/A</v>
      </c>
    </row>
    <row r="137" spans="1:34" x14ac:dyDescent="0.35">
      <c r="AH137" s="260" t="e">
        <f t="shared" si="6"/>
        <v>#N/A</v>
      </c>
    </row>
    <row r="138" spans="1:34" x14ac:dyDescent="0.35">
      <c r="AH138" s="260" t="e">
        <f t="shared" si="6"/>
        <v>#N/A</v>
      </c>
    </row>
    <row r="139" spans="1:34" x14ac:dyDescent="0.35">
      <c r="AH139" s="260" t="e">
        <f t="shared" si="6"/>
        <v>#N/A</v>
      </c>
    </row>
    <row r="140" spans="1:34" x14ac:dyDescent="0.35">
      <c r="AH140" s="260" t="e">
        <f t="shared" si="6"/>
        <v>#N/A</v>
      </c>
    </row>
    <row r="141" spans="1:34" x14ac:dyDescent="0.35">
      <c r="AH141" s="260" t="str">
        <f t="shared" si="6"/>
        <v>None</v>
      </c>
    </row>
    <row r="142" spans="1:34" x14ac:dyDescent="0.35">
      <c r="B142" s="216" t="s">
        <v>2280</v>
      </c>
      <c r="C142" s="216">
        <v>1</v>
      </c>
      <c r="D142" s="216">
        <v>2</v>
      </c>
      <c r="E142" s="216">
        <v>6</v>
      </c>
      <c r="F142" s="216">
        <v>12</v>
      </c>
      <c r="G142" s="216">
        <v>18</v>
      </c>
      <c r="H142" s="216">
        <v>24</v>
      </c>
      <c r="I142" s="216">
        <v>30</v>
      </c>
      <c r="J142" s="216">
        <v>36</v>
      </c>
      <c r="K142" s="216">
        <v>42</v>
      </c>
      <c r="L142" s="216">
        <v>48</v>
      </c>
      <c r="AH142" s="260" t="e">
        <f t="shared" si="6"/>
        <v>#N/A</v>
      </c>
    </row>
    <row r="143" spans="1:34" x14ac:dyDescent="0.35">
      <c r="A143" s="229" t="s">
        <v>2860</v>
      </c>
      <c r="B143" s="192" t="e">
        <f>AVERAGEIF(AZ2:AZ84,1,B2:B84)</f>
        <v>#DIV/0!</v>
      </c>
      <c r="C143" s="192" t="e">
        <f>AVERAGEIFS(C2:C84,AZ2:AZ84,1, C2:C84, "&lt;&gt;#N/A")</f>
        <v>#DIV/0!</v>
      </c>
      <c r="D143" s="192" t="e">
        <f>AVERAGEIFS(D2:D84,AZ2:AZ84,1, D2:D84, "&lt;&gt;#N/A")</f>
        <v>#DIV/0!</v>
      </c>
      <c r="E143" s="192" t="e">
        <f>AVERAGEIFS(E2:E84,AZ2:AZ84,1, E2:E84, "&lt;&gt;#N/A")</f>
        <v>#DIV/0!</v>
      </c>
      <c r="F143" s="192" t="e">
        <f>AVERAGEIFS(F2:F84,AZ2:AZ84,1, F2:F84, "&lt;&gt;#N/A")</f>
        <v>#DIV/0!</v>
      </c>
      <c r="G143" s="192" t="e">
        <f>AVERAGEIFS(G2:G84,AZ2:AZ84,1, G2:G84, "&lt;&gt;#N/A")</f>
        <v>#DIV/0!</v>
      </c>
      <c r="H143" s="192" t="e">
        <f>AVERAGEIFS(H2:H84,AZ2:AZ84,1, H2:H84, "&lt;&gt;#N/A")</f>
        <v>#DIV/0!</v>
      </c>
      <c r="I143" s="192" t="e">
        <f>AVERAGEIFS(I2:I84,AZ2:AZ84,1, I2:I84, "&lt;&gt;#N/A")</f>
        <v>#DIV/0!</v>
      </c>
      <c r="J143" s="192" t="e">
        <f>AVERAGEIFS(J2:J84,AZ2:AZ84,1, J2:J84, "&lt;&gt;#N/A")</f>
        <v>#DIV/0!</v>
      </c>
      <c r="K143" s="192" t="e">
        <f>AVERAGEIFS(K2:K84,AZ2:AZ84,1, K2:K84, "&lt;&gt;#N/A")</f>
        <v>#DIV/0!</v>
      </c>
      <c r="L143" s="192" t="e">
        <f>AVERAGEIFS(L2:L84,AZ2:AZ84,1, L2:L84, "&lt;&gt;#N/A")</f>
        <v>#DIV/0!</v>
      </c>
      <c r="AH143" s="260" t="str">
        <f t="shared" si="6"/>
        <v>None</v>
      </c>
    </row>
    <row r="144" spans="1:34" x14ac:dyDescent="0.35">
      <c r="A144" s="229" t="s">
        <v>2863</v>
      </c>
      <c r="B144" s="192" t="e">
        <f>AVERAGEIF(AZ2:AZ84,0,B2:B84)</f>
        <v>#N/A</v>
      </c>
      <c r="C144" t="e">
        <f>AVERAGEIFS(C2:C84,AZ2:AZ84,0, C2:C84, "&lt;&gt;#N/A")</f>
        <v>#DIV/0!</v>
      </c>
      <c r="D144" t="e">
        <f>AVERAGEIFS(D2:D84,AZ2:AZ84,0, D2:D84, "&lt;&gt;#N/A")</f>
        <v>#DIV/0!</v>
      </c>
      <c r="E144" t="e">
        <f>AVERAGEIFS(E2:E84,AZ2:AZ84,0, E2:E84, "&lt;&gt;#N/A")</f>
        <v>#DIV/0!</v>
      </c>
      <c r="F144" t="e">
        <f>AVERAGEIFS(F3:F84,AZ3:AZ84,0, F3:F84, "&lt;&gt;#N/A")</f>
        <v>#DIV/0!</v>
      </c>
      <c r="G144" t="e">
        <f>AVERAGEIFS(G3:G84,AZ3:AZ84,0, G3:G84, "&lt;&gt;#N/A")</f>
        <v>#DIV/0!</v>
      </c>
      <c r="H144" t="e">
        <f>AVERAGEIFS(H3:H84,AZ3:AZ84,0, H3:H84, "&lt;&gt;#N/A")</f>
        <v>#DIV/0!</v>
      </c>
      <c r="I144" t="e">
        <f>AVERAGEIFS(I3:I84,AZ3:AZ84,0, I3:I84, "&lt;&gt;#N/A")</f>
        <v>#DIV/0!</v>
      </c>
      <c r="J144" t="e">
        <f>AVERAGEIFS(J3:J84,AZ3:AZ84,0, J3:J84, "&lt;&gt;#N/A")</f>
        <v>#DIV/0!</v>
      </c>
      <c r="K144" t="e">
        <f>AVERAGEIFS(K3:K84,AZ3:AZ84,0, K3:K84, "&lt;&gt;#N/A")</f>
        <v>#DIV/0!</v>
      </c>
      <c r="L144" t="e">
        <f>AVERAGEIFS(L3:L84,AZ3:AZ84,0, L3:L84, "&lt;&gt;#N/A")</f>
        <v>#DIV/0!</v>
      </c>
      <c r="AH144" s="260" t="e">
        <f t="shared" si="6"/>
        <v>#N/A</v>
      </c>
    </row>
    <row r="145" spans="1:34" x14ac:dyDescent="0.35">
      <c r="A145" s="229" t="s">
        <v>2861</v>
      </c>
      <c r="B145" s="192" t="e" cm="1">
        <f t="array" ref="B145">MEDIAN(IF(AZ2:AZ84 = 1, B2:B84))</f>
        <v>#NUM!</v>
      </c>
      <c r="C145" s="192" t="e" cm="1">
        <f t="array" ref="C145">MEDIAN(IF(ISNA(IF(AZ2:AZ84=1,C2:C84,"")),"",IF(AZ2:AZ84=1,C2:C84,"")))</f>
        <v>#NUM!</v>
      </c>
      <c r="D145" s="192" t="e" cm="1">
        <f t="array" ref="D145">MEDIAN(IF(ISNA(IF(AZ2:AZ84=1,D2:D84,"")),"",IF(AZ2:AZ84=1,D2:D84,"")))</f>
        <v>#NUM!</v>
      </c>
      <c r="E145" s="192" t="e" cm="1">
        <f t="array" ref="E145">MEDIAN(IF(ISNA(IF(AZ2:AZ84=1,E2:E84,"")),"",IF(AZ2:AZ84=1,E2:E84,"")))</f>
        <v>#NUM!</v>
      </c>
      <c r="F145" s="192" t="e" cm="1">
        <f t="array" ref="F145">MEDIAN(IF(ISNA(IF(AZ2:AZ84=1,F2:F84,"")),"",IF(AZ2:AZ84=1,F2:F84,"")))</f>
        <v>#NUM!</v>
      </c>
      <c r="G145" s="192" t="e" cm="1">
        <f t="array" ref="G145">MEDIAN(IF(ISNA(IF(AZ2:AZ84=1,G2:G84,"")),"",IF(AZ2:AZ84=1,G2:G84,"")))</f>
        <v>#NUM!</v>
      </c>
      <c r="H145" s="192" t="e" cm="1">
        <f t="array" ref="H145">MEDIAN(IF(ISNA(IF(AZ2:AZ84=1,H2:H84,"")),"",IF(AZ2:AZ84=1,H2:H84,"")))</f>
        <v>#NUM!</v>
      </c>
      <c r="I145" s="192" t="e" cm="1">
        <f t="array" ref="I145">MEDIAN(IF(ISNA(IF(AZ2:AZ84=1,I2:I84,"")),"",IF(AZ2:AZ84=1,I2:I84,"")))</f>
        <v>#NUM!</v>
      </c>
      <c r="J145" s="192" t="e" cm="1">
        <f t="array" ref="J145">MEDIAN(IF(ISNA(IF(AZ2:AZ84=1,J2:J84,"")),"",IF(AZ2:AZ84=1,J2:J84,"")))</f>
        <v>#NUM!</v>
      </c>
      <c r="K145" s="192" t="e" cm="1">
        <f t="array" ref="K145">MEDIAN(IF(ISNA(IF(AZ2:AZ84=1,K2:K84,"")),"",IF(AZ2:AZ84=1,K2:K84,"")))</f>
        <v>#NUM!</v>
      </c>
      <c r="L145" s="192" t="e" cm="1">
        <f t="array" ref="L145">MEDIAN(IF(ISNA(IF(AZ2:AZ84=1,L2:L84,"")),"",IF(AZ2:AZ84=1,L2:L84,"")))</f>
        <v>#NUM!</v>
      </c>
      <c r="AH145" s="260" t="e">
        <f t="shared" si="6"/>
        <v>#N/A</v>
      </c>
    </row>
    <row r="146" spans="1:34" x14ac:dyDescent="0.35">
      <c r="A146" s="227" t="s">
        <v>2862</v>
      </c>
      <c r="B146" s="192" t="e" cm="1">
        <f t="array" ref="B146">MEDIAN(IF(AZ2:AZ84 = 0, B2:B84))</f>
        <v>#N/A</v>
      </c>
      <c r="C146" s="192" t="e" cm="1">
        <f t="array" ref="C146">MEDIAN(IF(ISNA(IF(AZ3:AZ85=1,C3:C85,"")),"",IF(AZ3:AZ85=1,C3:C85,"")))</f>
        <v>#NUM!</v>
      </c>
      <c r="D146" s="192" t="e" cm="1">
        <f t="array" ref="D146">MEDIAN(IF(ISNA(IF(AZ3:AZ85=1,D3:D85,"")),"",IF(AZ3:AZ85=1,D3:D85,"")))</f>
        <v>#NUM!</v>
      </c>
      <c r="E146" s="192" t="e" cm="1">
        <f t="array" ref="E146">MEDIAN(IF(ISNA(IF(AZ3:AZ85=1,E3:E85,"")),"",IF(AZ3:AZ85=1,E3:E85,"")))</f>
        <v>#NUM!</v>
      </c>
      <c r="F146" s="192" t="e" cm="1">
        <f t="array" ref="F146">MEDIAN(IF(ISNA(IF(AZ3:AZ85=1,F3:F85,"")),"",IF(AZ3:AZ85=1,F3:F85,"")))</f>
        <v>#NUM!</v>
      </c>
      <c r="G146" s="192" t="e" cm="1">
        <f t="array" ref="G146">MEDIAN(IF(ISNA(IF(AZ3:AZ85=1,G3:G85,"")),"",IF(AZ3:AZ85=1,G3:G85,"")))</f>
        <v>#NUM!</v>
      </c>
      <c r="H146" s="192" t="e" cm="1">
        <f t="array" ref="H146">MEDIAN(IF(ISNA(IF(AZ3:AZ85=1,H3:H85,"")),"",IF(AZ3:AZ85=1,H3:H85,"")))</f>
        <v>#NUM!</v>
      </c>
      <c r="I146" s="192" t="e" cm="1">
        <f t="array" ref="I146">MEDIAN(IF(ISNA(IF(AZ3:AZ85=1,I3:I85,"")),"",IF(AZ3:AZ85=1,I3:I85,"")))</f>
        <v>#NUM!</v>
      </c>
      <c r="J146" s="192" t="e" cm="1">
        <f t="array" ref="J146">MEDIAN(IF(ISNA(IF(AZ3:AZ85=1,J3:J85,"")),"",IF(AZ3:AZ85=1,J3:J85,"")))</f>
        <v>#NUM!</v>
      </c>
      <c r="K146" s="192" t="e" cm="1">
        <f t="array" ref="K146">MEDIAN(IF(ISNA(IF(AZ3:AZ85=1,K3:K85,"")),"",IF(AZ3:AZ85=1,K3:K85,"")))</f>
        <v>#NUM!</v>
      </c>
      <c r="L146" s="192" t="e" cm="1">
        <f t="array" ref="L146">MEDIAN(IF(ISNA(IF(AZ3:AZ85=1,L3:L85,"")),"",IF(AZ3:AZ85=1,L3:L85,"")))</f>
        <v>#NUM!</v>
      </c>
      <c r="AH146" s="260" t="str">
        <f t="shared" si="6"/>
        <v>None</v>
      </c>
    </row>
    <row r="147" spans="1:34" x14ac:dyDescent="0.35">
      <c r="AH147" s="260" t="e">
        <f t="shared" si="6"/>
        <v>#N/A</v>
      </c>
    </row>
    <row r="148" spans="1:34" x14ac:dyDescent="0.35">
      <c r="AH148" s="260" t="str">
        <f t="shared" si="6"/>
        <v>None</v>
      </c>
    </row>
    <row r="149" spans="1:34" x14ac:dyDescent="0.35">
      <c r="AH149" s="260" t="e">
        <f t="shared" ref="AH149:AH167" si="25">AI66</f>
        <v>#N/A</v>
      </c>
    </row>
    <row r="150" spans="1:34" x14ac:dyDescent="0.35">
      <c r="AH150" s="260" t="e">
        <f t="shared" si="25"/>
        <v>#N/A</v>
      </c>
    </row>
    <row r="151" spans="1:34" x14ac:dyDescent="0.35">
      <c r="A151" s="227"/>
      <c r="AH151" s="260" t="str">
        <f t="shared" si="25"/>
        <v>None</v>
      </c>
    </row>
    <row r="152" spans="1:34" x14ac:dyDescent="0.35">
      <c r="A152" s="227"/>
      <c r="AH152" s="260" t="e">
        <f t="shared" si="25"/>
        <v>#N/A</v>
      </c>
    </row>
    <row r="153" spans="1:34" x14ac:dyDescent="0.35">
      <c r="AH153" s="260" t="str">
        <f t="shared" si="25"/>
        <v>None</v>
      </c>
    </row>
    <row r="154" spans="1:34" x14ac:dyDescent="0.35">
      <c r="AH154" s="260" t="e">
        <f t="shared" si="25"/>
        <v>#N/A</v>
      </c>
    </row>
    <row r="155" spans="1:34" x14ac:dyDescent="0.35">
      <c r="AH155" s="260" t="str">
        <f t="shared" si="25"/>
        <v>None</v>
      </c>
    </row>
    <row r="156" spans="1:34" x14ac:dyDescent="0.35">
      <c r="AH156" s="260" t="str">
        <f t="shared" si="25"/>
        <v>None</v>
      </c>
    </row>
    <row r="157" spans="1:34" x14ac:dyDescent="0.35">
      <c r="AH157" s="260" t="str">
        <f t="shared" si="25"/>
        <v>None</v>
      </c>
    </row>
    <row r="158" spans="1:34" x14ac:dyDescent="0.35">
      <c r="AH158" s="260" t="str">
        <f t="shared" si="25"/>
        <v>None</v>
      </c>
    </row>
    <row r="159" spans="1:34" x14ac:dyDescent="0.35">
      <c r="AH159" s="260" t="e">
        <f t="shared" si="25"/>
        <v>#N/A</v>
      </c>
    </row>
    <row r="160" spans="1:34" x14ac:dyDescent="0.35">
      <c r="AH160" s="260" t="e">
        <f t="shared" si="25"/>
        <v>#N/A</v>
      </c>
    </row>
    <row r="161" spans="33:34" x14ac:dyDescent="0.35">
      <c r="AH161" s="260" t="e">
        <f t="shared" si="25"/>
        <v>#N/A</v>
      </c>
    </row>
    <row r="162" spans="33:34" x14ac:dyDescent="0.35">
      <c r="AH162" s="260" t="str">
        <f t="shared" si="25"/>
        <v>between 6 and 10 per day</v>
      </c>
    </row>
    <row r="163" spans="33:34" x14ac:dyDescent="0.35">
      <c r="AH163" s="260" t="str">
        <f t="shared" si="25"/>
        <v>None</v>
      </c>
    </row>
    <row r="164" spans="33:34" x14ac:dyDescent="0.35">
      <c r="AH164" s="260" t="e">
        <f t="shared" si="25"/>
        <v>#N/A</v>
      </c>
    </row>
    <row r="165" spans="33:34" x14ac:dyDescent="0.35">
      <c r="AH165" s="260" t="e">
        <f t="shared" si="25"/>
        <v>#N/A</v>
      </c>
    </row>
    <row r="166" spans="33:34" x14ac:dyDescent="0.35">
      <c r="AH166" s="260" t="e">
        <f t="shared" si="25"/>
        <v>#N/A</v>
      </c>
    </row>
    <row r="167" spans="33:34" x14ac:dyDescent="0.35">
      <c r="AH167" s="261" t="str">
        <f t="shared" si="25"/>
        <v>None</v>
      </c>
    </row>
    <row r="168" spans="33:34" x14ac:dyDescent="0.35">
      <c r="AG168">
        <v>2</v>
      </c>
      <c r="AH168" s="262" t="e">
        <f t="shared" ref="AH168:AH231" si="26">AJ2</f>
        <v>#N/A</v>
      </c>
    </row>
    <row r="169" spans="33:34" x14ac:dyDescent="0.35">
      <c r="AH169" s="260" t="e">
        <f t="shared" si="26"/>
        <v>#N/A</v>
      </c>
    </row>
    <row r="170" spans="33:34" x14ac:dyDescent="0.35">
      <c r="AH170" s="260" t="e">
        <f t="shared" si="26"/>
        <v>#N/A</v>
      </c>
    </row>
    <row r="171" spans="33:34" x14ac:dyDescent="0.35">
      <c r="AH171" s="260" t="str">
        <f t="shared" si="26"/>
        <v>None</v>
      </c>
    </row>
    <row r="172" spans="33:34" x14ac:dyDescent="0.35">
      <c r="AH172" s="260" t="str">
        <f t="shared" si="26"/>
        <v>None</v>
      </c>
    </row>
    <row r="173" spans="33:34" x14ac:dyDescent="0.35">
      <c r="AH173" s="260" t="e">
        <f t="shared" si="26"/>
        <v>#N/A</v>
      </c>
    </row>
    <row r="174" spans="33:34" x14ac:dyDescent="0.35">
      <c r="AH174" s="260" t="e">
        <f t="shared" si="26"/>
        <v>#N/A</v>
      </c>
    </row>
    <row r="175" spans="33:34" x14ac:dyDescent="0.35">
      <c r="AH175" s="260" t="e">
        <f t="shared" si="26"/>
        <v>#N/A</v>
      </c>
    </row>
    <row r="176" spans="33:34" x14ac:dyDescent="0.35">
      <c r="AH176" s="260" t="e">
        <f t="shared" si="26"/>
        <v>#N/A</v>
      </c>
    </row>
    <row r="177" spans="1:34" x14ac:dyDescent="0.35">
      <c r="AH177" s="260" t="e">
        <f t="shared" si="26"/>
        <v>#N/A</v>
      </c>
    </row>
    <row r="178" spans="1:34" x14ac:dyDescent="0.35">
      <c r="AH178" s="260" t="e">
        <f t="shared" si="26"/>
        <v>#N/A</v>
      </c>
    </row>
    <row r="179" spans="1:34" x14ac:dyDescent="0.35">
      <c r="AH179" s="260" t="str">
        <f t="shared" si="26"/>
        <v>None</v>
      </c>
    </row>
    <row r="180" spans="1:34" x14ac:dyDescent="0.35">
      <c r="AH180" s="260" t="e">
        <f t="shared" si="26"/>
        <v>#N/A</v>
      </c>
    </row>
    <row r="181" spans="1:34" x14ac:dyDescent="0.35">
      <c r="AH181" s="260" t="e">
        <f t="shared" si="26"/>
        <v>#N/A</v>
      </c>
    </row>
    <row r="182" spans="1:34" x14ac:dyDescent="0.35">
      <c r="AH182" s="260" t="e">
        <f t="shared" si="26"/>
        <v>#N/A</v>
      </c>
    </row>
    <row r="183" spans="1:34" x14ac:dyDescent="0.35">
      <c r="AH183" s="260" t="e">
        <f t="shared" si="26"/>
        <v>#N/A</v>
      </c>
    </row>
    <row r="184" spans="1:34" x14ac:dyDescent="0.35">
      <c r="AH184" s="260" t="str">
        <f t="shared" si="26"/>
        <v>None</v>
      </c>
    </row>
    <row r="185" spans="1:34" x14ac:dyDescent="0.35">
      <c r="AH185" s="260" t="str">
        <f t="shared" si="26"/>
        <v>None</v>
      </c>
    </row>
    <row r="186" spans="1:34" x14ac:dyDescent="0.35">
      <c r="AH186" s="260" t="e">
        <f t="shared" si="26"/>
        <v>#N/A</v>
      </c>
    </row>
    <row r="187" spans="1:34" x14ac:dyDescent="0.35">
      <c r="AH187" s="260" t="str">
        <f t="shared" si="26"/>
        <v>None</v>
      </c>
    </row>
    <row r="188" spans="1:34" x14ac:dyDescent="0.35">
      <c r="AH188" s="260" t="str">
        <f t="shared" si="26"/>
        <v>None</v>
      </c>
    </row>
    <row r="189" spans="1:34" x14ac:dyDescent="0.35">
      <c r="AH189" s="260" t="str">
        <f t="shared" si="26"/>
        <v>None</v>
      </c>
    </row>
    <row r="190" spans="1:34" x14ac:dyDescent="0.35">
      <c r="AH190" s="260" t="str">
        <f t="shared" si="26"/>
        <v>None</v>
      </c>
    </row>
    <row r="191" spans="1:34" x14ac:dyDescent="0.35">
      <c r="A191"/>
      <c r="AH191" s="260" t="e">
        <f t="shared" si="26"/>
        <v>#N/A</v>
      </c>
    </row>
    <row r="192" spans="1:34" x14ac:dyDescent="0.35">
      <c r="A192" s="291"/>
      <c r="AH192" s="260" t="e">
        <f t="shared" si="26"/>
        <v>#N/A</v>
      </c>
    </row>
    <row r="193" spans="1:34" x14ac:dyDescent="0.35">
      <c r="A193" s="291"/>
      <c r="AH193" s="260" t="str">
        <f t="shared" si="26"/>
        <v>None</v>
      </c>
    </row>
    <row r="194" spans="1:34" x14ac:dyDescent="0.35">
      <c r="A194" s="291"/>
      <c r="AH194" s="260" t="e">
        <f t="shared" si="26"/>
        <v>#N/A</v>
      </c>
    </row>
    <row r="195" spans="1:34" x14ac:dyDescent="0.35">
      <c r="A195" s="291"/>
      <c r="AH195" s="260" t="e">
        <f t="shared" si="26"/>
        <v>#N/A</v>
      </c>
    </row>
    <row r="196" spans="1:34" x14ac:dyDescent="0.35">
      <c r="A196" s="291"/>
      <c r="AH196" s="260" t="e">
        <f t="shared" si="26"/>
        <v>#N/A</v>
      </c>
    </row>
    <row r="197" spans="1:34" x14ac:dyDescent="0.35">
      <c r="A197" s="291"/>
      <c r="AH197" s="260" t="e">
        <f t="shared" si="26"/>
        <v>#N/A</v>
      </c>
    </row>
    <row r="198" spans="1:34" x14ac:dyDescent="0.35">
      <c r="A198"/>
      <c r="AH198" s="260" t="e">
        <f t="shared" si="26"/>
        <v>#N/A</v>
      </c>
    </row>
    <row r="199" spans="1:34" x14ac:dyDescent="0.35">
      <c r="A199" s="291"/>
      <c r="AH199" s="260" t="e">
        <f t="shared" si="26"/>
        <v>#N/A</v>
      </c>
    </row>
    <row r="200" spans="1:34" x14ac:dyDescent="0.35">
      <c r="A200" s="291"/>
      <c r="AH200" s="260" t="e">
        <f t="shared" si="26"/>
        <v>#N/A</v>
      </c>
    </row>
    <row r="201" spans="1:34" x14ac:dyDescent="0.35">
      <c r="A201" s="291"/>
      <c r="AH201" s="260" t="e">
        <f t="shared" si="26"/>
        <v>#N/A</v>
      </c>
    </row>
    <row r="202" spans="1:34" x14ac:dyDescent="0.35">
      <c r="AH202" s="260" t="str">
        <f t="shared" si="26"/>
        <v>None</v>
      </c>
    </row>
    <row r="203" spans="1:34" x14ac:dyDescent="0.35">
      <c r="A203" s="228"/>
      <c r="AH203" s="260" t="str">
        <f t="shared" si="26"/>
        <v>None</v>
      </c>
    </row>
    <row r="204" spans="1:34" x14ac:dyDescent="0.35">
      <c r="AH204" s="260" t="e">
        <f t="shared" si="26"/>
        <v>#N/A</v>
      </c>
    </row>
    <row r="205" spans="1:34" x14ac:dyDescent="0.35">
      <c r="A205" s="227"/>
      <c r="AH205" s="260" t="e">
        <f t="shared" si="26"/>
        <v>#N/A</v>
      </c>
    </row>
    <row r="206" spans="1:34" x14ac:dyDescent="0.35">
      <c r="A206" s="228"/>
      <c r="AH206" s="260" t="e">
        <f t="shared" si="26"/>
        <v>#N/A</v>
      </c>
    </row>
    <row r="207" spans="1:34" x14ac:dyDescent="0.35">
      <c r="AH207" s="260" t="e">
        <f t="shared" si="26"/>
        <v>#N/A</v>
      </c>
    </row>
    <row r="208" spans="1:34" x14ac:dyDescent="0.35">
      <c r="A208" s="227"/>
      <c r="B208" s="294"/>
      <c r="C208" s="294"/>
      <c r="D208" s="294"/>
      <c r="E208" s="294"/>
      <c r="F208" s="294"/>
      <c r="G208" s="294"/>
      <c r="H208" s="294"/>
      <c r="I208" s="294"/>
      <c r="J208" s="294"/>
      <c r="K208" s="294"/>
      <c r="L208" s="294"/>
      <c r="AH208" s="260" t="e">
        <f t="shared" si="26"/>
        <v>#N/A</v>
      </c>
    </row>
    <row r="209" spans="1:34" x14ac:dyDescent="0.35">
      <c r="A209" s="227"/>
      <c r="B209" s="294"/>
      <c r="C209" s="294"/>
      <c r="D209" s="294"/>
      <c r="E209" s="294"/>
      <c r="F209" s="294"/>
      <c r="G209" s="294"/>
      <c r="H209" s="294"/>
      <c r="I209" s="294"/>
      <c r="J209" s="294"/>
      <c r="K209" s="294"/>
      <c r="L209" s="294"/>
      <c r="AH209" s="260" t="e">
        <f t="shared" si="26"/>
        <v>#N/A</v>
      </c>
    </row>
    <row r="210" spans="1:34" x14ac:dyDescent="0.35">
      <c r="A210" s="227"/>
      <c r="B210" s="294"/>
      <c r="C210" s="294"/>
      <c r="D210" s="294"/>
      <c r="E210" s="294"/>
      <c r="F210" s="294"/>
      <c r="G210" s="294"/>
      <c r="H210" s="294"/>
      <c r="I210" s="294"/>
      <c r="J210" s="294"/>
      <c r="K210" s="294"/>
      <c r="L210" s="294"/>
      <c r="AH210" s="260" t="e">
        <f t="shared" si="26"/>
        <v>#N/A</v>
      </c>
    </row>
    <row r="211" spans="1:34" x14ac:dyDescent="0.35">
      <c r="A211" s="227"/>
      <c r="B211" s="294"/>
      <c r="C211" s="294"/>
      <c r="D211" s="294"/>
      <c r="E211" s="294"/>
      <c r="F211" s="294"/>
      <c r="G211" s="294"/>
      <c r="H211" s="294"/>
      <c r="I211" s="294"/>
      <c r="J211" s="294"/>
      <c r="K211" s="294"/>
      <c r="L211" s="294"/>
      <c r="AH211" s="260" t="e">
        <f t="shared" si="26"/>
        <v>#N/A</v>
      </c>
    </row>
    <row r="212" spans="1:34" x14ac:dyDescent="0.35">
      <c r="A212" s="227"/>
      <c r="B212" s="294"/>
      <c r="C212" s="294"/>
      <c r="D212" s="294"/>
      <c r="E212" s="294"/>
      <c r="F212" s="294"/>
      <c r="G212" s="294"/>
      <c r="H212" s="294"/>
      <c r="I212" s="294"/>
      <c r="J212" s="294"/>
      <c r="K212" s="294"/>
      <c r="L212" s="294"/>
      <c r="AH212" s="260" t="e">
        <f t="shared" si="26"/>
        <v>#N/A</v>
      </c>
    </row>
    <row r="213" spans="1:34" x14ac:dyDescent="0.35">
      <c r="A213" s="227"/>
      <c r="B213" s="294"/>
      <c r="C213" s="294"/>
      <c r="D213" s="294"/>
      <c r="E213" s="294"/>
      <c r="F213" s="294"/>
      <c r="G213" s="294"/>
      <c r="H213" s="294"/>
      <c r="I213" s="294"/>
      <c r="J213" s="294"/>
      <c r="K213" s="294"/>
      <c r="L213" s="294"/>
      <c r="AH213" s="260" t="e">
        <f t="shared" si="26"/>
        <v>#N/A</v>
      </c>
    </row>
    <row r="214" spans="1:34" x14ac:dyDescent="0.35">
      <c r="A214" s="227"/>
      <c r="B214" s="294"/>
      <c r="C214" s="294"/>
      <c r="D214" s="294"/>
      <c r="E214" s="294"/>
      <c r="F214" s="294"/>
      <c r="G214" s="294"/>
      <c r="H214" s="294"/>
      <c r="I214" s="294"/>
      <c r="J214" s="294"/>
      <c r="K214" s="294"/>
      <c r="L214" s="294"/>
      <c r="AH214" s="260" t="str">
        <f t="shared" si="26"/>
        <v>None</v>
      </c>
    </row>
    <row r="215" spans="1:34" x14ac:dyDescent="0.35">
      <c r="A215" s="227"/>
      <c r="B215" s="294"/>
      <c r="C215" s="188"/>
      <c r="D215" s="188"/>
      <c r="E215" s="188"/>
      <c r="F215" s="188"/>
      <c r="G215" s="188"/>
      <c r="H215" s="188"/>
      <c r="AH215" s="260" t="e">
        <f t="shared" si="26"/>
        <v>#N/A</v>
      </c>
    </row>
    <row r="216" spans="1:34" x14ac:dyDescent="0.35">
      <c r="A216" s="227"/>
      <c r="B216" s="294"/>
      <c r="C216" s="188"/>
      <c r="D216" s="188"/>
      <c r="E216" s="188"/>
      <c r="F216" s="188"/>
      <c r="G216" s="188"/>
      <c r="H216" s="188"/>
      <c r="AH216" s="260" t="e">
        <f t="shared" si="26"/>
        <v>#N/A</v>
      </c>
    </row>
    <row r="217" spans="1:34" x14ac:dyDescent="0.35">
      <c r="A217" s="227"/>
      <c r="B217" s="295"/>
      <c r="C217" s="295"/>
      <c r="D217" s="295"/>
      <c r="E217" s="295"/>
      <c r="F217" s="295"/>
      <c r="G217" s="295"/>
      <c r="H217" s="295"/>
      <c r="I217" s="295"/>
      <c r="J217" s="295"/>
      <c r="K217" s="295"/>
      <c r="L217" s="295"/>
      <c r="AH217" s="260" t="e">
        <f t="shared" si="26"/>
        <v>#N/A</v>
      </c>
    </row>
    <row r="218" spans="1:34" x14ac:dyDescent="0.35">
      <c r="A218" s="227"/>
      <c r="B218" s="294"/>
      <c r="C218" s="294"/>
      <c r="D218" s="294"/>
      <c r="E218" s="294"/>
      <c r="F218" s="294"/>
      <c r="G218" s="294"/>
      <c r="H218" s="294"/>
      <c r="I218" s="294"/>
      <c r="J218" s="294"/>
      <c r="K218" s="294"/>
      <c r="L218" s="294"/>
      <c r="AH218" s="260" t="e">
        <f t="shared" si="26"/>
        <v>#N/A</v>
      </c>
    </row>
    <row r="219" spans="1:34" x14ac:dyDescent="0.35">
      <c r="A219" s="227"/>
      <c r="B219" s="294"/>
      <c r="C219" s="294"/>
      <c r="D219" s="294"/>
      <c r="E219" s="294"/>
      <c r="F219" s="294"/>
      <c r="G219" s="294"/>
      <c r="H219" s="294"/>
      <c r="I219" s="294"/>
      <c r="J219" s="294"/>
      <c r="K219" s="294"/>
      <c r="L219" s="294"/>
      <c r="AH219" s="260" t="e">
        <f t="shared" si="26"/>
        <v>#N/A</v>
      </c>
    </row>
    <row r="220" spans="1:34" x14ac:dyDescent="0.35">
      <c r="A220" s="227"/>
      <c r="B220" s="294"/>
      <c r="C220" s="294"/>
      <c r="D220" s="294"/>
      <c r="E220" s="294"/>
      <c r="F220" s="294"/>
      <c r="G220" s="294"/>
      <c r="H220" s="294"/>
      <c r="I220" s="294"/>
      <c r="J220" s="294"/>
      <c r="K220" s="294"/>
      <c r="L220" s="294"/>
      <c r="AH220" s="260" t="e">
        <f t="shared" si="26"/>
        <v>#N/A</v>
      </c>
    </row>
    <row r="221" spans="1:34" x14ac:dyDescent="0.35">
      <c r="A221" s="227"/>
      <c r="B221" s="294"/>
      <c r="C221" s="294"/>
      <c r="D221" s="294"/>
      <c r="E221" s="294"/>
      <c r="F221" s="294"/>
      <c r="G221" s="294"/>
      <c r="H221" s="294"/>
      <c r="I221" s="294"/>
      <c r="J221" s="294"/>
      <c r="K221" s="294"/>
      <c r="L221" s="294"/>
      <c r="AH221" s="260" t="e">
        <f t="shared" si="26"/>
        <v>#N/A</v>
      </c>
    </row>
    <row r="222" spans="1:34" x14ac:dyDescent="0.35">
      <c r="A222" s="227"/>
      <c r="B222" s="294"/>
      <c r="C222" s="188"/>
      <c r="D222" s="188"/>
      <c r="E222" s="188"/>
      <c r="F222" s="188"/>
      <c r="G222" s="188"/>
      <c r="H222" s="188"/>
      <c r="AH222" s="260" t="e">
        <f t="shared" si="26"/>
        <v>#N/A</v>
      </c>
    </row>
    <row r="223" spans="1:34" x14ac:dyDescent="0.35">
      <c r="A223" s="227"/>
      <c r="B223" s="294"/>
      <c r="C223" s="188"/>
      <c r="D223" s="188"/>
      <c r="E223" s="188"/>
      <c r="F223" s="188"/>
      <c r="G223" s="188"/>
      <c r="H223" s="188"/>
      <c r="AH223" s="260" t="e">
        <f t="shared" si="26"/>
        <v>#N/A</v>
      </c>
    </row>
    <row r="224" spans="1:34" x14ac:dyDescent="0.35">
      <c r="A224" s="227"/>
      <c r="B224" s="294"/>
      <c r="C224" s="188"/>
      <c r="D224" s="188"/>
      <c r="E224" s="188"/>
      <c r="F224" s="188"/>
      <c r="G224" s="188"/>
      <c r="H224" s="188"/>
      <c r="AH224" s="260" t="str">
        <f t="shared" si="26"/>
        <v>None</v>
      </c>
    </row>
    <row r="225" spans="1:34" x14ac:dyDescent="0.35">
      <c r="A225" s="227"/>
      <c r="B225" s="294"/>
      <c r="C225" s="188"/>
      <c r="D225" s="188"/>
      <c r="E225" s="188"/>
      <c r="F225" s="188"/>
      <c r="G225" s="188"/>
      <c r="H225" s="188"/>
      <c r="AH225" s="260" t="e">
        <f t="shared" si="26"/>
        <v>#N/A</v>
      </c>
    </row>
    <row r="226" spans="1:34" x14ac:dyDescent="0.35">
      <c r="A226" s="227"/>
      <c r="B226" s="294"/>
      <c r="C226" s="188"/>
      <c r="D226" s="188"/>
      <c r="E226" s="188"/>
      <c r="F226" s="188"/>
      <c r="G226" s="188"/>
      <c r="H226" s="188"/>
      <c r="AH226" s="260" t="str">
        <f t="shared" si="26"/>
        <v>None</v>
      </c>
    </row>
    <row r="227" spans="1:34" x14ac:dyDescent="0.35">
      <c r="A227" s="227"/>
      <c r="B227" s="294"/>
      <c r="C227" s="188"/>
      <c r="D227" s="188"/>
      <c r="E227" s="188"/>
      <c r="F227" s="188"/>
      <c r="G227" s="188"/>
      <c r="H227" s="188"/>
      <c r="AH227" s="260" t="e">
        <f t="shared" si="26"/>
        <v>#N/A</v>
      </c>
    </row>
    <row r="228" spans="1:34" x14ac:dyDescent="0.35">
      <c r="A228" s="227"/>
      <c r="B228" s="294"/>
      <c r="C228" s="188"/>
      <c r="D228" s="188"/>
      <c r="E228" s="188"/>
      <c r="F228" s="188"/>
      <c r="G228" s="188"/>
      <c r="H228" s="188"/>
      <c r="AH228" s="260" t="e">
        <f t="shared" si="26"/>
        <v>#N/A</v>
      </c>
    </row>
    <row r="229" spans="1:34" x14ac:dyDescent="0.35">
      <c r="A229" s="227"/>
      <c r="B229" s="294"/>
      <c r="C229" s="294"/>
      <c r="D229" s="294"/>
      <c r="E229" s="294"/>
      <c r="F229" s="294"/>
      <c r="G229" s="294"/>
      <c r="H229" s="294"/>
      <c r="I229" s="294"/>
      <c r="J229" s="294"/>
      <c r="K229" s="294"/>
      <c r="L229" s="294"/>
      <c r="AH229" s="260" t="str">
        <f t="shared" si="26"/>
        <v>None</v>
      </c>
    </row>
    <row r="230" spans="1:34" x14ac:dyDescent="0.35">
      <c r="A230" s="227"/>
      <c r="B230" s="294"/>
      <c r="C230" s="294"/>
      <c r="D230" s="294"/>
      <c r="E230" s="294"/>
      <c r="F230" s="294"/>
      <c r="G230" s="294"/>
      <c r="H230" s="294"/>
      <c r="I230" s="294"/>
      <c r="J230" s="294"/>
      <c r="K230" s="294"/>
      <c r="L230" s="294"/>
      <c r="AH230" s="260" t="e">
        <f t="shared" si="26"/>
        <v>#N/A</v>
      </c>
    </row>
    <row r="231" spans="1:34" x14ac:dyDescent="0.35">
      <c r="A231" s="227"/>
      <c r="B231" s="294"/>
      <c r="C231" s="294"/>
      <c r="D231" s="294"/>
      <c r="E231" s="294"/>
      <c r="F231" s="294"/>
      <c r="G231" s="294"/>
      <c r="H231" s="294"/>
      <c r="I231" s="294"/>
      <c r="J231" s="294"/>
      <c r="K231" s="294"/>
      <c r="L231" s="294"/>
      <c r="AH231" s="260" t="str">
        <f t="shared" si="26"/>
        <v>None</v>
      </c>
    </row>
    <row r="232" spans="1:34" x14ac:dyDescent="0.35">
      <c r="A232" s="227"/>
      <c r="B232" s="294"/>
      <c r="C232" s="294"/>
      <c r="D232" s="294"/>
      <c r="E232" s="294"/>
      <c r="F232" s="294"/>
      <c r="G232" s="294"/>
      <c r="H232" s="294"/>
      <c r="I232" s="294"/>
      <c r="J232" s="294"/>
      <c r="K232" s="294"/>
      <c r="L232" s="294"/>
      <c r="AH232" s="260" t="e">
        <f t="shared" ref="AH232:AH250" si="27">AJ66</f>
        <v>#N/A</v>
      </c>
    </row>
    <row r="233" spans="1:34" x14ac:dyDescent="0.35">
      <c r="A233" s="227"/>
      <c r="B233" s="294"/>
      <c r="C233" s="294"/>
      <c r="D233" s="294"/>
      <c r="E233" s="294"/>
      <c r="F233" s="294"/>
      <c r="G233" s="294"/>
      <c r="H233" s="294"/>
      <c r="I233" s="294"/>
      <c r="J233" s="294"/>
      <c r="K233" s="294"/>
      <c r="L233" s="294"/>
      <c r="AH233" s="260" t="e">
        <f t="shared" si="27"/>
        <v>#N/A</v>
      </c>
    </row>
    <row r="234" spans="1:34" x14ac:dyDescent="0.35">
      <c r="A234" s="227"/>
      <c r="B234" s="294"/>
      <c r="C234" s="294"/>
      <c r="D234" s="294"/>
      <c r="E234" s="294"/>
      <c r="F234" s="294"/>
      <c r="G234" s="294"/>
      <c r="H234" s="294"/>
      <c r="I234" s="294"/>
      <c r="J234" s="294"/>
      <c r="K234" s="294"/>
      <c r="L234" s="294"/>
      <c r="AH234" s="260" t="e">
        <f t="shared" si="27"/>
        <v>#N/A</v>
      </c>
    </row>
    <row r="235" spans="1:34" x14ac:dyDescent="0.35">
      <c r="A235" s="227"/>
      <c r="B235" s="294"/>
      <c r="C235" s="294"/>
      <c r="D235" s="294"/>
      <c r="E235" s="294"/>
      <c r="F235" s="294"/>
      <c r="G235" s="294"/>
      <c r="H235" s="294"/>
      <c r="I235" s="294"/>
      <c r="J235" s="294"/>
      <c r="K235" s="294"/>
      <c r="L235" s="294"/>
      <c r="AH235" s="260" t="e">
        <f t="shared" si="27"/>
        <v>#N/A</v>
      </c>
    </row>
    <row r="236" spans="1:34" x14ac:dyDescent="0.35">
      <c r="A236" s="227"/>
      <c r="B236" s="294"/>
      <c r="C236" s="188"/>
      <c r="D236" s="188"/>
      <c r="E236" s="188"/>
      <c r="F236" s="188"/>
      <c r="G236" s="188"/>
      <c r="H236" s="188"/>
      <c r="AH236" s="260" t="e">
        <f t="shared" si="27"/>
        <v>#N/A</v>
      </c>
    </row>
    <row r="237" spans="1:34" x14ac:dyDescent="0.35">
      <c r="A237" s="227"/>
      <c r="B237" s="294"/>
      <c r="C237" s="188"/>
      <c r="D237" s="188"/>
      <c r="E237" s="188"/>
      <c r="F237" s="188"/>
      <c r="G237" s="188"/>
      <c r="H237" s="188"/>
      <c r="AH237" s="260" t="e">
        <f t="shared" si="27"/>
        <v>#N/A</v>
      </c>
    </row>
    <row r="238" spans="1:34" x14ac:dyDescent="0.35">
      <c r="A238" s="227"/>
      <c r="B238" s="294"/>
      <c r="C238" s="188"/>
      <c r="D238" s="188"/>
      <c r="E238" s="188"/>
      <c r="F238" s="188"/>
      <c r="G238" s="188"/>
      <c r="H238" s="188"/>
      <c r="AH238" s="260" t="str">
        <f t="shared" si="27"/>
        <v>None</v>
      </c>
    </row>
    <row r="239" spans="1:34" x14ac:dyDescent="0.35">
      <c r="A239" s="227"/>
      <c r="B239" s="294"/>
      <c r="C239" s="188"/>
      <c r="D239" s="188"/>
      <c r="E239" s="188"/>
      <c r="F239" s="188"/>
      <c r="G239" s="188"/>
      <c r="H239" s="188"/>
      <c r="AH239" s="260" t="str">
        <f t="shared" si="27"/>
        <v>None</v>
      </c>
    </row>
    <row r="240" spans="1:34" x14ac:dyDescent="0.35">
      <c r="AH240" s="260" t="e">
        <f t="shared" si="27"/>
        <v>#N/A</v>
      </c>
    </row>
    <row r="241" spans="1:34" x14ac:dyDescent="0.35">
      <c r="B241" s="216"/>
      <c r="C241" s="216"/>
      <c r="D241" s="216"/>
      <c r="E241" s="216"/>
      <c r="F241" s="216"/>
      <c r="G241" s="216"/>
      <c r="H241" s="216"/>
      <c r="I241" s="216"/>
      <c r="J241" s="216"/>
      <c r="K241" s="216"/>
      <c r="L241" s="216"/>
      <c r="AH241" s="260" t="str">
        <f t="shared" si="27"/>
        <v>None</v>
      </c>
    </row>
    <row r="242" spans="1:34" x14ac:dyDescent="0.35">
      <c r="C242" s="192"/>
      <c r="D242" s="192"/>
      <c r="E242" s="192"/>
      <c r="F242" s="192"/>
      <c r="G242" s="192"/>
      <c r="H242" s="192"/>
      <c r="I242" s="192"/>
      <c r="J242" s="192"/>
      <c r="K242" s="192"/>
      <c r="L242" s="192"/>
      <c r="AH242" s="260" t="e">
        <f t="shared" si="27"/>
        <v>#N/A</v>
      </c>
    </row>
    <row r="243" spans="1:34" x14ac:dyDescent="0.35">
      <c r="I243"/>
      <c r="J243"/>
      <c r="K243"/>
      <c r="L243"/>
      <c r="AH243" s="260" t="e">
        <f t="shared" si="27"/>
        <v>#N/A</v>
      </c>
    </row>
    <row r="244" spans="1:34" x14ac:dyDescent="0.35">
      <c r="C244" s="192"/>
      <c r="D244" s="192"/>
      <c r="E244" s="192"/>
      <c r="F244" s="192"/>
      <c r="G244" s="192"/>
      <c r="H244" s="192"/>
      <c r="I244" s="192"/>
      <c r="J244" s="192"/>
      <c r="K244" s="192"/>
      <c r="L244" s="192"/>
      <c r="AH244" s="260" t="e">
        <f t="shared" si="27"/>
        <v>#N/A</v>
      </c>
    </row>
    <row r="245" spans="1:34" x14ac:dyDescent="0.35">
      <c r="A245" s="227"/>
      <c r="C245" s="192"/>
      <c r="D245" s="192"/>
      <c r="E245" s="192"/>
      <c r="F245" s="192"/>
      <c r="G245" s="192"/>
      <c r="H245" s="192"/>
      <c r="I245" s="192"/>
      <c r="J245" s="192"/>
      <c r="K245" s="192"/>
      <c r="L245" s="192"/>
      <c r="AH245" s="260" t="e">
        <f t="shared" si="27"/>
        <v>#N/A</v>
      </c>
    </row>
    <row r="246" spans="1:34" x14ac:dyDescent="0.35">
      <c r="AH246" s="260" t="str">
        <f t="shared" si="27"/>
        <v>None</v>
      </c>
    </row>
    <row r="247" spans="1:34" x14ac:dyDescent="0.35">
      <c r="AH247" s="260" t="e">
        <f t="shared" si="27"/>
        <v>#N/A</v>
      </c>
    </row>
    <row r="248" spans="1:34" x14ac:dyDescent="0.35">
      <c r="AH248" s="260" t="e">
        <f t="shared" si="27"/>
        <v>#N/A</v>
      </c>
    </row>
    <row r="249" spans="1:34" x14ac:dyDescent="0.35">
      <c r="AH249" s="260" t="e">
        <f t="shared" si="27"/>
        <v>#N/A</v>
      </c>
    </row>
    <row r="250" spans="1:34" x14ac:dyDescent="0.35">
      <c r="AH250" s="261" t="str">
        <f t="shared" si="27"/>
        <v>None</v>
      </c>
    </row>
    <row r="251" spans="1:34" x14ac:dyDescent="0.35">
      <c r="AG251">
        <v>6</v>
      </c>
      <c r="AH251" s="260" t="e">
        <f t="shared" ref="AH251:AH314" si="28">AK2</f>
        <v>#N/A</v>
      </c>
    </row>
    <row r="252" spans="1:34" x14ac:dyDescent="0.35">
      <c r="AH252" s="260" t="e">
        <f t="shared" si="28"/>
        <v>#N/A</v>
      </c>
    </row>
    <row r="253" spans="1:34" x14ac:dyDescent="0.35">
      <c r="AH253" s="260" t="e">
        <f t="shared" si="28"/>
        <v>#N/A</v>
      </c>
    </row>
    <row r="254" spans="1:34" x14ac:dyDescent="0.35">
      <c r="AH254" s="260" t="str">
        <f t="shared" si="28"/>
        <v>None</v>
      </c>
    </row>
    <row r="255" spans="1:34" x14ac:dyDescent="0.35">
      <c r="AH255" s="260" t="str">
        <f t="shared" si="28"/>
        <v>None</v>
      </c>
    </row>
    <row r="256" spans="1:34" x14ac:dyDescent="0.35">
      <c r="AH256" s="260" t="e">
        <f t="shared" si="28"/>
        <v>#N/A</v>
      </c>
    </row>
    <row r="257" spans="34:34" x14ac:dyDescent="0.35">
      <c r="AH257" s="260" t="e">
        <f t="shared" si="28"/>
        <v>#N/A</v>
      </c>
    </row>
    <row r="258" spans="34:34" x14ac:dyDescent="0.35">
      <c r="AH258" s="260" t="str">
        <f t="shared" si="28"/>
        <v>None</v>
      </c>
    </row>
    <row r="259" spans="34:34" x14ac:dyDescent="0.35">
      <c r="AH259" s="260" t="e">
        <f t="shared" si="28"/>
        <v>#N/A</v>
      </c>
    </row>
    <row r="260" spans="34:34" x14ac:dyDescent="0.35">
      <c r="AH260" s="260" t="e">
        <f t="shared" si="28"/>
        <v>#N/A</v>
      </c>
    </row>
    <row r="261" spans="34:34" x14ac:dyDescent="0.35">
      <c r="AH261" s="260" t="str">
        <f t="shared" si="28"/>
        <v>None</v>
      </c>
    </row>
    <row r="262" spans="34:34" x14ac:dyDescent="0.35">
      <c r="AH262" s="260" t="str">
        <f t="shared" si="28"/>
        <v>None</v>
      </c>
    </row>
    <row r="263" spans="34:34" x14ac:dyDescent="0.35">
      <c r="AH263" s="260" t="e">
        <f t="shared" si="28"/>
        <v>#N/A</v>
      </c>
    </row>
    <row r="264" spans="34:34" x14ac:dyDescent="0.35">
      <c r="AH264" s="260" t="str">
        <f t="shared" si="28"/>
        <v>None</v>
      </c>
    </row>
    <row r="265" spans="34:34" x14ac:dyDescent="0.35">
      <c r="AH265" s="260" t="e">
        <f t="shared" si="28"/>
        <v>#N/A</v>
      </c>
    </row>
    <row r="266" spans="34:34" x14ac:dyDescent="0.35">
      <c r="AH266" s="260" t="e">
        <f t="shared" si="28"/>
        <v>#N/A</v>
      </c>
    </row>
    <row r="267" spans="34:34" x14ac:dyDescent="0.35">
      <c r="AH267" s="260" t="str">
        <f t="shared" si="28"/>
        <v>None</v>
      </c>
    </row>
    <row r="268" spans="34:34" x14ac:dyDescent="0.35">
      <c r="AH268" s="260" t="str">
        <f t="shared" si="28"/>
        <v>None</v>
      </c>
    </row>
    <row r="269" spans="34:34" x14ac:dyDescent="0.35">
      <c r="AH269" s="260" t="e">
        <f t="shared" si="28"/>
        <v>#N/A</v>
      </c>
    </row>
    <row r="270" spans="34:34" x14ac:dyDescent="0.35">
      <c r="AH270" s="260" t="str">
        <f t="shared" si="28"/>
        <v>None</v>
      </c>
    </row>
    <row r="271" spans="34:34" x14ac:dyDescent="0.35">
      <c r="AH271" s="260" t="str">
        <f t="shared" si="28"/>
        <v>None</v>
      </c>
    </row>
    <row r="272" spans="34:34" x14ac:dyDescent="0.35">
      <c r="AH272" s="260" t="str">
        <f t="shared" si="28"/>
        <v>None</v>
      </c>
    </row>
    <row r="273" spans="34:34" x14ac:dyDescent="0.35">
      <c r="AH273" s="260" t="e">
        <f t="shared" si="28"/>
        <v>#N/A</v>
      </c>
    </row>
    <row r="274" spans="34:34" x14ac:dyDescent="0.35">
      <c r="AH274" s="260" t="e">
        <f t="shared" si="28"/>
        <v>#N/A</v>
      </c>
    </row>
    <row r="275" spans="34:34" x14ac:dyDescent="0.35">
      <c r="AH275" s="260" t="e">
        <f t="shared" si="28"/>
        <v>#N/A</v>
      </c>
    </row>
    <row r="276" spans="34:34" x14ac:dyDescent="0.35">
      <c r="AH276" s="260" t="e">
        <f t="shared" si="28"/>
        <v>#N/A</v>
      </c>
    </row>
    <row r="277" spans="34:34" x14ac:dyDescent="0.35">
      <c r="AH277" s="260" t="e">
        <f t="shared" si="28"/>
        <v>#N/A</v>
      </c>
    </row>
    <row r="278" spans="34:34" x14ac:dyDescent="0.35">
      <c r="AH278" s="260" t="e">
        <f t="shared" si="28"/>
        <v>#N/A</v>
      </c>
    </row>
    <row r="279" spans="34:34" x14ac:dyDescent="0.35">
      <c r="AH279" s="260" t="e">
        <f t="shared" si="28"/>
        <v>#N/A</v>
      </c>
    </row>
    <row r="280" spans="34:34" x14ac:dyDescent="0.35">
      <c r="AH280" s="260" t="e">
        <f t="shared" si="28"/>
        <v>#N/A</v>
      </c>
    </row>
    <row r="281" spans="34:34" x14ac:dyDescent="0.35">
      <c r="AH281" s="260" t="e">
        <f t="shared" si="28"/>
        <v>#N/A</v>
      </c>
    </row>
    <row r="282" spans="34:34" x14ac:dyDescent="0.35">
      <c r="AH282" s="260" t="e">
        <f t="shared" si="28"/>
        <v>#N/A</v>
      </c>
    </row>
    <row r="283" spans="34:34" x14ac:dyDescent="0.35">
      <c r="AH283" s="260" t="e">
        <f t="shared" si="28"/>
        <v>#N/A</v>
      </c>
    </row>
    <row r="284" spans="34:34" x14ac:dyDescent="0.35">
      <c r="AH284" s="260" t="e">
        <f t="shared" si="28"/>
        <v>#N/A</v>
      </c>
    </row>
    <row r="285" spans="34:34" x14ac:dyDescent="0.35">
      <c r="AH285" s="260" t="str">
        <f t="shared" si="28"/>
        <v>None</v>
      </c>
    </row>
    <row r="286" spans="34:34" x14ac:dyDescent="0.35">
      <c r="AH286" s="260" t="str">
        <f t="shared" si="28"/>
        <v>None</v>
      </c>
    </row>
    <row r="287" spans="34:34" x14ac:dyDescent="0.35">
      <c r="AH287" s="260" t="e">
        <f t="shared" si="28"/>
        <v>#N/A</v>
      </c>
    </row>
    <row r="288" spans="34:34" x14ac:dyDescent="0.35">
      <c r="AH288" s="260" t="e">
        <f t="shared" si="28"/>
        <v>#N/A</v>
      </c>
    </row>
    <row r="289" spans="34:34" x14ac:dyDescent="0.35">
      <c r="AH289" s="260" t="str">
        <f t="shared" si="28"/>
        <v>None</v>
      </c>
    </row>
    <row r="290" spans="34:34" x14ac:dyDescent="0.35">
      <c r="AH290" s="260" t="e">
        <f t="shared" si="28"/>
        <v>#N/A</v>
      </c>
    </row>
    <row r="291" spans="34:34" x14ac:dyDescent="0.35">
      <c r="AH291" s="260" t="e">
        <f t="shared" si="28"/>
        <v>#N/A</v>
      </c>
    </row>
    <row r="292" spans="34:34" x14ac:dyDescent="0.35">
      <c r="AH292" s="260" t="e">
        <f t="shared" si="28"/>
        <v>#N/A</v>
      </c>
    </row>
    <row r="293" spans="34:34" x14ac:dyDescent="0.35">
      <c r="AH293" s="260" t="str">
        <f t="shared" si="28"/>
        <v>None</v>
      </c>
    </row>
    <row r="294" spans="34:34" x14ac:dyDescent="0.35">
      <c r="AH294" s="260" t="e">
        <f t="shared" si="28"/>
        <v>#N/A</v>
      </c>
    </row>
    <row r="295" spans="34:34" x14ac:dyDescent="0.35">
      <c r="AH295" s="260" t="str">
        <f t="shared" si="28"/>
        <v>None</v>
      </c>
    </row>
    <row r="296" spans="34:34" x14ac:dyDescent="0.35">
      <c r="AH296" s="260" t="str">
        <f t="shared" si="28"/>
        <v>None</v>
      </c>
    </row>
    <row r="297" spans="34:34" x14ac:dyDescent="0.35">
      <c r="AH297" s="260" t="str">
        <f t="shared" si="28"/>
        <v>None</v>
      </c>
    </row>
    <row r="298" spans="34:34" x14ac:dyDescent="0.35">
      <c r="AH298" s="260" t="e">
        <f t="shared" si="28"/>
        <v>#N/A</v>
      </c>
    </row>
    <row r="299" spans="34:34" x14ac:dyDescent="0.35">
      <c r="AH299" s="260" t="str">
        <f t="shared" si="28"/>
        <v>None</v>
      </c>
    </row>
    <row r="300" spans="34:34" x14ac:dyDescent="0.35">
      <c r="AH300" s="260" t="e">
        <f t="shared" si="28"/>
        <v>#N/A</v>
      </c>
    </row>
    <row r="301" spans="34:34" x14ac:dyDescent="0.35">
      <c r="AH301" s="260" t="str">
        <f t="shared" si="28"/>
        <v>None</v>
      </c>
    </row>
    <row r="302" spans="34:34" x14ac:dyDescent="0.35">
      <c r="AH302" s="260" t="e">
        <f t="shared" si="28"/>
        <v>#N/A</v>
      </c>
    </row>
    <row r="303" spans="34:34" x14ac:dyDescent="0.35">
      <c r="AH303" s="260" t="str">
        <f t="shared" si="28"/>
        <v>None</v>
      </c>
    </row>
    <row r="304" spans="34:34" x14ac:dyDescent="0.35">
      <c r="AH304" s="260" t="e">
        <f t="shared" si="28"/>
        <v>#N/A</v>
      </c>
    </row>
    <row r="305" spans="34:34" x14ac:dyDescent="0.35">
      <c r="AH305" s="260" t="e">
        <f t="shared" si="28"/>
        <v>#N/A</v>
      </c>
    </row>
    <row r="306" spans="34:34" x14ac:dyDescent="0.35">
      <c r="AH306" s="260" t="e">
        <f t="shared" si="28"/>
        <v>#N/A</v>
      </c>
    </row>
    <row r="307" spans="34:34" x14ac:dyDescent="0.35">
      <c r="AH307" s="260" t="e">
        <f t="shared" si="28"/>
        <v>#N/A</v>
      </c>
    </row>
    <row r="308" spans="34:34" x14ac:dyDescent="0.35">
      <c r="AH308" s="260" t="e">
        <f t="shared" si="28"/>
        <v>#N/A</v>
      </c>
    </row>
    <row r="309" spans="34:34" x14ac:dyDescent="0.35">
      <c r="AH309" s="260" t="e">
        <f t="shared" si="28"/>
        <v>#N/A</v>
      </c>
    </row>
    <row r="310" spans="34:34" x14ac:dyDescent="0.35">
      <c r="AH310" s="260" t="e">
        <f t="shared" si="28"/>
        <v>#N/A</v>
      </c>
    </row>
    <row r="311" spans="34:34" x14ac:dyDescent="0.35">
      <c r="AH311" s="260" t="e">
        <f t="shared" si="28"/>
        <v>#N/A</v>
      </c>
    </row>
    <row r="312" spans="34:34" x14ac:dyDescent="0.35">
      <c r="AH312" s="260" t="str">
        <f t="shared" si="28"/>
        <v>None</v>
      </c>
    </row>
    <row r="313" spans="34:34" x14ac:dyDescent="0.35">
      <c r="AH313" s="260" t="e">
        <f t="shared" si="28"/>
        <v>#N/A</v>
      </c>
    </row>
    <row r="314" spans="34:34" x14ac:dyDescent="0.35">
      <c r="AH314" s="260" t="str">
        <f t="shared" si="28"/>
        <v>None</v>
      </c>
    </row>
    <row r="315" spans="34:34" x14ac:dyDescent="0.35">
      <c r="AH315" s="260" t="str">
        <f t="shared" ref="AH315:AH333" si="29">AK66</f>
        <v>None</v>
      </c>
    </row>
    <row r="316" spans="34:34" x14ac:dyDescent="0.35">
      <c r="AH316" s="260" t="str">
        <f t="shared" si="29"/>
        <v>None</v>
      </c>
    </row>
    <row r="317" spans="34:34" x14ac:dyDescent="0.35">
      <c r="AH317" s="260" t="e">
        <f t="shared" si="29"/>
        <v>#N/A</v>
      </c>
    </row>
    <row r="318" spans="34:34" x14ac:dyDescent="0.35">
      <c r="AH318" s="260" t="e">
        <f t="shared" si="29"/>
        <v>#N/A</v>
      </c>
    </row>
    <row r="319" spans="34:34" x14ac:dyDescent="0.35">
      <c r="AH319" s="260" t="e">
        <f t="shared" si="29"/>
        <v>#N/A</v>
      </c>
    </row>
    <row r="320" spans="34:34" x14ac:dyDescent="0.35">
      <c r="AH320" s="260" t="e">
        <f t="shared" si="29"/>
        <v>#N/A</v>
      </c>
    </row>
    <row r="321" spans="33:34" x14ac:dyDescent="0.35">
      <c r="AH321" s="260" t="str">
        <f t="shared" si="29"/>
        <v>None</v>
      </c>
    </row>
    <row r="322" spans="33:34" x14ac:dyDescent="0.35">
      <c r="AH322" s="260" t="str">
        <f t="shared" si="29"/>
        <v>None</v>
      </c>
    </row>
    <row r="323" spans="33:34" x14ac:dyDescent="0.35">
      <c r="AH323" s="260" t="e">
        <f t="shared" si="29"/>
        <v>#N/A</v>
      </c>
    </row>
    <row r="324" spans="33:34" x14ac:dyDescent="0.35">
      <c r="AH324" s="260" t="str">
        <f t="shared" si="29"/>
        <v>None</v>
      </c>
    </row>
    <row r="325" spans="33:34" x14ac:dyDescent="0.35">
      <c r="AH325" s="260" t="str">
        <f t="shared" si="29"/>
        <v>None</v>
      </c>
    </row>
    <row r="326" spans="33:34" x14ac:dyDescent="0.35">
      <c r="AH326" s="260" t="e">
        <f t="shared" si="29"/>
        <v>#N/A</v>
      </c>
    </row>
    <row r="327" spans="33:34" x14ac:dyDescent="0.35">
      <c r="AH327" s="260" t="e">
        <f t="shared" si="29"/>
        <v>#N/A</v>
      </c>
    </row>
    <row r="328" spans="33:34" x14ac:dyDescent="0.35">
      <c r="AH328" s="260" t="e">
        <f t="shared" si="29"/>
        <v>#N/A</v>
      </c>
    </row>
    <row r="329" spans="33:34" x14ac:dyDescent="0.35">
      <c r="AH329" s="260" t="str">
        <f t="shared" si="29"/>
        <v>None</v>
      </c>
    </row>
    <row r="330" spans="33:34" x14ac:dyDescent="0.35">
      <c r="AH330" s="260" t="str">
        <f t="shared" si="29"/>
        <v>None</v>
      </c>
    </row>
    <row r="331" spans="33:34" x14ac:dyDescent="0.35">
      <c r="AH331" s="260" t="e">
        <f t="shared" si="29"/>
        <v>#N/A</v>
      </c>
    </row>
    <row r="332" spans="33:34" x14ac:dyDescent="0.35">
      <c r="AH332" s="260" t="str">
        <f t="shared" si="29"/>
        <v>None</v>
      </c>
    </row>
    <row r="333" spans="33:34" x14ac:dyDescent="0.35">
      <c r="AH333" s="261" t="str">
        <f t="shared" si="29"/>
        <v>None</v>
      </c>
    </row>
    <row r="334" spans="33:34" x14ac:dyDescent="0.35">
      <c r="AG334">
        <v>12</v>
      </c>
      <c r="AH334" s="260" t="e">
        <f t="shared" ref="AH334:AH397" si="30">AL2</f>
        <v>#N/A</v>
      </c>
    </row>
    <row r="335" spans="33:34" x14ac:dyDescent="0.35">
      <c r="AH335" s="260" t="e">
        <f t="shared" si="30"/>
        <v>#N/A</v>
      </c>
    </row>
    <row r="336" spans="33:34" x14ac:dyDescent="0.35">
      <c r="AH336" s="260" t="e">
        <f t="shared" si="30"/>
        <v>#N/A</v>
      </c>
    </row>
    <row r="337" spans="34:34" x14ac:dyDescent="0.35">
      <c r="AH337" s="260" t="str">
        <f t="shared" si="30"/>
        <v>None</v>
      </c>
    </row>
    <row r="338" spans="34:34" x14ac:dyDescent="0.35">
      <c r="AH338" s="260" t="str">
        <f t="shared" si="30"/>
        <v>None</v>
      </c>
    </row>
    <row r="339" spans="34:34" x14ac:dyDescent="0.35">
      <c r="AH339" s="260" t="e">
        <f t="shared" si="30"/>
        <v>#N/A</v>
      </c>
    </row>
    <row r="340" spans="34:34" x14ac:dyDescent="0.35">
      <c r="AH340" s="260" t="e">
        <f t="shared" si="30"/>
        <v>#N/A</v>
      </c>
    </row>
    <row r="341" spans="34:34" x14ac:dyDescent="0.35">
      <c r="AH341" s="260" t="e">
        <f t="shared" si="30"/>
        <v>#N/A</v>
      </c>
    </row>
    <row r="342" spans="34:34" x14ac:dyDescent="0.35">
      <c r="AH342" s="260" t="e">
        <f t="shared" si="30"/>
        <v>#N/A</v>
      </c>
    </row>
    <row r="343" spans="34:34" x14ac:dyDescent="0.35">
      <c r="AH343" s="260" t="e">
        <f t="shared" si="30"/>
        <v>#N/A</v>
      </c>
    </row>
    <row r="344" spans="34:34" x14ac:dyDescent="0.35">
      <c r="AH344" s="260" t="str">
        <f t="shared" si="30"/>
        <v>None</v>
      </c>
    </row>
    <row r="345" spans="34:34" x14ac:dyDescent="0.35">
      <c r="AH345" s="260" t="str">
        <f t="shared" si="30"/>
        <v>None</v>
      </c>
    </row>
    <row r="346" spans="34:34" x14ac:dyDescent="0.35">
      <c r="AH346" s="260" t="e">
        <f t="shared" si="30"/>
        <v>#N/A</v>
      </c>
    </row>
    <row r="347" spans="34:34" x14ac:dyDescent="0.35">
      <c r="AH347" s="260" t="str">
        <f t="shared" si="30"/>
        <v>None</v>
      </c>
    </row>
    <row r="348" spans="34:34" x14ac:dyDescent="0.35">
      <c r="AH348" s="260" t="e">
        <f t="shared" si="30"/>
        <v>#N/A</v>
      </c>
    </row>
    <row r="349" spans="34:34" x14ac:dyDescent="0.35">
      <c r="AH349" s="260" t="e">
        <f t="shared" si="30"/>
        <v>#N/A</v>
      </c>
    </row>
    <row r="350" spans="34:34" x14ac:dyDescent="0.35">
      <c r="AH350" s="260" t="str">
        <f t="shared" si="30"/>
        <v>None</v>
      </c>
    </row>
    <row r="351" spans="34:34" x14ac:dyDescent="0.35">
      <c r="AH351" s="260" t="str">
        <f t="shared" si="30"/>
        <v>None</v>
      </c>
    </row>
    <row r="352" spans="34:34" x14ac:dyDescent="0.35">
      <c r="AH352" s="260" t="e">
        <f t="shared" si="30"/>
        <v>#N/A</v>
      </c>
    </row>
    <row r="353" spans="34:34" x14ac:dyDescent="0.35">
      <c r="AH353" s="260" t="str">
        <f t="shared" si="30"/>
        <v>None</v>
      </c>
    </row>
    <row r="354" spans="34:34" x14ac:dyDescent="0.35">
      <c r="AH354" s="260" t="e">
        <f t="shared" si="30"/>
        <v>#N/A</v>
      </c>
    </row>
    <row r="355" spans="34:34" x14ac:dyDescent="0.35">
      <c r="AH355" s="260" t="str">
        <f t="shared" si="30"/>
        <v>None</v>
      </c>
    </row>
    <row r="356" spans="34:34" x14ac:dyDescent="0.35">
      <c r="AH356" s="260" t="e">
        <f t="shared" si="30"/>
        <v>#N/A</v>
      </c>
    </row>
    <row r="357" spans="34:34" x14ac:dyDescent="0.35">
      <c r="AH357" s="260" t="e">
        <f t="shared" si="30"/>
        <v>#N/A</v>
      </c>
    </row>
    <row r="358" spans="34:34" x14ac:dyDescent="0.35">
      <c r="AH358" s="260" t="e">
        <f t="shared" si="30"/>
        <v>#N/A</v>
      </c>
    </row>
    <row r="359" spans="34:34" x14ac:dyDescent="0.35">
      <c r="AH359" s="260" t="str">
        <f t="shared" si="30"/>
        <v>None</v>
      </c>
    </row>
    <row r="360" spans="34:34" x14ac:dyDescent="0.35">
      <c r="AH360" s="260" t="e">
        <f t="shared" si="30"/>
        <v>#N/A</v>
      </c>
    </row>
    <row r="361" spans="34:34" x14ac:dyDescent="0.35">
      <c r="AH361" s="260" t="e">
        <f t="shared" si="30"/>
        <v>#N/A</v>
      </c>
    </row>
    <row r="362" spans="34:34" x14ac:dyDescent="0.35">
      <c r="AH362" s="260" t="e">
        <f t="shared" si="30"/>
        <v>#N/A</v>
      </c>
    </row>
    <row r="363" spans="34:34" x14ac:dyDescent="0.35">
      <c r="AH363" s="260" t="e">
        <f t="shared" si="30"/>
        <v>#N/A</v>
      </c>
    </row>
    <row r="364" spans="34:34" x14ac:dyDescent="0.35">
      <c r="AH364" s="260" t="e">
        <f t="shared" si="30"/>
        <v>#N/A</v>
      </c>
    </row>
    <row r="365" spans="34:34" x14ac:dyDescent="0.35">
      <c r="AH365" s="260" t="str">
        <f t="shared" si="30"/>
        <v>None</v>
      </c>
    </row>
    <row r="366" spans="34:34" x14ac:dyDescent="0.35">
      <c r="AH366" s="260" t="str">
        <f t="shared" si="30"/>
        <v>None</v>
      </c>
    </row>
    <row r="367" spans="34:34" x14ac:dyDescent="0.35">
      <c r="AH367" s="260" t="e">
        <f t="shared" si="30"/>
        <v>#N/A</v>
      </c>
    </row>
    <row r="368" spans="34:34" x14ac:dyDescent="0.35">
      <c r="AH368" s="260" t="str">
        <f t="shared" si="30"/>
        <v>None</v>
      </c>
    </row>
    <row r="369" spans="34:34" x14ac:dyDescent="0.35">
      <c r="AH369" s="260" t="str">
        <f t="shared" si="30"/>
        <v>None</v>
      </c>
    </row>
    <row r="370" spans="34:34" x14ac:dyDescent="0.35">
      <c r="AH370" s="260" t="e">
        <f t="shared" si="30"/>
        <v>#N/A</v>
      </c>
    </row>
    <row r="371" spans="34:34" x14ac:dyDescent="0.35">
      <c r="AH371" s="260" t="str">
        <f t="shared" si="30"/>
        <v>None</v>
      </c>
    </row>
    <row r="372" spans="34:34" x14ac:dyDescent="0.35">
      <c r="AH372" s="260" t="e">
        <f t="shared" si="30"/>
        <v>#N/A</v>
      </c>
    </row>
    <row r="373" spans="34:34" x14ac:dyDescent="0.35">
      <c r="AH373" s="260" t="str">
        <f t="shared" si="30"/>
        <v>None</v>
      </c>
    </row>
    <row r="374" spans="34:34" x14ac:dyDescent="0.35">
      <c r="AH374" s="260" t="e">
        <f t="shared" si="30"/>
        <v>#N/A</v>
      </c>
    </row>
    <row r="375" spans="34:34" x14ac:dyDescent="0.35">
      <c r="AH375" s="260" t="e">
        <f t="shared" si="30"/>
        <v>#N/A</v>
      </c>
    </row>
    <row r="376" spans="34:34" x14ac:dyDescent="0.35">
      <c r="AH376" s="260" t="str">
        <f t="shared" si="30"/>
        <v>None</v>
      </c>
    </row>
    <row r="377" spans="34:34" x14ac:dyDescent="0.35">
      <c r="AH377" s="260" t="str">
        <f t="shared" si="30"/>
        <v>None</v>
      </c>
    </row>
    <row r="378" spans="34:34" x14ac:dyDescent="0.35">
      <c r="AH378" s="260" t="str">
        <f t="shared" si="30"/>
        <v>None</v>
      </c>
    </row>
    <row r="379" spans="34:34" x14ac:dyDescent="0.35">
      <c r="AH379" s="260" t="e">
        <f t="shared" si="30"/>
        <v>#N/A</v>
      </c>
    </row>
    <row r="380" spans="34:34" x14ac:dyDescent="0.35">
      <c r="AH380" s="260" t="str">
        <f t="shared" si="30"/>
        <v>None</v>
      </c>
    </row>
    <row r="381" spans="34:34" x14ac:dyDescent="0.35">
      <c r="AH381" s="260" t="e">
        <f t="shared" si="30"/>
        <v>#N/A</v>
      </c>
    </row>
    <row r="382" spans="34:34" x14ac:dyDescent="0.35">
      <c r="AH382" s="260" t="e">
        <f t="shared" si="30"/>
        <v>#N/A</v>
      </c>
    </row>
    <row r="383" spans="34:34" x14ac:dyDescent="0.35">
      <c r="AH383" s="260" t="e">
        <f t="shared" si="30"/>
        <v>#N/A</v>
      </c>
    </row>
    <row r="384" spans="34:34" x14ac:dyDescent="0.35">
      <c r="AH384" s="260" t="str">
        <f t="shared" si="30"/>
        <v>None</v>
      </c>
    </row>
    <row r="385" spans="34:34" x14ac:dyDescent="0.35">
      <c r="AH385" s="260" t="e">
        <f t="shared" si="30"/>
        <v>#N/A</v>
      </c>
    </row>
    <row r="386" spans="34:34" x14ac:dyDescent="0.35">
      <c r="AH386" s="260" t="e">
        <f t="shared" si="30"/>
        <v>#N/A</v>
      </c>
    </row>
    <row r="387" spans="34:34" x14ac:dyDescent="0.35">
      <c r="AH387" s="260" t="e">
        <f t="shared" si="30"/>
        <v>#N/A</v>
      </c>
    </row>
    <row r="388" spans="34:34" x14ac:dyDescent="0.35">
      <c r="AH388" s="260" t="str">
        <f t="shared" si="30"/>
        <v>None</v>
      </c>
    </row>
    <row r="389" spans="34:34" x14ac:dyDescent="0.35">
      <c r="AH389" s="260" t="e">
        <f t="shared" si="30"/>
        <v>#N/A</v>
      </c>
    </row>
    <row r="390" spans="34:34" x14ac:dyDescent="0.35">
      <c r="AH390" s="260" t="str">
        <f t="shared" si="30"/>
        <v>None</v>
      </c>
    </row>
    <row r="391" spans="34:34" x14ac:dyDescent="0.35">
      <c r="AH391" s="260" t="str">
        <f t="shared" si="30"/>
        <v>None</v>
      </c>
    </row>
    <row r="392" spans="34:34" x14ac:dyDescent="0.35">
      <c r="AH392" s="260" t="e">
        <f t="shared" si="30"/>
        <v>#N/A</v>
      </c>
    </row>
    <row r="393" spans="34:34" x14ac:dyDescent="0.35">
      <c r="AH393" s="260" t="e">
        <f t="shared" si="30"/>
        <v>#N/A</v>
      </c>
    </row>
    <row r="394" spans="34:34" x14ac:dyDescent="0.35">
      <c r="AH394" s="260" t="e">
        <f t="shared" si="30"/>
        <v>#N/A</v>
      </c>
    </row>
    <row r="395" spans="34:34" x14ac:dyDescent="0.35">
      <c r="AH395" s="260" t="str">
        <f t="shared" si="30"/>
        <v>None</v>
      </c>
    </row>
    <row r="396" spans="34:34" x14ac:dyDescent="0.35">
      <c r="AH396" s="260" t="e">
        <f t="shared" si="30"/>
        <v>#N/A</v>
      </c>
    </row>
    <row r="397" spans="34:34" x14ac:dyDescent="0.35">
      <c r="AH397" s="260" t="str">
        <f t="shared" si="30"/>
        <v>None</v>
      </c>
    </row>
    <row r="398" spans="34:34" x14ac:dyDescent="0.35">
      <c r="AH398" s="260" t="e">
        <f t="shared" ref="AH398:AH416" si="31">AL66</f>
        <v>#N/A</v>
      </c>
    </row>
    <row r="399" spans="34:34" x14ac:dyDescent="0.35">
      <c r="AH399" s="260" t="str">
        <f t="shared" si="31"/>
        <v>None</v>
      </c>
    </row>
    <row r="400" spans="34:34" x14ac:dyDescent="0.35">
      <c r="AH400" s="260" t="e">
        <f t="shared" si="31"/>
        <v>#N/A</v>
      </c>
    </row>
    <row r="401" spans="34:34" x14ac:dyDescent="0.35">
      <c r="AH401" s="260" t="e">
        <f t="shared" si="31"/>
        <v>#N/A</v>
      </c>
    </row>
    <row r="402" spans="34:34" x14ac:dyDescent="0.35">
      <c r="AH402" s="260" t="e">
        <f t="shared" si="31"/>
        <v>#N/A</v>
      </c>
    </row>
    <row r="403" spans="34:34" x14ac:dyDescent="0.35">
      <c r="AH403" s="260" t="e">
        <f t="shared" si="31"/>
        <v>#N/A</v>
      </c>
    </row>
    <row r="404" spans="34:34" x14ac:dyDescent="0.35">
      <c r="AH404" s="260" t="e">
        <f t="shared" si="31"/>
        <v>#N/A</v>
      </c>
    </row>
    <row r="405" spans="34:34" x14ac:dyDescent="0.35">
      <c r="AH405" s="260" t="e">
        <f t="shared" si="31"/>
        <v>#N/A</v>
      </c>
    </row>
    <row r="406" spans="34:34" x14ac:dyDescent="0.35">
      <c r="AH406" s="260" t="e">
        <f t="shared" si="31"/>
        <v>#N/A</v>
      </c>
    </row>
    <row r="407" spans="34:34" x14ac:dyDescent="0.35">
      <c r="AH407" s="260" t="str">
        <f t="shared" si="31"/>
        <v>None</v>
      </c>
    </row>
    <row r="408" spans="34:34" x14ac:dyDescent="0.35">
      <c r="AH408" s="260" t="str">
        <f t="shared" si="31"/>
        <v>None</v>
      </c>
    </row>
    <row r="409" spans="34:34" x14ac:dyDescent="0.35">
      <c r="AH409" s="260" t="e">
        <f t="shared" si="31"/>
        <v>#N/A</v>
      </c>
    </row>
    <row r="410" spans="34:34" x14ac:dyDescent="0.35">
      <c r="AH410" s="260" t="e">
        <f t="shared" si="31"/>
        <v>#N/A</v>
      </c>
    </row>
    <row r="411" spans="34:34" x14ac:dyDescent="0.35">
      <c r="AH411" s="260" t="e">
        <f t="shared" si="31"/>
        <v>#N/A</v>
      </c>
    </row>
    <row r="412" spans="34:34" x14ac:dyDescent="0.35">
      <c r="AH412" s="260" t="str">
        <f t="shared" si="31"/>
        <v>None</v>
      </c>
    </row>
    <row r="413" spans="34:34" x14ac:dyDescent="0.35">
      <c r="AH413" s="260" t="e">
        <f t="shared" si="31"/>
        <v>#N/A</v>
      </c>
    </row>
    <row r="414" spans="34:34" x14ac:dyDescent="0.35">
      <c r="AH414" s="260" t="e">
        <f t="shared" si="31"/>
        <v>#N/A</v>
      </c>
    </row>
    <row r="415" spans="34:34" x14ac:dyDescent="0.35">
      <c r="AH415" s="260" t="e">
        <f t="shared" si="31"/>
        <v>#N/A</v>
      </c>
    </row>
    <row r="416" spans="34:34" x14ac:dyDescent="0.35">
      <c r="AH416" s="261" t="str">
        <f t="shared" si="31"/>
        <v>None</v>
      </c>
    </row>
    <row r="417" spans="33:34" x14ac:dyDescent="0.35">
      <c r="AG417">
        <v>18</v>
      </c>
      <c r="AH417" s="260" t="e">
        <f t="shared" ref="AH417:AH480" si="32">AM2</f>
        <v>#N/A</v>
      </c>
    </row>
    <row r="418" spans="33:34" x14ac:dyDescent="0.35">
      <c r="AH418" s="260" t="e">
        <f t="shared" si="32"/>
        <v>#N/A</v>
      </c>
    </row>
    <row r="419" spans="33:34" x14ac:dyDescent="0.35">
      <c r="AH419" s="260" t="e">
        <f t="shared" si="32"/>
        <v>#N/A</v>
      </c>
    </row>
    <row r="420" spans="33:34" x14ac:dyDescent="0.35">
      <c r="AH420" s="260" t="str">
        <f t="shared" si="32"/>
        <v>None</v>
      </c>
    </row>
    <row r="421" spans="33:34" x14ac:dyDescent="0.35">
      <c r="AH421" s="260" t="e">
        <f t="shared" si="32"/>
        <v>#N/A</v>
      </c>
    </row>
    <row r="422" spans="33:34" x14ac:dyDescent="0.35">
      <c r="AH422" s="260" t="e">
        <f t="shared" si="32"/>
        <v>#N/A</v>
      </c>
    </row>
    <row r="423" spans="33:34" x14ac:dyDescent="0.35">
      <c r="AH423" s="260" t="e">
        <f t="shared" si="32"/>
        <v>#N/A</v>
      </c>
    </row>
    <row r="424" spans="33:34" x14ac:dyDescent="0.35">
      <c r="AH424" s="260" t="str">
        <f t="shared" si="32"/>
        <v>None</v>
      </c>
    </row>
    <row r="425" spans="33:34" x14ac:dyDescent="0.35">
      <c r="AH425" s="260" t="e">
        <f t="shared" si="32"/>
        <v>#N/A</v>
      </c>
    </row>
    <row r="426" spans="33:34" x14ac:dyDescent="0.35">
      <c r="AH426" s="260" t="e">
        <f t="shared" si="32"/>
        <v>#N/A</v>
      </c>
    </row>
    <row r="427" spans="33:34" x14ac:dyDescent="0.35">
      <c r="AH427" s="260" t="e">
        <f t="shared" si="32"/>
        <v>#N/A</v>
      </c>
    </row>
    <row r="428" spans="33:34" x14ac:dyDescent="0.35">
      <c r="AH428" s="260" t="str">
        <f t="shared" si="32"/>
        <v>None</v>
      </c>
    </row>
    <row r="429" spans="33:34" x14ac:dyDescent="0.35">
      <c r="AH429" s="260" t="e">
        <f t="shared" si="32"/>
        <v>#N/A</v>
      </c>
    </row>
    <row r="430" spans="33:34" x14ac:dyDescent="0.35">
      <c r="AH430" s="260" t="e">
        <f t="shared" si="32"/>
        <v>#N/A</v>
      </c>
    </row>
    <row r="431" spans="33:34" x14ac:dyDescent="0.35">
      <c r="AH431" s="260" t="e">
        <f t="shared" si="32"/>
        <v>#N/A</v>
      </c>
    </row>
    <row r="432" spans="33:34" x14ac:dyDescent="0.35">
      <c r="AH432" s="260" t="str">
        <f t="shared" si="32"/>
        <v>None</v>
      </c>
    </row>
    <row r="433" spans="34:34" x14ac:dyDescent="0.35">
      <c r="AH433" s="260" t="str">
        <f t="shared" si="32"/>
        <v>None</v>
      </c>
    </row>
    <row r="434" spans="34:34" x14ac:dyDescent="0.35">
      <c r="AH434" s="260" t="str">
        <f t="shared" si="32"/>
        <v>None</v>
      </c>
    </row>
    <row r="435" spans="34:34" x14ac:dyDescent="0.35">
      <c r="AH435" s="260" t="e">
        <f t="shared" si="32"/>
        <v>#N/A</v>
      </c>
    </row>
    <row r="436" spans="34:34" x14ac:dyDescent="0.35">
      <c r="AH436" s="260" t="str">
        <f t="shared" si="32"/>
        <v>None</v>
      </c>
    </row>
    <row r="437" spans="34:34" x14ac:dyDescent="0.35">
      <c r="AH437" s="260" t="str">
        <f t="shared" si="32"/>
        <v>None</v>
      </c>
    </row>
    <row r="438" spans="34:34" x14ac:dyDescent="0.35">
      <c r="AH438" s="260" t="str">
        <f t="shared" si="32"/>
        <v>None</v>
      </c>
    </row>
    <row r="439" spans="34:34" x14ac:dyDescent="0.35">
      <c r="AH439" s="260" t="e">
        <f t="shared" si="32"/>
        <v>#N/A</v>
      </c>
    </row>
    <row r="440" spans="34:34" x14ac:dyDescent="0.35">
      <c r="AH440" s="260" t="e">
        <f t="shared" si="32"/>
        <v>#N/A</v>
      </c>
    </row>
    <row r="441" spans="34:34" x14ac:dyDescent="0.35">
      <c r="AH441" s="260" t="e">
        <f t="shared" si="32"/>
        <v>#N/A</v>
      </c>
    </row>
    <row r="442" spans="34:34" x14ac:dyDescent="0.35">
      <c r="AH442" s="260" t="e">
        <f t="shared" si="32"/>
        <v>#N/A</v>
      </c>
    </row>
    <row r="443" spans="34:34" x14ac:dyDescent="0.35">
      <c r="AH443" s="260" t="str">
        <f t="shared" si="32"/>
        <v>None</v>
      </c>
    </row>
    <row r="444" spans="34:34" x14ac:dyDescent="0.35">
      <c r="AH444" s="260" t="str">
        <f t="shared" si="32"/>
        <v>None</v>
      </c>
    </row>
    <row r="445" spans="34:34" x14ac:dyDescent="0.35">
      <c r="AH445" s="260" t="e">
        <f t="shared" si="32"/>
        <v>#N/A</v>
      </c>
    </row>
    <row r="446" spans="34:34" x14ac:dyDescent="0.35">
      <c r="AH446" s="260" t="e">
        <f t="shared" si="32"/>
        <v>#N/A</v>
      </c>
    </row>
    <row r="447" spans="34:34" x14ac:dyDescent="0.35">
      <c r="AH447" s="260" t="e">
        <f t="shared" si="32"/>
        <v>#N/A</v>
      </c>
    </row>
    <row r="448" spans="34:34" x14ac:dyDescent="0.35">
      <c r="AH448" s="260" t="e">
        <f t="shared" si="32"/>
        <v>#N/A</v>
      </c>
    </row>
    <row r="449" spans="34:34" x14ac:dyDescent="0.35">
      <c r="AH449" s="260" t="str">
        <f t="shared" si="32"/>
        <v>None</v>
      </c>
    </row>
    <row r="450" spans="34:34" x14ac:dyDescent="0.35">
      <c r="AH450" s="260" t="e">
        <f t="shared" si="32"/>
        <v>#N/A</v>
      </c>
    </row>
    <row r="451" spans="34:34" x14ac:dyDescent="0.35">
      <c r="AH451" s="260" t="str">
        <f t="shared" si="32"/>
        <v>None</v>
      </c>
    </row>
    <row r="452" spans="34:34" x14ac:dyDescent="0.35">
      <c r="AH452" s="260" t="e">
        <f t="shared" si="32"/>
        <v>#N/A</v>
      </c>
    </row>
    <row r="453" spans="34:34" x14ac:dyDescent="0.35">
      <c r="AH453" s="260" t="e">
        <f t="shared" si="32"/>
        <v>#N/A</v>
      </c>
    </row>
    <row r="454" spans="34:34" x14ac:dyDescent="0.35">
      <c r="AH454" s="260" t="e">
        <f t="shared" si="32"/>
        <v>#N/A</v>
      </c>
    </row>
    <row r="455" spans="34:34" x14ac:dyDescent="0.35">
      <c r="AH455" s="260" t="e">
        <f t="shared" si="32"/>
        <v>#N/A</v>
      </c>
    </row>
    <row r="456" spans="34:34" x14ac:dyDescent="0.35">
      <c r="AH456" s="260" t="str">
        <f t="shared" si="32"/>
        <v>None</v>
      </c>
    </row>
    <row r="457" spans="34:34" x14ac:dyDescent="0.35">
      <c r="AH457" s="260" t="e">
        <f t="shared" si="32"/>
        <v>#N/A</v>
      </c>
    </row>
    <row r="458" spans="34:34" x14ac:dyDescent="0.35">
      <c r="AH458" s="260" t="e">
        <f t="shared" si="32"/>
        <v>#N/A</v>
      </c>
    </row>
    <row r="459" spans="34:34" x14ac:dyDescent="0.35">
      <c r="AH459" s="260" t="str">
        <f t="shared" si="32"/>
        <v>None</v>
      </c>
    </row>
    <row r="460" spans="34:34" x14ac:dyDescent="0.35">
      <c r="AH460" s="260" t="e">
        <f t="shared" si="32"/>
        <v>#N/A</v>
      </c>
    </row>
    <row r="461" spans="34:34" x14ac:dyDescent="0.35">
      <c r="AH461" s="260" t="e">
        <f t="shared" si="32"/>
        <v>#N/A</v>
      </c>
    </row>
    <row r="462" spans="34:34" x14ac:dyDescent="0.35">
      <c r="AH462" s="260" t="e">
        <f t="shared" si="32"/>
        <v>#N/A</v>
      </c>
    </row>
    <row r="463" spans="34:34" x14ac:dyDescent="0.35">
      <c r="AH463" s="260" t="str">
        <f t="shared" si="32"/>
        <v>None</v>
      </c>
    </row>
    <row r="464" spans="34:34" x14ac:dyDescent="0.35">
      <c r="AH464" s="260" t="e">
        <f t="shared" si="32"/>
        <v>#N/A</v>
      </c>
    </row>
    <row r="465" spans="34:34" x14ac:dyDescent="0.35">
      <c r="AH465" s="260" t="e">
        <f t="shared" si="32"/>
        <v>#N/A</v>
      </c>
    </row>
    <row r="466" spans="34:34" x14ac:dyDescent="0.35">
      <c r="AH466" s="260" t="e">
        <f t="shared" si="32"/>
        <v>#N/A</v>
      </c>
    </row>
    <row r="467" spans="34:34" x14ac:dyDescent="0.35">
      <c r="AH467" s="260" t="str">
        <f t="shared" si="32"/>
        <v>None</v>
      </c>
    </row>
    <row r="468" spans="34:34" x14ac:dyDescent="0.35">
      <c r="AH468" s="260" t="e">
        <f t="shared" si="32"/>
        <v>#N/A</v>
      </c>
    </row>
    <row r="469" spans="34:34" x14ac:dyDescent="0.35">
      <c r="AH469" s="260" t="e">
        <f t="shared" si="32"/>
        <v>#N/A</v>
      </c>
    </row>
    <row r="470" spans="34:34" x14ac:dyDescent="0.35">
      <c r="AH470" s="260" t="e">
        <f t="shared" si="32"/>
        <v>#N/A</v>
      </c>
    </row>
    <row r="471" spans="34:34" x14ac:dyDescent="0.35">
      <c r="AH471" s="260" t="e">
        <f t="shared" si="32"/>
        <v>#N/A</v>
      </c>
    </row>
    <row r="472" spans="34:34" x14ac:dyDescent="0.35">
      <c r="AH472" s="260" t="e">
        <f t="shared" si="32"/>
        <v>#N/A</v>
      </c>
    </row>
    <row r="473" spans="34:34" x14ac:dyDescent="0.35">
      <c r="AH473" s="260" t="str">
        <f t="shared" si="32"/>
        <v>None</v>
      </c>
    </row>
    <row r="474" spans="34:34" x14ac:dyDescent="0.35">
      <c r="AH474" s="260" t="e">
        <f t="shared" si="32"/>
        <v>#N/A</v>
      </c>
    </row>
    <row r="475" spans="34:34" x14ac:dyDescent="0.35">
      <c r="AH475" s="260" t="str">
        <f t="shared" si="32"/>
        <v>None</v>
      </c>
    </row>
    <row r="476" spans="34:34" x14ac:dyDescent="0.35">
      <c r="AH476" s="260" t="e">
        <f t="shared" si="32"/>
        <v>#N/A</v>
      </c>
    </row>
    <row r="477" spans="34:34" x14ac:dyDescent="0.35">
      <c r="AH477" s="260" t="e">
        <f t="shared" si="32"/>
        <v>#N/A</v>
      </c>
    </row>
    <row r="478" spans="34:34" x14ac:dyDescent="0.35">
      <c r="AH478" s="260" t="str">
        <f t="shared" si="32"/>
        <v>None</v>
      </c>
    </row>
    <row r="479" spans="34:34" x14ac:dyDescent="0.35">
      <c r="AH479" s="260" t="str">
        <f t="shared" si="32"/>
        <v>None</v>
      </c>
    </row>
    <row r="480" spans="34:34" x14ac:dyDescent="0.35">
      <c r="AH480" s="260" t="str">
        <f t="shared" si="32"/>
        <v>None</v>
      </c>
    </row>
    <row r="481" spans="34:34" x14ac:dyDescent="0.35">
      <c r="AH481" s="260" t="e">
        <f t="shared" ref="AH481:AH499" si="33">AM66</f>
        <v>#N/A</v>
      </c>
    </row>
    <row r="482" spans="34:34" x14ac:dyDescent="0.35">
      <c r="AH482" s="260" t="str">
        <f t="shared" si="33"/>
        <v>None</v>
      </c>
    </row>
    <row r="483" spans="34:34" x14ac:dyDescent="0.35">
      <c r="AH483" s="260" t="e">
        <f t="shared" si="33"/>
        <v>#N/A</v>
      </c>
    </row>
    <row r="484" spans="34:34" x14ac:dyDescent="0.35">
      <c r="AH484" s="260" t="e">
        <f t="shared" si="33"/>
        <v>#N/A</v>
      </c>
    </row>
    <row r="485" spans="34:34" x14ac:dyDescent="0.35">
      <c r="AH485" s="260" t="e">
        <f t="shared" si="33"/>
        <v>#N/A</v>
      </c>
    </row>
    <row r="486" spans="34:34" x14ac:dyDescent="0.35">
      <c r="AH486" s="260" t="e">
        <f t="shared" si="33"/>
        <v>#N/A</v>
      </c>
    </row>
    <row r="487" spans="34:34" x14ac:dyDescent="0.35">
      <c r="AH487" s="260" t="str">
        <f t="shared" si="33"/>
        <v>None</v>
      </c>
    </row>
    <row r="488" spans="34:34" x14ac:dyDescent="0.35">
      <c r="AH488" s="260" t="str">
        <f t="shared" si="33"/>
        <v>None</v>
      </c>
    </row>
    <row r="489" spans="34:34" x14ac:dyDescent="0.35">
      <c r="AH489" s="260" t="e">
        <f t="shared" si="33"/>
        <v>#N/A</v>
      </c>
    </row>
    <row r="490" spans="34:34" x14ac:dyDescent="0.35">
      <c r="AH490" s="260" t="e">
        <f t="shared" si="33"/>
        <v>#N/A</v>
      </c>
    </row>
    <row r="491" spans="34:34" x14ac:dyDescent="0.35">
      <c r="AH491" s="260" t="str">
        <f t="shared" si="33"/>
        <v>None</v>
      </c>
    </row>
    <row r="492" spans="34:34" x14ac:dyDescent="0.35">
      <c r="AH492" s="260" t="e">
        <f t="shared" si="33"/>
        <v>#N/A</v>
      </c>
    </row>
    <row r="493" spans="34:34" x14ac:dyDescent="0.35">
      <c r="AH493" s="260" t="e">
        <f t="shared" si="33"/>
        <v>#N/A</v>
      </c>
    </row>
    <row r="494" spans="34:34" x14ac:dyDescent="0.35">
      <c r="AH494" s="260" t="str">
        <f t="shared" si="33"/>
        <v>between 6 and 10 per day</v>
      </c>
    </row>
    <row r="495" spans="34:34" x14ac:dyDescent="0.35">
      <c r="AH495" s="260" t="str">
        <f t="shared" si="33"/>
        <v>None</v>
      </c>
    </row>
    <row r="496" spans="34:34" x14ac:dyDescent="0.35">
      <c r="AH496" s="260" t="e">
        <f t="shared" si="33"/>
        <v>#N/A</v>
      </c>
    </row>
    <row r="497" spans="33:34" x14ac:dyDescent="0.35">
      <c r="AH497" s="260" t="e">
        <f t="shared" si="33"/>
        <v>#N/A</v>
      </c>
    </row>
    <row r="498" spans="33:34" x14ac:dyDescent="0.35">
      <c r="AH498" s="260" t="e">
        <f t="shared" si="33"/>
        <v>#N/A</v>
      </c>
    </row>
    <row r="499" spans="33:34" x14ac:dyDescent="0.35">
      <c r="AH499" s="261" t="e">
        <f t="shared" si="33"/>
        <v>#N/A</v>
      </c>
    </row>
    <row r="500" spans="33:34" x14ac:dyDescent="0.35">
      <c r="AG500">
        <v>24</v>
      </c>
      <c r="AH500" s="260" t="e">
        <f t="shared" ref="AH500:AH563" si="34">AN2</f>
        <v>#N/A</v>
      </c>
    </row>
    <row r="501" spans="33:34" x14ac:dyDescent="0.35">
      <c r="AH501" s="260" t="e">
        <f t="shared" si="34"/>
        <v>#N/A</v>
      </c>
    </row>
    <row r="502" spans="33:34" x14ac:dyDescent="0.35">
      <c r="AH502" s="260" t="e">
        <f t="shared" si="34"/>
        <v>#N/A</v>
      </c>
    </row>
    <row r="503" spans="33:34" x14ac:dyDescent="0.35">
      <c r="AH503" s="260" t="e">
        <f t="shared" si="34"/>
        <v>#N/A</v>
      </c>
    </row>
    <row r="504" spans="33:34" x14ac:dyDescent="0.35">
      <c r="AH504" s="260" t="e">
        <f t="shared" si="34"/>
        <v>#N/A</v>
      </c>
    </row>
    <row r="505" spans="33:34" x14ac:dyDescent="0.35">
      <c r="AH505" s="260" t="e">
        <f t="shared" si="34"/>
        <v>#N/A</v>
      </c>
    </row>
    <row r="506" spans="33:34" x14ac:dyDescent="0.35">
      <c r="AH506" s="260" t="e">
        <f t="shared" si="34"/>
        <v>#N/A</v>
      </c>
    </row>
    <row r="507" spans="33:34" x14ac:dyDescent="0.35">
      <c r="AH507" s="260" t="str">
        <f t="shared" si="34"/>
        <v>None</v>
      </c>
    </row>
    <row r="508" spans="33:34" x14ac:dyDescent="0.35">
      <c r="AH508" s="260" t="e">
        <f t="shared" si="34"/>
        <v>#N/A</v>
      </c>
    </row>
    <row r="509" spans="33:34" x14ac:dyDescent="0.35">
      <c r="AH509" s="260" t="e">
        <f t="shared" si="34"/>
        <v>#N/A</v>
      </c>
    </row>
    <row r="510" spans="33:34" x14ac:dyDescent="0.35">
      <c r="AH510" s="260" t="str">
        <f t="shared" si="34"/>
        <v>None</v>
      </c>
    </row>
    <row r="511" spans="33:34" x14ac:dyDescent="0.35">
      <c r="AH511" s="260" t="str">
        <f t="shared" si="34"/>
        <v>None</v>
      </c>
    </row>
    <row r="512" spans="33:34" x14ac:dyDescent="0.35">
      <c r="AH512" s="260" t="e">
        <f t="shared" si="34"/>
        <v>#N/A</v>
      </c>
    </row>
    <row r="513" spans="34:34" x14ac:dyDescent="0.35">
      <c r="AH513" s="260" t="e">
        <f t="shared" si="34"/>
        <v>#N/A</v>
      </c>
    </row>
    <row r="514" spans="34:34" x14ac:dyDescent="0.35">
      <c r="AH514" s="260" t="e">
        <f t="shared" si="34"/>
        <v>#N/A</v>
      </c>
    </row>
    <row r="515" spans="34:34" x14ac:dyDescent="0.35">
      <c r="AH515" s="260" t="e">
        <f t="shared" si="34"/>
        <v>#N/A</v>
      </c>
    </row>
    <row r="516" spans="34:34" x14ac:dyDescent="0.35">
      <c r="AH516" s="260" t="str">
        <f t="shared" si="34"/>
        <v>None</v>
      </c>
    </row>
    <row r="517" spans="34:34" x14ac:dyDescent="0.35">
      <c r="AH517" s="260" t="str">
        <f t="shared" si="34"/>
        <v>None</v>
      </c>
    </row>
    <row r="518" spans="34:34" x14ac:dyDescent="0.35">
      <c r="AH518" s="260" t="e">
        <f t="shared" si="34"/>
        <v>#N/A</v>
      </c>
    </row>
    <row r="519" spans="34:34" x14ac:dyDescent="0.35">
      <c r="AH519" s="260" t="str">
        <f t="shared" si="34"/>
        <v>None</v>
      </c>
    </row>
    <row r="520" spans="34:34" x14ac:dyDescent="0.35">
      <c r="AH520" s="260" t="e">
        <f t="shared" si="34"/>
        <v>#N/A</v>
      </c>
    </row>
    <row r="521" spans="34:34" x14ac:dyDescent="0.35">
      <c r="AH521" s="260" t="str">
        <f t="shared" si="34"/>
        <v>None</v>
      </c>
    </row>
    <row r="522" spans="34:34" x14ac:dyDescent="0.35">
      <c r="AH522" s="260" t="e">
        <f t="shared" si="34"/>
        <v>#N/A</v>
      </c>
    </row>
    <row r="523" spans="34:34" x14ac:dyDescent="0.35">
      <c r="AH523" s="260" t="e">
        <f t="shared" si="34"/>
        <v>#N/A</v>
      </c>
    </row>
    <row r="524" spans="34:34" x14ac:dyDescent="0.35">
      <c r="AH524" s="260" t="e">
        <f t="shared" si="34"/>
        <v>#N/A</v>
      </c>
    </row>
    <row r="525" spans="34:34" x14ac:dyDescent="0.35">
      <c r="AH525" s="260" t="e">
        <f t="shared" si="34"/>
        <v>#N/A</v>
      </c>
    </row>
    <row r="526" spans="34:34" x14ac:dyDescent="0.35">
      <c r="AH526" s="260" t="e">
        <f t="shared" si="34"/>
        <v>#N/A</v>
      </c>
    </row>
    <row r="527" spans="34:34" x14ac:dyDescent="0.35">
      <c r="AH527" s="260" t="str">
        <f t="shared" si="34"/>
        <v>None</v>
      </c>
    </row>
    <row r="528" spans="34:34" x14ac:dyDescent="0.35">
      <c r="AH528" s="260" t="e">
        <f t="shared" si="34"/>
        <v>#N/A</v>
      </c>
    </row>
    <row r="529" spans="34:34" x14ac:dyDescent="0.35">
      <c r="AH529" s="260" t="e">
        <f t="shared" si="34"/>
        <v>#N/A</v>
      </c>
    </row>
    <row r="530" spans="34:34" x14ac:dyDescent="0.35">
      <c r="AH530" s="260" t="e">
        <f t="shared" si="34"/>
        <v>#N/A</v>
      </c>
    </row>
    <row r="531" spans="34:34" x14ac:dyDescent="0.35">
      <c r="AH531" s="260" t="e">
        <f t="shared" si="34"/>
        <v>#N/A</v>
      </c>
    </row>
    <row r="532" spans="34:34" x14ac:dyDescent="0.35">
      <c r="AH532" s="260" t="e">
        <f t="shared" si="34"/>
        <v>#N/A</v>
      </c>
    </row>
    <row r="533" spans="34:34" x14ac:dyDescent="0.35">
      <c r="AH533" s="260" t="e">
        <f t="shared" si="34"/>
        <v>#N/A</v>
      </c>
    </row>
    <row r="534" spans="34:34" x14ac:dyDescent="0.35">
      <c r="AH534" s="260" t="str">
        <f t="shared" si="34"/>
        <v>None</v>
      </c>
    </row>
    <row r="535" spans="34:34" x14ac:dyDescent="0.35">
      <c r="AH535" s="260" t="str">
        <f t="shared" si="34"/>
        <v>None</v>
      </c>
    </row>
    <row r="536" spans="34:34" x14ac:dyDescent="0.35">
      <c r="AH536" s="260" t="e">
        <f t="shared" si="34"/>
        <v>#N/A</v>
      </c>
    </row>
    <row r="537" spans="34:34" x14ac:dyDescent="0.35">
      <c r="AH537" s="260" t="str">
        <f t="shared" si="34"/>
        <v>None</v>
      </c>
    </row>
    <row r="538" spans="34:34" x14ac:dyDescent="0.35">
      <c r="AH538" s="260" t="e">
        <f t="shared" si="34"/>
        <v>#N/A</v>
      </c>
    </row>
    <row r="539" spans="34:34" x14ac:dyDescent="0.35">
      <c r="AH539" s="260" t="e">
        <f t="shared" si="34"/>
        <v>#N/A</v>
      </c>
    </row>
    <row r="540" spans="34:34" x14ac:dyDescent="0.35">
      <c r="AH540" s="260" t="e">
        <f t="shared" si="34"/>
        <v>#N/A</v>
      </c>
    </row>
    <row r="541" spans="34:34" x14ac:dyDescent="0.35">
      <c r="AH541" s="260" t="e">
        <f t="shared" si="34"/>
        <v>#N/A</v>
      </c>
    </row>
    <row r="542" spans="34:34" x14ac:dyDescent="0.35">
      <c r="AH542" s="260" t="str">
        <f t="shared" si="34"/>
        <v>None</v>
      </c>
    </row>
    <row r="543" spans="34:34" x14ac:dyDescent="0.35">
      <c r="AH543" s="260" t="str">
        <f t="shared" si="34"/>
        <v>None</v>
      </c>
    </row>
    <row r="544" spans="34:34" x14ac:dyDescent="0.35">
      <c r="AH544" s="260" t="e">
        <f t="shared" si="34"/>
        <v>#N/A</v>
      </c>
    </row>
    <row r="545" spans="34:34" x14ac:dyDescent="0.35">
      <c r="AH545" s="260" t="e">
        <f t="shared" si="34"/>
        <v>#N/A</v>
      </c>
    </row>
    <row r="546" spans="34:34" x14ac:dyDescent="0.35">
      <c r="AH546" s="260" t="e">
        <f t="shared" si="34"/>
        <v>#N/A</v>
      </c>
    </row>
    <row r="547" spans="34:34" x14ac:dyDescent="0.35">
      <c r="AH547" s="260" t="e">
        <f t="shared" si="34"/>
        <v>#N/A</v>
      </c>
    </row>
    <row r="548" spans="34:34" x14ac:dyDescent="0.35">
      <c r="AH548" s="260" t="e">
        <f t="shared" si="34"/>
        <v>#N/A</v>
      </c>
    </row>
    <row r="549" spans="34:34" x14ac:dyDescent="0.35">
      <c r="AH549" s="260" t="e">
        <f t="shared" si="34"/>
        <v>#N/A</v>
      </c>
    </row>
    <row r="550" spans="34:34" x14ac:dyDescent="0.35">
      <c r="AH550" s="260" t="e">
        <f t="shared" si="34"/>
        <v>#N/A</v>
      </c>
    </row>
    <row r="551" spans="34:34" x14ac:dyDescent="0.35">
      <c r="AH551" s="260" t="str">
        <f t="shared" si="34"/>
        <v>None</v>
      </c>
    </row>
    <row r="552" spans="34:34" x14ac:dyDescent="0.35">
      <c r="AH552" s="260" t="str">
        <f t="shared" si="34"/>
        <v>None</v>
      </c>
    </row>
    <row r="553" spans="34:34" x14ac:dyDescent="0.35">
      <c r="AH553" s="260" t="e">
        <f t="shared" si="34"/>
        <v>#N/A</v>
      </c>
    </row>
    <row r="554" spans="34:34" x14ac:dyDescent="0.35">
      <c r="AH554" s="260" t="str">
        <f t="shared" si="34"/>
        <v>None</v>
      </c>
    </row>
    <row r="555" spans="34:34" x14ac:dyDescent="0.35">
      <c r="AH555" s="260" t="e">
        <f t="shared" si="34"/>
        <v>#N/A</v>
      </c>
    </row>
    <row r="556" spans="34:34" x14ac:dyDescent="0.35">
      <c r="AH556" s="260" t="e">
        <f t="shared" si="34"/>
        <v>#N/A</v>
      </c>
    </row>
    <row r="557" spans="34:34" x14ac:dyDescent="0.35">
      <c r="AH557" s="260" t="e">
        <f t="shared" si="34"/>
        <v>#N/A</v>
      </c>
    </row>
    <row r="558" spans="34:34" x14ac:dyDescent="0.35">
      <c r="AH558" s="260" t="e">
        <f t="shared" si="34"/>
        <v>#N/A</v>
      </c>
    </row>
    <row r="559" spans="34:34" x14ac:dyDescent="0.35">
      <c r="AH559" s="260" t="str">
        <f t="shared" si="34"/>
        <v>None</v>
      </c>
    </row>
    <row r="560" spans="34:34" x14ac:dyDescent="0.35">
      <c r="AH560" s="260" t="e">
        <f t="shared" si="34"/>
        <v>#N/A</v>
      </c>
    </row>
    <row r="561" spans="34:34" x14ac:dyDescent="0.35">
      <c r="AH561" s="260" t="str">
        <f t="shared" si="34"/>
        <v>None</v>
      </c>
    </row>
    <row r="562" spans="34:34" x14ac:dyDescent="0.35">
      <c r="AH562" s="260" t="e">
        <f t="shared" si="34"/>
        <v>#N/A</v>
      </c>
    </row>
    <row r="563" spans="34:34" x14ac:dyDescent="0.35">
      <c r="AH563" s="260" t="e">
        <f t="shared" si="34"/>
        <v>#N/A</v>
      </c>
    </row>
    <row r="564" spans="34:34" x14ac:dyDescent="0.35">
      <c r="AH564" s="260" t="str">
        <f t="shared" ref="AH564:AH582" si="35">AN66</f>
        <v>None</v>
      </c>
    </row>
    <row r="565" spans="34:34" x14ac:dyDescent="0.35">
      <c r="AH565" s="260" t="e">
        <f t="shared" si="35"/>
        <v>#N/A</v>
      </c>
    </row>
    <row r="566" spans="34:34" x14ac:dyDescent="0.35">
      <c r="AH566" s="260" t="e">
        <f t="shared" si="35"/>
        <v>#N/A</v>
      </c>
    </row>
    <row r="567" spans="34:34" x14ac:dyDescent="0.35">
      <c r="AH567" s="260" t="e">
        <f t="shared" si="35"/>
        <v>#N/A</v>
      </c>
    </row>
    <row r="568" spans="34:34" x14ac:dyDescent="0.35">
      <c r="AH568" s="260" t="e">
        <f t="shared" si="35"/>
        <v>#N/A</v>
      </c>
    </row>
    <row r="569" spans="34:34" x14ac:dyDescent="0.35">
      <c r="AH569" s="260" t="e">
        <f t="shared" si="35"/>
        <v>#N/A</v>
      </c>
    </row>
    <row r="570" spans="34:34" x14ac:dyDescent="0.35">
      <c r="AH570" s="260" t="e">
        <f t="shared" si="35"/>
        <v>#N/A</v>
      </c>
    </row>
    <row r="571" spans="34:34" x14ac:dyDescent="0.35">
      <c r="AH571" s="260" t="str">
        <f t="shared" si="35"/>
        <v>None</v>
      </c>
    </row>
    <row r="572" spans="34:34" x14ac:dyDescent="0.35">
      <c r="AH572" s="260" t="e">
        <f t="shared" si="35"/>
        <v>#N/A</v>
      </c>
    </row>
    <row r="573" spans="34:34" x14ac:dyDescent="0.35">
      <c r="AH573" s="260" t="e">
        <f t="shared" si="35"/>
        <v>#N/A</v>
      </c>
    </row>
    <row r="574" spans="34:34" x14ac:dyDescent="0.35">
      <c r="AH574" s="260" t="str">
        <f t="shared" si="35"/>
        <v>None</v>
      </c>
    </row>
    <row r="575" spans="34:34" x14ac:dyDescent="0.35">
      <c r="AH575" s="260" t="e">
        <f t="shared" si="35"/>
        <v>#N/A</v>
      </c>
    </row>
    <row r="576" spans="34:34" x14ac:dyDescent="0.35">
      <c r="AH576" s="260" t="e">
        <f t="shared" si="35"/>
        <v>#N/A</v>
      </c>
    </row>
    <row r="577" spans="33:34" x14ac:dyDescent="0.35">
      <c r="AH577" s="260" t="e">
        <f t="shared" si="35"/>
        <v>#N/A</v>
      </c>
    </row>
    <row r="578" spans="33:34" x14ac:dyDescent="0.35">
      <c r="AH578" s="260" t="str">
        <f t="shared" si="35"/>
        <v>None</v>
      </c>
    </row>
    <row r="579" spans="33:34" x14ac:dyDescent="0.35">
      <c r="AH579" s="260" t="e">
        <f t="shared" si="35"/>
        <v>#N/A</v>
      </c>
    </row>
    <row r="580" spans="33:34" x14ac:dyDescent="0.35">
      <c r="AH580" s="260" t="e">
        <f t="shared" si="35"/>
        <v>#N/A</v>
      </c>
    </row>
    <row r="581" spans="33:34" x14ac:dyDescent="0.35">
      <c r="AH581" s="260" t="e">
        <f t="shared" si="35"/>
        <v>#N/A</v>
      </c>
    </row>
    <row r="582" spans="33:34" x14ac:dyDescent="0.35">
      <c r="AH582" s="261" t="e">
        <f t="shared" si="35"/>
        <v>#N/A</v>
      </c>
    </row>
    <row r="583" spans="33:34" x14ac:dyDescent="0.35">
      <c r="AG583">
        <v>30</v>
      </c>
      <c r="AH583" s="260" t="str">
        <f t="shared" ref="AH583:AH646" si="36">AO2</f>
        <v>None</v>
      </c>
    </row>
    <row r="584" spans="33:34" x14ac:dyDescent="0.35">
      <c r="AH584" s="260" t="e">
        <f t="shared" si="36"/>
        <v>#N/A</v>
      </c>
    </row>
    <row r="585" spans="33:34" x14ac:dyDescent="0.35">
      <c r="AH585" s="260" t="e">
        <f t="shared" si="36"/>
        <v>#N/A</v>
      </c>
    </row>
    <row r="586" spans="33:34" x14ac:dyDescent="0.35">
      <c r="AH586" s="260" t="e">
        <f t="shared" si="36"/>
        <v>#N/A</v>
      </c>
    </row>
    <row r="587" spans="33:34" x14ac:dyDescent="0.35">
      <c r="AH587" s="260" t="e">
        <f t="shared" si="36"/>
        <v>#N/A</v>
      </c>
    </row>
    <row r="588" spans="33:34" x14ac:dyDescent="0.35">
      <c r="AH588" s="260" t="e">
        <f t="shared" si="36"/>
        <v>#N/A</v>
      </c>
    </row>
    <row r="589" spans="33:34" x14ac:dyDescent="0.35">
      <c r="AH589" s="260" t="e">
        <f t="shared" si="36"/>
        <v>#N/A</v>
      </c>
    </row>
    <row r="590" spans="33:34" x14ac:dyDescent="0.35">
      <c r="AH590" s="260" t="str">
        <f t="shared" si="36"/>
        <v>None</v>
      </c>
    </row>
    <row r="591" spans="33:34" x14ac:dyDescent="0.35">
      <c r="AH591" s="260" t="e">
        <f t="shared" si="36"/>
        <v>#N/A</v>
      </c>
    </row>
    <row r="592" spans="33:34" x14ac:dyDescent="0.35">
      <c r="AH592" s="260" t="e">
        <f t="shared" si="36"/>
        <v>#N/A</v>
      </c>
    </row>
    <row r="593" spans="34:34" x14ac:dyDescent="0.35">
      <c r="AH593" s="260" t="e">
        <f t="shared" si="36"/>
        <v>#N/A</v>
      </c>
    </row>
    <row r="594" spans="34:34" x14ac:dyDescent="0.35">
      <c r="AH594" s="260" t="str">
        <f t="shared" si="36"/>
        <v>None</v>
      </c>
    </row>
    <row r="595" spans="34:34" x14ac:dyDescent="0.35">
      <c r="AH595" s="260" t="e">
        <f t="shared" si="36"/>
        <v>#N/A</v>
      </c>
    </row>
    <row r="596" spans="34:34" x14ac:dyDescent="0.35">
      <c r="AH596" s="260" t="e">
        <f t="shared" si="36"/>
        <v>#N/A</v>
      </c>
    </row>
    <row r="597" spans="34:34" x14ac:dyDescent="0.35">
      <c r="AH597" s="260" t="e">
        <f t="shared" si="36"/>
        <v>#N/A</v>
      </c>
    </row>
    <row r="598" spans="34:34" x14ac:dyDescent="0.35">
      <c r="AH598" s="260" t="e">
        <f t="shared" si="36"/>
        <v>#N/A</v>
      </c>
    </row>
    <row r="599" spans="34:34" x14ac:dyDescent="0.35">
      <c r="AH599" s="260" t="e">
        <f t="shared" si="36"/>
        <v>#N/A</v>
      </c>
    </row>
    <row r="600" spans="34:34" x14ac:dyDescent="0.35">
      <c r="AH600" s="260" t="str">
        <f t="shared" si="36"/>
        <v>None</v>
      </c>
    </row>
    <row r="601" spans="34:34" x14ac:dyDescent="0.35">
      <c r="AH601" s="260" t="e">
        <f t="shared" si="36"/>
        <v>#N/A</v>
      </c>
    </row>
    <row r="602" spans="34:34" x14ac:dyDescent="0.35">
      <c r="AH602" s="260" t="str">
        <f t="shared" si="36"/>
        <v>None</v>
      </c>
    </row>
    <row r="603" spans="34:34" x14ac:dyDescent="0.35">
      <c r="AH603" s="260" t="str">
        <f t="shared" si="36"/>
        <v>None</v>
      </c>
    </row>
    <row r="604" spans="34:34" x14ac:dyDescent="0.35">
      <c r="AH604" s="260" t="str">
        <f t="shared" si="36"/>
        <v>None</v>
      </c>
    </row>
    <row r="605" spans="34:34" x14ac:dyDescent="0.35">
      <c r="AH605" s="260" t="e">
        <f t="shared" si="36"/>
        <v>#N/A</v>
      </c>
    </row>
    <row r="606" spans="34:34" x14ac:dyDescent="0.35">
      <c r="AH606" s="260" t="e">
        <f t="shared" si="36"/>
        <v>#N/A</v>
      </c>
    </row>
    <row r="607" spans="34:34" x14ac:dyDescent="0.35">
      <c r="AH607" s="260" t="e">
        <f t="shared" si="36"/>
        <v>#N/A</v>
      </c>
    </row>
    <row r="608" spans="34:34" x14ac:dyDescent="0.35">
      <c r="AH608" s="260" t="e">
        <f t="shared" si="36"/>
        <v>#N/A</v>
      </c>
    </row>
    <row r="609" spans="34:34" x14ac:dyDescent="0.35">
      <c r="AH609" s="260" t="e">
        <f t="shared" si="36"/>
        <v>#N/A</v>
      </c>
    </row>
    <row r="610" spans="34:34" x14ac:dyDescent="0.35">
      <c r="AH610" s="260" t="str">
        <f t="shared" si="36"/>
        <v>None</v>
      </c>
    </row>
    <row r="611" spans="34:34" x14ac:dyDescent="0.35">
      <c r="AH611" s="260" t="e">
        <f t="shared" si="36"/>
        <v>#N/A</v>
      </c>
    </row>
    <row r="612" spans="34:34" x14ac:dyDescent="0.35">
      <c r="AH612" s="260" t="e">
        <f t="shared" si="36"/>
        <v>#N/A</v>
      </c>
    </row>
    <row r="613" spans="34:34" x14ac:dyDescent="0.35">
      <c r="AH613" s="260" t="e">
        <f t="shared" si="36"/>
        <v>#N/A</v>
      </c>
    </row>
    <row r="614" spans="34:34" x14ac:dyDescent="0.35">
      <c r="AH614" s="260" t="e">
        <f t="shared" si="36"/>
        <v>#N/A</v>
      </c>
    </row>
    <row r="615" spans="34:34" x14ac:dyDescent="0.35">
      <c r="AH615" s="260" t="str">
        <f t="shared" si="36"/>
        <v>None</v>
      </c>
    </row>
    <row r="616" spans="34:34" x14ac:dyDescent="0.35">
      <c r="AH616" s="260" t="e">
        <f t="shared" si="36"/>
        <v>#N/A</v>
      </c>
    </row>
    <row r="617" spans="34:34" x14ac:dyDescent="0.35">
      <c r="AH617" s="260" t="str">
        <f t="shared" si="36"/>
        <v>None</v>
      </c>
    </row>
    <row r="618" spans="34:34" x14ac:dyDescent="0.35">
      <c r="AH618" s="260" t="e">
        <f t="shared" si="36"/>
        <v>#N/A</v>
      </c>
    </row>
    <row r="619" spans="34:34" x14ac:dyDescent="0.35">
      <c r="AH619" s="260" t="e">
        <f t="shared" si="36"/>
        <v>#N/A</v>
      </c>
    </row>
    <row r="620" spans="34:34" x14ac:dyDescent="0.35">
      <c r="AH620" s="260" t="e">
        <f t="shared" si="36"/>
        <v>#N/A</v>
      </c>
    </row>
    <row r="621" spans="34:34" x14ac:dyDescent="0.35">
      <c r="AH621" s="260" t="e">
        <f t="shared" si="36"/>
        <v>#N/A</v>
      </c>
    </row>
    <row r="622" spans="34:34" x14ac:dyDescent="0.35">
      <c r="AH622" s="260" t="str">
        <f t="shared" si="36"/>
        <v>None</v>
      </c>
    </row>
    <row r="623" spans="34:34" x14ac:dyDescent="0.35">
      <c r="AH623" s="260" t="e">
        <f t="shared" si="36"/>
        <v>#N/A</v>
      </c>
    </row>
    <row r="624" spans="34:34" x14ac:dyDescent="0.35">
      <c r="AH624" s="260" t="e">
        <f t="shared" si="36"/>
        <v>#N/A</v>
      </c>
    </row>
    <row r="625" spans="34:34" x14ac:dyDescent="0.35">
      <c r="AH625" s="260" t="str">
        <f t="shared" si="36"/>
        <v>None</v>
      </c>
    </row>
    <row r="626" spans="34:34" x14ac:dyDescent="0.35">
      <c r="AH626" s="260" t="e">
        <f t="shared" si="36"/>
        <v>#N/A</v>
      </c>
    </row>
    <row r="627" spans="34:34" x14ac:dyDescent="0.35">
      <c r="AH627" s="260" t="e">
        <f t="shared" si="36"/>
        <v>#N/A</v>
      </c>
    </row>
    <row r="628" spans="34:34" x14ac:dyDescent="0.35">
      <c r="AH628" s="260" t="e">
        <f t="shared" si="36"/>
        <v>#N/A</v>
      </c>
    </row>
    <row r="629" spans="34:34" x14ac:dyDescent="0.35">
      <c r="AH629" s="260" t="e">
        <f t="shared" si="36"/>
        <v>#N/A</v>
      </c>
    </row>
    <row r="630" spans="34:34" x14ac:dyDescent="0.35">
      <c r="AH630" s="260" t="e">
        <f t="shared" si="36"/>
        <v>#N/A</v>
      </c>
    </row>
    <row r="631" spans="34:34" x14ac:dyDescent="0.35">
      <c r="AH631" s="260" t="e">
        <f t="shared" si="36"/>
        <v>#N/A</v>
      </c>
    </row>
    <row r="632" spans="34:34" x14ac:dyDescent="0.35">
      <c r="AH632" s="260" t="e">
        <f t="shared" si="36"/>
        <v>#N/A</v>
      </c>
    </row>
    <row r="633" spans="34:34" x14ac:dyDescent="0.35">
      <c r="AH633" s="260" t="str">
        <f t="shared" si="36"/>
        <v>None</v>
      </c>
    </row>
    <row r="634" spans="34:34" x14ac:dyDescent="0.35">
      <c r="AH634" s="260" t="e">
        <f t="shared" si="36"/>
        <v>#N/A</v>
      </c>
    </row>
    <row r="635" spans="34:34" x14ac:dyDescent="0.35">
      <c r="AH635" s="260" t="e">
        <f t="shared" si="36"/>
        <v>#N/A</v>
      </c>
    </row>
    <row r="636" spans="34:34" x14ac:dyDescent="0.35">
      <c r="AH636" s="260" t="e">
        <f t="shared" si="36"/>
        <v>#N/A</v>
      </c>
    </row>
    <row r="637" spans="34:34" x14ac:dyDescent="0.35">
      <c r="AH637" s="260" t="str">
        <f t="shared" si="36"/>
        <v>None</v>
      </c>
    </row>
    <row r="638" spans="34:34" x14ac:dyDescent="0.35">
      <c r="AH638" s="260" t="e">
        <f t="shared" si="36"/>
        <v>#N/A</v>
      </c>
    </row>
    <row r="639" spans="34:34" x14ac:dyDescent="0.35">
      <c r="AH639" s="260" t="str">
        <f t="shared" si="36"/>
        <v>None</v>
      </c>
    </row>
    <row r="640" spans="34:34" x14ac:dyDescent="0.35">
      <c r="AH640" s="260" t="e">
        <f t="shared" si="36"/>
        <v>#N/A</v>
      </c>
    </row>
    <row r="641" spans="34:34" x14ac:dyDescent="0.35">
      <c r="AH641" s="260" t="e">
        <f t="shared" si="36"/>
        <v>#N/A</v>
      </c>
    </row>
    <row r="642" spans="34:34" x14ac:dyDescent="0.35">
      <c r="AH642" s="260" t="str">
        <f t="shared" si="36"/>
        <v>None</v>
      </c>
    </row>
    <row r="643" spans="34:34" x14ac:dyDescent="0.35">
      <c r="AH643" s="260" t="e">
        <f t="shared" si="36"/>
        <v>#N/A</v>
      </c>
    </row>
    <row r="644" spans="34:34" x14ac:dyDescent="0.35">
      <c r="AH644" s="260" t="str">
        <f t="shared" si="36"/>
        <v>None</v>
      </c>
    </row>
    <row r="645" spans="34:34" x14ac:dyDescent="0.35">
      <c r="AH645" s="260" t="e">
        <f t="shared" si="36"/>
        <v>#N/A</v>
      </c>
    </row>
    <row r="646" spans="34:34" x14ac:dyDescent="0.35">
      <c r="AH646" s="260" t="e">
        <f t="shared" si="36"/>
        <v>#N/A</v>
      </c>
    </row>
    <row r="647" spans="34:34" x14ac:dyDescent="0.35">
      <c r="AH647" s="260" t="e">
        <f t="shared" ref="AH647:AH665" si="37">AO66</f>
        <v>#N/A</v>
      </c>
    </row>
    <row r="648" spans="34:34" x14ac:dyDescent="0.35">
      <c r="AH648" s="260" t="str">
        <f t="shared" si="37"/>
        <v>None</v>
      </c>
    </row>
    <row r="649" spans="34:34" x14ac:dyDescent="0.35">
      <c r="AH649" s="260" t="e">
        <f t="shared" si="37"/>
        <v>#N/A</v>
      </c>
    </row>
    <row r="650" spans="34:34" x14ac:dyDescent="0.35">
      <c r="AH650" s="260" t="e">
        <f t="shared" si="37"/>
        <v>#N/A</v>
      </c>
    </row>
    <row r="651" spans="34:34" x14ac:dyDescent="0.35">
      <c r="AH651" s="260" t="e">
        <f t="shared" si="37"/>
        <v>#N/A</v>
      </c>
    </row>
    <row r="652" spans="34:34" x14ac:dyDescent="0.35">
      <c r="AH652" s="260" t="e">
        <f t="shared" si="37"/>
        <v>#N/A</v>
      </c>
    </row>
    <row r="653" spans="34:34" x14ac:dyDescent="0.35">
      <c r="AH653" s="260" t="str">
        <f t="shared" si="37"/>
        <v>None</v>
      </c>
    </row>
    <row r="654" spans="34:34" x14ac:dyDescent="0.35">
      <c r="AH654" s="260" t="str">
        <f t="shared" si="37"/>
        <v>None</v>
      </c>
    </row>
    <row r="655" spans="34:34" x14ac:dyDescent="0.35">
      <c r="AH655" s="260" t="e">
        <f t="shared" si="37"/>
        <v>#N/A</v>
      </c>
    </row>
    <row r="656" spans="34:34" x14ac:dyDescent="0.35">
      <c r="AH656" s="260" t="e">
        <f t="shared" si="37"/>
        <v>#N/A</v>
      </c>
    </row>
    <row r="657" spans="33:34" x14ac:dyDescent="0.35">
      <c r="AH657" s="260" t="str">
        <f t="shared" si="37"/>
        <v>None</v>
      </c>
    </row>
    <row r="658" spans="33:34" x14ac:dyDescent="0.35">
      <c r="AH658" s="260" t="e">
        <f t="shared" si="37"/>
        <v>#N/A</v>
      </c>
    </row>
    <row r="659" spans="33:34" x14ac:dyDescent="0.35">
      <c r="AH659" s="260" t="e">
        <f t="shared" si="37"/>
        <v>#N/A</v>
      </c>
    </row>
    <row r="660" spans="33:34" x14ac:dyDescent="0.35">
      <c r="AH660" s="260" t="e">
        <f t="shared" si="37"/>
        <v>#N/A</v>
      </c>
    </row>
    <row r="661" spans="33:34" x14ac:dyDescent="0.35">
      <c r="AH661" s="260" t="str">
        <f t="shared" si="37"/>
        <v>None</v>
      </c>
    </row>
    <row r="662" spans="33:34" x14ac:dyDescent="0.35">
      <c r="AH662" s="260" t="e">
        <f t="shared" si="37"/>
        <v>#N/A</v>
      </c>
    </row>
    <row r="663" spans="33:34" x14ac:dyDescent="0.35">
      <c r="AH663" s="260" t="e">
        <f t="shared" si="37"/>
        <v>#N/A</v>
      </c>
    </row>
    <row r="664" spans="33:34" x14ac:dyDescent="0.35">
      <c r="AH664" s="260" t="e">
        <f t="shared" si="37"/>
        <v>#N/A</v>
      </c>
    </row>
    <row r="665" spans="33:34" x14ac:dyDescent="0.35">
      <c r="AH665" s="261" t="e">
        <f t="shared" si="37"/>
        <v>#N/A</v>
      </c>
    </row>
    <row r="666" spans="33:34" x14ac:dyDescent="0.35">
      <c r="AG666">
        <v>36</v>
      </c>
      <c r="AH666" s="260" t="str">
        <f t="shared" ref="AH666:AH729" si="38">AP2</f>
        <v>None</v>
      </c>
    </row>
    <row r="667" spans="33:34" x14ac:dyDescent="0.35">
      <c r="AH667" s="260" t="e">
        <f t="shared" si="38"/>
        <v>#N/A</v>
      </c>
    </row>
    <row r="668" spans="33:34" x14ac:dyDescent="0.35">
      <c r="AH668" s="260" t="e">
        <f t="shared" si="38"/>
        <v>#N/A</v>
      </c>
    </row>
    <row r="669" spans="33:34" x14ac:dyDescent="0.35">
      <c r="AH669" s="260" t="e">
        <f t="shared" si="38"/>
        <v>#N/A</v>
      </c>
    </row>
    <row r="670" spans="33:34" x14ac:dyDescent="0.35">
      <c r="AH670" s="260" t="e">
        <f t="shared" si="38"/>
        <v>#N/A</v>
      </c>
    </row>
    <row r="671" spans="33:34" x14ac:dyDescent="0.35">
      <c r="AH671" s="260" t="e">
        <f t="shared" si="38"/>
        <v>#N/A</v>
      </c>
    </row>
    <row r="672" spans="33:34" x14ac:dyDescent="0.35">
      <c r="AH672" s="260" t="e">
        <f t="shared" si="38"/>
        <v>#N/A</v>
      </c>
    </row>
    <row r="673" spans="34:34" x14ac:dyDescent="0.35">
      <c r="AH673" s="260" t="str">
        <f t="shared" si="38"/>
        <v>None</v>
      </c>
    </row>
    <row r="674" spans="34:34" x14ac:dyDescent="0.35">
      <c r="AH674" s="260" t="e">
        <f t="shared" si="38"/>
        <v>#N/A</v>
      </c>
    </row>
    <row r="675" spans="34:34" x14ac:dyDescent="0.35">
      <c r="AH675" s="260" t="e">
        <f t="shared" si="38"/>
        <v>#N/A</v>
      </c>
    </row>
    <row r="676" spans="34:34" x14ac:dyDescent="0.35">
      <c r="AH676" s="260" t="e">
        <f t="shared" si="38"/>
        <v>#N/A</v>
      </c>
    </row>
    <row r="677" spans="34:34" x14ac:dyDescent="0.35">
      <c r="AH677" s="260" t="str">
        <f t="shared" si="38"/>
        <v>None</v>
      </c>
    </row>
    <row r="678" spans="34:34" x14ac:dyDescent="0.35">
      <c r="AH678" s="260" t="e">
        <f t="shared" si="38"/>
        <v>#N/A</v>
      </c>
    </row>
    <row r="679" spans="34:34" x14ac:dyDescent="0.35">
      <c r="AH679" s="260" t="e">
        <f t="shared" si="38"/>
        <v>#N/A</v>
      </c>
    </row>
    <row r="680" spans="34:34" x14ac:dyDescent="0.35">
      <c r="AH680" s="260" t="e">
        <f t="shared" si="38"/>
        <v>#N/A</v>
      </c>
    </row>
    <row r="681" spans="34:34" x14ac:dyDescent="0.35">
      <c r="AH681" s="260" t="e">
        <f t="shared" si="38"/>
        <v>#N/A</v>
      </c>
    </row>
    <row r="682" spans="34:34" x14ac:dyDescent="0.35">
      <c r="AH682" s="260" t="str">
        <f t="shared" si="38"/>
        <v>None</v>
      </c>
    </row>
    <row r="683" spans="34:34" x14ac:dyDescent="0.35">
      <c r="AH683" s="260" t="str">
        <f t="shared" si="38"/>
        <v>None</v>
      </c>
    </row>
    <row r="684" spans="34:34" x14ac:dyDescent="0.35">
      <c r="AH684" s="260" t="e">
        <f t="shared" si="38"/>
        <v>#N/A</v>
      </c>
    </row>
    <row r="685" spans="34:34" x14ac:dyDescent="0.35">
      <c r="AH685" s="260" t="str">
        <f t="shared" si="38"/>
        <v>None</v>
      </c>
    </row>
    <row r="686" spans="34:34" x14ac:dyDescent="0.35">
      <c r="AH686" s="260" t="e">
        <f t="shared" si="38"/>
        <v>#N/A</v>
      </c>
    </row>
    <row r="687" spans="34:34" x14ac:dyDescent="0.35">
      <c r="AH687" s="260" t="str">
        <f t="shared" si="38"/>
        <v>None</v>
      </c>
    </row>
    <row r="688" spans="34:34" x14ac:dyDescent="0.35">
      <c r="AH688" s="260" t="e">
        <f t="shared" si="38"/>
        <v>#N/A</v>
      </c>
    </row>
    <row r="689" spans="34:34" x14ac:dyDescent="0.35">
      <c r="AH689" s="260" t="e">
        <f t="shared" si="38"/>
        <v>#N/A</v>
      </c>
    </row>
    <row r="690" spans="34:34" x14ac:dyDescent="0.35">
      <c r="AH690" s="260" t="e">
        <f t="shared" si="38"/>
        <v>#N/A</v>
      </c>
    </row>
    <row r="691" spans="34:34" x14ac:dyDescent="0.35">
      <c r="AH691" s="260" t="e">
        <f t="shared" si="38"/>
        <v>#N/A</v>
      </c>
    </row>
    <row r="692" spans="34:34" x14ac:dyDescent="0.35">
      <c r="AH692" s="260" t="e">
        <f t="shared" si="38"/>
        <v>#N/A</v>
      </c>
    </row>
    <row r="693" spans="34:34" x14ac:dyDescent="0.35">
      <c r="AH693" s="260" t="str">
        <f t="shared" si="38"/>
        <v>None</v>
      </c>
    </row>
    <row r="694" spans="34:34" x14ac:dyDescent="0.35">
      <c r="AH694" s="260" t="e">
        <f t="shared" si="38"/>
        <v>#N/A</v>
      </c>
    </row>
    <row r="695" spans="34:34" x14ac:dyDescent="0.35">
      <c r="AH695" s="260" t="e">
        <f t="shared" si="38"/>
        <v>#N/A</v>
      </c>
    </row>
    <row r="696" spans="34:34" x14ac:dyDescent="0.35">
      <c r="AH696" s="260" t="e">
        <f t="shared" si="38"/>
        <v>#N/A</v>
      </c>
    </row>
    <row r="697" spans="34:34" x14ac:dyDescent="0.35">
      <c r="AH697" s="260" t="e">
        <f t="shared" si="38"/>
        <v>#N/A</v>
      </c>
    </row>
    <row r="698" spans="34:34" x14ac:dyDescent="0.35">
      <c r="AH698" s="260" t="e">
        <f t="shared" si="38"/>
        <v>#N/A</v>
      </c>
    </row>
    <row r="699" spans="34:34" x14ac:dyDescent="0.35">
      <c r="AH699" s="260" t="e">
        <f t="shared" si="38"/>
        <v>#N/A</v>
      </c>
    </row>
    <row r="700" spans="34:34" x14ac:dyDescent="0.35">
      <c r="AH700" s="260" t="str">
        <f t="shared" si="38"/>
        <v>None</v>
      </c>
    </row>
    <row r="701" spans="34:34" x14ac:dyDescent="0.35">
      <c r="AH701" s="260" t="str">
        <f t="shared" si="38"/>
        <v>None</v>
      </c>
    </row>
    <row r="702" spans="34:34" x14ac:dyDescent="0.35">
      <c r="AH702" s="260" t="e">
        <f t="shared" si="38"/>
        <v>#N/A</v>
      </c>
    </row>
    <row r="703" spans="34:34" x14ac:dyDescent="0.35">
      <c r="AH703" s="260" t="str">
        <f t="shared" si="38"/>
        <v>None</v>
      </c>
    </row>
    <row r="704" spans="34:34" x14ac:dyDescent="0.35">
      <c r="AH704" s="260" t="str">
        <f t="shared" si="38"/>
        <v>None</v>
      </c>
    </row>
    <row r="705" spans="34:34" x14ac:dyDescent="0.35">
      <c r="AH705" s="260" t="e">
        <f t="shared" si="38"/>
        <v>#N/A</v>
      </c>
    </row>
    <row r="706" spans="34:34" x14ac:dyDescent="0.35">
      <c r="AH706" s="260" t="e">
        <f t="shared" si="38"/>
        <v>#N/A</v>
      </c>
    </row>
    <row r="707" spans="34:34" x14ac:dyDescent="0.35">
      <c r="AH707" s="260" t="e">
        <f t="shared" si="38"/>
        <v>#N/A</v>
      </c>
    </row>
    <row r="708" spans="34:34" x14ac:dyDescent="0.35">
      <c r="AH708" s="260" t="str">
        <f t="shared" si="38"/>
        <v>None</v>
      </c>
    </row>
    <row r="709" spans="34:34" x14ac:dyDescent="0.35">
      <c r="AH709" s="260" t="e">
        <f t="shared" si="38"/>
        <v>#N/A</v>
      </c>
    </row>
    <row r="710" spans="34:34" x14ac:dyDescent="0.35">
      <c r="AH710" s="260" t="str">
        <f t="shared" si="38"/>
        <v>None</v>
      </c>
    </row>
    <row r="711" spans="34:34" x14ac:dyDescent="0.35">
      <c r="AH711" s="260" t="e">
        <f t="shared" si="38"/>
        <v>#N/A</v>
      </c>
    </row>
    <row r="712" spans="34:34" x14ac:dyDescent="0.35">
      <c r="AH712" s="260" t="str">
        <f t="shared" si="38"/>
        <v>None</v>
      </c>
    </row>
    <row r="713" spans="34:34" x14ac:dyDescent="0.35">
      <c r="AH713" s="260" t="e">
        <f t="shared" si="38"/>
        <v>#N/A</v>
      </c>
    </row>
    <row r="714" spans="34:34" x14ac:dyDescent="0.35">
      <c r="AH714" s="260" t="e">
        <f t="shared" si="38"/>
        <v>#N/A</v>
      </c>
    </row>
    <row r="715" spans="34:34" x14ac:dyDescent="0.35">
      <c r="AH715" s="260" t="e">
        <f t="shared" si="38"/>
        <v>#N/A</v>
      </c>
    </row>
    <row r="716" spans="34:34" x14ac:dyDescent="0.35">
      <c r="AH716" s="260" t="str">
        <f t="shared" si="38"/>
        <v>None</v>
      </c>
    </row>
    <row r="717" spans="34:34" x14ac:dyDescent="0.35">
      <c r="AH717" s="260" t="e">
        <f t="shared" si="38"/>
        <v>#N/A</v>
      </c>
    </row>
    <row r="718" spans="34:34" x14ac:dyDescent="0.35">
      <c r="AH718" s="260" t="e">
        <f t="shared" si="38"/>
        <v>#N/A</v>
      </c>
    </row>
    <row r="719" spans="34:34" x14ac:dyDescent="0.35">
      <c r="AH719" s="260" t="e">
        <f t="shared" si="38"/>
        <v>#N/A</v>
      </c>
    </row>
    <row r="720" spans="34:34" x14ac:dyDescent="0.35">
      <c r="AH720" s="260" t="str">
        <f t="shared" si="38"/>
        <v>None</v>
      </c>
    </row>
    <row r="721" spans="34:34" x14ac:dyDescent="0.35">
      <c r="AH721" s="260" t="e">
        <f t="shared" si="38"/>
        <v>#N/A</v>
      </c>
    </row>
    <row r="722" spans="34:34" x14ac:dyDescent="0.35">
      <c r="AH722" s="260" t="e">
        <f t="shared" si="38"/>
        <v>#N/A</v>
      </c>
    </row>
    <row r="723" spans="34:34" x14ac:dyDescent="0.35">
      <c r="AH723" s="260" t="e">
        <f t="shared" si="38"/>
        <v>#N/A</v>
      </c>
    </row>
    <row r="724" spans="34:34" x14ac:dyDescent="0.35">
      <c r="AH724" s="260" t="e">
        <f t="shared" si="38"/>
        <v>#N/A</v>
      </c>
    </row>
    <row r="725" spans="34:34" x14ac:dyDescent="0.35">
      <c r="AH725" s="260" t="e">
        <f t="shared" si="38"/>
        <v>#N/A</v>
      </c>
    </row>
    <row r="726" spans="34:34" x14ac:dyDescent="0.35">
      <c r="AH726" s="260" t="e">
        <f t="shared" si="38"/>
        <v>#N/A</v>
      </c>
    </row>
    <row r="727" spans="34:34" x14ac:dyDescent="0.35">
      <c r="AH727" s="260" t="str">
        <f t="shared" si="38"/>
        <v>None</v>
      </c>
    </row>
    <row r="728" spans="34:34" x14ac:dyDescent="0.35">
      <c r="AH728" s="260" t="str">
        <f t="shared" si="38"/>
        <v>None</v>
      </c>
    </row>
    <row r="729" spans="34:34" x14ac:dyDescent="0.35">
      <c r="AH729" s="260" t="e">
        <f t="shared" si="38"/>
        <v>#N/A</v>
      </c>
    </row>
    <row r="730" spans="34:34" x14ac:dyDescent="0.35">
      <c r="AH730" s="260" t="e">
        <f t="shared" ref="AH730:AH748" si="39">AP66</f>
        <v>#N/A</v>
      </c>
    </row>
    <row r="731" spans="34:34" x14ac:dyDescent="0.35">
      <c r="AH731" s="260" t="str">
        <f t="shared" si="39"/>
        <v>None</v>
      </c>
    </row>
    <row r="732" spans="34:34" x14ac:dyDescent="0.35">
      <c r="AH732" s="260" t="e">
        <f t="shared" si="39"/>
        <v>#N/A</v>
      </c>
    </row>
    <row r="733" spans="34:34" x14ac:dyDescent="0.35">
      <c r="AH733" s="260" t="e">
        <f t="shared" si="39"/>
        <v>#N/A</v>
      </c>
    </row>
    <row r="734" spans="34:34" x14ac:dyDescent="0.35">
      <c r="AH734" s="260" t="e">
        <f t="shared" si="39"/>
        <v>#N/A</v>
      </c>
    </row>
    <row r="735" spans="34:34" x14ac:dyDescent="0.35">
      <c r="AH735" s="260" t="e">
        <f t="shared" si="39"/>
        <v>#N/A</v>
      </c>
    </row>
    <row r="736" spans="34:34" x14ac:dyDescent="0.35">
      <c r="AH736" s="260" t="e">
        <f t="shared" si="39"/>
        <v>#N/A</v>
      </c>
    </row>
    <row r="737" spans="33:34" x14ac:dyDescent="0.35">
      <c r="AH737" s="260" t="str">
        <f t="shared" si="39"/>
        <v>None</v>
      </c>
    </row>
    <row r="738" spans="33:34" x14ac:dyDescent="0.35">
      <c r="AH738" s="260" t="e">
        <f t="shared" si="39"/>
        <v>#N/A</v>
      </c>
    </row>
    <row r="739" spans="33:34" x14ac:dyDescent="0.35">
      <c r="AH739" s="260" t="e">
        <f t="shared" si="39"/>
        <v>#N/A</v>
      </c>
    </row>
    <row r="740" spans="33:34" x14ac:dyDescent="0.35">
      <c r="AH740" s="260" t="str">
        <f t="shared" si="39"/>
        <v>None</v>
      </c>
    </row>
    <row r="741" spans="33:34" x14ac:dyDescent="0.35">
      <c r="AH741" s="260" t="e">
        <f t="shared" si="39"/>
        <v>#N/A</v>
      </c>
    </row>
    <row r="742" spans="33:34" x14ac:dyDescent="0.35">
      <c r="AH742" s="260" t="e">
        <f t="shared" si="39"/>
        <v>#N/A</v>
      </c>
    </row>
    <row r="743" spans="33:34" x14ac:dyDescent="0.35">
      <c r="AH743" s="260" t="e">
        <f t="shared" si="39"/>
        <v>#N/A</v>
      </c>
    </row>
    <row r="744" spans="33:34" x14ac:dyDescent="0.35">
      <c r="AH744" s="260" t="e">
        <f t="shared" si="39"/>
        <v>#N/A</v>
      </c>
    </row>
    <row r="745" spans="33:34" x14ac:dyDescent="0.35">
      <c r="AH745" s="260" t="e">
        <f t="shared" si="39"/>
        <v>#N/A</v>
      </c>
    </row>
    <row r="746" spans="33:34" x14ac:dyDescent="0.35">
      <c r="AH746" s="260" t="e">
        <f t="shared" si="39"/>
        <v>#N/A</v>
      </c>
    </row>
    <row r="747" spans="33:34" x14ac:dyDescent="0.35">
      <c r="AH747" s="260" t="e">
        <f t="shared" si="39"/>
        <v>#N/A</v>
      </c>
    </row>
    <row r="748" spans="33:34" x14ac:dyDescent="0.35">
      <c r="AH748" s="261" t="e">
        <f t="shared" si="39"/>
        <v>#N/A</v>
      </c>
    </row>
    <row r="749" spans="33:34" x14ac:dyDescent="0.35">
      <c r="AG749">
        <v>42</v>
      </c>
      <c r="AH749" s="260" t="e">
        <f t="shared" ref="AH749:AH812" si="40">AQ2</f>
        <v>#N/A</v>
      </c>
    </row>
    <row r="750" spans="33:34" x14ac:dyDescent="0.35">
      <c r="AH750" s="260" t="e">
        <f t="shared" si="40"/>
        <v>#N/A</v>
      </c>
    </row>
    <row r="751" spans="33:34" x14ac:dyDescent="0.35">
      <c r="AH751" s="260" t="e">
        <f t="shared" si="40"/>
        <v>#N/A</v>
      </c>
    </row>
    <row r="752" spans="33:34" x14ac:dyDescent="0.35">
      <c r="AH752" s="260" t="e">
        <f t="shared" si="40"/>
        <v>#N/A</v>
      </c>
    </row>
    <row r="753" spans="34:34" x14ac:dyDescent="0.35">
      <c r="AH753" s="260" t="str">
        <f t="shared" si="40"/>
        <v>None</v>
      </c>
    </row>
    <row r="754" spans="34:34" x14ac:dyDescent="0.35">
      <c r="AH754" s="260" t="e">
        <f t="shared" si="40"/>
        <v>#N/A</v>
      </c>
    </row>
    <row r="755" spans="34:34" x14ac:dyDescent="0.35">
      <c r="AH755" s="260" t="e">
        <f t="shared" si="40"/>
        <v>#N/A</v>
      </c>
    </row>
    <row r="756" spans="34:34" x14ac:dyDescent="0.35">
      <c r="AH756" s="260" t="str">
        <f t="shared" si="40"/>
        <v>None</v>
      </c>
    </row>
    <row r="757" spans="34:34" x14ac:dyDescent="0.35">
      <c r="AH757" s="260" t="e">
        <f t="shared" si="40"/>
        <v>#N/A</v>
      </c>
    </row>
    <row r="758" spans="34:34" x14ac:dyDescent="0.35">
      <c r="AH758" s="260" t="e">
        <f t="shared" si="40"/>
        <v>#N/A</v>
      </c>
    </row>
    <row r="759" spans="34:34" x14ac:dyDescent="0.35">
      <c r="AH759" s="260" t="e">
        <f t="shared" si="40"/>
        <v>#N/A</v>
      </c>
    </row>
    <row r="760" spans="34:34" x14ac:dyDescent="0.35">
      <c r="AH760" s="260" t="str">
        <f t="shared" si="40"/>
        <v>None</v>
      </c>
    </row>
    <row r="761" spans="34:34" x14ac:dyDescent="0.35">
      <c r="AH761" s="260" t="e">
        <f t="shared" si="40"/>
        <v>#N/A</v>
      </c>
    </row>
    <row r="762" spans="34:34" x14ac:dyDescent="0.35">
      <c r="AH762" s="260" t="e">
        <f t="shared" si="40"/>
        <v>#N/A</v>
      </c>
    </row>
    <row r="763" spans="34:34" x14ac:dyDescent="0.35">
      <c r="AH763" s="260" t="e">
        <f t="shared" si="40"/>
        <v>#N/A</v>
      </c>
    </row>
    <row r="764" spans="34:34" x14ac:dyDescent="0.35">
      <c r="AH764" s="260" t="e">
        <f t="shared" si="40"/>
        <v>#N/A</v>
      </c>
    </row>
    <row r="765" spans="34:34" x14ac:dyDescent="0.35">
      <c r="AH765" s="260" t="str">
        <f t="shared" si="40"/>
        <v>None</v>
      </c>
    </row>
    <row r="766" spans="34:34" x14ac:dyDescent="0.35">
      <c r="AH766" s="260" t="str">
        <f t="shared" si="40"/>
        <v>None</v>
      </c>
    </row>
    <row r="767" spans="34:34" x14ac:dyDescent="0.35">
      <c r="AH767" s="260" t="e">
        <f t="shared" si="40"/>
        <v>#N/A</v>
      </c>
    </row>
    <row r="768" spans="34:34" x14ac:dyDescent="0.35">
      <c r="AH768" s="260" t="str">
        <f t="shared" si="40"/>
        <v>None</v>
      </c>
    </row>
    <row r="769" spans="34:34" x14ac:dyDescent="0.35">
      <c r="AH769" s="260" t="str">
        <f t="shared" si="40"/>
        <v>None</v>
      </c>
    </row>
    <row r="770" spans="34:34" x14ac:dyDescent="0.35">
      <c r="AH770" s="260" t="str">
        <f t="shared" si="40"/>
        <v>None</v>
      </c>
    </row>
    <row r="771" spans="34:34" x14ac:dyDescent="0.35">
      <c r="AH771" s="260" t="e">
        <f t="shared" si="40"/>
        <v>#N/A</v>
      </c>
    </row>
    <row r="772" spans="34:34" x14ac:dyDescent="0.35">
      <c r="AH772" s="260" t="e">
        <f t="shared" si="40"/>
        <v>#N/A</v>
      </c>
    </row>
    <row r="773" spans="34:34" x14ac:dyDescent="0.35">
      <c r="AH773" s="260" t="e">
        <f t="shared" si="40"/>
        <v>#N/A</v>
      </c>
    </row>
    <row r="774" spans="34:34" x14ac:dyDescent="0.35">
      <c r="AH774" s="260" t="e">
        <f t="shared" si="40"/>
        <v>#N/A</v>
      </c>
    </row>
    <row r="775" spans="34:34" x14ac:dyDescent="0.35">
      <c r="AH775" s="260" t="e">
        <f t="shared" si="40"/>
        <v>#N/A</v>
      </c>
    </row>
    <row r="776" spans="34:34" x14ac:dyDescent="0.35">
      <c r="AH776" s="260" t="str">
        <f t="shared" si="40"/>
        <v>None</v>
      </c>
    </row>
    <row r="777" spans="34:34" x14ac:dyDescent="0.35">
      <c r="AH777" s="260" t="e">
        <f t="shared" si="40"/>
        <v>#N/A</v>
      </c>
    </row>
    <row r="778" spans="34:34" x14ac:dyDescent="0.35">
      <c r="AH778" s="260" t="e">
        <f t="shared" si="40"/>
        <v>#N/A</v>
      </c>
    </row>
    <row r="779" spans="34:34" x14ac:dyDescent="0.35">
      <c r="AH779" s="260" t="e">
        <f t="shared" si="40"/>
        <v>#N/A</v>
      </c>
    </row>
    <row r="780" spans="34:34" x14ac:dyDescent="0.35">
      <c r="AH780" s="260" t="e">
        <f t="shared" si="40"/>
        <v>#N/A</v>
      </c>
    </row>
    <row r="781" spans="34:34" x14ac:dyDescent="0.35">
      <c r="AH781" s="260" t="str">
        <f t="shared" si="40"/>
        <v>None</v>
      </c>
    </row>
    <row r="782" spans="34:34" x14ac:dyDescent="0.35">
      <c r="AH782" s="260" t="e">
        <f t="shared" si="40"/>
        <v>#N/A</v>
      </c>
    </row>
    <row r="783" spans="34:34" x14ac:dyDescent="0.35">
      <c r="AH783" s="260" t="str">
        <f t="shared" si="40"/>
        <v>None</v>
      </c>
    </row>
    <row r="784" spans="34:34" x14ac:dyDescent="0.35">
      <c r="AH784" s="260" t="e">
        <f t="shared" si="40"/>
        <v>#N/A</v>
      </c>
    </row>
    <row r="785" spans="34:34" x14ac:dyDescent="0.35">
      <c r="AH785" s="260" t="e">
        <f t="shared" si="40"/>
        <v>#N/A</v>
      </c>
    </row>
    <row r="786" spans="34:34" x14ac:dyDescent="0.35">
      <c r="AH786" s="260" t="e">
        <f t="shared" si="40"/>
        <v>#N/A</v>
      </c>
    </row>
    <row r="787" spans="34:34" x14ac:dyDescent="0.35">
      <c r="AH787" s="260" t="e">
        <f t="shared" si="40"/>
        <v>#N/A</v>
      </c>
    </row>
    <row r="788" spans="34:34" x14ac:dyDescent="0.35">
      <c r="AH788" s="260" t="e">
        <f t="shared" si="40"/>
        <v>#N/A</v>
      </c>
    </row>
    <row r="789" spans="34:34" x14ac:dyDescent="0.35">
      <c r="AH789" s="260" t="e">
        <f t="shared" si="40"/>
        <v>#N/A</v>
      </c>
    </row>
    <row r="790" spans="34:34" x14ac:dyDescent="0.35">
      <c r="AH790" s="260" t="e">
        <f t="shared" si="40"/>
        <v>#N/A</v>
      </c>
    </row>
    <row r="791" spans="34:34" x14ac:dyDescent="0.35">
      <c r="AH791" s="260" t="str">
        <f t="shared" si="40"/>
        <v>None</v>
      </c>
    </row>
    <row r="792" spans="34:34" x14ac:dyDescent="0.35">
      <c r="AH792" s="260" t="e">
        <f t="shared" si="40"/>
        <v>#N/A</v>
      </c>
    </row>
    <row r="793" spans="34:34" x14ac:dyDescent="0.35">
      <c r="AH793" s="260" t="str">
        <f t="shared" si="40"/>
        <v>None</v>
      </c>
    </row>
    <row r="794" spans="34:34" x14ac:dyDescent="0.35">
      <c r="AH794" s="260" t="e">
        <f t="shared" si="40"/>
        <v>#N/A</v>
      </c>
    </row>
    <row r="795" spans="34:34" x14ac:dyDescent="0.35">
      <c r="AH795" s="260" t="str">
        <f t="shared" si="40"/>
        <v>None</v>
      </c>
    </row>
    <row r="796" spans="34:34" x14ac:dyDescent="0.35">
      <c r="AH796" s="260" t="e">
        <f t="shared" si="40"/>
        <v>#N/A</v>
      </c>
    </row>
    <row r="797" spans="34:34" x14ac:dyDescent="0.35">
      <c r="AH797" s="260" t="e">
        <f t="shared" si="40"/>
        <v>#N/A</v>
      </c>
    </row>
    <row r="798" spans="34:34" x14ac:dyDescent="0.35">
      <c r="AH798" s="260" t="e">
        <f t="shared" si="40"/>
        <v>#N/A</v>
      </c>
    </row>
    <row r="799" spans="34:34" x14ac:dyDescent="0.35">
      <c r="AH799" s="260" t="str">
        <f t="shared" si="40"/>
        <v>None</v>
      </c>
    </row>
    <row r="800" spans="34:34" x14ac:dyDescent="0.35">
      <c r="AH800" s="260" t="e">
        <f t="shared" si="40"/>
        <v>#N/A</v>
      </c>
    </row>
    <row r="801" spans="34:34" x14ac:dyDescent="0.35">
      <c r="AH801" s="260" t="e">
        <f t="shared" si="40"/>
        <v>#N/A</v>
      </c>
    </row>
    <row r="802" spans="34:34" x14ac:dyDescent="0.35">
      <c r="AH802" s="260" t="e">
        <f t="shared" si="40"/>
        <v>#N/A</v>
      </c>
    </row>
    <row r="803" spans="34:34" x14ac:dyDescent="0.35">
      <c r="AH803" s="260" t="e">
        <f t="shared" si="40"/>
        <v>#N/A</v>
      </c>
    </row>
    <row r="804" spans="34:34" x14ac:dyDescent="0.35">
      <c r="AH804" s="260" t="e">
        <f t="shared" si="40"/>
        <v>#N/A</v>
      </c>
    </row>
    <row r="805" spans="34:34" x14ac:dyDescent="0.35">
      <c r="AH805" s="260" t="str">
        <f t="shared" si="40"/>
        <v>None</v>
      </c>
    </row>
    <row r="806" spans="34:34" x14ac:dyDescent="0.35">
      <c r="AH806" s="260" t="e">
        <f t="shared" si="40"/>
        <v>#N/A</v>
      </c>
    </row>
    <row r="807" spans="34:34" x14ac:dyDescent="0.35">
      <c r="AH807" s="260" t="str">
        <f t="shared" si="40"/>
        <v>None</v>
      </c>
    </row>
    <row r="808" spans="34:34" x14ac:dyDescent="0.35">
      <c r="AH808" s="260" t="e">
        <f t="shared" si="40"/>
        <v>#N/A</v>
      </c>
    </row>
    <row r="809" spans="34:34" x14ac:dyDescent="0.35">
      <c r="AH809" s="260" t="e">
        <f t="shared" si="40"/>
        <v>#N/A</v>
      </c>
    </row>
    <row r="810" spans="34:34" x14ac:dyDescent="0.35">
      <c r="AH810" s="260" t="str">
        <f t="shared" si="40"/>
        <v>None</v>
      </c>
    </row>
    <row r="811" spans="34:34" x14ac:dyDescent="0.35">
      <c r="AH811" s="260" t="e">
        <f t="shared" si="40"/>
        <v>#N/A</v>
      </c>
    </row>
    <row r="812" spans="34:34" x14ac:dyDescent="0.35">
      <c r="AH812" s="260" t="e">
        <f t="shared" si="40"/>
        <v>#N/A</v>
      </c>
    </row>
    <row r="813" spans="34:34" x14ac:dyDescent="0.35">
      <c r="AH813" s="260" t="e">
        <f t="shared" ref="AH813:AH831" si="41">AQ66</f>
        <v>#N/A</v>
      </c>
    </row>
    <row r="814" spans="34:34" x14ac:dyDescent="0.35">
      <c r="AH814" s="260" t="e">
        <f t="shared" si="41"/>
        <v>#N/A</v>
      </c>
    </row>
    <row r="815" spans="34:34" x14ac:dyDescent="0.35">
      <c r="AH815" s="260" t="e">
        <f t="shared" si="41"/>
        <v>#N/A</v>
      </c>
    </row>
    <row r="816" spans="34:34" x14ac:dyDescent="0.35">
      <c r="AH816" s="260" t="e">
        <f t="shared" si="41"/>
        <v>#N/A</v>
      </c>
    </row>
    <row r="817" spans="34:34" x14ac:dyDescent="0.35">
      <c r="AH817" s="260" t="e">
        <f t="shared" si="41"/>
        <v>#N/A</v>
      </c>
    </row>
    <row r="818" spans="34:34" x14ac:dyDescent="0.35">
      <c r="AH818" s="260" t="e">
        <f t="shared" si="41"/>
        <v>#N/A</v>
      </c>
    </row>
    <row r="819" spans="34:34" x14ac:dyDescent="0.35">
      <c r="AH819" s="260" t="e">
        <f t="shared" si="41"/>
        <v>#N/A</v>
      </c>
    </row>
    <row r="820" spans="34:34" x14ac:dyDescent="0.35">
      <c r="AH820" s="260" t="e">
        <f t="shared" si="41"/>
        <v>#N/A</v>
      </c>
    </row>
    <row r="821" spans="34:34" x14ac:dyDescent="0.35">
      <c r="AH821" s="260" t="e">
        <f t="shared" si="41"/>
        <v>#N/A</v>
      </c>
    </row>
    <row r="822" spans="34:34" x14ac:dyDescent="0.35">
      <c r="AH822" s="260" t="e">
        <f t="shared" si="41"/>
        <v>#N/A</v>
      </c>
    </row>
    <row r="823" spans="34:34" x14ac:dyDescent="0.35">
      <c r="AH823" s="260" t="str">
        <f t="shared" si="41"/>
        <v>None</v>
      </c>
    </row>
    <row r="824" spans="34:34" x14ac:dyDescent="0.35">
      <c r="AH824" s="260" t="e">
        <f t="shared" si="41"/>
        <v>#N/A</v>
      </c>
    </row>
    <row r="825" spans="34:34" x14ac:dyDescent="0.35">
      <c r="AH825" s="260" t="e">
        <f t="shared" si="41"/>
        <v>#N/A</v>
      </c>
    </row>
    <row r="826" spans="34:34" x14ac:dyDescent="0.35">
      <c r="AH826" s="260" t="e">
        <f t="shared" si="41"/>
        <v>#N/A</v>
      </c>
    </row>
    <row r="827" spans="34:34" x14ac:dyDescent="0.35">
      <c r="AH827" s="260" t="str">
        <f t="shared" si="41"/>
        <v>None</v>
      </c>
    </row>
    <row r="828" spans="34:34" x14ac:dyDescent="0.35">
      <c r="AH828" s="260" t="e">
        <f t="shared" si="41"/>
        <v>#N/A</v>
      </c>
    </row>
    <row r="829" spans="34:34" x14ac:dyDescent="0.35">
      <c r="AH829" s="260" t="e">
        <f t="shared" si="41"/>
        <v>#N/A</v>
      </c>
    </row>
    <row r="830" spans="34:34" x14ac:dyDescent="0.35">
      <c r="AH830" s="260" t="e">
        <f t="shared" si="41"/>
        <v>#N/A</v>
      </c>
    </row>
    <row r="831" spans="34:34" x14ac:dyDescent="0.35">
      <c r="AH831" s="261" t="e">
        <f t="shared" si="41"/>
        <v>#N/A</v>
      </c>
    </row>
    <row r="832" spans="34:34" x14ac:dyDescent="0.35">
      <c r="AH832" s="260" t="str">
        <f t="shared" ref="AH832:AH895" si="42">AR2</f>
        <v>None</v>
      </c>
    </row>
    <row r="833" spans="33:34" x14ac:dyDescent="0.35">
      <c r="AG833">
        <v>48</v>
      </c>
      <c r="AH833" s="260" t="e">
        <f t="shared" si="42"/>
        <v>#N/A</v>
      </c>
    </row>
    <row r="834" spans="33:34" x14ac:dyDescent="0.35">
      <c r="AH834" s="260" t="e">
        <f t="shared" si="42"/>
        <v>#N/A</v>
      </c>
    </row>
    <row r="835" spans="33:34" x14ac:dyDescent="0.35">
      <c r="AH835" s="260" t="str">
        <f t="shared" si="42"/>
        <v>None</v>
      </c>
    </row>
    <row r="836" spans="33:34" x14ac:dyDescent="0.35">
      <c r="AH836" s="260" t="str">
        <f t="shared" si="42"/>
        <v>None</v>
      </c>
    </row>
    <row r="837" spans="33:34" x14ac:dyDescent="0.35">
      <c r="AH837" s="260" t="str">
        <f t="shared" si="42"/>
        <v>None</v>
      </c>
    </row>
    <row r="838" spans="33:34" x14ac:dyDescent="0.35">
      <c r="AH838" s="260" t="e">
        <f t="shared" si="42"/>
        <v>#N/A</v>
      </c>
    </row>
    <row r="839" spans="33:34" x14ac:dyDescent="0.35">
      <c r="AH839" s="260" t="str">
        <f t="shared" si="42"/>
        <v>None</v>
      </c>
    </row>
    <row r="840" spans="33:34" x14ac:dyDescent="0.35">
      <c r="AH840" s="260" t="e">
        <f t="shared" si="42"/>
        <v>#N/A</v>
      </c>
    </row>
    <row r="841" spans="33:34" x14ac:dyDescent="0.35">
      <c r="AH841" s="260" t="e">
        <f t="shared" si="42"/>
        <v>#N/A</v>
      </c>
    </row>
    <row r="842" spans="33:34" x14ac:dyDescent="0.35">
      <c r="AH842" s="260" t="e">
        <f t="shared" si="42"/>
        <v>#N/A</v>
      </c>
    </row>
    <row r="843" spans="33:34" x14ac:dyDescent="0.35">
      <c r="AH843" s="260" t="str">
        <f t="shared" si="42"/>
        <v>None</v>
      </c>
    </row>
    <row r="844" spans="33:34" x14ac:dyDescent="0.35">
      <c r="AH844" s="260" t="e">
        <f t="shared" si="42"/>
        <v>#N/A</v>
      </c>
    </row>
    <row r="845" spans="33:34" x14ac:dyDescent="0.35">
      <c r="AH845" s="260" t="str">
        <f t="shared" si="42"/>
        <v>None</v>
      </c>
    </row>
    <row r="846" spans="33:34" x14ac:dyDescent="0.35">
      <c r="AH846" s="260" t="e">
        <f t="shared" si="42"/>
        <v>#N/A</v>
      </c>
    </row>
    <row r="847" spans="33:34" x14ac:dyDescent="0.35">
      <c r="AH847" s="260" t="e">
        <f t="shared" si="42"/>
        <v>#N/A</v>
      </c>
    </row>
    <row r="848" spans="33:34" x14ac:dyDescent="0.35">
      <c r="AH848" s="260" t="str">
        <f t="shared" si="42"/>
        <v>None</v>
      </c>
    </row>
    <row r="849" spans="34:34" x14ac:dyDescent="0.35">
      <c r="AH849" s="260" t="str">
        <f t="shared" si="42"/>
        <v>None</v>
      </c>
    </row>
    <row r="850" spans="34:34" x14ac:dyDescent="0.35">
      <c r="AH850" s="260" t="e">
        <f t="shared" si="42"/>
        <v>#N/A</v>
      </c>
    </row>
    <row r="851" spans="34:34" x14ac:dyDescent="0.35">
      <c r="AH851" s="260" t="str">
        <f t="shared" si="42"/>
        <v>None</v>
      </c>
    </row>
    <row r="852" spans="34:34" x14ac:dyDescent="0.35">
      <c r="AH852" s="260" t="str">
        <f t="shared" si="42"/>
        <v>None</v>
      </c>
    </row>
    <row r="853" spans="34:34" x14ac:dyDescent="0.35">
      <c r="AH853" s="260" t="str">
        <f t="shared" si="42"/>
        <v>None</v>
      </c>
    </row>
    <row r="854" spans="34:34" x14ac:dyDescent="0.35">
      <c r="AH854" s="260" t="e">
        <f t="shared" si="42"/>
        <v>#N/A</v>
      </c>
    </row>
    <row r="855" spans="34:34" x14ac:dyDescent="0.35">
      <c r="AH855" s="260" t="e">
        <f t="shared" si="42"/>
        <v>#N/A</v>
      </c>
    </row>
    <row r="856" spans="34:34" x14ac:dyDescent="0.35">
      <c r="AH856" s="260" t="e">
        <f t="shared" si="42"/>
        <v>#N/A</v>
      </c>
    </row>
    <row r="857" spans="34:34" x14ac:dyDescent="0.35">
      <c r="AH857" s="260" t="e">
        <f t="shared" si="42"/>
        <v>#N/A</v>
      </c>
    </row>
    <row r="858" spans="34:34" x14ac:dyDescent="0.35">
      <c r="AH858" s="260" t="e">
        <f t="shared" si="42"/>
        <v>#N/A</v>
      </c>
    </row>
    <row r="859" spans="34:34" x14ac:dyDescent="0.35">
      <c r="AH859" s="260" t="e">
        <f t="shared" si="42"/>
        <v>#N/A</v>
      </c>
    </row>
    <row r="860" spans="34:34" x14ac:dyDescent="0.35">
      <c r="AH860" s="260" t="e">
        <f t="shared" si="42"/>
        <v>#N/A</v>
      </c>
    </row>
    <row r="861" spans="34:34" x14ac:dyDescent="0.35">
      <c r="AH861" s="260" t="e">
        <f t="shared" si="42"/>
        <v>#N/A</v>
      </c>
    </row>
    <row r="862" spans="34:34" x14ac:dyDescent="0.35">
      <c r="AH862" s="260" t="e">
        <f t="shared" si="42"/>
        <v>#N/A</v>
      </c>
    </row>
    <row r="863" spans="34:34" x14ac:dyDescent="0.35">
      <c r="AH863" s="260" t="e">
        <f t="shared" si="42"/>
        <v>#N/A</v>
      </c>
    </row>
    <row r="864" spans="34:34" x14ac:dyDescent="0.35">
      <c r="AH864" s="260" t="e">
        <f t="shared" si="42"/>
        <v>#N/A</v>
      </c>
    </row>
    <row r="865" spans="34:34" x14ac:dyDescent="0.35">
      <c r="AH865" s="260" t="e">
        <f t="shared" si="42"/>
        <v>#N/A</v>
      </c>
    </row>
    <row r="866" spans="34:34" x14ac:dyDescent="0.35">
      <c r="AH866" s="260" t="str">
        <f t="shared" si="42"/>
        <v>None</v>
      </c>
    </row>
    <row r="867" spans="34:34" x14ac:dyDescent="0.35">
      <c r="AH867" s="260" t="str">
        <f t="shared" si="42"/>
        <v>None</v>
      </c>
    </row>
    <row r="868" spans="34:34" x14ac:dyDescent="0.35">
      <c r="AH868" s="260" t="e">
        <f t="shared" si="42"/>
        <v>#N/A</v>
      </c>
    </row>
    <row r="869" spans="34:34" x14ac:dyDescent="0.35">
      <c r="AH869" s="260" t="e">
        <f t="shared" si="42"/>
        <v>#N/A</v>
      </c>
    </row>
    <row r="870" spans="34:34" x14ac:dyDescent="0.35">
      <c r="AH870" s="260" t="e">
        <f t="shared" si="42"/>
        <v>#N/A</v>
      </c>
    </row>
    <row r="871" spans="34:34" x14ac:dyDescent="0.35">
      <c r="AH871" s="260" t="e">
        <f t="shared" si="42"/>
        <v>#N/A</v>
      </c>
    </row>
    <row r="872" spans="34:34" x14ac:dyDescent="0.35">
      <c r="AH872" s="260" t="e">
        <f t="shared" si="42"/>
        <v>#N/A</v>
      </c>
    </row>
    <row r="873" spans="34:34" x14ac:dyDescent="0.35">
      <c r="AH873" s="260" t="e">
        <f t="shared" si="42"/>
        <v>#N/A</v>
      </c>
    </row>
    <row r="874" spans="34:34" x14ac:dyDescent="0.35">
      <c r="AH874" s="260" t="str">
        <f t="shared" si="42"/>
        <v>None</v>
      </c>
    </row>
    <row r="875" spans="34:34" x14ac:dyDescent="0.35">
      <c r="AH875" s="260" t="str">
        <f t="shared" si="42"/>
        <v>None</v>
      </c>
    </row>
    <row r="876" spans="34:34" x14ac:dyDescent="0.35">
      <c r="AH876" s="260" t="str">
        <f t="shared" si="42"/>
        <v>None</v>
      </c>
    </row>
    <row r="877" spans="34:34" x14ac:dyDescent="0.35">
      <c r="AH877" s="260" t="e">
        <f t="shared" si="42"/>
        <v>#N/A</v>
      </c>
    </row>
    <row r="878" spans="34:34" x14ac:dyDescent="0.35">
      <c r="AH878" s="260" t="str">
        <f t="shared" si="42"/>
        <v>None</v>
      </c>
    </row>
    <row r="879" spans="34:34" x14ac:dyDescent="0.35">
      <c r="AH879" s="260" t="e">
        <f t="shared" si="42"/>
        <v>#N/A</v>
      </c>
    </row>
    <row r="880" spans="34:34" x14ac:dyDescent="0.35">
      <c r="AH880" s="260" t="e">
        <f t="shared" si="42"/>
        <v>#N/A</v>
      </c>
    </row>
    <row r="881" spans="34:34" x14ac:dyDescent="0.35">
      <c r="AH881" s="260" t="e">
        <f t="shared" si="42"/>
        <v>#N/A</v>
      </c>
    </row>
    <row r="882" spans="34:34" x14ac:dyDescent="0.35">
      <c r="AH882" s="260" t="e">
        <f t="shared" si="42"/>
        <v>#N/A</v>
      </c>
    </row>
    <row r="883" spans="34:34" x14ac:dyDescent="0.35">
      <c r="AH883" s="260" t="e">
        <f t="shared" si="42"/>
        <v>#N/A</v>
      </c>
    </row>
    <row r="884" spans="34:34" x14ac:dyDescent="0.35">
      <c r="AH884" s="260" t="e">
        <f t="shared" si="42"/>
        <v>#N/A</v>
      </c>
    </row>
    <row r="885" spans="34:34" x14ac:dyDescent="0.35">
      <c r="AH885" s="260" t="e">
        <f t="shared" si="42"/>
        <v>#N/A</v>
      </c>
    </row>
    <row r="886" spans="34:34" x14ac:dyDescent="0.35">
      <c r="AH886" s="260" t="e">
        <f t="shared" si="42"/>
        <v>#N/A</v>
      </c>
    </row>
    <row r="887" spans="34:34" x14ac:dyDescent="0.35">
      <c r="AH887" s="260" t="e">
        <f t="shared" si="42"/>
        <v>#N/A</v>
      </c>
    </row>
    <row r="888" spans="34:34" x14ac:dyDescent="0.35">
      <c r="AH888" s="260" t="e">
        <f t="shared" si="42"/>
        <v>#N/A</v>
      </c>
    </row>
    <row r="889" spans="34:34" x14ac:dyDescent="0.35">
      <c r="AH889" s="260" t="e">
        <f t="shared" si="42"/>
        <v>#N/A</v>
      </c>
    </row>
    <row r="890" spans="34:34" x14ac:dyDescent="0.35">
      <c r="AH890" s="260" t="str">
        <f t="shared" si="42"/>
        <v>None</v>
      </c>
    </row>
    <row r="891" spans="34:34" x14ac:dyDescent="0.35">
      <c r="AH891" s="260" t="e">
        <f t="shared" si="42"/>
        <v>#N/A</v>
      </c>
    </row>
    <row r="892" spans="34:34" x14ac:dyDescent="0.35">
      <c r="AH892" s="260" t="e">
        <f t="shared" si="42"/>
        <v>#N/A</v>
      </c>
    </row>
    <row r="893" spans="34:34" x14ac:dyDescent="0.35">
      <c r="AH893" s="260" t="str">
        <f t="shared" si="42"/>
        <v>None</v>
      </c>
    </row>
    <row r="894" spans="34:34" x14ac:dyDescent="0.35">
      <c r="AH894" s="260" t="e">
        <f t="shared" si="42"/>
        <v>#N/A</v>
      </c>
    </row>
    <row r="895" spans="34:34" x14ac:dyDescent="0.35">
      <c r="AH895" s="260" t="e">
        <f t="shared" si="42"/>
        <v>#N/A</v>
      </c>
    </row>
    <row r="896" spans="34:34" x14ac:dyDescent="0.35">
      <c r="AH896" s="260" t="e">
        <f t="shared" ref="AH896:AH914" si="43">AR66</f>
        <v>#N/A</v>
      </c>
    </row>
    <row r="897" spans="34:34" x14ac:dyDescent="0.35">
      <c r="AH897" s="260" t="str">
        <f t="shared" si="43"/>
        <v>None</v>
      </c>
    </row>
    <row r="898" spans="34:34" x14ac:dyDescent="0.35">
      <c r="AH898" s="260" t="e">
        <f t="shared" si="43"/>
        <v>#N/A</v>
      </c>
    </row>
    <row r="899" spans="34:34" x14ac:dyDescent="0.35">
      <c r="AH899" s="260" t="e">
        <f t="shared" si="43"/>
        <v>#N/A</v>
      </c>
    </row>
    <row r="900" spans="34:34" x14ac:dyDescent="0.35">
      <c r="AH900" s="260" t="str">
        <f t="shared" si="43"/>
        <v>None</v>
      </c>
    </row>
    <row r="901" spans="34:34" x14ac:dyDescent="0.35">
      <c r="AH901" s="260" t="e">
        <f t="shared" si="43"/>
        <v>#N/A</v>
      </c>
    </row>
    <row r="902" spans="34:34" x14ac:dyDescent="0.35">
      <c r="AH902" s="260" t="e">
        <f t="shared" si="43"/>
        <v>#N/A</v>
      </c>
    </row>
    <row r="903" spans="34:34" x14ac:dyDescent="0.35">
      <c r="AH903" s="260" t="str">
        <f t="shared" si="43"/>
        <v>None</v>
      </c>
    </row>
    <row r="904" spans="34:34" x14ac:dyDescent="0.35">
      <c r="AH904" s="260" t="e">
        <f t="shared" si="43"/>
        <v>#N/A</v>
      </c>
    </row>
    <row r="905" spans="34:34" x14ac:dyDescent="0.35">
      <c r="AH905" s="260" t="e">
        <f t="shared" si="43"/>
        <v>#N/A</v>
      </c>
    </row>
    <row r="906" spans="34:34" x14ac:dyDescent="0.35">
      <c r="AH906" s="260" t="str">
        <f t="shared" si="43"/>
        <v>None</v>
      </c>
    </row>
    <row r="907" spans="34:34" x14ac:dyDescent="0.35">
      <c r="AH907" s="260" t="e">
        <f t="shared" si="43"/>
        <v>#N/A</v>
      </c>
    </row>
    <row r="908" spans="34:34" x14ac:dyDescent="0.35">
      <c r="AH908" s="260" t="e">
        <f t="shared" si="43"/>
        <v>#N/A</v>
      </c>
    </row>
    <row r="909" spans="34:34" x14ac:dyDescent="0.35">
      <c r="AH909" s="260" t="e">
        <f t="shared" si="43"/>
        <v>#N/A</v>
      </c>
    </row>
    <row r="910" spans="34:34" x14ac:dyDescent="0.35">
      <c r="AH910" s="260" t="e">
        <f t="shared" si="43"/>
        <v>#N/A</v>
      </c>
    </row>
    <row r="911" spans="34:34" x14ac:dyDescent="0.35">
      <c r="AH911" s="260" t="e">
        <f t="shared" si="43"/>
        <v>#N/A</v>
      </c>
    </row>
    <row r="912" spans="34:34" x14ac:dyDescent="0.35">
      <c r="AH912" s="260" t="e">
        <f t="shared" si="43"/>
        <v>#N/A</v>
      </c>
    </row>
    <row r="913" spans="34:34" x14ac:dyDescent="0.35">
      <c r="AH913" s="260" t="e">
        <f t="shared" si="43"/>
        <v>#N/A</v>
      </c>
    </row>
    <row r="914" spans="34:34" x14ac:dyDescent="0.35">
      <c r="AH914" s="260" t="e">
        <f t="shared" si="43"/>
        <v>#N/A</v>
      </c>
    </row>
  </sheetData>
  <dataConsolidate/>
  <mergeCells count="1">
    <mergeCell ref="M1:P1"/>
  </mergeCells>
  <phoneticPr fontId="25" type="noConversion"/>
  <conditionalFormatting sqref="B2:L84">
    <cfRule type="notContainsErrors" dxfId="2" priority="1">
      <formula>NOT(ISERROR(B2))</formula>
    </cfRule>
    <cfRule type="containsErrors" dxfId="1" priority="2">
      <formula>ISERROR(B2)</formula>
    </cfRule>
    <cfRule type="containsBlanks" dxfId="0" priority="3">
      <formula>LEN(TRIM(B2))=0</formula>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E133D0B-456C-492E-8AEE-4CC125EB4695}">
          <x14:formula1>
            <xm:f>Sandbox!$AJ$1:$AJ$200</xm:f>
          </x14:formula1>
          <xm:sqref>M1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7310A-1BF0-4FDB-B929-C98D42A38A86}">
  <dimension ref="A1:AG117"/>
  <sheetViews>
    <sheetView workbookViewId="0">
      <selection activeCell="B27" sqref="B27:F27"/>
    </sheetView>
  </sheetViews>
  <sheetFormatPr defaultRowHeight="14.5" x14ac:dyDescent="0.35"/>
  <cols>
    <col min="1" max="1" width="25.1796875" customWidth="1"/>
    <col min="2" max="2" width="16.26953125" customWidth="1"/>
    <col min="4" max="4" width="9.1796875" style="257"/>
    <col min="6" max="6" width="9.1796875" style="257"/>
    <col min="9" max="9" width="9.1796875" style="257"/>
    <col min="11" max="11" width="9.1796875" style="257"/>
    <col min="25" max="25" width="9.1796875" style="257"/>
    <col min="31" max="33" width="21.54296875" style="1" customWidth="1"/>
  </cols>
  <sheetData>
    <row r="1" spans="1:33" x14ac:dyDescent="0.35">
      <c r="A1" s="8" t="s">
        <v>1345</v>
      </c>
      <c r="B1" s="253"/>
      <c r="C1" s="8" t="s">
        <v>1343</v>
      </c>
      <c r="D1" s="255" t="s">
        <v>2796</v>
      </c>
      <c r="E1" s="8" t="s">
        <v>2798</v>
      </c>
      <c r="F1" s="255" t="s">
        <v>2797</v>
      </c>
      <c r="G1" s="8" t="s">
        <v>1341</v>
      </c>
      <c r="H1" s="8" t="s">
        <v>1340</v>
      </c>
      <c r="I1" s="255" t="s">
        <v>2799</v>
      </c>
      <c r="J1" s="186" t="s">
        <v>1339</v>
      </c>
      <c r="K1" s="258" t="s">
        <v>2800</v>
      </c>
      <c r="L1" s="8" t="s">
        <v>1338</v>
      </c>
      <c r="M1" s="8" t="s">
        <v>1337</v>
      </c>
      <c r="N1" s="8" t="s">
        <v>1336</v>
      </c>
      <c r="O1" s="8" t="s">
        <v>1335</v>
      </c>
      <c r="P1" s="8" t="s">
        <v>1334</v>
      </c>
      <c r="Q1" s="8" t="s">
        <v>1333</v>
      </c>
      <c r="R1" s="8" t="s">
        <v>2282</v>
      </c>
      <c r="S1" s="8" t="s">
        <v>1331</v>
      </c>
      <c r="T1" s="8" t="s">
        <v>1330</v>
      </c>
      <c r="U1" s="8" t="s">
        <v>1329</v>
      </c>
      <c r="V1" s="8" t="s">
        <v>1328</v>
      </c>
      <c r="W1" s="8" t="s">
        <v>1327</v>
      </c>
      <c r="X1" s="8" t="s">
        <v>1326</v>
      </c>
      <c r="Y1" s="255" t="s">
        <v>2801</v>
      </c>
      <c r="Z1" s="8" t="s">
        <v>1325</v>
      </c>
      <c r="AA1" s="8" t="s">
        <v>1324</v>
      </c>
      <c r="AB1" s="8" t="s">
        <v>1323</v>
      </c>
      <c r="AC1" s="8" t="s">
        <v>1322</v>
      </c>
      <c r="AD1" s="186" t="s">
        <v>1321</v>
      </c>
      <c r="AE1" s="8" t="s">
        <v>1195</v>
      </c>
      <c r="AF1" s="8" t="s">
        <v>2283</v>
      </c>
      <c r="AG1" s="8" t="s">
        <v>2284</v>
      </c>
    </row>
    <row r="2" spans="1:33" x14ac:dyDescent="0.35">
      <c r="A2" s="4">
        <v>43957.727990081017</v>
      </c>
      <c r="B2" s="2" t="s">
        <v>2541</v>
      </c>
      <c r="C2" s="2">
        <v>37</v>
      </c>
      <c r="D2" s="256" cm="1">
        <f t="array" ref="D2">_xlfn.IFS((C2&lt;27),1,(C2&lt;40)*AND(C2&gt;26),2,(C2&lt;52)*AND(C2&gt;39),3,(C2&lt;72)*AND(C2&gt;51),4,(C2&gt;71),5)</f>
        <v>2</v>
      </c>
      <c r="E2" s="2" t="s">
        <v>51</v>
      </c>
      <c r="F2" s="256" cm="1">
        <f t="array" ref="F2">_xlfn.IFS((E2="Male"),0,(E2="Female"),1)</f>
        <v>1</v>
      </c>
      <c r="G2" s="2" t="s">
        <v>50</v>
      </c>
      <c r="H2" s="2" t="s">
        <v>118</v>
      </c>
      <c r="I2" s="256" cm="1">
        <f t="array" ref="I2">_xlfn.IFS((H2="Other"),0,(H2="Basic education (school)"),1,(H2="Secondary education (high school / vocational training)"),2,(H2="Degree or Bachelor / Diploma"),3,(H2="University Master's Degree"),4,(H2="PhD"),5)</f>
        <v>4</v>
      </c>
      <c r="J2" s="2" t="s">
        <v>87</v>
      </c>
      <c r="K2" s="256" cm="1">
        <f t="array" ref="K2">_xlfn.IFS(OR(J2="Single",J2="In a relationship, not living under the same roof",J2="Widow/widower",J2="Separated / Divorced"),0,OR(J2="Common-law or Married couple",J2="In a relationship, living under the same roof"),1)</f>
        <v>0</v>
      </c>
      <c r="L2" s="2" t="s">
        <v>47</v>
      </c>
      <c r="M2" s="2" t="s">
        <v>47</v>
      </c>
      <c r="N2" s="2" t="s">
        <v>9</v>
      </c>
      <c r="O2" s="2">
        <v>2</v>
      </c>
      <c r="P2" s="2" t="s">
        <v>7</v>
      </c>
      <c r="Q2" s="1"/>
      <c r="R2" s="2" t="s">
        <v>9</v>
      </c>
      <c r="S2" s="2" t="s">
        <v>45</v>
      </c>
      <c r="T2" s="2">
        <v>450</v>
      </c>
      <c r="U2" s="2" t="s">
        <v>601</v>
      </c>
      <c r="V2" s="2">
        <v>1200</v>
      </c>
      <c r="W2" s="2">
        <v>0</v>
      </c>
      <c r="X2" s="2">
        <v>2</v>
      </c>
      <c r="Y2" s="256">
        <f t="shared" ref="Y2:Y65" si="0">SUM(W2:X2)</f>
        <v>2</v>
      </c>
      <c r="Z2" s="2" t="s">
        <v>9</v>
      </c>
      <c r="AA2" s="2" t="s">
        <v>9</v>
      </c>
      <c r="AB2" s="2" t="s">
        <v>7</v>
      </c>
      <c r="AC2" s="2" t="s">
        <v>7</v>
      </c>
      <c r="AD2" s="2" t="s">
        <v>7</v>
      </c>
      <c r="AE2" s="2" t="s">
        <v>123</v>
      </c>
      <c r="AF2" s="2" t="s">
        <v>98</v>
      </c>
      <c r="AG2" s="2" t="s">
        <v>62</v>
      </c>
    </row>
    <row r="3" spans="1:33" x14ac:dyDescent="0.35">
      <c r="A3" s="4">
        <v>43957.535473784723</v>
      </c>
      <c r="B3" s="2" t="s">
        <v>2542</v>
      </c>
      <c r="C3" s="2">
        <v>27</v>
      </c>
      <c r="D3" s="256" cm="1">
        <f t="array" ref="D3">_xlfn.IFS((C3&lt;27),1,(C3&lt;40)*AND(C3&gt;26),2,(C3&lt;52)*AND(C3&gt;39),3,(C3&lt;72)*AND(C3&gt;51),4,(C3&gt;71),5)</f>
        <v>2</v>
      </c>
      <c r="E3" s="2" t="s">
        <v>51</v>
      </c>
      <c r="F3" s="256" cm="1">
        <f t="array" ref="F3">_xlfn.IFS((E3="Male"),0,(E3="Female"),1)</f>
        <v>1</v>
      </c>
      <c r="G3" s="2" t="s">
        <v>50</v>
      </c>
      <c r="H3" s="2" t="s">
        <v>118</v>
      </c>
      <c r="I3" s="256" cm="1">
        <f t="array" ref="I3">_xlfn.IFS((H3="Other"),0,(H3="Basic education (school)"),1,(H3="Secondary education (high school / vocational training)"),2,(H3="Degree or Bachelor / Diploma"),3,(H3="University Master's Degree"),4,(H3="PhD"),5)</f>
        <v>4</v>
      </c>
      <c r="J3" s="2" t="s">
        <v>87</v>
      </c>
      <c r="K3" s="256" cm="1">
        <f t="array" ref="K3">_xlfn.IFS(OR(J3="Single",J3="In a relationship, not living under the same roof",J3="Widow/widower",J3="Separated / Divorced"),0,OR(J3="Common-law or Married couple",J3="In a relationship, living under the same roof"),1)</f>
        <v>0</v>
      </c>
      <c r="L3" s="2" t="s">
        <v>47</v>
      </c>
      <c r="M3" s="2" t="s">
        <v>47</v>
      </c>
      <c r="N3" s="2" t="s">
        <v>7</v>
      </c>
      <c r="O3" s="1"/>
      <c r="P3" s="2" t="s">
        <v>7</v>
      </c>
      <c r="Q3" s="1"/>
      <c r="R3" s="2" t="s">
        <v>7</v>
      </c>
      <c r="S3" s="2" t="s">
        <v>86</v>
      </c>
      <c r="T3" s="1"/>
      <c r="U3" s="2" t="s">
        <v>712</v>
      </c>
      <c r="V3" s="1"/>
      <c r="W3" s="2">
        <v>4</v>
      </c>
      <c r="X3" s="2">
        <v>0</v>
      </c>
      <c r="Y3" s="256">
        <f t="shared" si="0"/>
        <v>4</v>
      </c>
      <c r="Z3" s="2" t="s">
        <v>7</v>
      </c>
      <c r="AA3" s="2" t="s">
        <v>7</v>
      </c>
      <c r="AB3" s="2" t="s">
        <v>7</v>
      </c>
      <c r="AC3" s="2" t="s">
        <v>7</v>
      </c>
      <c r="AD3" s="2" t="s">
        <v>7</v>
      </c>
      <c r="AE3" s="2">
        <v>0.1</v>
      </c>
      <c r="AF3" s="2">
        <v>100</v>
      </c>
      <c r="AG3" s="2" t="s">
        <v>378</v>
      </c>
    </row>
    <row r="4" spans="1:33" x14ac:dyDescent="0.35">
      <c r="A4" s="4">
        <v>43957.466852256941</v>
      </c>
      <c r="B4" s="2" t="s">
        <v>2543</v>
      </c>
      <c r="C4" s="2">
        <v>41</v>
      </c>
      <c r="D4" s="256" cm="1">
        <f t="array" ref="D4">_xlfn.IFS((C4&lt;27),1,(C4&lt;40)*AND(C4&gt;26),2,(C4&lt;52)*AND(C4&gt;39),3,(C4&lt;72)*AND(C4&gt;51),4,(C4&gt;71),5)</f>
        <v>3</v>
      </c>
      <c r="E4" s="2" t="s">
        <v>51</v>
      </c>
      <c r="F4" s="256" cm="1">
        <f t="array" ref="F4">_xlfn.IFS((E4="Male"),0,(E4="Female"),1)</f>
        <v>1</v>
      </c>
      <c r="G4" s="2" t="s">
        <v>50</v>
      </c>
      <c r="H4" s="2" t="s">
        <v>180</v>
      </c>
      <c r="I4" s="256" cm="1">
        <f t="array" ref="I4">_xlfn.IFS((H4="Other"),0,(H4="Basic education (school)"),1,(H4="Secondary education (high school / vocational training)"),2,(H4="Degree or Bachelor / Diploma"),3,(H4="University Master's Degree"),4,(H4="PhD"),5)</f>
        <v>5</v>
      </c>
      <c r="J4" s="2" t="s">
        <v>117</v>
      </c>
      <c r="K4" s="256" cm="1">
        <f t="array" ref="K4">_xlfn.IFS(OR(J4="Single",J4="In a relationship, not living under the same roof",J4="Widow/widower",J4="Separated / Divorced"),0,OR(J4="Common-law or Married couple",J4="In a relationship, living under the same roof"),1)</f>
        <v>1</v>
      </c>
      <c r="L4" s="2" t="s">
        <v>9</v>
      </c>
      <c r="M4" s="2" t="s">
        <v>7</v>
      </c>
      <c r="N4" s="2" t="s">
        <v>7</v>
      </c>
      <c r="O4" s="1"/>
      <c r="P4" s="2" t="s">
        <v>7</v>
      </c>
      <c r="Q4" s="1"/>
      <c r="R4" s="2" t="s">
        <v>7</v>
      </c>
      <c r="S4" s="2" t="s">
        <v>45</v>
      </c>
      <c r="T4" s="2" t="s">
        <v>789</v>
      </c>
      <c r="U4" s="2" t="s">
        <v>788</v>
      </c>
      <c r="V4" s="2">
        <v>8000</v>
      </c>
      <c r="W4" s="2">
        <v>1</v>
      </c>
      <c r="X4" s="2">
        <v>0</v>
      </c>
      <c r="Y4" s="256">
        <f t="shared" si="0"/>
        <v>1</v>
      </c>
      <c r="Z4" s="2" t="s">
        <v>7</v>
      </c>
      <c r="AA4" s="2" t="s">
        <v>7</v>
      </c>
      <c r="AB4" s="2" t="s">
        <v>7</v>
      </c>
      <c r="AC4" s="2" t="s">
        <v>7</v>
      </c>
      <c r="AD4" s="2" t="s">
        <v>7</v>
      </c>
      <c r="AE4" s="2">
        <v>0.05</v>
      </c>
      <c r="AF4" s="2" t="s">
        <v>63</v>
      </c>
      <c r="AG4" s="2">
        <v>47</v>
      </c>
    </row>
    <row r="5" spans="1:33" x14ac:dyDescent="0.35">
      <c r="A5" s="4">
        <v>43954.52465457176</v>
      </c>
      <c r="B5" s="2" t="s">
        <v>2544</v>
      </c>
      <c r="C5" s="2">
        <v>50</v>
      </c>
      <c r="D5" s="256" cm="1">
        <f t="array" ref="D5">_xlfn.IFS((C5&lt;27),1,(C5&lt;40)*AND(C5&gt;26),2,(C5&lt;52)*AND(C5&gt;39),3,(C5&lt;72)*AND(C5&gt;51),4,(C5&gt;71),5)</f>
        <v>3</v>
      </c>
      <c r="E5" s="2" t="s">
        <v>139</v>
      </c>
      <c r="F5" s="256" cm="1">
        <f t="array" ref="F5">_xlfn.IFS((E5="Male"),0,(E5="Female"),1)</f>
        <v>0</v>
      </c>
      <c r="G5" s="2" t="s">
        <v>1037</v>
      </c>
      <c r="H5" s="2" t="s">
        <v>118</v>
      </c>
      <c r="I5" s="256" cm="1">
        <f t="array" ref="I5">_xlfn.IFS((H5="Other"),0,(H5="Basic education (school)"),1,(H5="Secondary education (high school / vocational training)"),2,(H5="Degree or Bachelor / Diploma"),3,(H5="University Master's Degree"),4,(H5="PhD"),5)</f>
        <v>4</v>
      </c>
      <c r="J5" s="2" t="s">
        <v>137</v>
      </c>
      <c r="K5" s="256" cm="1">
        <f t="array" ref="K5">_xlfn.IFS(OR(J5="Single",J5="In a relationship, not living under the same roof",J5="Widow/widower",J5="Separated / Divorced"),0,OR(J5="Common-law or Married couple",J5="In a relationship, living under the same roof"),1)</f>
        <v>1</v>
      </c>
      <c r="L5" s="2" t="s">
        <v>9</v>
      </c>
      <c r="M5" s="2" t="s">
        <v>7</v>
      </c>
      <c r="N5" s="2" t="s">
        <v>7</v>
      </c>
      <c r="O5" s="2">
        <v>0</v>
      </c>
      <c r="P5" s="2" t="s">
        <v>7</v>
      </c>
      <c r="Q5" s="2" t="s">
        <v>46</v>
      </c>
      <c r="R5" s="2" t="s">
        <v>7</v>
      </c>
      <c r="S5" s="2" t="s">
        <v>86</v>
      </c>
      <c r="T5" s="2">
        <v>90</v>
      </c>
      <c r="U5" s="2" t="s">
        <v>178</v>
      </c>
      <c r="V5" s="2">
        <v>110</v>
      </c>
      <c r="W5" s="2">
        <v>1</v>
      </c>
      <c r="X5" s="2">
        <v>0</v>
      </c>
      <c r="Y5" s="256">
        <f t="shared" si="0"/>
        <v>1</v>
      </c>
      <c r="Z5" s="2" t="s">
        <v>7</v>
      </c>
      <c r="AA5" s="2" t="s">
        <v>7</v>
      </c>
      <c r="AB5" s="2" t="s">
        <v>7</v>
      </c>
      <c r="AC5" s="2" t="s">
        <v>7</v>
      </c>
      <c r="AD5" s="2" t="s">
        <v>7</v>
      </c>
      <c r="AE5" s="2" t="s">
        <v>606</v>
      </c>
      <c r="AF5" s="2" t="s">
        <v>98</v>
      </c>
      <c r="AG5" s="2" t="s">
        <v>62</v>
      </c>
    </row>
    <row r="6" spans="1:33" x14ac:dyDescent="0.35">
      <c r="A6" s="4">
        <v>43959.510199895834</v>
      </c>
      <c r="B6" s="2" t="s">
        <v>2545</v>
      </c>
      <c r="C6" s="2">
        <v>29</v>
      </c>
      <c r="D6" s="256" cm="1">
        <f t="array" ref="D6">_xlfn.IFS((C6&lt;27),1,(C6&lt;40)*AND(C6&gt;26),2,(C6&lt;52)*AND(C6&gt;39),3,(C6&lt;72)*AND(C6&gt;51),4,(C6&gt;71),5)</f>
        <v>2</v>
      </c>
      <c r="E6" s="2" t="s">
        <v>51</v>
      </c>
      <c r="F6" s="256" cm="1">
        <f t="array" ref="F6">_xlfn.IFS((E6="Male"),0,(E6="Female"),1)</f>
        <v>1</v>
      </c>
      <c r="G6" s="2" t="s">
        <v>50</v>
      </c>
      <c r="H6" s="2" t="s">
        <v>118</v>
      </c>
      <c r="I6" s="256" cm="1">
        <f t="array" ref="I6">_xlfn.IFS((H6="Other"),0,(H6="Basic education (school)"),1,(H6="Secondary education (high school / vocational training)"),2,(H6="Degree or Bachelor / Diploma"),3,(H6="University Master's Degree"),4,(H6="PhD"),5)</f>
        <v>4</v>
      </c>
      <c r="J6" s="2" t="s">
        <v>48</v>
      </c>
      <c r="K6" s="256" cm="1">
        <f t="array" ref="K6">_xlfn.IFS(OR(J6="Single",J6="In a relationship, not living under the same roof",J6="Widow/widower",J6="Separated / Divorced"),0,OR(J6="Common-law or Married couple",J6="In a relationship, living under the same roof"),1)</f>
        <v>0</v>
      </c>
      <c r="L6" s="2" t="s">
        <v>47</v>
      </c>
      <c r="M6" s="2" t="s">
        <v>47</v>
      </c>
      <c r="N6" s="2" t="s">
        <v>7</v>
      </c>
      <c r="O6" s="1"/>
      <c r="P6" s="2" t="s">
        <v>7</v>
      </c>
      <c r="Q6" s="1"/>
      <c r="R6" s="2" t="s">
        <v>7</v>
      </c>
      <c r="S6" s="2" t="s">
        <v>45</v>
      </c>
      <c r="T6" s="2">
        <v>1400</v>
      </c>
      <c r="U6" s="2" t="s">
        <v>424</v>
      </c>
      <c r="V6" s="2">
        <v>500</v>
      </c>
      <c r="W6" s="2">
        <v>0</v>
      </c>
      <c r="X6" s="2">
        <v>0</v>
      </c>
      <c r="Y6" s="256">
        <f t="shared" si="0"/>
        <v>0</v>
      </c>
      <c r="Z6" s="2" t="s">
        <v>7</v>
      </c>
      <c r="AA6" s="2" t="s">
        <v>7</v>
      </c>
      <c r="AB6" s="2" t="s">
        <v>7</v>
      </c>
      <c r="AC6" s="2" t="s">
        <v>7</v>
      </c>
      <c r="AD6" s="2" t="s">
        <v>7</v>
      </c>
      <c r="AE6" s="2" t="s">
        <v>413</v>
      </c>
      <c r="AF6" s="2">
        <v>20</v>
      </c>
      <c r="AG6" s="2">
        <v>24</v>
      </c>
    </row>
    <row r="7" spans="1:33" x14ac:dyDescent="0.35">
      <c r="A7" s="4">
        <v>43953.51682167824</v>
      </c>
      <c r="B7" s="2" t="s">
        <v>2546</v>
      </c>
      <c r="C7" s="2">
        <v>39</v>
      </c>
      <c r="D7" s="256" cm="1">
        <f t="array" ref="D7">_xlfn.IFS((C7&lt;27),1,(C7&lt;40)*AND(C7&gt;26),2,(C7&lt;52)*AND(C7&gt;39),3,(C7&lt;72)*AND(C7&gt;51),4,(C7&gt;71),5)</f>
        <v>2</v>
      </c>
      <c r="E7" s="2" t="s">
        <v>51</v>
      </c>
      <c r="F7" s="256" cm="1">
        <f t="array" ref="F7">_xlfn.IFS((E7="Male"),0,(E7="Female"),1)</f>
        <v>1</v>
      </c>
      <c r="G7" s="2" t="s">
        <v>138</v>
      </c>
      <c r="H7" s="2" t="s">
        <v>118</v>
      </c>
      <c r="I7" s="256" cm="1">
        <f t="array" ref="I7">_xlfn.IFS((H7="Other"),0,(H7="Basic education (school)"),1,(H7="Secondary education (high school / vocational training)"),2,(H7="Degree or Bachelor / Diploma"),3,(H7="University Master's Degree"),4,(H7="PhD"),5)</f>
        <v>4</v>
      </c>
      <c r="J7" s="2" t="s">
        <v>117</v>
      </c>
      <c r="K7" s="256" cm="1">
        <f t="array" ref="K7">_xlfn.IFS(OR(J7="Single",J7="In a relationship, not living under the same roof",J7="Widow/widower",J7="Separated / Divorced"),0,OR(J7="Common-law or Married couple",J7="In a relationship, living under the same roof"),1)</f>
        <v>1</v>
      </c>
      <c r="L7" s="2" t="s">
        <v>9</v>
      </c>
      <c r="M7" s="2" t="s">
        <v>7</v>
      </c>
      <c r="N7" s="2" t="s">
        <v>7</v>
      </c>
      <c r="O7" s="1"/>
      <c r="P7" s="2" t="s">
        <v>7</v>
      </c>
      <c r="Q7" s="1"/>
      <c r="R7" s="2" t="s">
        <v>7</v>
      </c>
      <c r="S7" s="2" t="s">
        <v>86</v>
      </c>
      <c r="T7" s="2">
        <v>76</v>
      </c>
      <c r="U7" s="2" t="s">
        <v>20</v>
      </c>
      <c r="V7" s="1"/>
      <c r="W7" s="2">
        <v>1</v>
      </c>
      <c r="X7" s="2">
        <v>0</v>
      </c>
      <c r="Y7" s="256">
        <f t="shared" si="0"/>
        <v>1</v>
      </c>
      <c r="Z7" s="2" t="s">
        <v>7</v>
      </c>
      <c r="AA7" s="2" t="s">
        <v>7</v>
      </c>
      <c r="AB7" s="2" t="s">
        <v>7</v>
      </c>
      <c r="AC7" s="2" t="s">
        <v>7</v>
      </c>
      <c r="AD7" s="2" t="s">
        <v>7</v>
      </c>
      <c r="AE7" s="2">
        <v>0.1</v>
      </c>
      <c r="AF7" s="2" t="s">
        <v>98</v>
      </c>
      <c r="AG7" s="2">
        <v>47</v>
      </c>
    </row>
    <row r="8" spans="1:33" x14ac:dyDescent="0.35">
      <c r="A8" s="4">
        <v>43959.004990706017</v>
      </c>
      <c r="B8" s="2" t="s">
        <v>2547</v>
      </c>
      <c r="C8" s="2">
        <v>35</v>
      </c>
      <c r="D8" s="256" cm="1">
        <f t="array" ref="D8">_xlfn.IFS((C8&lt;27),1,(C8&lt;40)*AND(C8&gt;26),2,(C8&lt;52)*AND(C8&gt;39),3,(C8&lt;72)*AND(C8&gt;51),4,(C8&gt;71),5)</f>
        <v>2</v>
      </c>
      <c r="E8" s="2" t="s">
        <v>51</v>
      </c>
      <c r="F8" s="256" cm="1">
        <f t="array" ref="F8">_xlfn.IFS((E8="Male"),0,(E8="Female"),1)</f>
        <v>1</v>
      </c>
      <c r="G8" s="2" t="s">
        <v>50</v>
      </c>
      <c r="H8" s="2" t="s">
        <v>180</v>
      </c>
      <c r="I8" s="256" cm="1">
        <f t="array" ref="I8">_xlfn.IFS((H8="Other"),0,(H8="Basic education (school)"),1,(H8="Secondary education (high school / vocational training)"),2,(H8="Degree or Bachelor / Diploma"),3,(H8="University Master's Degree"),4,(H8="PhD"),5)</f>
        <v>5</v>
      </c>
      <c r="J8" s="2" t="s">
        <v>87</v>
      </c>
      <c r="K8" s="256" cm="1">
        <f t="array" ref="K8">_xlfn.IFS(OR(J8="Single",J8="In a relationship, not living under the same roof",J8="Widow/widower",J8="Separated / Divorced"),0,OR(J8="Common-law or Married couple",J8="In a relationship, living under the same roof"),1)</f>
        <v>0</v>
      </c>
      <c r="L8" s="2" t="s">
        <v>47</v>
      </c>
      <c r="M8" s="2" t="s">
        <v>47</v>
      </c>
      <c r="N8" s="2" t="s">
        <v>7</v>
      </c>
      <c r="O8" s="1"/>
      <c r="P8" s="2" t="s">
        <v>9</v>
      </c>
      <c r="Q8" s="2" t="s">
        <v>318</v>
      </c>
      <c r="R8" s="2" t="s">
        <v>7</v>
      </c>
      <c r="S8" s="2" t="s">
        <v>86</v>
      </c>
      <c r="T8" s="2">
        <v>97.5</v>
      </c>
      <c r="U8" s="2" t="s">
        <v>434</v>
      </c>
      <c r="V8" s="2">
        <v>10</v>
      </c>
      <c r="W8" s="2">
        <v>0</v>
      </c>
      <c r="X8" s="2">
        <v>0</v>
      </c>
      <c r="Y8" s="256">
        <f t="shared" si="0"/>
        <v>0</v>
      </c>
      <c r="Z8" s="2" t="s">
        <v>7</v>
      </c>
      <c r="AA8" s="2" t="s">
        <v>7</v>
      </c>
      <c r="AB8" s="2" t="s">
        <v>7</v>
      </c>
      <c r="AC8" s="2" t="s">
        <v>7</v>
      </c>
      <c r="AD8" s="2" t="s">
        <v>7</v>
      </c>
      <c r="AE8" s="2" t="s">
        <v>123</v>
      </c>
      <c r="AF8" s="2" t="s">
        <v>98</v>
      </c>
      <c r="AG8" s="2" t="s">
        <v>62</v>
      </c>
    </row>
    <row r="9" spans="1:33" x14ac:dyDescent="0.35">
      <c r="A9" s="4">
        <v>43953.831541597217</v>
      </c>
      <c r="B9" s="2" t="s">
        <v>2548</v>
      </c>
      <c r="C9" s="2">
        <v>38</v>
      </c>
      <c r="D9" s="256" cm="1">
        <f t="array" ref="D9">_xlfn.IFS((C9&lt;27),1,(C9&lt;40)*AND(C9&gt;26),2,(C9&lt;52)*AND(C9&gt;39),3,(C9&lt;72)*AND(C9&gt;51),4,(C9&gt;71),5)</f>
        <v>2</v>
      </c>
      <c r="E9" s="2" t="s">
        <v>51</v>
      </c>
      <c r="F9" s="256" cm="1">
        <f t="array" ref="F9">_xlfn.IFS((E9="Male"),0,(E9="Female"),1)</f>
        <v>1</v>
      </c>
      <c r="G9" s="2" t="s">
        <v>50</v>
      </c>
      <c r="H9" s="2" t="s">
        <v>180</v>
      </c>
      <c r="I9" s="256" cm="1">
        <f t="array" ref="I9">_xlfn.IFS((H9="Other"),0,(H9="Basic education (school)"),1,(H9="Secondary education (high school / vocational training)"),2,(H9="Degree or Bachelor / Diploma"),3,(H9="University Master's Degree"),4,(H9="PhD"),5)</f>
        <v>5</v>
      </c>
      <c r="J9" s="2" t="s">
        <v>117</v>
      </c>
      <c r="K9" s="256" cm="1">
        <f t="array" ref="K9">_xlfn.IFS(OR(J9="Single",J9="In a relationship, not living under the same roof",J9="Widow/widower",J9="Separated / Divorced"),0,OR(J9="Common-law or Married couple",J9="In a relationship, living under the same roof"),1)</f>
        <v>1</v>
      </c>
      <c r="L9" s="2" t="s">
        <v>9</v>
      </c>
      <c r="M9" s="2" t="s">
        <v>9</v>
      </c>
      <c r="N9" s="2" t="s">
        <v>7</v>
      </c>
      <c r="O9" s="1"/>
      <c r="P9" s="2" t="s">
        <v>7</v>
      </c>
      <c r="Q9" s="1"/>
      <c r="R9" s="2" t="s">
        <v>9</v>
      </c>
      <c r="S9" s="2" t="s">
        <v>45</v>
      </c>
      <c r="T9" s="2">
        <v>2500</v>
      </c>
      <c r="U9" s="2" t="s">
        <v>1091</v>
      </c>
      <c r="V9" s="2">
        <v>250</v>
      </c>
      <c r="W9" s="2">
        <v>2</v>
      </c>
      <c r="X9" s="2">
        <v>0</v>
      </c>
      <c r="Y9" s="256">
        <f t="shared" si="0"/>
        <v>2</v>
      </c>
      <c r="Z9" s="2" t="s">
        <v>7</v>
      </c>
      <c r="AA9" s="2" t="s">
        <v>7</v>
      </c>
      <c r="AB9" s="2" t="s">
        <v>9</v>
      </c>
      <c r="AC9" s="2" t="s">
        <v>7</v>
      </c>
      <c r="AD9" s="2" t="s">
        <v>7</v>
      </c>
      <c r="AE9" s="2" t="s">
        <v>371</v>
      </c>
      <c r="AF9" s="2" t="s">
        <v>821</v>
      </c>
      <c r="AG9" s="2" t="s">
        <v>62</v>
      </c>
    </row>
    <row r="10" spans="1:33" x14ac:dyDescent="0.35">
      <c r="A10" s="4">
        <v>43960.713419467589</v>
      </c>
      <c r="B10" s="2" t="s">
        <v>2549</v>
      </c>
      <c r="C10" s="2">
        <v>75</v>
      </c>
      <c r="D10" s="256" cm="1">
        <f t="array" ref="D10">_xlfn.IFS((C10&lt;27),1,(C10&lt;40)*AND(C10&gt;26),2,(C10&lt;52)*AND(C10&gt;39),3,(C10&lt;72)*AND(C10&gt;51),4,(C10&gt;71),5)</f>
        <v>5</v>
      </c>
      <c r="E10" s="2" t="s">
        <v>139</v>
      </c>
      <c r="F10" s="256" cm="1">
        <f t="array" ref="F10">_xlfn.IFS((E10="Male"),0,(E10="Female"),1)</f>
        <v>0</v>
      </c>
      <c r="G10" s="2" t="s">
        <v>50</v>
      </c>
      <c r="H10" s="2" t="s">
        <v>118</v>
      </c>
      <c r="I10" s="256" cm="1">
        <f t="array" ref="I10">_xlfn.IFS((H10="Other"),0,(H10="Basic education (school)"),1,(H10="Secondary education (high school / vocational training)"),2,(H10="Degree or Bachelor / Diploma"),3,(H10="University Master's Degree"),4,(H10="PhD"),5)</f>
        <v>4</v>
      </c>
      <c r="J10" s="2" t="s">
        <v>380</v>
      </c>
      <c r="K10" s="256" cm="1">
        <f t="array" ref="K10">_xlfn.IFS(OR(J10="Single",J10="In a relationship, not living under the same roof",J10="Widow/widower",J10="Separated / Divorced"),0,OR(J10="Common-law or Married couple",J10="In a relationship, living under the same roof"),1)</f>
        <v>0</v>
      </c>
      <c r="L10" s="2" t="s">
        <v>47</v>
      </c>
      <c r="M10" s="2" t="s">
        <v>47</v>
      </c>
      <c r="N10" s="2" t="s">
        <v>9</v>
      </c>
      <c r="O10" s="2">
        <v>2</v>
      </c>
      <c r="P10" s="2" t="s">
        <v>7</v>
      </c>
      <c r="Q10" s="1"/>
      <c r="R10" s="2" t="s">
        <v>7</v>
      </c>
      <c r="S10" s="2" t="s">
        <v>45</v>
      </c>
      <c r="T10" s="2">
        <v>300</v>
      </c>
      <c r="U10" s="2" t="s">
        <v>379</v>
      </c>
      <c r="V10" s="2">
        <v>200</v>
      </c>
      <c r="W10" s="2">
        <v>0</v>
      </c>
      <c r="X10" s="2">
        <v>0</v>
      </c>
      <c r="Y10" s="256">
        <f t="shared" si="0"/>
        <v>0</v>
      </c>
      <c r="Z10" s="2" t="s">
        <v>7</v>
      </c>
      <c r="AA10" s="2" t="s">
        <v>7</v>
      </c>
      <c r="AB10" s="2" t="s">
        <v>7</v>
      </c>
      <c r="AC10" s="2" t="s">
        <v>7</v>
      </c>
      <c r="AD10" s="2" t="s">
        <v>7</v>
      </c>
      <c r="AE10" s="2" t="s">
        <v>371</v>
      </c>
      <c r="AF10" s="2" t="s">
        <v>98</v>
      </c>
      <c r="AG10" s="2" t="s">
        <v>216</v>
      </c>
    </row>
    <row r="11" spans="1:33" x14ac:dyDescent="0.35">
      <c r="A11" s="4">
        <v>43957.470721759259</v>
      </c>
      <c r="B11" s="2" t="s">
        <v>2550</v>
      </c>
      <c r="C11" s="2">
        <v>63</v>
      </c>
      <c r="D11" s="256" cm="1">
        <f t="array" ref="D11">_xlfn.IFS((C11&lt;27),1,(C11&lt;40)*AND(C11&gt;26),2,(C11&lt;52)*AND(C11&gt;39),3,(C11&lt;72)*AND(C11&gt;51),4,(C11&gt;71),5)</f>
        <v>4</v>
      </c>
      <c r="E11" s="2" t="s">
        <v>139</v>
      </c>
      <c r="F11" s="256" cm="1">
        <f t="array" ref="F11">_xlfn.IFS((E11="Male"),0,(E11="Female"),1)</f>
        <v>0</v>
      </c>
      <c r="G11" s="2" t="s">
        <v>50</v>
      </c>
      <c r="H11" s="2" t="s">
        <v>333</v>
      </c>
      <c r="I11" s="256" cm="1">
        <f t="array" ref="I11">_xlfn.IFS((H11="Other"),0,(H11="Basic education (school)"),1,(H11="Secondary education (high school / vocational training)"),2,(H11="Degree or Bachelor / Diploma"),3,(H11="University Master's Degree"),4,(H11="PhD"),5)</f>
        <v>2</v>
      </c>
      <c r="J11" s="2" t="s">
        <v>578</v>
      </c>
      <c r="K11" s="256" cm="1">
        <f t="array" ref="K11">_xlfn.IFS(OR(J11="Single",J11="In a relationship, not living under the same roof",J11="Widow/widower",J11="Separated / Divorced"),0,OR(J11="Common-law or Married couple",J11="In a relationship, living under the same roof"),1)</f>
        <v>0</v>
      </c>
      <c r="L11" s="2" t="s">
        <v>47</v>
      </c>
      <c r="M11" s="2" t="s">
        <v>47</v>
      </c>
      <c r="N11" s="2" t="s">
        <v>9</v>
      </c>
      <c r="O11" s="2">
        <v>2</v>
      </c>
      <c r="P11" s="2" t="s">
        <v>7</v>
      </c>
      <c r="Q11" s="1"/>
      <c r="R11" s="2" t="s">
        <v>7</v>
      </c>
      <c r="S11" s="2" t="s">
        <v>45</v>
      </c>
      <c r="T11" s="2">
        <v>400</v>
      </c>
      <c r="U11" s="2" t="s">
        <v>595</v>
      </c>
      <c r="V11" s="2">
        <v>4200</v>
      </c>
      <c r="W11" s="2">
        <v>0</v>
      </c>
      <c r="X11" s="2">
        <v>0</v>
      </c>
      <c r="Y11" s="256">
        <f t="shared" si="0"/>
        <v>0</v>
      </c>
      <c r="Z11" s="2" t="s">
        <v>7</v>
      </c>
      <c r="AA11" s="2" t="s">
        <v>7</v>
      </c>
      <c r="AB11" s="2" t="s">
        <v>7</v>
      </c>
      <c r="AC11" s="2" t="s">
        <v>7</v>
      </c>
      <c r="AD11" s="2" t="s">
        <v>7</v>
      </c>
      <c r="AE11" s="2">
        <v>0.1</v>
      </c>
      <c r="AF11" s="2" t="s">
        <v>63</v>
      </c>
      <c r="AG11" s="2" t="s">
        <v>62</v>
      </c>
    </row>
    <row r="12" spans="1:33" x14ac:dyDescent="0.35">
      <c r="A12" s="4">
        <v>43962.511648101849</v>
      </c>
      <c r="B12" s="2" t="s">
        <v>2551</v>
      </c>
      <c r="C12" s="2">
        <v>19</v>
      </c>
      <c r="D12" s="256" cm="1">
        <f t="array" ref="D12">_xlfn.IFS((C12&lt;27),1,(C12&lt;40)*AND(C12&gt;26),2,(C12&lt;52)*AND(C12&gt;39),3,(C12&lt;72)*AND(C12&gt;51),4,(C12&gt;71),5)</f>
        <v>1</v>
      </c>
      <c r="E12" s="2" t="s">
        <v>51</v>
      </c>
      <c r="F12" s="256" cm="1">
        <f t="array" ref="F12">_xlfn.IFS((E12="Male"),0,(E12="Female"),1)</f>
        <v>1</v>
      </c>
      <c r="G12" s="2" t="s">
        <v>50</v>
      </c>
      <c r="H12" s="2" t="s">
        <v>333</v>
      </c>
      <c r="I12" s="256" cm="1">
        <f t="array" ref="I12">_xlfn.IFS((H12="Other"),0,(H12="Basic education (school)"),1,(H12="Secondary education (high school / vocational training)"),2,(H12="Degree or Bachelor / Diploma"),3,(H12="University Master's Degree"),4,(H12="PhD"),5)</f>
        <v>2</v>
      </c>
      <c r="J12" s="2" t="s">
        <v>87</v>
      </c>
      <c r="K12" s="256" cm="1">
        <f t="array" ref="K12">_xlfn.IFS(OR(J12="Single",J12="In a relationship, not living under the same roof",J12="Widow/widower",J12="Separated / Divorced"),0,OR(J12="Common-law or Married couple",J12="In a relationship, living under the same roof"),1)</f>
        <v>0</v>
      </c>
      <c r="L12" s="2" t="s">
        <v>47</v>
      </c>
      <c r="M12" s="2" t="s">
        <v>47</v>
      </c>
      <c r="N12" s="2" t="s">
        <v>7</v>
      </c>
      <c r="O12" s="1"/>
      <c r="P12" s="2" t="s">
        <v>9</v>
      </c>
      <c r="Q12" s="2" t="s">
        <v>318</v>
      </c>
      <c r="R12" s="2" t="s">
        <v>7</v>
      </c>
      <c r="S12" s="2" t="s">
        <v>45</v>
      </c>
      <c r="T12" s="2">
        <v>214</v>
      </c>
      <c r="U12" s="2" t="s">
        <v>353</v>
      </c>
      <c r="V12" s="2">
        <v>100</v>
      </c>
      <c r="W12" s="2">
        <v>2</v>
      </c>
      <c r="X12" s="2">
        <v>0</v>
      </c>
      <c r="Y12" s="256">
        <f t="shared" si="0"/>
        <v>2</v>
      </c>
      <c r="Z12" s="2" t="s">
        <v>7</v>
      </c>
      <c r="AA12" s="2" t="s">
        <v>7</v>
      </c>
      <c r="AB12" s="2" t="s">
        <v>7</v>
      </c>
      <c r="AC12" s="2" t="s">
        <v>7</v>
      </c>
      <c r="AD12" s="2" t="s">
        <v>7</v>
      </c>
      <c r="AE12" s="2" t="s">
        <v>340</v>
      </c>
      <c r="AF12" s="2" t="s">
        <v>264</v>
      </c>
      <c r="AG12" s="2">
        <v>24</v>
      </c>
    </row>
    <row r="13" spans="1:33" x14ac:dyDescent="0.35">
      <c r="A13" s="4">
        <v>43957.506903865738</v>
      </c>
      <c r="B13" s="2" t="s">
        <v>2552</v>
      </c>
      <c r="C13" s="2">
        <v>46</v>
      </c>
      <c r="D13" s="256" cm="1">
        <f t="array" ref="D13">_xlfn.IFS((C13&lt;27),1,(C13&lt;40)*AND(C13&gt;26),2,(C13&lt;52)*AND(C13&gt;39),3,(C13&lt;72)*AND(C13&gt;51),4,(C13&gt;71),5)</f>
        <v>3</v>
      </c>
      <c r="E13" s="2" t="s">
        <v>139</v>
      </c>
      <c r="F13" s="256" cm="1">
        <f t="array" ref="F13">_xlfn.IFS((E13="Male"),0,(E13="Female"),1)</f>
        <v>0</v>
      </c>
      <c r="G13" s="2" t="s">
        <v>50</v>
      </c>
      <c r="H13" s="2" t="s">
        <v>180</v>
      </c>
      <c r="I13" s="256" cm="1">
        <f t="array" ref="I13">_xlfn.IFS((H13="Other"),0,(H13="Basic education (school)"),1,(H13="Secondary education (high school / vocational training)"),2,(H13="Degree or Bachelor / Diploma"),3,(H13="University Master's Degree"),4,(H13="PhD"),5)</f>
        <v>5</v>
      </c>
      <c r="J13" s="2" t="s">
        <v>117</v>
      </c>
      <c r="K13" s="256" cm="1">
        <f t="array" ref="K13">_xlfn.IFS(OR(J13="Single",J13="In a relationship, not living under the same roof",J13="Widow/widower",J13="Separated / Divorced"),0,OR(J13="Common-law or Married couple",J13="In a relationship, living under the same roof"),1)</f>
        <v>1</v>
      </c>
      <c r="L13" s="2" t="s">
        <v>9</v>
      </c>
      <c r="M13" s="2" t="s">
        <v>7</v>
      </c>
      <c r="N13" s="2" t="s">
        <v>9</v>
      </c>
      <c r="O13" s="2">
        <v>2</v>
      </c>
      <c r="P13" s="2" t="s">
        <v>7</v>
      </c>
      <c r="Q13" s="2" t="s">
        <v>46</v>
      </c>
      <c r="R13" s="2" t="s">
        <v>7</v>
      </c>
      <c r="S13" s="2" t="s">
        <v>45</v>
      </c>
      <c r="T13" s="2">
        <v>1200</v>
      </c>
      <c r="U13" s="2" t="s">
        <v>737</v>
      </c>
      <c r="V13" s="2">
        <v>1000</v>
      </c>
      <c r="W13" s="2">
        <v>1</v>
      </c>
      <c r="X13" s="2">
        <v>2</v>
      </c>
      <c r="Y13" s="256">
        <f t="shared" si="0"/>
        <v>3</v>
      </c>
      <c r="Z13" s="2" t="s">
        <v>7</v>
      </c>
      <c r="AA13" s="2" t="s">
        <v>7</v>
      </c>
      <c r="AB13" s="2" t="s">
        <v>7</v>
      </c>
      <c r="AC13" s="2" t="s">
        <v>7</v>
      </c>
      <c r="AD13" s="2" t="s">
        <v>7</v>
      </c>
      <c r="AE13" s="2" t="s">
        <v>123</v>
      </c>
      <c r="AF13" s="2" t="s">
        <v>98</v>
      </c>
      <c r="AG13" s="2" t="s">
        <v>62</v>
      </c>
    </row>
    <row r="14" spans="1:33" x14ac:dyDescent="0.35">
      <c r="A14" s="4">
        <v>43957.527302442133</v>
      </c>
      <c r="B14" s="2" t="s">
        <v>2553</v>
      </c>
      <c r="C14" s="2">
        <v>44</v>
      </c>
      <c r="D14" s="256" cm="1">
        <f t="array" ref="D14">_xlfn.IFS((C14&lt;27),1,(C14&lt;40)*AND(C14&gt;26),2,(C14&lt;52)*AND(C14&gt;39),3,(C14&lt;72)*AND(C14&gt;51),4,(C14&gt;71),5)</f>
        <v>3</v>
      </c>
      <c r="E14" s="2" t="s">
        <v>51</v>
      </c>
      <c r="F14" s="256" cm="1">
        <f t="array" ref="F14">_xlfn.IFS((E14="Male"),0,(E14="Female"),1)</f>
        <v>1</v>
      </c>
      <c r="G14" s="2" t="s">
        <v>50</v>
      </c>
      <c r="H14" s="2" t="s">
        <v>719</v>
      </c>
      <c r="I14" s="256" cm="1">
        <f t="array" ref="I14">_xlfn.IFS((H14="Other"),0,(H14="Basic education (school)"),1,(H14="Secondary education (high school / vocational training)"),2,(H14="Degree or Bachelor / Diploma"),3,(H14="University Master's Degree"),4,(H14="PhD"),5)</f>
        <v>1</v>
      </c>
      <c r="J14" s="2" t="s">
        <v>117</v>
      </c>
      <c r="K14" s="256" cm="1">
        <f t="array" ref="K14">_xlfn.IFS(OR(J14="Single",J14="In a relationship, not living under the same roof",J14="Widow/widower",J14="Separated / Divorced"),0,OR(J14="Common-law or Married couple",J14="In a relationship, living under the same roof"),1)</f>
        <v>1</v>
      </c>
      <c r="L14" s="2" t="s">
        <v>9</v>
      </c>
      <c r="M14" s="2" t="s">
        <v>7</v>
      </c>
      <c r="N14" s="2" t="s">
        <v>9</v>
      </c>
      <c r="O14" s="2">
        <v>2</v>
      </c>
      <c r="P14" s="2" t="s">
        <v>9</v>
      </c>
      <c r="Q14" s="2" t="s">
        <v>318</v>
      </c>
      <c r="R14" s="2" t="s">
        <v>7</v>
      </c>
      <c r="S14" s="2" t="s">
        <v>45</v>
      </c>
      <c r="T14" s="2">
        <v>1533</v>
      </c>
      <c r="U14" s="2" t="s">
        <v>718</v>
      </c>
      <c r="V14" s="2">
        <v>6070.28</v>
      </c>
      <c r="W14" s="2">
        <v>2</v>
      </c>
      <c r="X14" s="2">
        <v>1</v>
      </c>
      <c r="Y14" s="256">
        <f t="shared" si="0"/>
        <v>3</v>
      </c>
      <c r="Z14" s="2" t="s">
        <v>9</v>
      </c>
      <c r="AA14" s="2" t="s">
        <v>7</v>
      </c>
      <c r="AB14" s="2" t="s">
        <v>7</v>
      </c>
      <c r="AC14" s="2" t="s">
        <v>7</v>
      </c>
      <c r="AD14" s="2" t="s">
        <v>7</v>
      </c>
      <c r="AE14" s="2">
        <v>0.1</v>
      </c>
      <c r="AF14" s="2" t="s">
        <v>98</v>
      </c>
      <c r="AG14" s="2">
        <v>24</v>
      </c>
    </row>
    <row r="15" spans="1:33" x14ac:dyDescent="0.35">
      <c r="A15" s="4">
        <v>43958.750332199073</v>
      </c>
      <c r="B15" s="2" t="s">
        <v>2554</v>
      </c>
      <c r="C15" s="2">
        <v>32</v>
      </c>
      <c r="D15" s="256" cm="1">
        <f t="array" ref="D15">_xlfn.IFS((C15&lt;27),1,(C15&lt;40)*AND(C15&gt;26),2,(C15&lt;52)*AND(C15&gt;39),3,(C15&lt;72)*AND(C15&gt;51),4,(C15&gt;71),5)</f>
        <v>2</v>
      </c>
      <c r="E15" s="2" t="s">
        <v>139</v>
      </c>
      <c r="F15" s="256" cm="1">
        <f t="array" ref="F15">_xlfn.IFS((E15="Male"),0,(E15="Female"),1)</f>
        <v>0</v>
      </c>
      <c r="G15" s="2" t="s">
        <v>50</v>
      </c>
      <c r="H15" s="187" t="s">
        <v>333</v>
      </c>
      <c r="I15" s="256" cm="1">
        <f t="array" ref="I15">_xlfn.IFS((H15="Other"),0,(H15="Basic education (school)"),1,(H15="Secondary education (high school / vocational training)"),2,(H15="Degree or Bachelor / Diploma"),3,(H15="University Master's Degree"),4,(H15="PhD"),5)</f>
        <v>2</v>
      </c>
      <c r="J15" s="2" t="s">
        <v>87</v>
      </c>
      <c r="K15" s="256" cm="1">
        <f t="array" ref="K15">_xlfn.IFS(OR(J15="Single",J15="In a relationship, not living under the same roof",J15="Widow/widower",J15="Separated / Divorced"),0,OR(J15="Common-law or Married couple",J15="In a relationship, living under the same roof"),1)</f>
        <v>0</v>
      </c>
      <c r="L15" s="2" t="s">
        <v>47</v>
      </c>
      <c r="M15" s="2" t="s">
        <v>47</v>
      </c>
      <c r="N15" s="2" t="s">
        <v>7</v>
      </c>
      <c r="O15" s="1"/>
      <c r="P15" s="2" t="s">
        <v>7</v>
      </c>
      <c r="Q15" s="1"/>
      <c r="R15" s="2" t="s">
        <v>7</v>
      </c>
      <c r="S15" s="2" t="s">
        <v>86</v>
      </c>
      <c r="T15" s="2">
        <v>1300</v>
      </c>
      <c r="U15" s="2" t="s">
        <v>484</v>
      </c>
      <c r="V15" s="2">
        <v>100</v>
      </c>
      <c r="W15" s="2">
        <v>0</v>
      </c>
      <c r="X15" s="2">
        <v>0</v>
      </c>
      <c r="Y15" s="256">
        <f t="shared" si="0"/>
        <v>0</v>
      </c>
      <c r="Z15" s="2" t="s">
        <v>7</v>
      </c>
      <c r="AA15" s="2" t="s">
        <v>9</v>
      </c>
      <c r="AB15" s="2" t="s">
        <v>7</v>
      </c>
      <c r="AC15" s="2" t="s">
        <v>7</v>
      </c>
      <c r="AD15" s="2" t="s">
        <v>7</v>
      </c>
      <c r="AE15" s="2" t="s">
        <v>475</v>
      </c>
      <c r="AF15" s="2" t="s">
        <v>474</v>
      </c>
      <c r="AG15" s="2" t="s">
        <v>62</v>
      </c>
    </row>
    <row r="16" spans="1:33" x14ac:dyDescent="0.35">
      <c r="A16" s="4">
        <v>43958.382405821758</v>
      </c>
      <c r="B16" s="2" t="s">
        <v>2555</v>
      </c>
      <c r="C16" s="2">
        <v>50</v>
      </c>
      <c r="D16" s="256" cm="1">
        <f t="array" ref="D16">_xlfn.IFS((C16&lt;27),1,(C16&lt;40)*AND(C16&gt;26),2,(C16&lt;52)*AND(C16&gt;39),3,(C16&lt;72)*AND(C16&gt;51),4,(C16&gt;71),5)</f>
        <v>3</v>
      </c>
      <c r="E16" s="2" t="s">
        <v>51</v>
      </c>
      <c r="F16" s="256" cm="1">
        <f t="array" ref="F16">_xlfn.IFS((E16="Male"),0,(E16="Female"),1)</f>
        <v>1</v>
      </c>
      <c r="G16" s="2" t="s">
        <v>50</v>
      </c>
      <c r="H16" s="2" t="s">
        <v>49</v>
      </c>
      <c r="I16" s="256" cm="1">
        <f t="array" ref="I16">_xlfn.IFS((H16="Other"),0,(H16="Basic education (school)"),1,(H16="Secondary education (high school / vocational training)"),2,(H16="Degree or Bachelor / Diploma"),3,(H16="University Master's Degree"),4,(H16="PhD"),5)</f>
        <v>3</v>
      </c>
      <c r="J16" s="2" t="s">
        <v>578</v>
      </c>
      <c r="K16" s="256" cm="1">
        <f t="array" ref="K16">_xlfn.IFS(OR(J16="Single",J16="In a relationship, not living under the same roof",J16="Widow/widower",J16="Separated / Divorced"),0,OR(J16="Common-law or Married couple",J16="In a relationship, living under the same roof"),1)</f>
        <v>0</v>
      </c>
      <c r="L16" s="2" t="s">
        <v>47</v>
      </c>
      <c r="M16" s="2" t="s">
        <v>47</v>
      </c>
      <c r="N16" s="2" t="s">
        <v>9</v>
      </c>
      <c r="O16" s="2">
        <v>1</v>
      </c>
      <c r="P16" s="2" t="s">
        <v>7</v>
      </c>
      <c r="Q16" s="1"/>
      <c r="R16" s="2" t="s">
        <v>9</v>
      </c>
      <c r="S16" s="2" t="s">
        <v>45</v>
      </c>
      <c r="T16" s="2">
        <v>213.67699999999999</v>
      </c>
      <c r="U16" s="2" t="s">
        <v>577</v>
      </c>
      <c r="V16" s="1"/>
      <c r="W16" s="2">
        <v>2</v>
      </c>
      <c r="X16" s="2">
        <v>1</v>
      </c>
      <c r="Y16" s="256">
        <f t="shared" si="0"/>
        <v>3</v>
      </c>
      <c r="Z16" s="2" t="s">
        <v>9</v>
      </c>
      <c r="AA16" s="2" t="s">
        <v>7</v>
      </c>
      <c r="AB16" s="2" t="s">
        <v>9</v>
      </c>
      <c r="AC16" s="2" t="s">
        <v>7</v>
      </c>
      <c r="AD16" s="2" t="s">
        <v>7</v>
      </c>
      <c r="AE16" s="2">
        <v>0.1</v>
      </c>
      <c r="AF16" s="2" t="s">
        <v>264</v>
      </c>
      <c r="AG16" s="2">
        <v>24</v>
      </c>
    </row>
    <row r="17" spans="1:33" x14ac:dyDescent="0.35">
      <c r="A17" s="4">
        <v>43976.203070057869</v>
      </c>
      <c r="B17" s="2" t="s">
        <v>2556</v>
      </c>
      <c r="C17" s="2">
        <v>43</v>
      </c>
      <c r="D17" s="256" cm="1">
        <f t="array" ref="D17">_xlfn.IFS((C17&lt;27),1,(C17&lt;40)*AND(C17&gt;26),2,(C17&lt;52)*AND(C17&gt;39),3,(C17&lt;72)*AND(C17&gt;51),4,(C17&gt;71),5)</f>
        <v>3</v>
      </c>
      <c r="E17" s="2" t="s">
        <v>51</v>
      </c>
      <c r="F17" s="256" cm="1">
        <f t="array" ref="F17">_xlfn.IFS((E17="Male"),0,(E17="Female"),1)</f>
        <v>1</v>
      </c>
      <c r="G17" s="2" t="s">
        <v>119</v>
      </c>
      <c r="H17" s="2" t="s">
        <v>118</v>
      </c>
      <c r="I17" s="256" cm="1">
        <f t="array" ref="I17">_xlfn.IFS((H17="Other"),0,(H17="Basic education (school)"),1,(H17="Secondary education (high school / vocational training)"),2,(H17="Degree or Bachelor / Diploma"),3,(H17="University Master's Degree"),4,(H17="PhD"),5)</f>
        <v>4</v>
      </c>
      <c r="J17" s="2" t="s">
        <v>117</v>
      </c>
      <c r="K17" s="256" cm="1">
        <f t="array" ref="K17">_xlfn.IFS(OR(J17="Single",J17="In a relationship, not living under the same roof",J17="Widow/widower",J17="Separated / Divorced"),0,OR(J17="Common-law or Married couple",J17="In a relationship, living under the same roof"),1)</f>
        <v>1</v>
      </c>
      <c r="L17" s="2" t="s">
        <v>9</v>
      </c>
      <c r="M17" s="2" t="s">
        <v>9</v>
      </c>
      <c r="N17" s="2" t="s">
        <v>7</v>
      </c>
      <c r="O17" s="1"/>
      <c r="P17" s="2" t="s">
        <v>7</v>
      </c>
      <c r="Q17" s="1"/>
      <c r="R17" s="2" t="s">
        <v>7</v>
      </c>
      <c r="S17" s="2" t="s">
        <v>45</v>
      </c>
      <c r="T17" s="2">
        <v>115</v>
      </c>
      <c r="U17" s="2" t="s">
        <v>116</v>
      </c>
      <c r="V17" s="2">
        <v>300</v>
      </c>
      <c r="W17" s="2">
        <v>1</v>
      </c>
      <c r="X17" s="2">
        <v>0</v>
      </c>
      <c r="Y17" s="256">
        <f t="shared" si="0"/>
        <v>1</v>
      </c>
      <c r="Z17" s="2" t="s">
        <v>7</v>
      </c>
      <c r="AA17" s="2" t="s">
        <v>7</v>
      </c>
      <c r="AB17" s="2" t="s">
        <v>7</v>
      </c>
      <c r="AC17" s="2" t="s">
        <v>7</v>
      </c>
      <c r="AD17" s="2" t="s">
        <v>7</v>
      </c>
      <c r="AE17" s="2" t="s">
        <v>99</v>
      </c>
      <c r="AF17" s="2" t="s">
        <v>98</v>
      </c>
      <c r="AG17" s="2" t="s">
        <v>62</v>
      </c>
    </row>
    <row r="18" spans="1:33" x14ac:dyDescent="0.35">
      <c r="A18" s="4">
        <v>43957.710138946757</v>
      </c>
      <c r="B18" s="2" t="s">
        <v>2557</v>
      </c>
      <c r="C18" s="2">
        <v>52</v>
      </c>
      <c r="D18" s="256" cm="1">
        <f t="array" ref="D18">_xlfn.IFS((C18&lt;27),1,(C18&lt;40)*AND(C18&gt;26),2,(C18&lt;52)*AND(C18&gt;39),3,(C18&lt;72)*AND(C18&gt;51),4,(C18&gt;71),5)</f>
        <v>4</v>
      </c>
      <c r="E18" s="2" t="s">
        <v>51</v>
      </c>
      <c r="F18" s="256" cm="1">
        <f t="array" ref="F18">_xlfn.IFS((E18="Male"),0,(E18="Female"),1)</f>
        <v>1</v>
      </c>
      <c r="G18" s="2" t="s">
        <v>50</v>
      </c>
      <c r="H18" s="2" t="s">
        <v>118</v>
      </c>
      <c r="I18" s="256" cm="1">
        <f t="array" ref="I18">_xlfn.IFS((H18="Other"),0,(H18="Basic education (school)"),1,(H18="Secondary education (high school / vocational training)"),2,(H18="Degree or Bachelor / Diploma"),3,(H18="University Master's Degree"),4,(H18="PhD"),5)</f>
        <v>4</v>
      </c>
      <c r="J18" s="2" t="s">
        <v>117</v>
      </c>
      <c r="K18" s="256" cm="1">
        <f t="array" ref="K18">_xlfn.IFS(OR(J18="Single",J18="In a relationship, not living under the same roof",J18="Widow/widower",J18="Separated / Divorced"),0,OR(J18="Common-law or Married couple",J18="In a relationship, living under the same roof"),1)</f>
        <v>1</v>
      </c>
      <c r="L18" s="2" t="s">
        <v>9</v>
      </c>
      <c r="M18" s="2" t="s">
        <v>7</v>
      </c>
      <c r="N18" s="2" t="s">
        <v>9</v>
      </c>
      <c r="O18" s="2">
        <v>2</v>
      </c>
      <c r="P18" s="2" t="s">
        <v>9</v>
      </c>
      <c r="Q18" s="2" t="s">
        <v>449</v>
      </c>
      <c r="R18" s="2" t="s">
        <v>7</v>
      </c>
      <c r="S18" s="2" t="s">
        <v>45</v>
      </c>
      <c r="T18" s="2">
        <v>270</v>
      </c>
      <c r="U18" s="2" t="s">
        <v>627</v>
      </c>
      <c r="V18" s="2">
        <v>50</v>
      </c>
      <c r="W18" s="2">
        <v>1</v>
      </c>
      <c r="X18" s="2">
        <v>2</v>
      </c>
      <c r="Y18" s="256">
        <f t="shared" si="0"/>
        <v>3</v>
      </c>
      <c r="Z18" s="2" t="s">
        <v>7</v>
      </c>
      <c r="AA18" s="2" t="s">
        <v>7</v>
      </c>
      <c r="AB18" s="2" t="s">
        <v>7</v>
      </c>
      <c r="AC18" s="2" t="s">
        <v>7</v>
      </c>
      <c r="AD18" s="2" t="s">
        <v>9</v>
      </c>
      <c r="AE18" s="2">
        <v>0.1</v>
      </c>
      <c r="AF18" s="2">
        <v>100</v>
      </c>
      <c r="AG18" s="2">
        <v>24</v>
      </c>
    </row>
    <row r="19" spans="1:33" x14ac:dyDescent="0.35">
      <c r="A19" s="4">
        <v>43963.613354189816</v>
      </c>
      <c r="B19" s="2" t="s">
        <v>2558</v>
      </c>
      <c r="C19" s="2">
        <v>29</v>
      </c>
      <c r="D19" s="256" cm="1">
        <f t="array" ref="D19">_xlfn.IFS((C19&lt;27),1,(C19&lt;40)*AND(C19&gt;26),2,(C19&lt;52)*AND(C19&gt;39),3,(C19&lt;72)*AND(C19&gt;51),4,(C19&gt;71),5)</f>
        <v>2</v>
      </c>
      <c r="E19" s="2" t="s">
        <v>51</v>
      </c>
      <c r="F19" s="256" cm="1">
        <f t="array" ref="F19">_xlfn.IFS((E19="Male"),0,(E19="Female"),1)</f>
        <v>1</v>
      </c>
      <c r="G19" s="2" t="s">
        <v>50</v>
      </c>
      <c r="H19" s="2" t="s">
        <v>118</v>
      </c>
      <c r="I19" s="256" cm="1">
        <f t="array" ref="I19">_xlfn.IFS((H19="Other"),0,(H19="Basic education (school)"),1,(H19="Secondary education (high school / vocational training)"),2,(H19="Degree or Bachelor / Diploma"),3,(H19="University Master's Degree"),4,(H19="PhD"),5)</f>
        <v>4</v>
      </c>
      <c r="J19" s="2" t="s">
        <v>87</v>
      </c>
      <c r="K19" s="256" cm="1">
        <f t="array" ref="K19">_xlfn.IFS(OR(J19="Single",J19="In a relationship, not living under the same roof",J19="Widow/widower",J19="Separated / Divorced"),0,OR(J19="Common-law or Married couple",J19="In a relationship, living under the same roof"),1)</f>
        <v>0</v>
      </c>
      <c r="L19" s="2" t="s">
        <v>47</v>
      </c>
      <c r="M19" s="2" t="s">
        <v>47</v>
      </c>
      <c r="N19" s="2" t="s">
        <v>7</v>
      </c>
      <c r="O19" s="1"/>
      <c r="P19" s="2" t="s">
        <v>7</v>
      </c>
      <c r="Q19" s="1"/>
      <c r="R19" s="2" t="s">
        <v>7</v>
      </c>
      <c r="S19" s="2" t="s">
        <v>86</v>
      </c>
      <c r="T19" s="2">
        <v>500</v>
      </c>
      <c r="U19" s="2" t="s">
        <v>291</v>
      </c>
      <c r="V19" s="2">
        <v>10</v>
      </c>
      <c r="W19" s="2">
        <v>0</v>
      </c>
      <c r="X19" s="2">
        <v>0</v>
      </c>
      <c r="Y19" s="256">
        <f t="shared" si="0"/>
        <v>0</v>
      </c>
      <c r="Z19" s="2" t="s">
        <v>7</v>
      </c>
      <c r="AA19" s="2" t="s">
        <v>7</v>
      </c>
      <c r="AB19" s="2" t="s">
        <v>7</v>
      </c>
      <c r="AC19" s="2" t="s">
        <v>7</v>
      </c>
      <c r="AD19" s="2" t="s">
        <v>7</v>
      </c>
      <c r="AE19" s="2">
        <v>0.1</v>
      </c>
      <c r="AF19" s="2" t="s">
        <v>63</v>
      </c>
      <c r="AG19" s="2">
        <v>47</v>
      </c>
    </row>
    <row r="20" spans="1:33" x14ac:dyDescent="0.35">
      <c r="A20" s="4">
        <v>43955.265308472226</v>
      </c>
      <c r="B20" s="2" t="s">
        <v>2559</v>
      </c>
      <c r="C20" s="2">
        <v>47</v>
      </c>
      <c r="D20" s="256" cm="1">
        <f t="array" ref="D20">_xlfn.IFS((C20&lt;27),1,(C20&lt;40)*AND(C20&gt;26),2,(C20&lt;52)*AND(C20&gt;39),3,(C20&lt;72)*AND(C20&gt;51),4,(C20&gt;71),5)</f>
        <v>3</v>
      </c>
      <c r="E20" s="2" t="s">
        <v>139</v>
      </c>
      <c r="F20" s="256" cm="1">
        <f t="array" ref="F20">_xlfn.IFS((E20="Male"),0,(E20="Female"),1)</f>
        <v>0</v>
      </c>
      <c r="G20" s="2" t="s">
        <v>138</v>
      </c>
      <c r="H20" s="2" t="s">
        <v>351</v>
      </c>
      <c r="I20" s="256" cm="1">
        <f t="array" ref="I20">_xlfn.IFS((H20="Other"),0,(H20="Basic education (school)"),1,(H20="Secondary education (high school / vocational training)"),2,(H20="Degree or Bachelor / Diploma"),3,(H20="University Master's Degree"),4,(H20="PhD"),5)</f>
        <v>0</v>
      </c>
      <c r="J20" s="2" t="s">
        <v>48</v>
      </c>
      <c r="K20" s="256" cm="1">
        <f t="array" ref="K20">_xlfn.IFS(OR(J20="Single",J20="In a relationship, not living under the same roof",J20="Widow/widower",J20="Separated / Divorced"),0,OR(J20="Common-law or Married couple",J20="In a relationship, living under the same roof"),1)</f>
        <v>0</v>
      </c>
      <c r="L20" s="2" t="s">
        <v>47</v>
      </c>
      <c r="M20" s="2" t="s">
        <v>47</v>
      </c>
      <c r="N20" s="2" t="s">
        <v>7</v>
      </c>
      <c r="O20" s="1"/>
      <c r="P20" s="2" t="s">
        <v>7</v>
      </c>
      <c r="Q20" s="1"/>
      <c r="R20" s="2" t="s">
        <v>7</v>
      </c>
      <c r="S20" s="2" t="s">
        <v>914</v>
      </c>
      <c r="T20" s="2">
        <v>34</v>
      </c>
      <c r="U20" s="2" t="s">
        <v>136</v>
      </c>
      <c r="V20" s="2">
        <v>12</v>
      </c>
      <c r="W20" s="2">
        <v>0</v>
      </c>
      <c r="X20" s="2">
        <v>0</v>
      </c>
      <c r="Y20" s="256">
        <f t="shared" si="0"/>
        <v>0</v>
      </c>
      <c r="Z20" s="2" t="s">
        <v>7</v>
      </c>
      <c r="AA20" s="2" t="s">
        <v>7</v>
      </c>
      <c r="AB20" s="2" t="s">
        <v>7</v>
      </c>
      <c r="AC20" s="2" t="s">
        <v>7</v>
      </c>
      <c r="AD20" s="2" t="s">
        <v>7</v>
      </c>
      <c r="AE20" s="2">
        <v>1.1000000000000001</v>
      </c>
      <c r="AF20" s="2" t="s">
        <v>438</v>
      </c>
      <c r="AG20" s="2">
        <v>47</v>
      </c>
    </row>
    <row r="21" spans="1:33" x14ac:dyDescent="0.35">
      <c r="A21" s="4">
        <v>43957.524438206019</v>
      </c>
      <c r="B21" s="2" t="s">
        <v>2560</v>
      </c>
      <c r="C21" s="2">
        <v>63</v>
      </c>
      <c r="D21" s="256" cm="1">
        <f t="array" ref="D21">_xlfn.IFS((C21&lt;27),1,(C21&lt;40)*AND(C21&gt;26),2,(C21&lt;52)*AND(C21&gt;39),3,(C21&lt;72)*AND(C21&gt;51),4,(C21&gt;71),5)</f>
        <v>4</v>
      </c>
      <c r="E21" s="2" t="s">
        <v>51</v>
      </c>
      <c r="F21" s="256" cm="1">
        <f t="array" ref="F21">_xlfn.IFS((E21="Male"),0,(E21="Female"),1)</f>
        <v>1</v>
      </c>
      <c r="G21" s="2" t="s">
        <v>50</v>
      </c>
      <c r="H21" s="2" t="s">
        <v>333</v>
      </c>
      <c r="I21" s="256" cm="1">
        <f t="array" ref="I21">_xlfn.IFS((H21="Other"),0,(H21="Basic education (school)"),1,(H21="Secondary education (high school / vocational training)"),2,(H21="Degree or Bachelor / Diploma"),3,(H21="University Master's Degree"),4,(H21="PhD"),5)</f>
        <v>2</v>
      </c>
      <c r="J21" s="2" t="s">
        <v>117</v>
      </c>
      <c r="K21" s="256" cm="1">
        <f t="array" ref="K21">_xlfn.IFS(OR(J21="Single",J21="In a relationship, not living under the same roof",J21="Widow/widower",J21="Separated / Divorced"),0,OR(J21="Common-law or Married couple",J21="In a relationship, living under the same roof"),1)</f>
        <v>1</v>
      </c>
      <c r="L21" s="2" t="s">
        <v>47</v>
      </c>
      <c r="M21" s="2" t="s">
        <v>47</v>
      </c>
      <c r="N21" s="2" t="s">
        <v>9</v>
      </c>
      <c r="O21" s="2">
        <v>3</v>
      </c>
      <c r="P21" s="2" t="s">
        <v>9</v>
      </c>
      <c r="Q21" s="2" t="s">
        <v>449</v>
      </c>
      <c r="R21" s="2" t="s">
        <v>9</v>
      </c>
      <c r="S21" s="2" t="s">
        <v>45</v>
      </c>
      <c r="T21" s="2">
        <v>75</v>
      </c>
      <c r="U21" s="2" t="s">
        <v>728</v>
      </c>
      <c r="V21" s="2">
        <v>150</v>
      </c>
      <c r="W21" s="2">
        <v>0</v>
      </c>
      <c r="X21" s="2">
        <v>0</v>
      </c>
      <c r="Y21" s="256">
        <f t="shared" si="0"/>
        <v>0</v>
      </c>
      <c r="Z21" s="2" t="s">
        <v>9</v>
      </c>
      <c r="AA21" s="2" t="s">
        <v>9</v>
      </c>
      <c r="AB21" s="2" t="s">
        <v>7</v>
      </c>
      <c r="AC21" s="2" t="s">
        <v>7</v>
      </c>
      <c r="AD21" s="2" t="s">
        <v>7</v>
      </c>
      <c r="AE21" s="2">
        <v>0.05</v>
      </c>
      <c r="AF21" s="2">
        <v>20</v>
      </c>
      <c r="AG21" s="2">
        <v>24</v>
      </c>
    </row>
    <row r="22" spans="1:33" x14ac:dyDescent="0.35">
      <c r="A22" s="4">
        <v>43957.419350520839</v>
      </c>
      <c r="B22" s="2" t="s">
        <v>2561</v>
      </c>
      <c r="C22" s="2">
        <v>48</v>
      </c>
      <c r="D22" s="256" cm="1">
        <f t="array" ref="D22">_xlfn.IFS((C22&lt;27),1,(C22&lt;40)*AND(C22&gt;26),2,(C22&lt;52)*AND(C22&gt;39),3,(C22&lt;72)*AND(C22&gt;51),4,(C22&gt;71),5)</f>
        <v>3</v>
      </c>
      <c r="E22" s="2" t="s">
        <v>51</v>
      </c>
      <c r="F22" s="256" cm="1">
        <f t="array" ref="F22">_xlfn.IFS((E22="Male"),0,(E22="Female"),1)</f>
        <v>1</v>
      </c>
      <c r="G22" s="2" t="s">
        <v>50</v>
      </c>
      <c r="H22" s="2" t="s">
        <v>333</v>
      </c>
      <c r="I22" s="256" cm="1">
        <f t="array" ref="I22">_xlfn.IFS((H22="Other"),0,(H22="Basic education (school)"),1,(H22="Secondary education (high school / vocational training)"),2,(H22="Degree or Bachelor / Diploma"),3,(H22="University Master's Degree"),4,(H22="PhD"),5)</f>
        <v>2</v>
      </c>
      <c r="J22" s="2" t="s">
        <v>578</v>
      </c>
      <c r="K22" s="256" cm="1">
        <f t="array" ref="K22">_xlfn.IFS(OR(J22="Single",J22="In a relationship, not living under the same roof",J22="Widow/widower",J22="Separated / Divorced"),0,OR(J22="Common-law or Married couple",J22="In a relationship, living under the same roof"),1)</f>
        <v>0</v>
      </c>
      <c r="L22" s="2" t="s">
        <v>47</v>
      </c>
      <c r="M22" s="2" t="s">
        <v>47</v>
      </c>
      <c r="N22" s="2" t="s">
        <v>9</v>
      </c>
      <c r="O22" s="2">
        <v>2</v>
      </c>
      <c r="P22" s="2" t="s">
        <v>9</v>
      </c>
      <c r="Q22" s="2" t="s">
        <v>46</v>
      </c>
      <c r="R22" s="2" t="s">
        <v>9</v>
      </c>
      <c r="S22" s="2" t="s">
        <v>45</v>
      </c>
      <c r="T22" s="2">
        <v>1200</v>
      </c>
      <c r="U22" s="2" t="s">
        <v>894</v>
      </c>
      <c r="V22" s="2">
        <v>12140</v>
      </c>
      <c r="W22" s="2">
        <v>0</v>
      </c>
      <c r="X22" s="2">
        <v>2</v>
      </c>
      <c r="Y22" s="256">
        <f t="shared" si="0"/>
        <v>2</v>
      </c>
      <c r="Z22" s="2" t="s">
        <v>9</v>
      </c>
      <c r="AA22" s="2" t="s">
        <v>7</v>
      </c>
      <c r="AB22" s="2" t="s">
        <v>7</v>
      </c>
      <c r="AC22" s="2" t="s">
        <v>7</v>
      </c>
      <c r="AD22" s="2" t="s">
        <v>7</v>
      </c>
      <c r="AE22" s="2">
        <v>0.1</v>
      </c>
      <c r="AF22" s="2" t="s">
        <v>98</v>
      </c>
      <c r="AG22" s="2">
        <v>24</v>
      </c>
    </row>
    <row r="23" spans="1:33" x14ac:dyDescent="0.35">
      <c r="A23" s="4">
        <v>43957.416888865744</v>
      </c>
      <c r="B23" s="2" t="s">
        <v>2562</v>
      </c>
      <c r="C23" s="2">
        <v>48</v>
      </c>
      <c r="D23" s="256" cm="1">
        <f t="array" ref="D23">_xlfn.IFS((C23&lt;27),1,(C23&lt;40)*AND(C23&gt;26),2,(C23&lt;52)*AND(C23&gt;39),3,(C23&lt;72)*AND(C23&gt;51),4,(C23&gt;71),5)</f>
        <v>3</v>
      </c>
      <c r="E23" s="2" t="s">
        <v>51</v>
      </c>
      <c r="F23" s="256" cm="1">
        <f t="array" ref="F23">_xlfn.IFS((E23="Male"),0,(E23="Female"),1)</f>
        <v>1</v>
      </c>
      <c r="G23" s="2" t="s">
        <v>50</v>
      </c>
      <c r="H23" s="2" t="s">
        <v>118</v>
      </c>
      <c r="I23" s="256" cm="1">
        <f t="array" ref="I23">_xlfn.IFS((H23="Other"),0,(H23="Basic education (school)"),1,(H23="Secondary education (high school / vocational training)"),2,(H23="Degree or Bachelor / Diploma"),3,(H23="University Master's Degree"),4,(H23="PhD"),5)</f>
        <v>4</v>
      </c>
      <c r="J23" s="2" t="s">
        <v>87</v>
      </c>
      <c r="K23" s="256" cm="1">
        <f t="array" ref="K23">_xlfn.IFS(OR(J23="Single",J23="In a relationship, not living under the same roof",J23="Widow/widower",J23="Separated / Divorced"),0,OR(J23="Common-law or Married couple",J23="In a relationship, living under the same roof"),1)</f>
        <v>0</v>
      </c>
      <c r="L23" s="2" t="s">
        <v>47</v>
      </c>
      <c r="M23" s="2" t="s">
        <v>47</v>
      </c>
      <c r="N23" s="2" t="s">
        <v>7</v>
      </c>
      <c r="O23" s="1"/>
      <c r="P23" s="2" t="s">
        <v>7</v>
      </c>
      <c r="Q23" s="1"/>
      <c r="R23" s="2" t="s">
        <v>7</v>
      </c>
      <c r="S23" s="2" t="s">
        <v>45</v>
      </c>
      <c r="T23" s="2">
        <v>1800</v>
      </c>
      <c r="U23" s="2" t="s">
        <v>902</v>
      </c>
      <c r="V23" s="2">
        <v>1000</v>
      </c>
      <c r="W23" s="2">
        <v>0</v>
      </c>
      <c r="X23" s="2">
        <v>0</v>
      </c>
      <c r="Y23" s="256">
        <f t="shared" si="0"/>
        <v>0</v>
      </c>
      <c r="Z23" s="2" t="s">
        <v>7</v>
      </c>
      <c r="AA23" s="2" t="s">
        <v>7</v>
      </c>
      <c r="AB23" s="2" t="s">
        <v>7</v>
      </c>
      <c r="AC23" s="2" t="s">
        <v>7</v>
      </c>
      <c r="AD23" s="2" t="s">
        <v>7</v>
      </c>
      <c r="AE23" s="2" t="s">
        <v>899</v>
      </c>
      <c r="AF23" s="2" t="s">
        <v>264</v>
      </c>
      <c r="AG23" s="2" t="s">
        <v>514</v>
      </c>
    </row>
    <row r="24" spans="1:33" x14ac:dyDescent="0.35">
      <c r="A24" s="4">
        <v>43957.693129386578</v>
      </c>
      <c r="B24" s="2" t="s">
        <v>2563</v>
      </c>
      <c r="C24" s="2">
        <v>18</v>
      </c>
      <c r="D24" s="256" cm="1">
        <f t="array" ref="D24">_xlfn.IFS((C24&lt;27),1,(C24&lt;40)*AND(C24&gt;26),2,(C24&lt;52)*AND(C24&gt;39),3,(C24&lt;72)*AND(C24&gt;51),4,(C24&gt;71),5)</f>
        <v>1</v>
      </c>
      <c r="E24" s="2" t="s">
        <v>51</v>
      </c>
      <c r="F24" s="256" cm="1">
        <f t="array" ref="F24">_xlfn.IFS((E24="Male"),0,(E24="Female"),1)</f>
        <v>1</v>
      </c>
      <c r="G24" s="2" t="s">
        <v>50</v>
      </c>
      <c r="H24" s="2" t="s">
        <v>333</v>
      </c>
      <c r="I24" s="256" cm="1">
        <f t="array" ref="I24">_xlfn.IFS((H24="Other"),0,(H24="Basic education (school)"),1,(H24="Secondary education (high school / vocational training)"),2,(H24="Degree or Bachelor / Diploma"),3,(H24="University Master's Degree"),4,(H24="PhD"),5)</f>
        <v>2</v>
      </c>
      <c r="J24" s="2" t="s">
        <v>48</v>
      </c>
      <c r="K24" s="256" cm="1">
        <f t="array" ref="K24">_xlfn.IFS(OR(J24="Single",J24="In a relationship, not living under the same roof",J24="Widow/widower",J24="Separated / Divorced"),0,OR(J24="Common-law or Married couple",J24="In a relationship, living under the same roof"),1)</f>
        <v>0</v>
      </c>
      <c r="L24" s="2" t="s">
        <v>47</v>
      </c>
      <c r="M24" s="2" t="s">
        <v>47</v>
      </c>
      <c r="N24" s="2" t="s">
        <v>7</v>
      </c>
      <c r="O24" s="1"/>
      <c r="P24" s="2" t="s">
        <v>7</v>
      </c>
      <c r="Q24" s="1"/>
      <c r="R24" s="2" t="s">
        <v>9</v>
      </c>
      <c r="S24" s="2" t="s">
        <v>45</v>
      </c>
      <c r="T24" s="1"/>
      <c r="U24" s="2" t="s">
        <v>640</v>
      </c>
      <c r="V24" s="1"/>
      <c r="W24" s="2">
        <v>2</v>
      </c>
      <c r="X24" s="2">
        <v>0</v>
      </c>
      <c r="Y24" s="256">
        <f t="shared" si="0"/>
        <v>2</v>
      </c>
      <c r="Z24" s="2" t="s">
        <v>9</v>
      </c>
      <c r="AA24" s="2" t="s">
        <v>7</v>
      </c>
      <c r="AB24" s="2" t="s">
        <v>9</v>
      </c>
      <c r="AC24" s="2" t="s">
        <v>7</v>
      </c>
      <c r="AD24" s="2" t="s">
        <v>7</v>
      </c>
      <c r="AE24" s="2" t="s">
        <v>633</v>
      </c>
      <c r="AF24" s="2" t="s">
        <v>632</v>
      </c>
      <c r="AG24" s="2" t="s">
        <v>62</v>
      </c>
    </row>
    <row r="25" spans="1:33" x14ac:dyDescent="0.35">
      <c r="A25" s="4">
        <v>43962.516923506948</v>
      </c>
      <c r="B25" s="2" t="s">
        <v>2564</v>
      </c>
      <c r="C25" s="2">
        <v>21</v>
      </c>
      <c r="D25" s="256" cm="1">
        <f t="array" ref="D25">_xlfn.IFS((C25&lt;27),1,(C25&lt;40)*AND(C25&gt;26),2,(C25&lt;52)*AND(C25&gt;39),3,(C25&lt;72)*AND(C25&gt;51),4,(C25&gt;71),5)</f>
        <v>1</v>
      </c>
      <c r="E25" s="2" t="s">
        <v>51</v>
      </c>
      <c r="F25" s="256" cm="1">
        <f t="array" ref="F25">_xlfn.IFS((E25="Male"),0,(E25="Female"),1)</f>
        <v>1</v>
      </c>
      <c r="G25" s="2" t="s">
        <v>50</v>
      </c>
      <c r="H25" s="2" t="s">
        <v>49</v>
      </c>
      <c r="I25" s="256" cm="1">
        <f t="array" ref="I25">_xlfn.IFS((H25="Other"),0,(H25="Basic education (school)"),1,(H25="Secondary education (high school / vocational training)"),2,(H25="Degree or Bachelor / Diploma"),3,(H25="University Master's Degree"),4,(H25="PhD"),5)</f>
        <v>3</v>
      </c>
      <c r="J25" s="2" t="s">
        <v>48</v>
      </c>
      <c r="K25" s="256" cm="1">
        <f t="array" ref="K25">_xlfn.IFS(OR(J25="Single",J25="In a relationship, not living under the same roof",J25="Widow/widower",J25="Separated / Divorced"),0,OR(J25="Common-law or Married couple",J25="In a relationship, living under the same roof"),1)</f>
        <v>0</v>
      </c>
      <c r="L25" s="2" t="s">
        <v>47</v>
      </c>
      <c r="M25" s="2" t="s">
        <v>47</v>
      </c>
      <c r="N25" s="2" t="s">
        <v>7</v>
      </c>
      <c r="O25" s="1"/>
      <c r="P25" s="2" t="s">
        <v>9</v>
      </c>
      <c r="Q25" s="2" t="s">
        <v>318</v>
      </c>
      <c r="R25" s="2" t="s">
        <v>9</v>
      </c>
      <c r="S25" s="2" t="s">
        <v>45</v>
      </c>
      <c r="T25" s="2">
        <v>1000</v>
      </c>
      <c r="U25" s="2" t="s">
        <v>317</v>
      </c>
      <c r="V25" s="2">
        <v>25</v>
      </c>
      <c r="W25" s="2">
        <v>2</v>
      </c>
      <c r="X25" s="2">
        <v>0</v>
      </c>
      <c r="Y25" s="256">
        <f t="shared" si="0"/>
        <v>2</v>
      </c>
      <c r="Z25" s="2" t="s">
        <v>7</v>
      </c>
      <c r="AA25" s="2" t="s">
        <v>7</v>
      </c>
      <c r="AB25" s="2" t="s">
        <v>7</v>
      </c>
      <c r="AC25" s="2" t="s">
        <v>7</v>
      </c>
      <c r="AD25" s="2" t="s">
        <v>7</v>
      </c>
      <c r="AE25" s="2">
        <v>0.05</v>
      </c>
      <c r="AF25" s="2">
        <v>5</v>
      </c>
      <c r="AG25" s="2">
        <v>47</v>
      </c>
    </row>
    <row r="26" spans="1:33" x14ac:dyDescent="0.35">
      <c r="A26" s="4">
        <v>43957.682414212963</v>
      </c>
      <c r="B26" s="2" t="s">
        <v>2565</v>
      </c>
      <c r="C26" s="2">
        <v>38</v>
      </c>
      <c r="D26" s="256" cm="1">
        <f t="array" ref="D26">_xlfn.IFS((C26&lt;27),1,(C26&lt;40)*AND(C26&gt;26),2,(C26&lt;52)*AND(C26&gt;39),3,(C26&lt;72)*AND(C26&gt;51),4,(C26&gt;71),5)</f>
        <v>2</v>
      </c>
      <c r="E26" s="2" t="s">
        <v>51</v>
      </c>
      <c r="F26" s="256" cm="1">
        <f t="array" ref="F26">_xlfn.IFS((E26="Male"),0,(E26="Female"),1)</f>
        <v>1</v>
      </c>
      <c r="G26" s="2" t="s">
        <v>50</v>
      </c>
      <c r="H26" s="2" t="s">
        <v>118</v>
      </c>
      <c r="I26" s="256" cm="1">
        <f t="array" ref="I26">_xlfn.IFS((H26="Other"),0,(H26="Basic education (school)"),1,(H26="Secondary education (high school / vocational training)"),2,(H26="Degree or Bachelor / Diploma"),3,(H26="University Master's Degree"),4,(H26="PhD"),5)</f>
        <v>4</v>
      </c>
      <c r="J26" s="2" t="s">
        <v>117</v>
      </c>
      <c r="K26" s="256" cm="1">
        <f t="array" ref="K26">_xlfn.IFS(OR(J26="Single",J26="In a relationship, not living under the same roof",J26="Widow/widower",J26="Separated / Divorced"),0,OR(J26="Common-law or Married couple",J26="In a relationship, living under the same roof"),1)</f>
        <v>1</v>
      </c>
      <c r="L26" s="2" t="s">
        <v>9</v>
      </c>
      <c r="M26" s="2" t="s">
        <v>9</v>
      </c>
      <c r="N26" s="2" t="s">
        <v>7</v>
      </c>
      <c r="O26" s="1"/>
      <c r="P26" s="2" t="s">
        <v>9</v>
      </c>
      <c r="Q26" s="2" t="s">
        <v>318</v>
      </c>
      <c r="R26" s="2" t="s">
        <v>7</v>
      </c>
      <c r="S26" s="2" t="s">
        <v>45</v>
      </c>
      <c r="T26" s="2">
        <v>120</v>
      </c>
      <c r="U26" s="2" t="s">
        <v>652</v>
      </c>
      <c r="V26" s="2">
        <v>100</v>
      </c>
      <c r="W26" s="2">
        <v>1</v>
      </c>
      <c r="X26" s="2">
        <v>0</v>
      </c>
      <c r="Y26" s="256">
        <f t="shared" si="0"/>
        <v>1</v>
      </c>
      <c r="Z26" s="2" t="s">
        <v>7</v>
      </c>
      <c r="AA26" s="2" t="s">
        <v>7</v>
      </c>
      <c r="AB26" s="2" t="s">
        <v>7</v>
      </c>
      <c r="AC26" s="2" t="s">
        <v>7</v>
      </c>
      <c r="AD26" s="2" t="s">
        <v>7</v>
      </c>
      <c r="AE26" s="2">
        <v>0.1</v>
      </c>
      <c r="AF26" s="2" t="s">
        <v>98</v>
      </c>
      <c r="AG26" s="2">
        <v>47</v>
      </c>
    </row>
    <row r="27" spans="1:33" x14ac:dyDescent="0.35">
      <c r="A27" s="4">
        <v>43958.920403599535</v>
      </c>
      <c r="B27" s="2" t="s">
        <v>2566</v>
      </c>
      <c r="C27" s="2">
        <v>19</v>
      </c>
      <c r="D27" s="256" cm="1">
        <f t="array" ref="D27">_xlfn.IFS((C27&lt;27),1,(C27&lt;40)*AND(C27&gt;26),2,(C27&lt;52)*AND(C27&gt;39),3,(C27&lt;72)*AND(C27&gt;51),4,(C27&gt;71),5)</f>
        <v>1</v>
      </c>
      <c r="E27" s="2" t="s">
        <v>459</v>
      </c>
      <c r="F27" s="256"/>
      <c r="G27" s="2" t="s">
        <v>50</v>
      </c>
      <c r="H27" s="2" t="s">
        <v>333</v>
      </c>
      <c r="I27" s="256" cm="1">
        <f t="array" ref="I27">_xlfn.IFS((H27="Other"),0,(H27="Basic education (school)"),1,(H27="Secondary education (high school / vocational training)"),2,(H27="Degree or Bachelor / Diploma"),3,(H27="University Master's Degree"),4,(H27="PhD"),5)</f>
        <v>2</v>
      </c>
      <c r="J27" s="2" t="s">
        <v>48</v>
      </c>
      <c r="K27" s="256" cm="1">
        <f t="array" ref="K27">_xlfn.IFS(OR(J27="Single",J27="In a relationship, not living under the same roof",J27="Widow/widower",J27="Separated / Divorced"),0,OR(J27="Common-law or Married couple",J27="In a relationship, living under the same roof"),1)</f>
        <v>0</v>
      </c>
      <c r="L27" s="2" t="s">
        <v>47</v>
      </c>
      <c r="M27" s="2" t="s">
        <v>47</v>
      </c>
      <c r="N27" s="2" t="s">
        <v>7</v>
      </c>
      <c r="O27" s="1"/>
      <c r="P27" s="2" t="s">
        <v>7</v>
      </c>
      <c r="Q27" s="1"/>
      <c r="R27" s="2" t="s">
        <v>9</v>
      </c>
      <c r="S27" s="2" t="s">
        <v>45</v>
      </c>
      <c r="T27" s="1"/>
      <c r="U27" s="2" t="s">
        <v>116</v>
      </c>
      <c r="V27" s="1"/>
      <c r="W27" s="2">
        <v>3</v>
      </c>
      <c r="X27" s="2">
        <v>0</v>
      </c>
      <c r="Y27" s="256">
        <f t="shared" si="0"/>
        <v>3</v>
      </c>
      <c r="Z27" s="2" t="s">
        <v>9</v>
      </c>
      <c r="AA27" s="2" t="s">
        <v>9</v>
      </c>
      <c r="AB27" s="2" t="s">
        <v>7</v>
      </c>
      <c r="AC27" s="2" t="s">
        <v>7</v>
      </c>
      <c r="AD27" s="2" t="s">
        <v>7</v>
      </c>
      <c r="AE27" s="2">
        <v>0.05</v>
      </c>
      <c r="AF27" s="2">
        <v>100</v>
      </c>
      <c r="AG27" s="2">
        <v>47</v>
      </c>
    </row>
    <row r="28" spans="1:33" x14ac:dyDescent="0.35">
      <c r="A28" s="4">
        <v>43958.429277719908</v>
      </c>
      <c r="B28" s="2" t="s">
        <v>2567</v>
      </c>
      <c r="C28" s="2">
        <v>39</v>
      </c>
      <c r="D28" s="256" cm="1">
        <f t="array" ref="D28">_xlfn.IFS((C28&lt;27),1,(C28&lt;40)*AND(C28&gt;26),2,(C28&lt;52)*AND(C28&gt;39),3,(C28&lt;72)*AND(C28&gt;51),4,(C28&gt;71),5)</f>
        <v>2</v>
      </c>
      <c r="E28" s="2" t="s">
        <v>139</v>
      </c>
      <c r="F28" s="256" cm="1">
        <f t="array" ref="F28">_xlfn.IFS((E28="Male"),0,(E28="Female"),1)</f>
        <v>0</v>
      </c>
      <c r="G28" s="2" t="s">
        <v>528</v>
      </c>
      <c r="H28" s="2" t="s">
        <v>118</v>
      </c>
      <c r="I28" s="256" cm="1">
        <f t="array" ref="I28">_xlfn.IFS((H28="Other"),0,(H28="Basic education (school)"),1,(H28="Secondary education (high school / vocational training)"),2,(H28="Degree or Bachelor / Diploma"),3,(H28="University Master's Degree"),4,(H28="PhD"),5)</f>
        <v>4</v>
      </c>
      <c r="J28" s="2" t="s">
        <v>87</v>
      </c>
      <c r="K28" s="256" cm="1">
        <f t="array" ref="K28">_xlfn.IFS(OR(J28="Single",J28="In a relationship, not living under the same roof",J28="Widow/widower",J28="Separated / Divorced"),0,OR(J28="Common-law or Married couple",J28="In a relationship, living under the same roof"),1)</f>
        <v>0</v>
      </c>
      <c r="L28" s="2" t="s">
        <v>47</v>
      </c>
      <c r="M28" s="2" t="s">
        <v>47</v>
      </c>
      <c r="N28" s="2" t="s">
        <v>7</v>
      </c>
      <c r="O28" s="2">
        <v>0</v>
      </c>
      <c r="P28" s="2" t="s">
        <v>7</v>
      </c>
      <c r="Q28" s="2" t="s">
        <v>46</v>
      </c>
      <c r="R28" s="2" t="s">
        <v>7</v>
      </c>
      <c r="S28" s="2" t="s">
        <v>45</v>
      </c>
      <c r="T28" s="2" t="s">
        <v>527</v>
      </c>
      <c r="U28" s="2" t="s">
        <v>526</v>
      </c>
      <c r="V28" s="2">
        <v>20</v>
      </c>
      <c r="W28" s="2">
        <v>5</v>
      </c>
      <c r="X28" s="2">
        <v>0</v>
      </c>
      <c r="Y28" s="256">
        <f t="shared" si="0"/>
        <v>5</v>
      </c>
      <c r="Z28" s="2" t="s">
        <v>9</v>
      </c>
      <c r="AA28" s="2" t="s">
        <v>9</v>
      </c>
      <c r="AB28" s="2" t="s">
        <v>7</v>
      </c>
      <c r="AC28" s="2" t="s">
        <v>7</v>
      </c>
      <c r="AD28" s="2" t="s">
        <v>7</v>
      </c>
      <c r="AE28" s="2" t="s">
        <v>515</v>
      </c>
      <c r="AF28" s="2" t="s">
        <v>98</v>
      </c>
      <c r="AG28" s="2" t="s">
        <v>514</v>
      </c>
    </row>
    <row r="29" spans="1:33" x14ac:dyDescent="0.35">
      <c r="A29" s="4">
        <v>43957.572952546296</v>
      </c>
      <c r="B29" s="2" t="s">
        <v>2568</v>
      </c>
      <c r="C29" s="2">
        <v>21</v>
      </c>
      <c r="D29" s="256" cm="1">
        <f t="array" ref="D29">_xlfn.IFS((C29&lt;27),1,(C29&lt;40)*AND(C29&gt;26),2,(C29&lt;52)*AND(C29&gt;39),3,(C29&lt;72)*AND(C29&gt;51),4,(C29&gt;71),5)</f>
        <v>1</v>
      </c>
      <c r="E29" s="2" t="s">
        <v>51</v>
      </c>
      <c r="F29" s="256" cm="1">
        <f t="array" ref="F29">_xlfn.IFS((E29="Male"),0,(E29="Female"),1)</f>
        <v>1</v>
      </c>
      <c r="G29" s="2" t="s">
        <v>50</v>
      </c>
      <c r="H29" s="2" t="s">
        <v>333</v>
      </c>
      <c r="I29" s="256" cm="1">
        <f t="array" ref="I29">_xlfn.IFS((H29="Other"),0,(H29="Basic education (school)"),1,(H29="Secondary education (high school / vocational training)"),2,(H29="Degree or Bachelor / Diploma"),3,(H29="University Master's Degree"),4,(H29="PhD"),5)</f>
        <v>2</v>
      </c>
      <c r="J29" s="2" t="s">
        <v>87</v>
      </c>
      <c r="K29" s="256" cm="1">
        <f t="array" ref="K29">_xlfn.IFS(OR(J29="Single",J29="In a relationship, not living under the same roof",J29="Widow/widower",J29="Separated / Divorced"),0,OR(J29="Common-law or Married couple",J29="In a relationship, living under the same roof"),1)</f>
        <v>0</v>
      </c>
      <c r="L29" s="2" t="s">
        <v>47</v>
      </c>
      <c r="M29" s="2" t="s">
        <v>47</v>
      </c>
      <c r="N29" s="2" t="s">
        <v>7</v>
      </c>
      <c r="O29" s="1"/>
      <c r="P29" s="2" t="s">
        <v>7</v>
      </c>
      <c r="Q29" s="1"/>
      <c r="R29" s="2" t="s">
        <v>9</v>
      </c>
      <c r="S29" s="2" t="s">
        <v>86</v>
      </c>
      <c r="T29" s="5">
        <v>1496</v>
      </c>
      <c r="U29" s="2" t="s">
        <v>317</v>
      </c>
      <c r="V29" s="2">
        <v>25</v>
      </c>
      <c r="W29" s="2">
        <v>3</v>
      </c>
      <c r="X29" s="2">
        <v>0</v>
      </c>
      <c r="Y29" s="256">
        <f t="shared" si="0"/>
        <v>3</v>
      </c>
      <c r="Z29" s="2" t="s">
        <v>7</v>
      </c>
      <c r="AA29" s="2" t="s">
        <v>7</v>
      </c>
      <c r="AB29" s="2" t="s">
        <v>7</v>
      </c>
      <c r="AC29" s="2" t="s">
        <v>7</v>
      </c>
      <c r="AD29" s="2" t="s">
        <v>7</v>
      </c>
      <c r="AE29" s="2">
        <v>0.1</v>
      </c>
      <c r="AF29" s="2">
        <v>100</v>
      </c>
      <c r="AG29" s="2">
        <v>24</v>
      </c>
    </row>
    <row r="30" spans="1:33" x14ac:dyDescent="0.35">
      <c r="A30" s="4">
        <v>43957.462288668983</v>
      </c>
      <c r="B30" s="2" t="s">
        <v>2569</v>
      </c>
      <c r="C30" s="2">
        <v>26</v>
      </c>
      <c r="D30" s="256" cm="1">
        <f t="array" ref="D30">_xlfn.IFS((C30&lt;27),1,(C30&lt;40)*AND(C30&gt;26),2,(C30&lt;52)*AND(C30&gt;39),3,(C30&lt;72)*AND(C30&gt;51),4,(C30&gt;71),5)</f>
        <v>1</v>
      </c>
      <c r="E30" s="2" t="s">
        <v>139</v>
      </c>
      <c r="F30" s="256" cm="1">
        <f t="array" ref="F30">_xlfn.IFS((E30="Male"),0,(E30="Female"),1)</f>
        <v>0</v>
      </c>
      <c r="G30" s="2" t="s">
        <v>50</v>
      </c>
      <c r="H30" s="2" t="s">
        <v>49</v>
      </c>
      <c r="I30" s="256" cm="1">
        <f t="array" ref="I30">_xlfn.IFS((H30="Other"),0,(H30="Basic education (school)"),1,(H30="Secondary education (high school / vocational training)"),2,(H30="Degree or Bachelor / Diploma"),3,(H30="University Master's Degree"),4,(H30="PhD"),5)</f>
        <v>3</v>
      </c>
      <c r="J30" s="2" t="s">
        <v>48</v>
      </c>
      <c r="K30" s="256" cm="1">
        <f t="array" ref="K30">_xlfn.IFS(OR(J30="Single",J30="In a relationship, not living under the same roof",J30="Widow/widower",J30="Separated / Divorced"),0,OR(J30="Common-law or Married couple",J30="In a relationship, living under the same roof"),1)</f>
        <v>0</v>
      </c>
      <c r="L30" s="2" t="s">
        <v>47</v>
      </c>
      <c r="M30" s="2" t="s">
        <v>47</v>
      </c>
      <c r="N30" s="2" t="s">
        <v>7</v>
      </c>
      <c r="O30" s="2">
        <v>0</v>
      </c>
      <c r="P30" s="2" t="s">
        <v>7</v>
      </c>
      <c r="Q30" s="1"/>
      <c r="R30" s="2" t="s">
        <v>7</v>
      </c>
      <c r="S30" s="2" t="s">
        <v>45</v>
      </c>
      <c r="T30" s="2">
        <v>158</v>
      </c>
      <c r="U30" s="2" t="s">
        <v>799</v>
      </c>
      <c r="V30" s="1"/>
      <c r="W30" s="2">
        <v>3</v>
      </c>
      <c r="X30" s="2">
        <v>0</v>
      </c>
      <c r="Y30" s="256">
        <f t="shared" si="0"/>
        <v>3</v>
      </c>
      <c r="Z30" s="2" t="s">
        <v>7</v>
      </c>
      <c r="AA30" s="2" t="s">
        <v>9</v>
      </c>
      <c r="AB30" s="2" t="s">
        <v>7</v>
      </c>
      <c r="AC30" s="2" t="s">
        <v>7</v>
      </c>
      <c r="AD30" s="2" t="s">
        <v>7</v>
      </c>
      <c r="AE30" s="2" t="s">
        <v>64</v>
      </c>
      <c r="AF30" s="2" t="s">
        <v>792</v>
      </c>
      <c r="AG30" s="2">
        <v>47</v>
      </c>
    </row>
    <row r="31" spans="1:33" x14ac:dyDescent="0.35">
      <c r="A31" s="4">
        <v>43957.429419085645</v>
      </c>
      <c r="B31" s="2" t="s">
        <v>2570</v>
      </c>
      <c r="C31" s="2">
        <v>19</v>
      </c>
      <c r="D31" s="256" cm="1">
        <f t="array" ref="D31">_xlfn.IFS((C31&lt;27),1,(C31&lt;40)*AND(C31&gt;26),2,(C31&lt;52)*AND(C31&gt;39),3,(C31&lt;72)*AND(C31&gt;51),4,(C31&gt;71),5)</f>
        <v>1</v>
      </c>
      <c r="E31" s="2" t="s">
        <v>51</v>
      </c>
      <c r="F31" s="256" cm="1">
        <f t="array" ref="F31">_xlfn.IFS((E31="Male"),0,(E31="Female"),1)</f>
        <v>1</v>
      </c>
      <c r="G31" s="2" t="s">
        <v>50</v>
      </c>
      <c r="H31" s="2" t="s">
        <v>333</v>
      </c>
      <c r="I31" s="256" cm="1">
        <f t="array" ref="I31">_xlfn.IFS((H31="Other"),0,(H31="Basic education (school)"),1,(H31="Secondary education (high school / vocational training)"),2,(H31="Degree or Bachelor / Diploma"),3,(H31="University Master's Degree"),4,(H31="PhD"),5)</f>
        <v>2</v>
      </c>
      <c r="J31" s="2" t="s">
        <v>48</v>
      </c>
      <c r="K31" s="256" cm="1">
        <f t="array" ref="K31">_xlfn.IFS(OR(J31="Single",J31="In a relationship, not living under the same roof",J31="Widow/widower",J31="Separated / Divorced"),0,OR(J31="Common-law or Married couple",J31="In a relationship, living under the same roof"),1)</f>
        <v>0</v>
      </c>
      <c r="L31" s="2" t="s">
        <v>47</v>
      </c>
      <c r="M31" s="2" t="s">
        <v>47</v>
      </c>
      <c r="N31" s="2" t="s">
        <v>7</v>
      </c>
      <c r="O31" s="1"/>
      <c r="P31" s="2" t="s">
        <v>9</v>
      </c>
      <c r="Q31" s="2" t="s">
        <v>318</v>
      </c>
      <c r="R31" s="2" t="s">
        <v>7</v>
      </c>
      <c r="S31" s="2" t="s">
        <v>45</v>
      </c>
      <c r="T31" s="2">
        <v>250</v>
      </c>
      <c r="U31" s="2" t="s">
        <v>178</v>
      </c>
      <c r="V31" s="2">
        <v>900</v>
      </c>
      <c r="W31" s="2">
        <v>3</v>
      </c>
      <c r="X31" s="2">
        <v>0</v>
      </c>
      <c r="Y31" s="256">
        <f t="shared" si="0"/>
        <v>3</v>
      </c>
      <c r="Z31" s="2" t="s">
        <v>7</v>
      </c>
      <c r="AA31" s="2" t="s">
        <v>9</v>
      </c>
      <c r="AB31" s="2" t="s">
        <v>7</v>
      </c>
      <c r="AC31" s="2" t="s">
        <v>7</v>
      </c>
      <c r="AD31" s="2" t="s">
        <v>7</v>
      </c>
      <c r="AE31" s="2" t="s">
        <v>475</v>
      </c>
      <c r="AF31" s="2" t="s">
        <v>98</v>
      </c>
      <c r="AG31" s="2" t="s">
        <v>62</v>
      </c>
    </row>
    <row r="32" spans="1:33" x14ac:dyDescent="0.35">
      <c r="A32" s="4">
        <v>43975.633718275465</v>
      </c>
      <c r="B32" s="2" t="s">
        <v>2571</v>
      </c>
      <c r="C32" s="2">
        <v>37</v>
      </c>
      <c r="D32" s="256" cm="1">
        <f t="array" ref="D32">_xlfn.IFS((C32&lt;27),1,(C32&lt;40)*AND(C32&gt;26),2,(C32&lt;52)*AND(C32&gt;39),3,(C32&lt;72)*AND(C32&gt;51),4,(C32&gt;71),5)</f>
        <v>2</v>
      </c>
      <c r="E32" s="2" t="s">
        <v>139</v>
      </c>
      <c r="F32" s="256" cm="1">
        <f t="array" ref="F32">_xlfn.IFS((E32="Male"),0,(E32="Female"),1)</f>
        <v>0</v>
      </c>
      <c r="G32" s="2" t="s">
        <v>138</v>
      </c>
      <c r="H32" s="2" t="s">
        <v>49</v>
      </c>
      <c r="I32" s="256" cm="1">
        <f t="array" ref="I32">_xlfn.IFS((H32="Other"),0,(H32="Basic education (school)"),1,(H32="Secondary education (high school / vocational training)"),2,(H32="Degree or Bachelor / Diploma"),3,(H32="University Master's Degree"),4,(H32="PhD"),5)</f>
        <v>3</v>
      </c>
      <c r="J32" s="2" t="s">
        <v>137</v>
      </c>
      <c r="K32" s="256" cm="1">
        <f t="array" ref="K32">_xlfn.IFS(OR(J32="Single",J32="In a relationship, not living under the same roof",J32="Widow/widower",J32="Separated / Divorced"),0,OR(J32="Common-law or Married couple",J32="In a relationship, living under the same roof"),1)</f>
        <v>1</v>
      </c>
      <c r="L32" s="2" t="s">
        <v>9</v>
      </c>
      <c r="M32" s="2" t="s">
        <v>7</v>
      </c>
      <c r="N32" s="2" t="s">
        <v>7</v>
      </c>
      <c r="O32" s="1"/>
      <c r="P32" s="2" t="s">
        <v>7</v>
      </c>
      <c r="Q32" s="1"/>
      <c r="R32" s="2" t="s">
        <v>9</v>
      </c>
      <c r="S32" s="2" t="s">
        <v>86</v>
      </c>
      <c r="T32" s="2">
        <v>65</v>
      </c>
      <c r="U32" s="2" t="s">
        <v>136</v>
      </c>
      <c r="V32" s="2">
        <v>8</v>
      </c>
      <c r="W32" s="2">
        <v>1</v>
      </c>
      <c r="X32" s="2">
        <v>0</v>
      </c>
      <c r="Y32" s="256">
        <f t="shared" si="0"/>
        <v>1</v>
      </c>
      <c r="Z32" s="2" t="s">
        <v>9</v>
      </c>
      <c r="AA32" s="2" t="s">
        <v>7</v>
      </c>
      <c r="AB32" s="2" t="s">
        <v>7</v>
      </c>
      <c r="AC32" s="2" t="s">
        <v>7</v>
      </c>
      <c r="AD32" s="2" t="s">
        <v>7</v>
      </c>
      <c r="AE32" s="2" t="s">
        <v>123</v>
      </c>
      <c r="AF32" s="2" t="s">
        <v>98</v>
      </c>
      <c r="AG32" s="2" t="s">
        <v>62</v>
      </c>
    </row>
    <row r="33" spans="1:33" x14ac:dyDescent="0.35">
      <c r="A33" s="4">
        <v>43958.33883090278</v>
      </c>
      <c r="B33" s="2" t="s">
        <v>2572</v>
      </c>
      <c r="C33" s="2">
        <v>60</v>
      </c>
      <c r="D33" s="256" cm="1">
        <f t="array" ref="D33">_xlfn.IFS((C33&lt;27),1,(C33&lt;40)*AND(C33&gt;26),2,(C33&lt;52)*AND(C33&gt;39),3,(C33&lt;72)*AND(C33&gt;51),4,(C33&gt;71),5)</f>
        <v>4</v>
      </c>
      <c r="E33" s="2" t="s">
        <v>51</v>
      </c>
      <c r="F33" s="256" cm="1">
        <f t="array" ref="F33">_xlfn.IFS((E33="Male"),0,(E33="Female"),1)</f>
        <v>1</v>
      </c>
      <c r="G33" s="2" t="s">
        <v>50</v>
      </c>
      <c r="H33" s="2" t="s">
        <v>333</v>
      </c>
      <c r="I33" s="256" cm="1">
        <f t="array" ref="I33">_xlfn.IFS((H33="Other"),0,(H33="Basic education (school)"),1,(H33="Secondary education (high school / vocational training)"),2,(H33="Degree or Bachelor / Diploma"),3,(H33="University Master's Degree"),4,(H33="PhD"),5)</f>
        <v>2</v>
      </c>
      <c r="J33" s="2" t="s">
        <v>137</v>
      </c>
      <c r="K33" s="256" cm="1">
        <f t="array" ref="K33">_xlfn.IFS(OR(J33="Single",J33="In a relationship, not living under the same roof",J33="Widow/widower",J33="Separated / Divorced"),0,OR(J33="Common-law or Married couple",J33="In a relationship, living under the same roof"),1)</f>
        <v>1</v>
      </c>
      <c r="L33" s="2" t="s">
        <v>9</v>
      </c>
      <c r="M33" s="2" t="s">
        <v>7</v>
      </c>
      <c r="N33" s="2" t="s">
        <v>7</v>
      </c>
      <c r="O33" s="1"/>
      <c r="P33" s="2" t="s">
        <v>7</v>
      </c>
      <c r="Q33" s="1"/>
      <c r="R33" s="2" t="s">
        <v>9</v>
      </c>
      <c r="S33" s="2" t="s">
        <v>86</v>
      </c>
      <c r="T33" s="2" t="s">
        <v>585</v>
      </c>
      <c r="U33" s="2" t="s">
        <v>584</v>
      </c>
      <c r="V33" s="2">
        <v>10</v>
      </c>
      <c r="W33" s="2">
        <v>1</v>
      </c>
      <c r="X33" s="2">
        <v>0</v>
      </c>
      <c r="Y33" s="256">
        <f t="shared" si="0"/>
        <v>1</v>
      </c>
      <c r="Z33" s="2" t="s">
        <v>7</v>
      </c>
      <c r="AA33" s="2" t="s">
        <v>9</v>
      </c>
      <c r="AB33" s="2" t="s">
        <v>7</v>
      </c>
      <c r="AC33" s="2" t="s">
        <v>7</v>
      </c>
      <c r="AD33" s="2" t="s">
        <v>7</v>
      </c>
      <c r="AE33" s="2">
        <v>0.1</v>
      </c>
      <c r="AF33" s="2" t="s">
        <v>264</v>
      </c>
      <c r="AG33" s="2" t="s">
        <v>514</v>
      </c>
    </row>
    <row r="34" spans="1:33" x14ac:dyDescent="0.35">
      <c r="A34" s="4">
        <v>43957.487402430561</v>
      </c>
      <c r="B34" s="2" t="s">
        <v>2573</v>
      </c>
      <c r="C34" s="2">
        <v>36</v>
      </c>
      <c r="D34" s="256" cm="1">
        <f t="array" ref="D34">_xlfn.IFS((C34&lt;27),1,(C34&lt;40)*AND(C34&gt;26),2,(C34&lt;52)*AND(C34&gt;39),3,(C34&lt;72)*AND(C34&gt;51),4,(C34&gt;71),5)</f>
        <v>2</v>
      </c>
      <c r="E34" s="2" t="s">
        <v>139</v>
      </c>
      <c r="F34" s="256" cm="1">
        <f t="array" ref="F34">_xlfn.IFS((E34="Male"),0,(E34="Female"),1)</f>
        <v>0</v>
      </c>
      <c r="G34" s="2" t="s">
        <v>50</v>
      </c>
      <c r="H34" s="2" t="s">
        <v>351</v>
      </c>
      <c r="I34" s="256" cm="1">
        <f t="array" ref="I34">_xlfn.IFS((H34="Other"),0,(H34="Basic education (school)"),1,(H34="Secondary education (high school / vocational training)"),2,(H34="Degree or Bachelor / Diploma"),3,(H34="University Master's Degree"),4,(H34="PhD"),5)</f>
        <v>0</v>
      </c>
      <c r="J34" s="2" t="s">
        <v>117</v>
      </c>
      <c r="K34" s="256" cm="1">
        <f t="array" ref="K34">_xlfn.IFS(OR(J34="Single",J34="In a relationship, not living under the same roof",J34="Widow/widower",J34="Separated / Divorced"),0,OR(J34="Common-law or Married couple",J34="In a relationship, living under the same roof"),1)</f>
        <v>1</v>
      </c>
      <c r="L34" s="2" t="s">
        <v>7</v>
      </c>
      <c r="M34" s="2" t="s">
        <v>7</v>
      </c>
      <c r="N34" s="2" t="s">
        <v>9</v>
      </c>
      <c r="O34" s="2">
        <v>3</v>
      </c>
      <c r="P34" s="2" t="s">
        <v>9</v>
      </c>
      <c r="Q34" s="2" t="s">
        <v>318</v>
      </c>
      <c r="R34" s="2" t="s">
        <v>7</v>
      </c>
      <c r="S34" s="2" t="s">
        <v>45</v>
      </c>
      <c r="T34" s="2">
        <v>204</v>
      </c>
      <c r="U34" s="2" t="s">
        <v>764</v>
      </c>
      <c r="V34" s="2">
        <v>200</v>
      </c>
      <c r="W34" s="2">
        <v>1</v>
      </c>
      <c r="X34" s="2">
        <v>3</v>
      </c>
      <c r="Y34" s="256">
        <f t="shared" si="0"/>
        <v>4</v>
      </c>
      <c r="Z34" s="2" t="s">
        <v>7</v>
      </c>
      <c r="AA34" s="2" t="s">
        <v>7</v>
      </c>
      <c r="AB34" s="2" t="s">
        <v>7</v>
      </c>
      <c r="AC34" s="2" t="s">
        <v>7</v>
      </c>
      <c r="AD34" s="2" t="s">
        <v>7</v>
      </c>
      <c r="AE34" s="2">
        <v>0.05</v>
      </c>
      <c r="AF34" s="2" t="s">
        <v>98</v>
      </c>
      <c r="AG34" s="2" t="s">
        <v>62</v>
      </c>
    </row>
    <row r="35" spans="1:33" x14ac:dyDescent="0.35">
      <c r="A35" s="4">
        <v>43957.447338402781</v>
      </c>
      <c r="B35" s="2" t="s">
        <v>2574</v>
      </c>
      <c r="C35" s="2">
        <v>52</v>
      </c>
      <c r="D35" s="256" cm="1">
        <f t="array" ref="D35">_xlfn.IFS((C35&lt;27),1,(C35&lt;40)*AND(C35&gt;26),2,(C35&lt;52)*AND(C35&gt;39),3,(C35&lt;72)*AND(C35&gt;51),4,(C35&gt;71),5)</f>
        <v>4</v>
      </c>
      <c r="E35" s="2" t="s">
        <v>139</v>
      </c>
      <c r="F35" s="256" cm="1">
        <f t="array" ref="F35">_xlfn.IFS((E35="Male"),0,(E35="Female"),1)</f>
        <v>0</v>
      </c>
      <c r="G35" s="2" t="s">
        <v>50</v>
      </c>
      <c r="H35" s="2" t="s">
        <v>180</v>
      </c>
      <c r="I35" s="256" cm="1">
        <f t="array" ref="I35">_xlfn.IFS((H35="Other"),0,(H35="Basic education (school)"),1,(H35="Secondary education (high school / vocational training)"),2,(H35="Degree or Bachelor / Diploma"),3,(H35="University Master's Degree"),4,(H35="PhD"),5)</f>
        <v>5</v>
      </c>
      <c r="J35" s="2" t="s">
        <v>137</v>
      </c>
      <c r="K35" s="256" cm="1">
        <f t="array" ref="K35">_xlfn.IFS(OR(J35="Single",J35="In a relationship, not living under the same roof",J35="Widow/widower",J35="Separated / Divorced"),0,OR(J35="Common-law or Married couple",J35="In a relationship, living under the same roof"),1)</f>
        <v>1</v>
      </c>
      <c r="L35" s="2" t="s">
        <v>9</v>
      </c>
      <c r="M35" s="2" t="s">
        <v>7</v>
      </c>
      <c r="N35" s="2" t="s">
        <v>9</v>
      </c>
      <c r="O35" s="2">
        <v>2</v>
      </c>
      <c r="P35" s="2" t="s">
        <v>9</v>
      </c>
      <c r="Q35" s="2" t="s">
        <v>318</v>
      </c>
      <c r="R35" s="2" t="s">
        <v>7</v>
      </c>
      <c r="S35" s="2" t="s">
        <v>45</v>
      </c>
      <c r="T35" s="2">
        <v>1948</v>
      </c>
      <c r="U35" s="2" t="s">
        <v>827</v>
      </c>
      <c r="V35" s="2">
        <v>550</v>
      </c>
      <c r="W35" s="2">
        <v>2</v>
      </c>
      <c r="X35" s="2">
        <v>1</v>
      </c>
      <c r="Y35" s="256">
        <f t="shared" si="0"/>
        <v>3</v>
      </c>
      <c r="Z35" s="2" t="s">
        <v>9</v>
      </c>
      <c r="AA35" s="2" t="s">
        <v>7</v>
      </c>
      <c r="AB35" s="2" t="s">
        <v>7</v>
      </c>
      <c r="AC35" s="2" t="s">
        <v>7</v>
      </c>
      <c r="AD35" s="2" t="s">
        <v>7</v>
      </c>
      <c r="AE35" s="2">
        <v>0.1</v>
      </c>
      <c r="AF35" s="2" t="s">
        <v>821</v>
      </c>
      <c r="AG35" s="2" t="s">
        <v>514</v>
      </c>
    </row>
    <row r="36" spans="1:33" x14ac:dyDescent="0.35">
      <c r="A36" s="4">
        <v>43957.42289209491</v>
      </c>
      <c r="B36" s="2" t="s">
        <v>2575</v>
      </c>
      <c r="C36" s="2">
        <v>47</v>
      </c>
      <c r="D36" s="256" cm="1">
        <f t="array" ref="D36">_xlfn.IFS((C36&lt;27),1,(C36&lt;40)*AND(C36&gt;26),2,(C36&lt;52)*AND(C36&gt;39),3,(C36&lt;72)*AND(C36&gt;51),4,(C36&gt;71),5)</f>
        <v>3</v>
      </c>
      <c r="E36" s="2" t="s">
        <v>51</v>
      </c>
      <c r="F36" s="256" cm="1">
        <f t="array" ref="F36">_xlfn.IFS((E36="Male"),0,(E36="Female"),1)</f>
        <v>1</v>
      </c>
      <c r="G36" s="2" t="s">
        <v>50</v>
      </c>
      <c r="H36" s="2" t="s">
        <v>49</v>
      </c>
      <c r="I36" s="256" cm="1">
        <f t="array" ref="I36">_xlfn.IFS((H36="Other"),0,(H36="Basic education (school)"),1,(H36="Secondary education (high school / vocational training)"),2,(H36="Degree or Bachelor / Diploma"),3,(H36="University Master's Degree"),4,(H36="PhD"),5)</f>
        <v>3</v>
      </c>
      <c r="J36" s="2" t="s">
        <v>87</v>
      </c>
      <c r="K36" s="256" cm="1">
        <f t="array" ref="K36">_xlfn.IFS(OR(J36="Single",J36="In a relationship, not living under the same roof",J36="Widow/widower",J36="Separated / Divorced"),0,OR(J36="Common-law or Married couple",J36="In a relationship, living under the same roof"),1)</f>
        <v>0</v>
      </c>
      <c r="L36" s="2" t="s">
        <v>47</v>
      </c>
      <c r="M36" s="2" t="s">
        <v>47</v>
      </c>
      <c r="N36" s="2" t="s">
        <v>7</v>
      </c>
      <c r="O36" s="1"/>
      <c r="P36" s="2" t="s">
        <v>9</v>
      </c>
      <c r="Q36" s="2" t="s">
        <v>449</v>
      </c>
      <c r="R36" s="2" t="s">
        <v>9</v>
      </c>
      <c r="S36" s="2" t="s">
        <v>45</v>
      </c>
      <c r="T36" s="2">
        <v>396</v>
      </c>
      <c r="U36" s="2" t="s">
        <v>885</v>
      </c>
      <c r="V36" s="2">
        <v>400</v>
      </c>
      <c r="W36" s="2">
        <v>0</v>
      </c>
      <c r="X36" s="2">
        <v>0</v>
      </c>
      <c r="Y36" s="256">
        <f t="shared" si="0"/>
        <v>0</v>
      </c>
      <c r="Z36" s="2" t="s">
        <v>9</v>
      </c>
      <c r="AA36" s="2" t="s">
        <v>9</v>
      </c>
      <c r="AB36" s="2" t="s">
        <v>7</v>
      </c>
      <c r="AC36" s="2" t="s">
        <v>7</v>
      </c>
      <c r="AD36" s="2" t="s">
        <v>7</v>
      </c>
      <c r="AE36" s="2">
        <v>0.05</v>
      </c>
      <c r="AF36" s="2" t="s">
        <v>98</v>
      </c>
      <c r="AG36" s="2" t="s">
        <v>62</v>
      </c>
    </row>
    <row r="37" spans="1:33" x14ac:dyDescent="0.35">
      <c r="A37" s="4">
        <v>43957.444205324078</v>
      </c>
      <c r="B37" s="2" t="s">
        <v>2576</v>
      </c>
      <c r="C37" s="2">
        <v>60</v>
      </c>
      <c r="D37" s="256" cm="1">
        <f t="array" ref="D37">_xlfn.IFS((C37&lt;27),1,(C37&lt;40)*AND(C37&gt;26),2,(C37&lt;52)*AND(C37&gt;39),3,(C37&lt;72)*AND(C37&gt;51),4,(C37&gt;71),5)</f>
        <v>4</v>
      </c>
      <c r="E37" s="2" t="s">
        <v>139</v>
      </c>
      <c r="F37" s="256" cm="1">
        <f t="array" ref="F37">_xlfn.IFS((E37="Male"),0,(E37="Female"),1)</f>
        <v>0</v>
      </c>
      <c r="G37" s="2" t="s">
        <v>50</v>
      </c>
      <c r="H37" s="2" t="s">
        <v>180</v>
      </c>
      <c r="I37" s="256" cm="1">
        <f t="array" ref="I37">_xlfn.IFS((H37="Other"),0,(H37="Basic education (school)"),1,(H37="Secondary education (high school / vocational training)"),2,(H37="Degree or Bachelor / Diploma"),3,(H37="University Master's Degree"),4,(H37="PhD"),5)</f>
        <v>5</v>
      </c>
      <c r="J37" s="2" t="s">
        <v>87</v>
      </c>
      <c r="K37" s="256" cm="1">
        <f t="array" ref="K37">_xlfn.IFS(OR(J37="Single",J37="In a relationship, not living under the same roof",J37="Widow/widower",J37="Separated / Divorced"),0,OR(J37="Common-law or Married couple",J37="In a relationship, living under the same roof"),1)</f>
        <v>0</v>
      </c>
      <c r="L37" s="2" t="s">
        <v>47</v>
      </c>
      <c r="M37" s="2" t="s">
        <v>47</v>
      </c>
      <c r="N37" s="2" t="s">
        <v>9</v>
      </c>
      <c r="O37" s="2">
        <v>2</v>
      </c>
      <c r="P37" s="2" t="s">
        <v>9</v>
      </c>
      <c r="Q37" s="2" t="s">
        <v>179</v>
      </c>
      <c r="R37" s="2" t="s">
        <v>7</v>
      </c>
      <c r="S37" s="2" t="s">
        <v>45</v>
      </c>
      <c r="T37" s="2">
        <v>167</v>
      </c>
      <c r="U37" s="2" t="s">
        <v>840</v>
      </c>
      <c r="V37" s="2">
        <v>50</v>
      </c>
      <c r="W37" s="2">
        <v>0</v>
      </c>
      <c r="X37" s="2">
        <v>0</v>
      </c>
      <c r="Y37" s="256">
        <f t="shared" si="0"/>
        <v>0</v>
      </c>
      <c r="Z37" s="2" t="s">
        <v>7</v>
      </c>
      <c r="AA37" s="2" t="s">
        <v>7</v>
      </c>
      <c r="AB37" s="2" t="s">
        <v>7</v>
      </c>
      <c r="AC37" s="2" t="s">
        <v>7</v>
      </c>
      <c r="AD37" s="2" t="s">
        <v>7</v>
      </c>
      <c r="AE37" s="2" t="s">
        <v>371</v>
      </c>
      <c r="AF37" s="2" t="s">
        <v>98</v>
      </c>
      <c r="AG37" s="2" t="s">
        <v>62</v>
      </c>
    </row>
    <row r="38" spans="1:33" x14ac:dyDescent="0.35">
      <c r="A38" s="4">
        <v>43976.673553900459</v>
      </c>
      <c r="B38" s="2" t="s">
        <v>2577</v>
      </c>
      <c r="C38" s="2">
        <v>38</v>
      </c>
      <c r="D38" s="256" cm="1">
        <f t="array" ref="D38">_xlfn.IFS((C38&lt;27),1,(C38&lt;40)*AND(C38&gt;26),2,(C38&lt;52)*AND(C38&gt;39),3,(C38&lt;72)*AND(C38&gt;51),4,(C38&gt;71),5)</f>
        <v>2</v>
      </c>
      <c r="E38" s="2" t="s">
        <v>51</v>
      </c>
      <c r="F38" s="256" cm="1">
        <f t="array" ref="F38">_xlfn.IFS((E38="Male"),0,(E38="Female"),1)</f>
        <v>1</v>
      </c>
      <c r="G38" s="2" t="s">
        <v>88</v>
      </c>
      <c r="H38" s="2" t="s">
        <v>49</v>
      </c>
      <c r="I38" s="256" cm="1">
        <f t="array" ref="I38">_xlfn.IFS((H38="Other"),0,(H38="Basic education (school)"),1,(H38="Secondary education (high school / vocational training)"),2,(H38="Degree or Bachelor / Diploma"),3,(H38="University Master's Degree"),4,(H38="PhD"),5)</f>
        <v>3</v>
      </c>
      <c r="J38" s="2" t="s">
        <v>87</v>
      </c>
      <c r="K38" s="256" cm="1">
        <f t="array" ref="K38">_xlfn.IFS(OR(J38="Single",J38="In a relationship, not living under the same roof",J38="Widow/widower",J38="Separated / Divorced"),0,OR(J38="Common-law or Married couple",J38="In a relationship, living under the same roof"),1)</f>
        <v>0</v>
      </c>
      <c r="L38" s="2" t="s">
        <v>47</v>
      </c>
      <c r="M38" s="2" t="s">
        <v>47</v>
      </c>
      <c r="N38" s="2" t="s">
        <v>7</v>
      </c>
      <c r="O38" s="1"/>
      <c r="P38" s="2" t="s">
        <v>7</v>
      </c>
      <c r="Q38" s="1"/>
      <c r="R38" s="2" t="s">
        <v>9</v>
      </c>
      <c r="S38" s="2" t="s">
        <v>86</v>
      </c>
      <c r="T38" s="2">
        <v>60</v>
      </c>
      <c r="U38" s="2" t="s">
        <v>85</v>
      </c>
      <c r="V38" s="2">
        <v>1.5</v>
      </c>
      <c r="W38" s="2">
        <v>0</v>
      </c>
      <c r="X38" s="2">
        <v>0</v>
      </c>
      <c r="Y38" s="256">
        <f t="shared" si="0"/>
        <v>0</v>
      </c>
      <c r="Z38" s="2" t="s">
        <v>7</v>
      </c>
      <c r="AA38" s="2" t="s">
        <v>7</v>
      </c>
      <c r="AB38" s="2" t="s">
        <v>7</v>
      </c>
      <c r="AC38" s="2" t="s">
        <v>7</v>
      </c>
      <c r="AD38" s="2" t="s">
        <v>7</v>
      </c>
      <c r="AE38" s="2" t="s">
        <v>64</v>
      </c>
      <c r="AF38" s="2" t="s">
        <v>63</v>
      </c>
      <c r="AG38" s="2" t="s">
        <v>62</v>
      </c>
    </row>
    <row r="39" spans="1:33" x14ac:dyDescent="0.35">
      <c r="A39" s="4">
        <v>43967.135409131944</v>
      </c>
      <c r="B39" s="2" t="s">
        <v>2578</v>
      </c>
      <c r="C39" s="2">
        <v>43</v>
      </c>
      <c r="D39" s="256" cm="1">
        <f t="array" ref="D39">_xlfn.IFS((C39&lt;27),1,(C39&lt;40)*AND(C39&gt;26),2,(C39&lt;52)*AND(C39&gt;39),3,(C39&lt;72)*AND(C39&gt;51),4,(C39&gt;71),5)</f>
        <v>3</v>
      </c>
      <c r="E39" s="2" t="s">
        <v>139</v>
      </c>
      <c r="F39" s="256" cm="1">
        <f t="array" ref="F39">_xlfn.IFS((E39="Male"),0,(E39="Female"),1)</f>
        <v>0</v>
      </c>
      <c r="G39" s="2" t="s">
        <v>138</v>
      </c>
      <c r="H39" s="2" t="s">
        <v>118</v>
      </c>
      <c r="I39" s="256" cm="1">
        <f t="array" ref="I39">_xlfn.IFS((H39="Other"),0,(H39="Basic education (school)"),1,(H39="Secondary education (high school / vocational training)"),2,(H39="Degree or Bachelor / Diploma"),3,(H39="University Master's Degree"),4,(H39="PhD"),5)</f>
        <v>4</v>
      </c>
      <c r="J39" s="2" t="s">
        <v>87</v>
      </c>
      <c r="K39" s="256" cm="1">
        <f t="array" ref="K39">_xlfn.IFS(OR(J39="Single",J39="In a relationship, not living under the same roof",J39="Widow/widower",J39="Separated / Divorced"),0,OR(J39="Common-law or Married couple",J39="In a relationship, living under the same roof"),1)</f>
        <v>0</v>
      </c>
      <c r="L39" s="2" t="s">
        <v>47</v>
      </c>
      <c r="M39" s="2" t="s">
        <v>47</v>
      </c>
      <c r="N39" s="2" t="s">
        <v>7</v>
      </c>
      <c r="O39" s="1"/>
      <c r="P39" s="2" t="s">
        <v>7</v>
      </c>
      <c r="Q39" s="1"/>
      <c r="R39" s="2" t="s">
        <v>7</v>
      </c>
      <c r="S39" s="2" t="s">
        <v>86</v>
      </c>
      <c r="T39" s="2">
        <v>70</v>
      </c>
      <c r="U39" s="1"/>
      <c r="V39" s="1"/>
      <c r="W39" s="2">
        <v>3</v>
      </c>
      <c r="X39" s="2">
        <v>0</v>
      </c>
      <c r="Y39" s="256">
        <f t="shared" si="0"/>
        <v>3</v>
      </c>
      <c r="Z39" s="2" t="s">
        <v>7</v>
      </c>
      <c r="AA39" s="2" t="s">
        <v>7</v>
      </c>
      <c r="AB39" s="2" t="s">
        <v>9</v>
      </c>
      <c r="AC39" s="2" t="s">
        <v>7</v>
      </c>
      <c r="AD39" s="2" t="s">
        <v>7</v>
      </c>
      <c r="AE39" s="2" t="s">
        <v>218</v>
      </c>
      <c r="AF39" s="2" t="s">
        <v>217</v>
      </c>
      <c r="AG39" s="2" t="s">
        <v>216</v>
      </c>
    </row>
    <row r="40" spans="1:33" x14ac:dyDescent="0.35">
      <c r="A40" s="4">
        <v>43958.407429421291</v>
      </c>
      <c r="B40" s="2" t="s">
        <v>2579</v>
      </c>
      <c r="C40" s="2">
        <v>22</v>
      </c>
      <c r="D40" s="256" cm="1">
        <f t="array" ref="D40">_xlfn.IFS((C40&lt;27),1,(C40&lt;40)*AND(C40&gt;26),2,(C40&lt;52)*AND(C40&gt;39),3,(C40&lt;72)*AND(C40&gt;51),4,(C40&gt;71),5)</f>
        <v>1</v>
      </c>
      <c r="E40" s="2" t="s">
        <v>139</v>
      </c>
      <c r="F40" s="256" cm="1">
        <f t="array" ref="F40">_xlfn.IFS((E40="Male"),0,(E40="Female"),1)</f>
        <v>0</v>
      </c>
      <c r="G40" s="2" t="s">
        <v>50</v>
      </c>
      <c r="H40" s="2" t="s">
        <v>49</v>
      </c>
      <c r="I40" s="256" cm="1">
        <f t="array" ref="I40">_xlfn.IFS((H40="Other"),0,(H40="Basic education (school)"),1,(H40="Secondary education (high school / vocational training)"),2,(H40="Degree or Bachelor / Diploma"),3,(H40="University Master's Degree"),4,(H40="PhD"),5)</f>
        <v>3</v>
      </c>
      <c r="J40" s="2" t="s">
        <v>87</v>
      </c>
      <c r="K40" s="256" cm="1">
        <f t="array" ref="K40">_xlfn.IFS(OR(J40="Single",J40="In a relationship, not living under the same roof",J40="Widow/widower",J40="Separated / Divorced"),0,OR(J40="Common-law or Married couple",J40="In a relationship, living under the same roof"),1)</f>
        <v>0</v>
      </c>
      <c r="L40" s="2" t="s">
        <v>47</v>
      </c>
      <c r="M40" s="2" t="s">
        <v>47</v>
      </c>
      <c r="N40" s="2" t="s">
        <v>7</v>
      </c>
      <c r="O40" s="1"/>
      <c r="P40" s="2" t="s">
        <v>7</v>
      </c>
      <c r="Q40" s="1"/>
      <c r="R40" s="2" t="s">
        <v>7</v>
      </c>
      <c r="S40" s="2" t="s">
        <v>86</v>
      </c>
      <c r="T40" s="1"/>
      <c r="U40" s="2" t="s">
        <v>291</v>
      </c>
      <c r="V40" s="1"/>
      <c r="W40" s="2">
        <v>1</v>
      </c>
      <c r="X40" s="2">
        <v>0</v>
      </c>
      <c r="Y40" s="256">
        <f t="shared" si="0"/>
        <v>1</v>
      </c>
      <c r="Z40" s="2" t="s">
        <v>7</v>
      </c>
      <c r="AA40" s="2" t="s">
        <v>7</v>
      </c>
      <c r="AB40" s="2" t="s">
        <v>7</v>
      </c>
      <c r="AC40" s="2" t="s">
        <v>7</v>
      </c>
      <c r="AD40" s="2" t="s">
        <v>7</v>
      </c>
      <c r="AE40" s="2" t="s">
        <v>64</v>
      </c>
      <c r="AF40" s="2" t="s">
        <v>98</v>
      </c>
      <c r="AG40" s="2" t="s">
        <v>62</v>
      </c>
    </row>
    <row r="41" spans="1:33" x14ac:dyDescent="0.35">
      <c r="A41" s="4">
        <v>43966.201842395836</v>
      </c>
      <c r="B41" s="2" t="s">
        <v>2580</v>
      </c>
      <c r="C41" s="2">
        <v>68</v>
      </c>
      <c r="D41" s="256" cm="1">
        <f t="array" ref="D41">_xlfn.IFS((C41&lt;27),1,(C41&lt;40)*AND(C41&gt;26),2,(C41&lt;52)*AND(C41&gt;39),3,(C41&lt;72)*AND(C41&gt;51),4,(C41&gt;71),5)</f>
        <v>4</v>
      </c>
      <c r="E41" s="2" t="s">
        <v>139</v>
      </c>
      <c r="F41" s="256" cm="1">
        <f t="array" ref="F41">_xlfn.IFS((E41="Male"),0,(E41="Female"),1)</f>
        <v>0</v>
      </c>
      <c r="G41" s="2" t="s">
        <v>138</v>
      </c>
      <c r="H41" s="2" t="s">
        <v>118</v>
      </c>
      <c r="I41" s="256" cm="1">
        <f t="array" ref="I41">_xlfn.IFS((H41="Other"),0,(H41="Basic education (school)"),1,(H41="Secondary education (high school / vocational training)"),2,(H41="Degree or Bachelor / Diploma"),3,(H41="University Master's Degree"),4,(H41="PhD"),5)</f>
        <v>4</v>
      </c>
      <c r="J41" s="2" t="s">
        <v>117</v>
      </c>
      <c r="K41" s="256" cm="1">
        <f t="array" ref="K41">_xlfn.IFS(OR(J41="Single",J41="In a relationship, not living under the same roof",J41="Widow/widower",J41="Separated / Divorced"),0,OR(J41="Common-law or Married couple",J41="In a relationship, living under the same roof"),1)</f>
        <v>1</v>
      </c>
      <c r="L41" s="2" t="s">
        <v>9</v>
      </c>
      <c r="M41" s="2" t="s">
        <v>7</v>
      </c>
      <c r="N41" s="2" t="s">
        <v>9</v>
      </c>
      <c r="O41" s="2">
        <v>2</v>
      </c>
      <c r="P41" s="2" t="s">
        <v>7</v>
      </c>
      <c r="Q41" s="1"/>
      <c r="R41" s="2" t="s">
        <v>7</v>
      </c>
      <c r="S41" s="2" t="s">
        <v>86</v>
      </c>
      <c r="T41" s="2">
        <v>210</v>
      </c>
      <c r="U41" s="2" t="s">
        <v>246</v>
      </c>
      <c r="V41" s="2">
        <v>10</v>
      </c>
      <c r="W41" s="2">
        <v>1</v>
      </c>
      <c r="X41" s="2">
        <v>0</v>
      </c>
      <c r="Y41" s="256">
        <f t="shared" si="0"/>
        <v>1</v>
      </c>
      <c r="Z41" s="2" t="s">
        <v>7</v>
      </c>
      <c r="AA41" s="2" t="s">
        <v>7</v>
      </c>
      <c r="AB41" s="2" t="s">
        <v>7</v>
      </c>
      <c r="AC41" s="2" t="s">
        <v>7</v>
      </c>
      <c r="AD41" s="2" t="s">
        <v>7</v>
      </c>
      <c r="AE41" s="2" t="s">
        <v>236</v>
      </c>
      <c r="AF41" s="2" t="s">
        <v>235</v>
      </c>
      <c r="AG41" s="2">
        <v>3</v>
      </c>
    </row>
    <row r="42" spans="1:33" x14ac:dyDescent="0.35">
      <c r="A42" s="4">
        <v>43957.834821990742</v>
      </c>
      <c r="B42" s="2" t="s">
        <v>2581</v>
      </c>
      <c r="C42" s="2">
        <v>44</v>
      </c>
      <c r="D42" s="256" cm="1">
        <f t="array" ref="D42">_xlfn.IFS((C42&lt;27),1,(C42&lt;40)*AND(C42&gt;26),2,(C42&lt;52)*AND(C42&gt;39),3,(C42&lt;72)*AND(C42&gt;51),4,(C42&gt;71),5)</f>
        <v>3</v>
      </c>
      <c r="E42" s="2" t="s">
        <v>139</v>
      </c>
      <c r="F42" s="256" cm="1">
        <f t="array" ref="F42">_xlfn.IFS((E42="Male"),0,(E42="Female"),1)</f>
        <v>0</v>
      </c>
      <c r="G42" s="2" t="s">
        <v>50</v>
      </c>
      <c r="H42" s="2" t="s">
        <v>118</v>
      </c>
      <c r="I42" s="256" cm="1">
        <f t="array" ref="I42">_xlfn.IFS((H42="Other"),0,(H42="Basic education (school)"),1,(H42="Secondary education (high school / vocational training)"),2,(H42="Degree or Bachelor / Diploma"),3,(H42="University Master's Degree"),4,(H42="PhD"),5)</f>
        <v>4</v>
      </c>
      <c r="J42" s="2" t="s">
        <v>137</v>
      </c>
      <c r="K42" s="256" cm="1">
        <f t="array" ref="K42">_xlfn.IFS(OR(J42="Single",J42="In a relationship, not living under the same roof",J42="Widow/widower",J42="Separated / Divorced"),0,OR(J42="Common-law or Married couple",J42="In a relationship, living under the same roof"),1)</f>
        <v>1</v>
      </c>
      <c r="L42" s="2" t="s">
        <v>7</v>
      </c>
      <c r="M42" s="2" t="s">
        <v>7</v>
      </c>
      <c r="N42" s="2" t="s">
        <v>7</v>
      </c>
      <c r="O42" s="2">
        <v>0</v>
      </c>
      <c r="P42" s="2" t="s">
        <v>7</v>
      </c>
      <c r="Q42" s="2" t="s">
        <v>46</v>
      </c>
      <c r="R42" s="2" t="s">
        <v>7</v>
      </c>
      <c r="S42" s="2" t="s">
        <v>45</v>
      </c>
      <c r="T42" s="2">
        <v>2700</v>
      </c>
      <c r="U42" s="2" t="s">
        <v>595</v>
      </c>
      <c r="V42" s="2">
        <v>1600</v>
      </c>
      <c r="W42" s="2">
        <v>1</v>
      </c>
      <c r="X42" s="2">
        <v>0</v>
      </c>
      <c r="Y42" s="256">
        <f t="shared" si="0"/>
        <v>1</v>
      </c>
      <c r="Z42" s="2" t="s">
        <v>9</v>
      </c>
      <c r="AA42" s="2" t="s">
        <v>7</v>
      </c>
      <c r="AB42" s="2" t="s">
        <v>7</v>
      </c>
      <c r="AC42" s="2" t="s">
        <v>7</v>
      </c>
      <c r="AD42" s="2" t="s">
        <v>7</v>
      </c>
      <c r="AE42" s="2">
        <v>0.05</v>
      </c>
      <c r="AF42" s="2" t="s">
        <v>98</v>
      </c>
      <c r="AG42" s="2" t="s">
        <v>62</v>
      </c>
    </row>
    <row r="43" spans="1:33" x14ac:dyDescent="0.35">
      <c r="A43" s="4">
        <v>43962.511945844904</v>
      </c>
      <c r="B43" s="2" t="s">
        <v>2582</v>
      </c>
      <c r="C43" s="2">
        <v>20</v>
      </c>
      <c r="D43" s="256" cm="1">
        <f t="array" ref="D43">_xlfn.IFS((C43&lt;27),1,(C43&lt;40)*AND(C43&gt;26),2,(C43&lt;52)*AND(C43&gt;39),3,(C43&lt;72)*AND(C43&gt;51),4,(C43&gt;71),5)</f>
        <v>1</v>
      </c>
      <c r="E43" s="2" t="s">
        <v>51</v>
      </c>
      <c r="F43" s="256" cm="1">
        <f t="array" ref="F43">_xlfn.IFS((E43="Male"),0,(E43="Female"),1)</f>
        <v>1</v>
      </c>
      <c r="G43" s="2" t="s">
        <v>50</v>
      </c>
      <c r="H43" s="2" t="s">
        <v>333</v>
      </c>
      <c r="I43" s="256" cm="1">
        <f t="array" ref="I43">_xlfn.IFS((H43="Other"),0,(H43="Basic education (school)"),1,(H43="Secondary education (high school / vocational training)"),2,(H43="Degree or Bachelor / Diploma"),3,(H43="University Master's Degree"),4,(H43="PhD"),5)</f>
        <v>2</v>
      </c>
      <c r="J43" s="2" t="s">
        <v>48</v>
      </c>
      <c r="K43" s="256" cm="1">
        <f t="array" ref="K43">_xlfn.IFS(OR(J43="Single",J43="In a relationship, not living under the same roof",J43="Widow/widower",J43="Separated / Divorced"),0,OR(J43="Common-law or Married couple",J43="In a relationship, living under the same roof"),1)</f>
        <v>0</v>
      </c>
      <c r="L43" s="2" t="s">
        <v>47</v>
      </c>
      <c r="M43" s="2" t="s">
        <v>47</v>
      </c>
      <c r="N43" s="2" t="s">
        <v>7</v>
      </c>
      <c r="O43" s="1"/>
      <c r="P43" s="2" t="s">
        <v>9</v>
      </c>
      <c r="Q43" s="2" t="s">
        <v>318</v>
      </c>
      <c r="R43" s="2" t="s">
        <v>7</v>
      </c>
      <c r="S43" s="2" t="s">
        <v>45</v>
      </c>
      <c r="T43" s="1"/>
      <c r="U43" s="2" t="s">
        <v>332</v>
      </c>
      <c r="V43" s="1"/>
      <c r="W43" s="2">
        <v>2</v>
      </c>
      <c r="X43" s="2">
        <v>2</v>
      </c>
      <c r="Y43" s="256">
        <f t="shared" si="0"/>
        <v>4</v>
      </c>
      <c r="Z43" s="2" t="s">
        <v>7</v>
      </c>
      <c r="AA43" s="2" t="s">
        <v>9</v>
      </c>
      <c r="AB43" s="2" t="s">
        <v>7</v>
      </c>
      <c r="AC43" s="2" t="s">
        <v>7</v>
      </c>
      <c r="AD43" s="2" t="s">
        <v>7</v>
      </c>
      <c r="AE43" s="2">
        <v>0.5</v>
      </c>
      <c r="AF43" s="2" t="s">
        <v>321</v>
      </c>
      <c r="AG43" s="2" t="s">
        <v>62</v>
      </c>
    </row>
    <row r="44" spans="1:33" x14ac:dyDescent="0.35">
      <c r="A44" s="4">
        <v>43962.579262615742</v>
      </c>
      <c r="B44" s="2" t="s">
        <v>2583</v>
      </c>
      <c r="C44" s="2">
        <v>71</v>
      </c>
      <c r="D44" s="256" cm="1">
        <f t="array" ref="D44">_xlfn.IFS((C44&lt;27),1,(C44&lt;40)*AND(C44&gt;26),2,(C44&lt;52)*AND(C44&gt;39),3,(C44&lt;72)*AND(C44&gt;51),4,(C44&gt;71),5)</f>
        <v>4</v>
      </c>
      <c r="E44" s="2" t="s">
        <v>139</v>
      </c>
      <c r="F44" s="256" cm="1">
        <f t="array" ref="F44">_xlfn.IFS((E44="Male"),0,(E44="Female"),1)</f>
        <v>0</v>
      </c>
      <c r="G44" s="2" t="s">
        <v>50</v>
      </c>
      <c r="H44" s="2" t="s">
        <v>180</v>
      </c>
      <c r="I44" s="256" cm="1">
        <f t="array" ref="I44">_xlfn.IFS((H44="Other"),0,(H44="Basic education (school)"),1,(H44="Secondary education (high school / vocational training)"),2,(H44="Degree or Bachelor / Diploma"),3,(H44="University Master's Degree"),4,(H44="PhD"),5)</f>
        <v>5</v>
      </c>
      <c r="J44" s="2" t="s">
        <v>117</v>
      </c>
      <c r="K44" s="256" cm="1">
        <f t="array" ref="K44">_xlfn.IFS(OR(J44="Single",J44="In a relationship, not living under the same roof",J44="Widow/widower",J44="Separated / Divorced"),0,OR(J44="Common-law or Married couple",J44="In a relationship, living under the same roof"),1)</f>
        <v>1</v>
      </c>
      <c r="L44" s="2" t="s">
        <v>7</v>
      </c>
      <c r="M44" s="2" t="s">
        <v>7</v>
      </c>
      <c r="N44" s="2" t="s">
        <v>9</v>
      </c>
      <c r="O44" s="2">
        <v>1</v>
      </c>
      <c r="P44" s="2" t="s">
        <v>7</v>
      </c>
      <c r="Q44" s="1"/>
      <c r="R44" s="2" t="s">
        <v>7</v>
      </c>
      <c r="S44" s="2" t="s">
        <v>45</v>
      </c>
      <c r="T44" s="2">
        <v>32</v>
      </c>
      <c r="U44" s="2" t="s">
        <v>306</v>
      </c>
      <c r="V44" s="2">
        <v>24</v>
      </c>
      <c r="W44" s="2">
        <v>1</v>
      </c>
      <c r="X44" s="2">
        <v>0</v>
      </c>
      <c r="Y44" s="256">
        <f t="shared" si="0"/>
        <v>1</v>
      </c>
      <c r="Z44" s="2" t="s">
        <v>7</v>
      </c>
      <c r="AA44" s="2" t="s">
        <v>7</v>
      </c>
      <c r="AB44" s="2" t="s">
        <v>9</v>
      </c>
      <c r="AC44" s="2" t="s">
        <v>7</v>
      </c>
      <c r="AD44" s="2" t="s">
        <v>7</v>
      </c>
      <c r="AE44" s="2" t="s">
        <v>296</v>
      </c>
      <c r="AF44" s="2" t="s">
        <v>63</v>
      </c>
      <c r="AG44" s="2" t="s">
        <v>62</v>
      </c>
    </row>
    <row r="45" spans="1:33" x14ac:dyDescent="0.35">
      <c r="A45" s="4">
        <v>43954.575622060183</v>
      </c>
      <c r="B45" s="2" t="s">
        <v>2584</v>
      </c>
      <c r="C45" s="2">
        <v>39</v>
      </c>
      <c r="D45" s="256" cm="1">
        <f t="array" ref="D45">_xlfn.IFS((C45&lt;27),1,(C45&lt;40)*AND(C45&gt;26),2,(C45&lt;52)*AND(C45&gt;39),3,(C45&lt;72)*AND(C45&gt;51),4,(C45&gt;71),5)</f>
        <v>2</v>
      </c>
      <c r="E45" s="2" t="s">
        <v>51</v>
      </c>
      <c r="F45" s="256" cm="1">
        <f t="array" ref="F45">_xlfn.IFS((E45="Male"),0,(E45="Female"),1)</f>
        <v>1</v>
      </c>
      <c r="G45" s="2" t="s">
        <v>50</v>
      </c>
      <c r="H45" s="2" t="s">
        <v>180</v>
      </c>
      <c r="I45" s="256" cm="1">
        <f t="array" ref="I45">_xlfn.IFS((H45="Other"),0,(H45="Basic education (school)"),1,(H45="Secondary education (high school / vocational training)"),2,(H45="Degree or Bachelor / Diploma"),3,(H45="University Master's Degree"),4,(H45="PhD"),5)</f>
        <v>5</v>
      </c>
      <c r="J45" s="2" t="s">
        <v>117</v>
      </c>
      <c r="K45" s="256" cm="1">
        <f t="array" ref="K45">_xlfn.IFS(OR(J45="Single",J45="In a relationship, not living under the same roof",J45="Widow/widower",J45="Separated / Divorced"),0,OR(J45="Common-law or Married couple",J45="In a relationship, living under the same roof"),1)</f>
        <v>1</v>
      </c>
      <c r="L45" s="2" t="s">
        <v>9</v>
      </c>
      <c r="M45" s="2" t="s">
        <v>7</v>
      </c>
      <c r="N45" s="2" t="s">
        <v>7</v>
      </c>
      <c r="O45" s="1"/>
      <c r="P45" s="2" t="s">
        <v>9</v>
      </c>
      <c r="Q45" s="2" t="s">
        <v>318</v>
      </c>
      <c r="R45" s="2" t="s">
        <v>9</v>
      </c>
      <c r="S45" s="2" t="s">
        <v>45</v>
      </c>
      <c r="T45" s="2">
        <v>1700</v>
      </c>
      <c r="U45" s="2" t="s">
        <v>1026</v>
      </c>
      <c r="V45" s="2">
        <v>166109</v>
      </c>
      <c r="W45" s="2">
        <v>1</v>
      </c>
      <c r="X45" s="2">
        <v>0</v>
      </c>
      <c r="Y45" s="256">
        <f t="shared" si="0"/>
        <v>1</v>
      </c>
      <c r="Z45" s="2" t="s">
        <v>9</v>
      </c>
      <c r="AA45" s="2" t="s">
        <v>9</v>
      </c>
      <c r="AB45" s="2" t="s">
        <v>7</v>
      </c>
      <c r="AC45" s="2" t="s">
        <v>7</v>
      </c>
      <c r="AD45" s="2" t="s">
        <v>7</v>
      </c>
      <c r="AE45" s="2" t="s">
        <v>123</v>
      </c>
      <c r="AF45" s="2" t="s">
        <v>217</v>
      </c>
      <c r="AG45" s="2" t="s">
        <v>62</v>
      </c>
    </row>
    <row r="46" spans="1:33" x14ac:dyDescent="0.35">
      <c r="A46" s="4">
        <v>43958.987722476857</v>
      </c>
      <c r="B46" s="2" t="s">
        <v>2585</v>
      </c>
      <c r="C46" s="2">
        <v>67</v>
      </c>
      <c r="D46" s="256" cm="1">
        <f t="array" ref="D46">_xlfn.IFS((C46&lt;27),1,(C46&lt;40)*AND(C46&gt;26),2,(C46&lt;52)*AND(C46&gt;39),3,(C46&lt;72)*AND(C46&gt;51),4,(C46&gt;71),5)</f>
        <v>4</v>
      </c>
      <c r="E46" s="2" t="s">
        <v>139</v>
      </c>
      <c r="F46" s="256" cm="1">
        <f t="array" ref="F46">_xlfn.IFS((E46="Male"),0,(E46="Female"),1)</f>
        <v>0</v>
      </c>
      <c r="G46" s="2" t="s">
        <v>50</v>
      </c>
      <c r="H46" s="2" t="s">
        <v>180</v>
      </c>
      <c r="I46" s="256" cm="1">
        <f t="array" ref="I46">_xlfn.IFS((H46="Other"),0,(H46="Basic education (school)"),1,(H46="Secondary education (high school / vocational training)"),2,(H46="Degree or Bachelor / Diploma"),3,(H46="University Master's Degree"),4,(H46="PhD"),5)</f>
        <v>5</v>
      </c>
      <c r="J46" s="2" t="s">
        <v>137</v>
      </c>
      <c r="K46" s="256" cm="1">
        <f t="array" ref="K46">_xlfn.IFS(OR(J46="Single",J46="In a relationship, not living under the same roof",J46="Widow/widower",J46="Separated / Divorced"),0,OR(J46="Common-law or Married couple",J46="In a relationship, living under the same roof"),1)</f>
        <v>1</v>
      </c>
      <c r="L46" s="2" t="s">
        <v>7</v>
      </c>
      <c r="M46" s="2" t="s">
        <v>7</v>
      </c>
      <c r="N46" s="2" t="s">
        <v>9</v>
      </c>
      <c r="O46" s="2">
        <v>1</v>
      </c>
      <c r="P46" s="2" t="s">
        <v>9</v>
      </c>
      <c r="Q46" s="2" t="s">
        <v>449</v>
      </c>
      <c r="R46" s="2" t="s">
        <v>9</v>
      </c>
      <c r="S46" s="2" t="s">
        <v>45</v>
      </c>
      <c r="T46" s="2" t="s">
        <v>448</v>
      </c>
      <c r="U46" s="2" t="s">
        <v>447</v>
      </c>
      <c r="V46" s="2">
        <v>4000</v>
      </c>
      <c r="W46" s="2">
        <v>1</v>
      </c>
      <c r="X46" s="2">
        <v>0</v>
      </c>
      <c r="Y46" s="256">
        <f t="shared" si="0"/>
        <v>1</v>
      </c>
      <c r="Z46" s="2" t="s">
        <v>9</v>
      </c>
      <c r="AA46" s="2" t="s">
        <v>7</v>
      </c>
      <c r="AB46" s="2" t="s">
        <v>7</v>
      </c>
      <c r="AC46" s="2" t="s">
        <v>7</v>
      </c>
      <c r="AD46" s="2" t="s">
        <v>7</v>
      </c>
      <c r="AE46" s="3" t="s">
        <v>439</v>
      </c>
      <c r="AF46" s="2" t="s">
        <v>438</v>
      </c>
      <c r="AG46" s="2">
        <v>12</v>
      </c>
    </row>
    <row r="47" spans="1:33" x14ac:dyDescent="0.35">
      <c r="A47" s="4">
        <v>43957.448212025462</v>
      </c>
      <c r="B47" s="2" t="s">
        <v>2586</v>
      </c>
      <c r="C47" s="2">
        <v>55</v>
      </c>
      <c r="D47" s="256" cm="1">
        <f t="array" ref="D47">_xlfn.IFS((C47&lt;27),1,(C47&lt;40)*AND(C47&gt;26),2,(C47&lt;52)*AND(C47&gt;39),3,(C47&lt;72)*AND(C47&gt;51),4,(C47&gt;71),5)</f>
        <v>4</v>
      </c>
      <c r="E47" s="2" t="s">
        <v>51</v>
      </c>
      <c r="F47" s="256" cm="1">
        <f t="array" ref="F47">_xlfn.IFS((E47="Male"),0,(E47="Female"),1)</f>
        <v>1</v>
      </c>
      <c r="G47" s="2" t="s">
        <v>50</v>
      </c>
      <c r="H47" s="2" t="s">
        <v>333</v>
      </c>
      <c r="I47" s="256" cm="1">
        <f t="array" ref="I47">_xlfn.IFS((H47="Other"),0,(H47="Basic education (school)"),1,(H47="Secondary education (high school / vocational training)"),2,(H47="Degree or Bachelor / Diploma"),3,(H47="University Master's Degree"),4,(H47="PhD"),5)</f>
        <v>2</v>
      </c>
      <c r="J47" s="2" t="s">
        <v>48</v>
      </c>
      <c r="K47" s="256" cm="1">
        <f t="array" ref="K47">_xlfn.IFS(OR(J47="Single",J47="In a relationship, not living under the same roof",J47="Widow/widower",J47="Separated / Divorced"),0,OR(J47="Common-law or Married couple",J47="In a relationship, living under the same roof"),1)</f>
        <v>0</v>
      </c>
      <c r="L47" s="2" t="s">
        <v>47</v>
      </c>
      <c r="M47" s="2" t="s">
        <v>47</v>
      </c>
      <c r="N47" s="2" t="s">
        <v>7</v>
      </c>
      <c r="O47" s="2">
        <v>0</v>
      </c>
      <c r="P47" s="2" t="s">
        <v>9</v>
      </c>
      <c r="Q47" s="2" t="s">
        <v>318</v>
      </c>
      <c r="R47" s="2" t="s">
        <v>9</v>
      </c>
      <c r="S47" s="2" t="s">
        <v>45</v>
      </c>
      <c r="T47" s="2">
        <v>1700</v>
      </c>
      <c r="U47" s="2" t="s">
        <v>816</v>
      </c>
      <c r="V47" s="2">
        <v>500</v>
      </c>
      <c r="W47" s="2">
        <v>0</v>
      </c>
      <c r="X47" s="2">
        <v>0</v>
      </c>
      <c r="Y47" s="256">
        <f t="shared" si="0"/>
        <v>0</v>
      </c>
      <c r="Z47" s="2" t="s">
        <v>7</v>
      </c>
      <c r="AA47" s="2" t="s">
        <v>7</v>
      </c>
      <c r="AB47" s="2" t="s">
        <v>7</v>
      </c>
      <c r="AC47" s="2" t="s">
        <v>7</v>
      </c>
      <c r="AD47" s="2" t="s">
        <v>7</v>
      </c>
      <c r="AE47" s="2">
        <v>0.05</v>
      </c>
      <c r="AF47" s="2" t="s">
        <v>98</v>
      </c>
      <c r="AG47" s="2">
        <v>47</v>
      </c>
    </row>
    <row r="48" spans="1:33" x14ac:dyDescent="0.35">
      <c r="A48" s="4">
        <v>43956.575642835647</v>
      </c>
      <c r="B48" s="2" t="s">
        <v>2587</v>
      </c>
      <c r="C48" s="2">
        <v>28</v>
      </c>
      <c r="D48" s="256" cm="1">
        <f t="array" ref="D48">_xlfn.IFS((C48&lt;27),1,(C48&lt;40)*AND(C48&gt;26),2,(C48&lt;52)*AND(C48&gt;39),3,(C48&lt;72)*AND(C48&gt;51),4,(C48&gt;71),5)</f>
        <v>2</v>
      </c>
      <c r="E48" s="2" t="s">
        <v>51</v>
      </c>
      <c r="F48" s="256" cm="1">
        <f t="array" ref="F48">_xlfn.IFS((E48="Male"),0,(E48="Female"),1)</f>
        <v>1</v>
      </c>
      <c r="G48" s="2" t="s">
        <v>50</v>
      </c>
      <c r="H48" s="2" t="s">
        <v>118</v>
      </c>
      <c r="I48" s="256" cm="1">
        <f t="array" ref="I48">_xlfn.IFS((H48="Other"),0,(H48="Basic education (school)"),1,(H48="Secondary education (high school / vocational training)"),2,(H48="Degree or Bachelor / Diploma"),3,(H48="University Master's Degree"),4,(H48="PhD"),5)</f>
        <v>4</v>
      </c>
      <c r="J48" s="2" t="s">
        <v>87</v>
      </c>
      <c r="K48" s="256" cm="1">
        <f t="array" ref="K48">_xlfn.IFS(OR(J48="Single",J48="In a relationship, not living under the same roof",J48="Widow/widower",J48="Separated / Divorced"),0,OR(J48="Common-law or Married couple",J48="In a relationship, living under the same roof"),1)</f>
        <v>0</v>
      </c>
      <c r="L48" s="2" t="s">
        <v>47</v>
      </c>
      <c r="M48" s="2" t="s">
        <v>47</v>
      </c>
      <c r="N48" s="2" t="s">
        <v>7</v>
      </c>
      <c r="O48" s="1"/>
      <c r="P48" s="2" t="s">
        <v>7</v>
      </c>
      <c r="Q48" s="1"/>
      <c r="R48" s="2" t="s">
        <v>7</v>
      </c>
      <c r="S48" s="2" t="s">
        <v>45</v>
      </c>
      <c r="T48" s="2">
        <v>812</v>
      </c>
      <c r="U48" s="2" t="s">
        <v>931</v>
      </c>
      <c r="V48" s="2">
        <v>1000</v>
      </c>
      <c r="W48" s="2">
        <v>0</v>
      </c>
      <c r="X48" s="2">
        <v>0</v>
      </c>
      <c r="Y48" s="256">
        <f t="shared" si="0"/>
        <v>0</v>
      </c>
      <c r="Z48" s="2" t="s">
        <v>7</v>
      </c>
      <c r="AA48" s="2" t="s">
        <v>7</v>
      </c>
      <c r="AB48" s="2" t="s">
        <v>7</v>
      </c>
      <c r="AC48" s="2" t="s">
        <v>7</v>
      </c>
      <c r="AD48" s="2" t="s">
        <v>7</v>
      </c>
      <c r="AE48" s="2" t="s">
        <v>922</v>
      </c>
      <c r="AF48" s="2" t="s">
        <v>921</v>
      </c>
      <c r="AG48" s="2" t="s">
        <v>920</v>
      </c>
    </row>
    <row r="49" spans="1:33" x14ac:dyDescent="0.35">
      <c r="A49" s="4">
        <v>43958.527154201394</v>
      </c>
      <c r="B49" s="2" t="s">
        <v>2588</v>
      </c>
      <c r="C49" s="2">
        <v>21</v>
      </c>
      <c r="D49" s="256" cm="1">
        <f t="array" ref="D49">_xlfn.IFS((C49&lt;27),1,(C49&lt;40)*AND(C49&gt;26),2,(C49&lt;52)*AND(C49&gt;39),3,(C49&lt;72)*AND(C49&gt;51),4,(C49&gt;71),5)</f>
        <v>1</v>
      </c>
      <c r="E49" s="2" t="s">
        <v>51</v>
      </c>
      <c r="F49" s="256" cm="1">
        <f t="array" ref="F49">_xlfn.IFS((E49="Male"),0,(E49="Female"),1)</f>
        <v>1</v>
      </c>
      <c r="G49" s="2" t="s">
        <v>50</v>
      </c>
      <c r="H49" s="2" t="s">
        <v>333</v>
      </c>
      <c r="I49" s="256" cm="1">
        <f t="array" ref="I49">_xlfn.IFS((H49="Other"),0,(H49="Basic education (school)"),1,(H49="Secondary education (high school / vocational training)"),2,(H49="Degree or Bachelor / Diploma"),3,(H49="University Master's Degree"),4,(H49="PhD"),5)</f>
        <v>2</v>
      </c>
      <c r="J49" s="2" t="s">
        <v>87</v>
      </c>
      <c r="K49" s="256" cm="1">
        <f t="array" ref="K49">_xlfn.IFS(OR(J49="Single",J49="In a relationship, not living under the same roof",J49="Widow/widower",J49="Separated / Divorced"),0,OR(J49="Common-law or Married couple",J49="In a relationship, living under the same roof"),1)</f>
        <v>0</v>
      </c>
      <c r="L49" s="2" t="s">
        <v>47</v>
      </c>
      <c r="M49" s="2" t="s">
        <v>47</v>
      </c>
      <c r="N49" s="2" t="s">
        <v>7</v>
      </c>
      <c r="O49" s="1"/>
      <c r="P49" s="2" t="s">
        <v>7</v>
      </c>
      <c r="Q49" s="1"/>
      <c r="R49" s="2" t="s">
        <v>7</v>
      </c>
      <c r="S49" s="2" t="s">
        <v>45</v>
      </c>
      <c r="T49" s="2" t="s">
        <v>509</v>
      </c>
      <c r="U49" s="2" t="s">
        <v>508</v>
      </c>
      <c r="V49" s="1"/>
      <c r="W49" s="2">
        <v>4</v>
      </c>
      <c r="X49" s="2">
        <v>1</v>
      </c>
      <c r="Y49" s="256">
        <f t="shared" si="0"/>
        <v>5</v>
      </c>
      <c r="Z49" s="2" t="s">
        <v>7</v>
      </c>
      <c r="AA49" s="2" t="s">
        <v>7</v>
      </c>
      <c r="AB49" s="2" t="s">
        <v>7</v>
      </c>
      <c r="AC49" s="2" t="s">
        <v>7</v>
      </c>
      <c r="AD49" s="2" t="s">
        <v>7</v>
      </c>
      <c r="AE49" s="2" t="s">
        <v>501</v>
      </c>
      <c r="AF49" s="2" t="s">
        <v>500</v>
      </c>
      <c r="AG49" s="2" t="s">
        <v>499</v>
      </c>
    </row>
    <row r="50" spans="1:33" x14ac:dyDescent="0.35">
      <c r="A50" s="4">
        <v>43957.434298993059</v>
      </c>
      <c r="B50" s="2" t="s">
        <v>2589</v>
      </c>
      <c r="C50" s="2">
        <v>28</v>
      </c>
      <c r="D50" s="256" cm="1">
        <f t="array" ref="D50">_xlfn.IFS((C50&lt;27),1,(C50&lt;40)*AND(C50&gt;26),2,(C50&lt;52)*AND(C50&gt;39),3,(C50&lt;72)*AND(C50&gt;51),4,(C50&gt;71),5)</f>
        <v>2</v>
      </c>
      <c r="E50" s="2" t="s">
        <v>51</v>
      </c>
      <c r="F50" s="256" cm="1">
        <f t="array" ref="F50">_xlfn.IFS((E50="Male"),0,(E50="Female"),1)</f>
        <v>1</v>
      </c>
      <c r="G50" s="2" t="s">
        <v>50</v>
      </c>
      <c r="H50" s="2" t="s">
        <v>118</v>
      </c>
      <c r="I50" s="256" cm="1">
        <f t="array" ref="I50">_xlfn.IFS((H50="Other"),0,(H50="Basic education (school)"),1,(H50="Secondary education (high school / vocational training)"),2,(H50="Degree or Bachelor / Diploma"),3,(H50="University Master's Degree"),4,(H50="PhD"),5)</f>
        <v>4</v>
      </c>
      <c r="J50" s="2" t="s">
        <v>117</v>
      </c>
      <c r="K50" s="256" cm="1">
        <f t="array" ref="K50">_xlfn.IFS(OR(J50="Single",J50="In a relationship, not living under the same roof",J50="Widow/widower",J50="Separated / Divorced"),0,OR(J50="Common-law or Married couple",J50="In a relationship, living under the same roof"),1)</f>
        <v>1</v>
      </c>
      <c r="L50" s="2" t="s">
        <v>9</v>
      </c>
      <c r="M50" s="2" t="s">
        <v>7</v>
      </c>
      <c r="N50" s="2" t="s">
        <v>7</v>
      </c>
      <c r="O50" s="2">
        <v>0</v>
      </c>
      <c r="P50" s="2" t="s">
        <v>7</v>
      </c>
      <c r="Q50" s="2" t="s">
        <v>46</v>
      </c>
      <c r="R50" s="2" t="s">
        <v>7</v>
      </c>
      <c r="S50" s="2" t="s">
        <v>45</v>
      </c>
      <c r="T50" s="2">
        <v>223</v>
      </c>
      <c r="U50" s="2" t="s">
        <v>799</v>
      </c>
      <c r="V50" s="2">
        <v>371</v>
      </c>
      <c r="W50" s="2">
        <v>1</v>
      </c>
      <c r="X50" s="2">
        <v>0</v>
      </c>
      <c r="Y50" s="256">
        <f t="shared" si="0"/>
        <v>1</v>
      </c>
      <c r="Z50" s="2" t="s">
        <v>7</v>
      </c>
      <c r="AA50" s="2" t="s">
        <v>7</v>
      </c>
      <c r="AB50" s="2" t="s">
        <v>7</v>
      </c>
      <c r="AC50" s="2" t="s">
        <v>7</v>
      </c>
      <c r="AD50" s="2" t="s">
        <v>7</v>
      </c>
      <c r="AE50" s="2" t="s">
        <v>123</v>
      </c>
      <c r="AF50" s="2" t="s">
        <v>98</v>
      </c>
      <c r="AG50" s="2" t="s">
        <v>62</v>
      </c>
    </row>
    <row r="51" spans="1:33" x14ac:dyDescent="0.35">
      <c r="A51" s="4">
        <v>43951.715464351852</v>
      </c>
      <c r="B51" s="2" t="s">
        <v>2590</v>
      </c>
      <c r="C51" s="2">
        <v>38</v>
      </c>
      <c r="D51" s="256" cm="1">
        <f t="array" ref="D51">_xlfn.IFS((C51&lt;27),1,(C51&lt;40)*AND(C51&gt;26),2,(C51&lt;52)*AND(C51&gt;39),3,(C51&lt;72)*AND(C51&gt;51),4,(C51&gt;71),5)</f>
        <v>2</v>
      </c>
      <c r="E51" s="2" t="s">
        <v>51</v>
      </c>
      <c r="F51" s="256" cm="1">
        <f t="array" ref="F51">_xlfn.IFS((E51="Male"),0,(E51="Female"),1)</f>
        <v>1</v>
      </c>
      <c r="G51" s="2" t="s">
        <v>138</v>
      </c>
      <c r="H51" s="2" t="s">
        <v>118</v>
      </c>
      <c r="I51" s="256" cm="1">
        <f t="array" ref="I51">_xlfn.IFS((H51="Other"),0,(H51="Basic education (school)"),1,(H51="Secondary education (high school / vocational training)"),2,(H51="Degree or Bachelor / Diploma"),3,(H51="University Master's Degree"),4,(H51="PhD"),5)</f>
        <v>4</v>
      </c>
      <c r="J51" s="2" t="s">
        <v>117</v>
      </c>
      <c r="K51" s="256" cm="1">
        <f t="array" ref="K51">_xlfn.IFS(OR(J51="Single",J51="In a relationship, not living under the same roof",J51="Widow/widower",J51="Separated / Divorced"),0,OR(J51="Common-law or Married couple",J51="In a relationship, living under the same roof"),1)</f>
        <v>1</v>
      </c>
      <c r="L51" s="2" t="s">
        <v>9</v>
      </c>
      <c r="M51" s="2" t="s">
        <v>9</v>
      </c>
      <c r="N51" s="2" t="s">
        <v>9</v>
      </c>
      <c r="O51" s="2">
        <v>3</v>
      </c>
      <c r="P51" s="2" t="s">
        <v>7</v>
      </c>
      <c r="Q51" s="2" t="s">
        <v>179</v>
      </c>
      <c r="R51" s="2" t="s">
        <v>7</v>
      </c>
      <c r="S51" s="2" t="s">
        <v>86</v>
      </c>
      <c r="T51" s="2">
        <v>110</v>
      </c>
      <c r="U51" s="2" t="s">
        <v>1138</v>
      </c>
      <c r="V51" s="1"/>
      <c r="W51" s="2">
        <v>1</v>
      </c>
      <c r="X51" s="2">
        <v>3</v>
      </c>
      <c r="Y51" s="256">
        <f t="shared" si="0"/>
        <v>4</v>
      </c>
      <c r="Z51" s="2" t="s">
        <v>7</v>
      </c>
      <c r="AA51" s="2" t="s">
        <v>7</v>
      </c>
      <c r="AB51" s="2" t="s">
        <v>7</v>
      </c>
      <c r="AC51" s="2" t="s">
        <v>7</v>
      </c>
      <c r="AD51" s="2" t="s">
        <v>9</v>
      </c>
      <c r="AE51" s="2">
        <v>0.5</v>
      </c>
      <c r="AF51" s="2" t="s">
        <v>98</v>
      </c>
      <c r="AG51" s="2">
        <v>47</v>
      </c>
    </row>
    <row r="52" spans="1:33" x14ac:dyDescent="0.35">
      <c r="A52" s="4">
        <v>43958.393729444448</v>
      </c>
      <c r="B52" s="2" t="s">
        <v>2591</v>
      </c>
      <c r="C52" s="2">
        <v>20</v>
      </c>
      <c r="D52" s="256" cm="1">
        <f t="array" ref="D52">_xlfn.IFS((C52&lt;27),1,(C52&lt;40)*AND(C52&gt;26),2,(C52&lt;52)*AND(C52&gt;39),3,(C52&lt;72)*AND(C52&gt;51),4,(C52&gt;71),5)</f>
        <v>1</v>
      </c>
      <c r="E52" s="2" t="s">
        <v>51</v>
      </c>
      <c r="F52" s="256" cm="1">
        <f t="array" ref="F52">_xlfn.IFS((E52="Male"),0,(E52="Female"),1)</f>
        <v>1</v>
      </c>
      <c r="G52" s="2" t="s">
        <v>50</v>
      </c>
      <c r="H52" s="2" t="s">
        <v>333</v>
      </c>
      <c r="I52" s="256" cm="1">
        <f t="array" ref="I52">_xlfn.IFS((H52="Other"),0,(H52="Basic education (school)"),1,(H52="Secondary education (high school / vocational training)"),2,(H52="Degree or Bachelor / Diploma"),3,(H52="University Master's Degree"),4,(H52="PhD"),5)</f>
        <v>2</v>
      </c>
      <c r="J52" s="2" t="s">
        <v>87</v>
      </c>
      <c r="K52" s="256" cm="1">
        <f t="array" ref="K52">_xlfn.IFS(OR(J52="Single",J52="In a relationship, not living under the same roof",J52="Widow/widower",J52="Separated / Divorced"),0,OR(J52="Common-law or Married couple",J52="In a relationship, living under the same roof"),1)</f>
        <v>0</v>
      </c>
      <c r="L52" s="2" t="s">
        <v>47</v>
      </c>
      <c r="M52" s="2" t="s">
        <v>47</v>
      </c>
      <c r="N52" s="2" t="s">
        <v>7</v>
      </c>
      <c r="O52" s="1"/>
      <c r="P52" s="2" t="s">
        <v>9</v>
      </c>
      <c r="Q52" s="2" t="s">
        <v>179</v>
      </c>
      <c r="R52" s="2" t="s">
        <v>7</v>
      </c>
      <c r="S52" s="2" t="s">
        <v>86</v>
      </c>
      <c r="T52" s="2">
        <v>1427</v>
      </c>
      <c r="U52" s="1"/>
      <c r="V52" s="1"/>
      <c r="W52" s="2">
        <v>4</v>
      </c>
      <c r="X52" s="2">
        <v>0</v>
      </c>
      <c r="Y52" s="256">
        <f t="shared" si="0"/>
        <v>4</v>
      </c>
      <c r="Z52" s="2" t="s">
        <v>7</v>
      </c>
      <c r="AA52" s="2" t="s">
        <v>7</v>
      </c>
      <c r="AB52" s="2" t="s">
        <v>7</v>
      </c>
      <c r="AC52" s="2" t="s">
        <v>7</v>
      </c>
      <c r="AD52" s="2" t="s">
        <v>7</v>
      </c>
      <c r="AE52" s="2" t="s">
        <v>560</v>
      </c>
      <c r="AF52" s="2" t="s">
        <v>98</v>
      </c>
      <c r="AG52" s="2">
        <v>47</v>
      </c>
    </row>
    <row r="53" spans="1:33" x14ac:dyDescent="0.35">
      <c r="A53" s="4">
        <v>43957.540605509261</v>
      </c>
      <c r="B53" s="2" t="s">
        <v>2592</v>
      </c>
      <c r="C53" s="2">
        <v>50</v>
      </c>
      <c r="D53" s="256" cm="1">
        <f t="array" ref="D53">_xlfn.IFS((C53&lt;27),1,(C53&lt;40)*AND(C53&gt;26),2,(C53&lt;52)*AND(C53&gt;39),3,(C53&lt;72)*AND(C53&gt;51),4,(C53&gt;71),5)</f>
        <v>3</v>
      </c>
      <c r="E53" s="2" t="s">
        <v>51</v>
      </c>
      <c r="F53" s="256" cm="1">
        <f t="array" ref="F53">_xlfn.IFS((E53="Male"),0,(E53="Female"),1)</f>
        <v>1</v>
      </c>
      <c r="G53" s="2" t="s">
        <v>50</v>
      </c>
      <c r="H53" s="2" t="s">
        <v>49</v>
      </c>
      <c r="I53" s="256" cm="1">
        <f t="array" ref="I53">_xlfn.IFS((H53="Other"),0,(H53="Basic education (school)"),1,(H53="Secondary education (high school / vocational training)"),2,(H53="Degree or Bachelor / Diploma"),3,(H53="University Master's Degree"),4,(H53="PhD"),5)</f>
        <v>3</v>
      </c>
      <c r="J53" s="2" t="s">
        <v>117</v>
      </c>
      <c r="K53" s="256" cm="1">
        <f t="array" ref="K53">_xlfn.IFS(OR(J53="Single",J53="In a relationship, not living under the same roof",J53="Widow/widower",J53="Separated / Divorced"),0,OR(J53="Common-law or Married couple",J53="In a relationship, living under the same roof"),1)</f>
        <v>1</v>
      </c>
      <c r="L53" s="2" t="s">
        <v>9</v>
      </c>
      <c r="M53" s="2" t="s">
        <v>7</v>
      </c>
      <c r="N53" s="2" t="s">
        <v>7</v>
      </c>
      <c r="O53" s="2">
        <v>0</v>
      </c>
      <c r="P53" s="2" t="s">
        <v>9</v>
      </c>
      <c r="Q53" s="2" t="s">
        <v>449</v>
      </c>
      <c r="R53" s="2" t="s">
        <v>7</v>
      </c>
      <c r="S53" s="2" t="s">
        <v>45</v>
      </c>
      <c r="T53" s="2">
        <v>5000</v>
      </c>
      <c r="U53" s="2" t="s">
        <v>691</v>
      </c>
      <c r="V53" s="2">
        <v>323749</v>
      </c>
      <c r="W53" s="2">
        <v>0</v>
      </c>
      <c r="X53" s="2">
        <v>0</v>
      </c>
      <c r="Y53" s="256">
        <f t="shared" si="0"/>
        <v>0</v>
      </c>
      <c r="Z53" s="2" t="s">
        <v>7</v>
      </c>
      <c r="AA53" s="2" t="s">
        <v>7</v>
      </c>
      <c r="AB53" s="2" t="s">
        <v>7</v>
      </c>
      <c r="AC53" s="2" t="s">
        <v>7</v>
      </c>
      <c r="AD53" s="2" t="s">
        <v>7</v>
      </c>
      <c r="AE53" s="2">
        <v>0.05</v>
      </c>
      <c r="AF53" s="2" t="s">
        <v>217</v>
      </c>
      <c r="AG53" s="2">
        <v>47</v>
      </c>
    </row>
    <row r="54" spans="1:33" x14ac:dyDescent="0.35">
      <c r="A54" s="4">
        <v>43955.130929444444</v>
      </c>
      <c r="B54" s="2" t="s">
        <v>2593</v>
      </c>
      <c r="C54" s="2">
        <v>37</v>
      </c>
      <c r="D54" s="256" cm="1">
        <f t="array" ref="D54">_xlfn.IFS((C54&lt;27),1,(C54&lt;40)*AND(C54&gt;26),2,(C54&lt;52)*AND(C54&gt;39),3,(C54&lt;72)*AND(C54&gt;51),4,(C54&gt;71),5)</f>
        <v>2</v>
      </c>
      <c r="E54" s="2" t="s">
        <v>51</v>
      </c>
      <c r="F54" s="256" cm="1">
        <f t="array" ref="F54">_xlfn.IFS((E54="Male"),0,(E54="Female"),1)</f>
        <v>1</v>
      </c>
      <c r="G54" s="2" t="s">
        <v>1007</v>
      </c>
      <c r="H54" s="2" t="s">
        <v>118</v>
      </c>
      <c r="I54" s="256" cm="1">
        <f t="array" ref="I54">_xlfn.IFS((H54="Other"),0,(H54="Basic education (school)"),1,(H54="Secondary education (high school / vocational training)"),2,(H54="Degree or Bachelor / Diploma"),3,(H54="University Master's Degree"),4,(H54="PhD"),5)</f>
        <v>4</v>
      </c>
      <c r="J54" s="2" t="s">
        <v>137</v>
      </c>
      <c r="K54" s="256" cm="1">
        <f t="array" ref="K54">_xlfn.IFS(OR(J54="Single",J54="In a relationship, not living under the same roof",J54="Widow/widower",J54="Separated / Divorced"),0,OR(J54="Common-law or Married couple",J54="In a relationship, living under the same roof"),1)</f>
        <v>1</v>
      </c>
      <c r="L54" s="2" t="s">
        <v>9</v>
      </c>
      <c r="M54" s="2" t="s">
        <v>7</v>
      </c>
      <c r="N54" s="2" t="s">
        <v>7</v>
      </c>
      <c r="O54" s="1"/>
      <c r="P54" s="2" t="s">
        <v>7</v>
      </c>
      <c r="Q54" s="1"/>
      <c r="R54" s="2" t="s">
        <v>7</v>
      </c>
      <c r="S54" s="2" t="s">
        <v>86</v>
      </c>
      <c r="T54" s="2">
        <v>95</v>
      </c>
      <c r="U54" s="2" t="s">
        <v>1006</v>
      </c>
      <c r="V54" s="2">
        <v>14</v>
      </c>
      <c r="W54" s="2">
        <v>1</v>
      </c>
      <c r="X54" s="2">
        <v>0</v>
      </c>
      <c r="Y54" s="256">
        <f t="shared" si="0"/>
        <v>1</v>
      </c>
      <c r="Z54" s="2" t="s">
        <v>7</v>
      </c>
      <c r="AA54" s="2" t="s">
        <v>7</v>
      </c>
      <c r="AB54" s="2" t="s">
        <v>7</v>
      </c>
      <c r="AC54" s="2" t="s">
        <v>7</v>
      </c>
      <c r="AD54" s="2" t="s">
        <v>7</v>
      </c>
      <c r="AE54" s="2" t="s">
        <v>1001</v>
      </c>
      <c r="AF54" s="2" t="s">
        <v>217</v>
      </c>
      <c r="AG54" s="2" t="s">
        <v>216</v>
      </c>
    </row>
    <row r="55" spans="1:33" x14ac:dyDescent="0.35">
      <c r="A55" s="4">
        <v>43954.254455555551</v>
      </c>
      <c r="B55" s="2" t="s">
        <v>2594</v>
      </c>
      <c r="C55" s="2">
        <v>49</v>
      </c>
      <c r="D55" s="256" cm="1">
        <f t="array" ref="D55">_xlfn.IFS((C55&lt;27),1,(C55&lt;40)*AND(C55&gt;26),2,(C55&lt;52)*AND(C55&gt;39),3,(C55&lt;72)*AND(C55&gt;51),4,(C55&gt;71),5)</f>
        <v>3</v>
      </c>
      <c r="E55" s="2" t="s">
        <v>51</v>
      </c>
      <c r="F55" s="256" cm="1">
        <f t="array" ref="F55">_xlfn.IFS((E55="Male"),0,(E55="Female"),1)</f>
        <v>1</v>
      </c>
      <c r="G55" s="2" t="s">
        <v>138</v>
      </c>
      <c r="H55" s="2" t="s">
        <v>118</v>
      </c>
      <c r="I55" s="256" cm="1">
        <f t="array" ref="I55">_xlfn.IFS((H55="Other"),0,(H55="Basic education (school)"),1,(H55="Secondary education (high school / vocational training)"),2,(H55="Degree or Bachelor / Diploma"),3,(H55="University Master's Degree"),4,(H55="PhD"),5)</f>
        <v>4</v>
      </c>
      <c r="J55" s="2" t="s">
        <v>578</v>
      </c>
      <c r="K55" s="256" cm="1">
        <f t="array" ref="K55">_xlfn.IFS(OR(J55="Single",J55="In a relationship, not living under the same roof",J55="Widow/widower",J55="Separated / Divorced"),0,OR(J55="Common-law or Married couple",J55="In a relationship, living under the same roof"),1)</f>
        <v>0</v>
      </c>
      <c r="L55" s="2" t="s">
        <v>47</v>
      </c>
      <c r="M55" s="2" t="s">
        <v>47</v>
      </c>
      <c r="N55" s="2" t="s">
        <v>9</v>
      </c>
      <c r="O55" s="2">
        <v>2</v>
      </c>
      <c r="P55" s="2" t="s">
        <v>9</v>
      </c>
      <c r="Q55" s="2" t="s">
        <v>179</v>
      </c>
      <c r="R55" s="2" t="s">
        <v>7</v>
      </c>
      <c r="S55" s="2" t="s">
        <v>45</v>
      </c>
      <c r="T55" s="2">
        <v>300</v>
      </c>
      <c r="U55" s="2" t="s">
        <v>1060</v>
      </c>
      <c r="V55" s="2">
        <v>400</v>
      </c>
      <c r="W55" s="2">
        <v>0</v>
      </c>
      <c r="X55" s="2">
        <v>2</v>
      </c>
      <c r="Y55" s="256">
        <f t="shared" si="0"/>
        <v>2</v>
      </c>
      <c r="Z55" s="2" t="s">
        <v>9</v>
      </c>
      <c r="AA55" s="2" t="s">
        <v>9</v>
      </c>
      <c r="AB55" s="2" t="s">
        <v>7</v>
      </c>
      <c r="AC55" s="2" t="s">
        <v>7</v>
      </c>
      <c r="AD55" s="2" t="s">
        <v>7</v>
      </c>
      <c r="AE55" s="6">
        <v>0.05</v>
      </c>
      <c r="AF55" s="2" t="s">
        <v>98</v>
      </c>
      <c r="AG55" s="2">
        <v>47</v>
      </c>
    </row>
    <row r="56" spans="1:33" x14ac:dyDescent="0.35">
      <c r="A56" s="4">
        <v>43957.46003559028</v>
      </c>
      <c r="B56" s="2" t="s">
        <v>2595</v>
      </c>
      <c r="C56" s="2">
        <v>55</v>
      </c>
      <c r="D56" s="256" cm="1">
        <f t="array" ref="D56">_xlfn.IFS((C56&lt;27),1,(C56&lt;40)*AND(C56&gt;26),2,(C56&lt;52)*AND(C56&gt;39),3,(C56&lt;72)*AND(C56&gt;51),4,(C56&gt;71),5)</f>
        <v>4</v>
      </c>
      <c r="E56" s="2" t="s">
        <v>139</v>
      </c>
      <c r="F56" s="256" cm="1">
        <f t="array" ref="F56">_xlfn.IFS((E56="Male"),0,(E56="Female"),1)</f>
        <v>0</v>
      </c>
      <c r="G56" s="2" t="s">
        <v>50</v>
      </c>
      <c r="H56" s="2" t="s">
        <v>118</v>
      </c>
      <c r="I56" s="256" cm="1">
        <f t="array" ref="I56">_xlfn.IFS((H56="Other"),0,(H56="Basic education (school)"),1,(H56="Secondary education (high school / vocational training)"),2,(H56="Degree or Bachelor / Diploma"),3,(H56="University Master's Degree"),4,(H56="PhD"),5)</f>
        <v>4</v>
      </c>
      <c r="J56" s="2" t="s">
        <v>117</v>
      </c>
      <c r="K56" s="256" cm="1">
        <f t="array" ref="K56">_xlfn.IFS(OR(J56="Single",J56="In a relationship, not living under the same roof",J56="Widow/widower",J56="Separated / Divorced"),0,OR(J56="Common-law or Married couple",J56="In a relationship, living under the same roof"),1)</f>
        <v>1</v>
      </c>
      <c r="L56" s="2" t="s">
        <v>9</v>
      </c>
      <c r="M56" s="2" t="s">
        <v>7</v>
      </c>
      <c r="N56" s="2" t="s">
        <v>7</v>
      </c>
      <c r="O56" s="1"/>
      <c r="P56" s="2" t="s">
        <v>7</v>
      </c>
      <c r="Q56" s="1"/>
      <c r="R56" s="2" t="s">
        <v>7</v>
      </c>
      <c r="S56" s="2" t="s">
        <v>86</v>
      </c>
      <c r="T56" s="2">
        <v>75</v>
      </c>
      <c r="U56" s="2" t="s">
        <v>291</v>
      </c>
      <c r="V56" s="2">
        <v>3</v>
      </c>
      <c r="W56" s="2">
        <v>1</v>
      </c>
      <c r="X56" s="2">
        <v>0</v>
      </c>
      <c r="Y56" s="256">
        <f t="shared" si="0"/>
        <v>1</v>
      </c>
      <c r="Z56" s="2" t="s">
        <v>7</v>
      </c>
      <c r="AA56" s="2" t="s">
        <v>7</v>
      </c>
      <c r="AB56" s="2" t="s">
        <v>7</v>
      </c>
      <c r="AC56" s="2" t="s">
        <v>7</v>
      </c>
      <c r="AD56" s="2" t="s">
        <v>7</v>
      </c>
      <c r="AE56" s="2">
        <v>0.1</v>
      </c>
      <c r="AF56" s="2" t="s">
        <v>264</v>
      </c>
      <c r="AG56" s="2" t="s">
        <v>62</v>
      </c>
    </row>
    <row r="57" spans="1:33" x14ac:dyDescent="0.35">
      <c r="A57" s="4">
        <v>43955.681232453702</v>
      </c>
      <c r="B57" s="2" t="s">
        <v>2596</v>
      </c>
      <c r="C57" s="2">
        <v>41</v>
      </c>
      <c r="D57" s="256" cm="1">
        <f t="array" ref="D57">_xlfn.IFS((C57&lt;27),1,(C57&lt;40)*AND(C57&gt;26),2,(C57&lt;52)*AND(C57&gt;39),3,(C57&lt;72)*AND(C57&gt;51),4,(C57&gt;71),5)</f>
        <v>3</v>
      </c>
      <c r="E57" s="2" t="s">
        <v>51</v>
      </c>
      <c r="F57" s="256" cm="1">
        <f t="array" ref="F57">_xlfn.IFS((E57="Male"),0,(E57="Female"),1)</f>
        <v>1</v>
      </c>
      <c r="G57" s="2" t="s">
        <v>138</v>
      </c>
      <c r="H57" s="2" t="s">
        <v>118</v>
      </c>
      <c r="I57" s="256" cm="1">
        <f t="array" ref="I57">_xlfn.IFS((H57="Other"),0,(H57="Basic education (school)"),1,(H57="Secondary education (high school / vocational training)"),2,(H57="Degree or Bachelor / Diploma"),3,(H57="University Master's Degree"),4,(H57="PhD"),5)</f>
        <v>4</v>
      </c>
      <c r="J57" s="2" t="s">
        <v>87</v>
      </c>
      <c r="K57" s="256" cm="1">
        <f t="array" ref="K57">_xlfn.IFS(OR(J57="Single",J57="In a relationship, not living under the same roof",J57="Widow/widower",J57="Separated / Divorced"),0,OR(J57="Common-law or Married couple",J57="In a relationship, living under the same roof"),1)</f>
        <v>0</v>
      </c>
      <c r="L57" s="2" t="s">
        <v>47</v>
      </c>
      <c r="M57" s="2" t="s">
        <v>47</v>
      </c>
      <c r="N57" s="2" t="s">
        <v>7</v>
      </c>
      <c r="O57" s="1"/>
      <c r="P57" s="2" t="s">
        <v>9</v>
      </c>
      <c r="Q57" s="2" t="s">
        <v>318</v>
      </c>
      <c r="R57" s="2" t="s">
        <v>7</v>
      </c>
      <c r="S57" s="2" t="s">
        <v>45</v>
      </c>
      <c r="T57" s="2">
        <v>150</v>
      </c>
      <c r="U57" s="2" t="s">
        <v>20</v>
      </c>
      <c r="V57" s="1"/>
      <c r="W57" s="2">
        <v>2</v>
      </c>
      <c r="X57" s="2">
        <v>0</v>
      </c>
      <c r="Y57" s="256">
        <f t="shared" si="0"/>
        <v>2</v>
      </c>
      <c r="Z57" s="2" t="s">
        <v>7</v>
      </c>
      <c r="AA57" s="2" t="s">
        <v>7</v>
      </c>
      <c r="AB57" s="2" t="s">
        <v>9</v>
      </c>
      <c r="AC57" s="2" t="s">
        <v>7</v>
      </c>
      <c r="AD57" s="2" t="s">
        <v>7</v>
      </c>
      <c r="AE57" s="2">
        <v>0.1</v>
      </c>
      <c r="AF57" s="2" t="s">
        <v>264</v>
      </c>
      <c r="AG57" s="2" t="s">
        <v>514</v>
      </c>
    </row>
    <row r="58" spans="1:33" x14ac:dyDescent="0.35">
      <c r="A58" s="4">
        <v>43957.506588101853</v>
      </c>
      <c r="B58" s="2" t="s">
        <v>2597</v>
      </c>
      <c r="C58" s="2">
        <v>24</v>
      </c>
      <c r="D58" s="256" cm="1">
        <f t="array" ref="D58">_xlfn.IFS((C58&lt;27),1,(C58&lt;40)*AND(C58&gt;26),2,(C58&lt;52)*AND(C58&gt;39),3,(C58&lt;72)*AND(C58&gt;51),4,(C58&gt;71),5)</f>
        <v>1</v>
      </c>
      <c r="E58" s="2" t="s">
        <v>51</v>
      </c>
      <c r="F58" s="256" cm="1">
        <f t="array" ref="F58">_xlfn.IFS((E58="Male"),0,(E58="Female"),1)</f>
        <v>1</v>
      </c>
      <c r="G58" s="2" t="s">
        <v>50</v>
      </c>
      <c r="H58" s="2" t="s">
        <v>49</v>
      </c>
      <c r="I58" s="256" cm="1">
        <f t="array" ref="I58">_xlfn.IFS((H58="Other"),0,(H58="Basic education (school)"),1,(H58="Secondary education (high school / vocational training)"),2,(H58="Degree or Bachelor / Diploma"),3,(H58="University Master's Degree"),4,(H58="PhD"),5)</f>
        <v>3</v>
      </c>
      <c r="J58" s="2" t="s">
        <v>87</v>
      </c>
      <c r="K58" s="256" cm="1">
        <f t="array" ref="K58">_xlfn.IFS(OR(J58="Single",J58="In a relationship, not living under the same roof",J58="Widow/widower",J58="Separated / Divorced"),0,OR(J58="Common-law or Married couple",J58="In a relationship, living under the same roof"),1)</f>
        <v>0</v>
      </c>
      <c r="L58" s="2" t="s">
        <v>47</v>
      </c>
      <c r="M58" s="2" t="s">
        <v>47</v>
      </c>
      <c r="N58" s="2" t="s">
        <v>7</v>
      </c>
      <c r="O58" s="1"/>
      <c r="P58" s="2" t="s">
        <v>9</v>
      </c>
      <c r="Q58" s="2" t="s">
        <v>318</v>
      </c>
      <c r="R58" s="2" t="s">
        <v>7</v>
      </c>
      <c r="S58" s="2" t="s">
        <v>45</v>
      </c>
      <c r="T58" s="1"/>
      <c r="U58" s="2" t="s">
        <v>746</v>
      </c>
      <c r="V58" s="2">
        <v>60000</v>
      </c>
      <c r="W58" s="2">
        <v>2</v>
      </c>
      <c r="X58" s="2">
        <v>0</v>
      </c>
      <c r="Y58" s="256">
        <f t="shared" si="0"/>
        <v>2</v>
      </c>
      <c r="Z58" s="2" t="s">
        <v>7</v>
      </c>
      <c r="AA58" s="2" t="s">
        <v>7</v>
      </c>
      <c r="AB58" s="2" t="s">
        <v>7</v>
      </c>
      <c r="AC58" s="2" t="s">
        <v>7</v>
      </c>
      <c r="AD58" s="2" t="s">
        <v>7</v>
      </c>
      <c r="AE58" s="2" t="s">
        <v>340</v>
      </c>
      <c r="AF58" s="2" t="s">
        <v>253</v>
      </c>
      <c r="AG58" s="2" t="s">
        <v>62</v>
      </c>
    </row>
    <row r="59" spans="1:33" x14ac:dyDescent="0.35">
      <c r="A59" s="4">
        <v>43958.734960706017</v>
      </c>
      <c r="B59" s="2" t="s">
        <v>2598</v>
      </c>
      <c r="C59" s="2">
        <v>28</v>
      </c>
      <c r="D59" s="256" cm="1">
        <f t="array" ref="D59">_xlfn.IFS((C59&lt;27),1,(C59&lt;40)*AND(C59&gt;26),2,(C59&lt;52)*AND(C59&gt;39),3,(C59&lt;72)*AND(C59&gt;51),4,(C59&gt;71),5)</f>
        <v>2</v>
      </c>
      <c r="E59" s="2" t="s">
        <v>139</v>
      </c>
      <c r="F59" s="256" cm="1">
        <f t="array" ref="F59">_xlfn.IFS((E59="Male"),0,(E59="Female"),1)</f>
        <v>0</v>
      </c>
      <c r="G59" s="2" t="s">
        <v>50</v>
      </c>
      <c r="H59" s="2" t="s">
        <v>118</v>
      </c>
      <c r="I59" s="256" cm="1">
        <f t="array" ref="I59">_xlfn.IFS((H59="Other"),0,(H59="Basic education (school)"),1,(H59="Secondary education (high school / vocational training)"),2,(H59="Degree or Bachelor / Diploma"),3,(H59="University Master's Degree"),4,(H59="PhD"),5)</f>
        <v>4</v>
      </c>
      <c r="J59" s="2" t="s">
        <v>48</v>
      </c>
      <c r="K59" s="256" cm="1">
        <f t="array" ref="K59">_xlfn.IFS(OR(J59="Single",J59="In a relationship, not living under the same roof",J59="Widow/widower",J59="Separated / Divorced"),0,OR(J59="Common-law or Married couple",J59="In a relationship, living under the same roof"),1)</f>
        <v>0</v>
      </c>
      <c r="L59" s="2" t="s">
        <v>47</v>
      </c>
      <c r="M59" s="2" t="s">
        <v>47</v>
      </c>
      <c r="N59" s="2" t="s">
        <v>7</v>
      </c>
      <c r="O59" s="1"/>
      <c r="P59" s="2" t="s">
        <v>7</v>
      </c>
      <c r="Q59" s="1"/>
      <c r="R59" s="2" t="s">
        <v>7</v>
      </c>
      <c r="S59" s="2" t="s">
        <v>45</v>
      </c>
      <c r="T59" s="1"/>
      <c r="U59" s="2" t="s">
        <v>495</v>
      </c>
      <c r="V59" s="1"/>
      <c r="W59" s="2">
        <v>4</v>
      </c>
      <c r="X59" s="2">
        <v>0</v>
      </c>
      <c r="Y59" s="256">
        <f t="shared" si="0"/>
        <v>4</v>
      </c>
      <c r="Z59" s="2" t="s">
        <v>7</v>
      </c>
      <c r="AA59" s="2" t="s">
        <v>7</v>
      </c>
      <c r="AB59" s="2" t="s">
        <v>7</v>
      </c>
      <c r="AC59" s="2" t="s">
        <v>7</v>
      </c>
      <c r="AD59" s="2" t="s">
        <v>7</v>
      </c>
      <c r="AE59" s="2">
        <v>0.1</v>
      </c>
      <c r="AF59" s="2" t="s">
        <v>489</v>
      </c>
      <c r="AG59" s="2">
        <v>47</v>
      </c>
    </row>
    <row r="60" spans="1:33" x14ac:dyDescent="0.35">
      <c r="A60" s="4">
        <v>43957.482446099537</v>
      </c>
      <c r="B60" s="2" t="s">
        <v>2599</v>
      </c>
      <c r="C60" s="2">
        <v>42</v>
      </c>
      <c r="D60" s="256" cm="1">
        <f t="array" ref="D60">_xlfn.IFS((C60&lt;27),1,(C60&lt;40)*AND(C60&gt;26),2,(C60&lt;52)*AND(C60&gt;39),3,(C60&lt;72)*AND(C60&gt;51),4,(C60&gt;71),5)</f>
        <v>3</v>
      </c>
      <c r="E60" s="2" t="s">
        <v>51</v>
      </c>
      <c r="F60" s="256" cm="1">
        <f t="array" ref="F60">_xlfn.IFS((E60="Male"),0,(E60="Female"),1)</f>
        <v>1</v>
      </c>
      <c r="G60" s="2" t="s">
        <v>50</v>
      </c>
      <c r="H60" s="2" t="s">
        <v>49</v>
      </c>
      <c r="I60" s="256" cm="1">
        <f t="array" ref="I60">_xlfn.IFS((H60="Other"),0,(H60="Basic education (school)"),1,(H60="Secondary education (high school / vocational training)"),2,(H60="Degree or Bachelor / Diploma"),3,(H60="University Master's Degree"),4,(H60="PhD"),5)</f>
        <v>3</v>
      </c>
      <c r="J60" s="2" t="s">
        <v>117</v>
      </c>
      <c r="K60" s="256" cm="1">
        <f t="array" ref="K60">_xlfn.IFS(OR(J60="Single",J60="In a relationship, not living under the same roof",J60="Widow/widower",J60="Separated / Divorced"),0,OR(J60="Common-law or Married couple",J60="In a relationship, living under the same roof"),1)</f>
        <v>1</v>
      </c>
      <c r="L60" s="2" t="s">
        <v>9</v>
      </c>
      <c r="M60" s="2" t="s">
        <v>7</v>
      </c>
      <c r="N60" s="2" t="s">
        <v>9</v>
      </c>
      <c r="O60" s="2">
        <v>1</v>
      </c>
      <c r="P60" s="2" t="s">
        <v>9</v>
      </c>
      <c r="Q60" s="2" t="s">
        <v>318</v>
      </c>
      <c r="R60" s="2" t="s">
        <v>7</v>
      </c>
      <c r="S60" s="2" t="s">
        <v>45</v>
      </c>
      <c r="T60" s="2" t="s">
        <v>775</v>
      </c>
      <c r="U60" s="2" t="s">
        <v>774</v>
      </c>
      <c r="V60" s="2">
        <v>435600</v>
      </c>
      <c r="W60" s="2">
        <v>2</v>
      </c>
      <c r="X60" s="2">
        <v>1</v>
      </c>
      <c r="Y60" s="256">
        <f t="shared" si="0"/>
        <v>3</v>
      </c>
      <c r="Z60" s="2" t="s">
        <v>7</v>
      </c>
      <c r="AA60" s="2" t="s">
        <v>7</v>
      </c>
      <c r="AB60" s="2" t="s">
        <v>9</v>
      </c>
      <c r="AC60" s="2" t="s">
        <v>7</v>
      </c>
      <c r="AD60" s="2" t="s">
        <v>7</v>
      </c>
      <c r="AE60" s="2">
        <v>0.1</v>
      </c>
      <c r="AF60" s="2" t="s">
        <v>264</v>
      </c>
      <c r="AG60" s="2" t="s">
        <v>514</v>
      </c>
    </row>
    <row r="61" spans="1:33" x14ac:dyDescent="0.35">
      <c r="A61" s="4">
        <v>43955.262874849534</v>
      </c>
      <c r="B61" s="2" t="s">
        <v>2600</v>
      </c>
      <c r="C61" s="2">
        <v>68</v>
      </c>
      <c r="D61" s="256" cm="1">
        <f t="array" ref="D61">_xlfn.IFS((C61&lt;27),1,(C61&lt;40)*AND(C61&gt;26),2,(C61&lt;52)*AND(C61&gt;39),3,(C61&lt;72)*AND(C61&gt;51),4,(C61&gt;71),5)</f>
        <v>4</v>
      </c>
      <c r="E61" s="2" t="s">
        <v>139</v>
      </c>
      <c r="F61" s="256" cm="1">
        <f t="array" ref="F61">_xlfn.IFS((E61="Male"),0,(E61="Female"),1)</f>
        <v>0</v>
      </c>
      <c r="G61" s="2" t="s">
        <v>138</v>
      </c>
      <c r="H61" s="2" t="s">
        <v>118</v>
      </c>
      <c r="I61" s="256" cm="1">
        <f t="array" ref="I61">_xlfn.IFS((H61="Other"),0,(H61="Basic education (school)"),1,(H61="Secondary education (high school / vocational training)"),2,(H61="Degree or Bachelor / Diploma"),3,(H61="University Master's Degree"),4,(H61="PhD"),5)</f>
        <v>4</v>
      </c>
      <c r="J61" s="2" t="s">
        <v>117</v>
      </c>
      <c r="K61" s="256" cm="1">
        <f t="array" ref="K61">_xlfn.IFS(OR(J61="Single",J61="In a relationship, not living under the same roof",J61="Widow/widower",J61="Separated / Divorced"),0,OR(J61="Common-law or Married couple",J61="In a relationship, living under the same roof"),1)</f>
        <v>1</v>
      </c>
      <c r="L61" s="2" t="s">
        <v>7</v>
      </c>
      <c r="M61" s="2" t="s">
        <v>7</v>
      </c>
      <c r="N61" s="2" t="s">
        <v>9</v>
      </c>
      <c r="O61" s="2">
        <v>2</v>
      </c>
      <c r="P61" s="2" t="s">
        <v>7</v>
      </c>
      <c r="Q61" s="1"/>
      <c r="R61" s="2" t="s">
        <v>9</v>
      </c>
      <c r="S61" s="2" t="s">
        <v>45</v>
      </c>
      <c r="T61" s="2">
        <v>258</v>
      </c>
      <c r="U61" s="2" t="s">
        <v>996</v>
      </c>
      <c r="V61" s="2">
        <v>250</v>
      </c>
      <c r="W61" s="2">
        <v>1</v>
      </c>
      <c r="X61" s="2">
        <v>0</v>
      </c>
      <c r="Y61" s="256">
        <f t="shared" si="0"/>
        <v>1</v>
      </c>
      <c r="Z61" s="2" t="s">
        <v>9</v>
      </c>
      <c r="AA61" s="2" t="s">
        <v>7</v>
      </c>
      <c r="AB61" s="2" t="s">
        <v>9</v>
      </c>
      <c r="AC61" s="2" t="s">
        <v>7</v>
      </c>
      <c r="AD61" s="2" t="s">
        <v>7</v>
      </c>
      <c r="AE61" s="2">
        <v>0.1</v>
      </c>
      <c r="AF61" s="2">
        <v>100</v>
      </c>
      <c r="AG61" s="2">
        <v>4</v>
      </c>
    </row>
    <row r="62" spans="1:33" x14ac:dyDescent="0.35">
      <c r="A62" s="4">
        <v>43957.198634432869</v>
      </c>
      <c r="B62" s="2" t="s">
        <v>2601</v>
      </c>
      <c r="C62" s="2">
        <v>67</v>
      </c>
      <c r="D62" s="256" cm="1">
        <f t="array" ref="D62">_xlfn.IFS((C62&lt;27),1,(C62&lt;40)*AND(C62&gt;26),2,(C62&lt;52)*AND(C62&gt;39),3,(C62&lt;72)*AND(C62&gt;51),4,(C62&gt;71),5)</f>
        <v>4</v>
      </c>
      <c r="E62" s="2" t="s">
        <v>51</v>
      </c>
      <c r="F62" s="256" cm="1">
        <f t="array" ref="F62">_xlfn.IFS((E62="Male"),0,(E62="Female"),1)</f>
        <v>1</v>
      </c>
      <c r="G62" s="2" t="s">
        <v>138</v>
      </c>
      <c r="H62" s="2" t="s">
        <v>118</v>
      </c>
      <c r="I62" s="256" cm="1">
        <f t="array" ref="I62">_xlfn.IFS((H62="Other"),0,(H62="Basic education (school)"),1,(H62="Secondary education (high school / vocational training)"),2,(H62="Degree or Bachelor / Diploma"),3,(H62="University Master's Degree"),4,(H62="PhD"),5)</f>
        <v>4</v>
      </c>
      <c r="J62" s="2" t="s">
        <v>137</v>
      </c>
      <c r="K62" s="256" cm="1">
        <f t="array" ref="K62">_xlfn.IFS(OR(J62="Single",J62="In a relationship, not living under the same roof",J62="Widow/widower",J62="Separated / Divorced"),0,OR(J62="Common-law or Married couple",J62="In a relationship, living under the same roof"),1)</f>
        <v>1</v>
      </c>
      <c r="L62" s="2" t="s">
        <v>7</v>
      </c>
      <c r="M62" s="2" t="s">
        <v>7</v>
      </c>
      <c r="N62" s="2" t="s">
        <v>9</v>
      </c>
      <c r="O62" s="2">
        <v>2</v>
      </c>
      <c r="P62" s="2" t="s">
        <v>7</v>
      </c>
      <c r="Q62" s="1"/>
      <c r="R62" s="2" t="s">
        <v>9</v>
      </c>
      <c r="S62" s="2" t="s">
        <v>86</v>
      </c>
      <c r="T62" s="2">
        <v>300</v>
      </c>
      <c r="U62" s="2" t="s">
        <v>7</v>
      </c>
      <c r="V62" s="1"/>
      <c r="W62" s="2">
        <v>1</v>
      </c>
      <c r="X62" s="2">
        <v>0</v>
      </c>
      <c r="Y62" s="256">
        <f t="shared" si="0"/>
        <v>1</v>
      </c>
      <c r="Z62" s="2" t="s">
        <v>7</v>
      </c>
      <c r="AA62" s="2" t="s">
        <v>7</v>
      </c>
      <c r="AB62" s="2" t="s">
        <v>9</v>
      </c>
      <c r="AC62" s="2" t="s">
        <v>7</v>
      </c>
      <c r="AD62" s="2" t="s">
        <v>7</v>
      </c>
      <c r="AE62" s="2">
        <v>0.1</v>
      </c>
      <c r="AF62" s="2">
        <v>100</v>
      </c>
      <c r="AG62" s="2">
        <v>24</v>
      </c>
    </row>
    <row r="63" spans="1:33" x14ac:dyDescent="0.35">
      <c r="A63" s="4">
        <v>43959.580359027779</v>
      </c>
      <c r="B63" s="2" t="s">
        <v>2602</v>
      </c>
      <c r="C63" s="2">
        <v>77</v>
      </c>
      <c r="D63" s="256" cm="1">
        <f t="array" ref="D63">_xlfn.IFS((C63&lt;27),1,(C63&lt;40)*AND(C63&gt;26),2,(C63&lt;52)*AND(C63&gt;39),3,(C63&lt;72)*AND(C63&gt;51),4,(C63&gt;71),5)</f>
        <v>5</v>
      </c>
      <c r="E63" s="2" t="s">
        <v>51</v>
      </c>
      <c r="F63" s="256" cm="1">
        <f t="array" ref="F63">_xlfn.IFS((E63="Male"),0,(E63="Female"),1)</f>
        <v>1</v>
      </c>
      <c r="G63" s="2" t="s">
        <v>50</v>
      </c>
      <c r="H63" s="2" t="s">
        <v>180</v>
      </c>
      <c r="I63" s="256" cm="1">
        <f t="array" ref="I63">_xlfn.IFS((H63="Other"),0,(H63="Basic education (school)"),1,(H63="Secondary education (high school / vocational training)"),2,(H63="Degree or Bachelor / Diploma"),3,(H63="University Master's Degree"),4,(H63="PhD"),5)</f>
        <v>5</v>
      </c>
      <c r="J63" s="2" t="s">
        <v>117</v>
      </c>
      <c r="K63" s="256" cm="1">
        <f t="array" ref="K63">_xlfn.IFS(OR(J63="Single",J63="In a relationship, not living under the same roof",J63="Widow/widower",J63="Separated / Divorced"),0,OR(J63="Common-law or Married couple",J63="In a relationship, living under the same roof"),1)</f>
        <v>1</v>
      </c>
      <c r="L63" s="2" t="s">
        <v>7</v>
      </c>
      <c r="M63" s="2" t="s">
        <v>47</v>
      </c>
      <c r="N63" s="2" t="s">
        <v>7</v>
      </c>
      <c r="O63" s="1"/>
      <c r="P63" s="2" t="s">
        <v>7</v>
      </c>
      <c r="Q63" s="1"/>
      <c r="R63" s="2" t="s">
        <v>9</v>
      </c>
      <c r="S63" s="2" t="s">
        <v>45</v>
      </c>
      <c r="T63" s="2">
        <v>170</v>
      </c>
      <c r="U63" s="2" t="s">
        <v>409</v>
      </c>
      <c r="V63" s="2">
        <v>1200</v>
      </c>
      <c r="W63" s="2">
        <v>1</v>
      </c>
      <c r="X63" s="2">
        <v>0</v>
      </c>
      <c r="Y63" s="256">
        <f t="shared" si="0"/>
        <v>1</v>
      </c>
      <c r="Z63" s="2" t="s">
        <v>9</v>
      </c>
      <c r="AA63" s="2" t="s">
        <v>7</v>
      </c>
      <c r="AB63" s="2" t="s">
        <v>9</v>
      </c>
      <c r="AC63" s="2" t="s">
        <v>7</v>
      </c>
      <c r="AD63" s="2" t="s">
        <v>7</v>
      </c>
      <c r="AE63" s="2" t="s">
        <v>400</v>
      </c>
      <c r="AF63" s="2" t="s">
        <v>98</v>
      </c>
      <c r="AG63" s="2" t="s">
        <v>62</v>
      </c>
    </row>
    <row r="64" spans="1:33" x14ac:dyDescent="0.35">
      <c r="A64" s="4">
        <v>43969.190251805558</v>
      </c>
      <c r="B64" s="2" t="s">
        <v>2603</v>
      </c>
      <c r="C64" s="2">
        <v>43</v>
      </c>
      <c r="D64" s="256" cm="1">
        <f t="array" ref="D64">_xlfn.IFS((C64&lt;27),1,(C64&lt;40)*AND(C64&gt;26),2,(C64&lt;52)*AND(C64&gt;39),3,(C64&lt;72)*AND(C64&gt;51),4,(C64&gt;71),5)</f>
        <v>3</v>
      </c>
      <c r="E64" s="2" t="s">
        <v>139</v>
      </c>
      <c r="F64" s="256" cm="1">
        <f t="array" ref="F64">_xlfn.IFS((E64="Male"),0,(E64="Female"),1)</f>
        <v>0</v>
      </c>
      <c r="G64" s="2" t="s">
        <v>138</v>
      </c>
      <c r="H64" s="2" t="s">
        <v>118</v>
      </c>
      <c r="I64" s="256" cm="1">
        <f t="array" ref="I64">_xlfn.IFS((H64="Other"),0,(H64="Basic education (school)"),1,(H64="Secondary education (high school / vocational training)"),2,(H64="Degree or Bachelor / Diploma"),3,(H64="University Master's Degree"),4,(H64="PhD"),5)</f>
        <v>4</v>
      </c>
      <c r="J64" s="2" t="s">
        <v>87</v>
      </c>
      <c r="K64" s="256" cm="1">
        <f t="array" ref="K64">_xlfn.IFS(OR(J64="Single",J64="In a relationship, not living under the same roof",J64="Widow/widower",J64="Separated / Divorced"),0,OR(J64="Common-law or Married couple",J64="In a relationship, living under the same roof"),1)</f>
        <v>0</v>
      </c>
      <c r="L64" s="2" t="s">
        <v>47</v>
      </c>
      <c r="M64" s="2" t="s">
        <v>47</v>
      </c>
      <c r="N64" s="2" t="s">
        <v>7</v>
      </c>
      <c r="O64" s="1"/>
      <c r="P64" s="2" t="s">
        <v>7</v>
      </c>
      <c r="Q64" s="1"/>
      <c r="R64" s="2" t="s">
        <v>7</v>
      </c>
      <c r="S64" s="2" t="s">
        <v>86</v>
      </c>
      <c r="T64" s="2">
        <v>60</v>
      </c>
      <c r="U64" s="2" t="s">
        <v>195</v>
      </c>
      <c r="V64" s="2">
        <v>150</v>
      </c>
      <c r="W64" s="2">
        <v>4</v>
      </c>
      <c r="X64" s="2">
        <v>0</v>
      </c>
      <c r="Y64" s="256">
        <f t="shared" si="0"/>
        <v>4</v>
      </c>
      <c r="Z64" s="2" t="s">
        <v>7</v>
      </c>
      <c r="AA64" s="2" t="s">
        <v>7</v>
      </c>
      <c r="AB64" s="2" t="s">
        <v>7</v>
      </c>
      <c r="AC64" s="2" t="s">
        <v>7</v>
      </c>
      <c r="AD64" s="2" t="s">
        <v>7</v>
      </c>
      <c r="AE64" s="2">
        <v>1.05</v>
      </c>
      <c r="AF64" s="2" t="s">
        <v>98</v>
      </c>
      <c r="AG64" s="2" t="s">
        <v>62</v>
      </c>
    </row>
    <row r="65" spans="1:33" x14ac:dyDescent="0.35">
      <c r="A65" s="4">
        <v>43957.433382303236</v>
      </c>
      <c r="B65" s="2" t="s">
        <v>2604</v>
      </c>
      <c r="C65" s="2">
        <v>54</v>
      </c>
      <c r="D65" s="256" cm="1">
        <f t="array" ref="D65">_xlfn.IFS((C65&lt;27),1,(C65&lt;40)*AND(C65&gt;26),2,(C65&lt;52)*AND(C65&gt;39),3,(C65&lt;72)*AND(C65&gt;51),4,(C65&gt;71),5)</f>
        <v>4</v>
      </c>
      <c r="E65" s="2" t="s">
        <v>139</v>
      </c>
      <c r="F65" s="256" cm="1">
        <f t="array" ref="F65">_xlfn.IFS((E65="Male"),0,(E65="Female"),1)</f>
        <v>0</v>
      </c>
      <c r="G65" s="2" t="s">
        <v>50</v>
      </c>
      <c r="H65" s="2" t="s">
        <v>49</v>
      </c>
      <c r="I65" s="256" cm="1">
        <f t="array" ref="I65">_xlfn.IFS((H65="Other"),0,(H65="Basic education (school)"),1,(H65="Secondary education (high school / vocational training)"),2,(H65="Degree or Bachelor / Diploma"),3,(H65="University Master's Degree"),4,(H65="PhD"),5)</f>
        <v>3</v>
      </c>
      <c r="J65" s="2" t="s">
        <v>117</v>
      </c>
      <c r="K65" s="256" cm="1">
        <f t="array" ref="K65">_xlfn.IFS(OR(J65="Single",J65="In a relationship, not living under the same roof",J65="Widow/widower",J65="Separated / Divorced"),0,OR(J65="Common-law or Married couple",J65="In a relationship, living under the same roof"),1)</f>
        <v>1</v>
      </c>
      <c r="L65" s="2" t="s">
        <v>9</v>
      </c>
      <c r="M65" s="2" t="s">
        <v>7</v>
      </c>
      <c r="N65" s="2" t="s">
        <v>9</v>
      </c>
      <c r="O65" s="2">
        <v>2</v>
      </c>
      <c r="P65" s="2" t="s">
        <v>9</v>
      </c>
      <c r="Q65" s="2" t="s">
        <v>449</v>
      </c>
      <c r="R65" s="2" t="s">
        <v>9</v>
      </c>
      <c r="S65" s="2" t="s">
        <v>45</v>
      </c>
      <c r="T65" s="2">
        <v>420</v>
      </c>
      <c r="U65" s="2" t="s">
        <v>855</v>
      </c>
      <c r="V65" s="2">
        <v>36000</v>
      </c>
      <c r="W65" s="2">
        <v>2</v>
      </c>
      <c r="X65" s="2">
        <v>0</v>
      </c>
      <c r="Y65" s="256">
        <f t="shared" si="0"/>
        <v>2</v>
      </c>
      <c r="Z65" s="2" t="s">
        <v>9</v>
      </c>
      <c r="AA65" s="2" t="s">
        <v>7</v>
      </c>
      <c r="AB65" s="2" t="s">
        <v>9</v>
      </c>
      <c r="AC65" s="2" t="s">
        <v>7</v>
      </c>
      <c r="AD65" s="2" t="s">
        <v>7</v>
      </c>
      <c r="AE65" s="2" t="s">
        <v>400</v>
      </c>
      <c r="AF65" s="2" t="s">
        <v>821</v>
      </c>
      <c r="AG65" s="2" t="s">
        <v>62</v>
      </c>
    </row>
    <row r="66" spans="1:33" x14ac:dyDescent="0.35">
      <c r="A66" s="4">
        <v>43958.426025023145</v>
      </c>
      <c r="B66" s="2" t="s">
        <v>2605</v>
      </c>
      <c r="C66" s="2">
        <v>33</v>
      </c>
      <c r="D66" s="256" cm="1">
        <f t="array" ref="D66">_xlfn.IFS((C66&lt;27),1,(C66&lt;40)*AND(C66&gt;26),2,(C66&lt;52)*AND(C66&gt;39),3,(C66&lt;72)*AND(C66&gt;51),4,(C66&gt;71),5)</f>
        <v>2</v>
      </c>
      <c r="E66" s="2" t="s">
        <v>139</v>
      </c>
      <c r="F66" s="256" cm="1">
        <f t="array" ref="F66">_xlfn.IFS((E66="Male"),0,(E66="Female"),1)</f>
        <v>0</v>
      </c>
      <c r="G66" s="2" t="s">
        <v>50</v>
      </c>
      <c r="H66" s="2" t="s">
        <v>351</v>
      </c>
      <c r="I66" s="256" cm="1">
        <f t="array" ref="I66">_xlfn.IFS((H66="Other"),0,(H66="Basic education (school)"),1,(H66="Secondary education (high school / vocational training)"),2,(H66="Degree or Bachelor / Diploma"),3,(H66="University Master's Degree"),4,(H66="PhD"),5)</f>
        <v>0</v>
      </c>
      <c r="J66" s="2" t="s">
        <v>117</v>
      </c>
      <c r="K66" s="256" cm="1">
        <f t="array" ref="K66">_xlfn.IFS(OR(J66="Single",J66="In a relationship, not living under the same roof",J66="Widow/widower",J66="Separated / Divorced"),0,OR(J66="Common-law or Married couple",J66="In a relationship, living under the same roof"),1)</f>
        <v>1</v>
      </c>
      <c r="L66" s="2" t="s">
        <v>9</v>
      </c>
      <c r="M66" s="2" t="s">
        <v>47</v>
      </c>
      <c r="N66" s="2" t="s">
        <v>9</v>
      </c>
      <c r="O66" s="2">
        <v>1</v>
      </c>
      <c r="P66" s="2" t="s">
        <v>7</v>
      </c>
      <c r="Q66" s="1"/>
      <c r="R66" s="2" t="s">
        <v>9</v>
      </c>
      <c r="S66" s="2" t="s">
        <v>45</v>
      </c>
      <c r="T66" s="2">
        <v>731</v>
      </c>
      <c r="U66" s="2" t="s">
        <v>539</v>
      </c>
      <c r="V66" s="2">
        <v>1000</v>
      </c>
      <c r="W66" s="2">
        <v>1</v>
      </c>
      <c r="X66" s="2">
        <v>1</v>
      </c>
      <c r="Y66" s="256">
        <f t="shared" ref="Y66:Y95" si="1">SUM(W66:X66)</f>
        <v>2</v>
      </c>
      <c r="Z66" s="2" t="s">
        <v>7</v>
      </c>
      <c r="AA66" s="2" t="s">
        <v>7</v>
      </c>
      <c r="AB66" s="2" t="s">
        <v>7</v>
      </c>
      <c r="AC66" s="2" t="s">
        <v>7</v>
      </c>
      <c r="AD66" s="2" t="s">
        <v>7</v>
      </c>
      <c r="AE66" s="2" t="s">
        <v>64</v>
      </c>
      <c r="AF66" s="2" t="s">
        <v>98</v>
      </c>
      <c r="AG66" s="2" t="s">
        <v>62</v>
      </c>
    </row>
    <row r="67" spans="1:33" x14ac:dyDescent="0.35">
      <c r="A67" s="4">
        <v>43957.538944745371</v>
      </c>
      <c r="B67" s="2" t="s">
        <v>2606</v>
      </c>
      <c r="C67" s="2">
        <v>52</v>
      </c>
      <c r="D67" s="256" cm="1">
        <f t="array" ref="D67">_xlfn.IFS((C67&lt;27),1,(C67&lt;40)*AND(C67&gt;26),2,(C67&lt;52)*AND(C67&gt;39),3,(C67&lt;72)*AND(C67&gt;51),4,(C67&gt;71),5)</f>
        <v>4</v>
      </c>
      <c r="E67" s="2" t="s">
        <v>139</v>
      </c>
      <c r="F67" s="256" cm="1">
        <f t="array" ref="F67">_xlfn.IFS((E67="Male"),0,(E67="Female"),1)</f>
        <v>0</v>
      </c>
      <c r="G67" s="2" t="s">
        <v>50</v>
      </c>
      <c r="H67" s="2" t="s">
        <v>49</v>
      </c>
      <c r="I67" s="256" cm="1">
        <f t="array" ref="I67">_xlfn.IFS((H67="Other"),0,(H67="Basic education (school)"),1,(H67="Secondary education (high school / vocational training)"),2,(H67="Degree or Bachelor / Diploma"),3,(H67="University Master's Degree"),4,(H67="PhD"),5)</f>
        <v>3</v>
      </c>
      <c r="J67" s="2" t="s">
        <v>117</v>
      </c>
      <c r="K67" s="256" cm="1">
        <f t="array" ref="K67">_xlfn.IFS(OR(J67="Single",J67="In a relationship, not living under the same roof",J67="Widow/widower",J67="Separated / Divorced"),0,OR(J67="Common-law or Married couple",J67="In a relationship, living under the same roof"),1)</f>
        <v>1</v>
      </c>
      <c r="L67" s="2" t="s">
        <v>9</v>
      </c>
      <c r="M67" s="2" t="s">
        <v>7</v>
      </c>
      <c r="N67" s="2" t="s">
        <v>9</v>
      </c>
      <c r="O67" s="2">
        <v>4</v>
      </c>
      <c r="P67" s="2" t="s">
        <v>9</v>
      </c>
      <c r="Q67" s="2" t="s">
        <v>318</v>
      </c>
      <c r="R67" s="2" t="s">
        <v>9</v>
      </c>
      <c r="S67" s="2" t="s">
        <v>45</v>
      </c>
      <c r="T67" s="2">
        <v>168</v>
      </c>
      <c r="U67" s="2" t="s">
        <v>702</v>
      </c>
      <c r="V67" s="2">
        <v>4250</v>
      </c>
      <c r="W67" s="2">
        <v>2</v>
      </c>
      <c r="X67" s="2">
        <v>1</v>
      </c>
      <c r="Y67" s="256">
        <f t="shared" si="1"/>
        <v>3</v>
      </c>
      <c r="Z67" s="2" t="s">
        <v>7</v>
      </c>
      <c r="AA67" s="2" t="s">
        <v>7</v>
      </c>
      <c r="AB67" s="2" t="s">
        <v>7</v>
      </c>
      <c r="AC67" s="2" t="s">
        <v>7</v>
      </c>
      <c r="AD67" s="2" t="s">
        <v>7</v>
      </c>
      <c r="AE67" s="2" t="s">
        <v>340</v>
      </c>
      <c r="AF67" s="2" t="s">
        <v>253</v>
      </c>
      <c r="AG67" s="2" t="s">
        <v>62</v>
      </c>
    </row>
    <row r="68" spans="1:33" x14ac:dyDescent="0.35">
      <c r="A68" s="4">
        <v>43957.676763958334</v>
      </c>
      <c r="B68" s="2" t="s">
        <v>2607</v>
      </c>
      <c r="C68" s="2">
        <v>20</v>
      </c>
      <c r="D68" s="256" cm="1">
        <f t="array" ref="D68">_xlfn.IFS((C68&lt;27),1,(C68&lt;40)*AND(C68&gt;26),2,(C68&lt;52)*AND(C68&gt;39),3,(C68&lt;72)*AND(C68&gt;51),4,(C68&gt;71),5)</f>
        <v>1</v>
      </c>
      <c r="E68" s="2" t="s">
        <v>139</v>
      </c>
      <c r="F68" s="256" cm="1">
        <f t="array" ref="F68">_xlfn.IFS((E68="Male"),0,(E68="Female"),1)</f>
        <v>0</v>
      </c>
      <c r="G68" s="2" t="s">
        <v>50</v>
      </c>
      <c r="H68" s="2" t="s">
        <v>333</v>
      </c>
      <c r="I68" s="256" cm="1">
        <f t="array" ref="I68">_xlfn.IFS((H68="Other"),0,(H68="Basic education (school)"),1,(H68="Secondary education (high school / vocational training)"),2,(H68="Degree or Bachelor / Diploma"),3,(H68="University Master's Degree"),4,(H68="PhD"),5)</f>
        <v>2</v>
      </c>
      <c r="J68" s="2" t="s">
        <v>87</v>
      </c>
      <c r="K68" s="256" cm="1">
        <f t="array" ref="K68">_xlfn.IFS(OR(J68="Single",J68="In a relationship, not living under the same roof",J68="Widow/widower",J68="Separated / Divorced"),0,OR(J68="Common-law or Married couple",J68="In a relationship, living under the same roof"),1)</f>
        <v>0</v>
      </c>
      <c r="L68" s="2" t="s">
        <v>47</v>
      </c>
      <c r="M68" s="2" t="s">
        <v>47</v>
      </c>
      <c r="N68" s="2" t="s">
        <v>7</v>
      </c>
      <c r="O68" s="1"/>
      <c r="P68" s="2" t="s">
        <v>9</v>
      </c>
      <c r="Q68" s="2" t="s">
        <v>318</v>
      </c>
      <c r="R68" s="2" t="s">
        <v>7</v>
      </c>
      <c r="S68" s="2" t="s">
        <v>45</v>
      </c>
      <c r="T68" s="2">
        <v>380.9</v>
      </c>
      <c r="U68" s="2" t="s">
        <v>332</v>
      </c>
      <c r="V68" s="2">
        <v>330.5</v>
      </c>
      <c r="W68" s="2">
        <v>2</v>
      </c>
      <c r="X68" s="2">
        <v>0</v>
      </c>
      <c r="Y68" s="256">
        <f t="shared" si="1"/>
        <v>2</v>
      </c>
      <c r="Z68" s="2" t="s">
        <v>9</v>
      </c>
      <c r="AA68" s="2" t="s">
        <v>7</v>
      </c>
      <c r="AB68" s="2" t="s">
        <v>7</v>
      </c>
      <c r="AC68" s="2" t="s">
        <v>7</v>
      </c>
      <c r="AD68" s="2" t="s">
        <v>9</v>
      </c>
      <c r="AE68" s="2" t="s">
        <v>340</v>
      </c>
      <c r="AF68" s="2">
        <v>500</v>
      </c>
      <c r="AG68" s="2">
        <v>36</v>
      </c>
    </row>
    <row r="69" spans="1:33" x14ac:dyDescent="0.35">
      <c r="A69" s="4">
        <v>43958.415354467594</v>
      </c>
      <c r="B69" s="2" t="s">
        <v>2608</v>
      </c>
      <c r="C69" s="2">
        <v>50</v>
      </c>
      <c r="D69" s="256" cm="1">
        <f t="array" ref="D69">_xlfn.IFS((C69&lt;27),1,(C69&lt;40)*AND(C69&gt;26),2,(C69&lt;52)*AND(C69&gt;39),3,(C69&lt;72)*AND(C69&gt;51),4,(C69&gt;71),5)</f>
        <v>3</v>
      </c>
      <c r="E69" s="2" t="s">
        <v>51</v>
      </c>
      <c r="F69" s="256" cm="1">
        <f t="array" ref="F69">_xlfn.IFS((E69="Male"),0,(E69="Female"),1)</f>
        <v>1</v>
      </c>
      <c r="G69" s="2" t="s">
        <v>50</v>
      </c>
      <c r="H69" s="2" t="s">
        <v>118</v>
      </c>
      <c r="I69" s="256" cm="1">
        <f t="array" ref="I69">_xlfn.IFS((H69="Other"),0,(H69="Basic education (school)"),1,(H69="Secondary education (high school / vocational training)"),2,(H69="Degree or Bachelor / Diploma"),3,(H69="University Master's Degree"),4,(H69="PhD"),5)</f>
        <v>4</v>
      </c>
      <c r="J69" s="2" t="s">
        <v>380</v>
      </c>
      <c r="K69" s="256" cm="1">
        <f t="array" ref="K69">_xlfn.IFS(OR(J69="Single",J69="In a relationship, not living under the same roof",J69="Widow/widower",J69="Separated / Divorced"),0,OR(J69="Common-law or Married couple",J69="In a relationship, living under the same roof"),1)</f>
        <v>0</v>
      </c>
      <c r="L69" s="2" t="s">
        <v>47</v>
      </c>
      <c r="M69" s="2" t="s">
        <v>47</v>
      </c>
      <c r="N69" s="2" t="s">
        <v>9</v>
      </c>
      <c r="O69" s="2">
        <v>2</v>
      </c>
      <c r="P69" s="2" t="s">
        <v>9</v>
      </c>
      <c r="Q69" s="2" t="s">
        <v>318</v>
      </c>
      <c r="R69" s="2" t="s">
        <v>7</v>
      </c>
      <c r="S69" s="2" t="s">
        <v>45</v>
      </c>
      <c r="T69" s="2">
        <v>199</v>
      </c>
      <c r="U69" s="2" t="s">
        <v>549</v>
      </c>
      <c r="V69" s="2">
        <v>370</v>
      </c>
      <c r="W69" s="2">
        <v>0</v>
      </c>
      <c r="X69" s="2">
        <v>2</v>
      </c>
      <c r="Y69" s="256">
        <f t="shared" si="1"/>
        <v>2</v>
      </c>
      <c r="Z69" s="2" t="s">
        <v>7</v>
      </c>
      <c r="AA69" s="2" t="s">
        <v>7</v>
      </c>
      <c r="AB69" s="2" t="s">
        <v>7</v>
      </c>
      <c r="AC69" s="2" t="s">
        <v>7</v>
      </c>
      <c r="AD69" s="2" t="s">
        <v>7</v>
      </c>
      <c r="AE69" s="2" t="s">
        <v>515</v>
      </c>
      <c r="AF69" s="2" t="s">
        <v>264</v>
      </c>
      <c r="AG69" s="2" t="s">
        <v>62</v>
      </c>
    </row>
    <row r="70" spans="1:33" x14ac:dyDescent="0.35">
      <c r="A70" s="4">
        <v>43957.681518969912</v>
      </c>
      <c r="B70" s="2" t="s">
        <v>2609</v>
      </c>
      <c r="C70" s="2">
        <v>54</v>
      </c>
      <c r="D70" s="256" cm="1">
        <f t="array" ref="D70">_xlfn.IFS((C70&lt;27),1,(C70&lt;40)*AND(C70&gt;26),2,(C70&lt;52)*AND(C70&gt;39),3,(C70&lt;72)*AND(C70&gt;51),4,(C70&gt;71),5)</f>
        <v>4</v>
      </c>
      <c r="E70" s="2" t="s">
        <v>51</v>
      </c>
      <c r="F70" s="256" cm="1">
        <f t="array" ref="F70">_xlfn.IFS((E70="Male"),0,(E70="Female"),1)</f>
        <v>1</v>
      </c>
      <c r="G70" s="2" t="s">
        <v>50</v>
      </c>
      <c r="H70" s="2" t="s">
        <v>333</v>
      </c>
      <c r="I70" s="256" cm="1">
        <f t="array" ref="I70">_xlfn.IFS((H70="Other"),0,(H70="Basic education (school)"),1,(H70="Secondary education (high school / vocational training)"),2,(H70="Degree or Bachelor / Diploma"),3,(H70="University Master's Degree"),4,(H70="PhD"),5)</f>
        <v>2</v>
      </c>
      <c r="J70" s="2" t="s">
        <v>117</v>
      </c>
      <c r="K70" s="256" cm="1">
        <f t="array" ref="K70">_xlfn.IFS(OR(J70="Single",J70="In a relationship, not living under the same roof",J70="Widow/widower",J70="Separated / Divorced"),0,OR(J70="Common-law or Married couple",J70="In a relationship, living under the same roof"),1)</f>
        <v>1</v>
      </c>
      <c r="L70" s="2" t="s">
        <v>9</v>
      </c>
      <c r="M70" s="2" t="s">
        <v>7</v>
      </c>
      <c r="N70" s="2" t="s">
        <v>9</v>
      </c>
      <c r="O70" s="2">
        <v>2</v>
      </c>
      <c r="P70" s="2" t="s">
        <v>7</v>
      </c>
      <c r="Q70" s="1"/>
      <c r="R70" s="2" t="s">
        <v>9</v>
      </c>
      <c r="S70" s="2" t="s">
        <v>45</v>
      </c>
      <c r="T70" s="2">
        <v>139</v>
      </c>
      <c r="U70" s="2" t="s">
        <v>664</v>
      </c>
      <c r="V70" s="2">
        <v>10</v>
      </c>
      <c r="W70" s="2">
        <v>2</v>
      </c>
      <c r="X70" s="2">
        <v>1</v>
      </c>
      <c r="Y70" s="256">
        <f t="shared" si="1"/>
        <v>3</v>
      </c>
      <c r="Z70" s="2" t="s">
        <v>9</v>
      </c>
      <c r="AA70" s="2" t="s">
        <v>7</v>
      </c>
      <c r="AB70" s="2" t="s">
        <v>7</v>
      </c>
      <c r="AC70" s="2" t="s">
        <v>7</v>
      </c>
      <c r="AD70" s="2" t="s">
        <v>7</v>
      </c>
      <c r="AE70" s="2">
        <v>0.1</v>
      </c>
      <c r="AF70" s="2">
        <v>100</v>
      </c>
      <c r="AG70" s="2">
        <v>24</v>
      </c>
    </row>
    <row r="71" spans="1:33" x14ac:dyDescent="0.35">
      <c r="A71" s="4">
        <v>43967.529049872683</v>
      </c>
      <c r="B71" s="2" t="s">
        <v>2610</v>
      </c>
      <c r="C71" s="2">
        <v>47</v>
      </c>
      <c r="D71" s="256" cm="1">
        <f t="array" ref="D71">_xlfn.IFS((C71&lt;27),1,(C71&lt;40)*AND(C71&gt;26),2,(C71&lt;52)*AND(C71&gt;39),3,(C71&lt;72)*AND(C71&gt;51),4,(C71&gt;71),5)</f>
        <v>3</v>
      </c>
      <c r="E71" s="2" t="s">
        <v>139</v>
      </c>
      <c r="F71" s="256" cm="1">
        <f t="array" ref="F71">_xlfn.IFS((E71="Male"),0,(E71="Female"),1)</f>
        <v>0</v>
      </c>
      <c r="G71" s="2" t="s">
        <v>88</v>
      </c>
      <c r="H71" s="2" t="s">
        <v>118</v>
      </c>
      <c r="I71" s="256" cm="1">
        <f t="array" ref="I71">_xlfn.IFS((H71="Other"),0,(H71="Basic education (school)"),1,(H71="Secondary education (high school / vocational training)"),2,(H71="Degree or Bachelor / Diploma"),3,(H71="University Master's Degree"),4,(H71="PhD"),5)</f>
        <v>4</v>
      </c>
      <c r="J71" s="2" t="s">
        <v>87</v>
      </c>
      <c r="K71" s="256" cm="1">
        <f t="array" ref="K71">_xlfn.IFS(OR(J71="Single",J71="In a relationship, not living under the same roof",J71="Widow/widower",J71="Separated / Divorced"),0,OR(J71="Common-law or Married couple",J71="In a relationship, living under the same roof"),1)</f>
        <v>0</v>
      </c>
      <c r="L71" s="2" t="s">
        <v>47</v>
      </c>
      <c r="M71" s="2" t="s">
        <v>47</v>
      </c>
      <c r="N71" s="2" t="s">
        <v>9</v>
      </c>
      <c r="O71" s="2">
        <v>1</v>
      </c>
      <c r="P71" s="2" t="s">
        <v>7</v>
      </c>
      <c r="Q71" s="1"/>
      <c r="R71" s="2" t="s">
        <v>7</v>
      </c>
      <c r="S71" s="2" t="s">
        <v>86</v>
      </c>
      <c r="T71" s="2">
        <v>750</v>
      </c>
      <c r="U71" s="2" t="s">
        <v>85</v>
      </c>
      <c r="V71" s="2">
        <v>4</v>
      </c>
      <c r="W71" s="2">
        <v>0</v>
      </c>
      <c r="X71" s="2">
        <v>0</v>
      </c>
      <c r="Y71" s="256">
        <f t="shared" si="1"/>
        <v>0</v>
      </c>
      <c r="Z71" s="2" t="s">
        <v>7</v>
      </c>
      <c r="AA71" s="2" t="s">
        <v>7</v>
      </c>
      <c r="AB71" s="2" t="s">
        <v>7</v>
      </c>
      <c r="AC71" s="2" t="s">
        <v>7</v>
      </c>
      <c r="AD71" s="2" t="s">
        <v>7</v>
      </c>
      <c r="AE71" s="2" t="s">
        <v>64</v>
      </c>
      <c r="AF71" s="2" t="s">
        <v>98</v>
      </c>
      <c r="AG71" s="2" t="s">
        <v>62</v>
      </c>
    </row>
    <row r="72" spans="1:33" x14ac:dyDescent="0.35">
      <c r="A72" s="4">
        <v>43957.711400462962</v>
      </c>
      <c r="B72" s="2" t="s">
        <v>2611</v>
      </c>
      <c r="C72" s="2">
        <v>27</v>
      </c>
      <c r="D72" s="256" cm="1">
        <f t="array" ref="D72">_xlfn.IFS((C72&lt;27),1,(C72&lt;40)*AND(C72&gt;26),2,(C72&lt;52)*AND(C72&gt;39),3,(C72&lt;72)*AND(C72&gt;51),4,(C72&gt;71),5)</f>
        <v>2</v>
      </c>
      <c r="E72" s="2" t="s">
        <v>139</v>
      </c>
      <c r="F72" s="256" cm="1">
        <f t="array" ref="F72">_xlfn.IFS((E72="Male"),0,(E72="Female"),1)</f>
        <v>0</v>
      </c>
      <c r="G72" s="2" t="s">
        <v>50</v>
      </c>
      <c r="H72" s="2" t="s">
        <v>49</v>
      </c>
      <c r="I72" s="256" cm="1">
        <f t="array" ref="I72">_xlfn.IFS((H72="Other"),0,(H72="Basic education (school)"),1,(H72="Secondary education (high school / vocational training)"),2,(H72="Degree or Bachelor / Diploma"),3,(H72="University Master's Degree"),4,(H72="PhD"),5)</f>
        <v>3</v>
      </c>
      <c r="J72" s="2" t="s">
        <v>87</v>
      </c>
      <c r="K72" s="256" cm="1">
        <f t="array" ref="K72">_xlfn.IFS(OR(J72="Single",J72="In a relationship, not living under the same roof",J72="Widow/widower",J72="Separated / Divorced"),0,OR(J72="Common-law or Married couple",J72="In a relationship, living under the same roof"),1)</f>
        <v>0</v>
      </c>
      <c r="L72" s="2" t="s">
        <v>47</v>
      </c>
      <c r="M72" s="2" t="s">
        <v>47</v>
      </c>
      <c r="N72" s="2" t="s">
        <v>7</v>
      </c>
      <c r="O72" s="1"/>
      <c r="P72" s="2" t="s">
        <v>7</v>
      </c>
      <c r="Q72" s="1"/>
      <c r="R72" s="2" t="s">
        <v>7</v>
      </c>
      <c r="S72" s="2" t="s">
        <v>86</v>
      </c>
      <c r="T72" s="2" t="s">
        <v>613</v>
      </c>
      <c r="U72" s="2" t="s">
        <v>257</v>
      </c>
      <c r="V72" s="2">
        <v>20</v>
      </c>
      <c r="W72" s="2">
        <v>0</v>
      </c>
      <c r="X72" s="2">
        <v>0</v>
      </c>
      <c r="Y72" s="256">
        <f t="shared" si="1"/>
        <v>0</v>
      </c>
      <c r="Z72" s="2" t="s">
        <v>7</v>
      </c>
      <c r="AA72" s="2" t="s">
        <v>7</v>
      </c>
      <c r="AB72" s="2" t="s">
        <v>7</v>
      </c>
      <c r="AC72" s="2" t="s">
        <v>7</v>
      </c>
      <c r="AD72" s="2" t="s">
        <v>7</v>
      </c>
      <c r="AE72" s="2" t="s">
        <v>606</v>
      </c>
      <c r="AF72" s="2" t="s">
        <v>605</v>
      </c>
      <c r="AG72" s="2" t="s">
        <v>62</v>
      </c>
    </row>
    <row r="73" spans="1:33" x14ac:dyDescent="0.35">
      <c r="A73" s="4">
        <v>43963.764475682867</v>
      </c>
      <c r="B73" s="2" t="s">
        <v>2612</v>
      </c>
      <c r="C73" s="2">
        <v>56</v>
      </c>
      <c r="D73" s="256" cm="1">
        <f t="array" ref="D73">_xlfn.IFS((C73&lt;27),1,(C73&lt;40)*AND(C73&gt;26),2,(C73&lt;52)*AND(C73&gt;39),3,(C73&lt;72)*AND(C73&gt;51),4,(C73&gt;71),5)</f>
        <v>4</v>
      </c>
      <c r="E73" s="2" t="s">
        <v>51</v>
      </c>
      <c r="F73" s="256" cm="1">
        <f t="array" ref="F73">_xlfn.IFS((E73="Male"),0,(E73="Female"),1)</f>
        <v>1</v>
      </c>
      <c r="G73" s="2" t="s">
        <v>50</v>
      </c>
      <c r="H73" s="2" t="s">
        <v>118</v>
      </c>
      <c r="I73" s="256" cm="1">
        <f t="array" ref="I73">_xlfn.IFS((H73="Other"),0,(H73="Basic education (school)"),1,(H73="Secondary education (high school / vocational training)"),2,(H73="Degree or Bachelor / Diploma"),3,(H73="University Master's Degree"),4,(H73="PhD"),5)</f>
        <v>4</v>
      </c>
      <c r="J73" s="2" t="s">
        <v>117</v>
      </c>
      <c r="K73" s="256" cm="1">
        <f t="array" ref="K73">_xlfn.IFS(OR(J73="Single",J73="In a relationship, not living under the same roof",J73="Widow/widower",J73="Separated / Divorced"),0,OR(J73="Common-law or Married couple",J73="In a relationship, living under the same roof"),1)</f>
        <v>1</v>
      </c>
      <c r="L73" s="2" t="s">
        <v>9</v>
      </c>
      <c r="M73" s="2" t="s">
        <v>7</v>
      </c>
      <c r="N73" s="2" t="s">
        <v>7</v>
      </c>
      <c r="O73" s="1"/>
      <c r="P73" s="2" t="s">
        <v>9</v>
      </c>
      <c r="Q73" s="2" t="s">
        <v>179</v>
      </c>
      <c r="R73" s="2" t="s">
        <v>9</v>
      </c>
      <c r="S73" s="2" t="s">
        <v>45</v>
      </c>
      <c r="T73" s="2">
        <v>248.51560000000001</v>
      </c>
      <c r="U73" s="2" t="s">
        <v>276</v>
      </c>
      <c r="V73" s="2">
        <v>250</v>
      </c>
      <c r="W73" s="2">
        <v>2</v>
      </c>
      <c r="X73" s="2">
        <v>0</v>
      </c>
      <c r="Y73" s="256">
        <f t="shared" si="1"/>
        <v>2</v>
      </c>
      <c r="Z73" s="2" t="s">
        <v>7</v>
      </c>
      <c r="AA73" s="2" t="s">
        <v>9</v>
      </c>
      <c r="AB73" s="2" t="s">
        <v>9</v>
      </c>
      <c r="AC73" s="2" t="s">
        <v>7</v>
      </c>
      <c r="AD73" s="2" t="s">
        <v>7</v>
      </c>
      <c r="AE73" s="2">
        <v>0.1</v>
      </c>
      <c r="AF73" s="2" t="s">
        <v>264</v>
      </c>
      <c r="AG73" s="2" t="s">
        <v>263</v>
      </c>
    </row>
    <row r="74" spans="1:33" x14ac:dyDescent="0.35">
      <c r="A74" s="4">
        <v>43955.736154687504</v>
      </c>
      <c r="B74" s="2" t="s">
        <v>2613</v>
      </c>
      <c r="C74" s="2">
        <v>37</v>
      </c>
      <c r="D74" s="256" cm="1">
        <f t="array" ref="D74">_xlfn.IFS((C74&lt;27),1,(C74&lt;40)*AND(C74&gt;26),2,(C74&lt;52)*AND(C74&gt;39),3,(C74&lt;72)*AND(C74&gt;51),4,(C74&gt;71),5)</f>
        <v>2</v>
      </c>
      <c r="E74" s="2" t="s">
        <v>139</v>
      </c>
      <c r="F74" s="256" cm="1">
        <f t="array" ref="F74">_xlfn.IFS((E74="Male"),0,(E74="Female"),1)</f>
        <v>0</v>
      </c>
      <c r="G74" s="2" t="s">
        <v>50</v>
      </c>
      <c r="H74" s="2" t="s">
        <v>49</v>
      </c>
      <c r="I74" s="256" cm="1">
        <f t="array" ref="I74">_xlfn.IFS((H74="Other"),0,(H74="Basic education (school)"),1,(H74="Secondary education (high school / vocational training)"),2,(H74="Degree or Bachelor / Diploma"),3,(H74="University Master's Degree"),4,(H74="PhD"),5)</f>
        <v>3</v>
      </c>
      <c r="J74" s="2" t="s">
        <v>87</v>
      </c>
      <c r="K74" s="256" cm="1">
        <f t="array" ref="K74">_xlfn.IFS(OR(J74="Single",J74="In a relationship, not living under the same roof",J74="Widow/widower",J74="Separated / Divorced"),0,OR(J74="Common-law or Married couple",J74="In a relationship, living under the same roof"),1)</f>
        <v>0</v>
      </c>
      <c r="L74" s="2" t="s">
        <v>47</v>
      </c>
      <c r="M74" s="2" t="s">
        <v>47</v>
      </c>
      <c r="N74" s="2" t="s">
        <v>7</v>
      </c>
      <c r="O74" s="2">
        <v>0</v>
      </c>
      <c r="P74" s="2" t="s">
        <v>9</v>
      </c>
      <c r="Q74" s="2" t="s">
        <v>449</v>
      </c>
      <c r="R74" s="2" t="s">
        <v>9</v>
      </c>
      <c r="S74" s="2" t="s">
        <v>86</v>
      </c>
      <c r="T74" s="2">
        <v>70</v>
      </c>
      <c r="U74" s="2" t="s">
        <v>950</v>
      </c>
      <c r="V74" s="2">
        <v>0</v>
      </c>
      <c r="W74" s="2">
        <v>1</v>
      </c>
      <c r="X74" s="2">
        <v>0</v>
      </c>
      <c r="Y74" s="256">
        <f t="shared" si="1"/>
        <v>1</v>
      </c>
      <c r="Z74" s="2" t="s">
        <v>7</v>
      </c>
      <c r="AA74" s="2" t="s">
        <v>7</v>
      </c>
      <c r="AB74" s="2" t="s">
        <v>7</v>
      </c>
      <c r="AC74" s="2" t="s">
        <v>7</v>
      </c>
      <c r="AD74" s="2" t="s">
        <v>7</v>
      </c>
      <c r="AE74" s="2" t="s">
        <v>942</v>
      </c>
      <c r="AF74" s="2" t="s">
        <v>63</v>
      </c>
      <c r="AG74" s="2">
        <v>47</v>
      </c>
    </row>
    <row r="75" spans="1:33" x14ac:dyDescent="0.35">
      <c r="A75" s="4">
        <v>43957.59366489583</v>
      </c>
      <c r="B75" s="2" t="s">
        <v>2614</v>
      </c>
      <c r="C75" s="2">
        <v>66</v>
      </c>
      <c r="D75" s="256" cm="1">
        <f t="array" ref="D75">_xlfn.IFS((C75&lt;27),1,(C75&lt;40)*AND(C75&gt;26),2,(C75&lt;52)*AND(C75&gt;39),3,(C75&lt;72)*AND(C75&gt;51),4,(C75&gt;71),5)</f>
        <v>4</v>
      </c>
      <c r="E75" s="2" t="s">
        <v>139</v>
      </c>
      <c r="F75" s="256" cm="1">
        <f t="array" ref="F75">_xlfn.IFS((E75="Male"),0,(E75="Female"),1)</f>
        <v>0</v>
      </c>
      <c r="G75" s="2" t="s">
        <v>50</v>
      </c>
      <c r="H75" s="2" t="s">
        <v>180</v>
      </c>
      <c r="I75" s="256" cm="1">
        <f t="array" ref="I75">_xlfn.IFS((H75="Other"),0,(H75="Basic education (school)"),1,(H75="Secondary education (high school / vocational training)"),2,(H75="Degree or Bachelor / Diploma"),3,(H75="University Master's Degree"),4,(H75="PhD"),5)</f>
        <v>5</v>
      </c>
      <c r="J75" s="2" t="s">
        <v>137</v>
      </c>
      <c r="K75" s="256" cm="1">
        <f t="array" ref="K75">_xlfn.IFS(OR(J75="Single",J75="In a relationship, not living under the same roof",J75="Widow/widower",J75="Separated / Divorced"),0,OR(J75="Common-law or Married couple",J75="In a relationship, living under the same roof"),1)</f>
        <v>1</v>
      </c>
      <c r="L75" s="2" t="s">
        <v>7</v>
      </c>
      <c r="M75" s="2" t="s">
        <v>7</v>
      </c>
      <c r="N75" s="2" t="s">
        <v>9</v>
      </c>
      <c r="O75" s="2">
        <v>2</v>
      </c>
      <c r="P75" s="2" t="s">
        <v>7</v>
      </c>
      <c r="Q75" s="2" t="s">
        <v>46</v>
      </c>
      <c r="R75" s="2" t="s">
        <v>9</v>
      </c>
      <c r="S75" s="2" t="s">
        <v>86</v>
      </c>
      <c r="T75" s="2">
        <v>120</v>
      </c>
      <c r="U75" s="2" t="s">
        <v>136</v>
      </c>
      <c r="V75" s="2">
        <v>6</v>
      </c>
      <c r="W75" s="2">
        <v>1</v>
      </c>
      <c r="X75" s="2">
        <v>0</v>
      </c>
      <c r="Y75" s="256">
        <f t="shared" si="1"/>
        <v>1</v>
      </c>
      <c r="Z75" s="2" t="s">
        <v>7</v>
      </c>
      <c r="AA75" s="2" t="s">
        <v>7</v>
      </c>
      <c r="AB75" s="2" t="s">
        <v>9</v>
      </c>
      <c r="AC75" s="2" t="s">
        <v>7</v>
      </c>
      <c r="AD75" s="2" t="s">
        <v>7</v>
      </c>
      <c r="AE75" s="2">
        <v>0.1</v>
      </c>
      <c r="AF75" s="2">
        <v>5</v>
      </c>
      <c r="AG75" s="2">
        <v>47</v>
      </c>
    </row>
    <row r="76" spans="1:33" x14ac:dyDescent="0.35">
      <c r="A76" s="4">
        <v>43953.865341261575</v>
      </c>
      <c r="B76" s="2" t="s">
        <v>2615</v>
      </c>
      <c r="C76" s="2">
        <v>58</v>
      </c>
      <c r="D76" s="256" cm="1">
        <f t="array" ref="D76">_xlfn.IFS((C76&lt;27),1,(C76&lt;40)*AND(C76&gt;26),2,(C76&lt;52)*AND(C76&gt;39),3,(C76&lt;72)*AND(C76&gt;51),4,(C76&gt;71),5)</f>
        <v>4</v>
      </c>
      <c r="E76" s="2" t="s">
        <v>51</v>
      </c>
      <c r="F76" s="256" cm="1">
        <f t="array" ref="F76">_xlfn.IFS((E76="Male"),0,(E76="Female"),1)</f>
        <v>1</v>
      </c>
      <c r="G76" s="2" t="s">
        <v>50</v>
      </c>
      <c r="H76" s="2" t="s">
        <v>49</v>
      </c>
      <c r="I76" s="256" cm="1">
        <f t="array" ref="I76">_xlfn.IFS((H76="Other"),0,(H76="Basic education (school)"),1,(H76="Secondary education (high school / vocational training)"),2,(H76="Degree or Bachelor / Diploma"),3,(H76="University Master's Degree"),4,(H76="PhD"),5)</f>
        <v>3</v>
      </c>
      <c r="J76" s="2" t="s">
        <v>117</v>
      </c>
      <c r="K76" s="256" cm="1">
        <f t="array" ref="K76">_xlfn.IFS(OR(J76="Single",J76="In a relationship, not living under the same roof",J76="Widow/widower",J76="Separated / Divorced"),0,OR(J76="Common-law or Married couple",J76="In a relationship, living under the same roof"),1)</f>
        <v>1</v>
      </c>
      <c r="L76" s="2" t="s">
        <v>9</v>
      </c>
      <c r="M76" s="2" t="s">
        <v>7</v>
      </c>
      <c r="N76" s="2" t="s">
        <v>9</v>
      </c>
      <c r="O76" s="2">
        <v>8</v>
      </c>
      <c r="P76" s="2" t="s">
        <v>9</v>
      </c>
      <c r="Q76" s="2" t="s">
        <v>449</v>
      </c>
      <c r="R76" s="2" t="s">
        <v>7</v>
      </c>
      <c r="S76" s="2" t="s">
        <v>45</v>
      </c>
      <c r="T76" s="2">
        <v>250</v>
      </c>
      <c r="U76" s="2" t="s">
        <v>178</v>
      </c>
      <c r="V76" s="2">
        <v>30</v>
      </c>
      <c r="W76" s="2">
        <v>1</v>
      </c>
      <c r="X76" s="2">
        <v>0</v>
      </c>
      <c r="Y76" s="256">
        <f t="shared" si="1"/>
        <v>1</v>
      </c>
      <c r="Z76" s="2" t="s">
        <v>7</v>
      </c>
      <c r="AA76" s="2" t="s">
        <v>7</v>
      </c>
      <c r="AB76" s="2" t="s">
        <v>7</v>
      </c>
      <c r="AC76" s="2" t="s">
        <v>7</v>
      </c>
      <c r="AD76" s="2" t="s">
        <v>7</v>
      </c>
      <c r="AE76" s="2">
        <v>0.1</v>
      </c>
      <c r="AF76" s="2" t="s">
        <v>1074</v>
      </c>
      <c r="AG76" s="2">
        <v>47</v>
      </c>
    </row>
    <row r="77" spans="1:33" x14ac:dyDescent="0.35">
      <c r="A77" s="4">
        <v>43956.185696875</v>
      </c>
      <c r="B77" s="2" t="s">
        <v>2616</v>
      </c>
      <c r="C77" s="2">
        <v>43</v>
      </c>
      <c r="D77" s="256" cm="1">
        <f t="array" ref="D77">_xlfn.IFS((C77&lt;27),1,(C77&lt;40)*AND(C77&gt;26),2,(C77&lt;52)*AND(C77&gt;39),3,(C77&lt;72)*AND(C77&gt;51),4,(C77&gt;71),5)</f>
        <v>3</v>
      </c>
      <c r="E77" s="2" t="s">
        <v>139</v>
      </c>
      <c r="F77" s="256" cm="1">
        <f t="array" ref="F77">_xlfn.IFS((E77="Male"),0,(E77="Female"),1)</f>
        <v>0</v>
      </c>
      <c r="G77" s="2" t="s">
        <v>138</v>
      </c>
      <c r="H77" s="2" t="s">
        <v>118</v>
      </c>
      <c r="I77" s="256" cm="1">
        <f t="array" ref="I77">_xlfn.IFS((H77="Other"),0,(H77="Basic education (school)"),1,(H77="Secondary education (high school / vocational training)"),2,(H77="Degree or Bachelor / Diploma"),3,(H77="University Master's Degree"),4,(H77="PhD"),5)</f>
        <v>4</v>
      </c>
      <c r="J77" s="2" t="s">
        <v>578</v>
      </c>
      <c r="K77" s="256" cm="1">
        <f t="array" ref="K77">_xlfn.IFS(OR(J77="Single",J77="In a relationship, not living under the same roof",J77="Widow/widower",J77="Separated / Divorced"),0,OR(J77="Common-law or Married couple",J77="In a relationship, living under the same roof"),1)</f>
        <v>0</v>
      </c>
      <c r="L77" s="2" t="s">
        <v>47</v>
      </c>
      <c r="M77" s="2" t="s">
        <v>47</v>
      </c>
      <c r="N77" s="2" t="s">
        <v>9</v>
      </c>
      <c r="O77" s="2">
        <v>1</v>
      </c>
      <c r="P77" s="2" t="s">
        <v>7</v>
      </c>
      <c r="Q77" s="1"/>
      <c r="R77" s="2" t="s">
        <v>7</v>
      </c>
      <c r="S77" s="2" t="s">
        <v>86</v>
      </c>
      <c r="T77" s="2">
        <v>65</v>
      </c>
      <c r="U77" s="1"/>
      <c r="V77" s="1"/>
      <c r="W77" s="2">
        <v>0</v>
      </c>
      <c r="X77" s="2">
        <v>1</v>
      </c>
      <c r="Y77" s="256">
        <f t="shared" si="1"/>
        <v>1</v>
      </c>
      <c r="Z77" s="2" t="s">
        <v>7</v>
      </c>
      <c r="AA77" s="2" t="s">
        <v>7</v>
      </c>
      <c r="AB77" s="2" t="s">
        <v>7</v>
      </c>
      <c r="AC77" s="2" t="s">
        <v>7</v>
      </c>
      <c r="AD77" s="2" t="s">
        <v>7</v>
      </c>
      <c r="AE77" s="2">
        <v>1.05</v>
      </c>
      <c r="AF77" s="2" t="s">
        <v>264</v>
      </c>
      <c r="AG77" s="2" t="s">
        <v>934</v>
      </c>
    </row>
    <row r="78" spans="1:33" x14ac:dyDescent="0.35">
      <c r="A78" s="4">
        <v>43979.758656226855</v>
      </c>
      <c r="B78" s="2" t="s">
        <v>2617</v>
      </c>
      <c r="C78" s="2">
        <v>22</v>
      </c>
      <c r="D78" s="256" cm="1">
        <f t="array" ref="D78">_xlfn.IFS((C78&lt;27),1,(C78&lt;40)*AND(C78&gt;26),2,(C78&lt;52)*AND(C78&gt;39),3,(C78&lt;72)*AND(C78&gt;51),4,(C78&gt;71),5)</f>
        <v>1</v>
      </c>
      <c r="E78" s="2" t="s">
        <v>51</v>
      </c>
      <c r="F78" s="256" cm="1">
        <f t="array" ref="F78">_xlfn.IFS((E78="Male"),0,(E78="Female"),1)</f>
        <v>1</v>
      </c>
      <c r="G78" s="2" t="s">
        <v>50</v>
      </c>
      <c r="H78" s="2" t="s">
        <v>49</v>
      </c>
      <c r="I78" s="256" cm="1">
        <f t="array" ref="I78">_xlfn.IFS((H78="Other"),0,(H78="Basic education (school)"),1,(H78="Secondary education (high school / vocational training)"),2,(H78="Degree or Bachelor / Diploma"),3,(H78="University Master's Degree"),4,(H78="PhD"),5)</f>
        <v>3</v>
      </c>
      <c r="J78" s="2" t="s">
        <v>48</v>
      </c>
      <c r="K78" s="256" cm="1">
        <f t="array" ref="K78">_xlfn.IFS(OR(J78="Single",J78="In a relationship, not living under the same roof",J78="Widow/widower",J78="Separated / Divorced"),0,OR(J78="Common-law or Married couple",J78="In a relationship, living under the same roof"),1)</f>
        <v>0</v>
      </c>
      <c r="L78" s="2" t="s">
        <v>47</v>
      </c>
      <c r="M78" s="2" t="s">
        <v>47</v>
      </c>
      <c r="N78" s="2" t="s">
        <v>7</v>
      </c>
      <c r="O78" s="1"/>
      <c r="P78" s="2" t="s">
        <v>9</v>
      </c>
      <c r="Q78" s="2" t="s">
        <v>46</v>
      </c>
      <c r="R78" s="2" t="s">
        <v>7</v>
      </c>
      <c r="S78" s="2" t="s">
        <v>45</v>
      </c>
      <c r="T78" s="1"/>
      <c r="U78" s="2" t="s">
        <v>44</v>
      </c>
      <c r="V78" s="2">
        <v>1000</v>
      </c>
      <c r="W78" s="2">
        <v>2</v>
      </c>
      <c r="X78" s="2">
        <v>1</v>
      </c>
      <c r="Y78" s="256">
        <f t="shared" si="1"/>
        <v>3</v>
      </c>
      <c r="Z78" s="2" t="s">
        <v>7</v>
      </c>
      <c r="AA78" s="2" t="s">
        <v>9</v>
      </c>
      <c r="AB78" s="2" t="s">
        <v>7</v>
      </c>
      <c r="AC78" s="2" t="s">
        <v>7</v>
      </c>
      <c r="AD78" s="2" t="s">
        <v>7</v>
      </c>
      <c r="AE78" s="2">
        <v>0.1</v>
      </c>
      <c r="AF78" s="2">
        <v>100</v>
      </c>
      <c r="AG78" s="2">
        <v>47</v>
      </c>
    </row>
    <row r="79" spans="1:33" x14ac:dyDescent="0.35">
      <c r="A79" s="4">
        <v>43955.605170486117</v>
      </c>
      <c r="B79" s="2" t="s">
        <v>2618</v>
      </c>
      <c r="C79" s="2">
        <v>23</v>
      </c>
      <c r="D79" s="256" cm="1">
        <f t="array" ref="D79">_xlfn.IFS((C79&lt;27),1,(C79&lt;40)*AND(C79&gt;26),2,(C79&lt;52)*AND(C79&gt;39),3,(C79&lt;72)*AND(C79&gt;51),4,(C79&gt;71),5)</f>
        <v>1</v>
      </c>
      <c r="E79" s="2" t="s">
        <v>51</v>
      </c>
      <c r="F79" s="256" cm="1">
        <f t="array" ref="F79">_xlfn.IFS((E79="Male"),0,(E79="Female"),1)</f>
        <v>1</v>
      </c>
      <c r="G79" s="2" t="s">
        <v>50</v>
      </c>
      <c r="H79" s="2" t="s">
        <v>118</v>
      </c>
      <c r="I79" s="256" cm="1">
        <f t="array" ref="I79">_xlfn.IFS((H79="Other"),0,(H79="Basic education (school)"),1,(H79="Secondary education (high school / vocational training)"),2,(H79="Degree or Bachelor / Diploma"),3,(H79="University Master's Degree"),4,(H79="PhD"),5)</f>
        <v>4</v>
      </c>
      <c r="J79" s="2" t="s">
        <v>48</v>
      </c>
      <c r="K79" s="256" cm="1">
        <f t="array" ref="K79">_xlfn.IFS(OR(J79="Single",J79="In a relationship, not living under the same roof",J79="Widow/widower",J79="Separated / Divorced"),0,OR(J79="Common-law or Married couple",J79="In a relationship, living under the same roof"),1)</f>
        <v>0</v>
      </c>
      <c r="L79" s="2" t="s">
        <v>47</v>
      </c>
      <c r="M79" s="2" t="s">
        <v>47</v>
      </c>
      <c r="N79" s="2" t="s">
        <v>7</v>
      </c>
      <c r="O79" s="1"/>
      <c r="P79" s="2" t="s">
        <v>7</v>
      </c>
      <c r="Q79" s="2" t="s">
        <v>46</v>
      </c>
      <c r="R79" s="2" t="s">
        <v>7</v>
      </c>
      <c r="S79" s="2" t="s">
        <v>86</v>
      </c>
      <c r="T79" s="2">
        <v>500</v>
      </c>
      <c r="U79" s="2" t="s">
        <v>20</v>
      </c>
      <c r="V79" s="1"/>
      <c r="W79" s="2">
        <v>2</v>
      </c>
      <c r="X79" s="2">
        <v>0</v>
      </c>
      <c r="Y79" s="256">
        <f t="shared" si="1"/>
        <v>2</v>
      </c>
      <c r="Z79" s="2" t="s">
        <v>7</v>
      </c>
      <c r="AA79" s="2" t="s">
        <v>7</v>
      </c>
      <c r="AB79" s="2" t="s">
        <v>7</v>
      </c>
      <c r="AC79" s="2" t="s">
        <v>7</v>
      </c>
      <c r="AD79" s="2" t="s">
        <v>7</v>
      </c>
      <c r="AE79" s="2" t="s">
        <v>971</v>
      </c>
      <c r="AF79" s="2" t="s">
        <v>253</v>
      </c>
      <c r="AG79" s="2">
        <v>47</v>
      </c>
    </row>
    <row r="80" spans="1:33" x14ac:dyDescent="0.35">
      <c r="A80" s="4">
        <v>43958.872250266199</v>
      </c>
      <c r="B80" s="2" t="s">
        <v>2619</v>
      </c>
      <c r="C80" s="2">
        <v>21</v>
      </c>
      <c r="D80" s="256" cm="1">
        <f t="array" ref="D80">_xlfn.IFS((C80&lt;27),1,(C80&lt;40)*AND(C80&gt;26),2,(C80&lt;52)*AND(C80&gt;39),3,(C80&lt;72)*AND(C80&gt;51),4,(C80&gt;71),5)</f>
        <v>1</v>
      </c>
      <c r="E80" s="2" t="s">
        <v>139</v>
      </c>
      <c r="F80" s="256" cm="1">
        <f t="array" ref="F80">_xlfn.IFS((E80="Male"),0,(E80="Female"),1)</f>
        <v>0</v>
      </c>
      <c r="G80" s="2" t="s">
        <v>50</v>
      </c>
      <c r="H80" s="2" t="s">
        <v>333</v>
      </c>
      <c r="I80" s="256" cm="1">
        <f t="array" ref="I80">_xlfn.IFS((H80="Other"),0,(H80="Basic education (school)"),1,(H80="Secondary education (high school / vocational training)"),2,(H80="Degree or Bachelor / Diploma"),3,(H80="University Master's Degree"),4,(H80="PhD"),5)</f>
        <v>2</v>
      </c>
      <c r="J80" s="2" t="s">
        <v>87</v>
      </c>
      <c r="K80" s="256" cm="1">
        <f t="array" ref="K80">_xlfn.IFS(OR(J80="Single",J80="In a relationship, not living under the same roof",J80="Widow/widower",J80="Separated / Divorced"),0,OR(J80="Common-law or Married couple",J80="In a relationship, living under the same roof"),1)</f>
        <v>0</v>
      </c>
      <c r="L80" s="2" t="s">
        <v>47</v>
      </c>
      <c r="M80" s="2" t="s">
        <v>47</v>
      </c>
      <c r="N80" s="2" t="s">
        <v>7</v>
      </c>
      <c r="O80" s="1"/>
      <c r="P80" s="2" t="s">
        <v>7</v>
      </c>
      <c r="Q80" s="1"/>
      <c r="R80" s="2" t="s">
        <v>7</v>
      </c>
      <c r="S80" s="2" t="s">
        <v>86</v>
      </c>
      <c r="T80" s="2">
        <v>37</v>
      </c>
      <c r="U80" s="1"/>
      <c r="V80" s="1"/>
      <c r="W80" s="2">
        <v>4</v>
      </c>
      <c r="X80" s="2">
        <v>0</v>
      </c>
      <c r="Y80" s="256">
        <f t="shared" si="1"/>
        <v>4</v>
      </c>
      <c r="Z80" s="2" t="s">
        <v>7</v>
      </c>
      <c r="AA80" s="2" t="s">
        <v>7</v>
      </c>
      <c r="AB80" s="2" t="s">
        <v>7</v>
      </c>
      <c r="AC80" s="2" t="s">
        <v>7</v>
      </c>
      <c r="AD80" s="2" t="s">
        <v>7</v>
      </c>
      <c r="AE80" s="2">
        <v>54.5</v>
      </c>
      <c r="AF80" s="2" t="s">
        <v>98</v>
      </c>
      <c r="AG80" s="2" t="s">
        <v>62</v>
      </c>
    </row>
    <row r="81" spans="1:33" x14ac:dyDescent="0.35">
      <c r="A81" s="4">
        <v>43956.98099167824</v>
      </c>
      <c r="B81" s="2" t="s">
        <v>2620</v>
      </c>
      <c r="C81" s="2">
        <v>37</v>
      </c>
      <c r="D81" s="256" cm="1">
        <f t="array" ref="D81">_xlfn.IFS((C81&lt;27),1,(C81&lt;40)*AND(C81&gt;26),2,(C81&lt;52)*AND(C81&gt;39),3,(C81&lt;72)*AND(C81&gt;51),4,(C81&gt;71),5)</f>
        <v>2</v>
      </c>
      <c r="E81" s="2" t="s">
        <v>51</v>
      </c>
      <c r="F81" s="256" cm="1">
        <f t="array" ref="F81">_xlfn.IFS((E81="Male"),0,(E81="Female"),1)</f>
        <v>1</v>
      </c>
      <c r="G81" s="2" t="s">
        <v>915</v>
      </c>
      <c r="H81" s="2" t="s">
        <v>118</v>
      </c>
      <c r="I81" s="256" cm="1">
        <f t="array" ref="I81">_xlfn.IFS((H81="Other"),0,(H81="Basic education (school)"),1,(H81="Secondary education (high school / vocational training)"),2,(H81="Degree or Bachelor / Diploma"),3,(H81="University Master's Degree"),4,(H81="PhD"),5)</f>
        <v>4</v>
      </c>
      <c r="J81" s="2" t="s">
        <v>48</v>
      </c>
      <c r="K81" s="256" cm="1">
        <f t="array" ref="K81">_xlfn.IFS(OR(J81="Single",J81="In a relationship, not living under the same roof",J81="Widow/widower",J81="Separated / Divorced"),0,OR(J81="Common-law or Married couple",J81="In a relationship, living under the same roof"),1)</f>
        <v>0</v>
      </c>
      <c r="L81" s="2" t="s">
        <v>47</v>
      </c>
      <c r="M81" s="2" t="s">
        <v>47</v>
      </c>
      <c r="N81" s="2" t="s">
        <v>7</v>
      </c>
      <c r="O81" s="1"/>
      <c r="P81" s="2" t="s">
        <v>7</v>
      </c>
      <c r="Q81" s="1"/>
      <c r="R81" s="2" t="s">
        <v>7</v>
      </c>
      <c r="S81" s="2" t="s">
        <v>914</v>
      </c>
      <c r="T81" s="2">
        <v>36</v>
      </c>
      <c r="U81" s="2" t="s">
        <v>20</v>
      </c>
      <c r="V81" s="1"/>
      <c r="W81" s="2">
        <v>0</v>
      </c>
      <c r="X81" s="2">
        <v>0</v>
      </c>
      <c r="Y81" s="256">
        <f t="shared" si="1"/>
        <v>0</v>
      </c>
      <c r="Z81" s="2" t="s">
        <v>7</v>
      </c>
      <c r="AA81" s="2" t="s">
        <v>7</v>
      </c>
      <c r="AB81" s="2" t="s">
        <v>7</v>
      </c>
      <c r="AC81" s="2" t="s">
        <v>7</v>
      </c>
      <c r="AD81" s="2" t="s">
        <v>7</v>
      </c>
      <c r="AE81" s="2">
        <v>1.05</v>
      </c>
      <c r="AF81" s="2" t="s">
        <v>98</v>
      </c>
      <c r="AG81" s="2">
        <v>47</v>
      </c>
    </row>
    <row r="82" spans="1:33" x14ac:dyDescent="0.35">
      <c r="A82" s="4">
        <v>43970.498935694442</v>
      </c>
      <c r="B82" s="2" t="s">
        <v>2621</v>
      </c>
      <c r="C82" s="2">
        <v>37</v>
      </c>
      <c r="D82" s="256" cm="1">
        <f t="array" ref="D82">_xlfn.IFS((C82&lt;27),1,(C82&lt;40)*AND(C82&gt;26),2,(C82&lt;52)*AND(C82&gt;39),3,(C82&lt;72)*AND(C82&gt;51),4,(C82&gt;71),5)</f>
        <v>2</v>
      </c>
      <c r="E82" s="2" t="s">
        <v>139</v>
      </c>
      <c r="F82" s="256" cm="1">
        <f t="array" ref="F82">_xlfn.IFS((E82="Male"),0,(E82="Female"),1)</f>
        <v>0</v>
      </c>
      <c r="G82" s="2" t="s">
        <v>181</v>
      </c>
      <c r="H82" s="2" t="s">
        <v>180</v>
      </c>
      <c r="I82" s="256" cm="1">
        <f t="array" ref="I82">_xlfn.IFS((H82="Other"),0,(H82="Basic education (school)"),1,(H82="Secondary education (high school / vocational training)"),2,(H82="Degree or Bachelor / Diploma"),3,(H82="University Master's Degree"),4,(H82="PhD"),5)</f>
        <v>5</v>
      </c>
      <c r="J82" s="2" t="s">
        <v>137</v>
      </c>
      <c r="K82" s="256" cm="1">
        <f t="array" ref="K82">_xlfn.IFS(OR(J82="Single",J82="In a relationship, not living under the same roof",J82="Widow/widower",J82="Separated / Divorced"),0,OR(J82="Common-law or Married couple",J82="In a relationship, living under the same roof"),1)</f>
        <v>1</v>
      </c>
      <c r="L82" s="2" t="s">
        <v>7</v>
      </c>
      <c r="M82" s="2" t="s">
        <v>7</v>
      </c>
      <c r="N82" s="2" t="s">
        <v>9</v>
      </c>
      <c r="O82" s="2">
        <v>2</v>
      </c>
      <c r="P82" s="2" t="s">
        <v>7</v>
      </c>
      <c r="Q82" s="2" t="s">
        <v>179</v>
      </c>
      <c r="R82" s="2" t="s">
        <v>7</v>
      </c>
      <c r="S82" s="2" t="s">
        <v>45</v>
      </c>
      <c r="T82" s="2">
        <v>120</v>
      </c>
      <c r="U82" s="2" t="s">
        <v>178</v>
      </c>
      <c r="V82" s="2">
        <v>50</v>
      </c>
      <c r="W82" s="2">
        <v>1</v>
      </c>
      <c r="X82" s="2">
        <v>2</v>
      </c>
      <c r="Y82" s="256">
        <f t="shared" si="1"/>
        <v>3</v>
      </c>
      <c r="Z82" s="2" t="s">
        <v>7</v>
      </c>
      <c r="AA82" s="2" t="s">
        <v>7</v>
      </c>
      <c r="AB82" s="2" t="s">
        <v>7</v>
      </c>
      <c r="AC82" s="2" t="s">
        <v>7</v>
      </c>
      <c r="AD82" s="2" t="s">
        <v>7</v>
      </c>
      <c r="AE82" s="2" t="s">
        <v>64</v>
      </c>
      <c r="AF82" s="2" t="s">
        <v>98</v>
      </c>
      <c r="AG82" s="2" t="s">
        <v>62</v>
      </c>
    </row>
    <row r="83" spans="1:33" x14ac:dyDescent="0.35">
      <c r="A83" s="4">
        <v>43973.320674918985</v>
      </c>
      <c r="B83" s="2" t="s">
        <v>2622</v>
      </c>
      <c r="C83" s="2">
        <v>23</v>
      </c>
      <c r="D83" s="256" cm="1">
        <f t="array" ref="D83">_xlfn.IFS((C83&lt;27),1,(C83&lt;40)*AND(C83&gt;26),2,(C83&lt;52)*AND(C83&gt;39),3,(C83&lt;72)*AND(C83&gt;51),4,(C83&gt;71),5)</f>
        <v>1</v>
      </c>
      <c r="E83" s="2" t="s">
        <v>51</v>
      </c>
      <c r="F83" s="256" cm="1">
        <f t="array" ref="F83">_xlfn.IFS((E83="Male"),0,(E83="Female"),1)</f>
        <v>1</v>
      </c>
      <c r="G83" s="2" t="s">
        <v>50</v>
      </c>
      <c r="H83" s="2" t="s">
        <v>49</v>
      </c>
      <c r="I83" s="256" cm="1">
        <f t="array" ref="I83">_xlfn.IFS((H83="Other"),0,(H83="Basic education (school)"),1,(H83="Secondary education (high school / vocational training)"),2,(H83="Degree or Bachelor / Diploma"),3,(H83="University Master's Degree"),4,(H83="PhD"),5)</f>
        <v>3</v>
      </c>
      <c r="J83" s="2" t="s">
        <v>87</v>
      </c>
      <c r="K83" s="256" cm="1">
        <f t="array" ref="K83">_xlfn.IFS(OR(J83="Single",J83="In a relationship, not living under the same roof",J83="Widow/widower",J83="Separated / Divorced"),0,OR(J83="Common-law or Married couple",J83="In a relationship, living under the same roof"),1)</f>
        <v>0</v>
      </c>
      <c r="L83" s="2" t="s">
        <v>47</v>
      </c>
      <c r="M83" s="2" t="s">
        <v>47</v>
      </c>
      <c r="N83" s="2" t="s">
        <v>7</v>
      </c>
      <c r="O83" s="1"/>
      <c r="P83" s="2" t="s">
        <v>7</v>
      </c>
      <c r="Q83" s="1"/>
      <c r="R83" s="2" t="s">
        <v>9</v>
      </c>
      <c r="S83" s="2" t="s">
        <v>86</v>
      </c>
      <c r="T83" s="2" t="s">
        <v>155</v>
      </c>
      <c r="U83" s="2" t="s">
        <v>154</v>
      </c>
      <c r="V83" s="2">
        <v>121.92</v>
      </c>
      <c r="W83" s="2">
        <v>2</v>
      </c>
      <c r="X83" s="2">
        <v>0</v>
      </c>
      <c r="Y83" s="256">
        <f t="shared" si="1"/>
        <v>2</v>
      </c>
      <c r="Z83" s="2" t="s">
        <v>9</v>
      </c>
      <c r="AA83" s="2" t="s">
        <v>9</v>
      </c>
      <c r="AB83" s="2" t="s">
        <v>7</v>
      </c>
      <c r="AC83" s="2" t="s">
        <v>7</v>
      </c>
      <c r="AD83" s="2" t="s">
        <v>7</v>
      </c>
      <c r="AE83" s="2" t="s">
        <v>64</v>
      </c>
      <c r="AF83" s="2" t="s">
        <v>98</v>
      </c>
      <c r="AG83" s="2" t="s">
        <v>62</v>
      </c>
    </row>
    <row r="84" spans="1:33" x14ac:dyDescent="0.35">
      <c r="A84" s="4">
        <v>43964.409609814815</v>
      </c>
      <c r="B84" s="2" t="s">
        <v>2623</v>
      </c>
      <c r="C84" s="2">
        <v>28</v>
      </c>
      <c r="D84" s="256" cm="1">
        <f t="array" ref="D84">_xlfn.IFS((C84&lt;27),1,(C84&lt;40)*AND(C84&gt;26),2,(C84&lt;52)*AND(C84&gt;39),3,(C84&lt;72)*AND(C84&gt;51),4,(C84&gt;71),5)</f>
        <v>2</v>
      </c>
      <c r="E84" s="2" t="s">
        <v>139</v>
      </c>
      <c r="F84" s="256" cm="1">
        <f t="array" ref="F84">_xlfn.IFS((E84="Male"),0,(E84="Female"),1)</f>
        <v>0</v>
      </c>
      <c r="G84" s="2" t="s">
        <v>138</v>
      </c>
      <c r="H84" s="2" t="s">
        <v>118</v>
      </c>
      <c r="I84" s="256" cm="1">
        <f t="array" ref="I84">_xlfn.IFS((H84="Other"),0,(H84="Basic education (school)"),1,(H84="Secondary education (high school / vocational training)"),2,(H84="Degree or Bachelor / Diploma"),3,(H84="University Master's Degree"),4,(H84="PhD"),5)</f>
        <v>4</v>
      </c>
      <c r="J84" s="2" t="s">
        <v>137</v>
      </c>
      <c r="K84" s="256" cm="1">
        <f t="array" ref="K84">_xlfn.IFS(OR(J84="Single",J84="In a relationship, not living under the same roof",J84="Widow/widower",J84="Separated / Divorced"),0,OR(J84="Common-law or Married couple",J84="In a relationship, living under the same roof"),1)</f>
        <v>1</v>
      </c>
      <c r="L84" s="2" t="s">
        <v>9</v>
      </c>
      <c r="M84" s="2" t="s">
        <v>7</v>
      </c>
      <c r="N84" s="2" t="s">
        <v>7</v>
      </c>
      <c r="O84" s="1"/>
      <c r="P84" s="2" t="s">
        <v>7</v>
      </c>
      <c r="Q84" s="1"/>
      <c r="R84" s="2" t="s">
        <v>7</v>
      </c>
      <c r="S84" s="2" t="s">
        <v>45</v>
      </c>
      <c r="T84" s="2">
        <v>108</v>
      </c>
      <c r="U84" s="2" t="s">
        <v>257</v>
      </c>
      <c r="V84" s="2">
        <v>12</v>
      </c>
      <c r="W84" s="2">
        <v>2</v>
      </c>
      <c r="X84" s="2">
        <v>0</v>
      </c>
      <c r="Y84" s="256">
        <f t="shared" si="1"/>
        <v>2</v>
      </c>
      <c r="Z84" s="2" t="s">
        <v>7</v>
      </c>
      <c r="AA84" s="2" t="s">
        <v>7</v>
      </c>
      <c r="AB84" s="2" t="s">
        <v>7</v>
      </c>
      <c r="AC84" s="2" t="s">
        <v>7</v>
      </c>
      <c r="AD84" s="2" t="s">
        <v>7</v>
      </c>
      <c r="AE84" s="2" t="s">
        <v>99</v>
      </c>
      <c r="AF84" s="2" t="s">
        <v>98</v>
      </c>
      <c r="AG84" s="2" t="s">
        <v>62</v>
      </c>
    </row>
    <row r="85" spans="1:33" x14ac:dyDescent="0.35">
      <c r="A85" s="287">
        <v>43952.484442175926</v>
      </c>
      <c r="B85" s="287"/>
      <c r="C85" s="288">
        <v>66</v>
      </c>
      <c r="D85" s="289"/>
      <c r="E85" s="288" t="s">
        <v>51</v>
      </c>
      <c r="F85" s="289"/>
      <c r="G85" s="288" t="s">
        <v>138</v>
      </c>
      <c r="H85" s="288" t="s">
        <v>118</v>
      </c>
      <c r="I85" s="289"/>
      <c r="J85" s="288" t="s">
        <v>117</v>
      </c>
      <c r="K85" s="289"/>
      <c r="L85" s="288" t="s">
        <v>7</v>
      </c>
      <c r="M85" s="288" t="s">
        <v>7</v>
      </c>
      <c r="N85" s="288" t="s">
        <v>7</v>
      </c>
      <c r="O85" s="288"/>
      <c r="P85" s="288" t="s">
        <v>7</v>
      </c>
      <c r="Q85" s="288"/>
      <c r="R85" s="288" t="s">
        <v>9</v>
      </c>
      <c r="S85" s="288" t="s">
        <v>86</v>
      </c>
      <c r="T85" s="288">
        <v>250</v>
      </c>
      <c r="U85" s="288" t="s">
        <v>1130</v>
      </c>
      <c r="V85" s="288">
        <v>12</v>
      </c>
      <c r="W85" s="288">
        <v>1</v>
      </c>
      <c r="X85" s="288">
        <v>0</v>
      </c>
      <c r="Y85" s="289">
        <f t="shared" si="1"/>
        <v>1</v>
      </c>
      <c r="Z85" s="288" t="s">
        <v>9</v>
      </c>
      <c r="AA85" s="288" t="s">
        <v>7</v>
      </c>
      <c r="AB85" s="288" t="s">
        <v>9</v>
      </c>
      <c r="AC85" s="288" t="s">
        <v>7</v>
      </c>
      <c r="AD85" s="288" t="s">
        <v>7</v>
      </c>
      <c r="AE85" s="290">
        <v>0.05</v>
      </c>
      <c r="AF85" s="288" t="s">
        <v>1121</v>
      </c>
      <c r="AG85" s="288">
        <v>47</v>
      </c>
    </row>
    <row r="86" spans="1:33" x14ac:dyDescent="0.35">
      <c r="A86" s="287">
        <v>43952.742655300928</v>
      </c>
      <c r="B86" s="287"/>
      <c r="C86" s="288">
        <v>40</v>
      </c>
      <c r="D86" s="289"/>
      <c r="E86" s="288" t="s">
        <v>51</v>
      </c>
      <c r="F86" s="289"/>
      <c r="G86" s="288" t="s">
        <v>138</v>
      </c>
      <c r="H86" s="288" t="s">
        <v>118</v>
      </c>
      <c r="I86" s="289"/>
      <c r="J86" s="288" t="s">
        <v>137</v>
      </c>
      <c r="K86" s="289"/>
      <c r="L86" s="288" t="s">
        <v>9</v>
      </c>
      <c r="M86" s="288" t="s">
        <v>7</v>
      </c>
      <c r="N86" s="288" t="s">
        <v>9</v>
      </c>
      <c r="O86" s="288">
        <v>2</v>
      </c>
      <c r="P86" s="288" t="s">
        <v>7</v>
      </c>
      <c r="Q86" s="288"/>
      <c r="R86" s="288" t="s">
        <v>7</v>
      </c>
      <c r="S86" s="288" t="s">
        <v>86</v>
      </c>
      <c r="T86" s="288">
        <v>200</v>
      </c>
      <c r="U86" s="288"/>
      <c r="V86" s="288"/>
      <c r="W86" s="288">
        <v>1</v>
      </c>
      <c r="X86" s="288">
        <v>2</v>
      </c>
      <c r="Y86" s="289">
        <f t="shared" si="1"/>
        <v>3</v>
      </c>
      <c r="Z86" s="288" t="s">
        <v>9</v>
      </c>
      <c r="AA86" s="288" t="s">
        <v>7</v>
      </c>
      <c r="AB86" s="288" t="s">
        <v>7</v>
      </c>
      <c r="AC86" s="288" t="s">
        <v>7</v>
      </c>
      <c r="AD86" s="288" t="s">
        <v>7</v>
      </c>
      <c r="AE86" s="288">
        <v>0.1</v>
      </c>
      <c r="AF86" s="288">
        <v>100</v>
      </c>
      <c r="AG86" s="288">
        <v>24</v>
      </c>
    </row>
    <row r="87" spans="1:33" x14ac:dyDescent="0.35">
      <c r="A87" s="287">
        <v>43953.166959027774</v>
      </c>
      <c r="B87" s="287"/>
      <c r="C87" s="288">
        <v>31</v>
      </c>
      <c r="D87" s="289"/>
      <c r="E87" s="288" t="s">
        <v>51</v>
      </c>
      <c r="F87" s="289"/>
      <c r="G87" s="288" t="s">
        <v>138</v>
      </c>
      <c r="H87" s="288" t="s">
        <v>118</v>
      </c>
      <c r="I87" s="289"/>
      <c r="J87" s="288" t="s">
        <v>117</v>
      </c>
      <c r="K87" s="289"/>
      <c r="L87" s="288" t="s">
        <v>9</v>
      </c>
      <c r="M87" s="288" t="s">
        <v>7</v>
      </c>
      <c r="N87" s="288" t="s">
        <v>7</v>
      </c>
      <c r="O87" s="288"/>
      <c r="P87" s="288" t="s">
        <v>7</v>
      </c>
      <c r="Q87" s="288"/>
      <c r="R87" s="288" t="s">
        <v>7</v>
      </c>
      <c r="S87" s="288" t="s">
        <v>86</v>
      </c>
      <c r="T87" s="288">
        <v>60</v>
      </c>
      <c r="U87" s="288">
        <v>3</v>
      </c>
      <c r="V87" s="288">
        <v>60</v>
      </c>
      <c r="W87" s="288">
        <v>1</v>
      </c>
      <c r="X87" s="288">
        <v>0</v>
      </c>
      <c r="Y87" s="289">
        <f t="shared" si="1"/>
        <v>1</v>
      </c>
      <c r="Z87" s="288" t="s">
        <v>7</v>
      </c>
      <c r="AA87" s="288" t="s">
        <v>7</v>
      </c>
      <c r="AB87" s="288" t="s">
        <v>7</v>
      </c>
      <c r="AC87" s="288" t="s">
        <v>7</v>
      </c>
      <c r="AD87" s="288" t="s">
        <v>7</v>
      </c>
      <c r="AE87" s="288">
        <v>0.1</v>
      </c>
      <c r="AF87" s="288" t="s">
        <v>1113</v>
      </c>
      <c r="AG87" s="288">
        <v>24</v>
      </c>
    </row>
    <row r="88" spans="1:33" x14ac:dyDescent="0.35">
      <c r="A88" s="287">
        <v>43953.275146296291</v>
      </c>
      <c r="B88" s="287"/>
      <c r="C88" s="288">
        <v>40</v>
      </c>
      <c r="D88" s="289"/>
      <c r="E88" s="288" t="s">
        <v>51</v>
      </c>
      <c r="F88" s="289"/>
      <c r="G88" s="288" t="s">
        <v>138</v>
      </c>
      <c r="H88" s="288" t="s">
        <v>118</v>
      </c>
      <c r="I88" s="289"/>
      <c r="J88" s="288" t="s">
        <v>137</v>
      </c>
      <c r="K88" s="289"/>
      <c r="L88" s="288" t="s">
        <v>9</v>
      </c>
      <c r="M88" s="288" t="s">
        <v>7</v>
      </c>
      <c r="N88" s="288" t="s">
        <v>7</v>
      </c>
      <c r="O88" s="288"/>
      <c r="P88" s="288" t="s">
        <v>9</v>
      </c>
      <c r="Q88" s="288" t="s">
        <v>46</v>
      </c>
      <c r="R88" s="288" t="s">
        <v>7</v>
      </c>
      <c r="S88" s="288" t="s">
        <v>86</v>
      </c>
      <c r="T88" s="288">
        <v>75</v>
      </c>
      <c r="U88" s="288" t="s">
        <v>136</v>
      </c>
      <c r="V88" s="288">
        <v>15</v>
      </c>
      <c r="W88" s="288">
        <v>1</v>
      </c>
      <c r="X88" s="288">
        <v>0</v>
      </c>
      <c r="Y88" s="289">
        <f t="shared" si="1"/>
        <v>1</v>
      </c>
      <c r="Z88" s="288" t="s">
        <v>7</v>
      </c>
      <c r="AA88" s="288" t="s">
        <v>7</v>
      </c>
      <c r="AB88" s="288" t="s">
        <v>7</v>
      </c>
      <c r="AC88" s="288" t="s">
        <v>7</v>
      </c>
      <c r="AD88" s="288" t="s">
        <v>7</v>
      </c>
      <c r="AE88" s="288">
        <v>0.05</v>
      </c>
      <c r="AF88" s="288" t="s">
        <v>98</v>
      </c>
      <c r="AG88" s="288">
        <v>47</v>
      </c>
    </row>
    <row r="89" spans="1:33" x14ac:dyDescent="0.35">
      <c r="A89" s="287">
        <v>43954.192209236113</v>
      </c>
      <c r="B89" s="287"/>
      <c r="C89" s="288">
        <v>46</v>
      </c>
      <c r="D89" s="289"/>
      <c r="E89" s="288" t="s">
        <v>139</v>
      </c>
      <c r="F89" s="289"/>
      <c r="G89" s="288" t="s">
        <v>138</v>
      </c>
      <c r="H89" s="288" t="s">
        <v>118</v>
      </c>
      <c r="I89" s="289"/>
      <c r="J89" s="288" t="s">
        <v>117</v>
      </c>
      <c r="K89" s="289"/>
      <c r="L89" s="288" t="s">
        <v>9</v>
      </c>
      <c r="M89" s="288" t="s">
        <v>9</v>
      </c>
      <c r="N89" s="288" t="s">
        <v>9</v>
      </c>
      <c r="O89" s="288">
        <v>2</v>
      </c>
      <c r="P89" s="288" t="s">
        <v>7</v>
      </c>
      <c r="Q89" s="288"/>
      <c r="R89" s="288" t="s">
        <v>7</v>
      </c>
      <c r="S89" s="288" t="s">
        <v>45</v>
      </c>
      <c r="T89" s="288">
        <v>250</v>
      </c>
      <c r="U89" s="288" t="s">
        <v>178</v>
      </c>
      <c r="V89" s="288">
        <v>300</v>
      </c>
      <c r="W89" s="288">
        <v>1</v>
      </c>
      <c r="X89" s="288">
        <v>0</v>
      </c>
      <c r="Y89" s="289">
        <f t="shared" si="1"/>
        <v>1</v>
      </c>
      <c r="Z89" s="288" t="s">
        <v>7</v>
      </c>
      <c r="AA89" s="288" t="s">
        <v>7</v>
      </c>
      <c r="AB89" s="288" t="s">
        <v>7</v>
      </c>
      <c r="AC89" s="288" t="s">
        <v>7</v>
      </c>
      <c r="AD89" s="288" t="s">
        <v>7</v>
      </c>
      <c r="AE89" s="288">
        <v>0.1</v>
      </c>
      <c r="AF89" s="288">
        <v>100</v>
      </c>
      <c r="AG89" s="288">
        <v>24</v>
      </c>
    </row>
    <row r="90" spans="1:33" x14ac:dyDescent="0.35">
      <c r="A90" s="287">
        <v>43954.349499421296</v>
      </c>
      <c r="B90" s="287"/>
      <c r="C90" s="288">
        <v>45</v>
      </c>
      <c r="D90" s="289"/>
      <c r="E90" s="288" t="s">
        <v>139</v>
      </c>
      <c r="F90" s="289"/>
      <c r="G90" s="288" t="s">
        <v>138</v>
      </c>
      <c r="H90" s="288" t="s">
        <v>118</v>
      </c>
      <c r="I90" s="289"/>
      <c r="J90" s="288" t="s">
        <v>117</v>
      </c>
      <c r="K90" s="289"/>
      <c r="L90" s="288" t="s">
        <v>9</v>
      </c>
      <c r="M90" s="288" t="s">
        <v>7</v>
      </c>
      <c r="N90" s="288" t="s">
        <v>9</v>
      </c>
      <c r="O90" s="288">
        <v>2</v>
      </c>
      <c r="P90" s="288" t="s">
        <v>7</v>
      </c>
      <c r="Q90" s="288"/>
      <c r="R90" s="288" t="s">
        <v>7</v>
      </c>
      <c r="S90" s="288" t="s">
        <v>86</v>
      </c>
      <c r="T90" s="288">
        <v>140</v>
      </c>
      <c r="U90" s="288"/>
      <c r="V90" s="288"/>
      <c r="W90" s="288">
        <v>1</v>
      </c>
      <c r="X90" s="288">
        <v>2</v>
      </c>
      <c r="Y90" s="289">
        <f t="shared" si="1"/>
        <v>3</v>
      </c>
      <c r="Z90" s="288" t="s">
        <v>7</v>
      </c>
      <c r="AA90" s="288" t="s">
        <v>7</v>
      </c>
      <c r="AB90" s="288" t="s">
        <v>7</v>
      </c>
      <c r="AC90" s="288" t="s">
        <v>7</v>
      </c>
      <c r="AD90" s="288" t="s">
        <v>9</v>
      </c>
      <c r="AE90" s="288">
        <v>0.05</v>
      </c>
      <c r="AF90" s="288" t="s">
        <v>98</v>
      </c>
      <c r="AG90" s="288" t="s">
        <v>62</v>
      </c>
    </row>
    <row r="91" spans="1:33" x14ac:dyDescent="0.35">
      <c r="A91" s="287">
        <v>43955.101466412038</v>
      </c>
      <c r="B91" s="287"/>
      <c r="C91" s="288">
        <v>44</v>
      </c>
      <c r="D91" s="289"/>
      <c r="E91" s="288" t="s">
        <v>51</v>
      </c>
      <c r="F91" s="289"/>
      <c r="G91" s="288" t="s">
        <v>138</v>
      </c>
      <c r="H91" s="288" t="s">
        <v>118</v>
      </c>
      <c r="I91" s="289"/>
      <c r="J91" s="288" t="s">
        <v>117</v>
      </c>
      <c r="K91" s="289"/>
      <c r="L91" s="288" t="s">
        <v>9</v>
      </c>
      <c r="M91" s="288" t="s">
        <v>9</v>
      </c>
      <c r="N91" s="288" t="s">
        <v>9</v>
      </c>
      <c r="O91" s="288">
        <v>3</v>
      </c>
      <c r="P91" s="288" t="s">
        <v>7</v>
      </c>
      <c r="Q91" s="288"/>
      <c r="R91" s="288" t="s">
        <v>7</v>
      </c>
      <c r="S91" s="288" t="s">
        <v>86</v>
      </c>
      <c r="T91" s="288">
        <v>100</v>
      </c>
      <c r="U91" s="288" t="s">
        <v>7</v>
      </c>
      <c r="V91" s="288"/>
      <c r="W91" s="288">
        <v>5</v>
      </c>
      <c r="X91" s="288">
        <v>3</v>
      </c>
      <c r="Y91" s="289">
        <f t="shared" si="1"/>
        <v>8</v>
      </c>
      <c r="Z91" s="288" t="s">
        <v>7</v>
      </c>
      <c r="AA91" s="288" t="s">
        <v>7</v>
      </c>
      <c r="AB91" s="288" t="s">
        <v>9</v>
      </c>
      <c r="AC91" s="288" t="s">
        <v>7</v>
      </c>
      <c r="AD91" s="288" t="s">
        <v>7</v>
      </c>
      <c r="AE91" s="288">
        <v>0.1</v>
      </c>
      <c r="AF91" s="288" t="s">
        <v>217</v>
      </c>
      <c r="AG91" s="288">
        <v>47</v>
      </c>
    </row>
    <row r="92" spans="1:33" x14ac:dyDescent="0.35">
      <c r="A92" s="287">
        <v>43955.671873935185</v>
      </c>
      <c r="B92" s="287"/>
      <c r="C92" s="288">
        <v>43</v>
      </c>
      <c r="D92" s="289"/>
      <c r="E92" s="288" t="s">
        <v>51</v>
      </c>
      <c r="F92" s="289"/>
      <c r="G92" s="288" t="s">
        <v>138</v>
      </c>
      <c r="H92" s="288" t="s">
        <v>118</v>
      </c>
      <c r="I92" s="289"/>
      <c r="J92" s="288" t="s">
        <v>117</v>
      </c>
      <c r="K92" s="289"/>
      <c r="L92" s="288" t="s">
        <v>9</v>
      </c>
      <c r="M92" s="288" t="s">
        <v>9</v>
      </c>
      <c r="N92" s="288" t="s">
        <v>9</v>
      </c>
      <c r="O92" s="288">
        <v>2</v>
      </c>
      <c r="P92" s="288" t="s">
        <v>7</v>
      </c>
      <c r="Q92" s="288"/>
      <c r="R92" s="288" t="s">
        <v>7</v>
      </c>
      <c r="S92" s="288" t="s">
        <v>86</v>
      </c>
      <c r="T92" s="288">
        <v>95</v>
      </c>
      <c r="U92" s="288" t="s">
        <v>967</v>
      </c>
      <c r="V92" s="288"/>
      <c r="W92" s="288">
        <v>1</v>
      </c>
      <c r="X92" s="288">
        <v>2</v>
      </c>
      <c r="Y92" s="289">
        <f t="shared" si="1"/>
        <v>3</v>
      </c>
      <c r="Z92" s="288" t="s">
        <v>7</v>
      </c>
      <c r="AA92" s="288" t="s">
        <v>7</v>
      </c>
      <c r="AB92" s="288" t="s">
        <v>7</v>
      </c>
      <c r="AC92" s="288" t="s">
        <v>7</v>
      </c>
      <c r="AD92" s="288" t="s">
        <v>7</v>
      </c>
      <c r="AE92" s="288" t="s">
        <v>958</v>
      </c>
      <c r="AF92" s="288" t="s">
        <v>98</v>
      </c>
      <c r="AG92" s="288">
        <v>24</v>
      </c>
    </row>
    <row r="93" spans="1:33" x14ac:dyDescent="0.35">
      <c r="A93" s="287">
        <v>43957.432014097227</v>
      </c>
      <c r="B93" s="287"/>
      <c r="C93" s="288">
        <v>43</v>
      </c>
      <c r="D93" s="289"/>
      <c r="E93" s="288" t="s">
        <v>139</v>
      </c>
      <c r="F93" s="289"/>
      <c r="G93" s="288" t="s">
        <v>50</v>
      </c>
      <c r="H93" s="288" t="s">
        <v>180</v>
      </c>
      <c r="I93" s="289"/>
      <c r="J93" s="288" t="s">
        <v>117</v>
      </c>
      <c r="K93" s="289"/>
      <c r="L93" s="288" t="s">
        <v>9</v>
      </c>
      <c r="M93" s="288" t="s">
        <v>7</v>
      </c>
      <c r="N93" s="288" t="s">
        <v>9</v>
      </c>
      <c r="O93" s="288">
        <v>1</v>
      </c>
      <c r="P93" s="288" t="s">
        <v>9</v>
      </c>
      <c r="Q93" s="288" t="s">
        <v>318</v>
      </c>
      <c r="R93" s="288" t="s">
        <v>7</v>
      </c>
      <c r="S93" s="288" t="s">
        <v>45</v>
      </c>
      <c r="T93" s="288">
        <v>186</v>
      </c>
      <c r="U93" s="288" t="s">
        <v>864</v>
      </c>
      <c r="V93" s="288">
        <v>2266</v>
      </c>
      <c r="W93" s="288">
        <v>1</v>
      </c>
      <c r="X93" s="288">
        <v>1</v>
      </c>
      <c r="Y93" s="289">
        <f t="shared" si="1"/>
        <v>2</v>
      </c>
      <c r="Z93" s="288" t="s">
        <v>7</v>
      </c>
      <c r="AA93" s="288" t="s">
        <v>7</v>
      </c>
      <c r="AB93" s="288" t="s">
        <v>7</v>
      </c>
      <c r="AC93" s="288" t="s">
        <v>7</v>
      </c>
      <c r="AD93" s="288" t="s">
        <v>7</v>
      </c>
      <c r="AE93" s="288" t="s">
        <v>64</v>
      </c>
      <c r="AF93" s="288" t="s">
        <v>98</v>
      </c>
      <c r="AG93" s="288" t="s">
        <v>514</v>
      </c>
    </row>
    <row r="94" spans="1:33" x14ac:dyDescent="0.35">
      <c r="A94" s="287">
        <v>43957.494069166671</v>
      </c>
      <c r="B94" s="287"/>
      <c r="C94" s="288">
        <v>81</v>
      </c>
      <c r="D94" s="289"/>
      <c r="E94" s="288" t="s">
        <v>139</v>
      </c>
      <c r="F94" s="289"/>
      <c r="G94" s="288" t="s">
        <v>50</v>
      </c>
      <c r="H94" s="288" t="s">
        <v>180</v>
      </c>
      <c r="I94" s="289"/>
      <c r="J94" s="288" t="s">
        <v>380</v>
      </c>
      <c r="K94" s="289"/>
      <c r="L94" s="288" t="s">
        <v>47</v>
      </c>
      <c r="M94" s="288" t="s">
        <v>47</v>
      </c>
      <c r="N94" s="288" t="s">
        <v>9</v>
      </c>
      <c r="O94" s="288">
        <v>1</v>
      </c>
      <c r="P94" s="288" t="s">
        <v>7</v>
      </c>
      <c r="Q94" s="288"/>
      <c r="R94" s="288" t="s">
        <v>7</v>
      </c>
      <c r="S94" s="288" t="s">
        <v>45</v>
      </c>
      <c r="T94" s="288">
        <v>26</v>
      </c>
      <c r="U94" s="288" t="s">
        <v>755</v>
      </c>
      <c r="V94" s="288">
        <v>200</v>
      </c>
      <c r="W94" s="288">
        <v>0</v>
      </c>
      <c r="X94" s="288">
        <v>0</v>
      </c>
      <c r="Y94" s="289">
        <f t="shared" si="1"/>
        <v>0</v>
      </c>
      <c r="Z94" s="288" t="s">
        <v>7</v>
      </c>
      <c r="AA94" s="288" t="s">
        <v>7</v>
      </c>
      <c r="AB94" s="288" t="s">
        <v>7</v>
      </c>
      <c r="AC94" s="288" t="s">
        <v>7</v>
      </c>
      <c r="AD94" s="288" t="s">
        <v>7</v>
      </c>
      <c r="AE94" s="288" t="s">
        <v>750</v>
      </c>
      <c r="AF94" s="288" t="s">
        <v>749</v>
      </c>
      <c r="AG94" s="288" t="s">
        <v>62</v>
      </c>
    </row>
    <row r="95" spans="1:33" x14ac:dyDescent="0.35">
      <c r="A95" s="287">
        <v>43960.005077268521</v>
      </c>
      <c r="B95" s="287"/>
      <c r="C95" s="288">
        <v>26</v>
      </c>
      <c r="D95" s="289"/>
      <c r="E95" s="288" t="s">
        <v>51</v>
      </c>
      <c r="F95" s="289"/>
      <c r="G95" s="288" t="s">
        <v>50</v>
      </c>
      <c r="H95" s="288" t="s">
        <v>49</v>
      </c>
      <c r="I95" s="289"/>
      <c r="J95" s="288" t="s">
        <v>87</v>
      </c>
      <c r="K95" s="289"/>
      <c r="L95" s="288" t="s">
        <v>47</v>
      </c>
      <c r="M95" s="288" t="s">
        <v>47</v>
      </c>
      <c r="N95" s="288" t="s">
        <v>7</v>
      </c>
      <c r="O95" s="288"/>
      <c r="P95" s="288" t="s">
        <v>7</v>
      </c>
      <c r="Q95" s="288"/>
      <c r="R95" s="288" t="s">
        <v>9</v>
      </c>
      <c r="S95" s="288" t="s">
        <v>351</v>
      </c>
      <c r="T95" s="288" t="s">
        <v>397</v>
      </c>
      <c r="U95" s="288" t="s">
        <v>396</v>
      </c>
      <c r="V95" s="288"/>
      <c r="W95" s="288">
        <v>0</v>
      </c>
      <c r="X95" s="288">
        <v>0</v>
      </c>
      <c r="Y95" s="289">
        <f t="shared" si="1"/>
        <v>0</v>
      </c>
      <c r="Z95" s="288" t="s">
        <v>7</v>
      </c>
      <c r="AA95" s="288" t="s">
        <v>9</v>
      </c>
      <c r="AB95" s="288" t="s">
        <v>7</v>
      </c>
      <c r="AC95" s="288" t="s">
        <v>7</v>
      </c>
      <c r="AD95" s="288" t="s">
        <v>7</v>
      </c>
      <c r="AE95" s="288">
        <v>0.1</v>
      </c>
      <c r="AF95" s="288" t="s">
        <v>386</v>
      </c>
      <c r="AG95" s="288" t="s">
        <v>385</v>
      </c>
    </row>
    <row r="96" spans="1:33" x14ac:dyDescent="0.35">
      <c r="A96" s="287">
        <v>43961.935383680553</v>
      </c>
      <c r="B96" s="287"/>
      <c r="C96" s="288">
        <v>28</v>
      </c>
      <c r="D96" s="289"/>
      <c r="E96" s="288" t="s">
        <v>51</v>
      </c>
      <c r="F96" s="289"/>
      <c r="G96" s="288" t="s">
        <v>367</v>
      </c>
      <c r="H96" s="288" t="s">
        <v>118</v>
      </c>
      <c r="I96" s="289"/>
      <c r="J96" s="288" t="s">
        <v>48</v>
      </c>
      <c r="K96" s="289"/>
      <c r="L96" s="288" t="s">
        <v>47</v>
      </c>
      <c r="M96" s="288" t="s">
        <v>47</v>
      </c>
      <c r="N96" s="288" t="s">
        <v>7</v>
      </c>
      <c r="O96" s="288"/>
      <c r="P96" s="288" t="s">
        <v>7</v>
      </c>
      <c r="Q96" s="288"/>
      <c r="R96" s="288" t="s">
        <v>7</v>
      </c>
      <c r="S96" s="288" t="s">
        <v>45</v>
      </c>
      <c r="T96" s="288">
        <v>700</v>
      </c>
      <c r="U96" s="288" t="s">
        <v>366</v>
      </c>
      <c r="V96" s="288">
        <v>100</v>
      </c>
      <c r="W96" s="288">
        <v>3</v>
      </c>
      <c r="X96" s="288">
        <v>0</v>
      </c>
      <c r="Y96" s="289">
        <f>SUM(W96:X96)</f>
        <v>3</v>
      </c>
      <c r="Z96" s="288" t="s">
        <v>9</v>
      </c>
      <c r="AA96" s="288" t="s">
        <v>7</v>
      </c>
      <c r="AB96" s="288" t="s">
        <v>9</v>
      </c>
      <c r="AC96" s="288" t="s">
        <v>7</v>
      </c>
      <c r="AD96" s="288" t="s">
        <v>7</v>
      </c>
      <c r="AE96" s="288" t="s">
        <v>358</v>
      </c>
      <c r="AF96" s="288" t="s">
        <v>98</v>
      </c>
      <c r="AG96" s="288" t="s">
        <v>62</v>
      </c>
    </row>
    <row r="117" spans="31:33" x14ac:dyDescent="0.35">
      <c r="AE117" s="1" t="str">
        <f>TRIM(AE1)</f>
        <v>A baseball bat and a ball cost 1.10 euros in total. The bat costs 1 euro more than the ball. How much does the ball cost?</v>
      </c>
      <c r="AF117" s="1" t="str">
        <f>TRIM(AF1)</f>
        <v>If 5 machines take 5 minutes to make 5 devices, how long will it take 100 machines to make 100 devices?</v>
      </c>
      <c r="AG117" s="1" t="str">
        <f>TRIM(AG1)</f>
        <v>On a lake there's a group of water lilies. Every day the group doubles in size. If it takes 48 days for them to cover the lake completely, how long will it take them to cover half the lake?</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18F7B-F6BB-4FD2-8536-8FD6A9B35DEB}">
  <sheetPr>
    <outlinePr summaryBelow="0" summaryRight="0"/>
  </sheetPr>
  <dimension ref="A1:IC117"/>
  <sheetViews>
    <sheetView workbookViewId="0">
      <pane ySplit="1" topLeftCell="A2" activePane="bottomLeft" state="frozen"/>
      <selection pane="bottomLeft" activeCell="S2" sqref="S2"/>
    </sheetView>
  </sheetViews>
  <sheetFormatPr defaultColWidth="14.453125" defaultRowHeight="15.75" customHeight="1" x14ac:dyDescent="0.35"/>
  <cols>
    <col min="1" max="35" width="21.54296875" style="1" customWidth="1"/>
    <col min="36" max="36" width="21.54296875" style="199" customWidth="1"/>
    <col min="37" max="42" width="21.54296875" style="1" customWidth="1"/>
    <col min="43" max="43" width="21.54296875" style="199" customWidth="1"/>
    <col min="44" max="62" width="21.54296875" style="1" customWidth="1"/>
    <col min="63" max="63" width="21.54296875" style="199" customWidth="1"/>
    <col min="64" max="99" width="21.54296875" style="1" customWidth="1"/>
    <col min="100" max="100" width="21.54296875" style="199" customWidth="1"/>
    <col min="101" max="118" width="21.54296875" style="1" customWidth="1"/>
    <col min="119" max="119" width="21.54296875" style="235" customWidth="1"/>
    <col min="120" max="136" width="21.54296875" style="236" customWidth="1"/>
    <col min="137" max="137" width="21.54296875" style="199" customWidth="1"/>
    <col min="138" max="142" width="21.54296875" style="1" customWidth="1"/>
    <col min="143" max="143" width="21.54296875" style="199" customWidth="1"/>
    <col min="144" max="163" width="21.54296875" style="1" customWidth="1"/>
    <col min="164" max="164" width="21.54296875" style="199" customWidth="1"/>
    <col min="165" max="220" width="21.54296875" style="1" customWidth="1"/>
    <col min="224" max="229" width="21.54296875" style="1" customWidth="1"/>
    <col min="230" max="16384" width="14.453125" style="1"/>
  </cols>
  <sheetData>
    <row r="1" spans="1:237" s="10" customFormat="1" ht="15.75" customHeight="1" x14ac:dyDescent="0.25">
      <c r="A1" s="8" t="s">
        <v>1345</v>
      </c>
      <c r="B1" s="8" t="s">
        <v>2281</v>
      </c>
      <c r="C1" s="8" t="s">
        <v>1343</v>
      </c>
      <c r="D1" s="8" t="s">
        <v>1342</v>
      </c>
      <c r="E1" s="8" t="s">
        <v>1341</v>
      </c>
      <c r="F1" s="8"/>
      <c r="G1" s="186"/>
      <c r="H1" s="8"/>
      <c r="I1" s="8"/>
      <c r="J1" s="186" t="s">
        <v>1749</v>
      </c>
      <c r="K1" s="186" t="s">
        <v>1297</v>
      </c>
      <c r="L1" s="186" t="s">
        <v>1750</v>
      </c>
      <c r="M1" s="186" t="s">
        <v>1317</v>
      </c>
      <c r="N1" s="186" t="s">
        <v>1318</v>
      </c>
      <c r="O1" s="186" t="s">
        <v>1317</v>
      </c>
      <c r="P1" s="186" t="s">
        <v>1316</v>
      </c>
      <c r="Q1" s="186" t="s">
        <v>1315</v>
      </c>
      <c r="R1" s="186" t="s">
        <v>1314</v>
      </c>
      <c r="S1" s="8" t="s">
        <v>1313</v>
      </c>
      <c r="T1" s="8" t="s">
        <v>1312</v>
      </c>
      <c r="U1" s="8" t="s">
        <v>1311</v>
      </c>
      <c r="V1" s="8" t="s">
        <v>1310</v>
      </c>
      <c r="W1" s="8" t="s">
        <v>1309</v>
      </c>
      <c r="X1" s="8" t="s">
        <v>1308</v>
      </c>
      <c r="Y1" s="8" t="s">
        <v>1307</v>
      </c>
      <c r="Z1" s="8" t="s">
        <v>1306</v>
      </c>
      <c r="AA1" s="8" t="s">
        <v>1751</v>
      </c>
      <c r="AB1" s="8" t="s">
        <v>1304</v>
      </c>
      <c r="AC1" s="8" t="s">
        <v>1303</v>
      </c>
      <c r="AD1" s="8" t="s">
        <v>1302</v>
      </c>
      <c r="AE1" s="8" t="s">
        <v>1301</v>
      </c>
      <c r="AF1" s="8" t="s">
        <v>1300</v>
      </c>
      <c r="AG1" s="8" t="s">
        <v>1299</v>
      </c>
      <c r="AH1" s="8" t="s">
        <v>1298</v>
      </c>
      <c r="AI1" s="8" t="s">
        <v>1297</v>
      </c>
      <c r="AJ1" s="197" t="s">
        <v>1752</v>
      </c>
      <c r="AK1" s="8" t="s">
        <v>1753</v>
      </c>
      <c r="AL1" s="8" t="s">
        <v>1754</v>
      </c>
      <c r="AM1" s="8" t="s">
        <v>1755</v>
      </c>
      <c r="AN1" s="8" t="s">
        <v>1756</v>
      </c>
      <c r="AO1" s="8" t="s">
        <v>1757</v>
      </c>
      <c r="AP1" s="8" t="s">
        <v>1758</v>
      </c>
      <c r="AQ1" s="211" t="s">
        <v>1289</v>
      </c>
      <c r="AR1" s="212" t="s">
        <v>1288</v>
      </c>
      <c r="AS1" s="8" t="s">
        <v>1287</v>
      </c>
      <c r="AT1" s="8" t="s">
        <v>1286</v>
      </c>
      <c r="AU1" s="212" t="s">
        <v>1285</v>
      </c>
      <c r="AV1" s="8" t="s">
        <v>1284</v>
      </c>
      <c r="AW1" s="8" t="s">
        <v>1283</v>
      </c>
      <c r="AX1" s="212" t="s">
        <v>1282</v>
      </c>
      <c r="AY1" s="8" t="s">
        <v>1281</v>
      </c>
      <c r="AZ1" s="212" t="s">
        <v>1280</v>
      </c>
      <c r="BA1" s="212" t="s">
        <v>1279</v>
      </c>
      <c r="BB1" s="8" t="s">
        <v>1278</v>
      </c>
      <c r="BC1" s="8" t="s">
        <v>1277</v>
      </c>
      <c r="BD1" s="8" t="s">
        <v>1276</v>
      </c>
      <c r="BE1" s="212" t="s">
        <v>1275</v>
      </c>
      <c r="BF1" s="212" t="s">
        <v>1274</v>
      </c>
      <c r="BG1" s="8" t="s">
        <v>1273</v>
      </c>
      <c r="BH1" s="8" t="s">
        <v>1272</v>
      </c>
      <c r="BI1" s="212" t="s">
        <v>1271</v>
      </c>
      <c r="BJ1" s="212" t="s">
        <v>1270</v>
      </c>
      <c r="BK1" s="210" t="s">
        <v>1269</v>
      </c>
      <c r="BL1" s="209" t="s">
        <v>1268</v>
      </c>
      <c r="BM1" s="8" t="s">
        <v>1267</v>
      </c>
      <c r="BN1" s="206" t="s">
        <v>1266</v>
      </c>
      <c r="BO1" s="205" t="s">
        <v>1265</v>
      </c>
      <c r="BP1" s="204" t="s">
        <v>1264</v>
      </c>
      <c r="BQ1" s="209" t="s">
        <v>1263</v>
      </c>
      <c r="BR1" s="206" t="s">
        <v>1262</v>
      </c>
      <c r="BS1" s="205" t="s">
        <v>1261</v>
      </c>
      <c r="BT1" s="208" t="s">
        <v>1260</v>
      </c>
      <c r="BU1" s="209" t="s">
        <v>1259</v>
      </c>
      <c r="BV1" s="206" t="s">
        <v>1759</v>
      </c>
      <c r="BW1" s="205" t="s">
        <v>1760</v>
      </c>
      <c r="BX1" s="206" t="s">
        <v>1761</v>
      </c>
      <c r="BY1" s="208" t="s">
        <v>1762</v>
      </c>
      <c r="BZ1" s="208" t="s">
        <v>1763</v>
      </c>
      <c r="CA1" s="204" t="s">
        <v>1764</v>
      </c>
      <c r="CB1" s="8" t="s">
        <v>1765</v>
      </c>
      <c r="CC1" s="209" t="s">
        <v>1251</v>
      </c>
      <c r="CD1" s="206" t="s">
        <v>1766</v>
      </c>
      <c r="CE1" s="209" t="s">
        <v>1767</v>
      </c>
      <c r="CF1" s="208" t="s">
        <v>1768</v>
      </c>
      <c r="CG1" s="206" t="s">
        <v>1769</v>
      </c>
      <c r="CH1" s="205" t="s">
        <v>1770</v>
      </c>
      <c r="CI1" s="209" t="s">
        <v>1771</v>
      </c>
      <c r="CJ1" s="8" t="s">
        <v>1772</v>
      </c>
      <c r="CK1" s="207" t="s">
        <v>1773</v>
      </c>
      <c r="CL1" s="206" t="s">
        <v>1774</v>
      </c>
      <c r="CM1" s="8" t="s">
        <v>1775</v>
      </c>
      <c r="CN1" s="204" t="s">
        <v>1776</v>
      </c>
      <c r="CO1" s="209" t="s">
        <v>1777</v>
      </c>
      <c r="CP1" s="205" t="s">
        <v>1778</v>
      </c>
      <c r="CQ1" s="206" t="s">
        <v>1779</v>
      </c>
      <c r="CR1" s="204" t="s">
        <v>1780</v>
      </c>
      <c r="CS1" s="205" t="s">
        <v>1781</v>
      </c>
      <c r="CT1" s="204" t="s">
        <v>1782</v>
      </c>
      <c r="CU1" s="8" t="s">
        <v>1233</v>
      </c>
      <c r="CV1" s="197" t="s">
        <v>1783</v>
      </c>
      <c r="CW1" s="8" t="s">
        <v>1784</v>
      </c>
      <c r="CX1" s="8" t="s">
        <v>1785</v>
      </c>
      <c r="CY1" s="8" t="s">
        <v>1786</v>
      </c>
      <c r="CZ1" s="8" t="s">
        <v>1787</v>
      </c>
      <c r="DA1" s="8" t="s">
        <v>1788</v>
      </c>
      <c r="DB1" s="8" t="s">
        <v>1789</v>
      </c>
      <c r="DC1" s="8" t="s">
        <v>1790</v>
      </c>
      <c r="DD1" s="8" t="s">
        <v>1791</v>
      </c>
      <c r="DE1" s="8" t="s">
        <v>1792</v>
      </c>
      <c r="DF1" s="8" t="s">
        <v>1793</v>
      </c>
      <c r="DG1" s="8" t="s">
        <v>1794</v>
      </c>
      <c r="DH1" s="8" t="s">
        <v>1795</v>
      </c>
      <c r="DI1" s="8" t="s">
        <v>1796</v>
      </c>
      <c r="DJ1" s="8" t="s">
        <v>1797</v>
      </c>
      <c r="DK1" s="8" t="s">
        <v>1798</v>
      </c>
      <c r="DL1" s="8" t="s">
        <v>1799</v>
      </c>
      <c r="DM1" s="8" t="s">
        <v>1800</v>
      </c>
      <c r="DN1" s="8" t="s">
        <v>1801</v>
      </c>
      <c r="DO1" s="237" t="s">
        <v>1802</v>
      </c>
      <c r="DP1" s="238" t="s">
        <v>1803</v>
      </c>
      <c r="DQ1" s="238" t="s">
        <v>1211</v>
      </c>
      <c r="DR1" s="238" t="s">
        <v>1210</v>
      </c>
      <c r="DS1" s="238" t="s">
        <v>1209</v>
      </c>
      <c r="DT1" s="238" t="s">
        <v>1208</v>
      </c>
      <c r="DU1" s="238" t="s">
        <v>1207</v>
      </c>
      <c r="DV1" s="238" t="s">
        <v>1206</v>
      </c>
      <c r="DW1" s="238" t="s">
        <v>1205</v>
      </c>
      <c r="DX1" s="238" t="s">
        <v>1204</v>
      </c>
      <c r="DY1" s="238" t="s">
        <v>1203</v>
      </c>
      <c r="DZ1" s="238" t="s">
        <v>1202</v>
      </c>
      <c r="EA1" s="238" t="s">
        <v>1201</v>
      </c>
      <c r="EB1" s="238" t="s">
        <v>1804</v>
      </c>
      <c r="EC1" s="238" t="s">
        <v>1199</v>
      </c>
      <c r="ED1" s="238" t="s">
        <v>1198</v>
      </c>
      <c r="EE1" s="238" t="s">
        <v>1197</v>
      </c>
      <c r="EF1" s="238" t="s">
        <v>1196</v>
      </c>
      <c r="EG1" s="197" t="s">
        <v>1805</v>
      </c>
      <c r="EH1" s="8" t="s">
        <v>1191</v>
      </c>
      <c r="EI1" s="9" t="s">
        <v>1806</v>
      </c>
      <c r="EJ1" s="8" t="s">
        <v>1189</v>
      </c>
      <c r="EK1" s="8" t="s">
        <v>1807</v>
      </c>
      <c r="EL1" s="8" t="s">
        <v>1808</v>
      </c>
      <c r="EM1" s="197" t="s">
        <v>1809</v>
      </c>
      <c r="EN1" s="8" t="s">
        <v>1185</v>
      </c>
      <c r="EO1" s="8" t="s">
        <v>1810</v>
      </c>
      <c r="EP1" s="8" t="s">
        <v>1811</v>
      </c>
      <c r="EQ1" s="8" t="s">
        <v>1182</v>
      </c>
      <c r="ER1" s="8" t="s">
        <v>1181</v>
      </c>
      <c r="ES1" s="8" t="s">
        <v>1180</v>
      </c>
      <c r="ET1" s="8" t="s">
        <v>1179</v>
      </c>
      <c r="EU1" s="8" t="s">
        <v>1178</v>
      </c>
      <c r="EV1" s="8" t="s">
        <v>1177</v>
      </c>
      <c r="EW1" s="8" t="s">
        <v>1176</v>
      </c>
      <c r="EX1" s="8" t="s">
        <v>1175</v>
      </c>
      <c r="EY1" s="8" t="s">
        <v>1174</v>
      </c>
      <c r="EZ1" s="8" t="s">
        <v>1173</v>
      </c>
      <c r="FA1" s="8" t="s">
        <v>1812</v>
      </c>
      <c r="FB1" s="8" t="s">
        <v>1171</v>
      </c>
      <c r="FC1" s="8" t="s">
        <v>1170</v>
      </c>
      <c r="FD1" s="8" t="s">
        <v>1169</v>
      </c>
      <c r="FE1" s="8" t="s">
        <v>1168</v>
      </c>
      <c r="FF1" s="8" t="s">
        <v>1167</v>
      </c>
      <c r="FG1" s="8" t="s">
        <v>1166</v>
      </c>
      <c r="FH1" s="197" t="s">
        <v>1165</v>
      </c>
      <c r="FI1" s="8" t="s">
        <v>1164</v>
      </c>
      <c r="FJ1" s="8" t="s">
        <v>1163</v>
      </c>
      <c r="FK1" s="8" t="s">
        <v>1162</v>
      </c>
      <c r="FL1" s="8" t="s">
        <v>1161</v>
      </c>
      <c r="FM1" s="8" t="s">
        <v>1160</v>
      </c>
      <c r="FN1" s="8" t="s">
        <v>1159</v>
      </c>
      <c r="FO1" s="8" t="s">
        <v>1158</v>
      </c>
      <c r="FP1" s="8" t="s">
        <v>1157</v>
      </c>
      <c r="FQ1" s="8" t="s">
        <v>1156</v>
      </c>
      <c r="FR1" s="8" t="s">
        <v>1155</v>
      </c>
      <c r="FS1" s="8" t="s">
        <v>1154</v>
      </c>
      <c r="FT1" s="8" t="s">
        <v>1153</v>
      </c>
      <c r="FU1" s="8" t="s">
        <v>1152</v>
      </c>
      <c r="FV1" s="8" t="s">
        <v>1151</v>
      </c>
      <c r="FW1" s="8" t="s">
        <v>1150</v>
      </c>
      <c r="FX1" s="8" t="s">
        <v>2285</v>
      </c>
      <c r="FY1" s="8" t="s">
        <v>1814</v>
      </c>
      <c r="FZ1" s="8" t="s">
        <v>1815</v>
      </c>
      <c r="GA1" s="8" t="s">
        <v>1816</v>
      </c>
      <c r="GB1" s="8" t="s">
        <v>1817</v>
      </c>
      <c r="GC1" s="8" t="s">
        <v>1818</v>
      </c>
      <c r="GD1" s="8" t="s">
        <v>1819</v>
      </c>
      <c r="GE1" s="8" t="s">
        <v>1820</v>
      </c>
      <c r="GF1" s="8" t="s">
        <v>1141</v>
      </c>
      <c r="GG1" s="8" t="s">
        <v>1140</v>
      </c>
      <c r="GH1" s="8" t="s">
        <v>1140</v>
      </c>
      <c r="GI1" s="8" t="s">
        <v>1140</v>
      </c>
      <c r="GJ1" s="8" t="s">
        <v>1140</v>
      </c>
      <c r="GK1" s="8" t="s">
        <v>1140</v>
      </c>
      <c r="GL1" s="8" t="s">
        <v>1140</v>
      </c>
      <c r="GM1" s="8" t="s">
        <v>1140</v>
      </c>
      <c r="GN1" s="8" t="s">
        <v>1140</v>
      </c>
      <c r="GO1" s="8" t="s">
        <v>1140</v>
      </c>
      <c r="GP1" s="8" t="s">
        <v>1140</v>
      </c>
      <c r="GQ1" s="8" t="s">
        <v>1140</v>
      </c>
      <c r="GR1" s="8" t="s">
        <v>1140</v>
      </c>
      <c r="GS1" s="8" t="s">
        <v>1140</v>
      </c>
      <c r="GT1" s="8" t="s">
        <v>1140</v>
      </c>
      <c r="GU1" s="8" t="s">
        <v>1140</v>
      </c>
      <c r="GV1" s="8" t="s">
        <v>1140</v>
      </c>
      <c r="GW1" s="8" t="s">
        <v>1140</v>
      </c>
      <c r="GX1" s="8" t="s">
        <v>1140</v>
      </c>
      <c r="GY1" s="8" t="s">
        <v>1140</v>
      </c>
      <c r="GZ1" s="8" t="s">
        <v>1140</v>
      </c>
      <c r="HA1" s="8" t="s">
        <v>1140</v>
      </c>
      <c r="HB1" s="8" t="s">
        <v>1140</v>
      </c>
      <c r="HC1" s="8" t="s">
        <v>1140</v>
      </c>
      <c r="HD1" s="8" t="s">
        <v>1140</v>
      </c>
      <c r="HE1" s="8" t="s">
        <v>1140</v>
      </c>
      <c r="HF1" s="8" t="s">
        <v>1140</v>
      </c>
      <c r="HG1" s="8" t="s">
        <v>1140</v>
      </c>
      <c r="HH1" s="8" t="s">
        <v>1140</v>
      </c>
      <c r="HI1" s="8" t="s">
        <v>1140</v>
      </c>
      <c r="HJ1" s="8" t="s">
        <v>1140</v>
      </c>
      <c r="HK1" s="8" t="s">
        <v>1140</v>
      </c>
      <c r="HL1" s="8" t="s">
        <v>1140</v>
      </c>
      <c r="HM1" s="217"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75" customHeight="1" x14ac:dyDescent="0.35">
      <c r="A2" s="4">
        <v>43957.727990081017</v>
      </c>
      <c r="B2" s="2" t="s">
        <v>2541</v>
      </c>
      <c r="C2" s="2">
        <v>37</v>
      </c>
      <c r="D2" s="2" t="s">
        <v>51</v>
      </c>
      <c r="E2" s="2" t="s">
        <v>50</v>
      </c>
      <c r="F2" s="2"/>
      <c r="G2" s="2"/>
      <c r="H2" s="2"/>
      <c r="I2" s="2"/>
      <c r="J2" s="2" t="s">
        <v>9</v>
      </c>
      <c r="K2" s="2" t="s">
        <v>600</v>
      </c>
      <c r="L2" s="2" t="s">
        <v>524</v>
      </c>
      <c r="M2" s="2" t="s">
        <v>212</v>
      </c>
      <c r="N2" s="2" t="s">
        <v>7</v>
      </c>
      <c r="O2" s="2" t="s">
        <v>121</v>
      </c>
      <c r="P2" s="2">
        <v>0</v>
      </c>
      <c r="Q2" s="2" t="s">
        <v>20</v>
      </c>
      <c r="R2" s="2" t="s">
        <v>40</v>
      </c>
      <c r="S2" s="2" t="s">
        <v>20</v>
      </c>
      <c r="T2" s="2" t="s">
        <v>20</v>
      </c>
      <c r="U2" s="2" t="s">
        <v>20</v>
      </c>
      <c r="V2" s="2" t="s">
        <v>80</v>
      </c>
      <c r="W2" s="2" t="s">
        <v>20</v>
      </c>
      <c r="X2" s="2" t="s">
        <v>20</v>
      </c>
      <c r="Y2" s="2" t="s">
        <v>20</v>
      </c>
      <c r="Z2" s="2" t="s">
        <v>133</v>
      </c>
      <c r="AA2" s="2" t="s">
        <v>9</v>
      </c>
      <c r="AB2" s="2" t="s">
        <v>599</v>
      </c>
      <c r="AC2" s="2" t="s">
        <v>7</v>
      </c>
      <c r="AD2" s="2" t="s">
        <v>121</v>
      </c>
      <c r="AE2" s="2" t="s">
        <v>7</v>
      </c>
      <c r="AF2" s="2" t="s">
        <v>20</v>
      </c>
      <c r="AH2" s="2" t="s">
        <v>7</v>
      </c>
      <c r="AI2" s="2" t="s">
        <v>121</v>
      </c>
      <c r="AJ2" s="198">
        <v>0</v>
      </c>
      <c r="AK2" s="2">
        <v>0</v>
      </c>
      <c r="AL2" s="2">
        <v>0</v>
      </c>
      <c r="AM2" s="2">
        <v>0</v>
      </c>
      <c r="AN2" s="2">
        <v>0</v>
      </c>
      <c r="AO2" s="2">
        <v>0</v>
      </c>
      <c r="AP2" s="2">
        <v>720</v>
      </c>
      <c r="AQ2" s="198">
        <v>4</v>
      </c>
      <c r="AR2" s="2">
        <v>4</v>
      </c>
      <c r="AS2" s="2">
        <v>1</v>
      </c>
      <c r="AT2" s="2">
        <v>1</v>
      </c>
      <c r="AU2" s="2">
        <v>4</v>
      </c>
      <c r="AV2" s="2">
        <v>1</v>
      </c>
      <c r="AW2" s="2">
        <v>3</v>
      </c>
      <c r="AX2" s="2">
        <v>4</v>
      </c>
      <c r="AY2" s="2">
        <v>2</v>
      </c>
      <c r="AZ2" s="2">
        <v>4</v>
      </c>
      <c r="BA2" s="2">
        <v>3</v>
      </c>
      <c r="BB2" s="2">
        <v>1</v>
      </c>
      <c r="BC2" s="2">
        <v>1</v>
      </c>
      <c r="BD2" s="2">
        <v>1</v>
      </c>
      <c r="BE2" s="2">
        <v>4</v>
      </c>
      <c r="BF2" s="2">
        <v>4</v>
      </c>
      <c r="BG2" s="2">
        <v>1</v>
      </c>
      <c r="BH2" s="2">
        <v>1</v>
      </c>
      <c r="BI2" s="2">
        <v>4</v>
      </c>
      <c r="BJ2" s="2">
        <v>4</v>
      </c>
      <c r="BK2" s="198">
        <v>0</v>
      </c>
      <c r="BL2" s="2">
        <v>0</v>
      </c>
      <c r="BM2" s="2">
        <v>1</v>
      </c>
      <c r="BN2" s="2">
        <v>0</v>
      </c>
      <c r="BO2" s="2">
        <v>2</v>
      </c>
      <c r="BP2" s="2">
        <v>0</v>
      </c>
      <c r="BQ2" s="2">
        <v>0</v>
      </c>
      <c r="BR2" s="2">
        <v>0</v>
      </c>
      <c r="BS2" s="2">
        <v>2</v>
      </c>
      <c r="BT2" s="2">
        <v>0</v>
      </c>
      <c r="BU2" s="2">
        <v>0</v>
      </c>
      <c r="BV2" s="2">
        <v>0</v>
      </c>
      <c r="BW2" s="2">
        <v>1</v>
      </c>
      <c r="BX2" s="2">
        <v>0</v>
      </c>
      <c r="BY2" s="2">
        <v>0</v>
      </c>
      <c r="BZ2" s="2">
        <v>0</v>
      </c>
      <c r="CA2" s="2">
        <v>1</v>
      </c>
      <c r="CB2" s="2">
        <v>0</v>
      </c>
      <c r="CC2" s="2">
        <v>1</v>
      </c>
      <c r="CD2" s="2">
        <v>0</v>
      </c>
      <c r="CE2" s="2">
        <v>0</v>
      </c>
      <c r="CF2" s="2">
        <v>0</v>
      </c>
      <c r="CG2" s="2">
        <v>0</v>
      </c>
      <c r="CH2" s="2">
        <v>3</v>
      </c>
      <c r="CI2" s="2">
        <v>0</v>
      </c>
      <c r="CJ2" s="2">
        <v>0</v>
      </c>
      <c r="CK2" s="2">
        <v>0</v>
      </c>
      <c r="CL2" s="2">
        <v>0</v>
      </c>
      <c r="CM2" s="2">
        <v>0</v>
      </c>
      <c r="CN2" s="2">
        <v>0</v>
      </c>
      <c r="CO2" s="2">
        <v>0</v>
      </c>
      <c r="CP2" s="2">
        <v>2</v>
      </c>
      <c r="CQ2" s="2">
        <v>0</v>
      </c>
      <c r="CR2" s="2">
        <v>0</v>
      </c>
      <c r="CS2" s="2">
        <v>2</v>
      </c>
      <c r="CT2" s="2">
        <v>0</v>
      </c>
      <c r="CU2" s="2">
        <v>0</v>
      </c>
      <c r="CV2" s="198">
        <v>1</v>
      </c>
      <c r="CW2" s="2">
        <v>1</v>
      </c>
      <c r="CX2" s="2">
        <v>1</v>
      </c>
      <c r="CY2" s="2">
        <v>1</v>
      </c>
      <c r="CZ2" s="2">
        <v>1</v>
      </c>
      <c r="DA2" s="2">
        <v>2</v>
      </c>
      <c r="DB2" s="2">
        <v>2</v>
      </c>
      <c r="DC2" s="2">
        <v>3</v>
      </c>
      <c r="DD2" s="2">
        <v>1</v>
      </c>
      <c r="DE2" s="2">
        <v>1</v>
      </c>
      <c r="DF2" s="2">
        <v>2</v>
      </c>
      <c r="DG2" s="2">
        <v>2</v>
      </c>
      <c r="DH2" s="2">
        <v>1</v>
      </c>
      <c r="DI2" s="2">
        <v>3</v>
      </c>
      <c r="DJ2" s="2">
        <v>1</v>
      </c>
      <c r="DK2" s="2">
        <v>1</v>
      </c>
      <c r="DL2" s="2">
        <v>3</v>
      </c>
      <c r="DM2" s="2">
        <v>1</v>
      </c>
      <c r="DN2" s="2">
        <v>1</v>
      </c>
      <c r="DO2" s="231" t="s">
        <v>597</v>
      </c>
      <c r="DP2" s="232">
        <v>10</v>
      </c>
      <c r="DQ2" s="233" t="s">
        <v>70</v>
      </c>
      <c r="DR2" s="232">
        <v>8</v>
      </c>
      <c r="DS2" s="232" t="s">
        <v>26</v>
      </c>
      <c r="DT2" s="232" t="s">
        <v>26</v>
      </c>
      <c r="DU2" s="232" t="s">
        <v>103</v>
      </c>
      <c r="DV2" s="232" t="s">
        <v>26</v>
      </c>
      <c r="DW2" s="232" t="s">
        <v>26</v>
      </c>
      <c r="DX2" s="232" t="s">
        <v>26</v>
      </c>
      <c r="DY2" s="232" t="s">
        <v>26</v>
      </c>
      <c r="DZ2" s="232" t="s">
        <v>26</v>
      </c>
      <c r="EA2" s="232" t="s">
        <v>26</v>
      </c>
      <c r="EB2" s="232" t="s">
        <v>121</v>
      </c>
      <c r="EC2" s="232" t="s">
        <v>26</v>
      </c>
      <c r="ED2" s="232" t="s">
        <v>26</v>
      </c>
      <c r="EE2" s="232" t="s">
        <v>24</v>
      </c>
      <c r="EF2" s="232" t="s">
        <v>23</v>
      </c>
      <c r="EG2" s="198">
        <v>20</v>
      </c>
      <c r="EH2" s="2" t="s">
        <v>9</v>
      </c>
      <c r="EI2" s="2" t="s">
        <v>7</v>
      </c>
      <c r="EJ2" s="2" t="s">
        <v>121</v>
      </c>
      <c r="EK2" s="2" t="s">
        <v>21</v>
      </c>
      <c r="EL2" s="2" t="s">
        <v>96</v>
      </c>
      <c r="EM2" s="198">
        <v>4</v>
      </c>
      <c r="EN2" s="2">
        <v>1</v>
      </c>
      <c r="EO2" s="2">
        <v>5</v>
      </c>
      <c r="EP2" s="2">
        <v>1</v>
      </c>
      <c r="EQ2" s="2" t="s">
        <v>16</v>
      </c>
      <c r="ER2" s="2" t="s">
        <v>19</v>
      </c>
      <c r="ES2" s="2" t="s">
        <v>17</v>
      </c>
      <c r="ET2" s="2" t="s">
        <v>18</v>
      </c>
      <c r="EU2" s="2" t="s">
        <v>20</v>
      </c>
      <c r="EV2" s="2">
        <v>2</v>
      </c>
      <c r="EW2" s="2">
        <v>5</v>
      </c>
      <c r="EX2" s="2">
        <v>4</v>
      </c>
      <c r="EY2" s="2">
        <v>5</v>
      </c>
      <c r="EZ2" s="2" t="s">
        <v>121</v>
      </c>
      <c r="FA2" s="2" t="s">
        <v>14</v>
      </c>
      <c r="FB2" s="2" t="s">
        <v>7</v>
      </c>
      <c r="FC2" s="2" t="s">
        <v>14</v>
      </c>
      <c r="FD2" s="2" t="s">
        <v>14</v>
      </c>
      <c r="FE2" s="2" t="s">
        <v>7</v>
      </c>
      <c r="FF2" s="2" t="s">
        <v>7</v>
      </c>
      <c r="FG2" s="2" t="s">
        <v>7</v>
      </c>
      <c r="FH2" s="198" t="s">
        <v>93</v>
      </c>
      <c r="FI2" s="2" t="s">
        <v>92</v>
      </c>
      <c r="FL2" s="2" t="s">
        <v>121</v>
      </c>
      <c r="FM2" s="2" t="s">
        <v>368</v>
      </c>
      <c r="FN2" s="2" t="s">
        <v>9</v>
      </c>
      <c r="FO2" s="2" t="s">
        <v>9</v>
      </c>
      <c r="FP2" s="2" t="s">
        <v>9</v>
      </c>
      <c r="FR2" s="2" t="s">
        <v>9</v>
      </c>
      <c r="FS2" s="2" t="s">
        <v>7</v>
      </c>
      <c r="FT2" s="2" t="s">
        <v>121</v>
      </c>
      <c r="FW2" s="2" t="s">
        <v>185</v>
      </c>
      <c r="GD2" s="2">
        <v>1</v>
      </c>
      <c r="GF2" s="2" t="s">
        <v>5</v>
      </c>
      <c r="GV2" s="2" t="s">
        <v>54</v>
      </c>
      <c r="GW2" s="2" t="s">
        <v>1</v>
      </c>
      <c r="GX2" s="2" t="s">
        <v>1</v>
      </c>
      <c r="GZ2" s="2" t="s">
        <v>1</v>
      </c>
      <c r="HD2" s="2" t="s">
        <v>1</v>
      </c>
      <c r="HL2" s="2" t="s">
        <v>0</v>
      </c>
      <c r="HM2">
        <f>SUM(CV2:DN2)</f>
        <v>29</v>
      </c>
      <c r="HN2">
        <f>CT2+CR2+CA2+CN2+BP2</f>
        <v>1</v>
      </c>
      <c r="HO2">
        <f>CS2+CP2+CH2+BW2+BS2+BO2</f>
        <v>12</v>
      </c>
      <c r="HP2" s="1">
        <f>CQ2+CL2+CG2+CD2+BX2+BV2+BR2+BN2</f>
        <v>0</v>
      </c>
      <c r="HQ2" s="1">
        <f>CK2+CF2+BZ2+BY2+BT2+BK2</f>
        <v>0</v>
      </c>
      <c r="HR2" s="1">
        <f>CO2+CI2+CE2+CC2+BU2+BQ2+BL2</f>
        <v>1</v>
      </c>
      <c r="HS2" s="1">
        <f>CU2+CM2+CJ2+CB2+BM2</f>
        <v>1</v>
      </c>
      <c r="HT2" s="1">
        <f>(5-AQ2)+(5-AR2)+AS2+AT2+(5-AU2)+AV2+AW2+(5-AX2)+AY2+(5-AZ2)+(5-BA2)+BB2+BC2+BD2+(5-BE2)+(5-BF2)+BG2+BH2+(5-BI2)+(5-BJ2)</f>
        <v>24</v>
      </c>
      <c r="HU2" s="1">
        <f>(AJ2*(AK2*8))+(AL2*(AM2*4))+(AN2*(AO2*2.5))</f>
        <v>0</v>
      </c>
      <c r="HV2" s="1">
        <v>0</v>
      </c>
      <c r="HW2" s="1">
        <v>0</v>
      </c>
      <c r="HX2" s="1">
        <v>0</v>
      </c>
      <c r="HY2" s="1">
        <v>0</v>
      </c>
      <c r="HZ2" s="1">
        <v>1</v>
      </c>
      <c r="IA2" s="1">
        <v>0</v>
      </c>
      <c r="IB2" s="1">
        <v>1</v>
      </c>
      <c r="IC2" s="1">
        <v>2</v>
      </c>
    </row>
    <row r="3" spans="1:237" ht="15.75" customHeight="1" x14ac:dyDescent="0.35">
      <c r="A3" s="4">
        <v>43957.535473784723</v>
      </c>
      <c r="B3" s="2" t="s">
        <v>2542</v>
      </c>
      <c r="C3" s="2">
        <v>27</v>
      </c>
      <c r="D3" s="2" t="s">
        <v>51</v>
      </c>
      <c r="E3" s="2" t="s">
        <v>50</v>
      </c>
      <c r="F3" s="2"/>
      <c r="G3" s="2"/>
      <c r="H3" s="2"/>
      <c r="I3" s="2"/>
      <c r="J3" s="2" t="s">
        <v>9</v>
      </c>
      <c r="K3" s="2" t="s">
        <v>711</v>
      </c>
      <c r="L3" s="2" t="s">
        <v>7</v>
      </c>
      <c r="N3" s="2" t="s">
        <v>7</v>
      </c>
      <c r="Q3" s="2" t="s">
        <v>20</v>
      </c>
      <c r="R3" s="2" t="s">
        <v>40</v>
      </c>
      <c r="S3" s="2" t="s">
        <v>20</v>
      </c>
      <c r="T3" s="2" t="s">
        <v>20</v>
      </c>
      <c r="U3" s="2" t="s">
        <v>20</v>
      </c>
      <c r="V3" s="2" t="s">
        <v>80</v>
      </c>
      <c r="W3" s="2">
        <v>1</v>
      </c>
      <c r="X3" s="2">
        <v>1</v>
      </c>
      <c r="Y3" s="2" t="s">
        <v>20</v>
      </c>
      <c r="Z3" s="2" t="s">
        <v>38</v>
      </c>
      <c r="AA3" s="2" t="s">
        <v>7</v>
      </c>
      <c r="AC3" s="2" t="s">
        <v>7</v>
      </c>
      <c r="AE3" s="2" t="s">
        <v>7</v>
      </c>
      <c r="AF3" s="2" t="s">
        <v>20</v>
      </c>
      <c r="AH3" s="2" t="s">
        <v>9</v>
      </c>
      <c r="AI3" s="2" t="s">
        <v>710</v>
      </c>
      <c r="AJ3" s="198">
        <v>0</v>
      </c>
      <c r="AK3" s="3">
        <v>0</v>
      </c>
      <c r="AL3" s="2">
        <v>5</v>
      </c>
      <c r="AM3" s="3">
        <v>30</v>
      </c>
      <c r="AN3" s="2">
        <v>5</v>
      </c>
      <c r="AO3" s="3">
        <v>30</v>
      </c>
      <c r="AP3" s="2">
        <v>420</v>
      </c>
      <c r="AQ3" s="198">
        <v>2</v>
      </c>
      <c r="AR3" s="2">
        <v>1</v>
      </c>
      <c r="AS3" s="2">
        <v>4</v>
      </c>
      <c r="AT3" s="2">
        <v>3</v>
      </c>
      <c r="AU3" s="2">
        <v>2</v>
      </c>
      <c r="AV3" s="2">
        <v>2</v>
      </c>
      <c r="AW3" s="2">
        <v>4</v>
      </c>
      <c r="AX3" s="2">
        <v>2</v>
      </c>
      <c r="AY3" s="2">
        <v>2</v>
      </c>
      <c r="AZ3" s="2">
        <v>1</v>
      </c>
      <c r="BA3" s="2">
        <v>2</v>
      </c>
      <c r="BB3" s="2">
        <v>3</v>
      </c>
      <c r="BC3" s="2">
        <v>3</v>
      </c>
      <c r="BD3" s="2">
        <v>4</v>
      </c>
      <c r="BE3" s="2">
        <v>2</v>
      </c>
      <c r="BF3" s="2">
        <v>2</v>
      </c>
      <c r="BG3" s="2">
        <v>4</v>
      </c>
      <c r="BH3" s="2">
        <v>4</v>
      </c>
      <c r="BI3" s="2">
        <v>2</v>
      </c>
      <c r="BJ3" s="2">
        <v>2</v>
      </c>
      <c r="BK3" s="198">
        <v>4</v>
      </c>
      <c r="BL3" s="2">
        <v>3</v>
      </c>
      <c r="BM3" s="2">
        <v>2</v>
      </c>
      <c r="BN3" s="2">
        <v>2</v>
      </c>
      <c r="BO3" s="2">
        <v>2</v>
      </c>
      <c r="BP3" s="2">
        <v>3</v>
      </c>
      <c r="BQ3" s="2">
        <v>2</v>
      </c>
      <c r="BR3" s="2">
        <v>3</v>
      </c>
      <c r="BS3" s="2">
        <v>0</v>
      </c>
      <c r="BT3" s="2">
        <v>1</v>
      </c>
      <c r="BU3" s="2">
        <v>1</v>
      </c>
      <c r="BV3" s="2">
        <v>2</v>
      </c>
      <c r="BW3" s="2">
        <v>1</v>
      </c>
      <c r="BX3" s="2">
        <v>4</v>
      </c>
      <c r="BY3" s="2">
        <v>2</v>
      </c>
      <c r="BZ3" s="2">
        <v>3</v>
      </c>
      <c r="CA3" s="2">
        <v>3</v>
      </c>
      <c r="CB3" s="2">
        <v>3</v>
      </c>
      <c r="CC3" s="2">
        <v>3</v>
      </c>
      <c r="CD3" s="2">
        <v>2</v>
      </c>
      <c r="CE3" s="2">
        <v>2</v>
      </c>
      <c r="CF3" s="2">
        <v>2</v>
      </c>
      <c r="CG3" s="2">
        <v>2</v>
      </c>
      <c r="CH3" s="2">
        <v>1</v>
      </c>
      <c r="CI3" s="2">
        <v>2</v>
      </c>
      <c r="CJ3" s="2">
        <v>2</v>
      </c>
      <c r="CK3" s="2">
        <v>3</v>
      </c>
      <c r="CL3" s="2">
        <v>3</v>
      </c>
      <c r="CM3" s="2">
        <v>3</v>
      </c>
      <c r="CN3" s="2">
        <v>2</v>
      </c>
      <c r="CO3" s="2">
        <v>2</v>
      </c>
      <c r="CP3" s="2">
        <v>2</v>
      </c>
      <c r="CQ3" s="2">
        <v>2</v>
      </c>
      <c r="CR3" s="2">
        <v>2</v>
      </c>
      <c r="CS3" s="2">
        <v>2</v>
      </c>
      <c r="CT3" s="2">
        <v>2</v>
      </c>
      <c r="CU3" s="2">
        <v>2</v>
      </c>
      <c r="CV3" s="198">
        <v>2</v>
      </c>
      <c r="CW3" s="2">
        <v>3</v>
      </c>
      <c r="CX3" s="2">
        <v>3</v>
      </c>
      <c r="CY3" s="2">
        <v>2</v>
      </c>
      <c r="CZ3" s="2">
        <v>2</v>
      </c>
      <c r="DA3" s="2">
        <v>2</v>
      </c>
      <c r="DB3" s="2">
        <v>2</v>
      </c>
      <c r="DC3" s="2">
        <v>2</v>
      </c>
      <c r="DD3" s="2">
        <v>2</v>
      </c>
      <c r="DE3" s="2">
        <v>2</v>
      </c>
      <c r="DF3" s="2">
        <v>2</v>
      </c>
      <c r="DG3" s="2">
        <v>2</v>
      </c>
      <c r="DH3" s="2">
        <v>2</v>
      </c>
      <c r="DI3" s="2">
        <v>2</v>
      </c>
      <c r="DJ3" s="2">
        <v>2</v>
      </c>
      <c r="DK3" s="2">
        <v>2</v>
      </c>
      <c r="DL3" s="2">
        <v>1</v>
      </c>
      <c r="DM3" s="2">
        <v>1</v>
      </c>
      <c r="DN3" s="2">
        <v>1</v>
      </c>
      <c r="DO3" s="231" t="s">
        <v>708</v>
      </c>
      <c r="DP3" s="232" t="s">
        <v>207</v>
      </c>
      <c r="DQ3" s="232" t="s">
        <v>707</v>
      </c>
      <c r="DR3" s="232">
        <v>9</v>
      </c>
      <c r="DS3" s="232" t="s">
        <v>69</v>
      </c>
      <c r="DT3" s="232" t="s">
        <v>26</v>
      </c>
      <c r="DU3" s="232" t="s">
        <v>26</v>
      </c>
      <c r="DV3" s="232" t="s">
        <v>26</v>
      </c>
      <c r="DW3" s="232" t="s">
        <v>26</v>
      </c>
      <c r="DX3" s="232" t="s">
        <v>26</v>
      </c>
      <c r="DY3" s="232" t="s">
        <v>26</v>
      </c>
      <c r="DZ3" s="232" t="s">
        <v>26</v>
      </c>
      <c r="EA3" s="232" t="s">
        <v>26</v>
      </c>
      <c r="EB3" s="232" t="s">
        <v>706</v>
      </c>
      <c r="EC3" s="232" t="s">
        <v>26</v>
      </c>
      <c r="ED3" s="232" t="s">
        <v>26</v>
      </c>
      <c r="EE3" s="232" t="s">
        <v>66</v>
      </c>
      <c r="EF3" s="232" t="s">
        <v>100</v>
      </c>
      <c r="EG3" s="198">
        <v>20</v>
      </c>
      <c r="EH3" s="2" t="s">
        <v>7</v>
      </c>
      <c r="EI3" s="2" t="s">
        <v>9</v>
      </c>
      <c r="EJ3" s="2" t="s">
        <v>705</v>
      </c>
      <c r="EK3" s="2" t="s">
        <v>21</v>
      </c>
      <c r="EL3" s="2" t="s">
        <v>96</v>
      </c>
      <c r="EM3" s="198">
        <v>4</v>
      </c>
      <c r="EN3" s="2">
        <v>3</v>
      </c>
      <c r="EO3" s="2">
        <v>5</v>
      </c>
      <c r="EP3" s="2">
        <v>3</v>
      </c>
      <c r="EQ3" s="2" t="s">
        <v>18</v>
      </c>
      <c r="ER3" s="2" t="s">
        <v>19</v>
      </c>
      <c r="ES3" s="2" t="s">
        <v>16</v>
      </c>
      <c r="ET3" s="2" t="s">
        <v>20</v>
      </c>
      <c r="EU3" s="2" t="s">
        <v>17</v>
      </c>
      <c r="EV3" s="2">
        <v>2</v>
      </c>
      <c r="EW3" s="2">
        <v>3</v>
      </c>
      <c r="EX3" s="2">
        <v>2</v>
      </c>
      <c r="EY3" s="2">
        <v>5</v>
      </c>
      <c r="FA3" s="2" t="s">
        <v>14</v>
      </c>
      <c r="FB3" s="2" t="s">
        <v>9</v>
      </c>
      <c r="FC3" s="2" t="s">
        <v>14</v>
      </c>
      <c r="FD3" s="2" t="s">
        <v>14</v>
      </c>
      <c r="FE3" s="2" t="s">
        <v>7</v>
      </c>
      <c r="FF3" s="2" t="s">
        <v>7</v>
      </c>
      <c r="FG3" s="2" t="s">
        <v>7</v>
      </c>
      <c r="FH3" s="198" t="s">
        <v>12</v>
      </c>
      <c r="FI3" s="2" t="s">
        <v>57</v>
      </c>
      <c r="FJ3" s="2" t="s">
        <v>9</v>
      </c>
      <c r="FK3" s="2" t="s">
        <v>7</v>
      </c>
      <c r="FM3" s="2" t="s">
        <v>704</v>
      </c>
      <c r="FN3" s="2" t="s">
        <v>9</v>
      </c>
      <c r="FO3" s="2" t="s">
        <v>9</v>
      </c>
      <c r="FP3" s="2" t="s">
        <v>7</v>
      </c>
      <c r="FR3" s="2" t="s">
        <v>9</v>
      </c>
      <c r="FS3" s="2" t="s">
        <v>7</v>
      </c>
      <c r="FU3" s="2" t="s">
        <v>7</v>
      </c>
      <c r="FV3" s="2" t="s">
        <v>7</v>
      </c>
      <c r="FW3" s="2" t="s">
        <v>121</v>
      </c>
      <c r="FX3" s="2">
        <v>1</v>
      </c>
      <c r="GF3" s="2" t="s">
        <v>5</v>
      </c>
      <c r="GV3" s="2" t="s">
        <v>54</v>
      </c>
      <c r="GZ3" s="2" t="s">
        <v>141</v>
      </c>
      <c r="HA3" s="2" t="s">
        <v>1</v>
      </c>
      <c r="HB3" s="2" t="s">
        <v>1</v>
      </c>
      <c r="HD3" s="2" t="s">
        <v>1</v>
      </c>
      <c r="HL3" s="2" t="s">
        <v>0</v>
      </c>
      <c r="HM3">
        <f t="shared" ref="HM3:HM66" si="0">SUM(CV3:DN3)</f>
        <v>37</v>
      </c>
      <c r="HN3">
        <f t="shared" ref="HN3:HN66" si="1">CT3+CR3+CA3+CN3+BP3</f>
        <v>12</v>
      </c>
      <c r="HO3">
        <f t="shared" ref="HO3:HO66" si="2">CS3+CP3+CH3+BW3+BS3+BO3</f>
        <v>8</v>
      </c>
      <c r="HP3" s="1">
        <f t="shared" ref="HP3:HP66" si="3">CQ3+CL3+CG3+CD3+BX3+BV3+BR3+BN3</f>
        <v>20</v>
      </c>
      <c r="HQ3" s="1">
        <f t="shared" ref="HQ3:HQ66" si="4">CK3+CF3+BZ3+BY3+BT3+BK3</f>
        <v>15</v>
      </c>
      <c r="HR3" s="1">
        <f t="shared" ref="HR3:HR66" si="5">CO3+CI3+CE3+CC3+BU3+BQ3+BL3</f>
        <v>15</v>
      </c>
      <c r="HS3" s="1">
        <f t="shared" ref="HS3:HS66" si="6">CU3+CM3+CJ3+CB3+BM3</f>
        <v>12</v>
      </c>
      <c r="HT3" s="1">
        <f t="shared" ref="HT3:HT66" si="7">(5-AQ3)+(5-AR3)+AS3+AT3+(5-AU3)+AV3+AW3+(5-AX3)+AY3+(5-AZ3)+(5-BA3)+BB3+BC3+BD3+(5-BE3)+(5-BF3)+BG3+BH3+(5-BI3)+(5-BJ3)</f>
        <v>65</v>
      </c>
      <c r="HU3" s="1">
        <f t="shared" ref="HU3:HU66" si="8">(AJ3*(AK3*8))+(AL3*(AM3*4))+(AN3*(AO3*2.5))</f>
        <v>975</v>
      </c>
      <c r="HV3" s="1">
        <v>1</v>
      </c>
      <c r="HW3" s="1">
        <v>3</v>
      </c>
      <c r="HX3" s="1">
        <v>0</v>
      </c>
      <c r="HY3" s="1">
        <v>0</v>
      </c>
      <c r="HZ3" s="1">
        <v>0</v>
      </c>
      <c r="IA3" s="1">
        <v>0</v>
      </c>
      <c r="IB3" s="1">
        <v>0</v>
      </c>
      <c r="IC3" s="1">
        <v>4</v>
      </c>
    </row>
    <row r="4" spans="1:237" ht="15.75" customHeight="1" x14ac:dyDescent="0.35">
      <c r="A4" s="4">
        <v>43957.466852256941</v>
      </c>
      <c r="B4" s="2" t="s">
        <v>2543</v>
      </c>
      <c r="C4" s="2">
        <v>41</v>
      </c>
      <c r="D4" s="2" t="s">
        <v>51</v>
      </c>
      <c r="E4" s="2" t="s">
        <v>50</v>
      </c>
      <c r="F4" s="2"/>
      <c r="G4" s="2"/>
      <c r="H4" s="2"/>
      <c r="I4" s="2"/>
      <c r="J4" s="2" t="s">
        <v>7</v>
      </c>
      <c r="L4" s="2" t="s">
        <v>7</v>
      </c>
      <c r="N4" s="2" t="s">
        <v>9</v>
      </c>
      <c r="O4" s="2" t="s">
        <v>787</v>
      </c>
      <c r="P4" s="2" t="s">
        <v>41</v>
      </c>
      <c r="Q4" s="2" t="s">
        <v>20</v>
      </c>
      <c r="R4" s="2" t="s">
        <v>40</v>
      </c>
      <c r="S4" s="2">
        <v>1</v>
      </c>
      <c r="V4" s="2" t="s">
        <v>194</v>
      </c>
      <c r="W4" s="2">
        <v>1</v>
      </c>
      <c r="Y4" s="2" t="s">
        <v>20</v>
      </c>
      <c r="Z4" s="2" t="s">
        <v>38</v>
      </c>
      <c r="AA4" s="2" t="s">
        <v>9</v>
      </c>
      <c r="AB4" s="2" t="s">
        <v>786</v>
      </c>
      <c r="AC4" s="2" t="s">
        <v>9</v>
      </c>
      <c r="AD4" s="2" t="s">
        <v>785</v>
      </c>
      <c r="AE4" s="2" t="s">
        <v>7</v>
      </c>
      <c r="AF4" s="2" t="s">
        <v>20</v>
      </c>
      <c r="AH4" s="2" t="s">
        <v>9</v>
      </c>
      <c r="AI4" s="2" t="s">
        <v>784</v>
      </c>
      <c r="AJ4" s="198">
        <v>4</v>
      </c>
      <c r="AK4" s="2">
        <v>120</v>
      </c>
      <c r="AL4" s="2">
        <v>7</v>
      </c>
      <c r="AM4" s="2">
        <v>30</v>
      </c>
      <c r="AN4" s="2">
        <v>4</v>
      </c>
      <c r="AO4" s="2">
        <v>60</v>
      </c>
      <c r="AP4" s="2">
        <v>420</v>
      </c>
      <c r="AQ4" s="198">
        <v>3</v>
      </c>
      <c r="AR4" s="2">
        <v>2</v>
      </c>
      <c r="AS4" s="2">
        <v>3</v>
      </c>
      <c r="AT4" s="2">
        <v>3</v>
      </c>
      <c r="AU4" s="2">
        <v>2</v>
      </c>
      <c r="AV4" s="2">
        <v>3</v>
      </c>
      <c r="AW4" s="2">
        <v>4</v>
      </c>
      <c r="AX4" s="2">
        <v>2</v>
      </c>
      <c r="AY4" s="2">
        <v>3</v>
      </c>
      <c r="AZ4" s="2">
        <v>2</v>
      </c>
      <c r="BA4" s="2">
        <v>2</v>
      </c>
      <c r="BB4" s="2">
        <v>2</v>
      </c>
      <c r="BC4" s="2">
        <v>2</v>
      </c>
      <c r="BD4" s="2">
        <v>1</v>
      </c>
      <c r="BE4" s="2">
        <v>2</v>
      </c>
      <c r="BF4" s="2">
        <v>2</v>
      </c>
      <c r="BG4" s="2">
        <v>3</v>
      </c>
      <c r="BH4" s="2">
        <v>1</v>
      </c>
      <c r="BI4" s="2">
        <v>2</v>
      </c>
      <c r="BJ4" s="2">
        <v>2</v>
      </c>
      <c r="BK4" s="198">
        <v>1</v>
      </c>
      <c r="BL4" s="2">
        <v>2</v>
      </c>
      <c r="BM4" s="2">
        <v>0</v>
      </c>
      <c r="BN4" s="2">
        <v>0</v>
      </c>
      <c r="BO4" s="2">
        <v>1</v>
      </c>
      <c r="BP4" s="2">
        <v>0</v>
      </c>
      <c r="BQ4" s="2">
        <v>1</v>
      </c>
      <c r="BR4" s="2">
        <v>1</v>
      </c>
      <c r="BS4" s="2">
        <v>3</v>
      </c>
      <c r="BT4" s="2">
        <v>1</v>
      </c>
      <c r="BU4" s="2">
        <v>1</v>
      </c>
      <c r="BV4" s="2">
        <v>0</v>
      </c>
      <c r="BW4" s="2">
        <v>3</v>
      </c>
      <c r="BX4" s="2">
        <v>0</v>
      </c>
      <c r="BY4" s="2">
        <v>2</v>
      </c>
      <c r="BZ4" s="2">
        <v>0</v>
      </c>
      <c r="CA4" s="2">
        <v>2</v>
      </c>
      <c r="CB4" s="2">
        <v>0</v>
      </c>
      <c r="CC4" s="2">
        <v>2</v>
      </c>
      <c r="CD4" s="2">
        <v>1</v>
      </c>
      <c r="CE4" s="2">
        <v>0</v>
      </c>
      <c r="CF4" s="2">
        <v>1</v>
      </c>
      <c r="CG4" s="2">
        <v>0</v>
      </c>
      <c r="CH4" s="2">
        <v>3</v>
      </c>
      <c r="CI4" s="2">
        <v>0</v>
      </c>
      <c r="CJ4" s="2">
        <v>0</v>
      </c>
      <c r="CK4" s="2">
        <v>1</v>
      </c>
      <c r="CL4" s="2">
        <v>2</v>
      </c>
      <c r="CM4" s="2">
        <v>1</v>
      </c>
      <c r="CN4" s="2">
        <v>0</v>
      </c>
      <c r="CO4" s="2">
        <v>0</v>
      </c>
      <c r="CP4" s="2">
        <v>0</v>
      </c>
      <c r="CQ4" s="2">
        <v>0</v>
      </c>
      <c r="CR4" s="2">
        <v>1</v>
      </c>
      <c r="CS4" s="2">
        <v>3</v>
      </c>
      <c r="CT4" s="2">
        <v>3</v>
      </c>
      <c r="CU4" s="2">
        <v>0</v>
      </c>
      <c r="CV4" s="198">
        <v>1</v>
      </c>
      <c r="CW4" s="2">
        <v>1</v>
      </c>
      <c r="CX4" s="2">
        <v>3</v>
      </c>
      <c r="CY4" s="2">
        <v>1</v>
      </c>
      <c r="CZ4" s="2">
        <v>3</v>
      </c>
      <c r="DA4" s="2">
        <v>1</v>
      </c>
      <c r="DB4" s="2">
        <v>1</v>
      </c>
      <c r="DC4" s="2">
        <v>3</v>
      </c>
      <c r="DD4" s="2">
        <v>2</v>
      </c>
      <c r="DE4" s="2">
        <v>1</v>
      </c>
      <c r="DF4" s="2">
        <v>2</v>
      </c>
      <c r="DG4" s="2">
        <v>1</v>
      </c>
      <c r="DH4" s="2">
        <v>2</v>
      </c>
      <c r="DI4" s="2">
        <v>1</v>
      </c>
      <c r="DJ4" s="2">
        <v>2</v>
      </c>
      <c r="DK4" s="2">
        <v>2</v>
      </c>
      <c r="DL4" s="2">
        <v>3</v>
      </c>
      <c r="DM4" s="2">
        <v>2</v>
      </c>
      <c r="DN4" s="2">
        <v>2</v>
      </c>
      <c r="DO4" s="234" t="s">
        <v>647</v>
      </c>
      <c r="DP4" s="232" t="s">
        <v>170</v>
      </c>
      <c r="DQ4" s="232" t="s">
        <v>553</v>
      </c>
      <c r="DR4" s="232">
        <v>8</v>
      </c>
      <c r="DS4" s="232" t="s">
        <v>69</v>
      </c>
      <c r="DT4" s="232" t="s">
        <v>69</v>
      </c>
      <c r="DU4" s="232" t="s">
        <v>26</v>
      </c>
      <c r="DV4" s="232" t="s">
        <v>103</v>
      </c>
      <c r="DW4" s="232" t="s">
        <v>26</v>
      </c>
      <c r="DX4" s="232" t="s">
        <v>26</v>
      </c>
      <c r="DY4" s="232" t="s">
        <v>103</v>
      </c>
      <c r="DZ4" s="232" t="s">
        <v>103</v>
      </c>
      <c r="EA4" s="232" t="s">
        <v>26</v>
      </c>
      <c r="EB4" s="232" t="s">
        <v>783</v>
      </c>
      <c r="EC4" s="232" t="s">
        <v>26</v>
      </c>
      <c r="ED4" s="232" t="s">
        <v>26</v>
      </c>
      <c r="EE4" s="232" t="s">
        <v>24</v>
      </c>
      <c r="EF4" s="232" t="s">
        <v>100</v>
      </c>
      <c r="EG4" s="198">
        <v>120</v>
      </c>
      <c r="EH4" s="2" t="s">
        <v>9</v>
      </c>
      <c r="EI4" s="2" t="s">
        <v>7</v>
      </c>
      <c r="EK4" s="2" t="s">
        <v>96</v>
      </c>
      <c r="EL4" s="2" t="s">
        <v>60</v>
      </c>
      <c r="EM4" s="198">
        <v>5</v>
      </c>
      <c r="EN4" s="2">
        <v>2</v>
      </c>
      <c r="EO4" s="2">
        <v>5</v>
      </c>
      <c r="EP4" s="2">
        <v>2</v>
      </c>
      <c r="EQ4" s="2" t="s">
        <v>19</v>
      </c>
      <c r="ER4" s="2" t="s">
        <v>17</v>
      </c>
      <c r="ES4" s="2" t="s">
        <v>18</v>
      </c>
      <c r="ET4" s="2" t="s">
        <v>20</v>
      </c>
      <c r="EU4" s="2" t="s">
        <v>20</v>
      </c>
      <c r="EV4" s="2">
        <v>1</v>
      </c>
      <c r="EW4" s="2">
        <v>5</v>
      </c>
      <c r="EX4" s="2">
        <v>2</v>
      </c>
      <c r="EY4" s="2">
        <v>5</v>
      </c>
      <c r="FA4" s="2" t="s">
        <v>14</v>
      </c>
      <c r="FB4" s="2" t="s">
        <v>7</v>
      </c>
      <c r="FC4" s="2" t="s">
        <v>94</v>
      </c>
      <c r="FD4" s="2" t="s">
        <v>58</v>
      </c>
      <c r="FE4" s="2" t="s">
        <v>13</v>
      </c>
      <c r="FF4" s="2" t="s">
        <v>13</v>
      </c>
      <c r="FG4" s="2" t="s">
        <v>7</v>
      </c>
      <c r="FH4" s="198" t="s">
        <v>12</v>
      </c>
      <c r="FI4" s="2" t="s">
        <v>57</v>
      </c>
      <c r="FJ4" s="2" t="s">
        <v>9</v>
      </c>
      <c r="FK4" s="2" t="s">
        <v>7</v>
      </c>
      <c r="FM4" s="2" t="s">
        <v>756</v>
      </c>
      <c r="FN4" s="2" t="s">
        <v>9</v>
      </c>
      <c r="FO4" s="2" t="s">
        <v>7</v>
      </c>
      <c r="FP4" s="2" t="s">
        <v>7</v>
      </c>
      <c r="FR4" s="2" t="s">
        <v>9</v>
      </c>
      <c r="FS4" s="2" t="s">
        <v>7</v>
      </c>
      <c r="FU4" s="2" t="s">
        <v>7</v>
      </c>
      <c r="FV4" s="2" t="s">
        <v>7</v>
      </c>
      <c r="FW4" s="2" t="s">
        <v>90</v>
      </c>
      <c r="GC4" s="2">
        <v>9</v>
      </c>
      <c r="GF4" s="2" t="s">
        <v>5</v>
      </c>
      <c r="GV4" s="2" t="s">
        <v>54</v>
      </c>
      <c r="GW4" s="2" t="s">
        <v>53</v>
      </c>
      <c r="GX4" s="2" t="s">
        <v>1</v>
      </c>
      <c r="GZ4" s="2" t="s">
        <v>1</v>
      </c>
      <c r="HD4" s="2" t="s">
        <v>1</v>
      </c>
      <c r="HL4" s="2" t="s">
        <v>0</v>
      </c>
      <c r="HM4">
        <f t="shared" si="0"/>
        <v>34</v>
      </c>
      <c r="HN4">
        <f t="shared" si="1"/>
        <v>6</v>
      </c>
      <c r="HO4">
        <f t="shared" si="2"/>
        <v>13</v>
      </c>
      <c r="HP4" s="1">
        <f t="shared" si="3"/>
        <v>4</v>
      </c>
      <c r="HQ4" s="1">
        <f t="shared" si="4"/>
        <v>6</v>
      </c>
      <c r="HR4" s="1">
        <f t="shared" si="5"/>
        <v>6</v>
      </c>
      <c r="HS4" s="1">
        <f t="shared" si="6"/>
        <v>1</v>
      </c>
      <c r="HT4" s="1">
        <f t="shared" si="7"/>
        <v>54</v>
      </c>
      <c r="HU4" s="1">
        <f t="shared" si="8"/>
        <v>5280</v>
      </c>
      <c r="HV4" s="1">
        <v>1</v>
      </c>
      <c r="HW4" s="1">
        <v>2</v>
      </c>
      <c r="HX4" s="1">
        <v>0</v>
      </c>
      <c r="HY4" s="1">
        <v>1</v>
      </c>
      <c r="HZ4" s="1">
        <v>1</v>
      </c>
      <c r="IA4" s="1">
        <v>0</v>
      </c>
      <c r="IB4" s="1">
        <v>1</v>
      </c>
      <c r="IC4" s="1">
        <v>6</v>
      </c>
    </row>
    <row r="5" spans="1:237" ht="15.75" customHeight="1" x14ac:dyDescent="0.35">
      <c r="A5" s="4">
        <v>43954.52465457176</v>
      </c>
      <c r="B5" s="2" t="s">
        <v>2544</v>
      </c>
      <c r="C5" s="2">
        <v>50</v>
      </c>
      <c r="D5" s="2" t="s">
        <v>139</v>
      </c>
      <c r="E5" s="2" t="s">
        <v>1037</v>
      </c>
      <c r="F5" s="2"/>
      <c r="G5" s="2"/>
      <c r="H5" s="2"/>
      <c r="I5" s="2"/>
      <c r="J5" s="2" t="s">
        <v>7</v>
      </c>
      <c r="L5" s="2" t="s">
        <v>7</v>
      </c>
      <c r="N5" s="2" t="s">
        <v>7</v>
      </c>
      <c r="Q5" s="2" t="s">
        <v>20</v>
      </c>
      <c r="R5" s="2" t="s">
        <v>40</v>
      </c>
      <c r="S5" s="2">
        <v>2</v>
      </c>
      <c r="T5" s="2">
        <v>1</v>
      </c>
      <c r="U5" s="2">
        <v>1</v>
      </c>
      <c r="V5" s="2" t="s">
        <v>194</v>
      </c>
      <c r="W5" s="2" t="s">
        <v>79</v>
      </c>
      <c r="X5" s="2">
        <v>1</v>
      </c>
      <c r="Y5" s="2" t="s">
        <v>20</v>
      </c>
      <c r="Z5" s="2" t="s">
        <v>38</v>
      </c>
      <c r="AA5" s="2" t="s">
        <v>9</v>
      </c>
      <c r="AB5" s="2" t="s">
        <v>1036</v>
      </c>
      <c r="AC5" s="2" t="s">
        <v>9</v>
      </c>
      <c r="AD5" s="2" t="s">
        <v>1035</v>
      </c>
      <c r="AE5" s="2" t="s">
        <v>9</v>
      </c>
      <c r="AF5" s="2" t="s">
        <v>112</v>
      </c>
      <c r="AG5" s="2" t="s">
        <v>34</v>
      </c>
      <c r="AH5" s="2" t="s">
        <v>9</v>
      </c>
      <c r="AJ5" s="198">
        <v>0</v>
      </c>
      <c r="AK5" s="1">
        <v>0</v>
      </c>
      <c r="AL5" s="2">
        <v>0</v>
      </c>
      <c r="AM5" s="1">
        <v>0</v>
      </c>
      <c r="AN5" s="2">
        <v>7</v>
      </c>
      <c r="AO5" s="2">
        <v>150</v>
      </c>
      <c r="AP5" s="2">
        <v>300</v>
      </c>
      <c r="AQ5" s="198">
        <v>3</v>
      </c>
      <c r="AR5" s="2">
        <v>3</v>
      </c>
      <c r="AS5" s="2">
        <v>2</v>
      </c>
      <c r="AT5" s="2">
        <v>2</v>
      </c>
      <c r="AU5" s="2">
        <v>2</v>
      </c>
      <c r="AV5" s="2">
        <v>1</v>
      </c>
      <c r="AW5" s="2">
        <v>2</v>
      </c>
      <c r="AX5" s="2">
        <v>2</v>
      </c>
      <c r="AY5" s="2">
        <v>1</v>
      </c>
      <c r="AZ5" s="2">
        <v>2</v>
      </c>
      <c r="BA5" s="2">
        <v>4</v>
      </c>
      <c r="BB5" s="2">
        <v>3</v>
      </c>
      <c r="BC5" s="2">
        <v>2</v>
      </c>
      <c r="BD5" s="2">
        <v>1</v>
      </c>
      <c r="BE5" s="2">
        <v>2</v>
      </c>
      <c r="BF5" s="2">
        <v>2</v>
      </c>
      <c r="BG5" s="2">
        <v>2</v>
      </c>
      <c r="BH5" s="2">
        <v>1</v>
      </c>
      <c r="BI5" s="2">
        <v>3</v>
      </c>
      <c r="BJ5" s="2">
        <v>2</v>
      </c>
      <c r="BK5" s="198">
        <v>2</v>
      </c>
      <c r="BL5" s="2">
        <v>1</v>
      </c>
      <c r="BM5" s="2">
        <v>3</v>
      </c>
      <c r="BN5" s="2">
        <v>1</v>
      </c>
      <c r="BO5" s="2">
        <v>2</v>
      </c>
      <c r="BP5" s="2">
        <v>1</v>
      </c>
      <c r="BQ5" s="2">
        <v>2</v>
      </c>
      <c r="BR5" s="2">
        <v>1</v>
      </c>
      <c r="BS5" s="2">
        <v>3</v>
      </c>
      <c r="BT5" s="2">
        <v>2</v>
      </c>
      <c r="BU5" s="2">
        <v>2</v>
      </c>
      <c r="BV5" s="2">
        <v>3</v>
      </c>
      <c r="BW5" s="2">
        <v>2</v>
      </c>
      <c r="BX5" s="2">
        <v>0</v>
      </c>
      <c r="BY5" s="2">
        <v>0</v>
      </c>
      <c r="BZ5" s="2">
        <v>1</v>
      </c>
      <c r="CA5" s="2">
        <v>0</v>
      </c>
      <c r="CB5" s="2">
        <v>4</v>
      </c>
      <c r="CC5" s="2">
        <v>2</v>
      </c>
      <c r="CD5" s="2">
        <v>1</v>
      </c>
      <c r="CE5" s="2">
        <v>1</v>
      </c>
      <c r="CF5" s="2">
        <v>3</v>
      </c>
      <c r="CG5" s="2">
        <v>0</v>
      </c>
      <c r="CH5" s="2">
        <v>3</v>
      </c>
      <c r="CI5" s="2">
        <v>3</v>
      </c>
      <c r="CJ5" s="2">
        <v>2</v>
      </c>
      <c r="CK5" s="2">
        <v>1</v>
      </c>
      <c r="CL5" s="2">
        <v>0</v>
      </c>
      <c r="CM5" s="2">
        <v>3</v>
      </c>
      <c r="CN5" s="2">
        <v>1</v>
      </c>
      <c r="CO5" s="2">
        <v>1</v>
      </c>
      <c r="CP5" s="2">
        <v>2</v>
      </c>
      <c r="CQ5" s="2">
        <v>0</v>
      </c>
      <c r="CR5" s="2">
        <v>0</v>
      </c>
      <c r="CS5" s="2">
        <v>2</v>
      </c>
      <c r="CT5" s="2">
        <v>0</v>
      </c>
      <c r="CU5" s="2">
        <v>0</v>
      </c>
      <c r="CV5" s="198">
        <v>1</v>
      </c>
      <c r="CW5" s="2">
        <v>1</v>
      </c>
      <c r="CX5" s="2">
        <v>1</v>
      </c>
      <c r="CY5" s="2">
        <v>1</v>
      </c>
      <c r="CZ5" s="2">
        <v>1</v>
      </c>
      <c r="DA5" s="2">
        <v>1</v>
      </c>
      <c r="DB5" s="2">
        <v>1</v>
      </c>
      <c r="DC5" s="2">
        <v>3</v>
      </c>
      <c r="DD5" s="2">
        <v>1</v>
      </c>
      <c r="DE5" s="2">
        <v>1</v>
      </c>
      <c r="DF5" s="2">
        <v>1</v>
      </c>
      <c r="DG5" s="2">
        <v>2</v>
      </c>
      <c r="DH5" s="2">
        <v>1</v>
      </c>
      <c r="DI5" s="2">
        <v>1</v>
      </c>
      <c r="DJ5" s="2">
        <v>1</v>
      </c>
      <c r="DK5" s="2">
        <v>1</v>
      </c>
      <c r="DL5" s="2">
        <v>1</v>
      </c>
      <c r="DM5" s="2">
        <v>1</v>
      </c>
      <c r="DN5" s="2">
        <v>2</v>
      </c>
      <c r="DO5" s="234" t="s">
        <v>1032</v>
      </c>
      <c r="DP5" s="232" t="s">
        <v>1031</v>
      </c>
      <c r="DQ5" s="233" t="s">
        <v>1030</v>
      </c>
      <c r="DR5" s="232">
        <v>7</v>
      </c>
      <c r="DS5" s="232" t="s">
        <v>26</v>
      </c>
      <c r="DT5" s="232" t="s">
        <v>26</v>
      </c>
      <c r="DU5" s="232" t="s">
        <v>26</v>
      </c>
      <c r="DV5" s="232" t="s">
        <v>26</v>
      </c>
      <c r="DW5" s="232" t="s">
        <v>26</v>
      </c>
      <c r="DX5" s="232" t="s">
        <v>26</v>
      </c>
      <c r="DY5" s="232" t="s">
        <v>26</v>
      </c>
      <c r="DZ5" s="232" t="s">
        <v>26</v>
      </c>
      <c r="EA5" s="232" t="s">
        <v>26</v>
      </c>
      <c r="EB5" s="232" t="s">
        <v>20</v>
      </c>
      <c r="EC5" s="232" t="s">
        <v>26</v>
      </c>
      <c r="ED5" s="232" t="s">
        <v>26</v>
      </c>
      <c r="EE5" s="232" t="s">
        <v>24</v>
      </c>
      <c r="EF5" s="232" t="s">
        <v>23</v>
      </c>
      <c r="EG5" s="198">
        <v>240</v>
      </c>
      <c r="EH5" s="2" t="s">
        <v>7</v>
      </c>
      <c r="EI5" s="2" t="s">
        <v>7</v>
      </c>
      <c r="EK5" s="2" t="s">
        <v>21</v>
      </c>
      <c r="EL5" s="2" t="s">
        <v>96</v>
      </c>
      <c r="EM5" s="198">
        <v>3</v>
      </c>
      <c r="EN5" s="2">
        <v>4</v>
      </c>
      <c r="EO5" s="2">
        <v>5</v>
      </c>
      <c r="EP5" s="2">
        <v>1</v>
      </c>
      <c r="EQ5" s="2" t="s">
        <v>19</v>
      </c>
      <c r="ER5" s="2" t="s">
        <v>20</v>
      </c>
      <c r="ES5" s="2" t="s">
        <v>20</v>
      </c>
      <c r="ET5" s="2" t="s">
        <v>20</v>
      </c>
      <c r="EU5" s="2" t="s">
        <v>20</v>
      </c>
      <c r="EV5" s="2">
        <v>3</v>
      </c>
      <c r="EW5" s="2">
        <v>3</v>
      </c>
      <c r="EX5" s="2">
        <v>2</v>
      </c>
      <c r="EY5" s="2">
        <v>4</v>
      </c>
      <c r="EZ5" s="2" t="s">
        <v>1029</v>
      </c>
      <c r="FA5" s="2" t="s">
        <v>14</v>
      </c>
      <c r="FB5" s="2" t="s">
        <v>7</v>
      </c>
      <c r="FC5" s="2" t="s">
        <v>14</v>
      </c>
      <c r="FD5" s="2" t="s">
        <v>14</v>
      </c>
      <c r="FE5" s="2" t="s">
        <v>7</v>
      </c>
      <c r="FF5" s="2" t="s">
        <v>7</v>
      </c>
      <c r="FG5" s="2" t="s">
        <v>7</v>
      </c>
      <c r="FH5" s="198" t="s">
        <v>12</v>
      </c>
      <c r="FI5" s="2" t="s">
        <v>57</v>
      </c>
      <c r="FJ5" s="2" t="s">
        <v>9</v>
      </c>
      <c r="FK5" s="2" t="s">
        <v>9</v>
      </c>
      <c r="FL5" s="2">
        <v>2</v>
      </c>
      <c r="FM5" s="2" t="s">
        <v>1028</v>
      </c>
      <c r="FN5" s="2" t="s">
        <v>9</v>
      </c>
      <c r="FO5" s="2" t="s">
        <v>9</v>
      </c>
      <c r="FP5" s="2" t="s">
        <v>7</v>
      </c>
      <c r="FR5" s="2" t="s">
        <v>7</v>
      </c>
      <c r="FS5" s="2" t="s">
        <v>7</v>
      </c>
      <c r="FU5" s="2" t="s">
        <v>7</v>
      </c>
      <c r="FV5" s="2" t="s">
        <v>7</v>
      </c>
      <c r="FW5" s="2" t="s">
        <v>121</v>
      </c>
      <c r="FX5" s="2">
        <v>7</v>
      </c>
      <c r="GF5" s="2" t="s">
        <v>5</v>
      </c>
      <c r="GG5" s="2" t="s">
        <v>1</v>
      </c>
      <c r="GH5" s="2" t="s">
        <v>1</v>
      </c>
      <c r="GJ5" s="2" t="s">
        <v>1</v>
      </c>
      <c r="GN5" s="2" t="s">
        <v>1</v>
      </c>
      <c r="GV5" s="2" t="s">
        <v>1</v>
      </c>
      <c r="HL5" s="2" t="s">
        <v>0</v>
      </c>
      <c r="HM5">
        <f t="shared" si="0"/>
        <v>23</v>
      </c>
      <c r="HN5">
        <f t="shared" si="1"/>
        <v>2</v>
      </c>
      <c r="HO5">
        <f t="shared" si="2"/>
        <v>14</v>
      </c>
      <c r="HP5" s="1">
        <f t="shared" si="3"/>
        <v>6</v>
      </c>
      <c r="HQ5" s="1">
        <f t="shared" si="4"/>
        <v>9</v>
      </c>
      <c r="HR5" s="1">
        <f t="shared" si="5"/>
        <v>12</v>
      </c>
      <c r="HS5" s="1">
        <f t="shared" si="6"/>
        <v>12</v>
      </c>
      <c r="HT5" s="1">
        <f t="shared" si="7"/>
        <v>42</v>
      </c>
      <c r="HU5" s="1">
        <f t="shared" si="8"/>
        <v>2625</v>
      </c>
      <c r="HV5" s="1">
        <v>0</v>
      </c>
      <c r="HW5" s="1">
        <v>0</v>
      </c>
      <c r="HX5" s="1">
        <v>1</v>
      </c>
      <c r="HY5" s="1">
        <v>0</v>
      </c>
      <c r="HZ5" s="1">
        <v>0</v>
      </c>
      <c r="IA5" s="1">
        <v>0</v>
      </c>
      <c r="IB5" s="1">
        <v>1</v>
      </c>
      <c r="IC5" s="1">
        <v>2</v>
      </c>
    </row>
    <row r="6" spans="1:237" ht="15.75" customHeight="1" x14ac:dyDescent="0.35">
      <c r="A6" s="4">
        <v>43959.510199895834</v>
      </c>
      <c r="B6" s="2" t="s">
        <v>2545</v>
      </c>
      <c r="C6" s="2">
        <v>29</v>
      </c>
      <c r="D6" s="2" t="s">
        <v>51</v>
      </c>
      <c r="E6" s="2" t="s">
        <v>50</v>
      </c>
      <c r="F6" s="2"/>
      <c r="G6" s="2"/>
      <c r="H6" s="2"/>
      <c r="I6" s="2"/>
      <c r="J6" s="2" t="s">
        <v>7</v>
      </c>
      <c r="L6" s="2" t="s">
        <v>7</v>
      </c>
      <c r="N6" s="2" t="s">
        <v>7</v>
      </c>
      <c r="Q6" s="2" t="s">
        <v>20</v>
      </c>
      <c r="R6" s="2" t="s">
        <v>40</v>
      </c>
      <c r="S6" s="2" t="s">
        <v>20</v>
      </c>
      <c r="T6" s="2">
        <v>2</v>
      </c>
      <c r="U6" s="2">
        <v>2</v>
      </c>
      <c r="V6" s="2" t="s">
        <v>39</v>
      </c>
      <c r="W6" s="2">
        <v>1</v>
      </c>
      <c r="X6" s="2" t="s">
        <v>20</v>
      </c>
      <c r="Y6" s="2">
        <v>1</v>
      </c>
      <c r="Z6" s="2" t="s">
        <v>38</v>
      </c>
      <c r="AA6" s="2" t="s">
        <v>9</v>
      </c>
      <c r="AB6" s="2" t="s">
        <v>423</v>
      </c>
      <c r="AC6" s="2" t="s">
        <v>7</v>
      </c>
      <c r="AE6" s="2" t="s">
        <v>9</v>
      </c>
      <c r="AF6" s="2" t="s">
        <v>112</v>
      </c>
      <c r="AG6" s="2" t="s">
        <v>256</v>
      </c>
      <c r="AH6" s="2" t="s">
        <v>9</v>
      </c>
      <c r="AI6" s="2" t="s">
        <v>422</v>
      </c>
      <c r="AJ6" s="198">
        <v>1</v>
      </c>
      <c r="AK6" s="2">
        <v>60</v>
      </c>
      <c r="AL6" s="2">
        <v>3</v>
      </c>
      <c r="AM6" s="2">
        <v>60</v>
      </c>
      <c r="AN6" s="2">
        <v>7</v>
      </c>
      <c r="AO6" s="2">
        <v>40</v>
      </c>
      <c r="AP6" s="3">
        <v>540</v>
      </c>
      <c r="AQ6" s="198">
        <v>2</v>
      </c>
      <c r="AR6" s="2">
        <v>2</v>
      </c>
      <c r="AS6" s="2">
        <v>3</v>
      </c>
      <c r="AT6" s="2">
        <v>3</v>
      </c>
      <c r="AU6" s="2">
        <v>2</v>
      </c>
      <c r="AV6" s="2">
        <v>2</v>
      </c>
      <c r="AW6" s="2">
        <v>2</v>
      </c>
      <c r="AX6" s="2">
        <v>2</v>
      </c>
      <c r="AY6" s="2">
        <v>1</v>
      </c>
      <c r="AZ6" s="2">
        <v>2</v>
      </c>
      <c r="BA6" s="2">
        <v>2</v>
      </c>
      <c r="BB6" s="2">
        <v>2</v>
      </c>
      <c r="BC6" s="2">
        <v>1</v>
      </c>
      <c r="BD6" s="2">
        <v>1</v>
      </c>
      <c r="BE6" s="2">
        <v>2</v>
      </c>
      <c r="BF6" s="2">
        <v>2</v>
      </c>
      <c r="BG6" s="2">
        <v>2</v>
      </c>
      <c r="BH6" s="2">
        <v>2</v>
      </c>
      <c r="BI6" s="2">
        <v>2</v>
      </c>
      <c r="BJ6" s="2">
        <v>2</v>
      </c>
      <c r="BK6" s="198">
        <v>1</v>
      </c>
      <c r="BL6" s="2">
        <v>0</v>
      </c>
      <c r="BM6" s="2">
        <v>2</v>
      </c>
      <c r="BN6" s="2">
        <v>1</v>
      </c>
      <c r="BO6" s="2">
        <v>1</v>
      </c>
      <c r="BP6" s="2">
        <v>1</v>
      </c>
      <c r="BQ6" s="2">
        <v>1</v>
      </c>
      <c r="BR6" s="2">
        <v>0</v>
      </c>
      <c r="BS6" s="2">
        <v>2</v>
      </c>
      <c r="BT6" s="2">
        <v>1</v>
      </c>
      <c r="BU6" s="2">
        <v>1</v>
      </c>
      <c r="BV6" s="2">
        <v>0</v>
      </c>
      <c r="BW6" s="2">
        <v>1</v>
      </c>
      <c r="BX6" s="2">
        <v>0</v>
      </c>
      <c r="BY6" s="2">
        <v>0</v>
      </c>
      <c r="BZ6" s="2">
        <v>2</v>
      </c>
      <c r="CA6" s="2">
        <v>0</v>
      </c>
      <c r="CB6" s="2">
        <v>3</v>
      </c>
      <c r="CC6" s="2">
        <v>1</v>
      </c>
      <c r="CD6" s="2">
        <v>1</v>
      </c>
      <c r="CE6" s="2">
        <v>0</v>
      </c>
      <c r="CF6" s="2">
        <v>2</v>
      </c>
      <c r="CG6" s="2">
        <v>0</v>
      </c>
      <c r="CH6" s="2">
        <v>1</v>
      </c>
      <c r="CI6" s="2">
        <v>0</v>
      </c>
      <c r="CJ6" s="2">
        <v>3</v>
      </c>
      <c r="CK6" s="2">
        <v>2</v>
      </c>
      <c r="CL6" s="2">
        <v>0</v>
      </c>
      <c r="CM6" s="2">
        <v>1</v>
      </c>
      <c r="CN6" s="2">
        <v>0</v>
      </c>
      <c r="CO6" s="2">
        <v>0</v>
      </c>
      <c r="CP6" s="2">
        <v>0</v>
      </c>
      <c r="CQ6" s="2">
        <v>0</v>
      </c>
      <c r="CR6" s="2">
        <v>0</v>
      </c>
      <c r="CS6" s="2">
        <v>0</v>
      </c>
      <c r="CT6" s="2">
        <v>1</v>
      </c>
      <c r="CU6" s="2">
        <v>0</v>
      </c>
      <c r="CV6" s="198">
        <v>3</v>
      </c>
      <c r="CW6" s="2">
        <v>3</v>
      </c>
      <c r="CX6" s="2">
        <v>1</v>
      </c>
      <c r="CY6" s="2">
        <v>2</v>
      </c>
      <c r="CZ6" s="2">
        <v>2</v>
      </c>
      <c r="DA6" s="2">
        <v>1</v>
      </c>
      <c r="DB6" s="2">
        <v>2</v>
      </c>
      <c r="DC6" s="2">
        <v>2</v>
      </c>
      <c r="DD6" s="2">
        <v>2</v>
      </c>
      <c r="DE6" s="2">
        <v>1</v>
      </c>
      <c r="DF6" s="2">
        <v>1</v>
      </c>
      <c r="DG6" s="2">
        <v>1</v>
      </c>
      <c r="DH6" s="2">
        <v>1</v>
      </c>
      <c r="DI6" s="2">
        <v>2</v>
      </c>
      <c r="DJ6" s="2">
        <v>1</v>
      </c>
      <c r="DK6" s="2">
        <v>2</v>
      </c>
      <c r="DL6" s="2">
        <v>2</v>
      </c>
      <c r="DM6" s="2">
        <v>1</v>
      </c>
      <c r="DN6" s="2">
        <v>1</v>
      </c>
      <c r="DO6" s="234" t="s">
        <v>417</v>
      </c>
      <c r="DP6" s="232" t="s">
        <v>416</v>
      </c>
      <c r="DQ6" s="233" t="s">
        <v>415</v>
      </c>
      <c r="DR6" s="232">
        <v>6</v>
      </c>
      <c r="DS6" s="232" t="s">
        <v>26</v>
      </c>
      <c r="DT6" s="232" t="s">
        <v>26</v>
      </c>
      <c r="DU6" s="232" t="s">
        <v>69</v>
      </c>
      <c r="DV6" s="232" t="s">
        <v>26</v>
      </c>
      <c r="DW6" s="232" t="s">
        <v>26</v>
      </c>
      <c r="DX6" s="232" t="s">
        <v>26</v>
      </c>
      <c r="DY6" s="232" t="s">
        <v>69</v>
      </c>
      <c r="DZ6" s="232" t="s">
        <v>103</v>
      </c>
      <c r="EA6" s="232" t="s">
        <v>26</v>
      </c>
      <c r="EB6" s="232" t="s">
        <v>414</v>
      </c>
      <c r="EC6" s="232" t="s">
        <v>26</v>
      </c>
      <c r="ED6" s="232" t="s">
        <v>125</v>
      </c>
      <c r="EE6" s="232" t="s">
        <v>101</v>
      </c>
      <c r="EF6" s="232" t="s">
        <v>146</v>
      </c>
      <c r="EG6" s="198">
        <v>60</v>
      </c>
      <c r="EH6" s="2" t="s">
        <v>7</v>
      </c>
      <c r="EI6" s="2" t="s">
        <v>7</v>
      </c>
      <c r="EK6" s="2" t="s">
        <v>22</v>
      </c>
      <c r="EL6" s="2" t="s">
        <v>96</v>
      </c>
      <c r="EM6" s="198">
        <v>3</v>
      </c>
      <c r="EN6" s="2">
        <v>2</v>
      </c>
      <c r="EO6" s="2">
        <v>3</v>
      </c>
      <c r="EP6" s="2">
        <v>1</v>
      </c>
      <c r="EQ6" s="2" t="s">
        <v>16</v>
      </c>
      <c r="ER6" s="2" t="s">
        <v>20</v>
      </c>
      <c r="ES6" s="2" t="s">
        <v>20</v>
      </c>
      <c r="ET6" s="2" t="s">
        <v>20</v>
      </c>
      <c r="EU6" s="2" t="s">
        <v>17</v>
      </c>
      <c r="EV6" s="2">
        <v>2</v>
      </c>
      <c r="EW6" s="2">
        <v>3</v>
      </c>
      <c r="EX6" s="2">
        <v>2</v>
      </c>
      <c r="EY6" s="2">
        <v>2</v>
      </c>
      <c r="EZ6" s="2" t="s">
        <v>412</v>
      </c>
      <c r="FA6" s="2" t="s">
        <v>14</v>
      </c>
      <c r="FB6" s="2" t="s">
        <v>7</v>
      </c>
      <c r="FC6" s="2" t="s">
        <v>14</v>
      </c>
      <c r="FD6" s="2" t="s">
        <v>58</v>
      </c>
      <c r="FE6" s="2" t="s">
        <v>13</v>
      </c>
      <c r="FF6" s="2" t="s">
        <v>7</v>
      </c>
      <c r="FG6" s="2" t="s">
        <v>7</v>
      </c>
      <c r="FH6" s="198" t="s">
        <v>12</v>
      </c>
      <c r="FI6" s="2" t="s">
        <v>57</v>
      </c>
      <c r="FJ6" s="2" t="s">
        <v>7</v>
      </c>
      <c r="FK6" s="2" t="s">
        <v>7</v>
      </c>
      <c r="FM6" s="2" t="s">
        <v>411</v>
      </c>
      <c r="FN6" s="2" t="s">
        <v>9</v>
      </c>
      <c r="FO6" s="2" t="s">
        <v>9</v>
      </c>
      <c r="FP6" s="2" t="s">
        <v>9</v>
      </c>
      <c r="FQ6" s="2" t="s">
        <v>8</v>
      </c>
      <c r="FR6" s="2" t="s">
        <v>7</v>
      </c>
      <c r="FS6" s="2" t="s">
        <v>7</v>
      </c>
      <c r="FU6" s="2" t="s">
        <v>7</v>
      </c>
      <c r="FV6" s="2" t="s">
        <v>7</v>
      </c>
      <c r="FW6" s="2" t="s">
        <v>90</v>
      </c>
      <c r="GC6" s="2">
        <v>3</v>
      </c>
      <c r="GF6" s="2" t="s">
        <v>5</v>
      </c>
      <c r="GN6" s="2" t="s">
        <v>4</v>
      </c>
      <c r="GP6" s="2" t="s">
        <v>3</v>
      </c>
      <c r="GQ6" s="2" t="s">
        <v>1</v>
      </c>
      <c r="GR6" s="2" t="s">
        <v>1</v>
      </c>
      <c r="GV6" s="2" t="s">
        <v>1</v>
      </c>
      <c r="HL6" s="2" t="s">
        <v>0</v>
      </c>
      <c r="HM6">
        <f t="shared" si="0"/>
        <v>31</v>
      </c>
      <c r="HN6">
        <f t="shared" si="1"/>
        <v>2</v>
      </c>
      <c r="HO6">
        <f t="shared" si="2"/>
        <v>5</v>
      </c>
      <c r="HP6" s="1">
        <f t="shared" si="3"/>
        <v>2</v>
      </c>
      <c r="HQ6" s="1">
        <f t="shared" si="4"/>
        <v>8</v>
      </c>
      <c r="HR6" s="1">
        <f t="shared" si="5"/>
        <v>3</v>
      </c>
      <c r="HS6" s="1">
        <f t="shared" si="6"/>
        <v>9</v>
      </c>
      <c r="HT6" s="1">
        <f t="shared" si="7"/>
        <v>49</v>
      </c>
      <c r="HU6" s="1">
        <f t="shared" si="8"/>
        <v>1900</v>
      </c>
      <c r="HV6" s="1">
        <v>3</v>
      </c>
      <c r="HW6" s="1">
        <v>0</v>
      </c>
      <c r="HX6" s="1">
        <v>2</v>
      </c>
      <c r="HY6" s="1">
        <v>3</v>
      </c>
      <c r="HZ6" s="1">
        <v>1</v>
      </c>
      <c r="IA6" s="1">
        <v>0</v>
      </c>
      <c r="IB6" s="1">
        <v>2</v>
      </c>
      <c r="IC6" s="1">
        <v>11</v>
      </c>
    </row>
    <row r="7" spans="1:237" ht="15.75" customHeight="1" x14ac:dyDescent="0.35">
      <c r="A7" s="4">
        <v>43953.51682167824</v>
      </c>
      <c r="B7" s="2" t="s">
        <v>2546</v>
      </c>
      <c r="C7" s="2">
        <v>39</v>
      </c>
      <c r="D7" s="2" t="s">
        <v>51</v>
      </c>
      <c r="E7" s="2" t="s">
        <v>138</v>
      </c>
      <c r="F7" s="2"/>
      <c r="G7" s="2"/>
      <c r="H7" s="2"/>
      <c r="I7" s="2"/>
      <c r="J7" s="2" t="s">
        <v>7</v>
      </c>
      <c r="L7" s="2" t="s">
        <v>7</v>
      </c>
      <c r="N7" s="2" t="s">
        <v>7</v>
      </c>
      <c r="Q7" s="2" t="s">
        <v>20</v>
      </c>
      <c r="R7" s="2" t="s">
        <v>40</v>
      </c>
      <c r="S7" s="2">
        <v>1</v>
      </c>
      <c r="T7" s="2" t="s">
        <v>20</v>
      </c>
      <c r="U7" s="2" t="s">
        <v>20</v>
      </c>
      <c r="V7" s="2" t="s">
        <v>39</v>
      </c>
      <c r="W7" s="2">
        <v>1</v>
      </c>
      <c r="X7" s="2" t="s">
        <v>20</v>
      </c>
      <c r="Y7" s="2" t="s">
        <v>20</v>
      </c>
      <c r="Z7" s="2" t="s">
        <v>349</v>
      </c>
      <c r="AA7" s="2" t="s">
        <v>9</v>
      </c>
      <c r="AB7" s="2" t="s">
        <v>1100</v>
      </c>
      <c r="AC7" s="2" t="s">
        <v>7</v>
      </c>
      <c r="AE7" s="2" t="s">
        <v>9</v>
      </c>
      <c r="AF7" s="2" t="s">
        <v>112</v>
      </c>
      <c r="AG7" s="2" t="s">
        <v>34</v>
      </c>
      <c r="AH7" s="2" t="s">
        <v>9</v>
      </c>
      <c r="AI7" s="2" t="s">
        <v>1099</v>
      </c>
      <c r="AJ7" s="198">
        <v>6</v>
      </c>
      <c r="AK7" s="2">
        <v>30</v>
      </c>
      <c r="AL7" s="2">
        <v>0</v>
      </c>
      <c r="AM7" s="2">
        <v>0</v>
      </c>
      <c r="AN7" s="2">
        <v>0</v>
      </c>
      <c r="AO7" s="2">
        <v>0</v>
      </c>
      <c r="AP7" s="2">
        <v>630</v>
      </c>
      <c r="AQ7" s="198">
        <v>3</v>
      </c>
      <c r="AR7" s="2">
        <v>3</v>
      </c>
      <c r="AS7" s="2">
        <v>1</v>
      </c>
      <c r="AT7" s="2">
        <v>1</v>
      </c>
      <c r="AU7" s="2">
        <v>3</v>
      </c>
      <c r="AV7" s="2">
        <v>2</v>
      </c>
      <c r="AW7" s="2">
        <v>3</v>
      </c>
      <c r="AX7" s="2">
        <v>3</v>
      </c>
      <c r="AY7" s="2">
        <v>2</v>
      </c>
      <c r="AZ7" s="2">
        <v>3</v>
      </c>
      <c r="BA7" s="2">
        <v>4</v>
      </c>
      <c r="BB7" s="2">
        <v>2</v>
      </c>
      <c r="BC7" s="2">
        <v>1</v>
      </c>
      <c r="BD7" s="2">
        <v>2</v>
      </c>
      <c r="BE7" s="2">
        <v>3</v>
      </c>
      <c r="BF7" s="2">
        <v>3</v>
      </c>
      <c r="BG7" s="2">
        <v>2</v>
      </c>
      <c r="BH7" s="2">
        <v>2</v>
      </c>
      <c r="BI7" s="2">
        <v>3</v>
      </c>
      <c r="BJ7" s="2">
        <v>3</v>
      </c>
      <c r="BK7" s="198">
        <v>1</v>
      </c>
      <c r="BL7" s="2">
        <v>0</v>
      </c>
      <c r="BM7" s="2">
        <v>1</v>
      </c>
      <c r="BN7" s="2">
        <v>1</v>
      </c>
      <c r="BO7" s="2">
        <v>2</v>
      </c>
      <c r="BP7" s="2">
        <v>1</v>
      </c>
      <c r="BQ7" s="2">
        <v>1</v>
      </c>
      <c r="BR7" s="2">
        <v>2</v>
      </c>
      <c r="BS7" s="2">
        <v>2</v>
      </c>
      <c r="BT7" s="2">
        <v>0</v>
      </c>
      <c r="BU7" s="2">
        <v>2</v>
      </c>
      <c r="BV7" s="2">
        <v>2</v>
      </c>
      <c r="BW7" s="2">
        <v>2</v>
      </c>
      <c r="BX7" s="2">
        <v>0</v>
      </c>
      <c r="BY7" s="2">
        <v>2</v>
      </c>
      <c r="BZ7" s="2">
        <v>0</v>
      </c>
      <c r="CA7" s="2">
        <v>1</v>
      </c>
      <c r="CB7" s="2">
        <v>0</v>
      </c>
      <c r="CC7" s="2">
        <v>1</v>
      </c>
      <c r="CD7" s="2">
        <v>0</v>
      </c>
      <c r="CE7" s="2">
        <v>1</v>
      </c>
      <c r="CF7" s="2">
        <v>0</v>
      </c>
      <c r="CG7" s="2">
        <v>0</v>
      </c>
      <c r="CH7" s="2">
        <v>2</v>
      </c>
      <c r="CI7" s="2">
        <v>1</v>
      </c>
      <c r="CJ7" s="2">
        <v>0</v>
      </c>
      <c r="CK7" s="2">
        <v>1</v>
      </c>
      <c r="CL7" s="2">
        <v>0</v>
      </c>
      <c r="CM7" s="2">
        <v>0</v>
      </c>
      <c r="CN7" s="2">
        <v>0</v>
      </c>
      <c r="CO7" s="2">
        <v>0</v>
      </c>
      <c r="CP7" s="2">
        <v>2</v>
      </c>
      <c r="CQ7" s="2">
        <v>0</v>
      </c>
      <c r="CR7" s="2">
        <v>1</v>
      </c>
      <c r="CS7" s="2">
        <v>2</v>
      </c>
      <c r="CT7" s="2">
        <v>1</v>
      </c>
      <c r="CU7" s="2">
        <v>1</v>
      </c>
      <c r="CV7" s="198">
        <v>3</v>
      </c>
      <c r="CW7" s="2">
        <v>1</v>
      </c>
      <c r="CX7" s="2">
        <v>3</v>
      </c>
      <c r="CY7" s="2">
        <v>1</v>
      </c>
      <c r="CZ7" s="2">
        <v>4</v>
      </c>
      <c r="DA7" s="2">
        <v>2</v>
      </c>
      <c r="DB7" s="2">
        <v>1</v>
      </c>
      <c r="DC7" s="2">
        <v>2</v>
      </c>
      <c r="DD7" s="2">
        <v>1</v>
      </c>
      <c r="DE7" s="2">
        <v>1</v>
      </c>
      <c r="DF7" s="2">
        <v>1</v>
      </c>
      <c r="DG7" s="2">
        <v>2</v>
      </c>
      <c r="DH7" s="2">
        <v>2</v>
      </c>
      <c r="DI7" s="2">
        <v>1</v>
      </c>
      <c r="DJ7" s="2">
        <v>1</v>
      </c>
      <c r="DK7" s="2">
        <v>1</v>
      </c>
      <c r="DL7" s="2">
        <v>3</v>
      </c>
      <c r="DM7" s="2">
        <v>1</v>
      </c>
      <c r="DN7" s="2">
        <v>2</v>
      </c>
      <c r="DO7" s="231" t="s">
        <v>1097</v>
      </c>
      <c r="DP7" s="232">
        <v>5</v>
      </c>
      <c r="DQ7" s="233" t="s">
        <v>1096</v>
      </c>
      <c r="DR7" s="232">
        <v>6.5</v>
      </c>
      <c r="DS7" s="232" t="s">
        <v>26</v>
      </c>
      <c r="DT7" s="232" t="s">
        <v>103</v>
      </c>
      <c r="DU7" s="232" t="s">
        <v>26</v>
      </c>
      <c r="DV7" s="232" t="s">
        <v>26</v>
      </c>
      <c r="DW7" s="232" t="s">
        <v>26</v>
      </c>
      <c r="DX7" s="232" t="s">
        <v>26</v>
      </c>
      <c r="DY7" s="232" t="s">
        <v>26</v>
      </c>
      <c r="DZ7" s="232" t="s">
        <v>26</v>
      </c>
      <c r="EA7" s="232" t="s">
        <v>26</v>
      </c>
      <c r="EB7" s="232" t="s">
        <v>7</v>
      </c>
      <c r="EC7" s="232" t="s">
        <v>26</v>
      </c>
      <c r="ED7" s="232" t="s">
        <v>25</v>
      </c>
      <c r="EE7" s="232" t="s">
        <v>24</v>
      </c>
      <c r="EF7" s="232" t="s">
        <v>100</v>
      </c>
      <c r="EG7" s="198">
        <v>40</v>
      </c>
      <c r="EH7" s="2" t="s">
        <v>9</v>
      </c>
      <c r="EI7" s="2" t="s">
        <v>9</v>
      </c>
      <c r="EJ7" s="2" t="s">
        <v>1095</v>
      </c>
      <c r="EK7" s="2" t="s">
        <v>60</v>
      </c>
      <c r="EL7" s="2" t="s">
        <v>96</v>
      </c>
      <c r="EM7" s="198">
        <v>5</v>
      </c>
      <c r="EN7" s="2">
        <v>3</v>
      </c>
      <c r="EO7" s="2">
        <v>5</v>
      </c>
      <c r="EP7" s="2">
        <v>2</v>
      </c>
      <c r="EQ7" s="2" t="s">
        <v>17</v>
      </c>
      <c r="ER7" s="2" t="s">
        <v>16</v>
      </c>
      <c r="ES7" s="2" t="s">
        <v>18</v>
      </c>
      <c r="ET7" s="2" t="s">
        <v>19</v>
      </c>
      <c r="EU7" s="2" t="s">
        <v>20</v>
      </c>
      <c r="EV7" s="2">
        <v>2</v>
      </c>
      <c r="EW7" s="2">
        <v>2</v>
      </c>
      <c r="EX7" s="2">
        <v>1</v>
      </c>
      <c r="EY7" s="2">
        <v>5</v>
      </c>
      <c r="EZ7" s="2" t="s">
        <v>1094</v>
      </c>
      <c r="FA7" s="2" t="s">
        <v>58</v>
      </c>
      <c r="FB7" s="2" t="s">
        <v>9</v>
      </c>
      <c r="FC7" s="2" t="s">
        <v>94</v>
      </c>
      <c r="FD7" s="2" t="s">
        <v>94</v>
      </c>
      <c r="FE7" s="2" t="s">
        <v>7</v>
      </c>
      <c r="FF7" s="2" t="s">
        <v>7</v>
      </c>
      <c r="FG7" s="2" t="s">
        <v>9</v>
      </c>
      <c r="FH7" s="198" t="s">
        <v>12</v>
      </c>
      <c r="FI7" s="2" t="s">
        <v>57</v>
      </c>
      <c r="FJ7" s="2" t="s">
        <v>9</v>
      </c>
      <c r="FK7" s="2" t="s">
        <v>7</v>
      </c>
      <c r="FM7" s="2" t="s">
        <v>1093</v>
      </c>
      <c r="FN7" s="2" t="s">
        <v>7</v>
      </c>
      <c r="FO7" s="2" t="s">
        <v>9</v>
      </c>
      <c r="FP7" s="2" t="s">
        <v>7</v>
      </c>
      <c r="FR7" s="2" t="s">
        <v>7</v>
      </c>
      <c r="FS7" s="2" t="s">
        <v>7</v>
      </c>
      <c r="FV7" s="2" t="s">
        <v>7</v>
      </c>
      <c r="FW7" s="2" t="s">
        <v>6</v>
      </c>
      <c r="GB7" s="2">
        <v>1</v>
      </c>
      <c r="GF7" s="2" t="s">
        <v>5</v>
      </c>
      <c r="GV7" s="2" t="s">
        <v>54</v>
      </c>
      <c r="GZ7" s="2" t="s">
        <v>141</v>
      </c>
      <c r="HB7" s="2" t="s">
        <v>293</v>
      </c>
      <c r="HC7" s="2" t="s">
        <v>486</v>
      </c>
      <c r="HD7" s="2" t="s">
        <v>1</v>
      </c>
      <c r="HL7" s="2" t="s">
        <v>0</v>
      </c>
      <c r="HM7">
        <f t="shared" si="0"/>
        <v>33</v>
      </c>
      <c r="HN7">
        <f t="shared" si="1"/>
        <v>4</v>
      </c>
      <c r="HO7">
        <f t="shared" si="2"/>
        <v>12</v>
      </c>
      <c r="HP7" s="1">
        <f t="shared" si="3"/>
        <v>5</v>
      </c>
      <c r="HQ7" s="1">
        <f t="shared" si="4"/>
        <v>4</v>
      </c>
      <c r="HR7" s="1">
        <f t="shared" si="5"/>
        <v>6</v>
      </c>
      <c r="HS7" s="1">
        <f t="shared" si="6"/>
        <v>2</v>
      </c>
      <c r="HT7" s="1">
        <f t="shared" si="7"/>
        <v>37</v>
      </c>
      <c r="HU7" s="1">
        <f t="shared" si="8"/>
        <v>1440</v>
      </c>
      <c r="HV7" s="1">
        <v>1</v>
      </c>
      <c r="HW7" s="1">
        <v>0</v>
      </c>
      <c r="HX7" s="1">
        <v>1</v>
      </c>
      <c r="HY7" s="1">
        <v>0</v>
      </c>
      <c r="HZ7" s="1">
        <v>1</v>
      </c>
      <c r="IA7" s="1">
        <v>0</v>
      </c>
      <c r="IB7" s="1">
        <v>1</v>
      </c>
      <c r="IC7" s="1">
        <v>4</v>
      </c>
    </row>
    <row r="8" spans="1:237" ht="15.75" customHeight="1" x14ac:dyDescent="0.35">
      <c r="A8" s="4">
        <v>43959.004990706017</v>
      </c>
      <c r="B8" s="2" t="s">
        <v>2547</v>
      </c>
      <c r="C8" s="2">
        <v>35</v>
      </c>
      <c r="D8" s="2" t="s">
        <v>51</v>
      </c>
      <c r="E8" s="2" t="s">
        <v>50</v>
      </c>
      <c r="F8" s="2"/>
      <c r="G8" s="2"/>
      <c r="H8" s="2"/>
      <c r="I8" s="2"/>
      <c r="J8" s="2" t="s">
        <v>7</v>
      </c>
      <c r="L8" s="2" t="s">
        <v>7</v>
      </c>
      <c r="N8" s="2" t="s">
        <v>7</v>
      </c>
      <c r="Q8" s="2" t="s">
        <v>20</v>
      </c>
      <c r="R8" s="2" t="s">
        <v>40</v>
      </c>
      <c r="S8" s="2" t="s">
        <v>20</v>
      </c>
      <c r="T8" s="2">
        <v>1</v>
      </c>
      <c r="U8" s="2" t="s">
        <v>20</v>
      </c>
      <c r="V8" s="2" t="s">
        <v>194</v>
      </c>
      <c r="W8" s="2">
        <v>2</v>
      </c>
      <c r="X8" s="2" t="s">
        <v>20</v>
      </c>
      <c r="Y8" s="2" t="s">
        <v>20</v>
      </c>
      <c r="Z8" s="2" t="s">
        <v>38</v>
      </c>
      <c r="AA8" s="2" t="s">
        <v>9</v>
      </c>
      <c r="AB8" s="2" t="s">
        <v>433</v>
      </c>
      <c r="AC8" s="2" t="s">
        <v>7</v>
      </c>
      <c r="AE8" s="2" t="s">
        <v>9</v>
      </c>
      <c r="AF8" s="2" t="s">
        <v>35</v>
      </c>
      <c r="AG8" s="2" t="s">
        <v>34</v>
      </c>
      <c r="AH8" s="2" t="s">
        <v>9</v>
      </c>
      <c r="AI8" s="2" t="s">
        <v>432</v>
      </c>
      <c r="AJ8" s="198">
        <v>6</v>
      </c>
      <c r="AK8" s="2">
        <v>60</v>
      </c>
      <c r="AL8" s="2">
        <v>0</v>
      </c>
      <c r="AM8" s="1">
        <v>0</v>
      </c>
      <c r="AN8" s="2">
        <v>7</v>
      </c>
      <c r="AO8" s="2">
        <v>40</v>
      </c>
      <c r="AP8" s="2">
        <v>660</v>
      </c>
      <c r="AQ8" s="198">
        <v>4</v>
      </c>
      <c r="AR8" s="2">
        <v>4</v>
      </c>
      <c r="AS8" s="2">
        <v>2</v>
      </c>
      <c r="AT8" s="2">
        <v>2</v>
      </c>
      <c r="AU8" s="2">
        <v>3</v>
      </c>
      <c r="AV8" s="2">
        <v>2</v>
      </c>
      <c r="AW8" s="2">
        <v>2</v>
      </c>
      <c r="AX8" s="2">
        <v>3</v>
      </c>
      <c r="AY8" s="2">
        <v>1</v>
      </c>
      <c r="AZ8" s="2">
        <v>3</v>
      </c>
      <c r="BA8" s="2">
        <v>3</v>
      </c>
      <c r="BB8" s="2">
        <v>3</v>
      </c>
      <c r="BC8" s="2">
        <v>2</v>
      </c>
      <c r="BD8" s="2">
        <v>1</v>
      </c>
      <c r="BE8" s="2">
        <v>3</v>
      </c>
      <c r="BF8" s="2">
        <v>4</v>
      </c>
      <c r="BG8" s="2">
        <v>2</v>
      </c>
      <c r="BH8" s="2">
        <v>1</v>
      </c>
      <c r="BI8" s="2">
        <v>3</v>
      </c>
      <c r="BJ8" s="2">
        <v>3</v>
      </c>
      <c r="BK8" s="198">
        <v>3</v>
      </c>
      <c r="BL8" s="2">
        <v>1</v>
      </c>
      <c r="BM8" s="2">
        <v>2</v>
      </c>
      <c r="BN8" s="2">
        <v>2</v>
      </c>
      <c r="BO8" s="2">
        <v>3</v>
      </c>
      <c r="BP8" s="2">
        <v>0</v>
      </c>
      <c r="BQ8" s="2">
        <v>1</v>
      </c>
      <c r="BR8" s="2">
        <v>1</v>
      </c>
      <c r="BS8" s="2">
        <v>4</v>
      </c>
      <c r="BT8" s="2">
        <v>2</v>
      </c>
      <c r="BU8" s="2">
        <v>1</v>
      </c>
      <c r="BV8" s="2">
        <v>1</v>
      </c>
      <c r="BW8" s="2">
        <v>3</v>
      </c>
      <c r="BX8" s="2">
        <v>0</v>
      </c>
      <c r="BY8" s="2">
        <v>1</v>
      </c>
      <c r="BZ8" s="2">
        <v>0</v>
      </c>
      <c r="CA8" s="2">
        <v>0</v>
      </c>
      <c r="CB8" s="2">
        <v>3</v>
      </c>
      <c r="CC8" s="2">
        <v>1</v>
      </c>
      <c r="CD8" s="2">
        <v>1</v>
      </c>
      <c r="CE8" s="2">
        <v>0</v>
      </c>
      <c r="CF8" s="2">
        <v>1</v>
      </c>
      <c r="CG8" s="2">
        <v>1</v>
      </c>
      <c r="CH8" s="2">
        <v>4</v>
      </c>
      <c r="CI8" s="2">
        <v>1</v>
      </c>
      <c r="CJ8" s="2">
        <v>3</v>
      </c>
      <c r="CK8" s="2">
        <v>1</v>
      </c>
      <c r="CL8" s="2">
        <v>0</v>
      </c>
      <c r="CM8" s="2">
        <v>2</v>
      </c>
      <c r="CN8" s="2">
        <v>0</v>
      </c>
      <c r="CO8" s="2">
        <v>0</v>
      </c>
      <c r="CP8" s="2">
        <v>3</v>
      </c>
      <c r="CQ8" s="2">
        <v>1</v>
      </c>
      <c r="CR8" s="2">
        <v>1</v>
      </c>
      <c r="CS8" s="2">
        <v>3</v>
      </c>
      <c r="CT8" s="2">
        <v>1</v>
      </c>
      <c r="CU8" s="2">
        <v>2</v>
      </c>
      <c r="CV8" s="198">
        <v>1</v>
      </c>
      <c r="CW8" s="2">
        <v>1</v>
      </c>
      <c r="CX8" s="2">
        <v>3</v>
      </c>
      <c r="CY8" s="2">
        <v>2</v>
      </c>
      <c r="CZ8" s="2">
        <v>1</v>
      </c>
      <c r="DA8" s="2">
        <v>1</v>
      </c>
      <c r="DB8" s="2">
        <v>1</v>
      </c>
      <c r="DC8" s="2">
        <v>1</v>
      </c>
      <c r="DD8" s="2">
        <v>1</v>
      </c>
      <c r="DE8" s="2">
        <v>1</v>
      </c>
      <c r="DF8" s="2">
        <v>1</v>
      </c>
      <c r="DG8" s="2">
        <v>1</v>
      </c>
      <c r="DH8" s="2">
        <v>1</v>
      </c>
      <c r="DI8" s="2">
        <v>1</v>
      </c>
      <c r="DJ8" s="2">
        <v>2</v>
      </c>
      <c r="DK8" s="2">
        <v>2</v>
      </c>
      <c r="DL8" s="2">
        <v>1</v>
      </c>
      <c r="DM8" s="2">
        <v>1</v>
      </c>
      <c r="DN8" s="2">
        <v>1</v>
      </c>
      <c r="DO8" s="231" t="s">
        <v>429</v>
      </c>
      <c r="DP8" s="232">
        <v>5</v>
      </c>
      <c r="DQ8" s="233" t="s">
        <v>428</v>
      </c>
      <c r="DR8" s="232">
        <v>6.5</v>
      </c>
      <c r="DS8" s="232" t="s">
        <v>26</v>
      </c>
      <c r="DT8" s="232" t="s">
        <v>69</v>
      </c>
      <c r="DU8" s="232" t="s">
        <v>26</v>
      </c>
      <c r="DV8" s="232" t="s">
        <v>26</v>
      </c>
      <c r="DW8" s="232" t="s">
        <v>26</v>
      </c>
      <c r="DX8" s="232" t="s">
        <v>26</v>
      </c>
      <c r="DY8" s="232" t="s">
        <v>26</v>
      </c>
      <c r="DZ8" s="232" t="s">
        <v>26</v>
      </c>
      <c r="EA8" s="232" t="s">
        <v>26</v>
      </c>
      <c r="EB8" s="232" t="s">
        <v>378</v>
      </c>
      <c r="EC8" s="232" t="s">
        <v>26</v>
      </c>
      <c r="ED8" s="232" t="s">
        <v>26</v>
      </c>
      <c r="EE8" s="232" t="s">
        <v>24</v>
      </c>
      <c r="EF8" s="232" t="s">
        <v>23</v>
      </c>
      <c r="EG8" s="198">
        <v>60</v>
      </c>
      <c r="EH8" s="2" t="s">
        <v>9</v>
      </c>
      <c r="EI8" s="2" t="s">
        <v>7</v>
      </c>
      <c r="EK8" s="2" t="s">
        <v>96</v>
      </c>
      <c r="EL8" s="2" t="s">
        <v>96</v>
      </c>
      <c r="EM8" s="198">
        <v>4</v>
      </c>
      <c r="EN8" s="2">
        <v>3</v>
      </c>
      <c r="EO8" s="2">
        <v>4</v>
      </c>
      <c r="EP8" s="2">
        <v>1</v>
      </c>
      <c r="EQ8" s="2" t="s">
        <v>19</v>
      </c>
      <c r="ER8" s="2" t="s">
        <v>17</v>
      </c>
      <c r="ES8" s="2" t="s">
        <v>20</v>
      </c>
      <c r="ET8" s="2" t="s">
        <v>20</v>
      </c>
      <c r="EU8" s="2" t="s">
        <v>20</v>
      </c>
      <c r="EV8" s="2">
        <v>4</v>
      </c>
      <c r="EW8" s="2">
        <v>4</v>
      </c>
      <c r="EX8" s="2">
        <v>3</v>
      </c>
      <c r="EY8" s="2">
        <v>4</v>
      </c>
      <c r="FA8" s="2" t="s">
        <v>427</v>
      </c>
      <c r="FB8" s="2" t="s">
        <v>9</v>
      </c>
      <c r="FC8" s="2" t="s">
        <v>58</v>
      </c>
      <c r="FD8" s="2" t="s">
        <v>94</v>
      </c>
      <c r="FE8" s="2" t="s">
        <v>7</v>
      </c>
      <c r="FF8" s="2" t="s">
        <v>7</v>
      </c>
      <c r="FG8" s="2" t="s">
        <v>7</v>
      </c>
      <c r="FH8" s="198" t="s">
        <v>12</v>
      </c>
      <c r="FI8" s="2" t="s">
        <v>57</v>
      </c>
      <c r="FJ8" s="2" t="s">
        <v>9</v>
      </c>
      <c r="FK8" s="2" t="s">
        <v>7</v>
      </c>
      <c r="FM8" s="2" t="s">
        <v>259</v>
      </c>
      <c r="FN8" s="2" t="s">
        <v>9</v>
      </c>
      <c r="FO8" s="2" t="s">
        <v>9</v>
      </c>
      <c r="FP8" s="2" t="s">
        <v>7</v>
      </c>
      <c r="FR8" s="2" t="s">
        <v>7</v>
      </c>
      <c r="FS8" s="2" t="s">
        <v>9</v>
      </c>
      <c r="FT8" s="2" t="s">
        <v>426</v>
      </c>
      <c r="FU8" s="2" t="s">
        <v>7</v>
      </c>
      <c r="FV8" s="2" t="s">
        <v>7</v>
      </c>
      <c r="FW8" s="2" t="s">
        <v>6</v>
      </c>
      <c r="GB8" s="2">
        <v>2</v>
      </c>
      <c r="GF8" s="2" t="s">
        <v>5</v>
      </c>
      <c r="GV8" s="2" t="s">
        <v>54</v>
      </c>
      <c r="HD8" s="2" t="s">
        <v>158</v>
      </c>
      <c r="HE8" s="2" t="s">
        <v>157</v>
      </c>
      <c r="HF8" s="2" t="s">
        <v>1</v>
      </c>
      <c r="HH8" s="2" t="s">
        <v>1</v>
      </c>
      <c r="HL8" s="2" t="s">
        <v>0</v>
      </c>
      <c r="HM8">
        <f t="shared" si="0"/>
        <v>24</v>
      </c>
      <c r="HN8">
        <f t="shared" si="1"/>
        <v>2</v>
      </c>
      <c r="HO8">
        <f t="shared" si="2"/>
        <v>20</v>
      </c>
      <c r="HP8" s="1">
        <f t="shared" si="3"/>
        <v>7</v>
      </c>
      <c r="HQ8" s="1">
        <f t="shared" si="4"/>
        <v>8</v>
      </c>
      <c r="HR8" s="1">
        <f t="shared" si="5"/>
        <v>5</v>
      </c>
      <c r="HS8" s="1">
        <f t="shared" si="6"/>
        <v>12</v>
      </c>
      <c r="HT8" s="1">
        <f t="shared" si="7"/>
        <v>35</v>
      </c>
      <c r="HU8" s="1">
        <f t="shared" si="8"/>
        <v>3580</v>
      </c>
      <c r="HV8" s="1">
        <v>0</v>
      </c>
      <c r="HW8" s="1">
        <v>0</v>
      </c>
      <c r="HX8" s="1">
        <v>1</v>
      </c>
      <c r="HY8" s="1">
        <v>0</v>
      </c>
      <c r="HZ8" s="1">
        <v>1</v>
      </c>
      <c r="IA8" s="1">
        <v>0</v>
      </c>
      <c r="IB8" s="1">
        <v>1</v>
      </c>
      <c r="IC8" s="1">
        <v>3</v>
      </c>
    </row>
    <row r="9" spans="1:237" ht="15.75" customHeight="1" x14ac:dyDescent="0.35">
      <c r="A9" s="4">
        <v>43953.831541597217</v>
      </c>
      <c r="B9" s="2" t="s">
        <v>2548</v>
      </c>
      <c r="C9" s="2">
        <v>38</v>
      </c>
      <c r="D9" s="2" t="s">
        <v>51</v>
      </c>
      <c r="E9" s="2" t="s">
        <v>50</v>
      </c>
      <c r="F9" s="2"/>
      <c r="G9" s="2"/>
      <c r="H9" s="2"/>
      <c r="I9" s="2"/>
      <c r="J9" s="2" t="s">
        <v>9</v>
      </c>
      <c r="K9" s="2" t="s">
        <v>1090</v>
      </c>
      <c r="L9" s="2" t="s">
        <v>7</v>
      </c>
      <c r="N9" s="2" t="s">
        <v>9</v>
      </c>
      <c r="O9" s="2" t="s">
        <v>1089</v>
      </c>
      <c r="P9" s="2">
        <v>2</v>
      </c>
      <c r="Q9" s="2" t="s">
        <v>20</v>
      </c>
      <c r="R9" s="2" t="s">
        <v>40</v>
      </c>
      <c r="S9" s="2" t="s">
        <v>20</v>
      </c>
      <c r="T9" s="2">
        <v>2</v>
      </c>
      <c r="U9" s="2" t="s">
        <v>20</v>
      </c>
      <c r="V9" s="2" t="s">
        <v>39</v>
      </c>
      <c r="W9" s="2">
        <v>2</v>
      </c>
      <c r="X9" s="2">
        <v>2</v>
      </c>
      <c r="Y9" s="2" t="s">
        <v>20</v>
      </c>
      <c r="Z9" s="2" t="s">
        <v>38</v>
      </c>
      <c r="AA9" s="2" t="s">
        <v>9</v>
      </c>
      <c r="AB9" s="2" t="s">
        <v>1088</v>
      </c>
      <c r="AC9" s="2" t="s">
        <v>7</v>
      </c>
      <c r="AE9" s="2" t="s">
        <v>9</v>
      </c>
      <c r="AF9" s="2" t="s">
        <v>112</v>
      </c>
      <c r="AG9" s="2" t="s">
        <v>34</v>
      </c>
      <c r="AH9" s="2" t="s">
        <v>9</v>
      </c>
      <c r="AI9" s="2" t="s">
        <v>1087</v>
      </c>
      <c r="AJ9" s="198">
        <v>0</v>
      </c>
      <c r="AK9" s="2">
        <v>0</v>
      </c>
      <c r="AL9" s="2">
        <v>6</v>
      </c>
      <c r="AM9" s="2">
        <v>20</v>
      </c>
      <c r="AN9" s="2">
        <v>6</v>
      </c>
      <c r="AO9" s="2">
        <v>20</v>
      </c>
      <c r="AP9" s="2">
        <v>360</v>
      </c>
      <c r="AQ9" s="198">
        <v>3</v>
      </c>
      <c r="AR9" s="2">
        <v>2</v>
      </c>
      <c r="AS9" s="2">
        <v>3</v>
      </c>
      <c r="AT9" s="2">
        <v>3</v>
      </c>
      <c r="AU9" s="2">
        <v>2</v>
      </c>
      <c r="AV9" s="2">
        <v>3</v>
      </c>
      <c r="AW9" s="2">
        <v>4</v>
      </c>
      <c r="AX9" s="2">
        <v>2</v>
      </c>
      <c r="AY9" s="2">
        <v>3</v>
      </c>
      <c r="AZ9" s="2">
        <v>2</v>
      </c>
      <c r="BA9" s="2">
        <v>2</v>
      </c>
      <c r="BB9" s="2">
        <v>3</v>
      </c>
      <c r="BC9" s="2">
        <v>2</v>
      </c>
      <c r="BD9" s="2">
        <v>2</v>
      </c>
      <c r="BE9" s="2">
        <v>2</v>
      </c>
      <c r="BF9" s="2">
        <v>2</v>
      </c>
      <c r="BG9" s="2">
        <v>4</v>
      </c>
      <c r="BH9" s="2">
        <v>2</v>
      </c>
      <c r="BI9" s="2">
        <v>2</v>
      </c>
      <c r="BJ9" s="2">
        <v>2</v>
      </c>
      <c r="BK9" s="198">
        <v>3</v>
      </c>
      <c r="BL9" s="2">
        <v>2</v>
      </c>
      <c r="BM9" s="2">
        <v>4</v>
      </c>
      <c r="BN9" s="2">
        <v>2</v>
      </c>
      <c r="BO9" s="2">
        <v>2</v>
      </c>
      <c r="BP9" s="2">
        <v>2</v>
      </c>
      <c r="BQ9" s="2">
        <v>2</v>
      </c>
      <c r="BR9" s="2">
        <v>2</v>
      </c>
      <c r="BS9" s="2">
        <v>2</v>
      </c>
      <c r="BT9" s="2">
        <v>4</v>
      </c>
      <c r="BU9" s="2">
        <v>3</v>
      </c>
      <c r="BV9" s="2">
        <v>2</v>
      </c>
      <c r="BW9" s="2">
        <v>2</v>
      </c>
      <c r="BX9" s="2">
        <v>3</v>
      </c>
      <c r="BY9" s="2">
        <v>4</v>
      </c>
      <c r="BZ9" s="2">
        <v>3</v>
      </c>
      <c r="CA9" s="2">
        <v>4</v>
      </c>
      <c r="CB9" s="2">
        <v>3</v>
      </c>
      <c r="CC9" s="2">
        <v>4</v>
      </c>
      <c r="CD9" s="2">
        <v>3</v>
      </c>
      <c r="CE9" s="2">
        <v>2</v>
      </c>
      <c r="CF9" s="2">
        <v>4</v>
      </c>
      <c r="CG9" s="2">
        <v>2</v>
      </c>
      <c r="CH9" s="2">
        <v>2</v>
      </c>
      <c r="CI9" s="2">
        <v>1</v>
      </c>
      <c r="CJ9" s="2">
        <v>3</v>
      </c>
      <c r="CK9" s="2">
        <v>4</v>
      </c>
      <c r="CL9" s="2">
        <v>3</v>
      </c>
      <c r="CM9" s="2">
        <v>3</v>
      </c>
      <c r="CN9" s="2">
        <v>2</v>
      </c>
      <c r="CO9" s="2">
        <v>2</v>
      </c>
      <c r="CP9" s="2">
        <v>1</v>
      </c>
      <c r="CQ9" s="2">
        <v>1</v>
      </c>
      <c r="CR9" s="2">
        <v>1</v>
      </c>
      <c r="CS9" s="2">
        <v>1</v>
      </c>
      <c r="CT9" s="2">
        <v>4</v>
      </c>
      <c r="CU9" s="2">
        <v>1</v>
      </c>
      <c r="CV9" s="198">
        <v>3</v>
      </c>
      <c r="CW9" s="2">
        <v>2</v>
      </c>
      <c r="CX9" s="2">
        <v>1</v>
      </c>
      <c r="CY9" s="2">
        <v>1</v>
      </c>
      <c r="CZ9" s="2">
        <v>1</v>
      </c>
      <c r="DA9" s="2">
        <v>1</v>
      </c>
      <c r="DB9" s="2">
        <v>1</v>
      </c>
      <c r="DC9" s="2">
        <v>4</v>
      </c>
      <c r="DD9" s="2">
        <v>2</v>
      </c>
      <c r="DE9" s="2">
        <v>1</v>
      </c>
      <c r="DF9" s="2">
        <v>2</v>
      </c>
      <c r="DG9" s="2">
        <v>1</v>
      </c>
      <c r="DH9" s="2">
        <v>1</v>
      </c>
      <c r="DI9" s="2">
        <v>2</v>
      </c>
      <c r="DJ9" s="2">
        <v>2</v>
      </c>
      <c r="DK9" s="2">
        <v>2</v>
      </c>
      <c r="DL9" s="2">
        <v>2</v>
      </c>
      <c r="DM9" s="2">
        <v>2</v>
      </c>
      <c r="DN9" s="2">
        <v>2</v>
      </c>
      <c r="DO9" s="234" t="s">
        <v>477</v>
      </c>
      <c r="DP9" s="232" t="s">
        <v>571</v>
      </c>
      <c r="DQ9" s="233" t="s">
        <v>1085</v>
      </c>
      <c r="DR9" s="232">
        <v>7</v>
      </c>
      <c r="DS9" s="232" t="s">
        <v>26</v>
      </c>
      <c r="DT9" s="232" t="s">
        <v>69</v>
      </c>
      <c r="DU9" s="232" t="s">
        <v>103</v>
      </c>
      <c r="DV9" s="232" t="s">
        <v>26</v>
      </c>
      <c r="DW9" s="232" t="s">
        <v>26</v>
      </c>
      <c r="DX9" s="232" t="s">
        <v>26</v>
      </c>
      <c r="DY9" s="232" t="s">
        <v>26</v>
      </c>
      <c r="DZ9" s="232" t="s">
        <v>103</v>
      </c>
      <c r="EA9" s="232" t="s">
        <v>26</v>
      </c>
      <c r="EB9" s="232" t="s">
        <v>1084</v>
      </c>
      <c r="EC9" s="232" t="s">
        <v>26</v>
      </c>
      <c r="ED9" s="232" t="s">
        <v>26</v>
      </c>
      <c r="EE9" s="232" t="s">
        <v>101</v>
      </c>
      <c r="EF9" s="232" t="s">
        <v>100</v>
      </c>
      <c r="EG9" s="198">
        <v>150</v>
      </c>
      <c r="EH9" s="2" t="s">
        <v>7</v>
      </c>
      <c r="EI9" s="2" t="s">
        <v>9</v>
      </c>
      <c r="EJ9" s="2" t="s">
        <v>1083</v>
      </c>
      <c r="EK9" s="2" t="s">
        <v>96</v>
      </c>
      <c r="EL9" s="2" t="s">
        <v>96</v>
      </c>
      <c r="EM9" s="198">
        <v>5</v>
      </c>
      <c r="EN9" s="2">
        <v>2</v>
      </c>
      <c r="EO9" s="2">
        <v>5</v>
      </c>
      <c r="EP9" s="2">
        <v>2</v>
      </c>
      <c r="EQ9" s="2" t="s">
        <v>19</v>
      </c>
      <c r="ER9" s="2" t="s">
        <v>17</v>
      </c>
      <c r="ES9" s="2" t="s">
        <v>16</v>
      </c>
      <c r="ET9" s="2" t="s">
        <v>18</v>
      </c>
      <c r="EU9" s="2" t="s">
        <v>20</v>
      </c>
      <c r="EV9" s="2">
        <v>1</v>
      </c>
      <c r="EW9" s="2">
        <v>4</v>
      </c>
      <c r="EX9" s="2">
        <v>4</v>
      </c>
      <c r="EY9" s="2">
        <v>5</v>
      </c>
      <c r="EZ9" s="2" t="s">
        <v>1082</v>
      </c>
      <c r="FA9" s="2" t="s">
        <v>14</v>
      </c>
      <c r="FB9" s="2" t="s">
        <v>9</v>
      </c>
      <c r="FC9" s="2" t="s">
        <v>58</v>
      </c>
      <c r="FD9" s="2" t="s">
        <v>162</v>
      </c>
      <c r="FE9" s="2" t="s">
        <v>7</v>
      </c>
      <c r="FF9" s="2" t="s">
        <v>7</v>
      </c>
      <c r="FG9" s="2" t="s">
        <v>7</v>
      </c>
      <c r="FH9" s="198" t="s">
        <v>12</v>
      </c>
      <c r="FI9" s="2" t="s">
        <v>57</v>
      </c>
      <c r="FJ9" s="2" t="s">
        <v>9</v>
      </c>
      <c r="FK9" s="2" t="s">
        <v>7</v>
      </c>
      <c r="FM9" s="2" t="s">
        <v>876</v>
      </c>
      <c r="FN9" s="2" t="s">
        <v>9</v>
      </c>
      <c r="FO9" s="2" t="s">
        <v>9</v>
      </c>
      <c r="FP9" s="2" t="s">
        <v>7</v>
      </c>
      <c r="FR9" s="2" t="s">
        <v>7</v>
      </c>
      <c r="FS9" s="2" t="s">
        <v>7</v>
      </c>
      <c r="FV9" s="2" t="s">
        <v>7</v>
      </c>
      <c r="FW9" s="2" t="s">
        <v>6</v>
      </c>
      <c r="GB9" s="2">
        <v>1</v>
      </c>
      <c r="GF9" s="2" t="s">
        <v>5</v>
      </c>
      <c r="GV9" s="2" t="s">
        <v>54</v>
      </c>
      <c r="GZ9" s="2" t="s">
        <v>141</v>
      </c>
      <c r="HA9" s="2" t="s">
        <v>1</v>
      </c>
      <c r="HB9" s="2" t="s">
        <v>1</v>
      </c>
      <c r="HD9" s="2" t="s">
        <v>1</v>
      </c>
      <c r="HL9" s="2" t="s">
        <v>0</v>
      </c>
      <c r="HM9">
        <f t="shared" si="0"/>
        <v>33</v>
      </c>
      <c r="HN9">
        <f t="shared" si="1"/>
        <v>13</v>
      </c>
      <c r="HO9">
        <f t="shared" si="2"/>
        <v>10</v>
      </c>
      <c r="HP9" s="1">
        <f t="shared" si="3"/>
        <v>18</v>
      </c>
      <c r="HQ9" s="1">
        <f t="shared" si="4"/>
        <v>22</v>
      </c>
      <c r="HR9" s="1">
        <f t="shared" si="5"/>
        <v>16</v>
      </c>
      <c r="HS9" s="1">
        <f t="shared" si="6"/>
        <v>14</v>
      </c>
      <c r="HT9" s="1">
        <f t="shared" si="7"/>
        <v>58</v>
      </c>
      <c r="HU9" s="1">
        <f t="shared" si="8"/>
        <v>780</v>
      </c>
      <c r="HV9" s="1">
        <v>1</v>
      </c>
      <c r="HW9" s="1">
        <v>0</v>
      </c>
      <c r="HX9" s="1">
        <v>1</v>
      </c>
      <c r="HY9" s="1">
        <v>0</v>
      </c>
      <c r="HZ9" s="1">
        <v>1</v>
      </c>
      <c r="IA9" s="1">
        <v>0</v>
      </c>
      <c r="IB9" s="1">
        <v>1</v>
      </c>
      <c r="IC9" s="1">
        <v>4</v>
      </c>
    </row>
    <row r="10" spans="1:237" ht="15.75" customHeight="1" x14ac:dyDescent="0.35">
      <c r="A10" s="4">
        <v>43960.713419467589</v>
      </c>
      <c r="B10" s="2" t="s">
        <v>2549</v>
      </c>
      <c r="C10" s="2">
        <v>75</v>
      </c>
      <c r="D10" s="2" t="s">
        <v>139</v>
      </c>
      <c r="E10" s="2" t="s">
        <v>50</v>
      </c>
      <c r="F10" s="2"/>
      <c r="G10" s="2"/>
      <c r="H10" s="2"/>
      <c r="I10" s="2"/>
      <c r="J10" s="2" t="s">
        <v>7</v>
      </c>
      <c r="L10" s="2" t="s">
        <v>7</v>
      </c>
      <c r="N10" s="2" t="s">
        <v>7</v>
      </c>
      <c r="P10" s="2" t="s">
        <v>378</v>
      </c>
      <c r="Q10" s="2" t="s">
        <v>20</v>
      </c>
      <c r="R10" s="2" t="s">
        <v>40</v>
      </c>
      <c r="S10" s="2" t="s">
        <v>20</v>
      </c>
      <c r="T10" s="2" t="s">
        <v>20</v>
      </c>
      <c r="U10" s="2" t="s">
        <v>20</v>
      </c>
      <c r="V10" s="2" t="s">
        <v>80</v>
      </c>
      <c r="W10" s="2">
        <v>2</v>
      </c>
      <c r="X10" s="2">
        <v>2</v>
      </c>
      <c r="Y10" s="2" t="s">
        <v>20</v>
      </c>
      <c r="Z10" s="2" t="s">
        <v>133</v>
      </c>
      <c r="AA10" s="2" t="s">
        <v>9</v>
      </c>
      <c r="AB10" s="2" t="s">
        <v>377</v>
      </c>
      <c r="AC10" s="2" t="s">
        <v>9</v>
      </c>
      <c r="AD10" s="2" t="s">
        <v>376</v>
      </c>
      <c r="AE10" s="2" t="s">
        <v>7</v>
      </c>
      <c r="AF10" s="2" t="s">
        <v>20</v>
      </c>
      <c r="AH10" s="2" t="s">
        <v>7</v>
      </c>
      <c r="AJ10" s="198">
        <v>0</v>
      </c>
      <c r="AK10" s="1">
        <v>0</v>
      </c>
      <c r="AL10" s="2">
        <v>1</v>
      </c>
      <c r="AM10" s="2">
        <v>50</v>
      </c>
      <c r="AN10" s="2">
        <v>1</v>
      </c>
      <c r="AO10" s="2">
        <v>50</v>
      </c>
      <c r="AP10" s="2">
        <v>600</v>
      </c>
      <c r="AQ10" s="198">
        <v>3</v>
      </c>
      <c r="AR10" s="2">
        <v>1</v>
      </c>
      <c r="AS10" s="2">
        <v>2</v>
      </c>
      <c r="AT10" s="2">
        <v>4</v>
      </c>
      <c r="AU10" s="2">
        <v>1</v>
      </c>
      <c r="AV10" s="2">
        <v>4</v>
      </c>
      <c r="AW10" s="2">
        <v>4</v>
      </c>
      <c r="AX10" s="2">
        <v>1</v>
      </c>
      <c r="AY10" s="2">
        <v>4</v>
      </c>
      <c r="AZ10" s="2">
        <v>1</v>
      </c>
      <c r="BA10" s="2">
        <v>1</v>
      </c>
      <c r="BB10" s="2">
        <v>4</v>
      </c>
      <c r="BC10" s="2">
        <v>4</v>
      </c>
      <c r="BD10" s="2">
        <v>4</v>
      </c>
      <c r="BE10" s="2">
        <v>1</v>
      </c>
      <c r="BF10" s="2">
        <v>1</v>
      </c>
      <c r="BG10" s="2">
        <v>4</v>
      </c>
      <c r="BH10" s="2">
        <v>4</v>
      </c>
      <c r="BI10" s="2">
        <v>1</v>
      </c>
      <c r="BJ10" s="2">
        <v>1</v>
      </c>
      <c r="BK10" s="198">
        <v>4</v>
      </c>
      <c r="BL10" s="2">
        <v>4</v>
      </c>
      <c r="BM10" s="2">
        <v>4</v>
      </c>
      <c r="BN10" s="2">
        <v>4</v>
      </c>
      <c r="BO10" s="2">
        <v>0</v>
      </c>
      <c r="BP10" s="2">
        <v>4</v>
      </c>
      <c r="BQ10" s="2">
        <v>4</v>
      </c>
      <c r="BR10" s="2">
        <v>4</v>
      </c>
      <c r="BS10" s="2">
        <v>1</v>
      </c>
      <c r="BT10" s="2">
        <v>4</v>
      </c>
      <c r="BU10" s="2">
        <v>4</v>
      </c>
      <c r="BV10" s="2">
        <v>4</v>
      </c>
      <c r="BW10" s="2">
        <v>1</v>
      </c>
      <c r="BX10" s="2">
        <v>4</v>
      </c>
      <c r="BY10" s="2">
        <v>4</v>
      </c>
      <c r="BZ10" s="2">
        <v>4</v>
      </c>
      <c r="CA10" s="2">
        <v>4</v>
      </c>
      <c r="CB10" s="2">
        <v>3</v>
      </c>
      <c r="CC10" s="2">
        <v>4</v>
      </c>
      <c r="CD10" s="2">
        <v>4</v>
      </c>
      <c r="CE10" s="2">
        <v>4</v>
      </c>
      <c r="CF10" s="2">
        <v>4</v>
      </c>
      <c r="CG10" s="2">
        <v>4</v>
      </c>
      <c r="CH10" s="2">
        <v>0</v>
      </c>
      <c r="CI10" s="2">
        <v>4</v>
      </c>
      <c r="CJ10" s="2">
        <v>1</v>
      </c>
      <c r="CK10" s="2">
        <v>4</v>
      </c>
      <c r="CL10" s="2">
        <v>4</v>
      </c>
      <c r="CM10" s="2">
        <v>4</v>
      </c>
      <c r="CN10" s="2">
        <v>4</v>
      </c>
      <c r="CO10" s="2">
        <v>4</v>
      </c>
      <c r="CP10" s="2">
        <v>0</v>
      </c>
      <c r="CQ10" s="2">
        <v>4</v>
      </c>
      <c r="CR10" s="2">
        <v>2</v>
      </c>
      <c r="CS10" s="2">
        <v>0</v>
      </c>
      <c r="CT10" s="2">
        <v>4</v>
      </c>
      <c r="CU10" s="2">
        <v>4</v>
      </c>
      <c r="CV10" s="198">
        <v>4</v>
      </c>
      <c r="CW10" s="2">
        <v>4</v>
      </c>
      <c r="CX10" s="2">
        <v>4</v>
      </c>
      <c r="CY10" s="2">
        <v>1</v>
      </c>
      <c r="CZ10" s="2">
        <v>4</v>
      </c>
      <c r="DA10" s="2">
        <v>4</v>
      </c>
      <c r="DB10" s="2">
        <v>4</v>
      </c>
      <c r="DC10" s="2">
        <v>1</v>
      </c>
      <c r="DD10" s="2">
        <v>4</v>
      </c>
      <c r="DE10" s="2">
        <v>4</v>
      </c>
      <c r="DF10" s="2">
        <v>4</v>
      </c>
      <c r="DG10" s="2">
        <v>4</v>
      </c>
      <c r="DH10" s="2">
        <v>4</v>
      </c>
      <c r="DI10" s="2">
        <v>4</v>
      </c>
      <c r="DJ10" s="2">
        <v>4</v>
      </c>
      <c r="DK10" s="2">
        <v>4</v>
      </c>
      <c r="DL10" s="2">
        <v>4</v>
      </c>
      <c r="DM10" s="2">
        <v>4</v>
      </c>
      <c r="DN10" s="2">
        <v>4</v>
      </c>
      <c r="DO10" s="234">
        <v>11.3</v>
      </c>
      <c r="DP10" s="232" t="s">
        <v>373</v>
      </c>
      <c r="DQ10" s="232">
        <v>8.3000000000000007</v>
      </c>
      <c r="DR10" s="232">
        <v>9</v>
      </c>
      <c r="DS10" s="232" t="s">
        <v>68</v>
      </c>
      <c r="DT10" s="232" t="s">
        <v>69</v>
      </c>
      <c r="DU10" s="232" t="s">
        <v>68</v>
      </c>
      <c r="DV10" s="232" t="s">
        <v>26</v>
      </c>
      <c r="DW10" s="232" t="s">
        <v>26</v>
      </c>
      <c r="DX10" s="232" t="s">
        <v>26</v>
      </c>
      <c r="DY10" s="232" t="s">
        <v>26</v>
      </c>
      <c r="DZ10" s="232" t="s">
        <v>69</v>
      </c>
      <c r="EA10" s="232" t="s">
        <v>26</v>
      </c>
      <c r="EB10" s="232" t="s">
        <v>372</v>
      </c>
      <c r="EC10" s="232" t="s">
        <v>26</v>
      </c>
      <c r="ED10" s="232" t="s">
        <v>26</v>
      </c>
      <c r="EE10" s="232" t="s">
        <v>124</v>
      </c>
      <c r="EF10" s="232" t="s">
        <v>100</v>
      </c>
      <c r="EG10" s="198">
        <v>5000</v>
      </c>
      <c r="EH10" s="2" t="s">
        <v>7</v>
      </c>
      <c r="EI10" s="2" t="s">
        <v>9</v>
      </c>
      <c r="EJ10" s="2" t="s">
        <v>370</v>
      </c>
      <c r="EK10" s="2" t="s">
        <v>96</v>
      </c>
      <c r="EL10" s="2" t="s">
        <v>96</v>
      </c>
      <c r="EM10" s="198">
        <v>5</v>
      </c>
      <c r="EN10" s="2">
        <v>1</v>
      </c>
      <c r="EO10" s="2">
        <v>5</v>
      </c>
      <c r="EP10" s="2">
        <v>5</v>
      </c>
      <c r="EQ10" s="2" t="s">
        <v>16</v>
      </c>
      <c r="ER10" s="2" t="s">
        <v>18</v>
      </c>
      <c r="ES10" s="2" t="s">
        <v>19</v>
      </c>
      <c r="ET10" s="2" t="s">
        <v>17</v>
      </c>
      <c r="EU10" s="2" t="s">
        <v>17</v>
      </c>
      <c r="EV10" s="2">
        <v>1</v>
      </c>
      <c r="EW10" s="2">
        <v>5</v>
      </c>
      <c r="EX10" s="2">
        <v>3</v>
      </c>
      <c r="EY10" s="2">
        <v>5</v>
      </c>
      <c r="EZ10" s="2" t="s">
        <v>369</v>
      </c>
      <c r="FA10" s="2" t="s">
        <v>14</v>
      </c>
      <c r="FB10" s="2" t="s">
        <v>7</v>
      </c>
      <c r="FC10" s="2" t="s">
        <v>94</v>
      </c>
      <c r="FD10" s="2" t="s">
        <v>94</v>
      </c>
      <c r="FE10" s="2" t="s">
        <v>7</v>
      </c>
      <c r="FF10" s="2" t="s">
        <v>7</v>
      </c>
      <c r="FG10" s="2" t="s">
        <v>7</v>
      </c>
      <c r="FH10" s="198" t="s">
        <v>143</v>
      </c>
      <c r="FI10" s="2" t="s">
        <v>92</v>
      </c>
      <c r="FM10" s="2" t="s">
        <v>368</v>
      </c>
      <c r="FN10" s="2" t="s">
        <v>9</v>
      </c>
      <c r="FO10" s="2" t="s">
        <v>9</v>
      </c>
      <c r="FP10" s="2" t="s">
        <v>9</v>
      </c>
      <c r="FQ10" s="2" t="s">
        <v>8</v>
      </c>
      <c r="FR10" s="2" t="s">
        <v>9</v>
      </c>
      <c r="FS10" s="2" t="s">
        <v>7</v>
      </c>
      <c r="FU10" s="2" t="s">
        <v>7</v>
      </c>
      <c r="FV10" s="2" t="s">
        <v>7</v>
      </c>
      <c r="FW10" s="2" t="s">
        <v>55</v>
      </c>
      <c r="GE10" s="2">
        <v>10</v>
      </c>
      <c r="GF10" s="2" t="s">
        <v>5</v>
      </c>
      <c r="GV10" s="2" t="s">
        <v>54</v>
      </c>
      <c r="GW10" s="2" t="s">
        <v>53</v>
      </c>
      <c r="GX10" s="2" t="s">
        <v>1</v>
      </c>
      <c r="GZ10" s="2" t="s">
        <v>1</v>
      </c>
      <c r="HD10" s="2" t="s">
        <v>1</v>
      </c>
      <c r="HL10" s="2" t="s">
        <v>0</v>
      </c>
      <c r="HM10">
        <f t="shared" si="0"/>
        <v>70</v>
      </c>
      <c r="HN10">
        <f t="shared" si="1"/>
        <v>18</v>
      </c>
      <c r="HO10">
        <f t="shared" si="2"/>
        <v>2</v>
      </c>
      <c r="HP10" s="1">
        <f t="shared" si="3"/>
        <v>32</v>
      </c>
      <c r="HQ10" s="1">
        <f t="shared" si="4"/>
        <v>24</v>
      </c>
      <c r="HR10" s="1">
        <f t="shared" si="5"/>
        <v>28</v>
      </c>
      <c r="HS10" s="1">
        <f t="shared" si="6"/>
        <v>16</v>
      </c>
      <c r="HT10" s="1">
        <f t="shared" si="7"/>
        <v>76</v>
      </c>
      <c r="HU10" s="1">
        <f t="shared" si="8"/>
        <v>325</v>
      </c>
      <c r="HV10" s="1">
        <v>1</v>
      </c>
      <c r="HW10" s="1">
        <v>2</v>
      </c>
      <c r="HX10" s="1">
        <v>0</v>
      </c>
      <c r="HY10" s="1">
        <v>0</v>
      </c>
      <c r="HZ10" s="1">
        <v>1</v>
      </c>
      <c r="IA10" s="1">
        <v>0</v>
      </c>
      <c r="IB10" s="1">
        <v>2</v>
      </c>
      <c r="IC10" s="1">
        <v>6</v>
      </c>
    </row>
    <row r="11" spans="1:237" ht="15.75" customHeight="1" x14ac:dyDescent="0.35">
      <c r="A11" s="4">
        <v>43957.470721759259</v>
      </c>
      <c r="B11" s="2" t="s">
        <v>2550</v>
      </c>
      <c r="C11" s="2">
        <v>63</v>
      </c>
      <c r="D11" s="2" t="s">
        <v>139</v>
      </c>
      <c r="E11" s="2" t="s">
        <v>50</v>
      </c>
      <c r="F11" s="2"/>
      <c r="G11" s="2"/>
      <c r="H11" s="2"/>
      <c r="I11" s="2"/>
      <c r="J11" s="2" t="s">
        <v>7</v>
      </c>
      <c r="L11" s="2" t="s">
        <v>7</v>
      </c>
      <c r="N11" s="2" t="s">
        <v>7</v>
      </c>
      <c r="Q11" s="2" t="s">
        <v>20</v>
      </c>
      <c r="R11" s="2" t="s">
        <v>40</v>
      </c>
      <c r="S11" s="2" t="s">
        <v>20</v>
      </c>
      <c r="T11" s="2" t="s">
        <v>20</v>
      </c>
      <c r="U11" s="2" t="s">
        <v>20</v>
      </c>
      <c r="V11" s="2" t="s">
        <v>80</v>
      </c>
      <c r="W11" s="2">
        <v>5</v>
      </c>
      <c r="X11" s="2" t="s">
        <v>20</v>
      </c>
      <c r="Y11" s="2" t="s">
        <v>20</v>
      </c>
      <c r="Z11" s="2" t="s">
        <v>38</v>
      </c>
      <c r="AA11" s="2" t="s">
        <v>9</v>
      </c>
      <c r="AB11" s="2" t="s">
        <v>781</v>
      </c>
      <c r="AC11" s="2" t="s">
        <v>7</v>
      </c>
      <c r="AE11" s="2" t="s">
        <v>7</v>
      </c>
      <c r="AF11" s="2" t="s">
        <v>20</v>
      </c>
      <c r="AG11" s="2" t="s">
        <v>780</v>
      </c>
      <c r="AH11" s="2" t="s">
        <v>7</v>
      </c>
      <c r="AJ11" s="198">
        <v>0</v>
      </c>
      <c r="AK11" s="2">
        <v>0</v>
      </c>
      <c r="AL11" s="2">
        <v>1</v>
      </c>
      <c r="AM11" s="2">
        <v>15</v>
      </c>
      <c r="AN11" s="2">
        <v>0</v>
      </c>
      <c r="AO11" s="2">
        <v>5</v>
      </c>
      <c r="AP11" s="2">
        <v>720</v>
      </c>
      <c r="AQ11" s="198">
        <v>4</v>
      </c>
      <c r="AR11" s="2">
        <v>4</v>
      </c>
      <c r="AS11" s="2">
        <v>3</v>
      </c>
      <c r="AT11" s="2">
        <v>2</v>
      </c>
      <c r="AU11" s="2">
        <v>2</v>
      </c>
      <c r="AV11" s="2">
        <v>1</v>
      </c>
      <c r="AW11" s="2">
        <v>2</v>
      </c>
      <c r="AX11" s="2">
        <v>3</v>
      </c>
      <c r="AY11" s="2">
        <v>1</v>
      </c>
      <c r="AZ11" s="2">
        <v>3</v>
      </c>
      <c r="BA11" s="2">
        <v>3</v>
      </c>
      <c r="BB11" s="2">
        <v>1</v>
      </c>
      <c r="BC11" s="2">
        <v>1</v>
      </c>
      <c r="BD11" s="2">
        <v>1</v>
      </c>
      <c r="BE11" s="2">
        <v>3</v>
      </c>
      <c r="BF11" s="2">
        <v>3</v>
      </c>
      <c r="BG11" s="2">
        <v>2</v>
      </c>
      <c r="BH11" s="2">
        <v>1</v>
      </c>
      <c r="BI11" s="2">
        <v>3</v>
      </c>
      <c r="BJ11" s="2">
        <v>3</v>
      </c>
      <c r="BK11" s="198">
        <v>1</v>
      </c>
      <c r="BL11" s="2">
        <v>1</v>
      </c>
      <c r="BM11" s="2">
        <v>1</v>
      </c>
      <c r="BN11" s="2">
        <v>1</v>
      </c>
      <c r="BO11" s="2">
        <v>2</v>
      </c>
      <c r="BP11" s="2">
        <v>0</v>
      </c>
      <c r="BQ11" s="2">
        <v>1</v>
      </c>
      <c r="BR11" s="2">
        <v>1</v>
      </c>
      <c r="BS11" s="2">
        <v>2</v>
      </c>
      <c r="BT11" s="2">
        <v>0</v>
      </c>
      <c r="BU11" s="2">
        <v>0</v>
      </c>
      <c r="BV11" s="2">
        <v>1</v>
      </c>
      <c r="BW11" s="2">
        <v>2</v>
      </c>
      <c r="BX11" s="2">
        <v>1</v>
      </c>
      <c r="BY11" s="2">
        <v>0</v>
      </c>
      <c r="BZ11" s="2">
        <v>1</v>
      </c>
      <c r="CA11" s="2">
        <v>1</v>
      </c>
      <c r="CB11" s="2">
        <v>1</v>
      </c>
      <c r="CC11" s="2">
        <v>0</v>
      </c>
      <c r="CD11" s="2">
        <v>1</v>
      </c>
      <c r="CE11" s="2">
        <v>1</v>
      </c>
      <c r="CF11" s="2">
        <v>0</v>
      </c>
      <c r="CG11" s="2">
        <v>0</v>
      </c>
      <c r="CH11" s="2">
        <v>2</v>
      </c>
      <c r="CI11" s="2">
        <v>0</v>
      </c>
      <c r="CJ11" s="2">
        <v>1</v>
      </c>
      <c r="CK11" s="2">
        <v>1</v>
      </c>
      <c r="CL11" s="2">
        <v>1</v>
      </c>
      <c r="CM11" s="2">
        <v>0</v>
      </c>
      <c r="CN11" s="2">
        <v>0</v>
      </c>
      <c r="CO11" s="2">
        <v>0</v>
      </c>
      <c r="CP11" s="2">
        <v>1</v>
      </c>
      <c r="CQ11" s="2">
        <v>0</v>
      </c>
      <c r="CR11" s="2">
        <v>1</v>
      </c>
      <c r="CS11" s="2">
        <v>2</v>
      </c>
      <c r="CT11" s="2">
        <v>1</v>
      </c>
      <c r="CU11" s="2">
        <v>0</v>
      </c>
      <c r="CV11" s="198">
        <v>2</v>
      </c>
      <c r="CW11" s="2">
        <v>1</v>
      </c>
      <c r="CX11" s="2">
        <v>4</v>
      </c>
      <c r="CY11" s="2">
        <v>3</v>
      </c>
      <c r="CZ11" s="2">
        <v>2</v>
      </c>
      <c r="DA11" s="2">
        <v>3</v>
      </c>
      <c r="DB11" s="2">
        <v>2</v>
      </c>
      <c r="DC11" s="2">
        <v>3</v>
      </c>
      <c r="DD11" s="2">
        <v>1</v>
      </c>
      <c r="DE11" s="2">
        <v>2</v>
      </c>
      <c r="DF11" s="2">
        <v>3</v>
      </c>
      <c r="DG11" s="2">
        <v>2</v>
      </c>
      <c r="DH11" s="2">
        <v>1</v>
      </c>
      <c r="DI11" s="2">
        <v>2</v>
      </c>
      <c r="DJ11" s="2">
        <v>3</v>
      </c>
      <c r="DK11" s="2">
        <v>1</v>
      </c>
      <c r="DL11" s="2">
        <v>3</v>
      </c>
      <c r="DM11" s="2">
        <v>2</v>
      </c>
      <c r="DN11" s="2">
        <v>4</v>
      </c>
      <c r="DO11" s="234" t="s">
        <v>779</v>
      </c>
      <c r="DP11" s="232">
        <v>5</v>
      </c>
      <c r="DQ11" s="232">
        <v>7</v>
      </c>
      <c r="DR11" s="232">
        <v>6.5</v>
      </c>
      <c r="DS11" s="232" t="s">
        <v>26</v>
      </c>
      <c r="DT11" s="232" t="s">
        <v>103</v>
      </c>
      <c r="DU11" s="232" t="s">
        <v>26</v>
      </c>
      <c r="DV11" s="232" t="s">
        <v>26</v>
      </c>
      <c r="DW11" s="232" t="s">
        <v>26</v>
      </c>
      <c r="DX11" s="232" t="s">
        <v>26</v>
      </c>
      <c r="DY11" s="232" t="s">
        <v>26</v>
      </c>
      <c r="DZ11" s="232" t="s">
        <v>26</v>
      </c>
      <c r="EA11" s="232" t="s">
        <v>26</v>
      </c>
      <c r="EB11" s="232" t="s">
        <v>102</v>
      </c>
      <c r="EC11" s="232" t="s">
        <v>26</v>
      </c>
      <c r="ED11" s="232" t="s">
        <v>26</v>
      </c>
      <c r="EE11" s="232" t="s">
        <v>24</v>
      </c>
      <c r="EF11" s="232" t="s">
        <v>100</v>
      </c>
      <c r="EG11" s="198">
        <v>60</v>
      </c>
      <c r="EH11" s="2" t="s">
        <v>9</v>
      </c>
      <c r="EI11" s="2" t="s">
        <v>7</v>
      </c>
      <c r="EK11" s="2" t="s">
        <v>21</v>
      </c>
      <c r="EL11" s="2" t="s">
        <v>21</v>
      </c>
      <c r="EM11" s="198">
        <v>4</v>
      </c>
      <c r="EN11" s="2">
        <v>4</v>
      </c>
      <c r="EO11" s="2">
        <v>5</v>
      </c>
      <c r="EP11" s="2">
        <v>3</v>
      </c>
      <c r="EQ11" s="2" t="s">
        <v>19</v>
      </c>
      <c r="ER11" s="2" t="s">
        <v>16</v>
      </c>
      <c r="ES11" s="2" t="s">
        <v>18</v>
      </c>
      <c r="ET11" s="2" t="s">
        <v>17</v>
      </c>
      <c r="EU11" s="2" t="s">
        <v>20</v>
      </c>
      <c r="EV11" s="2">
        <v>4</v>
      </c>
      <c r="EW11" s="2">
        <v>3</v>
      </c>
      <c r="EX11" s="2">
        <v>2</v>
      </c>
      <c r="EY11" s="2">
        <v>5</v>
      </c>
      <c r="EZ11" s="2" t="s">
        <v>778</v>
      </c>
      <c r="FA11" s="2" t="s">
        <v>14</v>
      </c>
      <c r="FB11" s="2" t="s">
        <v>9</v>
      </c>
      <c r="FC11" s="2" t="s">
        <v>58</v>
      </c>
      <c r="FD11" s="2" t="s">
        <v>94</v>
      </c>
      <c r="FE11" s="2" t="s">
        <v>13</v>
      </c>
      <c r="FF11" s="2" t="s">
        <v>7</v>
      </c>
      <c r="FG11" s="2" t="s">
        <v>7</v>
      </c>
      <c r="FH11" s="198" t="s">
        <v>12</v>
      </c>
      <c r="FI11" s="2" t="s">
        <v>57</v>
      </c>
      <c r="FJ11" s="2" t="s">
        <v>9</v>
      </c>
      <c r="FK11" s="2" t="s">
        <v>7</v>
      </c>
      <c r="FM11" s="2" t="s">
        <v>777</v>
      </c>
      <c r="FN11" s="2" t="s">
        <v>9</v>
      </c>
      <c r="FO11" s="2" t="s">
        <v>7</v>
      </c>
      <c r="FP11" s="2" t="s">
        <v>9</v>
      </c>
      <c r="FQ11" s="2" t="s">
        <v>8</v>
      </c>
      <c r="FR11" s="2" t="s">
        <v>7</v>
      </c>
      <c r="FS11" s="2" t="s">
        <v>7</v>
      </c>
      <c r="FV11" s="2" t="s">
        <v>9</v>
      </c>
      <c r="FW11" s="2" t="s">
        <v>249</v>
      </c>
      <c r="FY11" s="2">
        <v>10</v>
      </c>
      <c r="GF11" s="2" t="s">
        <v>5</v>
      </c>
      <c r="GV11" s="2" t="s">
        <v>54</v>
      </c>
      <c r="HD11" s="2" t="s">
        <v>158</v>
      </c>
      <c r="HE11" s="2" t="s">
        <v>157</v>
      </c>
      <c r="HF11" s="2" t="s">
        <v>1</v>
      </c>
      <c r="HH11" s="2" t="s">
        <v>1</v>
      </c>
      <c r="HL11" s="2" t="s">
        <v>0</v>
      </c>
      <c r="HM11">
        <f t="shared" si="0"/>
        <v>44</v>
      </c>
      <c r="HN11">
        <f t="shared" si="1"/>
        <v>3</v>
      </c>
      <c r="HO11">
        <f t="shared" si="2"/>
        <v>11</v>
      </c>
      <c r="HP11" s="1">
        <f t="shared" si="3"/>
        <v>6</v>
      </c>
      <c r="HQ11" s="1">
        <f t="shared" si="4"/>
        <v>3</v>
      </c>
      <c r="HR11" s="1">
        <f t="shared" si="5"/>
        <v>3</v>
      </c>
      <c r="HS11" s="1">
        <f t="shared" si="6"/>
        <v>3</v>
      </c>
      <c r="HT11" s="1">
        <f t="shared" si="7"/>
        <v>34</v>
      </c>
      <c r="HU11" s="1">
        <f t="shared" si="8"/>
        <v>60</v>
      </c>
      <c r="HV11" s="1">
        <v>1</v>
      </c>
      <c r="HW11" s="1">
        <v>0</v>
      </c>
      <c r="HX11" s="1">
        <v>1</v>
      </c>
      <c r="HY11" s="1">
        <v>0</v>
      </c>
      <c r="HZ11" s="1">
        <v>1</v>
      </c>
      <c r="IA11" s="1">
        <v>0</v>
      </c>
      <c r="IB11" s="1">
        <v>1</v>
      </c>
      <c r="IC11" s="1">
        <v>4</v>
      </c>
    </row>
    <row r="12" spans="1:237" ht="15.75" customHeight="1" x14ac:dyDescent="0.35">
      <c r="A12" s="4">
        <v>43962.511648101849</v>
      </c>
      <c r="B12" s="2" t="s">
        <v>2551</v>
      </c>
      <c r="C12" s="2">
        <v>19</v>
      </c>
      <c r="D12" s="2" t="s">
        <v>51</v>
      </c>
      <c r="E12" s="2" t="s">
        <v>50</v>
      </c>
      <c r="F12" s="2"/>
      <c r="G12" s="2"/>
      <c r="H12" s="2"/>
      <c r="I12" s="2"/>
      <c r="J12" s="2" t="s">
        <v>9</v>
      </c>
      <c r="K12" s="2" t="s">
        <v>352</v>
      </c>
      <c r="L12" s="2" t="s">
        <v>9</v>
      </c>
      <c r="M12" s="2" t="s">
        <v>351</v>
      </c>
      <c r="N12" s="2" t="s">
        <v>7</v>
      </c>
      <c r="O12" s="2" t="s">
        <v>350</v>
      </c>
      <c r="P12" s="2" t="s">
        <v>20</v>
      </c>
      <c r="Q12" s="2" t="s">
        <v>20</v>
      </c>
      <c r="R12" s="2" t="s">
        <v>40</v>
      </c>
      <c r="S12" s="2" t="s">
        <v>20</v>
      </c>
      <c r="T12" s="2" t="s">
        <v>20</v>
      </c>
      <c r="U12" s="2" t="s">
        <v>20</v>
      </c>
      <c r="V12" s="2" t="s">
        <v>80</v>
      </c>
      <c r="W12" s="2" t="s">
        <v>20</v>
      </c>
      <c r="X12" s="2" t="s">
        <v>20</v>
      </c>
      <c r="Y12" s="2" t="s">
        <v>20</v>
      </c>
      <c r="Z12" s="2" t="s">
        <v>349</v>
      </c>
      <c r="AA12" s="2" t="s">
        <v>9</v>
      </c>
      <c r="AB12" s="2" t="s">
        <v>348</v>
      </c>
      <c r="AC12" s="2" t="s">
        <v>9</v>
      </c>
      <c r="AD12" s="2" t="s">
        <v>347</v>
      </c>
      <c r="AE12" s="2" t="s">
        <v>7</v>
      </c>
      <c r="AF12" s="2" t="s">
        <v>20</v>
      </c>
      <c r="AH12" s="2" t="s">
        <v>9</v>
      </c>
      <c r="AI12" s="2" t="s">
        <v>346</v>
      </c>
      <c r="AJ12" s="198">
        <v>0</v>
      </c>
      <c r="AK12" s="2">
        <v>0</v>
      </c>
      <c r="AL12" s="2">
        <v>0</v>
      </c>
      <c r="AM12" s="2">
        <v>0</v>
      </c>
      <c r="AN12" s="2">
        <v>4</v>
      </c>
      <c r="AO12" s="2">
        <v>40</v>
      </c>
      <c r="AP12" s="2">
        <v>540</v>
      </c>
      <c r="AQ12" s="198">
        <v>4</v>
      </c>
      <c r="AR12" s="2">
        <v>2</v>
      </c>
      <c r="AS12" s="2">
        <v>2</v>
      </c>
      <c r="AT12" s="2">
        <v>2</v>
      </c>
      <c r="AU12" s="2">
        <v>4</v>
      </c>
      <c r="AV12" s="2">
        <v>1</v>
      </c>
      <c r="AW12" s="2">
        <v>3</v>
      </c>
      <c r="AX12" s="2">
        <v>4</v>
      </c>
      <c r="AY12" s="2">
        <v>1</v>
      </c>
      <c r="AZ12" s="2">
        <v>4</v>
      </c>
      <c r="BA12" s="2">
        <v>3</v>
      </c>
      <c r="BB12" s="2">
        <v>1</v>
      </c>
      <c r="BC12" s="2">
        <v>1</v>
      </c>
      <c r="BD12" s="2">
        <v>2</v>
      </c>
      <c r="BE12" s="2">
        <v>4</v>
      </c>
      <c r="BF12" s="2">
        <v>4</v>
      </c>
      <c r="BG12" s="2">
        <v>1</v>
      </c>
      <c r="BH12" s="2">
        <v>1</v>
      </c>
      <c r="BI12" s="2">
        <v>4</v>
      </c>
      <c r="BJ12" s="2">
        <v>4</v>
      </c>
      <c r="BK12" s="198">
        <v>1</v>
      </c>
      <c r="BL12" s="2">
        <v>2</v>
      </c>
      <c r="BM12" s="2">
        <v>1</v>
      </c>
      <c r="BN12" s="2">
        <v>2</v>
      </c>
      <c r="BO12" s="2">
        <v>3</v>
      </c>
      <c r="BP12" s="2">
        <v>0</v>
      </c>
      <c r="BQ12" s="2">
        <v>2</v>
      </c>
      <c r="BR12" s="2">
        <v>1</v>
      </c>
      <c r="BS12" s="2">
        <v>3</v>
      </c>
      <c r="BT12" s="2">
        <v>1</v>
      </c>
      <c r="BU12" s="2">
        <v>3</v>
      </c>
      <c r="BV12" s="2">
        <v>1</v>
      </c>
      <c r="BW12" s="2">
        <v>2</v>
      </c>
      <c r="BX12" s="2">
        <v>0</v>
      </c>
      <c r="BY12" s="2">
        <v>2</v>
      </c>
      <c r="BZ12" s="2">
        <v>1</v>
      </c>
      <c r="CA12" s="2">
        <v>1</v>
      </c>
      <c r="CB12" s="2">
        <v>0</v>
      </c>
      <c r="CC12" s="2">
        <v>3</v>
      </c>
      <c r="CD12" s="2">
        <v>1</v>
      </c>
      <c r="CE12" s="2">
        <v>0</v>
      </c>
      <c r="CF12" s="2">
        <v>1</v>
      </c>
      <c r="CG12" s="2">
        <v>0</v>
      </c>
      <c r="CH12" s="2">
        <v>3</v>
      </c>
      <c r="CI12" s="2">
        <v>2</v>
      </c>
      <c r="CJ12" s="2">
        <v>0</v>
      </c>
      <c r="CK12" s="2">
        <v>2</v>
      </c>
      <c r="CL12" s="2">
        <v>0</v>
      </c>
      <c r="CM12" s="2">
        <v>0</v>
      </c>
      <c r="CN12" s="2">
        <v>0</v>
      </c>
      <c r="CO12" s="2">
        <v>1</v>
      </c>
      <c r="CP12" s="2">
        <v>1</v>
      </c>
      <c r="CQ12" s="2">
        <v>0</v>
      </c>
      <c r="CR12" s="2">
        <v>1</v>
      </c>
      <c r="CS12" s="2">
        <v>0</v>
      </c>
      <c r="CT12" s="2">
        <v>3</v>
      </c>
      <c r="CU12" s="2">
        <v>0</v>
      </c>
      <c r="CV12" s="198">
        <v>2</v>
      </c>
      <c r="CW12" s="2">
        <v>2</v>
      </c>
      <c r="CX12" s="2">
        <v>3</v>
      </c>
      <c r="CY12" s="2">
        <v>2</v>
      </c>
      <c r="CZ12" s="2">
        <v>4</v>
      </c>
      <c r="DA12" s="2">
        <v>2</v>
      </c>
      <c r="DB12" s="2">
        <v>3</v>
      </c>
      <c r="DC12" s="2">
        <v>1</v>
      </c>
      <c r="DD12" s="2">
        <v>3</v>
      </c>
      <c r="DE12" s="2">
        <v>1</v>
      </c>
      <c r="DF12" s="2">
        <v>2</v>
      </c>
      <c r="DG12" s="2">
        <v>4</v>
      </c>
      <c r="DH12" s="2">
        <v>3</v>
      </c>
      <c r="DI12" s="2">
        <v>2</v>
      </c>
      <c r="DJ12" s="2">
        <v>1</v>
      </c>
      <c r="DK12" s="2">
        <v>3</v>
      </c>
      <c r="DL12" s="2">
        <v>4</v>
      </c>
      <c r="DM12" s="2">
        <v>4</v>
      </c>
      <c r="DN12" s="2">
        <v>3</v>
      </c>
      <c r="DO12" s="231" t="s">
        <v>343</v>
      </c>
      <c r="DP12" s="232" t="s">
        <v>98</v>
      </c>
      <c r="DQ12" s="233" t="s">
        <v>342</v>
      </c>
      <c r="DR12" s="232">
        <v>9</v>
      </c>
      <c r="DS12" s="232" t="s">
        <v>69</v>
      </c>
      <c r="DT12" s="232" t="s">
        <v>69</v>
      </c>
      <c r="DU12" s="232" t="s">
        <v>26</v>
      </c>
      <c r="DV12" s="232" t="s">
        <v>103</v>
      </c>
      <c r="DW12" s="232" t="s">
        <v>103</v>
      </c>
      <c r="DX12" s="232" t="s">
        <v>26</v>
      </c>
      <c r="DY12" s="232" t="s">
        <v>26</v>
      </c>
      <c r="DZ12" s="232" t="s">
        <v>26</v>
      </c>
      <c r="EA12" s="232" t="s">
        <v>69</v>
      </c>
      <c r="EB12" s="232" t="s">
        <v>341</v>
      </c>
      <c r="EC12" s="232" t="s">
        <v>26</v>
      </c>
      <c r="ED12" s="232" t="s">
        <v>26</v>
      </c>
      <c r="EE12" s="232" t="s">
        <v>24</v>
      </c>
      <c r="EF12" s="232" t="s">
        <v>100</v>
      </c>
      <c r="EG12" s="198">
        <v>240</v>
      </c>
      <c r="EH12" s="2" t="s">
        <v>7</v>
      </c>
      <c r="EI12" s="2" t="s">
        <v>9</v>
      </c>
      <c r="EJ12" s="2" t="s">
        <v>339</v>
      </c>
      <c r="EK12" s="2" t="s">
        <v>96</v>
      </c>
      <c r="EL12" s="2" t="s">
        <v>96</v>
      </c>
      <c r="EM12" s="198">
        <v>4</v>
      </c>
      <c r="EN12" s="2">
        <v>3</v>
      </c>
      <c r="EO12" s="2">
        <v>3</v>
      </c>
      <c r="EP12" s="2">
        <v>1</v>
      </c>
      <c r="EQ12" s="2" t="s">
        <v>17</v>
      </c>
      <c r="ER12" s="2" t="s">
        <v>16</v>
      </c>
      <c r="ES12" s="2" t="s">
        <v>18</v>
      </c>
      <c r="ET12" s="2" t="s">
        <v>19</v>
      </c>
      <c r="EU12" s="2" t="s">
        <v>20</v>
      </c>
      <c r="EV12" s="2">
        <v>4</v>
      </c>
      <c r="EW12" s="2">
        <v>3</v>
      </c>
      <c r="EX12" s="2">
        <v>4</v>
      </c>
      <c r="EY12" s="2">
        <v>5</v>
      </c>
      <c r="EZ12" s="2" t="s">
        <v>338</v>
      </c>
      <c r="FA12" s="2" t="s">
        <v>14</v>
      </c>
      <c r="FB12" s="2" t="s">
        <v>9</v>
      </c>
      <c r="FC12" s="2" t="s">
        <v>94</v>
      </c>
      <c r="FD12" s="2" t="s">
        <v>94</v>
      </c>
      <c r="FE12" s="2" t="s">
        <v>7</v>
      </c>
      <c r="FF12" s="2" t="s">
        <v>7</v>
      </c>
      <c r="FG12" s="2" t="s">
        <v>7</v>
      </c>
      <c r="FH12" s="198" t="s">
        <v>93</v>
      </c>
      <c r="FI12" s="2" t="s">
        <v>92</v>
      </c>
      <c r="FJ12" s="2" t="s">
        <v>9</v>
      </c>
      <c r="FK12" s="2" t="s">
        <v>7</v>
      </c>
      <c r="FM12" s="2" t="s">
        <v>122</v>
      </c>
      <c r="FN12" s="2" t="s">
        <v>9</v>
      </c>
      <c r="FO12" s="2" t="s">
        <v>9</v>
      </c>
      <c r="FP12" s="2" t="s">
        <v>7</v>
      </c>
      <c r="FQ12" s="2" t="s">
        <v>8</v>
      </c>
      <c r="FR12" s="2" t="s">
        <v>7</v>
      </c>
      <c r="FS12" s="2" t="s">
        <v>7</v>
      </c>
      <c r="FU12" s="2" t="s">
        <v>7</v>
      </c>
      <c r="FW12" s="2" t="s">
        <v>337</v>
      </c>
      <c r="GA12" s="2">
        <v>8</v>
      </c>
      <c r="GF12" s="2" t="s">
        <v>5</v>
      </c>
      <c r="GN12" s="2" t="s">
        <v>4</v>
      </c>
      <c r="GR12" s="2" t="s">
        <v>336</v>
      </c>
      <c r="GS12" s="2" t="s">
        <v>335</v>
      </c>
      <c r="GT12" s="2" t="s">
        <v>1</v>
      </c>
      <c r="GV12" s="2" t="s">
        <v>1</v>
      </c>
      <c r="HL12" s="2" t="s">
        <v>0</v>
      </c>
      <c r="HM12">
        <f t="shared" si="0"/>
        <v>49</v>
      </c>
      <c r="HN12">
        <f t="shared" si="1"/>
        <v>5</v>
      </c>
      <c r="HO12">
        <f t="shared" si="2"/>
        <v>12</v>
      </c>
      <c r="HP12" s="1">
        <f t="shared" si="3"/>
        <v>5</v>
      </c>
      <c r="HQ12" s="1">
        <f t="shared" si="4"/>
        <v>8</v>
      </c>
      <c r="HR12" s="1">
        <f t="shared" si="5"/>
        <v>13</v>
      </c>
      <c r="HS12" s="1">
        <f t="shared" si="6"/>
        <v>1</v>
      </c>
      <c r="HT12" s="1">
        <f t="shared" si="7"/>
        <v>28</v>
      </c>
      <c r="HU12" s="1">
        <f t="shared" si="8"/>
        <v>400</v>
      </c>
      <c r="HV12" s="1">
        <v>1</v>
      </c>
      <c r="HW12" s="1">
        <v>1</v>
      </c>
      <c r="HX12" s="1">
        <v>0</v>
      </c>
      <c r="HY12" s="1">
        <v>0</v>
      </c>
      <c r="HZ12" s="1">
        <v>1</v>
      </c>
      <c r="IA12" s="1">
        <v>0</v>
      </c>
      <c r="IB12" s="1">
        <v>1</v>
      </c>
      <c r="IC12" s="1">
        <v>4</v>
      </c>
    </row>
    <row r="13" spans="1:237" ht="15.75" customHeight="1" x14ac:dyDescent="0.35">
      <c r="A13" s="4">
        <v>43957.506903865738</v>
      </c>
      <c r="B13" s="2" t="s">
        <v>2552</v>
      </c>
      <c r="C13" s="2">
        <v>46</v>
      </c>
      <c r="D13" s="2" t="s">
        <v>139</v>
      </c>
      <c r="E13" s="2" t="s">
        <v>50</v>
      </c>
      <c r="F13" s="2"/>
      <c r="G13" s="2"/>
      <c r="H13" s="2"/>
      <c r="I13" s="2"/>
      <c r="J13" s="2" t="s">
        <v>7</v>
      </c>
      <c r="L13" s="2" t="s">
        <v>7</v>
      </c>
      <c r="N13" s="2" t="s">
        <v>7</v>
      </c>
      <c r="Q13" s="2" t="s">
        <v>20</v>
      </c>
      <c r="R13" s="2" t="s">
        <v>40</v>
      </c>
      <c r="S13" s="2" t="s">
        <v>20</v>
      </c>
      <c r="T13" s="2" t="s">
        <v>20</v>
      </c>
      <c r="U13" s="2" t="s">
        <v>494</v>
      </c>
      <c r="V13" s="2" t="s">
        <v>39</v>
      </c>
      <c r="W13" s="2" t="s">
        <v>20</v>
      </c>
      <c r="X13" s="2" t="s">
        <v>79</v>
      </c>
      <c r="Y13" s="2">
        <v>1</v>
      </c>
      <c r="Z13" s="2" t="s">
        <v>349</v>
      </c>
      <c r="AA13" s="2" t="s">
        <v>9</v>
      </c>
      <c r="AB13" s="2" t="s">
        <v>736</v>
      </c>
      <c r="AC13" s="2" t="s">
        <v>7</v>
      </c>
      <c r="AE13" s="2" t="s">
        <v>9</v>
      </c>
      <c r="AF13" s="2" t="s">
        <v>172</v>
      </c>
      <c r="AG13" s="2" t="s">
        <v>34</v>
      </c>
      <c r="AH13" s="2" t="s">
        <v>7</v>
      </c>
      <c r="AJ13" s="198">
        <v>7</v>
      </c>
      <c r="AK13" s="2">
        <v>50</v>
      </c>
      <c r="AL13" s="2">
        <v>7</v>
      </c>
      <c r="AM13" s="2">
        <v>30</v>
      </c>
      <c r="AN13" s="2">
        <v>7</v>
      </c>
      <c r="AO13" s="2">
        <v>25</v>
      </c>
      <c r="AP13" s="2">
        <v>300</v>
      </c>
      <c r="AQ13" s="198">
        <v>4</v>
      </c>
      <c r="AR13" s="2">
        <v>4</v>
      </c>
      <c r="AS13" s="2">
        <v>1</v>
      </c>
      <c r="AT13" s="2">
        <v>1</v>
      </c>
      <c r="AU13" s="2">
        <v>4</v>
      </c>
      <c r="AV13" s="2">
        <v>1</v>
      </c>
      <c r="AW13" s="2">
        <v>1</v>
      </c>
      <c r="AX13" s="2">
        <v>4</v>
      </c>
      <c r="AY13" s="2">
        <v>1</v>
      </c>
      <c r="AZ13" s="2">
        <v>4</v>
      </c>
      <c r="BA13" s="2">
        <v>4</v>
      </c>
      <c r="BB13" s="2">
        <v>1</v>
      </c>
      <c r="BC13" s="2">
        <v>1</v>
      </c>
      <c r="BD13" s="2">
        <v>1</v>
      </c>
      <c r="BE13" s="2">
        <v>4</v>
      </c>
      <c r="BF13" s="2">
        <v>4</v>
      </c>
      <c r="BG13" s="2">
        <v>1</v>
      </c>
      <c r="BH13" s="2">
        <v>1</v>
      </c>
      <c r="BI13" s="2">
        <v>4</v>
      </c>
      <c r="BJ13" s="2">
        <v>4</v>
      </c>
      <c r="BK13" s="198">
        <v>0</v>
      </c>
      <c r="BL13" s="2">
        <v>0</v>
      </c>
      <c r="BM13" s="2">
        <v>0</v>
      </c>
      <c r="BN13" s="2">
        <v>0</v>
      </c>
      <c r="BO13" s="2">
        <v>3</v>
      </c>
      <c r="BP13" s="2">
        <v>0</v>
      </c>
      <c r="BQ13" s="2">
        <v>0</v>
      </c>
      <c r="BR13" s="2">
        <v>1</v>
      </c>
      <c r="BS13" s="2">
        <v>4</v>
      </c>
      <c r="BT13" s="2">
        <v>0</v>
      </c>
      <c r="BU13" s="2">
        <v>0</v>
      </c>
      <c r="BV13" s="2">
        <v>0</v>
      </c>
      <c r="BW13" s="2">
        <v>4</v>
      </c>
      <c r="BX13" s="2">
        <v>0</v>
      </c>
      <c r="BY13" s="2">
        <v>0</v>
      </c>
      <c r="BZ13" s="2">
        <v>0</v>
      </c>
      <c r="CA13" s="2">
        <v>0</v>
      </c>
      <c r="CB13" s="2">
        <v>0</v>
      </c>
      <c r="CC13" s="2">
        <v>0</v>
      </c>
      <c r="CD13" s="2">
        <v>0</v>
      </c>
      <c r="CE13" s="2">
        <v>0</v>
      </c>
      <c r="CF13" s="2">
        <v>0</v>
      </c>
      <c r="CG13" s="2">
        <v>0</v>
      </c>
      <c r="CH13" s="2">
        <v>4</v>
      </c>
      <c r="CI13" s="2">
        <v>0</v>
      </c>
      <c r="CJ13" s="2">
        <v>0</v>
      </c>
      <c r="CK13" s="2">
        <v>0</v>
      </c>
      <c r="CL13" s="2">
        <v>0</v>
      </c>
      <c r="CM13" s="2">
        <v>0</v>
      </c>
      <c r="CN13" s="2">
        <v>0</v>
      </c>
      <c r="CO13" s="2">
        <v>0</v>
      </c>
      <c r="CP13" s="2">
        <v>3</v>
      </c>
      <c r="CQ13" s="2">
        <v>0</v>
      </c>
      <c r="CR13" s="2">
        <v>0</v>
      </c>
      <c r="CS13" s="2">
        <v>4</v>
      </c>
      <c r="CT13" s="2">
        <v>0</v>
      </c>
      <c r="CU13" s="2">
        <v>0</v>
      </c>
      <c r="CV13" s="198">
        <v>1</v>
      </c>
      <c r="CW13" s="2">
        <v>1</v>
      </c>
      <c r="CX13" s="2">
        <v>1</v>
      </c>
      <c r="CY13" s="2">
        <v>1</v>
      </c>
      <c r="CZ13" s="2">
        <v>1</v>
      </c>
      <c r="DA13" s="2">
        <v>1</v>
      </c>
      <c r="DB13" s="2">
        <v>1</v>
      </c>
      <c r="DC13" s="2">
        <v>1</v>
      </c>
      <c r="DD13" s="2">
        <v>1</v>
      </c>
      <c r="DE13" s="2">
        <v>1</v>
      </c>
      <c r="DF13" s="2">
        <v>1</v>
      </c>
      <c r="DG13" s="2">
        <v>1</v>
      </c>
      <c r="DH13" s="2">
        <v>1</v>
      </c>
      <c r="DI13" s="2">
        <v>1</v>
      </c>
      <c r="DJ13" s="2">
        <v>1</v>
      </c>
      <c r="DK13" s="2">
        <v>1</v>
      </c>
      <c r="DL13" s="2">
        <v>1</v>
      </c>
      <c r="DM13" s="2">
        <v>1</v>
      </c>
      <c r="DN13" s="2">
        <v>1</v>
      </c>
      <c r="DO13" s="231" t="s">
        <v>733</v>
      </c>
      <c r="DP13" s="232" t="s">
        <v>732</v>
      </c>
      <c r="DQ13" s="233" t="s">
        <v>731</v>
      </c>
      <c r="DR13" s="232">
        <v>8</v>
      </c>
      <c r="DS13" s="232" t="s">
        <v>26</v>
      </c>
      <c r="DT13" s="232" t="s">
        <v>69</v>
      </c>
      <c r="DU13" s="232" t="s">
        <v>26</v>
      </c>
      <c r="DV13" s="232" t="s">
        <v>26</v>
      </c>
      <c r="DW13" s="232" t="s">
        <v>26</v>
      </c>
      <c r="DX13" s="232" t="s">
        <v>26</v>
      </c>
      <c r="DY13" s="232" t="s">
        <v>26</v>
      </c>
      <c r="DZ13" s="232" t="s">
        <v>26</v>
      </c>
      <c r="EA13" s="232" t="s">
        <v>26</v>
      </c>
      <c r="EB13" s="232" t="s">
        <v>102</v>
      </c>
      <c r="EC13" s="232" t="s">
        <v>26</v>
      </c>
      <c r="ED13" s="232" t="s">
        <v>26</v>
      </c>
      <c r="EE13" s="232" t="s">
        <v>66</v>
      </c>
      <c r="EF13" s="232" t="s">
        <v>23</v>
      </c>
      <c r="EG13" s="198">
        <v>150</v>
      </c>
      <c r="EH13" s="2" t="s">
        <v>7</v>
      </c>
      <c r="EI13" s="2" t="s">
        <v>7</v>
      </c>
      <c r="EK13" s="2" t="s">
        <v>21</v>
      </c>
      <c r="EL13" s="2" t="s">
        <v>21</v>
      </c>
      <c r="EM13" s="198">
        <v>3</v>
      </c>
      <c r="EN13" s="2">
        <v>4</v>
      </c>
      <c r="EO13" s="2">
        <v>4</v>
      </c>
      <c r="EP13" s="2">
        <v>2</v>
      </c>
      <c r="EQ13" s="2" t="s">
        <v>19</v>
      </c>
      <c r="ER13" s="2" t="s">
        <v>16</v>
      </c>
      <c r="ES13" s="2" t="s">
        <v>20</v>
      </c>
      <c r="ET13" s="2" t="s">
        <v>20</v>
      </c>
      <c r="EU13" s="2" t="s">
        <v>20</v>
      </c>
      <c r="EV13" s="2">
        <v>2</v>
      </c>
      <c r="EW13" s="2">
        <v>3</v>
      </c>
      <c r="EX13" s="2">
        <v>3</v>
      </c>
      <c r="EY13" s="2">
        <v>5</v>
      </c>
      <c r="FA13" s="2" t="s">
        <v>427</v>
      </c>
      <c r="FB13" s="2" t="s">
        <v>7</v>
      </c>
      <c r="FC13" s="2" t="s">
        <v>14</v>
      </c>
      <c r="FD13" s="2" t="s">
        <v>14</v>
      </c>
      <c r="FE13" s="2" t="s">
        <v>13</v>
      </c>
      <c r="FF13" s="2" t="s">
        <v>13</v>
      </c>
      <c r="FG13" s="2" t="s">
        <v>7</v>
      </c>
      <c r="FH13" s="198" t="s">
        <v>12</v>
      </c>
      <c r="FI13" s="2" t="s">
        <v>57</v>
      </c>
      <c r="FJ13" s="2" t="s">
        <v>9</v>
      </c>
      <c r="FK13" s="2" t="s">
        <v>7</v>
      </c>
      <c r="FM13" s="2" t="s">
        <v>730</v>
      </c>
      <c r="FN13" s="2" t="s">
        <v>9</v>
      </c>
      <c r="FO13" s="2" t="s">
        <v>7</v>
      </c>
      <c r="FP13" s="2" t="s">
        <v>9</v>
      </c>
      <c r="FQ13" s="2" t="s">
        <v>8</v>
      </c>
      <c r="FR13" s="2" t="s">
        <v>7</v>
      </c>
      <c r="FS13" s="2" t="s">
        <v>7</v>
      </c>
      <c r="FV13" s="2" t="s">
        <v>9</v>
      </c>
      <c r="FW13" s="2" t="s">
        <v>90</v>
      </c>
      <c r="GC13" s="2">
        <v>10</v>
      </c>
      <c r="GF13" s="2" t="s">
        <v>5</v>
      </c>
      <c r="GV13" s="2" t="s">
        <v>54</v>
      </c>
      <c r="GX13" s="2" t="s">
        <v>184</v>
      </c>
      <c r="GY13" s="2" t="s">
        <v>1</v>
      </c>
      <c r="GZ13" s="2" t="s">
        <v>1</v>
      </c>
      <c r="HD13" s="2" t="s">
        <v>1</v>
      </c>
      <c r="HL13" s="2" t="s">
        <v>0</v>
      </c>
      <c r="HM13">
        <f t="shared" si="0"/>
        <v>19</v>
      </c>
      <c r="HN13">
        <f t="shared" si="1"/>
        <v>0</v>
      </c>
      <c r="HO13">
        <f t="shared" si="2"/>
        <v>22</v>
      </c>
      <c r="HP13" s="1">
        <f t="shared" si="3"/>
        <v>1</v>
      </c>
      <c r="HQ13" s="1">
        <f t="shared" si="4"/>
        <v>0</v>
      </c>
      <c r="HR13" s="1">
        <f t="shared" si="5"/>
        <v>0</v>
      </c>
      <c r="HS13" s="1">
        <f t="shared" si="6"/>
        <v>0</v>
      </c>
      <c r="HT13" s="1">
        <f t="shared" si="7"/>
        <v>20</v>
      </c>
      <c r="HU13" s="1">
        <f t="shared" si="8"/>
        <v>4077.5</v>
      </c>
      <c r="HV13" s="1">
        <v>0</v>
      </c>
      <c r="HW13" s="1">
        <v>0</v>
      </c>
      <c r="HX13" s="1">
        <v>0</v>
      </c>
      <c r="HY13" s="1">
        <v>0</v>
      </c>
      <c r="HZ13" s="1">
        <v>1</v>
      </c>
      <c r="IA13" s="1">
        <v>0</v>
      </c>
      <c r="IB13" s="1">
        <v>0</v>
      </c>
      <c r="IC13" s="1">
        <v>1</v>
      </c>
    </row>
    <row r="14" spans="1:237" ht="15.75" customHeight="1" x14ac:dyDescent="0.35">
      <c r="A14" s="4">
        <v>43957.527302442133</v>
      </c>
      <c r="B14" s="2" t="s">
        <v>2553</v>
      </c>
      <c r="C14" s="2">
        <v>44</v>
      </c>
      <c r="D14" s="2" t="s">
        <v>51</v>
      </c>
      <c r="E14" s="2" t="s">
        <v>50</v>
      </c>
      <c r="F14" s="2"/>
      <c r="G14" s="2"/>
      <c r="H14" s="2"/>
      <c r="I14" s="2"/>
      <c r="J14" s="2" t="s">
        <v>7</v>
      </c>
      <c r="L14" s="2" t="s">
        <v>7</v>
      </c>
      <c r="N14" s="2" t="s">
        <v>7</v>
      </c>
      <c r="Q14" s="2" t="s">
        <v>20</v>
      </c>
      <c r="R14" s="2" t="s">
        <v>40</v>
      </c>
      <c r="S14" s="2">
        <v>3</v>
      </c>
      <c r="T14" s="2" t="s">
        <v>20</v>
      </c>
      <c r="U14" s="2" t="s">
        <v>20</v>
      </c>
      <c r="V14" s="2" t="s">
        <v>39</v>
      </c>
      <c r="W14" s="2" t="s">
        <v>20</v>
      </c>
      <c r="X14" s="2" t="s">
        <v>20</v>
      </c>
      <c r="Y14" s="2">
        <v>1</v>
      </c>
      <c r="Z14" s="2" t="s">
        <v>115</v>
      </c>
      <c r="AA14" s="2" t="s">
        <v>7</v>
      </c>
      <c r="AC14" s="2" t="s">
        <v>7</v>
      </c>
      <c r="AE14" s="2" t="s">
        <v>9</v>
      </c>
      <c r="AF14" s="2" t="s">
        <v>112</v>
      </c>
      <c r="AG14" s="2" t="s">
        <v>717</v>
      </c>
      <c r="AH14" s="2" t="s">
        <v>7</v>
      </c>
      <c r="AJ14" s="198">
        <v>0</v>
      </c>
      <c r="AK14" s="2">
        <v>0</v>
      </c>
      <c r="AL14" s="2">
        <v>0</v>
      </c>
      <c r="AM14" s="2">
        <v>0</v>
      </c>
      <c r="AN14" s="2">
        <v>5</v>
      </c>
      <c r="AO14" s="2">
        <v>20</v>
      </c>
      <c r="AP14" s="3">
        <v>570</v>
      </c>
      <c r="AQ14" s="198">
        <v>4</v>
      </c>
      <c r="AR14" s="2">
        <v>4</v>
      </c>
      <c r="AS14" s="2">
        <v>1</v>
      </c>
      <c r="AT14" s="2">
        <v>1</v>
      </c>
      <c r="AU14" s="2">
        <v>4</v>
      </c>
      <c r="AV14" s="2">
        <v>1</v>
      </c>
      <c r="AW14" s="2">
        <v>1</v>
      </c>
      <c r="AX14" s="2">
        <v>4</v>
      </c>
      <c r="AY14" s="2">
        <v>1</v>
      </c>
      <c r="AZ14" s="2">
        <v>4</v>
      </c>
      <c r="BA14" s="2">
        <v>4</v>
      </c>
      <c r="BB14" s="2">
        <v>1</v>
      </c>
      <c r="BC14" s="2">
        <v>1</v>
      </c>
      <c r="BD14" s="2">
        <v>1</v>
      </c>
      <c r="BE14" s="2">
        <v>4</v>
      </c>
      <c r="BF14" s="2">
        <v>4</v>
      </c>
      <c r="BG14" s="2">
        <v>1</v>
      </c>
      <c r="BH14" s="2">
        <v>1</v>
      </c>
      <c r="BI14" s="2">
        <v>4</v>
      </c>
      <c r="BJ14" s="2">
        <v>4</v>
      </c>
      <c r="BK14" s="198">
        <v>0</v>
      </c>
      <c r="BL14" s="2">
        <v>0</v>
      </c>
      <c r="BM14" s="2">
        <v>0</v>
      </c>
      <c r="BN14" s="2">
        <v>0</v>
      </c>
      <c r="BO14" s="2">
        <v>4</v>
      </c>
      <c r="BP14" s="2">
        <v>0</v>
      </c>
      <c r="BQ14" s="2">
        <v>0</v>
      </c>
      <c r="BR14" s="2">
        <v>0</v>
      </c>
      <c r="BS14" s="2">
        <v>4</v>
      </c>
      <c r="BT14" s="2">
        <v>0</v>
      </c>
      <c r="BU14" s="2">
        <v>0</v>
      </c>
      <c r="BV14" s="2">
        <v>0</v>
      </c>
      <c r="BW14" s="2">
        <v>4</v>
      </c>
      <c r="BX14" s="2">
        <v>0</v>
      </c>
      <c r="BY14" s="2">
        <v>0</v>
      </c>
      <c r="BZ14" s="2">
        <v>0</v>
      </c>
      <c r="CA14" s="2">
        <v>0</v>
      </c>
      <c r="CB14" s="2">
        <v>0</v>
      </c>
      <c r="CC14" s="2">
        <v>0</v>
      </c>
      <c r="CD14" s="2">
        <v>0</v>
      </c>
      <c r="CE14" s="2">
        <v>0</v>
      </c>
      <c r="CF14" s="2">
        <v>0</v>
      </c>
      <c r="CG14" s="2">
        <v>0</v>
      </c>
      <c r="CH14" s="2">
        <v>4</v>
      </c>
      <c r="CI14" s="2">
        <v>0</v>
      </c>
      <c r="CJ14" s="2">
        <v>0</v>
      </c>
      <c r="CK14" s="2">
        <v>0</v>
      </c>
      <c r="CL14" s="2">
        <v>0</v>
      </c>
      <c r="CM14" s="2">
        <v>0</v>
      </c>
      <c r="CN14" s="2">
        <v>0</v>
      </c>
      <c r="CO14" s="2">
        <v>0</v>
      </c>
      <c r="CP14" s="2">
        <v>4</v>
      </c>
      <c r="CQ14" s="2">
        <v>0</v>
      </c>
      <c r="CR14" s="2">
        <v>0</v>
      </c>
      <c r="CS14" s="2">
        <v>4</v>
      </c>
      <c r="CT14" s="2">
        <v>0</v>
      </c>
      <c r="CU14" s="2">
        <v>0</v>
      </c>
      <c r="CV14" s="198">
        <v>1</v>
      </c>
      <c r="CW14" s="2">
        <v>1</v>
      </c>
      <c r="CX14" s="2">
        <v>1</v>
      </c>
      <c r="CY14" s="2">
        <v>1</v>
      </c>
      <c r="CZ14" s="2">
        <v>1</v>
      </c>
      <c r="DA14" s="2">
        <v>1</v>
      </c>
      <c r="DB14" s="2">
        <v>1</v>
      </c>
      <c r="DC14" s="2">
        <v>1</v>
      </c>
      <c r="DD14" s="2">
        <v>1</v>
      </c>
      <c r="DE14" s="2">
        <v>1</v>
      </c>
      <c r="DF14" s="2">
        <v>1</v>
      </c>
      <c r="DG14" s="2">
        <v>1</v>
      </c>
      <c r="DH14" s="2">
        <v>1</v>
      </c>
      <c r="DI14" s="2">
        <v>1</v>
      </c>
      <c r="DJ14" s="2">
        <v>1</v>
      </c>
      <c r="DK14" s="2">
        <v>1</v>
      </c>
      <c r="DL14" s="2">
        <v>1</v>
      </c>
      <c r="DM14" s="2">
        <v>1</v>
      </c>
      <c r="DN14" s="2">
        <v>1</v>
      </c>
      <c r="DO14" s="234" t="s">
        <v>534</v>
      </c>
      <c r="DP14" s="232">
        <v>15</v>
      </c>
      <c r="DQ14" s="232" t="s">
        <v>126</v>
      </c>
      <c r="DR14" s="232">
        <v>45</v>
      </c>
      <c r="DS14" s="232" t="s">
        <v>103</v>
      </c>
      <c r="DT14" s="232" t="s">
        <v>103</v>
      </c>
      <c r="DU14" s="232" t="s">
        <v>103</v>
      </c>
      <c r="DV14" s="232" t="s">
        <v>26</v>
      </c>
      <c r="DW14" s="232" t="s">
        <v>26</v>
      </c>
      <c r="DX14" s="232" t="s">
        <v>26</v>
      </c>
      <c r="DY14" s="232" t="s">
        <v>69</v>
      </c>
      <c r="DZ14" s="232" t="s">
        <v>26</v>
      </c>
      <c r="EA14" s="232" t="s">
        <v>26</v>
      </c>
      <c r="EB14" s="232" t="s">
        <v>102</v>
      </c>
      <c r="EC14" s="232" t="s">
        <v>26</v>
      </c>
      <c r="ED14" s="232" t="s">
        <v>26</v>
      </c>
      <c r="EE14" s="232" t="s">
        <v>66</v>
      </c>
      <c r="EF14" s="232" t="s">
        <v>100</v>
      </c>
      <c r="EG14" s="198">
        <v>2100</v>
      </c>
      <c r="EH14" s="2" t="s">
        <v>7</v>
      </c>
      <c r="EI14" s="2" t="s">
        <v>7</v>
      </c>
      <c r="EK14" s="2" t="s">
        <v>96</v>
      </c>
      <c r="EL14" s="2" t="s">
        <v>96</v>
      </c>
      <c r="EM14" s="198">
        <v>4</v>
      </c>
      <c r="EN14" s="2">
        <v>4</v>
      </c>
      <c r="EO14" s="2">
        <v>5</v>
      </c>
      <c r="EP14" s="2">
        <v>2</v>
      </c>
      <c r="EQ14" s="2" t="s">
        <v>16</v>
      </c>
      <c r="ER14" s="2" t="s">
        <v>17</v>
      </c>
      <c r="ES14" s="2" t="s">
        <v>18</v>
      </c>
      <c r="ET14" s="2" t="s">
        <v>19</v>
      </c>
      <c r="EU14" s="2" t="s">
        <v>20</v>
      </c>
      <c r="EV14" s="2">
        <v>3</v>
      </c>
      <c r="EW14" s="2">
        <v>3</v>
      </c>
      <c r="EX14" s="2">
        <v>1</v>
      </c>
      <c r="EY14" s="2">
        <v>4</v>
      </c>
      <c r="EZ14" s="2" t="s">
        <v>714</v>
      </c>
      <c r="FA14" s="2" t="s">
        <v>14</v>
      </c>
      <c r="FB14" s="2" t="s">
        <v>7</v>
      </c>
      <c r="FC14" s="2" t="s">
        <v>94</v>
      </c>
      <c r="FD14" s="2" t="s">
        <v>58</v>
      </c>
      <c r="FE14" s="2" t="s">
        <v>7</v>
      </c>
      <c r="FF14" s="2" t="s">
        <v>7</v>
      </c>
      <c r="FG14" s="2" t="s">
        <v>7</v>
      </c>
      <c r="FH14" s="198" t="s">
        <v>12</v>
      </c>
      <c r="FI14" s="2" t="s">
        <v>57</v>
      </c>
      <c r="FJ14" s="2" t="s">
        <v>9</v>
      </c>
      <c r="FK14" s="2" t="s">
        <v>7</v>
      </c>
      <c r="FM14" s="2" t="s">
        <v>580</v>
      </c>
      <c r="FN14" s="2" t="s">
        <v>7</v>
      </c>
      <c r="FO14" s="2" t="s">
        <v>7</v>
      </c>
      <c r="FP14" s="2" t="s">
        <v>9</v>
      </c>
      <c r="FR14" s="2" t="s">
        <v>7</v>
      </c>
      <c r="FS14" s="2" t="s">
        <v>7</v>
      </c>
      <c r="FU14" s="2" t="s">
        <v>7</v>
      </c>
      <c r="FV14" s="2" t="s">
        <v>7</v>
      </c>
      <c r="FW14" s="2" t="s">
        <v>55</v>
      </c>
      <c r="GE14" s="2">
        <v>10</v>
      </c>
      <c r="GF14" s="2" t="s">
        <v>5</v>
      </c>
      <c r="GV14" s="2" t="s">
        <v>54</v>
      </c>
      <c r="GX14" s="2" t="s">
        <v>184</v>
      </c>
      <c r="GY14" s="2" t="s">
        <v>183</v>
      </c>
      <c r="GZ14" s="2" t="s">
        <v>1</v>
      </c>
      <c r="HD14" s="2" t="s">
        <v>1</v>
      </c>
      <c r="HL14" s="2" t="s">
        <v>0</v>
      </c>
      <c r="HM14">
        <f t="shared" si="0"/>
        <v>19</v>
      </c>
      <c r="HN14">
        <f t="shared" si="1"/>
        <v>0</v>
      </c>
      <c r="HO14">
        <f t="shared" si="2"/>
        <v>24</v>
      </c>
      <c r="HP14" s="1">
        <f t="shared" si="3"/>
        <v>0</v>
      </c>
      <c r="HQ14" s="1">
        <f t="shared" si="4"/>
        <v>0</v>
      </c>
      <c r="HR14" s="1">
        <f t="shared" si="5"/>
        <v>0</v>
      </c>
      <c r="HS14" s="1">
        <f t="shared" si="6"/>
        <v>0</v>
      </c>
      <c r="HT14" s="1">
        <f t="shared" si="7"/>
        <v>20</v>
      </c>
      <c r="HU14" s="1">
        <f t="shared" si="8"/>
        <v>250</v>
      </c>
      <c r="HV14" s="1">
        <v>1</v>
      </c>
      <c r="HW14" s="1">
        <v>1</v>
      </c>
      <c r="HX14" s="1">
        <v>0</v>
      </c>
      <c r="HY14" s="1">
        <v>0</v>
      </c>
      <c r="HZ14" s="1">
        <v>1</v>
      </c>
      <c r="IA14" s="1">
        <v>0</v>
      </c>
      <c r="IB14" s="1">
        <v>0</v>
      </c>
      <c r="IC14" s="1">
        <v>3</v>
      </c>
    </row>
    <row r="15" spans="1:237" ht="15.75" customHeight="1" x14ac:dyDescent="0.35">
      <c r="A15" s="4">
        <v>43958.750332199073</v>
      </c>
      <c r="B15" s="2" t="s">
        <v>2554</v>
      </c>
      <c r="C15" s="2">
        <v>32</v>
      </c>
      <c r="D15" s="2" t="s">
        <v>139</v>
      </c>
      <c r="E15" s="2" t="s">
        <v>50</v>
      </c>
      <c r="F15" s="2"/>
      <c r="G15" s="2"/>
      <c r="H15" s="2"/>
      <c r="I15" s="2"/>
      <c r="J15" s="2" t="s">
        <v>7</v>
      </c>
      <c r="L15" s="2" t="s">
        <v>7</v>
      </c>
      <c r="M15" s="2" t="s">
        <v>351</v>
      </c>
      <c r="N15" s="2" t="s">
        <v>7</v>
      </c>
      <c r="Q15" s="2" t="s">
        <v>20</v>
      </c>
      <c r="R15" s="2" t="s">
        <v>40</v>
      </c>
      <c r="S15" s="2">
        <v>1</v>
      </c>
      <c r="T15" s="2" t="s">
        <v>20</v>
      </c>
      <c r="U15" s="2" t="s">
        <v>20</v>
      </c>
      <c r="V15" s="2" t="s">
        <v>194</v>
      </c>
      <c r="W15" s="2">
        <v>1</v>
      </c>
      <c r="X15" s="2" t="s">
        <v>20</v>
      </c>
      <c r="Y15" s="2">
        <v>1</v>
      </c>
      <c r="Z15" s="2" t="s">
        <v>115</v>
      </c>
      <c r="AA15" s="2" t="s">
        <v>9</v>
      </c>
      <c r="AB15" s="2" t="s">
        <v>483</v>
      </c>
      <c r="AC15" s="2" t="s">
        <v>9</v>
      </c>
      <c r="AD15" s="2" t="s">
        <v>482</v>
      </c>
      <c r="AE15" s="2" t="s">
        <v>9</v>
      </c>
      <c r="AF15" s="2" t="s">
        <v>112</v>
      </c>
      <c r="AG15" s="2" t="s">
        <v>481</v>
      </c>
      <c r="AH15" s="2" t="s">
        <v>9</v>
      </c>
      <c r="AI15" s="2" t="s">
        <v>480</v>
      </c>
      <c r="AJ15" s="198">
        <v>4</v>
      </c>
      <c r="AK15" s="2">
        <v>90</v>
      </c>
      <c r="AL15" s="2">
        <v>2</v>
      </c>
      <c r="AM15" s="2">
        <v>60</v>
      </c>
      <c r="AN15" s="2">
        <v>7</v>
      </c>
      <c r="AO15" s="2">
        <v>5</v>
      </c>
      <c r="AP15" s="2">
        <v>270</v>
      </c>
      <c r="AQ15" s="198">
        <v>3</v>
      </c>
      <c r="AR15" s="2">
        <v>3</v>
      </c>
      <c r="AS15" s="2">
        <v>3</v>
      </c>
      <c r="AT15" s="2">
        <v>3</v>
      </c>
      <c r="AU15" s="2">
        <v>3</v>
      </c>
      <c r="AV15" s="2">
        <v>2</v>
      </c>
      <c r="AW15" s="2">
        <v>3</v>
      </c>
      <c r="AX15" s="2">
        <v>3</v>
      </c>
      <c r="AY15" s="2">
        <v>2</v>
      </c>
      <c r="AZ15" s="2">
        <v>3</v>
      </c>
      <c r="BA15" s="2">
        <v>3</v>
      </c>
      <c r="BB15" s="2">
        <v>3</v>
      </c>
      <c r="BC15" s="2">
        <v>3</v>
      </c>
      <c r="BD15" s="2">
        <v>3</v>
      </c>
      <c r="BE15" s="2">
        <v>3</v>
      </c>
      <c r="BF15" s="2">
        <v>3</v>
      </c>
      <c r="BG15" s="2">
        <v>3</v>
      </c>
      <c r="BH15" s="2">
        <v>3</v>
      </c>
      <c r="BI15" s="2">
        <v>3</v>
      </c>
      <c r="BJ15" s="2">
        <v>3</v>
      </c>
      <c r="BK15" s="198">
        <v>3</v>
      </c>
      <c r="BL15" s="2">
        <v>2</v>
      </c>
      <c r="BM15" s="2">
        <v>3</v>
      </c>
      <c r="BN15" s="2">
        <v>3</v>
      </c>
      <c r="BO15" s="2">
        <v>3</v>
      </c>
      <c r="BP15" s="2">
        <v>3</v>
      </c>
      <c r="BQ15" s="2">
        <v>3</v>
      </c>
      <c r="BR15" s="2">
        <v>3</v>
      </c>
      <c r="BS15" s="2">
        <v>3</v>
      </c>
      <c r="BT15" s="2">
        <v>3</v>
      </c>
      <c r="BU15" s="2">
        <v>3</v>
      </c>
      <c r="BV15" s="2">
        <v>2</v>
      </c>
      <c r="BW15" s="2">
        <v>3</v>
      </c>
      <c r="BX15" s="2">
        <v>0</v>
      </c>
      <c r="BY15" s="2">
        <v>2</v>
      </c>
      <c r="BZ15" s="2">
        <v>3</v>
      </c>
      <c r="CA15" s="2">
        <v>2</v>
      </c>
      <c r="CB15" s="2">
        <v>3</v>
      </c>
      <c r="CC15" s="2">
        <v>3</v>
      </c>
      <c r="CD15" s="2">
        <v>3</v>
      </c>
      <c r="CE15" s="2">
        <v>3</v>
      </c>
      <c r="CF15" s="2">
        <v>3</v>
      </c>
      <c r="CG15" s="2">
        <v>3</v>
      </c>
      <c r="CH15" s="2">
        <v>3</v>
      </c>
      <c r="CI15" s="2">
        <v>3</v>
      </c>
      <c r="CJ15" s="2">
        <v>3</v>
      </c>
      <c r="CK15" s="2">
        <v>3</v>
      </c>
      <c r="CL15" s="2">
        <v>0</v>
      </c>
      <c r="CM15" s="2">
        <v>3</v>
      </c>
      <c r="CN15" s="2">
        <v>1</v>
      </c>
      <c r="CO15" s="2">
        <v>1</v>
      </c>
      <c r="CP15" s="2">
        <v>3</v>
      </c>
      <c r="CQ15" s="2">
        <v>0</v>
      </c>
      <c r="CR15" s="2">
        <v>3</v>
      </c>
      <c r="CS15" s="2">
        <v>3</v>
      </c>
      <c r="CT15" s="2">
        <v>3</v>
      </c>
      <c r="CU15" s="2">
        <v>3</v>
      </c>
      <c r="CV15" s="198">
        <v>2</v>
      </c>
      <c r="CW15" s="2">
        <v>1</v>
      </c>
      <c r="CX15" s="2">
        <v>3</v>
      </c>
      <c r="CY15" s="2">
        <v>3</v>
      </c>
      <c r="CZ15" s="2">
        <v>1</v>
      </c>
      <c r="DA15" s="2">
        <v>1</v>
      </c>
      <c r="DB15" s="2">
        <v>3</v>
      </c>
      <c r="DC15" s="2">
        <v>1</v>
      </c>
      <c r="DD15" s="2">
        <v>1</v>
      </c>
      <c r="DE15" s="2">
        <v>1</v>
      </c>
      <c r="DF15" s="2">
        <v>1</v>
      </c>
      <c r="DG15" s="2">
        <v>1</v>
      </c>
      <c r="DH15" s="2">
        <v>3</v>
      </c>
      <c r="DI15" s="2">
        <v>2</v>
      </c>
      <c r="DJ15" s="2">
        <v>1</v>
      </c>
      <c r="DK15" s="2">
        <v>3</v>
      </c>
      <c r="DL15" s="2">
        <v>1</v>
      </c>
      <c r="DM15" s="2">
        <v>1</v>
      </c>
      <c r="DN15" s="2">
        <v>1</v>
      </c>
      <c r="DO15" s="234" t="s">
        <v>477</v>
      </c>
      <c r="DP15" s="233" t="s">
        <v>418</v>
      </c>
      <c r="DQ15" s="233" t="s">
        <v>476</v>
      </c>
      <c r="DR15" s="232">
        <v>6</v>
      </c>
      <c r="DS15" s="232" t="s">
        <v>26</v>
      </c>
      <c r="DT15" s="232" t="s">
        <v>69</v>
      </c>
      <c r="DU15" s="232" t="s">
        <v>26</v>
      </c>
      <c r="DV15" s="232" t="s">
        <v>26</v>
      </c>
      <c r="DW15" s="232" t="s">
        <v>26</v>
      </c>
      <c r="DX15" s="232" t="s">
        <v>26</v>
      </c>
      <c r="DY15" s="232" t="s">
        <v>26</v>
      </c>
      <c r="DZ15" s="232" t="s">
        <v>26</v>
      </c>
      <c r="EA15" s="232" t="s">
        <v>26</v>
      </c>
      <c r="EB15" s="232" t="s">
        <v>142</v>
      </c>
      <c r="EC15" s="232" t="s">
        <v>26</v>
      </c>
      <c r="ED15" s="232" t="s">
        <v>25</v>
      </c>
      <c r="EE15" s="232" t="s">
        <v>24</v>
      </c>
      <c r="EF15" s="232" t="s">
        <v>65</v>
      </c>
      <c r="EG15" s="198">
        <v>120</v>
      </c>
      <c r="EH15" s="2" t="s">
        <v>7</v>
      </c>
      <c r="EI15" s="2" t="s">
        <v>7</v>
      </c>
      <c r="EJ15" s="2" t="s">
        <v>473</v>
      </c>
      <c r="EK15" s="2" t="s">
        <v>21</v>
      </c>
      <c r="EL15" s="2" t="s">
        <v>96</v>
      </c>
      <c r="EM15" s="198">
        <v>4</v>
      </c>
      <c r="EN15" s="2">
        <v>3</v>
      </c>
      <c r="EO15" s="2">
        <v>4</v>
      </c>
      <c r="EP15" s="2">
        <v>2</v>
      </c>
      <c r="EQ15" s="2" t="s">
        <v>18</v>
      </c>
      <c r="ER15" s="2" t="s">
        <v>19</v>
      </c>
      <c r="ES15" s="2" t="s">
        <v>16</v>
      </c>
      <c r="ET15" s="2" t="s">
        <v>20</v>
      </c>
      <c r="EU15" s="2" t="s">
        <v>17</v>
      </c>
      <c r="EV15" s="2">
        <v>2</v>
      </c>
      <c r="EW15" s="2">
        <v>5</v>
      </c>
      <c r="EX15" s="2">
        <v>5</v>
      </c>
      <c r="EY15" s="2">
        <v>3</v>
      </c>
      <c r="EZ15" s="2" t="s">
        <v>472</v>
      </c>
      <c r="FA15" s="2" t="s">
        <v>14</v>
      </c>
      <c r="FB15" s="2" t="s">
        <v>7</v>
      </c>
      <c r="FC15" s="2" t="s">
        <v>94</v>
      </c>
      <c r="FD15" s="2" t="s">
        <v>94</v>
      </c>
      <c r="FE15" s="2" t="s">
        <v>13</v>
      </c>
      <c r="FF15" s="2" t="s">
        <v>7</v>
      </c>
      <c r="FG15" s="2" t="s">
        <v>7</v>
      </c>
      <c r="FH15" s="198" t="s">
        <v>12</v>
      </c>
      <c r="FI15" s="2" t="s">
        <v>11</v>
      </c>
      <c r="FJ15" s="2" t="s">
        <v>7</v>
      </c>
      <c r="FK15" s="2" t="s">
        <v>7</v>
      </c>
      <c r="FM15" s="2" t="s">
        <v>471</v>
      </c>
      <c r="FN15" s="2" t="s">
        <v>7</v>
      </c>
      <c r="FO15" s="2" t="s">
        <v>7</v>
      </c>
      <c r="FP15" s="2" t="s">
        <v>9</v>
      </c>
      <c r="FQ15" s="2" t="s">
        <v>8</v>
      </c>
      <c r="FR15" s="2" t="s">
        <v>9</v>
      </c>
      <c r="FS15" s="2" t="s">
        <v>9</v>
      </c>
      <c r="FT15" s="2" t="s">
        <v>470</v>
      </c>
      <c r="FU15" s="2" t="s">
        <v>7</v>
      </c>
      <c r="FV15" s="2" t="s">
        <v>7</v>
      </c>
      <c r="FW15" s="2" t="s">
        <v>249</v>
      </c>
      <c r="FY15" s="2">
        <v>10</v>
      </c>
      <c r="GF15" s="2" t="s">
        <v>5</v>
      </c>
      <c r="GV15" s="2" t="s">
        <v>54</v>
      </c>
      <c r="GW15" s="2" t="s">
        <v>53</v>
      </c>
      <c r="GX15" s="2" t="s">
        <v>1</v>
      </c>
      <c r="GZ15" s="2" t="s">
        <v>1</v>
      </c>
      <c r="HD15" s="2" t="s">
        <v>1</v>
      </c>
      <c r="HL15" s="2" t="s">
        <v>0</v>
      </c>
      <c r="HM15">
        <f t="shared" si="0"/>
        <v>31</v>
      </c>
      <c r="HN15">
        <f t="shared" si="1"/>
        <v>12</v>
      </c>
      <c r="HO15">
        <f t="shared" si="2"/>
        <v>18</v>
      </c>
      <c r="HP15" s="1">
        <f t="shared" si="3"/>
        <v>14</v>
      </c>
      <c r="HQ15" s="1">
        <f t="shared" si="4"/>
        <v>17</v>
      </c>
      <c r="HR15" s="1">
        <f t="shared" si="5"/>
        <v>18</v>
      </c>
      <c r="HS15" s="1">
        <f t="shared" si="6"/>
        <v>15</v>
      </c>
      <c r="HT15" s="1">
        <f t="shared" si="7"/>
        <v>48</v>
      </c>
      <c r="HU15" s="1">
        <f t="shared" si="8"/>
        <v>3447.5</v>
      </c>
      <c r="HV15" s="1">
        <v>2</v>
      </c>
      <c r="HW15" s="1">
        <v>0</v>
      </c>
      <c r="HX15" s="1">
        <v>2</v>
      </c>
      <c r="HY15" s="1">
        <v>0</v>
      </c>
      <c r="HZ15" s="1">
        <v>1</v>
      </c>
      <c r="IA15" s="1">
        <v>0</v>
      </c>
      <c r="IB15" s="1">
        <v>1</v>
      </c>
      <c r="IC15" s="1">
        <v>6</v>
      </c>
    </row>
    <row r="16" spans="1:237" ht="15.75" customHeight="1" x14ac:dyDescent="0.35">
      <c r="A16" s="4">
        <v>43958.382405821758</v>
      </c>
      <c r="B16" s="2" t="s">
        <v>2555</v>
      </c>
      <c r="C16" s="2">
        <v>50</v>
      </c>
      <c r="D16" s="2" t="s">
        <v>51</v>
      </c>
      <c r="E16" s="2" t="s">
        <v>50</v>
      </c>
      <c r="F16" s="2"/>
      <c r="G16" s="2"/>
      <c r="H16" s="2"/>
      <c r="I16" s="2"/>
      <c r="J16" s="2" t="s">
        <v>7</v>
      </c>
      <c r="L16" s="2" t="s">
        <v>7</v>
      </c>
      <c r="N16" s="2" t="s">
        <v>7</v>
      </c>
      <c r="Q16" s="2" t="s">
        <v>20</v>
      </c>
      <c r="R16" s="2" t="s">
        <v>40</v>
      </c>
      <c r="S16" s="2" t="s">
        <v>20</v>
      </c>
      <c r="T16" s="2" t="s">
        <v>20</v>
      </c>
      <c r="U16" s="2" t="s">
        <v>20</v>
      </c>
      <c r="V16" s="2" t="s">
        <v>80</v>
      </c>
      <c r="W16" s="2">
        <v>1</v>
      </c>
      <c r="X16" s="2" t="s">
        <v>20</v>
      </c>
      <c r="Y16" s="2">
        <v>4</v>
      </c>
      <c r="Z16" s="2" t="s">
        <v>38</v>
      </c>
      <c r="AA16" s="2" t="s">
        <v>9</v>
      </c>
      <c r="AB16" s="2" t="s">
        <v>576</v>
      </c>
      <c r="AC16" s="2" t="s">
        <v>9</v>
      </c>
      <c r="AD16" s="2" t="s">
        <v>575</v>
      </c>
      <c r="AE16" s="2" t="s">
        <v>7</v>
      </c>
      <c r="AF16" s="2" t="s">
        <v>20</v>
      </c>
      <c r="AG16" s="2" t="s">
        <v>574</v>
      </c>
      <c r="AH16" s="2" t="s">
        <v>7</v>
      </c>
      <c r="AJ16" s="198">
        <v>3</v>
      </c>
      <c r="AK16" s="2">
        <v>60</v>
      </c>
      <c r="AL16" s="2">
        <v>3</v>
      </c>
      <c r="AM16" s="2">
        <v>120</v>
      </c>
      <c r="AN16" s="2">
        <v>7</v>
      </c>
      <c r="AO16" s="2">
        <v>240</v>
      </c>
      <c r="AP16" s="2">
        <v>420</v>
      </c>
      <c r="AQ16" s="198">
        <v>3</v>
      </c>
      <c r="AR16" s="2">
        <v>3</v>
      </c>
      <c r="AS16" s="2">
        <v>2</v>
      </c>
      <c r="AT16" s="2">
        <v>1</v>
      </c>
      <c r="AU16" s="2">
        <v>3</v>
      </c>
      <c r="AV16" s="2">
        <v>2</v>
      </c>
      <c r="AW16" s="2">
        <v>2</v>
      </c>
      <c r="AX16" s="2">
        <v>2</v>
      </c>
      <c r="AY16" s="2">
        <v>2</v>
      </c>
      <c r="AZ16" s="2">
        <v>2</v>
      </c>
      <c r="BA16" s="2">
        <v>2</v>
      </c>
      <c r="BB16" s="2">
        <v>2</v>
      </c>
      <c r="BC16" s="2">
        <v>1</v>
      </c>
      <c r="BD16" s="2">
        <v>1</v>
      </c>
      <c r="BE16" s="2">
        <v>2</v>
      </c>
      <c r="BF16" s="2">
        <v>2</v>
      </c>
      <c r="BG16" s="2">
        <v>2</v>
      </c>
      <c r="BH16" s="2">
        <v>2</v>
      </c>
      <c r="BI16" s="2">
        <v>3</v>
      </c>
      <c r="BJ16" s="2">
        <v>2</v>
      </c>
      <c r="BK16" s="198">
        <v>1</v>
      </c>
      <c r="BL16" s="2">
        <v>4</v>
      </c>
      <c r="BM16" s="2">
        <v>2</v>
      </c>
      <c r="BN16" s="2">
        <v>1</v>
      </c>
      <c r="BO16" s="2">
        <v>1</v>
      </c>
      <c r="BP16" s="2">
        <v>1</v>
      </c>
      <c r="BQ16" s="2">
        <v>3</v>
      </c>
      <c r="BR16" s="2">
        <v>2</v>
      </c>
      <c r="BS16" s="2">
        <v>2</v>
      </c>
      <c r="BT16" s="2">
        <v>1</v>
      </c>
      <c r="BU16" s="2">
        <v>1</v>
      </c>
      <c r="BV16" s="2">
        <v>0</v>
      </c>
      <c r="BW16" s="2">
        <v>2</v>
      </c>
      <c r="BX16" s="2">
        <v>0</v>
      </c>
      <c r="BY16" s="2">
        <v>1</v>
      </c>
      <c r="BZ16" s="2">
        <v>1</v>
      </c>
      <c r="CA16" s="2">
        <v>1</v>
      </c>
      <c r="CB16" s="2">
        <v>2</v>
      </c>
      <c r="CC16" s="2">
        <v>3</v>
      </c>
      <c r="CD16" s="2">
        <v>1</v>
      </c>
      <c r="CE16" s="2">
        <v>1</v>
      </c>
      <c r="CF16" s="2">
        <v>0</v>
      </c>
      <c r="CG16" s="2">
        <v>0</v>
      </c>
      <c r="CH16" s="2">
        <v>1</v>
      </c>
      <c r="CI16" s="2">
        <v>0</v>
      </c>
      <c r="CJ16" s="2">
        <v>2</v>
      </c>
      <c r="CK16" s="2">
        <v>0</v>
      </c>
      <c r="CL16" s="2">
        <v>0</v>
      </c>
      <c r="CM16" s="2">
        <v>0</v>
      </c>
      <c r="CN16" s="2">
        <v>0</v>
      </c>
      <c r="CO16" s="2">
        <v>4</v>
      </c>
      <c r="CP16" s="2">
        <v>0</v>
      </c>
      <c r="CQ16" s="2">
        <v>0</v>
      </c>
      <c r="CR16" s="2">
        <v>2</v>
      </c>
      <c r="CS16" s="2">
        <v>0</v>
      </c>
      <c r="CT16" s="2">
        <v>2</v>
      </c>
      <c r="CU16" s="2">
        <v>2</v>
      </c>
      <c r="CV16" s="198">
        <v>2</v>
      </c>
      <c r="CW16" s="2">
        <v>4</v>
      </c>
      <c r="CX16" s="2">
        <v>2</v>
      </c>
      <c r="CY16" s="2">
        <v>1</v>
      </c>
      <c r="CZ16" s="2">
        <v>1</v>
      </c>
      <c r="DA16" s="2">
        <v>1</v>
      </c>
      <c r="DB16" s="2">
        <v>1</v>
      </c>
      <c r="DC16" s="2">
        <v>1</v>
      </c>
      <c r="DD16" s="2">
        <v>1</v>
      </c>
      <c r="DE16" s="2">
        <v>1</v>
      </c>
      <c r="DF16" s="2">
        <v>1</v>
      </c>
      <c r="DG16" s="2">
        <v>1</v>
      </c>
      <c r="DH16" s="2">
        <v>1</v>
      </c>
      <c r="DI16" s="2">
        <v>1</v>
      </c>
      <c r="DJ16" s="2">
        <v>1</v>
      </c>
      <c r="DK16" s="2">
        <v>1</v>
      </c>
      <c r="DL16" s="2">
        <v>1</v>
      </c>
      <c r="DM16" s="2">
        <v>1</v>
      </c>
      <c r="DN16" s="2">
        <v>1</v>
      </c>
      <c r="DO16" s="231" t="s">
        <v>572</v>
      </c>
      <c r="DP16" s="232" t="s">
        <v>571</v>
      </c>
      <c r="DQ16" s="233" t="s">
        <v>570</v>
      </c>
      <c r="DR16" s="232">
        <v>7</v>
      </c>
      <c r="DS16" s="232" t="s">
        <v>26</v>
      </c>
      <c r="DT16" s="232" t="s">
        <v>68</v>
      </c>
      <c r="DU16" s="232" t="s">
        <v>69</v>
      </c>
      <c r="DV16" s="232" t="s">
        <v>26</v>
      </c>
      <c r="DW16" s="232" t="s">
        <v>26</v>
      </c>
      <c r="DX16" s="232" t="s">
        <v>103</v>
      </c>
      <c r="DY16" s="232" t="s">
        <v>26</v>
      </c>
      <c r="DZ16" s="232" t="s">
        <v>26</v>
      </c>
      <c r="EA16" s="232" t="s">
        <v>26</v>
      </c>
      <c r="EB16" s="232" t="s">
        <v>569</v>
      </c>
      <c r="EC16" s="232" t="s">
        <v>26</v>
      </c>
      <c r="ED16" s="232" t="s">
        <v>26</v>
      </c>
      <c r="EE16" s="232" t="s">
        <v>24</v>
      </c>
      <c r="EF16" s="232" t="s">
        <v>100</v>
      </c>
      <c r="EG16" s="198">
        <v>420</v>
      </c>
      <c r="EH16" s="2" t="s">
        <v>7</v>
      </c>
      <c r="EI16" s="2" t="s">
        <v>7</v>
      </c>
      <c r="EJ16" s="2" t="s">
        <v>568</v>
      </c>
      <c r="EK16" s="2" t="s">
        <v>96</v>
      </c>
      <c r="EL16" s="2" t="s">
        <v>96</v>
      </c>
      <c r="EM16" s="198">
        <v>5</v>
      </c>
      <c r="EN16" s="2">
        <v>1</v>
      </c>
      <c r="EO16" s="2">
        <v>5</v>
      </c>
      <c r="EP16" s="2">
        <v>1</v>
      </c>
      <c r="EQ16" s="2" t="s">
        <v>16</v>
      </c>
      <c r="ER16" s="2" t="s">
        <v>19</v>
      </c>
      <c r="ES16" s="2" t="s">
        <v>17</v>
      </c>
      <c r="ET16" s="2" t="s">
        <v>20</v>
      </c>
      <c r="EU16" s="2" t="s">
        <v>20</v>
      </c>
      <c r="EV16" s="2">
        <v>1</v>
      </c>
      <c r="EW16" s="2">
        <v>2</v>
      </c>
      <c r="EX16" s="2">
        <v>3</v>
      </c>
      <c r="EY16" s="2">
        <v>5</v>
      </c>
      <c r="EZ16" s="2" t="s">
        <v>20</v>
      </c>
      <c r="FA16" s="2" t="s">
        <v>14</v>
      </c>
      <c r="FB16" s="2" t="s">
        <v>7</v>
      </c>
      <c r="FC16" s="2" t="s">
        <v>162</v>
      </c>
      <c r="FD16" s="2" t="s">
        <v>162</v>
      </c>
      <c r="FE16" s="2" t="s">
        <v>13</v>
      </c>
      <c r="FF16" s="2" t="s">
        <v>13</v>
      </c>
      <c r="FG16" s="2" t="s">
        <v>7</v>
      </c>
      <c r="FH16" s="198" t="s">
        <v>12</v>
      </c>
      <c r="FI16" s="2" t="s">
        <v>57</v>
      </c>
      <c r="FJ16" s="2" t="s">
        <v>9</v>
      </c>
      <c r="FK16" s="2" t="s">
        <v>7</v>
      </c>
      <c r="FM16" s="2" t="s">
        <v>567</v>
      </c>
      <c r="FN16" s="2" t="s">
        <v>9</v>
      </c>
      <c r="FO16" s="2" t="s">
        <v>7</v>
      </c>
      <c r="FP16" s="2" t="s">
        <v>9</v>
      </c>
      <c r="FQ16" s="2" t="s">
        <v>8</v>
      </c>
      <c r="FR16" s="2" t="s">
        <v>7</v>
      </c>
      <c r="FS16" s="2" t="s">
        <v>7</v>
      </c>
      <c r="FV16" s="2" t="s">
        <v>7</v>
      </c>
      <c r="FW16" s="2" t="s">
        <v>90</v>
      </c>
      <c r="GC16" s="2">
        <v>10</v>
      </c>
      <c r="GF16" s="2" t="s">
        <v>5</v>
      </c>
      <c r="GV16" s="2" t="s">
        <v>54</v>
      </c>
      <c r="GW16" s="2" t="s">
        <v>53</v>
      </c>
      <c r="GX16" s="2" t="s">
        <v>1</v>
      </c>
      <c r="GZ16" s="2" t="s">
        <v>1</v>
      </c>
      <c r="HD16" s="2" t="s">
        <v>1</v>
      </c>
      <c r="HL16" s="2" t="s">
        <v>0</v>
      </c>
      <c r="HM16">
        <f t="shared" si="0"/>
        <v>24</v>
      </c>
      <c r="HN16">
        <f t="shared" si="1"/>
        <v>6</v>
      </c>
      <c r="HO16">
        <f t="shared" si="2"/>
        <v>6</v>
      </c>
      <c r="HP16" s="1">
        <f t="shared" si="3"/>
        <v>4</v>
      </c>
      <c r="HQ16" s="1">
        <f t="shared" si="4"/>
        <v>4</v>
      </c>
      <c r="HR16" s="1">
        <f t="shared" si="5"/>
        <v>16</v>
      </c>
      <c r="HS16" s="1">
        <f t="shared" si="6"/>
        <v>8</v>
      </c>
      <c r="HT16" s="1">
        <f t="shared" si="7"/>
        <v>43</v>
      </c>
      <c r="HU16" s="1">
        <f t="shared" si="8"/>
        <v>7080</v>
      </c>
      <c r="HV16" s="1">
        <v>1</v>
      </c>
      <c r="HW16" s="1">
        <v>0</v>
      </c>
      <c r="HX16" s="1">
        <v>1</v>
      </c>
      <c r="HY16" s="1">
        <v>0</v>
      </c>
      <c r="HZ16" s="1">
        <v>1</v>
      </c>
      <c r="IA16" s="1">
        <v>0</v>
      </c>
      <c r="IB16" s="1">
        <v>1</v>
      </c>
      <c r="IC16" s="1">
        <v>4</v>
      </c>
    </row>
    <row r="17" spans="1:237" ht="15.75" customHeight="1" x14ac:dyDescent="0.35">
      <c r="A17" s="4">
        <v>43976.203070057869</v>
      </c>
      <c r="B17" s="2" t="s">
        <v>2556</v>
      </c>
      <c r="C17" s="2">
        <v>43</v>
      </c>
      <c r="D17" s="2" t="s">
        <v>51</v>
      </c>
      <c r="E17" s="2" t="s">
        <v>119</v>
      </c>
      <c r="F17" s="2"/>
      <c r="G17" s="2"/>
      <c r="H17" s="2"/>
      <c r="I17" s="2"/>
      <c r="J17" s="2" t="s">
        <v>7</v>
      </c>
      <c r="L17" s="2" t="s">
        <v>7</v>
      </c>
      <c r="N17" s="2" t="s">
        <v>7</v>
      </c>
      <c r="P17" s="2" t="s">
        <v>41</v>
      </c>
      <c r="Q17" s="2" t="s">
        <v>20</v>
      </c>
      <c r="R17" s="2" t="s">
        <v>40</v>
      </c>
      <c r="S17" s="2" t="s">
        <v>20</v>
      </c>
      <c r="T17" s="2" t="s">
        <v>20</v>
      </c>
      <c r="U17" s="2" t="s">
        <v>20</v>
      </c>
      <c r="V17" s="2" t="s">
        <v>80</v>
      </c>
      <c r="W17" s="2" t="s">
        <v>20</v>
      </c>
      <c r="X17" s="2" t="s">
        <v>79</v>
      </c>
      <c r="Y17" s="2" t="s">
        <v>20</v>
      </c>
      <c r="Z17" s="2" t="s">
        <v>115</v>
      </c>
      <c r="AA17" s="2" t="s">
        <v>9</v>
      </c>
      <c r="AB17" s="2" t="s">
        <v>114</v>
      </c>
      <c r="AC17" s="2" t="s">
        <v>9</v>
      </c>
      <c r="AD17" s="2" t="s">
        <v>113</v>
      </c>
      <c r="AE17" s="2" t="s">
        <v>9</v>
      </c>
      <c r="AF17" s="2" t="s">
        <v>112</v>
      </c>
      <c r="AG17" s="2" t="s">
        <v>34</v>
      </c>
      <c r="AH17" s="2" t="s">
        <v>9</v>
      </c>
      <c r="AI17" s="2" t="s">
        <v>111</v>
      </c>
      <c r="AJ17" s="198">
        <v>1</v>
      </c>
      <c r="AK17" s="2">
        <v>60</v>
      </c>
      <c r="AL17" s="2">
        <v>2</v>
      </c>
      <c r="AM17" s="2">
        <v>60</v>
      </c>
      <c r="AN17" s="2">
        <v>6</v>
      </c>
      <c r="AO17" s="2">
        <v>60</v>
      </c>
      <c r="AP17" s="2">
        <v>330</v>
      </c>
      <c r="AQ17" s="198">
        <v>3</v>
      </c>
      <c r="AR17" s="2">
        <v>2</v>
      </c>
      <c r="AS17" s="2">
        <v>2</v>
      </c>
      <c r="AT17" s="2">
        <v>2</v>
      </c>
      <c r="AU17" s="2">
        <v>2</v>
      </c>
      <c r="AV17" s="2">
        <v>3</v>
      </c>
      <c r="AW17" s="2">
        <v>4</v>
      </c>
      <c r="AX17" s="2">
        <v>1</v>
      </c>
      <c r="AY17" s="2">
        <v>3</v>
      </c>
      <c r="AZ17" s="2">
        <v>1</v>
      </c>
      <c r="BA17" s="2">
        <v>1</v>
      </c>
      <c r="BB17" s="2">
        <v>3</v>
      </c>
      <c r="BC17" s="2">
        <v>3</v>
      </c>
      <c r="BD17" s="2">
        <v>3</v>
      </c>
      <c r="BE17" s="2">
        <v>1</v>
      </c>
      <c r="BF17" s="2">
        <v>1</v>
      </c>
      <c r="BG17" s="2">
        <v>4</v>
      </c>
      <c r="BH17" s="2">
        <v>2</v>
      </c>
      <c r="BI17" s="2">
        <v>2</v>
      </c>
      <c r="BJ17" s="2">
        <v>2</v>
      </c>
      <c r="BK17" s="198">
        <v>2</v>
      </c>
      <c r="BL17" s="2">
        <v>3</v>
      </c>
      <c r="BM17" s="2">
        <v>2</v>
      </c>
      <c r="BN17" s="2">
        <v>2</v>
      </c>
      <c r="BO17" s="2">
        <v>2</v>
      </c>
      <c r="BP17" s="2">
        <v>3</v>
      </c>
      <c r="BQ17" s="2">
        <v>3</v>
      </c>
      <c r="BR17" s="2">
        <v>3</v>
      </c>
      <c r="BS17" s="2">
        <v>3</v>
      </c>
      <c r="BT17" s="2">
        <v>4</v>
      </c>
      <c r="BU17" s="2">
        <v>4</v>
      </c>
      <c r="BV17" s="2">
        <v>4</v>
      </c>
      <c r="BW17" s="2">
        <v>2</v>
      </c>
      <c r="BX17" s="2">
        <v>3</v>
      </c>
      <c r="BY17" s="2">
        <v>4</v>
      </c>
      <c r="BZ17" s="2">
        <v>2</v>
      </c>
      <c r="CA17" s="2">
        <v>1</v>
      </c>
      <c r="CB17" s="2">
        <v>3</v>
      </c>
      <c r="CC17" s="2">
        <v>1</v>
      </c>
      <c r="CD17" s="2">
        <v>1</v>
      </c>
      <c r="CE17" s="2">
        <v>4</v>
      </c>
      <c r="CF17" s="2">
        <v>3</v>
      </c>
      <c r="CG17" s="2">
        <v>0</v>
      </c>
      <c r="CH17" s="2">
        <v>2</v>
      </c>
      <c r="CI17" s="2">
        <v>2</v>
      </c>
      <c r="CJ17" s="2">
        <v>2</v>
      </c>
      <c r="CK17" s="2">
        <v>3</v>
      </c>
      <c r="CL17" s="2">
        <v>0</v>
      </c>
      <c r="CM17" s="2">
        <v>0</v>
      </c>
      <c r="CN17" s="2">
        <v>2</v>
      </c>
      <c r="CO17" s="2">
        <v>4</v>
      </c>
      <c r="CP17" s="2">
        <v>2</v>
      </c>
      <c r="CQ17" s="2">
        <v>2</v>
      </c>
      <c r="CR17" s="2">
        <v>0</v>
      </c>
      <c r="CS17" s="2">
        <v>1</v>
      </c>
      <c r="CT17" s="2">
        <v>4</v>
      </c>
      <c r="CU17" s="2">
        <v>1</v>
      </c>
      <c r="CV17" s="198">
        <v>2</v>
      </c>
      <c r="CW17" s="2">
        <v>2</v>
      </c>
      <c r="CX17" s="2">
        <v>2</v>
      </c>
      <c r="CY17" s="2">
        <v>3</v>
      </c>
      <c r="CZ17" s="2">
        <v>3</v>
      </c>
      <c r="DA17" s="2">
        <v>1</v>
      </c>
      <c r="DB17" s="2">
        <v>1</v>
      </c>
      <c r="DC17" s="2">
        <v>1</v>
      </c>
      <c r="DD17" s="2">
        <v>4</v>
      </c>
      <c r="DE17" s="2">
        <v>1</v>
      </c>
      <c r="DF17" s="2">
        <v>2</v>
      </c>
      <c r="DG17" s="2">
        <v>2</v>
      </c>
      <c r="DH17" s="2">
        <v>3</v>
      </c>
      <c r="DI17" s="2">
        <v>2</v>
      </c>
      <c r="DJ17" s="2">
        <v>3</v>
      </c>
      <c r="DK17" s="2">
        <v>3</v>
      </c>
      <c r="DL17" s="2">
        <v>2</v>
      </c>
      <c r="DM17" s="2">
        <v>3</v>
      </c>
      <c r="DN17" s="2">
        <v>3</v>
      </c>
      <c r="DO17" s="231" t="s">
        <v>106</v>
      </c>
      <c r="DP17" s="232" t="s">
        <v>105</v>
      </c>
      <c r="DQ17" s="233" t="s">
        <v>104</v>
      </c>
      <c r="DR17" s="232">
        <v>10</v>
      </c>
      <c r="DS17" s="232" t="s">
        <v>103</v>
      </c>
      <c r="DT17" s="232" t="s">
        <v>103</v>
      </c>
      <c r="DU17" s="232" t="s">
        <v>103</v>
      </c>
      <c r="DV17" s="232" t="s">
        <v>26</v>
      </c>
      <c r="DW17" s="232" t="s">
        <v>26</v>
      </c>
      <c r="DX17" s="232" t="s">
        <v>26</v>
      </c>
      <c r="DY17" s="232" t="s">
        <v>69</v>
      </c>
      <c r="DZ17" s="232" t="s">
        <v>103</v>
      </c>
      <c r="EA17" s="232" t="s">
        <v>103</v>
      </c>
      <c r="EB17" s="232" t="s">
        <v>102</v>
      </c>
      <c r="EC17" s="232" t="s">
        <v>26</v>
      </c>
      <c r="ED17" s="232" t="s">
        <v>26</v>
      </c>
      <c r="EE17" s="232" t="s">
        <v>101</v>
      </c>
      <c r="EF17" s="232" t="s">
        <v>100</v>
      </c>
      <c r="EG17" s="198">
        <v>360</v>
      </c>
      <c r="EH17" s="2" t="s">
        <v>7</v>
      </c>
      <c r="EI17" s="2" t="s">
        <v>9</v>
      </c>
      <c r="EJ17" s="2" t="s">
        <v>97</v>
      </c>
      <c r="EK17" s="2" t="s">
        <v>96</v>
      </c>
      <c r="EL17" s="2" t="s">
        <v>96</v>
      </c>
      <c r="EM17" s="198">
        <v>3</v>
      </c>
      <c r="EN17" s="2">
        <v>1</v>
      </c>
      <c r="EO17" s="2">
        <v>3</v>
      </c>
      <c r="EP17" s="2">
        <v>3</v>
      </c>
      <c r="EQ17" s="2" t="s">
        <v>16</v>
      </c>
      <c r="ER17" s="2" t="s">
        <v>19</v>
      </c>
      <c r="ES17" s="2" t="s">
        <v>17</v>
      </c>
      <c r="ET17" s="2" t="s">
        <v>20</v>
      </c>
      <c r="EU17" s="2" t="s">
        <v>20</v>
      </c>
      <c r="EV17" s="2">
        <v>1</v>
      </c>
      <c r="EW17" s="2">
        <v>3</v>
      </c>
      <c r="EX17" s="2">
        <v>2</v>
      </c>
      <c r="EY17" s="2">
        <v>5</v>
      </c>
      <c r="EZ17" s="2" t="s">
        <v>95</v>
      </c>
      <c r="FA17" s="2" t="s">
        <v>14</v>
      </c>
      <c r="FB17" s="2" t="s">
        <v>7</v>
      </c>
      <c r="FC17" s="2" t="s">
        <v>94</v>
      </c>
      <c r="FD17" s="2" t="s">
        <v>14</v>
      </c>
      <c r="FE17" s="2" t="s">
        <v>7</v>
      </c>
      <c r="FF17" s="2" t="s">
        <v>7</v>
      </c>
      <c r="FG17" s="2" t="s">
        <v>9</v>
      </c>
      <c r="FH17" s="198" t="s">
        <v>93</v>
      </c>
      <c r="FI17" s="2" t="s">
        <v>92</v>
      </c>
      <c r="FJ17" s="2" t="s">
        <v>9</v>
      </c>
      <c r="FK17" s="2" t="s">
        <v>9</v>
      </c>
      <c r="FL17" s="2">
        <v>2</v>
      </c>
      <c r="FM17" s="2" t="s">
        <v>91</v>
      </c>
      <c r="FN17" s="2" t="s">
        <v>9</v>
      </c>
      <c r="FO17" s="2" t="s">
        <v>9</v>
      </c>
      <c r="FP17" s="2" t="s">
        <v>7</v>
      </c>
      <c r="FR17" s="2" t="s">
        <v>9</v>
      </c>
      <c r="FS17" s="2" t="s">
        <v>7</v>
      </c>
      <c r="FW17" s="2" t="s">
        <v>90</v>
      </c>
      <c r="GC17" s="2">
        <v>1</v>
      </c>
      <c r="GF17" s="2" t="s">
        <v>5</v>
      </c>
      <c r="GG17" s="2" t="s">
        <v>1</v>
      </c>
      <c r="GH17" s="2" t="s">
        <v>1</v>
      </c>
      <c r="GJ17" s="2" t="s">
        <v>1</v>
      </c>
      <c r="GN17" s="2" t="s">
        <v>1</v>
      </c>
      <c r="GV17" s="2" t="s">
        <v>1</v>
      </c>
      <c r="HL17" s="2" t="s">
        <v>0</v>
      </c>
      <c r="HM17">
        <f t="shared" si="0"/>
        <v>43</v>
      </c>
      <c r="HN17">
        <f t="shared" si="1"/>
        <v>10</v>
      </c>
      <c r="HO17">
        <f t="shared" si="2"/>
        <v>12</v>
      </c>
      <c r="HP17" s="1">
        <f t="shared" si="3"/>
        <v>15</v>
      </c>
      <c r="HQ17" s="1">
        <f t="shared" si="4"/>
        <v>18</v>
      </c>
      <c r="HR17" s="1">
        <f t="shared" si="5"/>
        <v>21</v>
      </c>
      <c r="HS17" s="1">
        <f t="shared" si="6"/>
        <v>8</v>
      </c>
      <c r="HT17" s="1">
        <f t="shared" si="7"/>
        <v>63</v>
      </c>
      <c r="HU17" s="1">
        <f t="shared" si="8"/>
        <v>1860</v>
      </c>
      <c r="HV17" s="1">
        <v>1</v>
      </c>
      <c r="HW17" s="1">
        <v>1</v>
      </c>
      <c r="HX17" s="1">
        <v>0</v>
      </c>
      <c r="HY17" s="1">
        <v>0</v>
      </c>
      <c r="HZ17" s="1">
        <v>1</v>
      </c>
      <c r="IA17" s="1">
        <v>0</v>
      </c>
      <c r="IB17" s="1">
        <v>1</v>
      </c>
      <c r="IC17" s="1">
        <v>4</v>
      </c>
    </row>
    <row r="18" spans="1:237" ht="15.75" customHeight="1" x14ac:dyDescent="0.35">
      <c r="A18" s="4">
        <v>43957.710138946757</v>
      </c>
      <c r="B18" s="2" t="s">
        <v>2557</v>
      </c>
      <c r="C18" s="2">
        <v>52</v>
      </c>
      <c r="D18" s="2" t="s">
        <v>51</v>
      </c>
      <c r="E18" s="2" t="s">
        <v>50</v>
      </c>
      <c r="F18" s="2"/>
      <c r="G18" s="2"/>
      <c r="H18" s="2"/>
      <c r="I18" s="2"/>
      <c r="J18" s="2" t="s">
        <v>9</v>
      </c>
      <c r="K18" s="2" t="s">
        <v>626</v>
      </c>
      <c r="L18" s="2" t="s">
        <v>7</v>
      </c>
      <c r="N18" s="2" t="s">
        <v>9</v>
      </c>
      <c r="O18" s="2" t="s">
        <v>625</v>
      </c>
      <c r="P18" s="2" t="s">
        <v>624</v>
      </c>
      <c r="Q18" s="2" t="s">
        <v>20</v>
      </c>
      <c r="R18" s="2" t="s">
        <v>40</v>
      </c>
      <c r="S18" s="2">
        <v>2</v>
      </c>
      <c r="T18" s="2">
        <v>4</v>
      </c>
      <c r="U18" s="2">
        <v>1</v>
      </c>
      <c r="V18" s="2" t="s">
        <v>194</v>
      </c>
      <c r="W18" s="2" t="s">
        <v>79</v>
      </c>
      <c r="X18" s="2">
        <v>1</v>
      </c>
      <c r="Y18" s="2" t="s">
        <v>20</v>
      </c>
      <c r="Z18" s="2" t="s">
        <v>38</v>
      </c>
      <c r="AA18" s="2" t="s">
        <v>9</v>
      </c>
      <c r="AB18" s="2" t="s">
        <v>623</v>
      </c>
      <c r="AC18" s="2" t="s">
        <v>9</v>
      </c>
      <c r="AD18" s="2" t="s">
        <v>622</v>
      </c>
      <c r="AE18" s="2" t="s">
        <v>9</v>
      </c>
      <c r="AF18" s="2" t="s">
        <v>132</v>
      </c>
      <c r="AG18" s="2" t="s">
        <v>256</v>
      </c>
      <c r="AH18" s="2" t="s">
        <v>9</v>
      </c>
      <c r="AI18" s="2" t="s">
        <v>621</v>
      </c>
      <c r="AJ18" s="198">
        <v>5</v>
      </c>
      <c r="AK18" s="2">
        <v>30</v>
      </c>
      <c r="AL18" s="2">
        <v>3</v>
      </c>
      <c r="AM18" s="2">
        <v>40</v>
      </c>
      <c r="AN18" s="2">
        <v>5</v>
      </c>
      <c r="AO18" s="2">
        <v>60</v>
      </c>
      <c r="AP18" s="2">
        <v>360</v>
      </c>
      <c r="AQ18" s="198">
        <v>2</v>
      </c>
      <c r="AR18" s="2">
        <v>2</v>
      </c>
      <c r="AS18" s="2">
        <v>3</v>
      </c>
      <c r="AT18" s="2">
        <v>3</v>
      </c>
      <c r="AU18" s="2">
        <v>1</v>
      </c>
      <c r="AV18" s="2">
        <v>3</v>
      </c>
      <c r="AW18" s="2">
        <v>4</v>
      </c>
      <c r="AX18" s="2">
        <v>2</v>
      </c>
      <c r="AY18" s="2">
        <v>2</v>
      </c>
      <c r="AZ18" s="2">
        <v>2</v>
      </c>
      <c r="BA18" s="2">
        <v>2</v>
      </c>
      <c r="BB18" s="2">
        <v>3</v>
      </c>
      <c r="BC18" s="2">
        <v>3</v>
      </c>
      <c r="BD18" s="2">
        <v>3</v>
      </c>
      <c r="BE18" s="2">
        <v>2</v>
      </c>
      <c r="BF18" s="2">
        <v>2</v>
      </c>
      <c r="BG18" s="2">
        <v>4</v>
      </c>
      <c r="BH18" s="2">
        <v>3</v>
      </c>
      <c r="BI18" s="2">
        <v>2</v>
      </c>
      <c r="BJ18" s="2">
        <v>2</v>
      </c>
      <c r="BK18" s="198">
        <v>3</v>
      </c>
      <c r="BL18" s="2">
        <v>3</v>
      </c>
      <c r="BM18" s="2">
        <v>2</v>
      </c>
      <c r="BN18" s="2">
        <v>1</v>
      </c>
      <c r="BO18" s="2">
        <v>2</v>
      </c>
      <c r="BP18" s="2">
        <v>3</v>
      </c>
      <c r="BQ18" s="2">
        <v>3</v>
      </c>
      <c r="BR18" s="2">
        <v>2</v>
      </c>
      <c r="BS18" s="2">
        <v>3</v>
      </c>
      <c r="BT18" s="2">
        <v>3</v>
      </c>
      <c r="BU18" s="2">
        <v>2</v>
      </c>
      <c r="BV18" s="2">
        <v>1</v>
      </c>
      <c r="BW18" s="2">
        <v>3</v>
      </c>
      <c r="BX18" s="2">
        <v>1</v>
      </c>
      <c r="BY18" s="2">
        <v>3</v>
      </c>
      <c r="BZ18" s="2">
        <v>2</v>
      </c>
      <c r="CA18" s="2">
        <v>2</v>
      </c>
      <c r="CB18" s="2">
        <v>2</v>
      </c>
      <c r="CC18" s="2">
        <v>3</v>
      </c>
      <c r="CD18" s="2">
        <v>2</v>
      </c>
      <c r="CE18" s="2">
        <v>4</v>
      </c>
      <c r="CF18" s="2">
        <v>2</v>
      </c>
      <c r="CG18" s="2">
        <v>1</v>
      </c>
      <c r="CH18" s="2">
        <v>2</v>
      </c>
      <c r="CI18" s="2">
        <v>3</v>
      </c>
      <c r="CJ18" s="2">
        <v>2</v>
      </c>
      <c r="CK18" s="2">
        <v>3</v>
      </c>
      <c r="CL18" s="2">
        <v>1</v>
      </c>
      <c r="CM18" s="2">
        <v>2</v>
      </c>
      <c r="CN18" s="2">
        <v>2</v>
      </c>
      <c r="CO18" s="2">
        <v>3</v>
      </c>
      <c r="CP18" s="2">
        <v>2</v>
      </c>
      <c r="CQ18" s="2">
        <v>0</v>
      </c>
      <c r="CR18" s="2">
        <v>1</v>
      </c>
      <c r="CS18" s="2">
        <v>2</v>
      </c>
      <c r="CT18" s="2">
        <v>4</v>
      </c>
      <c r="CU18" s="2">
        <v>1</v>
      </c>
      <c r="CV18" s="198">
        <v>3</v>
      </c>
      <c r="CW18" s="2">
        <v>2</v>
      </c>
      <c r="CX18" s="2">
        <v>2</v>
      </c>
      <c r="CY18" s="2">
        <v>3</v>
      </c>
      <c r="CZ18" s="2">
        <v>2</v>
      </c>
      <c r="DA18" s="2">
        <v>1</v>
      </c>
      <c r="DB18" s="2">
        <v>1</v>
      </c>
      <c r="DC18" s="2">
        <v>1</v>
      </c>
      <c r="DD18" s="2">
        <v>1</v>
      </c>
      <c r="DE18" s="2">
        <v>1</v>
      </c>
      <c r="DF18" s="2">
        <v>1</v>
      </c>
      <c r="DG18" s="2">
        <v>1</v>
      </c>
      <c r="DH18" s="2">
        <v>2</v>
      </c>
      <c r="DI18" s="2">
        <v>1</v>
      </c>
      <c r="DJ18" s="2">
        <v>2</v>
      </c>
      <c r="DK18" s="2">
        <v>1</v>
      </c>
      <c r="DL18" s="2">
        <v>1</v>
      </c>
      <c r="DM18" s="2">
        <v>1</v>
      </c>
      <c r="DN18" s="2">
        <v>1</v>
      </c>
      <c r="DO18" s="231" t="s">
        <v>167</v>
      </c>
      <c r="DP18" s="232" t="s">
        <v>571</v>
      </c>
      <c r="DQ18" s="233" t="s">
        <v>165</v>
      </c>
      <c r="DR18" s="232">
        <v>7</v>
      </c>
      <c r="DS18" s="232" t="s">
        <v>26</v>
      </c>
      <c r="DT18" s="232" t="s">
        <v>103</v>
      </c>
      <c r="DU18" s="232" t="s">
        <v>26</v>
      </c>
      <c r="DV18" s="232" t="s">
        <v>26</v>
      </c>
      <c r="DW18" s="232" t="s">
        <v>26</v>
      </c>
      <c r="DX18" s="232" t="s">
        <v>26</v>
      </c>
      <c r="DY18" s="232" t="s">
        <v>69</v>
      </c>
      <c r="DZ18" s="232" t="s">
        <v>103</v>
      </c>
      <c r="EA18" s="232" t="s">
        <v>26</v>
      </c>
      <c r="EB18" s="232" t="s">
        <v>617</v>
      </c>
      <c r="EC18" s="232" t="s">
        <v>201</v>
      </c>
      <c r="ED18" s="232" t="s">
        <v>26</v>
      </c>
      <c r="EE18" s="232" t="s">
        <v>24</v>
      </c>
      <c r="EF18" s="232" t="s">
        <v>100</v>
      </c>
      <c r="EG18" s="198">
        <v>120</v>
      </c>
      <c r="EH18" s="2" t="s">
        <v>7</v>
      </c>
      <c r="EI18" s="2" t="s">
        <v>9</v>
      </c>
      <c r="EJ18" s="2" t="s">
        <v>187</v>
      </c>
      <c r="EK18" s="2" t="s">
        <v>60</v>
      </c>
      <c r="EL18" s="2" t="s">
        <v>21</v>
      </c>
      <c r="EM18" s="198">
        <v>4</v>
      </c>
      <c r="EN18" s="2">
        <v>2</v>
      </c>
      <c r="EO18" s="2">
        <v>2</v>
      </c>
      <c r="EP18" s="2">
        <v>3</v>
      </c>
      <c r="EQ18" s="2" t="s">
        <v>17</v>
      </c>
      <c r="ER18" s="2" t="s">
        <v>16</v>
      </c>
      <c r="ES18" s="2" t="s">
        <v>18</v>
      </c>
      <c r="ET18" s="2" t="s">
        <v>20</v>
      </c>
      <c r="EU18" s="2" t="s">
        <v>19</v>
      </c>
      <c r="EV18" s="2">
        <v>1</v>
      </c>
      <c r="EW18" s="2">
        <v>3</v>
      </c>
      <c r="EX18" s="2">
        <v>1</v>
      </c>
      <c r="EY18" s="2">
        <v>3</v>
      </c>
      <c r="EZ18" s="2" t="s">
        <v>616</v>
      </c>
      <c r="FA18" s="2" t="s">
        <v>58</v>
      </c>
      <c r="FB18" s="2" t="s">
        <v>9</v>
      </c>
      <c r="FC18" s="2" t="s">
        <v>94</v>
      </c>
      <c r="FD18" s="2" t="s">
        <v>58</v>
      </c>
      <c r="FE18" s="2" t="s">
        <v>7</v>
      </c>
      <c r="FF18" s="2" t="s">
        <v>13</v>
      </c>
      <c r="FG18" s="2" t="s">
        <v>7</v>
      </c>
      <c r="FH18" s="198" t="s">
        <v>12</v>
      </c>
      <c r="FI18" s="2" t="s">
        <v>11</v>
      </c>
      <c r="FJ18" s="2" t="s">
        <v>7</v>
      </c>
      <c r="FK18" s="2" t="s">
        <v>7</v>
      </c>
      <c r="FL18" s="2">
        <v>3</v>
      </c>
      <c r="FM18" s="2" t="s">
        <v>615</v>
      </c>
      <c r="FN18" s="2" t="s">
        <v>9</v>
      </c>
      <c r="FO18" s="2" t="s">
        <v>7</v>
      </c>
      <c r="FP18" s="2" t="s">
        <v>9</v>
      </c>
      <c r="FQ18" s="2" t="s">
        <v>8</v>
      </c>
      <c r="FR18" s="2" t="s">
        <v>7</v>
      </c>
      <c r="FS18" s="2" t="s">
        <v>7</v>
      </c>
      <c r="FU18" s="2" t="s">
        <v>7</v>
      </c>
      <c r="FV18" s="2" t="s">
        <v>7</v>
      </c>
      <c r="FW18" s="2" t="s">
        <v>249</v>
      </c>
      <c r="FY18" s="2">
        <v>5</v>
      </c>
      <c r="GF18" s="2" t="s">
        <v>5</v>
      </c>
      <c r="GV18" s="2" t="s">
        <v>54</v>
      </c>
      <c r="GX18" s="2" t="s">
        <v>184</v>
      </c>
      <c r="GY18" s="2" t="s">
        <v>1</v>
      </c>
      <c r="GZ18" s="2" t="s">
        <v>1</v>
      </c>
      <c r="HD18" s="2" t="s">
        <v>1</v>
      </c>
      <c r="HL18" s="2" t="s">
        <v>0</v>
      </c>
      <c r="HM18">
        <f t="shared" si="0"/>
        <v>28</v>
      </c>
      <c r="HN18">
        <f t="shared" si="1"/>
        <v>12</v>
      </c>
      <c r="HO18">
        <f t="shared" si="2"/>
        <v>14</v>
      </c>
      <c r="HP18" s="1">
        <f t="shared" si="3"/>
        <v>9</v>
      </c>
      <c r="HQ18" s="1">
        <f t="shared" si="4"/>
        <v>16</v>
      </c>
      <c r="HR18" s="1">
        <f t="shared" si="5"/>
        <v>21</v>
      </c>
      <c r="HS18" s="1">
        <f t="shared" si="6"/>
        <v>9</v>
      </c>
      <c r="HT18" s="1">
        <f t="shared" si="7"/>
        <v>62</v>
      </c>
      <c r="HU18" s="1">
        <f t="shared" si="8"/>
        <v>2430</v>
      </c>
      <c r="HV18" s="1">
        <v>1</v>
      </c>
      <c r="HW18" s="1">
        <v>0</v>
      </c>
      <c r="HX18" s="1">
        <v>1</v>
      </c>
      <c r="HY18" s="1">
        <v>0</v>
      </c>
      <c r="HZ18" s="1">
        <v>1</v>
      </c>
      <c r="IA18" s="1">
        <v>3</v>
      </c>
      <c r="IB18" s="1">
        <v>1</v>
      </c>
      <c r="IC18" s="1">
        <v>7</v>
      </c>
    </row>
    <row r="19" spans="1:237" ht="15.75" customHeight="1" x14ac:dyDescent="0.35">
      <c r="A19" s="4">
        <v>43963.613354189816</v>
      </c>
      <c r="B19" s="2" t="s">
        <v>2558</v>
      </c>
      <c r="C19" s="2">
        <v>29</v>
      </c>
      <c r="D19" s="2" t="s">
        <v>51</v>
      </c>
      <c r="E19" s="2" t="s">
        <v>50</v>
      </c>
      <c r="F19" s="2"/>
      <c r="G19" s="2"/>
      <c r="H19" s="2"/>
      <c r="I19" s="2"/>
      <c r="J19" s="2" t="s">
        <v>7</v>
      </c>
      <c r="L19" s="2" t="s">
        <v>7</v>
      </c>
      <c r="N19" s="2" t="s">
        <v>7</v>
      </c>
      <c r="Q19" s="2" t="s">
        <v>20</v>
      </c>
      <c r="R19" s="2" t="s">
        <v>40</v>
      </c>
      <c r="S19" s="2">
        <v>1</v>
      </c>
      <c r="T19" s="2">
        <v>1</v>
      </c>
      <c r="U19" s="2">
        <v>2</v>
      </c>
      <c r="V19" s="2" t="s">
        <v>39</v>
      </c>
      <c r="W19" s="2">
        <v>1</v>
      </c>
      <c r="X19" s="2" t="s">
        <v>79</v>
      </c>
      <c r="Y19" s="2">
        <v>1</v>
      </c>
      <c r="Z19" s="2" t="s">
        <v>115</v>
      </c>
      <c r="AA19" s="2" t="s">
        <v>9</v>
      </c>
      <c r="AB19" s="2" t="s">
        <v>290</v>
      </c>
      <c r="AC19" s="2" t="s">
        <v>9</v>
      </c>
      <c r="AD19" s="2" t="s">
        <v>289</v>
      </c>
      <c r="AE19" s="2" t="s">
        <v>9</v>
      </c>
      <c r="AF19" s="2" t="s">
        <v>112</v>
      </c>
      <c r="AG19" s="2" t="s">
        <v>288</v>
      </c>
      <c r="AH19" s="2" t="s">
        <v>9</v>
      </c>
      <c r="AI19" s="2" t="s">
        <v>287</v>
      </c>
      <c r="AJ19" s="198">
        <v>0</v>
      </c>
      <c r="AK19" s="1">
        <v>0</v>
      </c>
      <c r="AL19" s="2">
        <v>0</v>
      </c>
      <c r="AM19" s="1">
        <v>0</v>
      </c>
      <c r="AN19" s="2">
        <v>2</v>
      </c>
      <c r="AO19" s="2">
        <v>20</v>
      </c>
      <c r="AP19" s="2">
        <v>540</v>
      </c>
      <c r="AQ19" s="198">
        <v>3</v>
      </c>
      <c r="AR19" s="2">
        <v>4</v>
      </c>
      <c r="AS19" s="2">
        <v>2</v>
      </c>
      <c r="AT19" s="2">
        <v>4</v>
      </c>
      <c r="AU19" s="2">
        <v>1</v>
      </c>
      <c r="AV19" s="2">
        <v>3</v>
      </c>
      <c r="AW19" s="2">
        <v>1</v>
      </c>
      <c r="AX19" s="2">
        <v>2</v>
      </c>
      <c r="AY19" s="2">
        <v>1</v>
      </c>
      <c r="AZ19" s="2">
        <v>2</v>
      </c>
      <c r="BA19" s="2">
        <v>3</v>
      </c>
      <c r="BB19" s="2">
        <v>2</v>
      </c>
      <c r="BC19" s="2">
        <v>1</v>
      </c>
      <c r="BD19" s="2">
        <v>3</v>
      </c>
      <c r="BE19" s="2">
        <v>2</v>
      </c>
      <c r="BF19" s="2">
        <v>2</v>
      </c>
      <c r="BG19" s="2">
        <v>1</v>
      </c>
      <c r="BH19" s="2">
        <v>1</v>
      </c>
      <c r="BI19" s="2">
        <v>1</v>
      </c>
      <c r="BJ19" s="2">
        <v>2</v>
      </c>
      <c r="BK19" s="198">
        <v>2</v>
      </c>
      <c r="BL19" s="2">
        <v>0</v>
      </c>
      <c r="BM19" s="2">
        <v>2</v>
      </c>
      <c r="BN19" s="2">
        <v>1</v>
      </c>
      <c r="BO19" s="2">
        <v>1</v>
      </c>
      <c r="BP19" s="2">
        <v>0</v>
      </c>
      <c r="BQ19" s="2">
        <v>0</v>
      </c>
      <c r="BR19" s="2">
        <v>1</v>
      </c>
      <c r="BS19" s="2">
        <v>1</v>
      </c>
      <c r="BT19" s="2">
        <v>0</v>
      </c>
      <c r="BU19" s="2">
        <v>0</v>
      </c>
      <c r="BV19" s="2">
        <v>3</v>
      </c>
      <c r="BW19" s="2">
        <v>1</v>
      </c>
      <c r="BX19" s="2">
        <v>0</v>
      </c>
      <c r="BY19" s="2">
        <v>2</v>
      </c>
      <c r="BZ19" s="2">
        <v>1</v>
      </c>
      <c r="CA19" s="2">
        <v>4</v>
      </c>
      <c r="CB19" s="2">
        <v>1</v>
      </c>
      <c r="CC19" s="2">
        <v>0</v>
      </c>
      <c r="CD19" s="2">
        <v>0</v>
      </c>
      <c r="CE19" s="2">
        <v>0</v>
      </c>
      <c r="CF19" s="2">
        <v>0</v>
      </c>
      <c r="CG19" s="2">
        <v>1</v>
      </c>
      <c r="CH19" s="2">
        <v>2</v>
      </c>
      <c r="CI19" s="2">
        <v>0</v>
      </c>
      <c r="CJ19" s="2">
        <v>0</v>
      </c>
      <c r="CK19" s="2">
        <v>4</v>
      </c>
      <c r="CL19" s="2">
        <v>0</v>
      </c>
      <c r="CM19" s="2">
        <v>2</v>
      </c>
      <c r="CN19" s="2">
        <v>1</v>
      </c>
      <c r="CO19" s="2">
        <v>0</v>
      </c>
      <c r="CP19" s="2">
        <v>1</v>
      </c>
      <c r="CQ19" s="2">
        <v>0</v>
      </c>
      <c r="CR19" s="2">
        <v>3</v>
      </c>
      <c r="CS19" s="2">
        <v>0</v>
      </c>
      <c r="CT19" s="2">
        <v>1</v>
      </c>
      <c r="CU19" s="2">
        <v>1</v>
      </c>
      <c r="CV19" s="198">
        <v>3</v>
      </c>
      <c r="CW19" s="2">
        <v>3</v>
      </c>
      <c r="CX19" s="2">
        <v>2</v>
      </c>
      <c r="CY19" s="2">
        <v>3</v>
      </c>
      <c r="CZ19" s="2">
        <v>1</v>
      </c>
      <c r="DA19" s="2">
        <v>1</v>
      </c>
      <c r="DB19" s="2">
        <v>1</v>
      </c>
      <c r="DC19" s="2">
        <v>1</v>
      </c>
      <c r="DD19" s="2">
        <v>1</v>
      </c>
      <c r="DE19" s="2">
        <v>3</v>
      </c>
      <c r="DF19" s="2">
        <v>1</v>
      </c>
      <c r="DG19" s="2">
        <v>2</v>
      </c>
      <c r="DH19" s="2">
        <v>3</v>
      </c>
      <c r="DI19" s="2">
        <v>2</v>
      </c>
      <c r="DJ19" s="2">
        <v>2</v>
      </c>
      <c r="DK19" s="2">
        <v>2</v>
      </c>
      <c r="DL19" s="2">
        <v>1</v>
      </c>
      <c r="DM19" s="2">
        <v>1</v>
      </c>
      <c r="DN19" s="2">
        <v>2</v>
      </c>
      <c r="DO19" s="231" t="s">
        <v>284</v>
      </c>
      <c r="DP19" s="232" t="s">
        <v>283</v>
      </c>
      <c r="DQ19" s="233" t="s">
        <v>282</v>
      </c>
      <c r="DR19" s="232">
        <v>7</v>
      </c>
      <c r="DS19" s="232" t="s">
        <v>69</v>
      </c>
      <c r="DT19" s="232" t="s">
        <v>103</v>
      </c>
      <c r="DU19" s="232" t="s">
        <v>103</v>
      </c>
      <c r="DV19" s="232" t="s">
        <v>26</v>
      </c>
      <c r="DW19" s="232" t="s">
        <v>26</v>
      </c>
      <c r="DX19" s="232" t="s">
        <v>26</v>
      </c>
      <c r="DY19" s="232" t="s">
        <v>26</v>
      </c>
      <c r="DZ19" s="232" t="s">
        <v>103</v>
      </c>
      <c r="EA19" s="232" t="s">
        <v>26</v>
      </c>
      <c r="EB19" s="232" t="s">
        <v>281</v>
      </c>
      <c r="EC19" s="232" t="s">
        <v>26</v>
      </c>
      <c r="ED19" s="232" t="s">
        <v>26</v>
      </c>
      <c r="EE19" s="232" t="s">
        <v>101</v>
      </c>
      <c r="EF19" s="232" t="s">
        <v>100</v>
      </c>
      <c r="EG19" s="198">
        <v>105</v>
      </c>
      <c r="EH19" s="2" t="s">
        <v>9</v>
      </c>
      <c r="EI19" s="2" t="s">
        <v>7</v>
      </c>
      <c r="EK19" s="2" t="s">
        <v>21</v>
      </c>
      <c r="EL19" s="2" t="s">
        <v>21</v>
      </c>
      <c r="EM19" s="198">
        <v>5</v>
      </c>
      <c r="EN19" s="2">
        <v>3</v>
      </c>
      <c r="EO19" s="2">
        <v>2</v>
      </c>
      <c r="EP19" s="2">
        <v>1</v>
      </c>
      <c r="EQ19" s="2" t="s">
        <v>20</v>
      </c>
      <c r="ER19" s="2" t="s">
        <v>20</v>
      </c>
      <c r="ES19" s="2" t="s">
        <v>20</v>
      </c>
      <c r="ET19" s="2" t="s">
        <v>20</v>
      </c>
      <c r="EU19" s="2" t="s">
        <v>20</v>
      </c>
      <c r="EV19" s="2">
        <v>2</v>
      </c>
      <c r="EW19" s="2">
        <v>4</v>
      </c>
      <c r="EX19" s="2">
        <v>3</v>
      </c>
      <c r="EY19" s="2">
        <v>5</v>
      </c>
      <c r="FA19" s="2" t="s">
        <v>58</v>
      </c>
      <c r="FB19" s="2" t="s">
        <v>9</v>
      </c>
      <c r="FC19" s="2" t="s">
        <v>94</v>
      </c>
      <c r="FD19" s="2" t="s">
        <v>162</v>
      </c>
      <c r="FE19" s="2" t="s">
        <v>7</v>
      </c>
      <c r="FF19" s="2" t="s">
        <v>7</v>
      </c>
      <c r="FG19" s="2" t="s">
        <v>7</v>
      </c>
      <c r="FH19" s="198" t="s">
        <v>12</v>
      </c>
      <c r="FI19" s="2" t="s">
        <v>57</v>
      </c>
      <c r="FJ19" s="2" t="s">
        <v>9</v>
      </c>
      <c r="FK19" s="2" t="s">
        <v>7</v>
      </c>
      <c r="FM19" s="2" t="s">
        <v>280</v>
      </c>
      <c r="FN19" s="2" t="s">
        <v>7</v>
      </c>
      <c r="FO19" s="2" t="s">
        <v>7</v>
      </c>
      <c r="FP19" s="2" t="s">
        <v>7</v>
      </c>
      <c r="FR19" s="2" t="s">
        <v>7</v>
      </c>
      <c r="FS19" s="2" t="s">
        <v>7</v>
      </c>
      <c r="FU19" s="2" t="s">
        <v>7</v>
      </c>
      <c r="FV19" s="2" t="s">
        <v>7</v>
      </c>
      <c r="FW19" s="2" t="s">
        <v>121</v>
      </c>
      <c r="FX19" s="2">
        <v>10</v>
      </c>
      <c r="GF19" s="2" t="s">
        <v>5</v>
      </c>
      <c r="GV19" s="2" t="s">
        <v>54</v>
      </c>
      <c r="HD19" s="2" t="s">
        <v>158</v>
      </c>
      <c r="HH19" s="2" t="s">
        <v>229</v>
      </c>
      <c r="HJ19" s="2" t="s">
        <v>279</v>
      </c>
      <c r="HK19" s="2" t="s">
        <v>278</v>
      </c>
      <c r="HL19" s="2" t="s">
        <v>0</v>
      </c>
      <c r="HM19">
        <f t="shared" si="0"/>
        <v>35</v>
      </c>
      <c r="HN19">
        <f t="shared" si="1"/>
        <v>9</v>
      </c>
      <c r="HO19">
        <f t="shared" si="2"/>
        <v>6</v>
      </c>
      <c r="HP19" s="1">
        <f t="shared" si="3"/>
        <v>6</v>
      </c>
      <c r="HQ19" s="1">
        <f t="shared" si="4"/>
        <v>9</v>
      </c>
      <c r="HR19" s="1">
        <f t="shared" si="5"/>
        <v>0</v>
      </c>
      <c r="HS19" s="1">
        <f t="shared" si="6"/>
        <v>6</v>
      </c>
      <c r="HT19" s="1">
        <f t="shared" si="7"/>
        <v>47</v>
      </c>
      <c r="HU19" s="1">
        <f t="shared" si="8"/>
        <v>100</v>
      </c>
      <c r="HV19" s="1">
        <v>1</v>
      </c>
      <c r="HW19" s="1">
        <v>3</v>
      </c>
      <c r="HX19" s="1">
        <v>1</v>
      </c>
      <c r="HY19" s="1">
        <v>1</v>
      </c>
      <c r="HZ19" s="1">
        <v>1</v>
      </c>
      <c r="IA19" s="1">
        <v>0</v>
      </c>
      <c r="IB19" s="1">
        <v>1</v>
      </c>
      <c r="IC19" s="1">
        <v>8</v>
      </c>
    </row>
    <row r="20" spans="1:237" ht="15.75" customHeight="1" x14ac:dyDescent="0.35">
      <c r="A20" s="4">
        <v>43955.265308472226</v>
      </c>
      <c r="B20" s="2" t="s">
        <v>2559</v>
      </c>
      <c r="C20" s="2">
        <v>47</v>
      </c>
      <c r="D20" s="2" t="s">
        <v>139</v>
      </c>
      <c r="E20" s="2" t="s">
        <v>138</v>
      </c>
      <c r="F20" s="2"/>
      <c r="G20" s="2"/>
      <c r="H20" s="2"/>
      <c r="I20" s="2"/>
      <c r="J20" s="2" t="s">
        <v>9</v>
      </c>
      <c r="K20" s="2" t="s">
        <v>989</v>
      </c>
      <c r="L20" s="2" t="s">
        <v>7</v>
      </c>
      <c r="M20" s="2" t="s">
        <v>351</v>
      </c>
      <c r="N20" s="2" t="s">
        <v>7</v>
      </c>
      <c r="Q20" s="2" t="s">
        <v>82</v>
      </c>
      <c r="R20" s="2" t="s">
        <v>988</v>
      </c>
      <c r="S20" s="2">
        <v>2</v>
      </c>
      <c r="T20" s="2" t="s">
        <v>20</v>
      </c>
      <c r="U20" s="2">
        <v>1</v>
      </c>
      <c r="V20" s="2" t="s">
        <v>134</v>
      </c>
      <c r="W20" s="2" t="s">
        <v>20</v>
      </c>
      <c r="X20" s="2">
        <v>1</v>
      </c>
      <c r="Y20" s="2" t="s">
        <v>20</v>
      </c>
      <c r="Z20" s="2" t="s">
        <v>349</v>
      </c>
      <c r="AA20" s="2" t="s">
        <v>9</v>
      </c>
      <c r="AB20" s="2" t="s">
        <v>987</v>
      </c>
      <c r="AC20" s="2" t="s">
        <v>9</v>
      </c>
      <c r="AD20" s="2" t="s">
        <v>986</v>
      </c>
      <c r="AE20" s="2" t="s">
        <v>7</v>
      </c>
      <c r="AF20" s="2" t="s">
        <v>20</v>
      </c>
      <c r="AG20" s="2" t="s">
        <v>34</v>
      </c>
      <c r="AH20" s="2" t="s">
        <v>9</v>
      </c>
      <c r="AI20" s="2" t="s">
        <v>985</v>
      </c>
      <c r="AJ20" s="198">
        <v>3</v>
      </c>
      <c r="AK20" s="2">
        <v>120</v>
      </c>
      <c r="AL20" s="2">
        <v>3</v>
      </c>
      <c r="AM20" s="2">
        <v>60</v>
      </c>
      <c r="AN20" s="2">
        <v>7</v>
      </c>
      <c r="AO20" s="2">
        <v>60</v>
      </c>
      <c r="AP20" s="2">
        <v>300</v>
      </c>
      <c r="AQ20" s="198">
        <v>2</v>
      </c>
      <c r="AR20" s="2">
        <v>2</v>
      </c>
      <c r="AS20" s="2">
        <v>2</v>
      </c>
      <c r="AT20" s="2">
        <v>2</v>
      </c>
      <c r="AU20" s="2">
        <v>3</v>
      </c>
      <c r="AV20" s="2">
        <v>3</v>
      </c>
      <c r="AW20" s="2">
        <v>2</v>
      </c>
      <c r="AX20" s="2">
        <v>2</v>
      </c>
      <c r="AY20" s="2">
        <v>2</v>
      </c>
      <c r="AZ20" s="2">
        <v>3</v>
      </c>
      <c r="BA20" s="2">
        <v>3</v>
      </c>
      <c r="BB20" s="2">
        <v>2</v>
      </c>
      <c r="BC20" s="2">
        <v>2</v>
      </c>
      <c r="BD20" s="2">
        <v>2</v>
      </c>
      <c r="BE20" s="2">
        <v>2</v>
      </c>
      <c r="BF20" s="2">
        <v>3</v>
      </c>
      <c r="BG20" s="2">
        <v>2</v>
      </c>
      <c r="BH20" s="2">
        <v>2</v>
      </c>
      <c r="BI20" s="2">
        <v>2</v>
      </c>
      <c r="BJ20" s="2">
        <v>2</v>
      </c>
      <c r="BK20" s="198">
        <v>2</v>
      </c>
      <c r="BL20" s="2">
        <v>1</v>
      </c>
      <c r="BM20" s="2">
        <v>2</v>
      </c>
      <c r="BN20" s="2">
        <v>1</v>
      </c>
      <c r="BO20" s="2">
        <v>1</v>
      </c>
      <c r="BP20" s="2">
        <v>1</v>
      </c>
      <c r="BQ20" s="2">
        <v>1</v>
      </c>
      <c r="BR20" s="2">
        <v>1</v>
      </c>
      <c r="BS20" s="2">
        <v>3</v>
      </c>
      <c r="BT20" s="2">
        <v>2</v>
      </c>
      <c r="BU20" s="2">
        <v>1</v>
      </c>
      <c r="BV20" s="2">
        <v>1</v>
      </c>
      <c r="BW20" s="2">
        <v>3</v>
      </c>
      <c r="BX20" s="2">
        <v>3</v>
      </c>
      <c r="BY20" s="2">
        <v>2</v>
      </c>
      <c r="BZ20" s="2">
        <v>2</v>
      </c>
      <c r="CA20" s="2">
        <v>1</v>
      </c>
      <c r="CB20" s="2">
        <v>1</v>
      </c>
      <c r="CC20" s="2">
        <v>1</v>
      </c>
      <c r="CD20" s="2">
        <v>1</v>
      </c>
      <c r="CE20" s="2">
        <v>2</v>
      </c>
      <c r="CF20" s="2">
        <v>2</v>
      </c>
      <c r="CG20" s="2">
        <v>1</v>
      </c>
      <c r="CH20" s="2">
        <v>3</v>
      </c>
      <c r="CI20" s="2">
        <v>1</v>
      </c>
      <c r="CJ20" s="2">
        <v>1</v>
      </c>
      <c r="CK20" s="2">
        <v>2</v>
      </c>
      <c r="CL20" s="2">
        <v>1</v>
      </c>
      <c r="CM20" s="2">
        <v>2</v>
      </c>
      <c r="CN20" s="2">
        <v>2</v>
      </c>
      <c r="CO20" s="2">
        <v>2</v>
      </c>
      <c r="CP20" s="2">
        <v>3</v>
      </c>
      <c r="CQ20" s="2">
        <v>2</v>
      </c>
      <c r="CR20" s="2">
        <v>2</v>
      </c>
      <c r="CS20" s="2">
        <v>3</v>
      </c>
      <c r="CT20" s="2">
        <v>2</v>
      </c>
      <c r="CU20" s="2">
        <v>2</v>
      </c>
      <c r="CV20" s="198">
        <v>3</v>
      </c>
      <c r="CW20" s="2">
        <v>2</v>
      </c>
      <c r="CX20" s="2">
        <v>3</v>
      </c>
      <c r="CY20" s="2">
        <v>2</v>
      </c>
      <c r="CZ20" s="2">
        <v>3</v>
      </c>
      <c r="DA20" s="2">
        <v>1</v>
      </c>
      <c r="DB20" s="2">
        <v>2</v>
      </c>
      <c r="DC20" s="2">
        <v>2</v>
      </c>
      <c r="DD20" s="2">
        <v>2</v>
      </c>
      <c r="DE20" s="2">
        <v>1</v>
      </c>
      <c r="DF20" s="2">
        <v>1</v>
      </c>
      <c r="DG20" s="2">
        <v>2</v>
      </c>
      <c r="DH20" s="2">
        <v>3</v>
      </c>
      <c r="DI20" s="2">
        <v>2</v>
      </c>
      <c r="DJ20" s="2">
        <v>2</v>
      </c>
      <c r="DK20" s="2">
        <v>2</v>
      </c>
      <c r="DL20" s="2">
        <v>2</v>
      </c>
      <c r="DM20" s="2">
        <v>2</v>
      </c>
      <c r="DN20" s="2">
        <v>2</v>
      </c>
      <c r="DO20" s="234" t="s">
        <v>984</v>
      </c>
      <c r="DP20" s="232" t="s">
        <v>204</v>
      </c>
      <c r="DQ20" s="233" t="s">
        <v>983</v>
      </c>
      <c r="DR20" s="232">
        <v>7</v>
      </c>
      <c r="DS20" s="232" t="s">
        <v>69</v>
      </c>
      <c r="DT20" s="232" t="s">
        <v>26</v>
      </c>
      <c r="DU20" s="232" t="s">
        <v>103</v>
      </c>
      <c r="DV20" s="232" t="s">
        <v>103</v>
      </c>
      <c r="DW20" s="232" t="s">
        <v>26</v>
      </c>
      <c r="DX20" s="232" t="s">
        <v>26</v>
      </c>
      <c r="DY20" s="232" t="s">
        <v>103</v>
      </c>
      <c r="DZ20" s="232" t="s">
        <v>103</v>
      </c>
      <c r="EA20" s="232" t="s">
        <v>103</v>
      </c>
      <c r="EB20" s="232" t="s">
        <v>7</v>
      </c>
      <c r="EC20" s="232" t="s">
        <v>26</v>
      </c>
      <c r="ED20" s="232" t="s">
        <v>26</v>
      </c>
      <c r="EE20" s="232" t="s">
        <v>24</v>
      </c>
      <c r="EF20" s="232" t="s">
        <v>100</v>
      </c>
      <c r="EG20" s="198">
        <v>3</v>
      </c>
      <c r="EH20" s="2" t="s">
        <v>7</v>
      </c>
      <c r="EI20" s="2" t="s">
        <v>9</v>
      </c>
      <c r="EJ20" s="2" t="s">
        <v>982</v>
      </c>
      <c r="EK20" s="2" t="s">
        <v>60</v>
      </c>
      <c r="EL20" s="2" t="s">
        <v>60</v>
      </c>
      <c r="EM20" s="198">
        <v>4</v>
      </c>
      <c r="EN20" s="2">
        <v>3</v>
      </c>
      <c r="EO20" s="2">
        <v>3</v>
      </c>
      <c r="EP20" s="2">
        <v>4</v>
      </c>
      <c r="EQ20" s="2" t="s">
        <v>17</v>
      </c>
      <c r="ER20" s="2" t="s">
        <v>18</v>
      </c>
      <c r="ES20" s="2" t="s">
        <v>19</v>
      </c>
      <c r="ET20" s="2" t="s">
        <v>17</v>
      </c>
      <c r="EU20" s="2" t="s">
        <v>18</v>
      </c>
      <c r="EV20" s="2">
        <v>4</v>
      </c>
      <c r="EW20" s="2">
        <v>3</v>
      </c>
      <c r="EX20" s="2">
        <v>4</v>
      </c>
      <c r="EY20" s="2">
        <v>3</v>
      </c>
      <c r="EZ20" s="2" t="s">
        <v>981</v>
      </c>
      <c r="FA20" s="2" t="s">
        <v>427</v>
      </c>
      <c r="FB20" s="2" t="s">
        <v>7</v>
      </c>
      <c r="FC20" s="2" t="s">
        <v>58</v>
      </c>
      <c r="FD20" s="2" t="s">
        <v>58</v>
      </c>
      <c r="FE20" s="2" t="s">
        <v>13</v>
      </c>
      <c r="FF20" s="2" t="s">
        <v>7</v>
      </c>
      <c r="FG20" s="2" t="s">
        <v>7</v>
      </c>
      <c r="FH20" s="198" t="s">
        <v>93</v>
      </c>
      <c r="FI20" s="2" t="s">
        <v>92</v>
      </c>
      <c r="FJ20" s="2" t="s">
        <v>7</v>
      </c>
      <c r="FK20" s="2" t="s">
        <v>7</v>
      </c>
      <c r="FM20" s="2" t="s">
        <v>980</v>
      </c>
      <c r="FN20" s="2" t="s">
        <v>9</v>
      </c>
      <c r="FO20" s="2" t="s">
        <v>9</v>
      </c>
      <c r="FP20" s="2" t="s">
        <v>7</v>
      </c>
      <c r="FR20" s="2" t="s">
        <v>9</v>
      </c>
      <c r="FS20" s="2" t="s">
        <v>7</v>
      </c>
      <c r="FW20" s="2" t="s">
        <v>90</v>
      </c>
      <c r="GC20" s="2">
        <v>7</v>
      </c>
      <c r="GF20" s="2" t="s">
        <v>5</v>
      </c>
      <c r="GG20" s="2" t="s">
        <v>1</v>
      </c>
      <c r="GH20" s="2" t="s">
        <v>1</v>
      </c>
      <c r="GJ20" s="2" t="s">
        <v>1</v>
      </c>
      <c r="GN20" s="2" t="s">
        <v>1</v>
      </c>
      <c r="GV20" s="2" t="s">
        <v>1</v>
      </c>
      <c r="HL20" s="2" t="s">
        <v>0</v>
      </c>
      <c r="HM20">
        <f t="shared" si="0"/>
        <v>39</v>
      </c>
      <c r="HN20">
        <f t="shared" si="1"/>
        <v>8</v>
      </c>
      <c r="HO20">
        <f t="shared" si="2"/>
        <v>16</v>
      </c>
      <c r="HP20" s="1">
        <f t="shared" si="3"/>
        <v>11</v>
      </c>
      <c r="HQ20" s="1">
        <f t="shared" si="4"/>
        <v>12</v>
      </c>
      <c r="HR20" s="1">
        <f t="shared" si="5"/>
        <v>9</v>
      </c>
      <c r="HS20" s="1">
        <f t="shared" si="6"/>
        <v>8</v>
      </c>
      <c r="HT20" s="1">
        <f t="shared" si="7"/>
        <v>47</v>
      </c>
      <c r="HU20" s="1">
        <f t="shared" si="8"/>
        <v>4650</v>
      </c>
      <c r="HV20" s="1">
        <v>1</v>
      </c>
      <c r="HW20" s="1">
        <v>2</v>
      </c>
      <c r="HX20" s="1">
        <v>1</v>
      </c>
      <c r="HY20" s="1">
        <v>2</v>
      </c>
      <c r="HZ20" s="1">
        <v>1</v>
      </c>
      <c r="IA20" s="1">
        <v>0</v>
      </c>
      <c r="IB20" s="1">
        <v>1</v>
      </c>
      <c r="IC20" s="1">
        <v>8</v>
      </c>
    </row>
    <row r="21" spans="1:237" ht="15.75" customHeight="1" x14ac:dyDescent="0.35">
      <c r="A21" s="4">
        <v>43957.524438206019</v>
      </c>
      <c r="B21" s="2" t="s">
        <v>2560</v>
      </c>
      <c r="C21" s="2">
        <v>63</v>
      </c>
      <c r="D21" s="2" t="s">
        <v>51</v>
      </c>
      <c r="E21" s="2" t="s">
        <v>50</v>
      </c>
      <c r="F21" s="2"/>
      <c r="G21" s="2"/>
      <c r="H21" s="2"/>
      <c r="I21" s="2"/>
      <c r="J21" s="2" t="s">
        <v>7</v>
      </c>
      <c r="L21" s="2" t="s">
        <v>7</v>
      </c>
      <c r="N21" s="2" t="s">
        <v>7</v>
      </c>
      <c r="Q21" s="2" t="s">
        <v>20</v>
      </c>
      <c r="R21" s="2" t="s">
        <v>40</v>
      </c>
      <c r="S21" s="2" t="s">
        <v>20</v>
      </c>
      <c r="T21" s="2" t="s">
        <v>20</v>
      </c>
      <c r="U21" s="2" t="s">
        <v>20</v>
      </c>
      <c r="V21" s="2" t="s">
        <v>80</v>
      </c>
      <c r="W21" s="2">
        <v>2</v>
      </c>
      <c r="X21" s="2">
        <v>1</v>
      </c>
      <c r="Y21" s="2" t="s">
        <v>20</v>
      </c>
      <c r="Z21" s="2" t="s">
        <v>115</v>
      </c>
      <c r="AA21" s="2" t="s">
        <v>9</v>
      </c>
      <c r="AB21" s="2" t="s">
        <v>727</v>
      </c>
      <c r="AC21" s="2" t="s">
        <v>9</v>
      </c>
      <c r="AD21" s="2" t="s">
        <v>726</v>
      </c>
      <c r="AE21" s="2" t="s">
        <v>7</v>
      </c>
      <c r="AF21" s="2" t="s">
        <v>20</v>
      </c>
      <c r="AH21" s="2" t="s">
        <v>9</v>
      </c>
      <c r="AI21" s="2" t="s">
        <v>725</v>
      </c>
      <c r="AJ21" s="198">
        <v>2</v>
      </c>
      <c r="AK21" s="2">
        <v>20</v>
      </c>
      <c r="AL21" s="2">
        <v>0</v>
      </c>
      <c r="AM21" s="2">
        <v>0</v>
      </c>
      <c r="AN21" s="2">
        <v>1</v>
      </c>
      <c r="AO21" s="2">
        <v>20</v>
      </c>
      <c r="AP21" s="2">
        <v>540</v>
      </c>
      <c r="AQ21" s="198">
        <v>3</v>
      </c>
      <c r="AR21" s="2">
        <v>4</v>
      </c>
      <c r="AS21" s="2">
        <v>1</v>
      </c>
      <c r="AT21" s="2">
        <v>1</v>
      </c>
      <c r="AU21" s="2">
        <v>3</v>
      </c>
      <c r="AV21" s="2">
        <v>2</v>
      </c>
      <c r="AW21" s="2">
        <v>3</v>
      </c>
      <c r="AX21" s="2">
        <v>3</v>
      </c>
      <c r="AY21" s="2">
        <v>2</v>
      </c>
      <c r="AZ21" s="2">
        <v>4</v>
      </c>
      <c r="BA21" s="2">
        <v>4</v>
      </c>
      <c r="BB21" s="2">
        <v>1</v>
      </c>
      <c r="BC21" s="2">
        <v>1</v>
      </c>
      <c r="BD21" s="2">
        <v>1</v>
      </c>
      <c r="BE21" s="2">
        <v>3</v>
      </c>
      <c r="BF21" s="2">
        <v>4</v>
      </c>
      <c r="BG21" s="2">
        <v>2</v>
      </c>
      <c r="BH21" s="2">
        <v>1</v>
      </c>
      <c r="BI21" s="2">
        <v>3</v>
      </c>
      <c r="BJ21" s="2">
        <v>3</v>
      </c>
      <c r="BK21" s="198">
        <v>1</v>
      </c>
      <c r="BL21" s="2">
        <v>3</v>
      </c>
      <c r="BM21" s="2">
        <v>0</v>
      </c>
      <c r="BN21" s="2">
        <v>0</v>
      </c>
      <c r="BO21" s="2">
        <v>2</v>
      </c>
      <c r="BP21" s="2">
        <v>0</v>
      </c>
      <c r="BQ21" s="2">
        <v>2</v>
      </c>
      <c r="BR21" s="2">
        <v>0</v>
      </c>
      <c r="BS21" s="2">
        <v>2</v>
      </c>
      <c r="BT21" s="2">
        <v>0</v>
      </c>
      <c r="BU21" s="2">
        <v>0</v>
      </c>
      <c r="BV21" s="2">
        <v>0</v>
      </c>
      <c r="BW21" s="2">
        <v>1</v>
      </c>
      <c r="BX21" s="2">
        <v>0</v>
      </c>
      <c r="BY21" s="2">
        <v>2</v>
      </c>
      <c r="BZ21" s="2">
        <v>0</v>
      </c>
      <c r="CA21" s="2">
        <v>0</v>
      </c>
      <c r="CB21" s="2">
        <v>2</v>
      </c>
      <c r="CC21" s="2">
        <v>2</v>
      </c>
      <c r="CD21" s="2">
        <v>0</v>
      </c>
      <c r="CE21" s="2">
        <v>0</v>
      </c>
      <c r="CF21" s="2">
        <v>0</v>
      </c>
      <c r="CG21" s="2">
        <v>0</v>
      </c>
      <c r="CH21" s="2">
        <v>3</v>
      </c>
      <c r="CI21" s="2">
        <v>0</v>
      </c>
      <c r="CJ21" s="2">
        <v>0</v>
      </c>
      <c r="CK21" s="2">
        <v>2</v>
      </c>
      <c r="CL21" s="2">
        <v>0</v>
      </c>
      <c r="CM21" s="2">
        <v>0</v>
      </c>
      <c r="CN21" s="2">
        <v>0</v>
      </c>
      <c r="CO21" s="2">
        <v>0</v>
      </c>
      <c r="CP21" s="2">
        <v>0</v>
      </c>
      <c r="CQ21" s="2">
        <v>0</v>
      </c>
      <c r="CR21" s="2">
        <v>0</v>
      </c>
      <c r="CS21" s="2">
        <v>0</v>
      </c>
      <c r="CT21" s="2">
        <v>2</v>
      </c>
      <c r="CU21" s="2">
        <v>0</v>
      </c>
      <c r="CV21" s="198">
        <v>1</v>
      </c>
      <c r="CW21" s="2">
        <v>1</v>
      </c>
      <c r="CX21" s="2">
        <v>1</v>
      </c>
      <c r="CY21" s="2">
        <v>1</v>
      </c>
      <c r="CZ21" s="2">
        <v>1</v>
      </c>
      <c r="DA21" s="2">
        <v>1</v>
      </c>
      <c r="DB21" s="2">
        <v>1</v>
      </c>
      <c r="DC21" s="2">
        <v>1</v>
      </c>
      <c r="DD21" s="2">
        <v>1</v>
      </c>
      <c r="DE21" s="2">
        <v>4</v>
      </c>
      <c r="DF21" s="2">
        <v>1</v>
      </c>
      <c r="DG21" s="2">
        <v>1</v>
      </c>
      <c r="DH21" s="2">
        <v>1</v>
      </c>
      <c r="DI21" s="2">
        <v>1</v>
      </c>
      <c r="DJ21" s="2">
        <v>1</v>
      </c>
      <c r="DK21" s="2">
        <v>1</v>
      </c>
      <c r="DL21" s="2">
        <v>1</v>
      </c>
      <c r="DM21" s="2">
        <v>1</v>
      </c>
      <c r="DN21" s="2">
        <v>1</v>
      </c>
      <c r="DO21" s="231" t="s">
        <v>724</v>
      </c>
      <c r="DP21" s="232">
        <v>20</v>
      </c>
      <c r="DQ21" s="233" t="s">
        <v>440</v>
      </c>
      <c r="DR21" s="232">
        <v>5</v>
      </c>
      <c r="DS21" s="232" t="s">
        <v>68</v>
      </c>
      <c r="DT21" s="232" t="s">
        <v>68</v>
      </c>
      <c r="DU21" s="232" t="s">
        <v>26</v>
      </c>
      <c r="DV21" s="232" t="s">
        <v>26</v>
      </c>
      <c r="DW21" s="232" t="s">
        <v>26</v>
      </c>
      <c r="DX21" s="232" t="s">
        <v>26</v>
      </c>
      <c r="DY21" s="232" t="s">
        <v>69</v>
      </c>
      <c r="DZ21" s="232" t="s">
        <v>26</v>
      </c>
      <c r="EA21" s="232" t="s">
        <v>26</v>
      </c>
      <c r="EB21" s="232" t="s">
        <v>723</v>
      </c>
      <c r="EC21" s="232" t="s">
        <v>25</v>
      </c>
      <c r="ED21" s="232" t="s">
        <v>26</v>
      </c>
      <c r="EE21" s="232" t="s">
        <v>101</v>
      </c>
      <c r="EF21" s="232" t="s">
        <v>65</v>
      </c>
      <c r="EG21" s="198">
        <v>90</v>
      </c>
      <c r="EH21" s="2" t="s">
        <v>7</v>
      </c>
      <c r="EI21" s="2" t="s">
        <v>7</v>
      </c>
      <c r="EK21" s="2" t="s">
        <v>96</v>
      </c>
      <c r="EL21" s="2" t="s">
        <v>96</v>
      </c>
      <c r="EM21" s="198">
        <v>5</v>
      </c>
      <c r="EN21" s="2">
        <v>3</v>
      </c>
      <c r="EO21" s="2">
        <v>5</v>
      </c>
      <c r="EP21" s="2">
        <v>1</v>
      </c>
      <c r="EQ21" s="2" t="s">
        <v>17</v>
      </c>
      <c r="ER21" s="2" t="s">
        <v>19</v>
      </c>
      <c r="ES21" s="2" t="s">
        <v>19</v>
      </c>
      <c r="ET21" s="2" t="s">
        <v>17</v>
      </c>
      <c r="EU21" s="2" t="s">
        <v>17</v>
      </c>
      <c r="EV21" s="2">
        <v>4</v>
      </c>
      <c r="EW21" s="2">
        <v>3</v>
      </c>
      <c r="EX21" s="2">
        <v>4</v>
      </c>
      <c r="EY21" s="2">
        <v>5</v>
      </c>
      <c r="FA21" s="2" t="s">
        <v>14</v>
      </c>
      <c r="FB21" s="2" t="s">
        <v>9</v>
      </c>
      <c r="FC21" s="2" t="s">
        <v>58</v>
      </c>
      <c r="FD21" s="2" t="s">
        <v>162</v>
      </c>
      <c r="FE21" s="2" t="s">
        <v>7</v>
      </c>
      <c r="FF21" s="2" t="s">
        <v>7</v>
      </c>
      <c r="FG21" s="2" t="s">
        <v>7</v>
      </c>
      <c r="FH21" s="198" t="s">
        <v>12</v>
      </c>
      <c r="FI21" s="2" t="s">
        <v>57</v>
      </c>
      <c r="FJ21" s="2" t="s">
        <v>9</v>
      </c>
      <c r="FK21" s="2" t="s">
        <v>7</v>
      </c>
      <c r="FM21" s="2" t="s">
        <v>722</v>
      </c>
      <c r="FN21" s="2" t="s">
        <v>9</v>
      </c>
      <c r="FO21" s="2" t="s">
        <v>7</v>
      </c>
      <c r="FP21" s="2" t="s">
        <v>7</v>
      </c>
      <c r="FR21" s="2" t="s">
        <v>9</v>
      </c>
      <c r="FS21" s="2" t="s">
        <v>9</v>
      </c>
      <c r="FT21" s="2" t="s">
        <v>721</v>
      </c>
      <c r="FU21" s="2" t="s">
        <v>7</v>
      </c>
      <c r="FV21" s="2" t="s">
        <v>7</v>
      </c>
      <c r="FW21" s="2" t="s">
        <v>185</v>
      </c>
      <c r="GD21" s="2">
        <v>4</v>
      </c>
      <c r="GF21" s="2" t="s">
        <v>5</v>
      </c>
      <c r="GV21" s="2" t="s">
        <v>54</v>
      </c>
      <c r="GZ21" s="2" t="s">
        <v>141</v>
      </c>
      <c r="HA21" s="2" t="s">
        <v>248</v>
      </c>
      <c r="HB21" s="2" t="s">
        <v>1</v>
      </c>
      <c r="HD21" s="2" t="s">
        <v>1</v>
      </c>
      <c r="HL21" s="2" t="s">
        <v>0</v>
      </c>
      <c r="HM21">
        <f t="shared" si="0"/>
        <v>22</v>
      </c>
      <c r="HN21">
        <f t="shared" si="1"/>
        <v>2</v>
      </c>
      <c r="HO21">
        <f t="shared" si="2"/>
        <v>8</v>
      </c>
      <c r="HP21" s="1">
        <f t="shared" si="3"/>
        <v>0</v>
      </c>
      <c r="HQ21" s="1">
        <f t="shared" si="4"/>
        <v>5</v>
      </c>
      <c r="HR21" s="1">
        <f t="shared" si="5"/>
        <v>7</v>
      </c>
      <c r="HS21" s="1">
        <f t="shared" si="6"/>
        <v>2</v>
      </c>
      <c r="HT21" s="1">
        <f t="shared" si="7"/>
        <v>31</v>
      </c>
      <c r="HU21" s="1">
        <f t="shared" si="8"/>
        <v>370</v>
      </c>
      <c r="HV21" s="1">
        <v>2</v>
      </c>
      <c r="HW21" s="1">
        <v>2</v>
      </c>
      <c r="HX21" s="1">
        <v>2</v>
      </c>
      <c r="HY21" s="1">
        <v>3</v>
      </c>
      <c r="HZ21" s="1">
        <v>1</v>
      </c>
      <c r="IA21" s="1">
        <v>1</v>
      </c>
      <c r="IB21" s="1">
        <v>1</v>
      </c>
      <c r="IC21" s="1">
        <v>12</v>
      </c>
    </row>
    <row r="22" spans="1:237" ht="15.75" customHeight="1" x14ac:dyDescent="0.35">
      <c r="A22" s="4">
        <v>43957.419350520839</v>
      </c>
      <c r="B22" s="2" t="s">
        <v>2561</v>
      </c>
      <c r="C22" s="2">
        <v>48</v>
      </c>
      <c r="D22" s="2" t="s">
        <v>51</v>
      </c>
      <c r="E22" s="2" t="s">
        <v>50</v>
      </c>
      <c r="F22" s="2"/>
      <c r="G22" s="2"/>
      <c r="H22" s="2"/>
      <c r="I22" s="2"/>
      <c r="J22" s="2" t="s">
        <v>7</v>
      </c>
      <c r="L22" s="2" t="s">
        <v>7</v>
      </c>
      <c r="N22" s="2" t="s">
        <v>7</v>
      </c>
      <c r="Q22" s="2" t="s">
        <v>20</v>
      </c>
      <c r="R22" s="2" t="s">
        <v>40</v>
      </c>
      <c r="S22" s="2">
        <v>4</v>
      </c>
      <c r="T22" s="2" t="s">
        <v>20</v>
      </c>
      <c r="U22" s="2" t="s">
        <v>20</v>
      </c>
      <c r="V22" s="2" t="s">
        <v>194</v>
      </c>
      <c r="W22" s="2" t="s">
        <v>20</v>
      </c>
      <c r="X22" s="2">
        <v>2</v>
      </c>
      <c r="Y22" s="2">
        <v>3</v>
      </c>
      <c r="Z22" s="2" t="s">
        <v>115</v>
      </c>
      <c r="AA22" s="2" t="s">
        <v>9</v>
      </c>
      <c r="AB22" s="2" t="s">
        <v>893</v>
      </c>
      <c r="AC22" s="2" t="s">
        <v>9</v>
      </c>
      <c r="AD22" s="2" t="s">
        <v>892</v>
      </c>
      <c r="AE22" s="2" t="s">
        <v>9</v>
      </c>
      <c r="AF22" s="2" t="s">
        <v>35</v>
      </c>
      <c r="AG22" s="2" t="s">
        <v>34</v>
      </c>
      <c r="AH22" s="2" t="s">
        <v>9</v>
      </c>
      <c r="AI22" s="2" t="s">
        <v>891</v>
      </c>
      <c r="AJ22" s="198">
        <v>7</v>
      </c>
      <c r="AK22" s="2">
        <v>120</v>
      </c>
      <c r="AL22" s="2">
        <v>4</v>
      </c>
      <c r="AM22" s="2">
        <v>30</v>
      </c>
      <c r="AN22" s="2">
        <v>7</v>
      </c>
      <c r="AO22" s="2">
        <v>60</v>
      </c>
      <c r="AP22" s="2">
        <v>300</v>
      </c>
      <c r="AQ22" s="198">
        <v>4</v>
      </c>
      <c r="AR22" s="2">
        <v>4</v>
      </c>
      <c r="AS22" s="2">
        <v>1</v>
      </c>
      <c r="AT22" s="2">
        <v>1</v>
      </c>
      <c r="AU22" s="2">
        <v>2</v>
      </c>
      <c r="AV22" s="2">
        <v>1</v>
      </c>
      <c r="AW22" s="2">
        <v>2</v>
      </c>
      <c r="AX22" s="2">
        <v>3</v>
      </c>
      <c r="AY22" s="2">
        <v>1</v>
      </c>
      <c r="AZ22" s="2">
        <v>2</v>
      </c>
      <c r="BA22" s="2">
        <v>2</v>
      </c>
      <c r="BB22" s="2">
        <v>2</v>
      </c>
      <c r="BC22" s="2">
        <v>1</v>
      </c>
      <c r="BD22" s="2">
        <v>1</v>
      </c>
      <c r="BE22" s="2">
        <v>2</v>
      </c>
      <c r="BF22" s="2">
        <v>2</v>
      </c>
      <c r="BG22" s="2">
        <v>2</v>
      </c>
      <c r="BH22" s="2">
        <v>2</v>
      </c>
      <c r="BI22" s="2">
        <v>3</v>
      </c>
      <c r="BJ22" s="2">
        <v>4</v>
      </c>
      <c r="BK22" s="198">
        <v>1</v>
      </c>
      <c r="BL22" s="2">
        <v>0</v>
      </c>
      <c r="BM22" s="2">
        <v>2</v>
      </c>
      <c r="BN22" s="2">
        <v>1</v>
      </c>
      <c r="BO22" s="2">
        <v>2</v>
      </c>
      <c r="BP22" s="2">
        <v>1</v>
      </c>
      <c r="BQ22" s="2">
        <v>1</v>
      </c>
      <c r="BR22" s="2">
        <v>1</v>
      </c>
      <c r="BS22" s="2">
        <v>4</v>
      </c>
      <c r="BT22" s="2">
        <v>1</v>
      </c>
      <c r="BU22" s="2">
        <v>1</v>
      </c>
      <c r="BV22" s="2">
        <v>0</v>
      </c>
      <c r="BW22" s="2">
        <v>3</v>
      </c>
      <c r="BX22" s="2">
        <v>0</v>
      </c>
      <c r="BY22" s="2">
        <v>2</v>
      </c>
      <c r="BZ22" s="2">
        <v>3</v>
      </c>
      <c r="CA22" s="2">
        <v>1</v>
      </c>
      <c r="CB22" s="2">
        <v>2</v>
      </c>
      <c r="CC22" s="2">
        <v>1</v>
      </c>
      <c r="CD22" s="2">
        <v>0</v>
      </c>
      <c r="CE22" s="2">
        <v>0</v>
      </c>
      <c r="CF22" s="2">
        <v>2</v>
      </c>
      <c r="CG22" s="2">
        <v>0</v>
      </c>
      <c r="CH22" s="2">
        <v>4</v>
      </c>
      <c r="CI22" s="2">
        <v>0</v>
      </c>
      <c r="CJ22" s="2">
        <v>2</v>
      </c>
      <c r="CK22" s="2">
        <v>1</v>
      </c>
      <c r="CL22" s="2">
        <v>0</v>
      </c>
      <c r="CM22" s="2">
        <v>1</v>
      </c>
      <c r="CN22" s="2">
        <v>1</v>
      </c>
      <c r="CO22" s="2">
        <v>0</v>
      </c>
      <c r="CP22" s="2">
        <v>3</v>
      </c>
      <c r="CQ22" s="2">
        <v>0</v>
      </c>
      <c r="CR22" s="2">
        <v>1</v>
      </c>
      <c r="CS22" s="2">
        <v>3</v>
      </c>
      <c r="CT22" s="2">
        <v>1</v>
      </c>
      <c r="CU22" s="2">
        <v>2</v>
      </c>
      <c r="CV22" s="198">
        <v>1</v>
      </c>
      <c r="CW22" s="2">
        <v>1</v>
      </c>
      <c r="CX22" s="2">
        <v>2</v>
      </c>
      <c r="CY22" s="2">
        <v>1</v>
      </c>
      <c r="CZ22" s="2">
        <v>2</v>
      </c>
      <c r="DA22" s="2">
        <v>1</v>
      </c>
      <c r="DB22" s="2">
        <v>1</v>
      </c>
      <c r="DC22" s="2">
        <v>1</v>
      </c>
      <c r="DD22" s="2">
        <v>2</v>
      </c>
      <c r="DE22" s="2">
        <v>1</v>
      </c>
      <c r="DF22" s="2">
        <v>1</v>
      </c>
      <c r="DG22" s="2">
        <v>1</v>
      </c>
      <c r="DH22" s="2">
        <v>2</v>
      </c>
      <c r="DI22" s="2">
        <v>1</v>
      </c>
      <c r="DJ22" s="2">
        <v>2</v>
      </c>
      <c r="DK22" s="2">
        <v>1</v>
      </c>
      <c r="DL22" s="2">
        <v>1</v>
      </c>
      <c r="DM22" s="2">
        <v>1</v>
      </c>
      <c r="DN22" s="2">
        <v>1</v>
      </c>
      <c r="DO22" s="234" t="s">
        <v>465</v>
      </c>
      <c r="DP22" s="232" t="s">
        <v>533</v>
      </c>
      <c r="DQ22" s="232" t="s">
        <v>739</v>
      </c>
      <c r="DR22" s="232">
        <v>7</v>
      </c>
      <c r="DS22" s="232" t="s">
        <v>26</v>
      </c>
      <c r="DT22" s="232" t="s">
        <v>26</v>
      </c>
      <c r="DU22" s="232" t="s">
        <v>69</v>
      </c>
      <c r="DV22" s="232" t="s">
        <v>26</v>
      </c>
      <c r="DW22" s="232" t="s">
        <v>26</v>
      </c>
      <c r="DX22" s="232" t="s">
        <v>26</v>
      </c>
      <c r="DY22" s="232" t="s">
        <v>103</v>
      </c>
      <c r="DZ22" s="232" t="s">
        <v>26</v>
      </c>
      <c r="EA22" s="232" t="s">
        <v>26</v>
      </c>
      <c r="EB22" s="232" t="s">
        <v>889</v>
      </c>
      <c r="EC22" s="232" t="s">
        <v>26</v>
      </c>
      <c r="ED22" s="232" t="s">
        <v>26</v>
      </c>
      <c r="EE22" s="232" t="s">
        <v>66</v>
      </c>
      <c r="EF22" s="232" t="s">
        <v>100</v>
      </c>
      <c r="EG22" s="198">
        <v>840</v>
      </c>
      <c r="EH22" s="2" t="s">
        <v>7</v>
      </c>
      <c r="EI22" s="2" t="s">
        <v>7</v>
      </c>
      <c r="EJ22" s="2" t="s">
        <v>888</v>
      </c>
      <c r="EK22" s="2" t="s">
        <v>22</v>
      </c>
      <c r="EL22" s="2" t="s">
        <v>60</v>
      </c>
      <c r="EM22" s="198">
        <v>4</v>
      </c>
      <c r="EN22" s="2">
        <v>5</v>
      </c>
      <c r="EO22" s="2">
        <v>5</v>
      </c>
      <c r="EP22" s="2">
        <v>2</v>
      </c>
      <c r="EQ22" s="2" t="s">
        <v>16</v>
      </c>
      <c r="ER22" s="2" t="s">
        <v>19</v>
      </c>
      <c r="ES22" s="2" t="s">
        <v>17</v>
      </c>
      <c r="ET22" s="2" t="s">
        <v>18</v>
      </c>
      <c r="EU22" s="2" t="s">
        <v>20</v>
      </c>
      <c r="EV22" s="2">
        <v>4</v>
      </c>
      <c r="EW22" s="2">
        <v>2</v>
      </c>
      <c r="EX22" s="2">
        <v>2</v>
      </c>
      <c r="EY22" s="2">
        <v>5</v>
      </c>
      <c r="EZ22" s="2" t="s">
        <v>887</v>
      </c>
      <c r="FA22" s="2" t="s">
        <v>14</v>
      </c>
      <c r="FB22" s="2" t="s">
        <v>9</v>
      </c>
      <c r="FC22" s="2" t="s">
        <v>94</v>
      </c>
      <c r="FD22" s="2" t="s">
        <v>94</v>
      </c>
      <c r="FE22" s="2" t="s">
        <v>7</v>
      </c>
      <c r="FF22" s="2" t="s">
        <v>7</v>
      </c>
      <c r="FG22" s="2" t="s">
        <v>7</v>
      </c>
      <c r="FH22" s="198" t="s">
        <v>12</v>
      </c>
      <c r="FI22" s="2" t="s">
        <v>57</v>
      </c>
      <c r="FJ22" s="2" t="s">
        <v>9</v>
      </c>
      <c r="FK22" s="2" t="s">
        <v>7</v>
      </c>
      <c r="FL22" s="2">
        <v>0</v>
      </c>
      <c r="FM22" s="2" t="s">
        <v>368</v>
      </c>
      <c r="FN22" s="2" t="s">
        <v>7</v>
      </c>
      <c r="FO22" s="2" t="s">
        <v>9</v>
      </c>
      <c r="FP22" s="2" t="s">
        <v>7</v>
      </c>
      <c r="FR22" s="2" t="s">
        <v>9</v>
      </c>
      <c r="FS22" s="2" t="s">
        <v>7</v>
      </c>
      <c r="FU22" s="2" t="s">
        <v>7</v>
      </c>
      <c r="FV22" s="2" t="s">
        <v>7</v>
      </c>
      <c r="FW22" s="2" t="s">
        <v>6</v>
      </c>
      <c r="GB22" s="2">
        <v>1</v>
      </c>
      <c r="GF22" s="2" t="s">
        <v>5</v>
      </c>
      <c r="GV22" s="2" t="s">
        <v>54</v>
      </c>
      <c r="GW22" s="2" t="s">
        <v>53</v>
      </c>
      <c r="GX22" s="2" t="s">
        <v>1</v>
      </c>
      <c r="GZ22" s="2" t="s">
        <v>1</v>
      </c>
      <c r="HD22" s="2" t="s">
        <v>1</v>
      </c>
      <c r="HL22" s="2" t="s">
        <v>0</v>
      </c>
      <c r="HM22">
        <f t="shared" si="0"/>
        <v>24</v>
      </c>
      <c r="HN22">
        <f t="shared" si="1"/>
        <v>5</v>
      </c>
      <c r="HO22">
        <f t="shared" si="2"/>
        <v>19</v>
      </c>
      <c r="HP22" s="1">
        <f t="shared" si="3"/>
        <v>2</v>
      </c>
      <c r="HQ22" s="1">
        <f t="shared" si="4"/>
        <v>10</v>
      </c>
      <c r="HR22" s="1">
        <f t="shared" si="5"/>
        <v>3</v>
      </c>
      <c r="HS22" s="1">
        <f t="shared" si="6"/>
        <v>9</v>
      </c>
      <c r="HT22" s="1">
        <f t="shared" si="7"/>
        <v>36</v>
      </c>
      <c r="HU22" s="1">
        <f t="shared" si="8"/>
        <v>8250</v>
      </c>
      <c r="HV22" s="1">
        <v>1</v>
      </c>
      <c r="HW22" s="1">
        <v>0</v>
      </c>
      <c r="HX22" s="1">
        <v>1</v>
      </c>
      <c r="HY22" s="1">
        <v>1</v>
      </c>
      <c r="HZ22" s="1">
        <v>1</v>
      </c>
      <c r="IA22" s="1">
        <v>0</v>
      </c>
      <c r="IB22" s="1">
        <v>0</v>
      </c>
      <c r="IC22" s="1">
        <v>4</v>
      </c>
    </row>
    <row r="23" spans="1:237" ht="15.75" customHeight="1" x14ac:dyDescent="0.35">
      <c r="A23" s="4">
        <v>43957.416888865744</v>
      </c>
      <c r="B23" s="2" t="s">
        <v>2562</v>
      </c>
      <c r="C23" s="2">
        <v>48</v>
      </c>
      <c r="D23" s="2" t="s">
        <v>51</v>
      </c>
      <c r="E23" s="2" t="s">
        <v>50</v>
      </c>
      <c r="F23" s="2"/>
      <c r="G23" s="2"/>
      <c r="H23" s="2"/>
      <c r="I23" s="2"/>
      <c r="J23" s="2" t="s">
        <v>7</v>
      </c>
      <c r="L23" s="2" t="s">
        <v>7</v>
      </c>
      <c r="N23" s="2" t="s">
        <v>7</v>
      </c>
      <c r="Q23" s="2" t="s">
        <v>20</v>
      </c>
      <c r="R23" s="2" t="s">
        <v>40</v>
      </c>
      <c r="S23" s="2" t="s">
        <v>20</v>
      </c>
      <c r="T23" s="2" t="s">
        <v>20</v>
      </c>
      <c r="U23" s="2" t="s">
        <v>20</v>
      </c>
      <c r="V23" s="2" t="s">
        <v>80</v>
      </c>
      <c r="W23" s="2" t="s">
        <v>20</v>
      </c>
      <c r="X23" s="2" t="s">
        <v>20</v>
      </c>
      <c r="Y23" s="2" t="s">
        <v>79</v>
      </c>
      <c r="Z23" s="2" t="s">
        <v>38</v>
      </c>
      <c r="AA23" s="2" t="s">
        <v>9</v>
      </c>
      <c r="AB23" s="2" t="s">
        <v>901</v>
      </c>
      <c r="AC23" s="2" t="s">
        <v>7</v>
      </c>
      <c r="AE23" s="2" t="s">
        <v>9</v>
      </c>
      <c r="AF23" s="2" t="s">
        <v>172</v>
      </c>
      <c r="AG23" s="2" t="s">
        <v>537</v>
      </c>
      <c r="AH23" s="2" t="s">
        <v>9</v>
      </c>
      <c r="AI23" s="2" t="s">
        <v>900</v>
      </c>
      <c r="AJ23" s="198">
        <v>0</v>
      </c>
      <c r="AK23" s="2">
        <v>0</v>
      </c>
      <c r="AL23" s="2">
        <v>0</v>
      </c>
      <c r="AM23" s="2">
        <v>0</v>
      </c>
      <c r="AN23" s="2">
        <v>7</v>
      </c>
      <c r="AO23" s="2">
        <v>120</v>
      </c>
      <c r="AP23" s="2">
        <v>360</v>
      </c>
      <c r="AQ23" s="198">
        <v>2</v>
      </c>
      <c r="AR23" s="2">
        <v>2</v>
      </c>
      <c r="AS23" s="2">
        <v>3</v>
      </c>
      <c r="AT23" s="2">
        <v>2</v>
      </c>
      <c r="AU23" s="2">
        <v>1</v>
      </c>
      <c r="AV23" s="2">
        <v>2</v>
      </c>
      <c r="AW23" s="2">
        <v>3</v>
      </c>
      <c r="AX23" s="2">
        <v>2</v>
      </c>
      <c r="AY23" s="2">
        <v>2</v>
      </c>
      <c r="AZ23" s="2">
        <v>2</v>
      </c>
      <c r="BA23" s="2">
        <v>2</v>
      </c>
      <c r="BB23" s="2">
        <v>3</v>
      </c>
      <c r="BC23" s="2">
        <v>1</v>
      </c>
      <c r="BD23" s="2">
        <v>1</v>
      </c>
      <c r="BE23" s="2">
        <v>1</v>
      </c>
      <c r="BF23" s="2">
        <v>2</v>
      </c>
      <c r="BG23" s="2">
        <v>2</v>
      </c>
      <c r="BH23" s="2">
        <v>1</v>
      </c>
      <c r="BI23" s="2">
        <v>3</v>
      </c>
      <c r="BJ23" s="2">
        <v>3</v>
      </c>
      <c r="BK23" s="198">
        <v>3</v>
      </c>
      <c r="BL23" s="2">
        <v>0</v>
      </c>
      <c r="BM23" s="2">
        <v>2</v>
      </c>
      <c r="BN23" s="2">
        <v>2</v>
      </c>
      <c r="BO23" s="2">
        <v>2</v>
      </c>
      <c r="BP23" s="2">
        <v>1</v>
      </c>
      <c r="BQ23" s="2">
        <v>0</v>
      </c>
      <c r="BR23" s="2">
        <v>1</v>
      </c>
      <c r="BS23" s="2">
        <v>3</v>
      </c>
      <c r="BT23" s="2">
        <v>2</v>
      </c>
      <c r="BU23" s="2">
        <v>1</v>
      </c>
      <c r="BV23" s="2">
        <v>2</v>
      </c>
      <c r="BW23" s="2">
        <v>2</v>
      </c>
      <c r="BX23" s="2">
        <v>0</v>
      </c>
      <c r="BY23" s="2">
        <v>3</v>
      </c>
      <c r="BZ23" s="2">
        <v>1</v>
      </c>
      <c r="CA23" s="2">
        <v>0</v>
      </c>
      <c r="CB23" s="2">
        <v>3</v>
      </c>
      <c r="CC23" s="2">
        <v>0</v>
      </c>
      <c r="CD23" s="2">
        <v>0</v>
      </c>
      <c r="CE23" s="2">
        <v>0</v>
      </c>
      <c r="CF23" s="2">
        <v>1</v>
      </c>
      <c r="CG23" s="2">
        <v>1</v>
      </c>
      <c r="CH23" s="2">
        <v>2</v>
      </c>
      <c r="CI23" s="2">
        <v>0</v>
      </c>
      <c r="CJ23" s="2">
        <v>3</v>
      </c>
      <c r="CK23" s="2">
        <v>3</v>
      </c>
      <c r="CL23" s="2">
        <v>1</v>
      </c>
      <c r="CM23" s="2">
        <v>3</v>
      </c>
      <c r="CN23" s="2">
        <v>2</v>
      </c>
      <c r="CO23" s="2">
        <v>0</v>
      </c>
      <c r="CP23" s="2">
        <v>1</v>
      </c>
      <c r="CQ23" s="2">
        <v>0</v>
      </c>
      <c r="CR23" s="2">
        <v>1</v>
      </c>
      <c r="CS23" s="2">
        <v>2</v>
      </c>
      <c r="CT23" s="2">
        <v>4</v>
      </c>
      <c r="CU23" s="2">
        <v>3</v>
      </c>
      <c r="CV23" s="198">
        <v>2</v>
      </c>
      <c r="CW23" s="2">
        <v>1</v>
      </c>
      <c r="CX23" s="2">
        <v>2</v>
      </c>
      <c r="CY23" s="2">
        <v>1</v>
      </c>
      <c r="CZ23" s="2">
        <v>1</v>
      </c>
      <c r="DA23" s="2">
        <v>1</v>
      </c>
      <c r="DB23" s="2">
        <v>1</v>
      </c>
      <c r="DC23" s="2">
        <v>1</v>
      </c>
      <c r="DD23" s="2">
        <v>1</v>
      </c>
      <c r="DE23" s="2">
        <v>1</v>
      </c>
      <c r="DF23" s="2">
        <v>1</v>
      </c>
      <c r="DG23" s="2">
        <v>2</v>
      </c>
      <c r="DH23" s="2">
        <v>1</v>
      </c>
      <c r="DI23" s="2">
        <v>2</v>
      </c>
      <c r="DJ23" s="2">
        <v>2</v>
      </c>
      <c r="DK23" s="2">
        <v>1</v>
      </c>
      <c r="DL23" s="2">
        <v>2</v>
      </c>
      <c r="DM23" s="2">
        <v>1</v>
      </c>
      <c r="DN23" s="2">
        <v>1</v>
      </c>
      <c r="DO23" s="234" t="s">
        <v>647</v>
      </c>
      <c r="DP23" s="232">
        <v>30</v>
      </c>
      <c r="DQ23" s="232" t="s">
        <v>850</v>
      </c>
      <c r="DR23" s="232">
        <v>7</v>
      </c>
      <c r="DS23" s="232" t="s">
        <v>103</v>
      </c>
      <c r="DT23" s="232" t="s">
        <v>69</v>
      </c>
      <c r="DU23" s="232" t="s">
        <v>69</v>
      </c>
      <c r="DV23" s="232" t="s">
        <v>26</v>
      </c>
      <c r="DW23" s="232" t="s">
        <v>26</v>
      </c>
      <c r="DX23" s="232" t="s">
        <v>26</v>
      </c>
      <c r="DY23" s="232" t="s">
        <v>103</v>
      </c>
      <c r="DZ23" s="232" t="s">
        <v>26</v>
      </c>
      <c r="EA23" s="232" t="s">
        <v>26</v>
      </c>
      <c r="EB23" s="232" t="s">
        <v>7</v>
      </c>
      <c r="EC23" s="232" t="s">
        <v>125</v>
      </c>
      <c r="ED23" s="232" t="s">
        <v>26</v>
      </c>
      <c r="EE23" s="232" t="s">
        <v>24</v>
      </c>
      <c r="EF23" s="232" t="s">
        <v>100</v>
      </c>
      <c r="EG23" s="198">
        <v>70</v>
      </c>
      <c r="EH23" s="2" t="s">
        <v>7</v>
      </c>
      <c r="EI23" s="2" t="s">
        <v>9</v>
      </c>
      <c r="EJ23" s="2" t="s">
        <v>898</v>
      </c>
      <c r="EK23" s="2" t="s">
        <v>22</v>
      </c>
      <c r="EL23" s="2" t="s">
        <v>60</v>
      </c>
      <c r="EM23" s="198">
        <v>3</v>
      </c>
      <c r="EN23" s="2">
        <v>2</v>
      </c>
      <c r="EO23" s="2">
        <v>3</v>
      </c>
      <c r="EP23" s="2">
        <v>1</v>
      </c>
      <c r="EQ23" s="2" t="s">
        <v>16</v>
      </c>
      <c r="ER23" s="2" t="s">
        <v>19</v>
      </c>
      <c r="ES23" s="2" t="s">
        <v>17</v>
      </c>
      <c r="ET23" s="2" t="s">
        <v>18</v>
      </c>
      <c r="EU23" s="2" t="s">
        <v>20</v>
      </c>
      <c r="EV23" s="2">
        <v>2</v>
      </c>
      <c r="EW23" s="2">
        <v>5</v>
      </c>
      <c r="EX23" s="2">
        <v>5</v>
      </c>
      <c r="EY23" s="2">
        <v>5</v>
      </c>
      <c r="EZ23" s="2" t="s">
        <v>897</v>
      </c>
      <c r="FA23" s="2" t="s">
        <v>14</v>
      </c>
      <c r="FB23" s="2" t="s">
        <v>7</v>
      </c>
      <c r="FC23" s="2" t="s">
        <v>94</v>
      </c>
      <c r="FD23" s="2" t="s">
        <v>58</v>
      </c>
      <c r="FE23" s="2" t="s">
        <v>7</v>
      </c>
      <c r="FF23" s="2" t="s">
        <v>7</v>
      </c>
      <c r="FG23" s="2" t="s">
        <v>7</v>
      </c>
      <c r="FH23" s="198" t="s">
        <v>12</v>
      </c>
      <c r="FI23" s="2" t="s">
        <v>57</v>
      </c>
      <c r="FJ23" s="2" t="s">
        <v>9</v>
      </c>
      <c r="FK23" s="2" t="s">
        <v>7</v>
      </c>
      <c r="FL23" s="2">
        <v>0</v>
      </c>
      <c r="FM23" s="2" t="s">
        <v>580</v>
      </c>
      <c r="FN23" s="2" t="s">
        <v>9</v>
      </c>
      <c r="FO23" s="2" t="s">
        <v>9</v>
      </c>
      <c r="FP23" s="2" t="s">
        <v>9</v>
      </c>
      <c r="FQ23" s="2" t="s">
        <v>8</v>
      </c>
      <c r="FR23" s="2" t="s">
        <v>9</v>
      </c>
      <c r="FS23" s="2" t="s">
        <v>9</v>
      </c>
      <c r="FT23" s="2" t="s">
        <v>896</v>
      </c>
      <c r="FU23" s="2" t="s">
        <v>7</v>
      </c>
      <c r="FV23" s="2" t="s">
        <v>9</v>
      </c>
      <c r="FW23" s="2" t="s">
        <v>55</v>
      </c>
      <c r="GE23" s="2">
        <v>4</v>
      </c>
      <c r="GF23" s="2" t="s">
        <v>5</v>
      </c>
      <c r="GV23" s="2" t="s">
        <v>54</v>
      </c>
      <c r="GZ23" s="2" t="s">
        <v>141</v>
      </c>
      <c r="HA23" s="2" t="s">
        <v>1</v>
      </c>
      <c r="HB23" s="2" t="s">
        <v>1</v>
      </c>
      <c r="HD23" s="2" t="s">
        <v>1</v>
      </c>
      <c r="HL23" s="2" t="s">
        <v>0</v>
      </c>
      <c r="HM23">
        <f t="shared" si="0"/>
        <v>25</v>
      </c>
      <c r="HN23">
        <f t="shared" si="1"/>
        <v>8</v>
      </c>
      <c r="HO23">
        <f t="shared" si="2"/>
        <v>12</v>
      </c>
      <c r="HP23" s="1">
        <f t="shared" si="3"/>
        <v>7</v>
      </c>
      <c r="HQ23" s="1">
        <f t="shared" si="4"/>
        <v>13</v>
      </c>
      <c r="HR23" s="1">
        <f t="shared" si="5"/>
        <v>1</v>
      </c>
      <c r="HS23" s="1">
        <f t="shared" si="6"/>
        <v>14</v>
      </c>
      <c r="HT23" s="1">
        <f t="shared" si="7"/>
        <v>50</v>
      </c>
      <c r="HU23" s="1">
        <f t="shared" si="8"/>
        <v>2100</v>
      </c>
      <c r="HV23" s="1">
        <v>1</v>
      </c>
      <c r="HW23" s="1">
        <v>1</v>
      </c>
      <c r="HX23" s="1">
        <v>1</v>
      </c>
      <c r="HY23" s="1">
        <v>0</v>
      </c>
      <c r="HZ23" s="1">
        <v>1</v>
      </c>
      <c r="IA23" s="1">
        <v>2</v>
      </c>
      <c r="IB23" s="1">
        <v>1</v>
      </c>
      <c r="IC23" s="1">
        <v>7</v>
      </c>
    </row>
    <row r="24" spans="1:237" ht="15.75" customHeight="1" x14ac:dyDescent="0.35">
      <c r="A24" s="4">
        <v>43957.693129386578</v>
      </c>
      <c r="B24" s="2" t="s">
        <v>2563</v>
      </c>
      <c r="C24" s="2">
        <v>18</v>
      </c>
      <c r="D24" s="2" t="s">
        <v>51</v>
      </c>
      <c r="E24" s="2" t="s">
        <v>50</v>
      </c>
      <c r="F24" s="2"/>
      <c r="G24" s="2"/>
      <c r="H24" s="2"/>
      <c r="I24" s="2"/>
      <c r="J24" s="2" t="s">
        <v>9</v>
      </c>
      <c r="K24" s="2" t="s">
        <v>639</v>
      </c>
      <c r="L24" s="2" t="s">
        <v>524</v>
      </c>
      <c r="M24" s="2" t="s">
        <v>351</v>
      </c>
      <c r="N24" s="2" t="s">
        <v>9</v>
      </c>
      <c r="O24" s="2" t="s">
        <v>638</v>
      </c>
      <c r="P24" s="2" t="s">
        <v>637</v>
      </c>
      <c r="Q24" s="2" t="s">
        <v>20</v>
      </c>
      <c r="R24" s="2" t="s">
        <v>40</v>
      </c>
      <c r="S24" s="2" t="s">
        <v>20</v>
      </c>
      <c r="T24" s="2" t="s">
        <v>20</v>
      </c>
      <c r="U24" s="2" t="s">
        <v>20</v>
      </c>
      <c r="V24" s="2" t="s">
        <v>134</v>
      </c>
      <c r="W24" s="2">
        <v>1</v>
      </c>
      <c r="X24" s="2" t="s">
        <v>20</v>
      </c>
      <c r="Y24" s="2">
        <v>1</v>
      </c>
      <c r="Z24" s="2" t="s">
        <v>349</v>
      </c>
      <c r="AA24" s="2" t="s">
        <v>9</v>
      </c>
      <c r="AB24" s="2" t="s">
        <v>636</v>
      </c>
      <c r="AC24" s="2" t="s">
        <v>9</v>
      </c>
      <c r="AD24" s="2" t="s">
        <v>635</v>
      </c>
      <c r="AE24" s="2" t="s">
        <v>9</v>
      </c>
      <c r="AF24" s="2" t="s">
        <v>35</v>
      </c>
      <c r="AG24" s="2" t="s">
        <v>256</v>
      </c>
      <c r="AH24" s="2" t="s">
        <v>9</v>
      </c>
      <c r="AI24" s="2" t="s">
        <v>634</v>
      </c>
      <c r="AJ24" s="198">
        <v>0</v>
      </c>
      <c r="AK24" s="1">
        <v>0</v>
      </c>
      <c r="AL24" s="2">
        <v>0</v>
      </c>
      <c r="AM24" s="1">
        <v>0</v>
      </c>
      <c r="AN24" s="2">
        <v>3</v>
      </c>
      <c r="AO24" s="2">
        <v>30</v>
      </c>
      <c r="AP24" s="2">
        <v>420</v>
      </c>
      <c r="AQ24" s="198">
        <v>2</v>
      </c>
      <c r="AR24" s="2">
        <v>3</v>
      </c>
      <c r="AS24" s="2">
        <v>2</v>
      </c>
      <c r="AT24" s="2">
        <v>3</v>
      </c>
      <c r="AU24" s="2">
        <v>2</v>
      </c>
      <c r="AV24" s="2">
        <v>2</v>
      </c>
      <c r="AW24" s="2">
        <v>3</v>
      </c>
      <c r="AX24" s="2">
        <v>2</v>
      </c>
      <c r="AY24" s="2">
        <v>1</v>
      </c>
      <c r="AZ24" s="2">
        <v>3</v>
      </c>
      <c r="BA24" s="2">
        <v>2</v>
      </c>
      <c r="BB24" s="2">
        <v>3</v>
      </c>
      <c r="BC24" s="2">
        <v>1</v>
      </c>
      <c r="BD24" s="2">
        <v>2</v>
      </c>
      <c r="BE24" s="2">
        <v>2</v>
      </c>
      <c r="BF24" s="2">
        <v>2</v>
      </c>
      <c r="BG24" s="2">
        <v>3</v>
      </c>
      <c r="BH24" s="2">
        <v>2</v>
      </c>
      <c r="BI24" s="2">
        <v>3</v>
      </c>
      <c r="BJ24" s="2">
        <v>2</v>
      </c>
      <c r="BK24" s="198">
        <v>2</v>
      </c>
      <c r="BL24" s="2">
        <v>3</v>
      </c>
      <c r="BM24" s="2">
        <v>2</v>
      </c>
      <c r="BN24" s="2">
        <v>1</v>
      </c>
      <c r="BO24" s="2">
        <v>2</v>
      </c>
      <c r="BP24" s="2">
        <v>2</v>
      </c>
      <c r="BQ24" s="2">
        <v>2</v>
      </c>
      <c r="BR24" s="2">
        <v>1</v>
      </c>
      <c r="BS24" s="2">
        <v>1</v>
      </c>
      <c r="BT24" s="2">
        <v>1</v>
      </c>
      <c r="BU24" s="2">
        <v>0</v>
      </c>
      <c r="BV24" s="2">
        <v>0</v>
      </c>
      <c r="BW24" s="2">
        <v>1</v>
      </c>
      <c r="BX24" s="2">
        <v>0</v>
      </c>
      <c r="BY24" s="2">
        <v>1</v>
      </c>
      <c r="BZ24" s="2">
        <v>3</v>
      </c>
      <c r="CA24" s="2">
        <v>3</v>
      </c>
      <c r="CB24" s="2">
        <v>1</v>
      </c>
      <c r="CC24" s="2">
        <v>1</v>
      </c>
      <c r="CD24" s="2">
        <v>2</v>
      </c>
      <c r="CE24" s="2">
        <v>1</v>
      </c>
      <c r="CF24" s="2">
        <v>1</v>
      </c>
      <c r="CG24" s="2">
        <v>0</v>
      </c>
      <c r="CH24" s="2">
        <v>1</v>
      </c>
      <c r="CI24" s="2">
        <v>1</v>
      </c>
      <c r="CJ24" s="2">
        <v>2</v>
      </c>
      <c r="CK24" s="2">
        <v>1</v>
      </c>
      <c r="CL24" s="2">
        <v>0</v>
      </c>
      <c r="CM24" s="2">
        <v>2</v>
      </c>
      <c r="CN24" s="2">
        <v>0</v>
      </c>
      <c r="CO24" s="2">
        <v>0</v>
      </c>
      <c r="CP24" s="2">
        <v>1</v>
      </c>
      <c r="CQ24" s="2">
        <v>0</v>
      </c>
      <c r="CR24" s="2">
        <v>2</v>
      </c>
      <c r="CS24" s="2">
        <v>1</v>
      </c>
      <c r="CT24" s="2">
        <v>2</v>
      </c>
      <c r="CU24" s="2">
        <v>0</v>
      </c>
      <c r="CV24" s="198">
        <v>3</v>
      </c>
      <c r="CW24" s="2">
        <v>2</v>
      </c>
      <c r="CX24" s="2">
        <v>3</v>
      </c>
      <c r="CY24" s="2">
        <v>1</v>
      </c>
      <c r="CZ24" s="2">
        <v>3</v>
      </c>
      <c r="DA24" s="2">
        <v>1</v>
      </c>
      <c r="DB24" s="2">
        <v>1</v>
      </c>
      <c r="DC24" s="2">
        <v>2</v>
      </c>
      <c r="DD24" s="2">
        <v>3</v>
      </c>
      <c r="DE24" s="2">
        <v>1</v>
      </c>
      <c r="DF24" s="2">
        <v>1</v>
      </c>
      <c r="DG24" s="2">
        <v>2</v>
      </c>
      <c r="DH24" s="2">
        <v>3</v>
      </c>
      <c r="DI24" s="2">
        <v>2</v>
      </c>
      <c r="DJ24" s="2">
        <v>4</v>
      </c>
      <c r="DK24" s="2">
        <v>2</v>
      </c>
      <c r="DL24" s="2">
        <v>1</v>
      </c>
      <c r="DM24" s="2">
        <v>1</v>
      </c>
      <c r="DN24" s="2">
        <v>1</v>
      </c>
      <c r="DO24" s="231" t="s">
        <v>390</v>
      </c>
      <c r="DP24" s="232" t="s">
        <v>253</v>
      </c>
      <c r="DQ24" s="233" t="s">
        <v>608</v>
      </c>
      <c r="DR24" s="232">
        <v>9</v>
      </c>
      <c r="DS24" s="232" t="s">
        <v>26</v>
      </c>
      <c r="DT24" s="232" t="s">
        <v>69</v>
      </c>
      <c r="DU24" s="232" t="s">
        <v>26</v>
      </c>
      <c r="DV24" s="232" t="s">
        <v>103</v>
      </c>
      <c r="DW24" s="232" t="s">
        <v>26</v>
      </c>
      <c r="DX24" s="232" t="s">
        <v>26</v>
      </c>
      <c r="DY24" s="232" t="s">
        <v>26</v>
      </c>
      <c r="DZ24" s="232" t="s">
        <v>103</v>
      </c>
      <c r="EA24" s="232" t="s">
        <v>26</v>
      </c>
      <c r="EB24" s="232" t="s">
        <v>7</v>
      </c>
      <c r="EC24" s="232" t="s">
        <v>26</v>
      </c>
      <c r="ED24" s="232" t="s">
        <v>25</v>
      </c>
      <c r="EE24" s="232" t="s">
        <v>101</v>
      </c>
      <c r="EF24" s="232" t="s">
        <v>65</v>
      </c>
      <c r="EG24" s="198">
        <v>180</v>
      </c>
      <c r="EH24" s="2" t="s">
        <v>9</v>
      </c>
      <c r="EI24" s="2" t="s">
        <v>9</v>
      </c>
      <c r="EJ24" s="2" t="s">
        <v>631</v>
      </c>
      <c r="EK24" s="2" t="s">
        <v>60</v>
      </c>
      <c r="EL24" s="2" t="s">
        <v>60</v>
      </c>
      <c r="EM24" s="198">
        <v>4</v>
      </c>
      <c r="EN24" s="2">
        <v>2</v>
      </c>
      <c r="EO24" s="2">
        <v>3</v>
      </c>
      <c r="EP24" s="2">
        <v>2</v>
      </c>
      <c r="EQ24" s="2" t="s">
        <v>20</v>
      </c>
      <c r="ER24" s="2" t="s">
        <v>18</v>
      </c>
      <c r="ES24" s="2" t="s">
        <v>19</v>
      </c>
      <c r="ET24" s="2" t="s">
        <v>17</v>
      </c>
      <c r="EU24" s="2" t="s">
        <v>16</v>
      </c>
      <c r="EV24" s="2">
        <v>1</v>
      </c>
      <c r="EW24" s="2">
        <v>4</v>
      </c>
      <c r="EX24" s="2">
        <v>3</v>
      </c>
      <c r="EY24" s="2">
        <v>4</v>
      </c>
      <c r="EZ24" s="2" t="s">
        <v>630</v>
      </c>
      <c r="FA24" s="2" t="s">
        <v>14</v>
      </c>
      <c r="FB24" s="2" t="s">
        <v>9</v>
      </c>
      <c r="FC24" s="2" t="s">
        <v>58</v>
      </c>
      <c r="FD24" s="2" t="s">
        <v>551</v>
      </c>
      <c r="FE24" s="2" t="s">
        <v>7</v>
      </c>
      <c r="FF24" s="2" t="s">
        <v>7</v>
      </c>
      <c r="FG24" s="2" t="s">
        <v>7</v>
      </c>
      <c r="FH24" s="198" t="s">
        <v>143</v>
      </c>
      <c r="FI24" s="2" t="s">
        <v>92</v>
      </c>
      <c r="FJ24" s="2" t="s">
        <v>7</v>
      </c>
      <c r="FK24" s="2" t="s">
        <v>7</v>
      </c>
      <c r="FM24" s="2" t="s">
        <v>629</v>
      </c>
      <c r="FN24" s="2" t="s">
        <v>7</v>
      </c>
      <c r="FO24" s="2" t="s">
        <v>7</v>
      </c>
      <c r="FP24" s="2" t="s">
        <v>7</v>
      </c>
      <c r="FR24" s="2" t="s">
        <v>7</v>
      </c>
      <c r="FS24" s="2" t="s">
        <v>7</v>
      </c>
      <c r="FU24" s="2" t="s">
        <v>7</v>
      </c>
      <c r="FV24" s="2" t="s">
        <v>7</v>
      </c>
      <c r="FW24" s="2" t="s">
        <v>6</v>
      </c>
      <c r="GB24" s="2">
        <v>3</v>
      </c>
      <c r="GF24" s="2" t="s">
        <v>5</v>
      </c>
      <c r="GV24" s="2" t="s">
        <v>54</v>
      </c>
      <c r="GZ24" s="2" t="s">
        <v>141</v>
      </c>
      <c r="HB24" s="2" t="s">
        <v>293</v>
      </c>
      <c r="HC24" s="2" t="s">
        <v>1</v>
      </c>
      <c r="HD24" s="2" t="s">
        <v>1</v>
      </c>
      <c r="HL24" s="2" t="s">
        <v>0</v>
      </c>
      <c r="HM24">
        <f t="shared" si="0"/>
        <v>37</v>
      </c>
      <c r="HN24">
        <f t="shared" si="1"/>
        <v>9</v>
      </c>
      <c r="HO24">
        <f t="shared" si="2"/>
        <v>7</v>
      </c>
      <c r="HP24" s="1">
        <f t="shared" si="3"/>
        <v>4</v>
      </c>
      <c r="HQ24" s="1">
        <f t="shared" si="4"/>
        <v>9</v>
      </c>
      <c r="HR24" s="1">
        <f t="shared" si="5"/>
        <v>8</v>
      </c>
      <c r="HS24" s="1">
        <f t="shared" si="6"/>
        <v>7</v>
      </c>
      <c r="HT24" s="1">
        <f t="shared" si="7"/>
        <v>49</v>
      </c>
      <c r="HU24" s="1">
        <f t="shared" si="8"/>
        <v>225</v>
      </c>
      <c r="HV24" s="1">
        <v>2</v>
      </c>
      <c r="HW24" s="1">
        <v>1</v>
      </c>
      <c r="HX24" s="1">
        <v>0</v>
      </c>
      <c r="HY24" s="1">
        <v>0</v>
      </c>
      <c r="HZ24" s="1">
        <v>1</v>
      </c>
      <c r="IA24" s="1">
        <v>0</v>
      </c>
      <c r="IB24" s="1">
        <v>2</v>
      </c>
      <c r="IC24" s="1">
        <v>6</v>
      </c>
    </row>
    <row r="25" spans="1:237" ht="15.75" customHeight="1" x14ac:dyDescent="0.35">
      <c r="A25" s="4">
        <v>43962.516923506948</v>
      </c>
      <c r="B25" s="2" t="s">
        <v>2564</v>
      </c>
      <c r="C25" s="2">
        <v>21</v>
      </c>
      <c r="D25" s="2" t="s">
        <v>51</v>
      </c>
      <c r="E25" s="2" t="s">
        <v>50</v>
      </c>
      <c r="F25" s="2"/>
      <c r="G25" s="2"/>
      <c r="H25" s="2"/>
      <c r="I25" s="2"/>
      <c r="J25" s="2" t="s">
        <v>7</v>
      </c>
      <c r="L25" s="2" t="s">
        <v>7</v>
      </c>
      <c r="N25" s="2" t="s">
        <v>7</v>
      </c>
      <c r="Q25" s="2" t="s">
        <v>20</v>
      </c>
      <c r="R25" s="2" t="s">
        <v>40</v>
      </c>
      <c r="S25" s="2" t="s">
        <v>20</v>
      </c>
      <c r="T25" s="2" t="s">
        <v>20</v>
      </c>
      <c r="U25" s="2">
        <v>1</v>
      </c>
      <c r="V25" s="2" t="s">
        <v>194</v>
      </c>
      <c r="W25" s="2">
        <v>1</v>
      </c>
      <c r="X25" s="2">
        <v>2</v>
      </c>
      <c r="Y25" s="2" t="s">
        <v>20</v>
      </c>
      <c r="Z25" s="2" t="s">
        <v>115</v>
      </c>
      <c r="AA25" s="2" t="s">
        <v>9</v>
      </c>
      <c r="AB25" s="2" t="s">
        <v>316</v>
      </c>
      <c r="AC25" s="2" t="s">
        <v>9</v>
      </c>
      <c r="AD25" s="2" t="s">
        <v>315</v>
      </c>
      <c r="AE25" s="2" t="s">
        <v>9</v>
      </c>
      <c r="AF25" s="2" t="s">
        <v>132</v>
      </c>
      <c r="AG25" s="2" t="s">
        <v>34</v>
      </c>
      <c r="AH25" s="2" t="s">
        <v>9</v>
      </c>
      <c r="AI25" s="2" t="s">
        <v>314</v>
      </c>
      <c r="AJ25" s="198">
        <v>0</v>
      </c>
      <c r="AK25" s="1">
        <v>0</v>
      </c>
      <c r="AL25" s="2">
        <v>0</v>
      </c>
      <c r="AM25" s="1">
        <v>0</v>
      </c>
      <c r="AN25" s="2">
        <v>3</v>
      </c>
      <c r="AO25" s="2">
        <v>60</v>
      </c>
      <c r="AP25" s="2">
        <v>240</v>
      </c>
      <c r="AQ25" s="198">
        <v>3</v>
      </c>
      <c r="AR25" s="2">
        <v>3</v>
      </c>
      <c r="AS25" s="2">
        <v>3</v>
      </c>
      <c r="AT25" s="2">
        <v>1</v>
      </c>
      <c r="AU25" s="2">
        <v>2</v>
      </c>
      <c r="AV25" s="2">
        <v>1</v>
      </c>
      <c r="AW25" s="2">
        <v>1</v>
      </c>
      <c r="AX25" s="2">
        <v>2</v>
      </c>
      <c r="AY25" s="2">
        <v>2</v>
      </c>
      <c r="AZ25" s="2">
        <v>3</v>
      </c>
      <c r="BA25" s="2">
        <v>3</v>
      </c>
      <c r="BB25" s="2">
        <v>2</v>
      </c>
      <c r="BC25" s="2">
        <v>1</v>
      </c>
      <c r="BD25" s="2">
        <v>1</v>
      </c>
      <c r="BE25" s="2">
        <v>3</v>
      </c>
      <c r="BF25" s="2">
        <v>3</v>
      </c>
      <c r="BG25" s="2">
        <v>2</v>
      </c>
      <c r="BH25" s="2">
        <v>1</v>
      </c>
      <c r="BI25" s="2">
        <v>2</v>
      </c>
      <c r="BJ25" s="2">
        <v>2</v>
      </c>
      <c r="BK25" s="198">
        <v>2</v>
      </c>
      <c r="BL25" s="2">
        <v>1</v>
      </c>
      <c r="BM25" s="2">
        <v>2</v>
      </c>
      <c r="BN25" s="2">
        <v>1</v>
      </c>
      <c r="BO25" s="2">
        <v>3</v>
      </c>
      <c r="BP25" s="2">
        <v>0</v>
      </c>
      <c r="BQ25" s="2">
        <v>0</v>
      </c>
      <c r="BR25" s="2">
        <v>3</v>
      </c>
      <c r="BS25" s="2">
        <v>1</v>
      </c>
      <c r="BT25" s="2">
        <v>0</v>
      </c>
      <c r="BU25" s="2">
        <v>0</v>
      </c>
      <c r="BV25" s="2">
        <v>2</v>
      </c>
      <c r="BW25" s="2">
        <v>1</v>
      </c>
      <c r="BX25" s="2">
        <v>0</v>
      </c>
      <c r="BY25" s="2">
        <v>0</v>
      </c>
      <c r="BZ25" s="2">
        <v>2</v>
      </c>
      <c r="CA25" s="2">
        <v>1</v>
      </c>
      <c r="CB25" s="2">
        <v>4</v>
      </c>
      <c r="CC25" s="2">
        <v>0</v>
      </c>
      <c r="CD25" s="2">
        <v>0</v>
      </c>
      <c r="CE25" s="2">
        <v>0</v>
      </c>
      <c r="CF25" s="2">
        <v>0</v>
      </c>
      <c r="CG25" s="2">
        <v>0</v>
      </c>
      <c r="CH25" s="2">
        <v>1</v>
      </c>
      <c r="CI25" s="2">
        <v>0</v>
      </c>
      <c r="CJ25" s="2">
        <v>3</v>
      </c>
      <c r="CK25" s="2">
        <v>1</v>
      </c>
      <c r="CL25" s="2">
        <v>0</v>
      </c>
      <c r="CM25" s="2">
        <v>0</v>
      </c>
      <c r="CN25" s="2">
        <v>0</v>
      </c>
      <c r="CO25" s="2">
        <v>0</v>
      </c>
      <c r="CP25" s="2">
        <v>0</v>
      </c>
      <c r="CQ25" s="2">
        <v>0</v>
      </c>
      <c r="CR25" s="2">
        <v>0</v>
      </c>
      <c r="CS25" s="2">
        <v>0</v>
      </c>
      <c r="CT25" s="2">
        <v>1</v>
      </c>
      <c r="CU25" s="2">
        <v>0</v>
      </c>
      <c r="CV25" s="198">
        <v>3</v>
      </c>
      <c r="CW25" s="2">
        <v>1</v>
      </c>
      <c r="CX25" s="2">
        <v>2</v>
      </c>
      <c r="CY25" s="2">
        <v>1</v>
      </c>
      <c r="CZ25" s="2">
        <v>2</v>
      </c>
      <c r="DA25" s="2">
        <v>1</v>
      </c>
      <c r="DB25" s="2">
        <v>1</v>
      </c>
      <c r="DC25" s="2">
        <v>1</v>
      </c>
      <c r="DD25" s="2">
        <v>1</v>
      </c>
      <c r="DE25" s="2">
        <v>1</v>
      </c>
      <c r="DF25" s="2">
        <v>1</v>
      </c>
      <c r="DG25" s="2">
        <v>1</v>
      </c>
      <c r="DH25" s="2">
        <v>2</v>
      </c>
      <c r="DI25" s="2">
        <v>1</v>
      </c>
      <c r="DJ25" s="2">
        <v>1</v>
      </c>
      <c r="DK25" s="2">
        <v>2</v>
      </c>
      <c r="DL25" s="2">
        <v>1</v>
      </c>
      <c r="DM25" s="2">
        <v>1</v>
      </c>
      <c r="DN25" s="2">
        <v>1</v>
      </c>
      <c r="DO25" s="234" t="s">
        <v>312</v>
      </c>
      <c r="DP25" s="232" t="s">
        <v>169</v>
      </c>
      <c r="DQ25" s="233" t="s">
        <v>311</v>
      </c>
      <c r="DR25" s="232">
        <v>7</v>
      </c>
      <c r="DS25" s="232" t="s">
        <v>68</v>
      </c>
      <c r="DT25" s="232" t="s">
        <v>103</v>
      </c>
      <c r="DU25" s="232" t="s">
        <v>26</v>
      </c>
      <c r="DV25" s="232" t="s">
        <v>103</v>
      </c>
      <c r="DW25" s="232" t="s">
        <v>26</v>
      </c>
      <c r="DX25" s="232" t="s">
        <v>26</v>
      </c>
      <c r="DY25" s="232" t="s">
        <v>26</v>
      </c>
      <c r="DZ25" s="232" t="s">
        <v>26</v>
      </c>
      <c r="EA25" s="232" t="s">
        <v>26</v>
      </c>
      <c r="EB25" s="232" t="s">
        <v>310</v>
      </c>
      <c r="EC25" s="232" t="s">
        <v>201</v>
      </c>
      <c r="ED25" s="232" t="s">
        <v>25</v>
      </c>
      <c r="EE25" s="232" t="s">
        <v>101</v>
      </c>
      <c r="EF25" s="232" t="s">
        <v>65</v>
      </c>
      <c r="EG25" s="198">
        <v>60</v>
      </c>
      <c r="EH25" s="2" t="s">
        <v>9</v>
      </c>
      <c r="EI25" s="2" t="s">
        <v>7</v>
      </c>
      <c r="EK25" s="2" t="s">
        <v>60</v>
      </c>
      <c r="EL25" s="2" t="s">
        <v>21</v>
      </c>
      <c r="EM25" s="198">
        <v>5</v>
      </c>
      <c r="EN25" s="2">
        <v>2</v>
      </c>
      <c r="EO25" s="2">
        <v>4</v>
      </c>
      <c r="EP25" s="2">
        <v>3</v>
      </c>
      <c r="EQ25" s="2" t="s">
        <v>19</v>
      </c>
      <c r="ER25" s="2" t="s">
        <v>17</v>
      </c>
      <c r="ES25" s="2" t="s">
        <v>16</v>
      </c>
      <c r="ET25" s="2" t="s">
        <v>18</v>
      </c>
      <c r="EU25" s="2" t="s">
        <v>20</v>
      </c>
      <c r="EV25" s="2">
        <v>4</v>
      </c>
      <c r="EW25" s="2">
        <v>3</v>
      </c>
      <c r="EX25" s="2">
        <v>4</v>
      </c>
      <c r="EY25" s="2">
        <v>4</v>
      </c>
      <c r="FA25" s="2" t="s">
        <v>14</v>
      </c>
      <c r="FB25" s="2" t="s">
        <v>9</v>
      </c>
      <c r="FC25" s="2" t="s">
        <v>94</v>
      </c>
      <c r="FD25" s="2" t="s">
        <v>14</v>
      </c>
      <c r="FE25" s="2" t="s">
        <v>7</v>
      </c>
      <c r="FF25" s="2" t="s">
        <v>13</v>
      </c>
      <c r="FG25" s="2" t="s">
        <v>7</v>
      </c>
      <c r="FH25" s="198" t="s">
        <v>12</v>
      </c>
      <c r="FI25" s="2" t="s">
        <v>57</v>
      </c>
      <c r="FJ25" s="2" t="s">
        <v>9</v>
      </c>
      <c r="FK25" s="2" t="s">
        <v>7</v>
      </c>
      <c r="FM25" s="2" t="s">
        <v>309</v>
      </c>
      <c r="FN25" s="2" t="s">
        <v>9</v>
      </c>
      <c r="FO25" s="2" t="s">
        <v>7</v>
      </c>
      <c r="FP25" s="2" t="s">
        <v>7</v>
      </c>
      <c r="FR25" s="2" t="s">
        <v>7</v>
      </c>
      <c r="FS25" s="2" t="s">
        <v>7</v>
      </c>
      <c r="FU25" s="2" t="s">
        <v>7</v>
      </c>
      <c r="FV25" s="2" t="s">
        <v>7</v>
      </c>
      <c r="FW25" s="2" t="s">
        <v>308</v>
      </c>
      <c r="FZ25" s="2">
        <v>5</v>
      </c>
      <c r="GF25" s="2" t="s">
        <v>5</v>
      </c>
      <c r="GV25" s="2" t="s">
        <v>54</v>
      </c>
      <c r="GW25" s="2" t="s">
        <v>1</v>
      </c>
      <c r="GX25" s="2" t="s">
        <v>1</v>
      </c>
      <c r="GZ25" s="2" t="s">
        <v>1</v>
      </c>
      <c r="HD25" s="2" t="s">
        <v>1</v>
      </c>
      <c r="HL25" s="2" t="s">
        <v>0</v>
      </c>
      <c r="HM25">
        <f t="shared" si="0"/>
        <v>25</v>
      </c>
      <c r="HN25">
        <f t="shared" si="1"/>
        <v>2</v>
      </c>
      <c r="HO25">
        <f t="shared" si="2"/>
        <v>6</v>
      </c>
      <c r="HP25" s="1">
        <f t="shared" si="3"/>
        <v>6</v>
      </c>
      <c r="HQ25" s="1">
        <f t="shared" si="4"/>
        <v>5</v>
      </c>
      <c r="HR25" s="1">
        <f t="shared" si="5"/>
        <v>1</v>
      </c>
      <c r="HS25" s="1">
        <f t="shared" si="6"/>
        <v>9</v>
      </c>
      <c r="HT25" s="1">
        <f t="shared" si="7"/>
        <v>39</v>
      </c>
      <c r="HU25" s="1">
        <f t="shared" si="8"/>
        <v>450</v>
      </c>
      <c r="HV25" s="1">
        <v>2</v>
      </c>
      <c r="HW25" s="1">
        <v>3</v>
      </c>
      <c r="HX25" s="1">
        <v>1</v>
      </c>
      <c r="HY25" s="1">
        <v>1</v>
      </c>
      <c r="HZ25" s="1">
        <v>1</v>
      </c>
      <c r="IA25" s="1">
        <v>3</v>
      </c>
      <c r="IB25" s="1">
        <v>2</v>
      </c>
      <c r="IC25" s="1">
        <v>13</v>
      </c>
    </row>
    <row r="26" spans="1:237" ht="15.75" customHeight="1" x14ac:dyDescent="0.35">
      <c r="A26" s="4">
        <v>43957.682414212963</v>
      </c>
      <c r="B26" s="2" t="s">
        <v>2565</v>
      </c>
      <c r="C26" s="2">
        <v>38</v>
      </c>
      <c r="D26" s="2" t="s">
        <v>51</v>
      </c>
      <c r="E26" s="2" t="s">
        <v>50</v>
      </c>
      <c r="F26" s="2"/>
      <c r="G26" s="2"/>
      <c r="H26" s="2"/>
      <c r="I26" s="2"/>
      <c r="J26" s="2" t="s">
        <v>7</v>
      </c>
      <c r="L26" s="2" t="s">
        <v>524</v>
      </c>
      <c r="M26" s="2" t="s">
        <v>351</v>
      </c>
      <c r="N26" s="2" t="s">
        <v>9</v>
      </c>
      <c r="O26" s="2" t="s">
        <v>651</v>
      </c>
      <c r="P26" s="2">
        <v>1</v>
      </c>
      <c r="Q26" s="2" t="s">
        <v>20</v>
      </c>
      <c r="R26" s="2" t="s">
        <v>40</v>
      </c>
      <c r="S26" s="2" t="s">
        <v>20</v>
      </c>
      <c r="T26" s="2">
        <v>3</v>
      </c>
      <c r="U26" s="2">
        <v>2</v>
      </c>
      <c r="V26" s="2" t="s">
        <v>194</v>
      </c>
      <c r="W26" s="2" t="s">
        <v>79</v>
      </c>
      <c r="X26" s="2" t="s">
        <v>20</v>
      </c>
      <c r="Y26" s="2" t="s">
        <v>20</v>
      </c>
      <c r="Z26" s="2" t="s">
        <v>349</v>
      </c>
      <c r="AA26" s="2" t="s">
        <v>7</v>
      </c>
      <c r="AC26" s="2" t="s">
        <v>7</v>
      </c>
      <c r="AE26" s="2" t="s">
        <v>9</v>
      </c>
      <c r="AF26" s="2" t="s">
        <v>112</v>
      </c>
      <c r="AG26" s="2" t="s">
        <v>34</v>
      </c>
      <c r="AH26" s="2" t="s">
        <v>9</v>
      </c>
      <c r="AI26" s="2" t="s">
        <v>650</v>
      </c>
      <c r="AJ26" s="198">
        <v>1</v>
      </c>
      <c r="AK26" s="2">
        <v>30</v>
      </c>
      <c r="AL26" s="2">
        <v>0</v>
      </c>
      <c r="AM26" s="1">
        <v>0</v>
      </c>
      <c r="AN26" s="2">
        <v>5</v>
      </c>
      <c r="AO26" s="2">
        <v>75</v>
      </c>
      <c r="AP26" s="2">
        <v>600</v>
      </c>
      <c r="AQ26" s="198">
        <v>2</v>
      </c>
      <c r="AR26" s="2">
        <v>2</v>
      </c>
      <c r="AS26" s="2">
        <v>3</v>
      </c>
      <c r="AT26" s="2">
        <v>4</v>
      </c>
      <c r="AU26" s="2">
        <v>2</v>
      </c>
      <c r="AV26" s="2">
        <v>3</v>
      </c>
      <c r="AW26" s="2">
        <v>4</v>
      </c>
      <c r="AX26" s="2">
        <v>1</v>
      </c>
      <c r="AY26" s="2">
        <v>3</v>
      </c>
      <c r="AZ26" s="2">
        <v>3</v>
      </c>
      <c r="BA26" s="2">
        <v>3</v>
      </c>
      <c r="BB26" s="2">
        <v>2</v>
      </c>
      <c r="BC26" s="2">
        <v>4</v>
      </c>
      <c r="BD26" s="2">
        <v>4</v>
      </c>
      <c r="BE26" s="2">
        <v>2</v>
      </c>
      <c r="BF26" s="2">
        <v>3</v>
      </c>
      <c r="BG26" s="2">
        <v>4</v>
      </c>
      <c r="BH26" s="2">
        <v>4</v>
      </c>
      <c r="BI26" s="2">
        <v>2</v>
      </c>
      <c r="BJ26" s="2">
        <v>1</v>
      </c>
      <c r="BK26" s="198">
        <v>4</v>
      </c>
      <c r="BL26" s="2">
        <v>2</v>
      </c>
      <c r="BM26" s="2">
        <v>4</v>
      </c>
      <c r="BN26" s="2">
        <v>3</v>
      </c>
      <c r="BO26" s="2">
        <v>1</v>
      </c>
      <c r="BP26" s="2">
        <v>3</v>
      </c>
      <c r="BQ26" s="2">
        <v>2</v>
      </c>
      <c r="BR26" s="2">
        <v>3</v>
      </c>
      <c r="BS26" s="2">
        <v>0</v>
      </c>
      <c r="BT26" s="2">
        <v>4</v>
      </c>
      <c r="BU26" s="2">
        <v>3</v>
      </c>
      <c r="BV26" s="2">
        <v>3</v>
      </c>
      <c r="BW26" s="2">
        <v>0</v>
      </c>
      <c r="BX26" s="2">
        <v>2</v>
      </c>
      <c r="BY26" s="2">
        <v>3</v>
      </c>
      <c r="BZ26" s="2">
        <v>4</v>
      </c>
      <c r="CA26" s="2">
        <v>4</v>
      </c>
      <c r="CB26" s="2">
        <v>4</v>
      </c>
      <c r="CC26" s="2">
        <v>3</v>
      </c>
      <c r="CD26" s="2">
        <v>2</v>
      </c>
      <c r="CE26" s="2">
        <v>0</v>
      </c>
      <c r="CF26" s="2">
        <v>3</v>
      </c>
      <c r="CG26" s="2">
        <v>1</v>
      </c>
      <c r="CH26" s="2">
        <v>1</v>
      </c>
      <c r="CI26" s="2">
        <v>0</v>
      </c>
      <c r="CJ26" s="2">
        <v>4</v>
      </c>
      <c r="CK26" s="2">
        <v>4</v>
      </c>
      <c r="CL26" s="2">
        <v>4</v>
      </c>
      <c r="CM26" s="2">
        <v>4</v>
      </c>
      <c r="CN26" s="2">
        <v>3</v>
      </c>
      <c r="CO26" s="2">
        <v>0</v>
      </c>
      <c r="CP26" s="2">
        <v>0</v>
      </c>
      <c r="CQ26" s="2">
        <v>1</v>
      </c>
      <c r="CR26" s="2">
        <v>2</v>
      </c>
      <c r="CS26" s="2">
        <v>0</v>
      </c>
      <c r="CT26" s="2">
        <v>4</v>
      </c>
      <c r="CU26" s="2">
        <v>0</v>
      </c>
      <c r="CV26" s="198">
        <v>4</v>
      </c>
      <c r="CW26" s="2">
        <v>3</v>
      </c>
      <c r="CX26" s="2">
        <v>1</v>
      </c>
      <c r="CY26" s="2">
        <v>1</v>
      </c>
      <c r="CZ26" s="2">
        <v>1</v>
      </c>
      <c r="DA26" s="2">
        <v>1</v>
      </c>
      <c r="DB26" s="2">
        <v>1</v>
      </c>
      <c r="DC26" s="2">
        <v>1</v>
      </c>
      <c r="DD26" s="2">
        <v>1</v>
      </c>
      <c r="DE26" s="2">
        <v>1</v>
      </c>
      <c r="DF26" s="2">
        <v>1</v>
      </c>
      <c r="DG26" s="2">
        <v>1</v>
      </c>
      <c r="DH26" s="2">
        <v>3</v>
      </c>
      <c r="DI26" s="2">
        <v>1</v>
      </c>
      <c r="DJ26" s="2">
        <v>1</v>
      </c>
      <c r="DK26" s="2">
        <v>3</v>
      </c>
      <c r="DL26" s="2">
        <v>1</v>
      </c>
      <c r="DM26" s="2">
        <v>1</v>
      </c>
      <c r="DN26" s="2">
        <v>1</v>
      </c>
      <c r="DO26" s="234" t="s">
        <v>647</v>
      </c>
      <c r="DP26" s="232" t="s">
        <v>169</v>
      </c>
      <c r="DQ26" s="232" t="s">
        <v>646</v>
      </c>
      <c r="DR26" s="232">
        <v>56</v>
      </c>
      <c r="DS26" s="232" t="s">
        <v>68</v>
      </c>
      <c r="DT26" s="232" t="s">
        <v>69</v>
      </c>
      <c r="DU26" s="232" t="s">
        <v>26</v>
      </c>
      <c r="DV26" s="232" t="s">
        <v>26</v>
      </c>
      <c r="DW26" s="232" t="s">
        <v>26</v>
      </c>
      <c r="DX26" s="232" t="s">
        <v>26</v>
      </c>
      <c r="DY26" s="232" t="s">
        <v>69</v>
      </c>
      <c r="DZ26" s="232" t="s">
        <v>26</v>
      </c>
      <c r="EA26" s="232" t="s">
        <v>69</v>
      </c>
      <c r="EB26" s="232" t="s">
        <v>645</v>
      </c>
      <c r="EC26" s="232" t="s">
        <v>25</v>
      </c>
      <c r="ED26" s="232" t="s">
        <v>125</v>
      </c>
      <c r="EE26" s="232" t="s">
        <v>101</v>
      </c>
      <c r="EF26" s="232" t="s">
        <v>65</v>
      </c>
      <c r="EG26" s="198">
        <v>420</v>
      </c>
      <c r="EH26" s="2" t="s">
        <v>9</v>
      </c>
      <c r="EI26" s="2" t="s">
        <v>9</v>
      </c>
      <c r="EJ26" s="2" t="s">
        <v>644</v>
      </c>
      <c r="EK26" s="2" t="s">
        <v>96</v>
      </c>
      <c r="EL26" s="2" t="s">
        <v>60</v>
      </c>
      <c r="EM26" s="198">
        <v>5</v>
      </c>
      <c r="EN26" s="2">
        <v>3</v>
      </c>
      <c r="EO26" s="2">
        <v>5</v>
      </c>
      <c r="EP26" s="2">
        <v>1</v>
      </c>
      <c r="EQ26" s="2" t="s">
        <v>19</v>
      </c>
      <c r="ER26" s="2" t="s">
        <v>17</v>
      </c>
      <c r="ES26" s="2" t="s">
        <v>16</v>
      </c>
      <c r="ET26" s="2" t="s">
        <v>18</v>
      </c>
      <c r="EU26" s="2" t="s">
        <v>20</v>
      </c>
      <c r="EV26" s="2">
        <v>2</v>
      </c>
      <c r="EW26" s="2">
        <v>5</v>
      </c>
      <c r="EX26" s="2">
        <v>4</v>
      </c>
      <c r="EY26" s="2">
        <v>5</v>
      </c>
      <c r="FA26" s="2" t="s">
        <v>14</v>
      </c>
      <c r="FB26" s="2" t="s">
        <v>9</v>
      </c>
      <c r="FC26" s="2" t="s">
        <v>58</v>
      </c>
      <c r="FD26" s="2" t="s">
        <v>58</v>
      </c>
      <c r="FE26" s="2" t="s">
        <v>13</v>
      </c>
      <c r="FF26" s="2" t="s">
        <v>7</v>
      </c>
      <c r="FG26" s="2" t="s">
        <v>7</v>
      </c>
      <c r="FH26" s="198" t="s">
        <v>161</v>
      </c>
      <c r="FI26" s="2" t="s">
        <v>57</v>
      </c>
      <c r="FJ26" s="2" t="s">
        <v>7</v>
      </c>
      <c r="FK26" s="2" t="s">
        <v>9</v>
      </c>
      <c r="FL26" s="2">
        <v>7</v>
      </c>
      <c r="FM26" s="2" t="s">
        <v>643</v>
      </c>
      <c r="FN26" s="2" t="s">
        <v>9</v>
      </c>
      <c r="FO26" s="2" t="s">
        <v>9</v>
      </c>
      <c r="FP26" s="2" t="s">
        <v>7</v>
      </c>
      <c r="FR26" s="2" t="s">
        <v>7</v>
      </c>
      <c r="FS26" s="2" t="s">
        <v>9</v>
      </c>
      <c r="FT26" s="2" t="s">
        <v>642</v>
      </c>
      <c r="FU26" s="2" t="s">
        <v>7</v>
      </c>
      <c r="FV26" s="2" t="s">
        <v>9</v>
      </c>
      <c r="FW26" s="2" t="s">
        <v>55</v>
      </c>
      <c r="GE26" s="2">
        <v>1</v>
      </c>
      <c r="GF26" s="2" t="s">
        <v>5</v>
      </c>
      <c r="GV26" s="2" t="s">
        <v>54</v>
      </c>
      <c r="GZ26" s="2" t="s">
        <v>141</v>
      </c>
      <c r="HA26" s="2" t="s">
        <v>1</v>
      </c>
      <c r="HB26" s="2" t="s">
        <v>1</v>
      </c>
      <c r="HD26" s="2" t="s">
        <v>1</v>
      </c>
      <c r="HL26" s="2" t="s">
        <v>0</v>
      </c>
      <c r="HM26">
        <f t="shared" si="0"/>
        <v>28</v>
      </c>
      <c r="HN26">
        <f t="shared" si="1"/>
        <v>16</v>
      </c>
      <c r="HO26">
        <f t="shared" si="2"/>
        <v>2</v>
      </c>
      <c r="HP26" s="1">
        <f t="shared" si="3"/>
        <v>19</v>
      </c>
      <c r="HQ26" s="1">
        <f t="shared" si="4"/>
        <v>22</v>
      </c>
      <c r="HR26" s="1">
        <f t="shared" si="5"/>
        <v>10</v>
      </c>
      <c r="HS26" s="1">
        <f t="shared" si="6"/>
        <v>16</v>
      </c>
      <c r="HT26" s="1">
        <f t="shared" si="7"/>
        <v>64</v>
      </c>
      <c r="HU26" s="1">
        <f t="shared" si="8"/>
        <v>1177.5</v>
      </c>
      <c r="HV26" s="1">
        <v>2</v>
      </c>
      <c r="HW26" s="1">
        <v>3</v>
      </c>
      <c r="HX26" s="1">
        <v>2</v>
      </c>
      <c r="HY26" s="1">
        <v>2</v>
      </c>
      <c r="HZ26" s="1">
        <v>1</v>
      </c>
      <c r="IA26" s="1">
        <v>1</v>
      </c>
      <c r="IB26" s="1">
        <v>2</v>
      </c>
      <c r="IC26" s="1">
        <v>13</v>
      </c>
    </row>
    <row r="27" spans="1:237" ht="15.75" customHeight="1" x14ac:dyDescent="0.35">
      <c r="A27" s="4">
        <v>43958.920403599535</v>
      </c>
      <c r="B27" s="2" t="s">
        <v>2566</v>
      </c>
      <c r="C27" s="2">
        <v>19</v>
      </c>
      <c r="D27" s="2" t="s">
        <v>459</v>
      </c>
      <c r="E27" s="2" t="s">
        <v>50</v>
      </c>
      <c r="F27" s="2"/>
      <c r="G27" s="2"/>
      <c r="H27" s="2"/>
      <c r="I27" s="2"/>
      <c r="J27" s="2" t="s">
        <v>9</v>
      </c>
      <c r="L27" s="2" t="s">
        <v>7</v>
      </c>
      <c r="N27" s="2" t="s">
        <v>9</v>
      </c>
      <c r="O27" s="2" t="s">
        <v>458</v>
      </c>
      <c r="P27" s="2">
        <v>1</v>
      </c>
      <c r="Q27" s="2" t="s">
        <v>20</v>
      </c>
      <c r="R27" s="2" t="s">
        <v>40</v>
      </c>
      <c r="S27" s="2" t="s">
        <v>20</v>
      </c>
      <c r="T27" s="2" t="s">
        <v>20</v>
      </c>
      <c r="U27" s="2" t="s">
        <v>20</v>
      </c>
      <c r="V27" s="2" t="s">
        <v>80</v>
      </c>
      <c r="W27" s="2" t="s">
        <v>20</v>
      </c>
      <c r="X27" s="2">
        <v>1</v>
      </c>
      <c r="Y27" s="2" t="s">
        <v>20</v>
      </c>
      <c r="Z27" s="2" t="s">
        <v>133</v>
      </c>
      <c r="AA27" s="2" t="s">
        <v>9</v>
      </c>
      <c r="AB27" s="2" t="s">
        <v>457</v>
      </c>
      <c r="AC27" s="2" t="s">
        <v>9</v>
      </c>
      <c r="AE27" s="2" t="s">
        <v>9</v>
      </c>
      <c r="AF27" s="2" t="s">
        <v>35</v>
      </c>
      <c r="AG27" s="2" t="s">
        <v>34</v>
      </c>
      <c r="AH27" s="2" t="s">
        <v>9</v>
      </c>
      <c r="AI27" s="2" t="s">
        <v>456</v>
      </c>
      <c r="AJ27" s="198">
        <v>1</v>
      </c>
      <c r="AK27" s="2">
        <v>60</v>
      </c>
      <c r="AL27" s="2">
        <v>2</v>
      </c>
      <c r="AM27" s="2">
        <v>60</v>
      </c>
      <c r="AN27" s="2">
        <v>2</v>
      </c>
      <c r="AO27" s="1">
        <v>0</v>
      </c>
      <c r="AP27" s="1">
        <v>0</v>
      </c>
      <c r="AQ27" s="198">
        <v>3</v>
      </c>
      <c r="AR27" s="2">
        <v>2</v>
      </c>
      <c r="AS27" s="2">
        <v>3</v>
      </c>
      <c r="AT27" s="2">
        <v>2</v>
      </c>
      <c r="AU27" s="2">
        <v>3</v>
      </c>
      <c r="AV27" s="2">
        <v>2</v>
      </c>
      <c r="AW27" s="2">
        <v>4</v>
      </c>
      <c r="AX27" s="2">
        <v>2</v>
      </c>
      <c r="AY27" s="2">
        <v>3</v>
      </c>
      <c r="AZ27" s="2">
        <v>2</v>
      </c>
      <c r="BA27" s="2">
        <v>2</v>
      </c>
      <c r="BB27" s="2">
        <v>3</v>
      </c>
      <c r="BC27" s="2">
        <v>1</v>
      </c>
      <c r="BD27" s="2">
        <v>3</v>
      </c>
      <c r="BE27" s="2">
        <v>2</v>
      </c>
      <c r="BF27" s="2">
        <v>2</v>
      </c>
      <c r="BG27" s="2">
        <v>3</v>
      </c>
      <c r="BH27" s="2">
        <v>3</v>
      </c>
      <c r="BI27" s="2">
        <v>2</v>
      </c>
      <c r="BJ27" s="2">
        <v>2</v>
      </c>
      <c r="BK27" s="198">
        <v>3</v>
      </c>
      <c r="BL27" s="2">
        <v>2</v>
      </c>
      <c r="BM27" s="2">
        <v>4</v>
      </c>
      <c r="BN27" s="2">
        <v>1</v>
      </c>
      <c r="BO27" s="2">
        <v>1</v>
      </c>
      <c r="BP27" s="2">
        <v>1</v>
      </c>
      <c r="BQ27" s="2">
        <v>1</v>
      </c>
      <c r="BR27" s="2">
        <v>1</v>
      </c>
      <c r="BS27" s="2">
        <v>2</v>
      </c>
      <c r="BT27" s="2">
        <v>3</v>
      </c>
      <c r="BU27" s="2">
        <v>2</v>
      </c>
      <c r="BV27" s="2">
        <v>1</v>
      </c>
      <c r="BW27" s="2">
        <v>0</v>
      </c>
      <c r="BX27" s="2">
        <v>2</v>
      </c>
      <c r="BY27" s="2">
        <v>2</v>
      </c>
      <c r="BZ27" s="2">
        <v>3</v>
      </c>
      <c r="CA27" s="2">
        <v>3</v>
      </c>
      <c r="CB27" s="2">
        <v>3</v>
      </c>
      <c r="CC27" s="2">
        <v>1</v>
      </c>
      <c r="CD27" s="2">
        <v>2</v>
      </c>
      <c r="CE27" s="2">
        <v>2</v>
      </c>
      <c r="CF27" s="2">
        <v>2</v>
      </c>
      <c r="CG27" s="2">
        <v>1</v>
      </c>
      <c r="CH27" s="2">
        <v>2</v>
      </c>
      <c r="CI27" s="2">
        <v>1</v>
      </c>
      <c r="CJ27" s="2">
        <v>3</v>
      </c>
      <c r="CK27" s="2">
        <v>4</v>
      </c>
      <c r="CL27" s="2">
        <v>2</v>
      </c>
      <c r="CM27" s="2">
        <v>3</v>
      </c>
      <c r="CN27" s="2">
        <v>1</v>
      </c>
      <c r="CO27" s="2">
        <v>0</v>
      </c>
      <c r="CP27" s="2">
        <v>0</v>
      </c>
      <c r="CQ27" s="2">
        <v>1</v>
      </c>
      <c r="CR27" s="2">
        <v>2</v>
      </c>
      <c r="CS27" s="2">
        <v>0</v>
      </c>
      <c r="CT27" s="2">
        <v>4</v>
      </c>
      <c r="CU27" s="2">
        <v>3</v>
      </c>
      <c r="CV27" s="198">
        <v>3</v>
      </c>
      <c r="CW27" s="2">
        <v>3</v>
      </c>
      <c r="CX27" s="2">
        <v>3</v>
      </c>
      <c r="CY27" s="2">
        <v>1</v>
      </c>
      <c r="CZ27" s="2">
        <v>4</v>
      </c>
      <c r="DA27" s="2">
        <v>2</v>
      </c>
      <c r="DB27" s="2">
        <v>3</v>
      </c>
      <c r="DC27" s="2">
        <v>1</v>
      </c>
      <c r="DD27" s="2">
        <v>1</v>
      </c>
      <c r="DE27" s="2">
        <v>2</v>
      </c>
      <c r="DF27" s="2">
        <v>3</v>
      </c>
      <c r="DG27" s="2">
        <v>1</v>
      </c>
      <c r="DH27" s="2">
        <v>4</v>
      </c>
      <c r="DI27" s="2">
        <v>2</v>
      </c>
      <c r="DJ27" s="2">
        <v>3</v>
      </c>
      <c r="DK27" s="2">
        <v>3</v>
      </c>
      <c r="DL27" s="2">
        <v>3</v>
      </c>
      <c r="DM27" s="2">
        <v>2</v>
      </c>
      <c r="DN27" s="2">
        <v>4</v>
      </c>
      <c r="DO27" s="231" t="s">
        <v>455</v>
      </c>
      <c r="DP27" s="232">
        <v>30</v>
      </c>
      <c r="DQ27" s="233" t="s">
        <v>454</v>
      </c>
      <c r="DR27" s="232">
        <v>5</v>
      </c>
      <c r="DS27" s="232" t="s">
        <v>69</v>
      </c>
      <c r="DT27" s="232" t="s">
        <v>103</v>
      </c>
      <c r="DU27" s="232" t="s">
        <v>69</v>
      </c>
      <c r="DV27" s="232" t="s">
        <v>26</v>
      </c>
      <c r="DW27" s="232" t="s">
        <v>103</v>
      </c>
      <c r="DX27" s="232" t="s">
        <v>26</v>
      </c>
      <c r="DY27" s="232" t="s">
        <v>103</v>
      </c>
      <c r="DZ27" s="232" t="s">
        <v>103</v>
      </c>
      <c r="EA27" s="232" t="s">
        <v>26</v>
      </c>
      <c r="EB27" s="232" t="s">
        <v>453</v>
      </c>
      <c r="EC27" s="232" t="s">
        <v>26</v>
      </c>
      <c r="ED27" s="232" t="s">
        <v>125</v>
      </c>
      <c r="EE27" s="232" t="s">
        <v>101</v>
      </c>
      <c r="EF27" s="232" t="s">
        <v>65</v>
      </c>
      <c r="EG27" s="198">
        <v>10</v>
      </c>
      <c r="EH27" s="2" t="s">
        <v>9</v>
      </c>
      <c r="EI27" s="2" t="s">
        <v>9</v>
      </c>
      <c r="EK27" s="2" t="s">
        <v>60</v>
      </c>
      <c r="EL27" s="2" t="s">
        <v>96</v>
      </c>
      <c r="EM27" s="198">
        <v>3</v>
      </c>
      <c r="EN27" s="2">
        <v>2</v>
      </c>
      <c r="EO27" s="2">
        <v>4</v>
      </c>
      <c r="EP27" s="2">
        <v>2</v>
      </c>
      <c r="EQ27" s="2" t="s">
        <v>17</v>
      </c>
      <c r="ER27" s="2" t="s">
        <v>19</v>
      </c>
      <c r="ES27" s="2" t="s">
        <v>20</v>
      </c>
      <c r="ET27" s="2" t="s">
        <v>16</v>
      </c>
      <c r="EU27" s="2" t="s">
        <v>18</v>
      </c>
      <c r="EV27" s="2">
        <v>3</v>
      </c>
      <c r="EW27" s="2">
        <v>5</v>
      </c>
      <c r="EX27" s="2">
        <v>5</v>
      </c>
      <c r="EY27" s="2">
        <v>2</v>
      </c>
      <c r="EZ27" s="2" t="s">
        <v>452</v>
      </c>
      <c r="FA27" s="2" t="s">
        <v>14</v>
      </c>
      <c r="FB27" s="2" t="s">
        <v>9</v>
      </c>
      <c r="FC27" s="2" t="s">
        <v>58</v>
      </c>
      <c r="FD27" s="2" t="s">
        <v>162</v>
      </c>
      <c r="FE27" s="2" t="s">
        <v>7</v>
      </c>
      <c r="FF27" s="2" t="s">
        <v>7</v>
      </c>
      <c r="FG27" s="2" t="s">
        <v>7</v>
      </c>
      <c r="FH27" s="198" t="s">
        <v>143</v>
      </c>
      <c r="FI27" s="2" t="s">
        <v>92</v>
      </c>
      <c r="FM27" s="2" t="s">
        <v>451</v>
      </c>
      <c r="FN27" s="2" t="s">
        <v>7</v>
      </c>
      <c r="FO27" s="2" t="s">
        <v>7</v>
      </c>
      <c r="FP27" s="2" t="s">
        <v>7</v>
      </c>
      <c r="FR27" s="2" t="s">
        <v>7</v>
      </c>
      <c r="FS27" s="2" t="s">
        <v>7</v>
      </c>
      <c r="FW27" s="2" t="s">
        <v>185</v>
      </c>
      <c r="GD27" s="2">
        <v>8</v>
      </c>
      <c r="GF27" s="2" t="s">
        <v>5</v>
      </c>
      <c r="GV27" s="2" t="s">
        <v>54</v>
      </c>
      <c r="GZ27" s="2" t="s">
        <v>141</v>
      </c>
      <c r="HA27" s="2" t="s">
        <v>248</v>
      </c>
      <c r="HB27" s="2" t="s">
        <v>1</v>
      </c>
      <c r="HD27" s="2" t="s">
        <v>1</v>
      </c>
      <c r="HL27" s="2" t="s">
        <v>0</v>
      </c>
      <c r="HM27">
        <f t="shared" si="0"/>
        <v>48</v>
      </c>
      <c r="HN27">
        <f t="shared" si="1"/>
        <v>11</v>
      </c>
      <c r="HO27">
        <f t="shared" si="2"/>
        <v>5</v>
      </c>
      <c r="HP27" s="1">
        <f t="shared" si="3"/>
        <v>11</v>
      </c>
      <c r="HQ27" s="1">
        <f t="shared" si="4"/>
        <v>17</v>
      </c>
      <c r="HR27" s="1">
        <f t="shared" si="5"/>
        <v>9</v>
      </c>
      <c r="HS27" s="1">
        <f t="shared" si="6"/>
        <v>16</v>
      </c>
      <c r="HT27" s="1">
        <f t="shared" si="7"/>
        <v>55</v>
      </c>
      <c r="HU27" s="1">
        <f t="shared" si="8"/>
        <v>960</v>
      </c>
      <c r="HV27" s="1">
        <v>2</v>
      </c>
      <c r="HW27" s="1">
        <v>2</v>
      </c>
      <c r="HX27" s="1">
        <v>2</v>
      </c>
      <c r="HY27" s="1">
        <v>3</v>
      </c>
      <c r="HZ27" s="1">
        <v>1</v>
      </c>
      <c r="IA27" s="1">
        <v>0</v>
      </c>
      <c r="IB27" s="1">
        <v>2</v>
      </c>
      <c r="IC27" s="1">
        <v>12</v>
      </c>
    </row>
    <row r="28" spans="1:237" ht="15.75" customHeight="1" x14ac:dyDescent="0.35">
      <c r="A28" s="4">
        <v>43958.429277719908</v>
      </c>
      <c r="B28" s="2" t="s">
        <v>2567</v>
      </c>
      <c r="C28" s="2">
        <v>39</v>
      </c>
      <c r="D28" s="2" t="s">
        <v>139</v>
      </c>
      <c r="E28" s="2" t="s">
        <v>528</v>
      </c>
      <c r="F28" s="2"/>
      <c r="G28" s="2"/>
      <c r="H28" s="2"/>
      <c r="I28" s="2"/>
      <c r="J28" s="2" t="s">
        <v>9</v>
      </c>
      <c r="K28" s="2" t="s">
        <v>525</v>
      </c>
      <c r="L28" s="2" t="s">
        <v>524</v>
      </c>
      <c r="M28" s="2" t="s">
        <v>351</v>
      </c>
      <c r="N28" s="2" t="s">
        <v>9</v>
      </c>
      <c r="O28" s="2" t="s">
        <v>523</v>
      </c>
      <c r="P28" s="2" t="s">
        <v>522</v>
      </c>
      <c r="Q28" s="2" t="s">
        <v>20</v>
      </c>
      <c r="R28" s="2" t="s">
        <v>40</v>
      </c>
      <c r="S28" s="2" t="s">
        <v>20</v>
      </c>
      <c r="T28" s="2" t="s">
        <v>20</v>
      </c>
      <c r="U28" s="2" t="s">
        <v>20</v>
      </c>
      <c r="V28" s="2" t="s">
        <v>134</v>
      </c>
      <c r="W28" s="2" t="s">
        <v>20</v>
      </c>
      <c r="X28" s="2" t="s">
        <v>79</v>
      </c>
      <c r="Y28" s="2" t="s">
        <v>20</v>
      </c>
      <c r="Z28" s="2" t="s">
        <v>115</v>
      </c>
      <c r="AA28" s="2" t="s">
        <v>9</v>
      </c>
      <c r="AB28" s="2" t="s">
        <v>521</v>
      </c>
      <c r="AC28" s="2" t="s">
        <v>7</v>
      </c>
      <c r="AD28" s="2" t="s">
        <v>142</v>
      </c>
      <c r="AE28" s="2" t="s">
        <v>9</v>
      </c>
      <c r="AF28" s="2" t="s">
        <v>35</v>
      </c>
      <c r="AG28" s="2" t="s">
        <v>520</v>
      </c>
      <c r="AH28" s="2" t="s">
        <v>9</v>
      </c>
      <c r="AI28" s="2" t="s">
        <v>519</v>
      </c>
      <c r="AJ28" s="198">
        <v>0</v>
      </c>
      <c r="AK28" s="2">
        <v>0</v>
      </c>
      <c r="AL28" s="2">
        <v>4</v>
      </c>
      <c r="AM28" s="2">
        <v>60</v>
      </c>
      <c r="AN28" s="2">
        <v>1</v>
      </c>
      <c r="AO28" s="2">
        <v>180</v>
      </c>
      <c r="AP28" s="2">
        <v>720</v>
      </c>
      <c r="AQ28" s="198">
        <v>2</v>
      </c>
      <c r="AR28" s="2">
        <v>1</v>
      </c>
      <c r="AS28" s="2">
        <v>4</v>
      </c>
      <c r="AT28" s="2">
        <v>4</v>
      </c>
      <c r="AU28" s="2">
        <v>3</v>
      </c>
      <c r="AV28" s="2">
        <v>3</v>
      </c>
      <c r="AW28" s="2">
        <v>4</v>
      </c>
      <c r="AX28" s="2">
        <v>2</v>
      </c>
      <c r="AY28" s="2">
        <v>3</v>
      </c>
      <c r="AZ28" s="2">
        <v>2</v>
      </c>
      <c r="BA28" s="2">
        <v>2</v>
      </c>
      <c r="BB28" s="2">
        <v>4</v>
      </c>
      <c r="BC28" s="2">
        <v>4</v>
      </c>
      <c r="BD28" s="2">
        <v>3</v>
      </c>
      <c r="BE28" s="2">
        <v>1</v>
      </c>
      <c r="BF28" s="2">
        <v>1</v>
      </c>
      <c r="BG28" s="2">
        <v>3</v>
      </c>
      <c r="BH28" s="2">
        <v>3</v>
      </c>
      <c r="BI28" s="2">
        <v>2</v>
      </c>
      <c r="BJ28" s="2">
        <v>2</v>
      </c>
      <c r="BK28" s="198">
        <v>4</v>
      </c>
      <c r="BL28" s="2">
        <v>2</v>
      </c>
      <c r="BM28" s="2">
        <v>4</v>
      </c>
      <c r="BN28" s="2">
        <v>3</v>
      </c>
      <c r="BO28" s="2">
        <v>0</v>
      </c>
      <c r="BP28" s="2">
        <v>3</v>
      </c>
      <c r="BQ28" s="2">
        <v>2</v>
      </c>
      <c r="BR28" s="2">
        <v>4</v>
      </c>
      <c r="BS28" s="2">
        <v>0</v>
      </c>
      <c r="BT28" s="2">
        <v>4</v>
      </c>
      <c r="BU28" s="2">
        <v>4</v>
      </c>
      <c r="BV28" s="2">
        <v>3</v>
      </c>
      <c r="BW28" s="2">
        <v>0</v>
      </c>
      <c r="BX28" s="2">
        <v>2</v>
      </c>
      <c r="BY28" s="2">
        <v>4</v>
      </c>
      <c r="BZ28" s="2">
        <v>4</v>
      </c>
      <c r="CA28" s="2">
        <v>3</v>
      </c>
      <c r="CB28" s="2">
        <v>4</v>
      </c>
      <c r="CC28" s="2">
        <v>2</v>
      </c>
      <c r="CD28" s="2">
        <v>2</v>
      </c>
      <c r="CE28" s="2">
        <v>0</v>
      </c>
      <c r="CF28" s="2">
        <v>4</v>
      </c>
      <c r="CG28" s="2">
        <v>2</v>
      </c>
      <c r="CH28" s="2">
        <v>1</v>
      </c>
      <c r="CI28" s="2">
        <v>0</v>
      </c>
      <c r="CJ28" s="2">
        <v>4</v>
      </c>
      <c r="CK28" s="2">
        <v>4</v>
      </c>
      <c r="CL28" s="2">
        <v>4</v>
      </c>
      <c r="CM28" s="2">
        <v>4</v>
      </c>
      <c r="CN28" s="2">
        <v>2</v>
      </c>
      <c r="CO28" s="2">
        <v>0</v>
      </c>
      <c r="CP28" s="2">
        <v>0</v>
      </c>
      <c r="CQ28" s="2">
        <v>1</v>
      </c>
      <c r="CR28" s="2">
        <v>3</v>
      </c>
      <c r="CS28" s="2">
        <v>0</v>
      </c>
      <c r="CT28" s="2">
        <v>4</v>
      </c>
      <c r="CU28" s="2">
        <v>2</v>
      </c>
      <c r="CV28" s="198">
        <v>3</v>
      </c>
      <c r="CW28" s="2">
        <v>1</v>
      </c>
      <c r="CX28" s="2">
        <v>1</v>
      </c>
      <c r="CY28" s="2">
        <v>3</v>
      </c>
      <c r="CZ28" s="2">
        <v>3</v>
      </c>
      <c r="DA28" s="2">
        <v>3</v>
      </c>
      <c r="DB28" s="2">
        <v>1</v>
      </c>
      <c r="DC28" s="2">
        <v>3</v>
      </c>
      <c r="DD28" s="2">
        <v>3</v>
      </c>
      <c r="DE28" s="2">
        <v>1</v>
      </c>
      <c r="DF28" s="2">
        <v>2</v>
      </c>
      <c r="DG28" s="2">
        <v>3</v>
      </c>
      <c r="DH28" s="2">
        <v>3</v>
      </c>
      <c r="DI28" s="2">
        <v>3</v>
      </c>
      <c r="DJ28" s="2">
        <v>2</v>
      </c>
      <c r="DK28" s="2">
        <v>2</v>
      </c>
      <c r="DL28" s="2">
        <v>2</v>
      </c>
      <c r="DM28" s="2">
        <v>2</v>
      </c>
      <c r="DN28" s="2">
        <v>2</v>
      </c>
      <c r="DO28" s="234" t="s">
        <v>517</v>
      </c>
      <c r="DP28" s="232">
        <v>90</v>
      </c>
      <c r="DQ28" s="232" t="s">
        <v>516</v>
      </c>
      <c r="DR28" s="232">
        <v>4</v>
      </c>
      <c r="DS28" s="232" t="s">
        <v>68</v>
      </c>
      <c r="DT28" s="232" t="s">
        <v>68</v>
      </c>
      <c r="DU28" s="232" t="s">
        <v>68</v>
      </c>
      <c r="DV28" s="232" t="s">
        <v>69</v>
      </c>
      <c r="DW28" s="232" t="s">
        <v>26</v>
      </c>
      <c r="DX28" s="232" t="s">
        <v>26</v>
      </c>
      <c r="DY28" s="232" t="s">
        <v>26</v>
      </c>
      <c r="DZ28" s="232" t="s">
        <v>69</v>
      </c>
      <c r="EA28" s="232" t="s">
        <v>26</v>
      </c>
      <c r="EB28" s="232" t="s">
        <v>142</v>
      </c>
      <c r="EC28" s="232" t="s">
        <v>26</v>
      </c>
      <c r="ED28" s="232" t="s">
        <v>125</v>
      </c>
      <c r="EE28" s="232" t="s">
        <v>124</v>
      </c>
      <c r="EF28" s="232" t="s">
        <v>146</v>
      </c>
      <c r="EG28" s="198">
        <v>300</v>
      </c>
      <c r="EH28" s="2" t="s">
        <v>9</v>
      </c>
      <c r="EI28" s="2" t="s">
        <v>9</v>
      </c>
      <c r="EJ28" s="2" t="s">
        <v>513</v>
      </c>
      <c r="EK28" s="2" t="s">
        <v>60</v>
      </c>
      <c r="EL28" s="2" t="s">
        <v>21</v>
      </c>
      <c r="EM28" s="198">
        <v>5</v>
      </c>
      <c r="EN28" s="2">
        <v>1</v>
      </c>
      <c r="EO28" s="2">
        <v>5</v>
      </c>
      <c r="EP28" s="2">
        <v>1</v>
      </c>
      <c r="EQ28" s="2" t="s">
        <v>16</v>
      </c>
      <c r="ER28" s="2" t="s">
        <v>17</v>
      </c>
      <c r="ES28" s="2" t="s">
        <v>20</v>
      </c>
      <c r="ET28" s="2" t="s">
        <v>20</v>
      </c>
      <c r="EU28" s="2" t="s">
        <v>20</v>
      </c>
      <c r="EV28" s="2">
        <v>1</v>
      </c>
      <c r="EW28" s="2">
        <v>5</v>
      </c>
      <c r="EX28" s="2">
        <v>5</v>
      </c>
      <c r="EY28" s="2">
        <v>5</v>
      </c>
      <c r="EZ28" s="2" t="s">
        <v>512</v>
      </c>
      <c r="FA28" s="2" t="s">
        <v>14</v>
      </c>
      <c r="FB28" s="2" t="s">
        <v>9</v>
      </c>
      <c r="FC28" s="2" t="s">
        <v>58</v>
      </c>
      <c r="FD28" s="2" t="s">
        <v>162</v>
      </c>
      <c r="FE28" s="2" t="s">
        <v>7</v>
      </c>
      <c r="FF28" s="2" t="s">
        <v>7</v>
      </c>
      <c r="FG28" s="2" t="s">
        <v>7</v>
      </c>
      <c r="FH28" s="198" t="s">
        <v>143</v>
      </c>
      <c r="FI28" s="2" t="s">
        <v>92</v>
      </c>
      <c r="FJ28" s="2" t="s">
        <v>9</v>
      </c>
      <c r="FK28" s="2" t="s">
        <v>7</v>
      </c>
      <c r="FL28" s="2" t="s">
        <v>142</v>
      </c>
      <c r="FM28" s="2" t="s">
        <v>511</v>
      </c>
      <c r="FN28" s="2" t="s">
        <v>9</v>
      </c>
      <c r="FO28" s="2" t="s">
        <v>9</v>
      </c>
      <c r="FP28" s="2" t="s">
        <v>7</v>
      </c>
      <c r="FR28" s="2" t="s">
        <v>9</v>
      </c>
      <c r="FS28" s="2" t="s">
        <v>7</v>
      </c>
      <c r="FT28" s="2" t="s">
        <v>142</v>
      </c>
      <c r="FU28" s="2" t="s">
        <v>7</v>
      </c>
      <c r="FV28" s="2" t="s">
        <v>7</v>
      </c>
      <c r="FW28" s="2" t="s">
        <v>337</v>
      </c>
      <c r="GA28" s="2">
        <v>5</v>
      </c>
      <c r="GF28" s="2" t="s">
        <v>5</v>
      </c>
      <c r="GV28" s="2" t="s">
        <v>54</v>
      </c>
      <c r="HD28" s="2" t="s">
        <v>158</v>
      </c>
      <c r="HH28" s="2" t="s">
        <v>229</v>
      </c>
      <c r="HI28" s="2" t="s">
        <v>1</v>
      </c>
      <c r="HJ28" s="2" t="s">
        <v>1</v>
      </c>
      <c r="HL28" s="2" t="s">
        <v>0</v>
      </c>
      <c r="HM28">
        <f t="shared" si="0"/>
        <v>43</v>
      </c>
      <c r="HN28">
        <f t="shared" si="1"/>
        <v>15</v>
      </c>
      <c r="HO28">
        <f t="shared" si="2"/>
        <v>1</v>
      </c>
      <c r="HP28" s="1">
        <f t="shared" si="3"/>
        <v>21</v>
      </c>
      <c r="HQ28" s="1">
        <f t="shared" si="4"/>
        <v>24</v>
      </c>
      <c r="HR28" s="1">
        <f t="shared" si="5"/>
        <v>10</v>
      </c>
      <c r="HS28" s="1">
        <f t="shared" si="6"/>
        <v>18</v>
      </c>
      <c r="HT28" s="1">
        <f t="shared" si="7"/>
        <v>67</v>
      </c>
      <c r="HU28" s="1">
        <f t="shared" si="8"/>
        <v>1410</v>
      </c>
      <c r="HV28" s="1">
        <v>3</v>
      </c>
      <c r="HW28" s="1">
        <v>3</v>
      </c>
      <c r="HX28" s="1">
        <v>3</v>
      </c>
      <c r="HY28" s="1">
        <v>3</v>
      </c>
      <c r="HZ28" s="1">
        <v>2</v>
      </c>
      <c r="IA28" s="1">
        <v>0</v>
      </c>
      <c r="IB28" s="1">
        <v>3</v>
      </c>
      <c r="IC28" s="1">
        <v>17</v>
      </c>
    </row>
    <row r="29" spans="1:237" ht="15.75" customHeight="1" x14ac:dyDescent="0.35">
      <c r="A29" s="4">
        <v>43957.572952546296</v>
      </c>
      <c r="B29" s="2" t="s">
        <v>2568</v>
      </c>
      <c r="C29" s="2">
        <v>21</v>
      </c>
      <c r="D29" s="2" t="s">
        <v>51</v>
      </c>
      <c r="E29" s="2" t="s">
        <v>50</v>
      </c>
      <c r="F29" s="2"/>
      <c r="G29" s="2"/>
      <c r="H29" s="2"/>
      <c r="I29" s="2"/>
      <c r="J29" s="2" t="s">
        <v>7</v>
      </c>
      <c r="L29" s="2" t="s">
        <v>7</v>
      </c>
      <c r="N29" s="2" t="s">
        <v>7</v>
      </c>
      <c r="Q29" s="2" t="s">
        <v>20</v>
      </c>
      <c r="R29" s="2" t="s">
        <v>40</v>
      </c>
      <c r="S29" s="2">
        <v>1</v>
      </c>
      <c r="T29" s="2" t="s">
        <v>20</v>
      </c>
      <c r="U29" s="2">
        <v>1</v>
      </c>
      <c r="V29" s="2" t="s">
        <v>39</v>
      </c>
      <c r="W29" s="2">
        <v>1</v>
      </c>
      <c r="X29" s="2" t="s">
        <v>20</v>
      </c>
      <c r="Y29" s="2">
        <v>1</v>
      </c>
      <c r="Z29" s="2" t="s">
        <v>115</v>
      </c>
      <c r="AA29" s="2" t="s">
        <v>9</v>
      </c>
      <c r="AB29" s="2" t="s">
        <v>682</v>
      </c>
      <c r="AC29" s="2" t="s">
        <v>9</v>
      </c>
      <c r="AD29" s="2" t="s">
        <v>681</v>
      </c>
      <c r="AE29" s="2" t="s">
        <v>9</v>
      </c>
      <c r="AF29" s="2" t="s">
        <v>112</v>
      </c>
      <c r="AG29" s="2" t="s">
        <v>256</v>
      </c>
      <c r="AH29" s="2" t="s">
        <v>9</v>
      </c>
      <c r="AI29" s="2" t="s">
        <v>680</v>
      </c>
      <c r="AJ29" s="198">
        <v>0</v>
      </c>
      <c r="AK29" s="2">
        <v>0</v>
      </c>
      <c r="AL29" s="2">
        <v>0</v>
      </c>
      <c r="AM29" s="2">
        <v>0</v>
      </c>
      <c r="AN29" s="2">
        <v>0</v>
      </c>
      <c r="AO29" s="2">
        <v>0</v>
      </c>
      <c r="AP29" s="2">
        <v>360</v>
      </c>
      <c r="AQ29" s="198">
        <v>4</v>
      </c>
      <c r="AR29" s="2">
        <v>4</v>
      </c>
      <c r="AS29" s="2">
        <v>1</v>
      </c>
      <c r="AT29" s="2">
        <v>2</v>
      </c>
      <c r="AU29" s="2">
        <v>4</v>
      </c>
      <c r="AV29" s="2">
        <v>1</v>
      </c>
      <c r="AW29" s="2">
        <v>2</v>
      </c>
      <c r="AX29" s="2">
        <v>3</v>
      </c>
      <c r="AY29" s="2">
        <v>1</v>
      </c>
      <c r="AZ29" s="2">
        <v>4</v>
      </c>
      <c r="BA29" s="2">
        <v>3</v>
      </c>
      <c r="BB29" s="2">
        <v>1</v>
      </c>
      <c r="BC29" s="2">
        <v>1</v>
      </c>
      <c r="BD29" s="2">
        <v>1</v>
      </c>
      <c r="BE29" s="2">
        <v>4</v>
      </c>
      <c r="BF29" s="2">
        <v>4</v>
      </c>
      <c r="BG29" s="2">
        <v>1</v>
      </c>
      <c r="BH29" s="2">
        <v>1</v>
      </c>
      <c r="BI29" s="2">
        <v>3</v>
      </c>
      <c r="BJ29" s="2">
        <v>4</v>
      </c>
      <c r="BK29" s="198">
        <v>1</v>
      </c>
      <c r="BL29" s="2">
        <v>0</v>
      </c>
      <c r="BM29" s="2">
        <v>2</v>
      </c>
      <c r="BN29" s="2">
        <v>0</v>
      </c>
      <c r="BO29" s="2">
        <v>3</v>
      </c>
      <c r="BP29" s="2">
        <v>0</v>
      </c>
      <c r="BQ29" s="2">
        <v>2</v>
      </c>
      <c r="BR29" s="2">
        <v>0</v>
      </c>
      <c r="BS29" s="2">
        <v>1</v>
      </c>
      <c r="BT29" s="2">
        <v>0</v>
      </c>
      <c r="BU29" s="2">
        <v>0</v>
      </c>
      <c r="BV29" s="2">
        <v>0</v>
      </c>
      <c r="BW29" s="2">
        <v>3</v>
      </c>
      <c r="BX29" s="2">
        <v>0</v>
      </c>
      <c r="BY29" s="2">
        <v>0</v>
      </c>
      <c r="BZ29" s="2">
        <v>1</v>
      </c>
      <c r="CA29" s="2">
        <v>1</v>
      </c>
      <c r="CB29" s="2">
        <v>2</v>
      </c>
      <c r="CC29" s="2">
        <v>0</v>
      </c>
      <c r="CD29" s="2">
        <v>0</v>
      </c>
      <c r="CE29" s="2">
        <v>0</v>
      </c>
      <c r="CF29" s="2">
        <v>0</v>
      </c>
      <c r="CG29" s="2">
        <v>0</v>
      </c>
      <c r="CH29" s="2">
        <v>2</v>
      </c>
      <c r="CI29" s="2">
        <v>0</v>
      </c>
      <c r="CJ29" s="2">
        <v>2</v>
      </c>
      <c r="CK29" s="2">
        <v>1</v>
      </c>
      <c r="CL29" s="2">
        <v>0</v>
      </c>
      <c r="CM29" s="2">
        <v>0</v>
      </c>
      <c r="CN29" s="2">
        <v>0</v>
      </c>
      <c r="CO29" s="2">
        <v>0</v>
      </c>
      <c r="CP29" s="2">
        <v>2</v>
      </c>
      <c r="CQ29" s="2">
        <v>0</v>
      </c>
      <c r="CR29" s="2">
        <v>2</v>
      </c>
      <c r="CS29" s="2">
        <v>0</v>
      </c>
      <c r="CT29" s="2">
        <v>1</v>
      </c>
      <c r="CU29" s="2">
        <v>0</v>
      </c>
      <c r="CV29" s="198">
        <v>1</v>
      </c>
      <c r="CW29" s="2">
        <v>1</v>
      </c>
      <c r="CX29" s="2">
        <v>2</v>
      </c>
      <c r="CY29" s="2">
        <v>1</v>
      </c>
      <c r="CZ29" s="2">
        <v>1</v>
      </c>
      <c r="DA29" s="2">
        <v>1</v>
      </c>
      <c r="DB29" s="2">
        <v>1</v>
      </c>
      <c r="DC29" s="2">
        <v>1</v>
      </c>
      <c r="DD29" s="2">
        <v>1</v>
      </c>
      <c r="DE29" s="2">
        <v>1</v>
      </c>
      <c r="DF29" s="2">
        <v>1</v>
      </c>
      <c r="DG29" s="2">
        <v>1</v>
      </c>
      <c r="DH29" s="2">
        <v>1</v>
      </c>
      <c r="DI29" s="2">
        <v>1</v>
      </c>
      <c r="DJ29" s="2">
        <v>1</v>
      </c>
      <c r="DK29" s="2">
        <v>1</v>
      </c>
      <c r="DL29" s="2">
        <v>1</v>
      </c>
      <c r="DM29" s="2">
        <v>1</v>
      </c>
      <c r="DN29" s="2">
        <v>1</v>
      </c>
      <c r="DO29" s="231" t="s">
        <v>679</v>
      </c>
      <c r="DP29" s="232" t="s">
        <v>533</v>
      </c>
      <c r="DQ29" s="233" t="s">
        <v>678</v>
      </c>
      <c r="DR29" s="232">
        <v>9</v>
      </c>
      <c r="DS29" s="232" t="s">
        <v>103</v>
      </c>
      <c r="DT29" s="232" t="s">
        <v>26</v>
      </c>
      <c r="DU29" s="232" t="s">
        <v>103</v>
      </c>
      <c r="DV29" s="232" t="s">
        <v>26</v>
      </c>
      <c r="DW29" s="232" t="s">
        <v>26</v>
      </c>
      <c r="DX29" s="232" t="s">
        <v>26</v>
      </c>
      <c r="DY29" s="232" t="s">
        <v>69</v>
      </c>
      <c r="DZ29" s="232" t="s">
        <v>26</v>
      </c>
      <c r="EA29" s="232" t="s">
        <v>103</v>
      </c>
      <c r="EB29" s="232" t="s">
        <v>102</v>
      </c>
      <c r="EC29" s="232" t="s">
        <v>26</v>
      </c>
      <c r="ED29" s="232" t="s">
        <v>25</v>
      </c>
      <c r="EE29" s="232" t="s">
        <v>24</v>
      </c>
      <c r="EF29" s="232" t="s">
        <v>100</v>
      </c>
      <c r="EG29" s="198">
        <v>90</v>
      </c>
      <c r="EH29" s="2" t="s">
        <v>7</v>
      </c>
      <c r="EI29" s="2" t="s">
        <v>7</v>
      </c>
      <c r="EK29" s="2" t="s">
        <v>22</v>
      </c>
      <c r="EL29" s="2" t="s">
        <v>21</v>
      </c>
      <c r="EM29" s="198">
        <v>4</v>
      </c>
      <c r="EN29" s="2">
        <v>4</v>
      </c>
      <c r="EO29" s="2">
        <v>3</v>
      </c>
      <c r="EP29" s="2">
        <v>3</v>
      </c>
      <c r="EQ29" s="2" t="s">
        <v>17</v>
      </c>
      <c r="ER29" s="2" t="s">
        <v>20</v>
      </c>
      <c r="ES29" s="2" t="s">
        <v>16</v>
      </c>
      <c r="ET29" s="2" t="s">
        <v>18</v>
      </c>
      <c r="EU29" s="2" t="s">
        <v>18</v>
      </c>
      <c r="EV29" s="2">
        <v>4</v>
      </c>
      <c r="EW29" s="2">
        <v>2</v>
      </c>
      <c r="EX29" s="2">
        <v>1</v>
      </c>
      <c r="EY29" s="2">
        <v>4</v>
      </c>
      <c r="FA29" s="2" t="s">
        <v>14</v>
      </c>
      <c r="FB29" s="2" t="s">
        <v>9</v>
      </c>
      <c r="FC29" s="2" t="s">
        <v>94</v>
      </c>
      <c r="FD29" s="2" t="s">
        <v>58</v>
      </c>
      <c r="FE29" s="2" t="s">
        <v>7</v>
      </c>
      <c r="FF29" s="2" t="s">
        <v>7</v>
      </c>
      <c r="FG29" s="2" t="s">
        <v>7</v>
      </c>
      <c r="FH29" s="198" t="s">
        <v>12</v>
      </c>
      <c r="FI29" s="2" t="s">
        <v>11</v>
      </c>
      <c r="FJ29" s="2" t="s">
        <v>7</v>
      </c>
      <c r="FK29" s="2" t="s">
        <v>7</v>
      </c>
      <c r="FM29" s="2" t="s">
        <v>677</v>
      </c>
      <c r="FN29" s="2" t="s">
        <v>9</v>
      </c>
      <c r="FO29" s="2" t="s">
        <v>9</v>
      </c>
      <c r="FP29" s="2" t="s">
        <v>9</v>
      </c>
      <c r="FQ29" s="2" t="s">
        <v>8</v>
      </c>
      <c r="FR29" s="2" t="s">
        <v>7</v>
      </c>
      <c r="FS29" s="2" t="s">
        <v>7</v>
      </c>
      <c r="FU29" s="2" t="s">
        <v>7</v>
      </c>
      <c r="FV29" s="2" t="s">
        <v>7</v>
      </c>
      <c r="FW29" s="2" t="s">
        <v>6</v>
      </c>
      <c r="GB29" s="2">
        <v>2</v>
      </c>
      <c r="GF29" s="2" t="s">
        <v>5</v>
      </c>
      <c r="GV29" s="2" t="s">
        <v>54</v>
      </c>
      <c r="GZ29" s="2" t="s">
        <v>141</v>
      </c>
      <c r="HB29" s="2" t="s">
        <v>293</v>
      </c>
      <c r="HC29" s="2" t="s">
        <v>1</v>
      </c>
      <c r="HD29" s="2" t="s">
        <v>1</v>
      </c>
      <c r="HL29" s="2" t="s">
        <v>0</v>
      </c>
      <c r="HM29">
        <f t="shared" si="0"/>
        <v>20</v>
      </c>
      <c r="HN29">
        <f t="shared" si="1"/>
        <v>4</v>
      </c>
      <c r="HO29">
        <f t="shared" si="2"/>
        <v>11</v>
      </c>
      <c r="HP29" s="1">
        <f t="shared" si="3"/>
        <v>0</v>
      </c>
      <c r="HQ29" s="1">
        <f t="shared" si="4"/>
        <v>3</v>
      </c>
      <c r="HR29" s="1">
        <f t="shared" si="5"/>
        <v>2</v>
      </c>
      <c r="HS29" s="1">
        <f t="shared" si="6"/>
        <v>6</v>
      </c>
      <c r="HT29" s="1">
        <f t="shared" si="7"/>
        <v>25</v>
      </c>
      <c r="HU29" s="1">
        <f t="shared" si="8"/>
        <v>0</v>
      </c>
      <c r="HV29" s="1">
        <v>1</v>
      </c>
      <c r="HW29" s="1">
        <v>1</v>
      </c>
      <c r="HX29" s="1">
        <v>0</v>
      </c>
      <c r="HY29" s="1">
        <v>0</v>
      </c>
      <c r="HZ29" s="1">
        <v>1</v>
      </c>
      <c r="IA29" s="1">
        <v>0</v>
      </c>
      <c r="IB29" s="1">
        <v>1</v>
      </c>
      <c r="IC29" s="1">
        <v>4</v>
      </c>
    </row>
    <row r="30" spans="1:237" ht="15.75" customHeight="1" x14ac:dyDescent="0.35">
      <c r="A30" s="4">
        <v>43957.462288668983</v>
      </c>
      <c r="B30" s="2" t="s">
        <v>2569</v>
      </c>
      <c r="C30" s="2">
        <v>26</v>
      </c>
      <c r="D30" s="2" t="s">
        <v>139</v>
      </c>
      <c r="E30" s="2" t="s">
        <v>50</v>
      </c>
      <c r="F30" s="2"/>
      <c r="G30" s="2"/>
      <c r="H30" s="2"/>
      <c r="I30" s="2"/>
      <c r="J30" s="2" t="s">
        <v>7</v>
      </c>
      <c r="L30" s="2" t="s">
        <v>7</v>
      </c>
      <c r="N30" s="2" t="s">
        <v>7</v>
      </c>
      <c r="Q30" s="2" t="s">
        <v>20</v>
      </c>
      <c r="R30" s="2" t="s">
        <v>40</v>
      </c>
      <c r="S30" s="2">
        <v>1</v>
      </c>
      <c r="T30" s="2" t="s">
        <v>20</v>
      </c>
      <c r="U30" s="2">
        <v>2</v>
      </c>
      <c r="V30" s="2" t="s">
        <v>194</v>
      </c>
      <c r="W30" s="2" t="s">
        <v>20</v>
      </c>
      <c r="X30" s="2" t="s">
        <v>20</v>
      </c>
      <c r="Y30" s="2" t="s">
        <v>20</v>
      </c>
      <c r="Z30" s="2" t="s">
        <v>133</v>
      </c>
      <c r="AA30" s="2" t="s">
        <v>9</v>
      </c>
      <c r="AB30" s="2" t="s">
        <v>798</v>
      </c>
      <c r="AC30" s="2" t="s">
        <v>7</v>
      </c>
      <c r="AE30" s="2" t="s">
        <v>9</v>
      </c>
      <c r="AF30" s="2" t="s">
        <v>35</v>
      </c>
      <c r="AG30" s="2" t="s">
        <v>34</v>
      </c>
      <c r="AH30" s="2" t="s">
        <v>9</v>
      </c>
      <c r="AI30" s="2" t="s">
        <v>797</v>
      </c>
      <c r="AJ30" s="198">
        <v>3</v>
      </c>
      <c r="AK30" s="2">
        <v>40</v>
      </c>
      <c r="AL30" s="2">
        <v>0</v>
      </c>
      <c r="AM30" s="1">
        <v>0</v>
      </c>
      <c r="AN30" s="2">
        <v>3</v>
      </c>
      <c r="AO30" s="2">
        <v>30</v>
      </c>
      <c r="AP30" s="2">
        <v>720</v>
      </c>
      <c r="AQ30" s="198">
        <v>2</v>
      </c>
      <c r="AR30" s="2">
        <v>3</v>
      </c>
      <c r="AS30" s="2">
        <v>3</v>
      </c>
      <c r="AT30" s="2">
        <v>3</v>
      </c>
      <c r="AU30" s="2">
        <v>2</v>
      </c>
      <c r="AV30" s="2">
        <v>2</v>
      </c>
      <c r="AW30" s="2">
        <v>2</v>
      </c>
      <c r="AX30" s="2">
        <v>3</v>
      </c>
      <c r="AY30" s="2">
        <v>2</v>
      </c>
      <c r="AZ30" s="2">
        <v>4</v>
      </c>
      <c r="BA30" s="2">
        <v>3</v>
      </c>
      <c r="BB30" s="2">
        <v>2</v>
      </c>
      <c r="BC30" s="2">
        <v>2</v>
      </c>
      <c r="BD30" s="2">
        <v>3</v>
      </c>
      <c r="BE30" s="2">
        <v>3</v>
      </c>
      <c r="BF30" s="2">
        <v>3</v>
      </c>
      <c r="BG30" s="2">
        <v>2</v>
      </c>
      <c r="BH30" s="2">
        <v>1</v>
      </c>
      <c r="BI30" s="2">
        <v>2</v>
      </c>
      <c r="BJ30" s="2">
        <v>3</v>
      </c>
      <c r="BK30" s="198">
        <v>1</v>
      </c>
      <c r="BL30" s="2">
        <v>0</v>
      </c>
      <c r="BM30" s="2">
        <v>2</v>
      </c>
      <c r="BN30" s="2">
        <v>1</v>
      </c>
      <c r="BO30" s="2">
        <v>2</v>
      </c>
      <c r="BP30" s="2">
        <v>0</v>
      </c>
      <c r="BQ30" s="2">
        <v>2</v>
      </c>
      <c r="BR30" s="2">
        <v>1</v>
      </c>
      <c r="BS30" s="2">
        <v>3</v>
      </c>
      <c r="BT30" s="2">
        <v>2</v>
      </c>
      <c r="BU30" s="2">
        <v>1</v>
      </c>
      <c r="BV30" s="2">
        <v>1</v>
      </c>
      <c r="BW30" s="2">
        <v>2</v>
      </c>
      <c r="BX30" s="2">
        <v>0</v>
      </c>
      <c r="BY30" s="2">
        <v>1</v>
      </c>
      <c r="BZ30" s="2">
        <v>2</v>
      </c>
      <c r="CA30" s="2">
        <v>3</v>
      </c>
      <c r="CB30" s="2">
        <v>2</v>
      </c>
      <c r="CC30" s="2">
        <v>1</v>
      </c>
      <c r="CD30" s="2">
        <v>2</v>
      </c>
      <c r="CE30" s="2">
        <v>0</v>
      </c>
      <c r="CF30" s="2">
        <v>1</v>
      </c>
      <c r="CG30" s="2">
        <v>0</v>
      </c>
      <c r="CH30" s="2">
        <v>2</v>
      </c>
      <c r="CI30" s="2">
        <v>0</v>
      </c>
      <c r="CJ30" s="2">
        <v>3</v>
      </c>
      <c r="CK30" s="2">
        <v>2</v>
      </c>
      <c r="CL30" s="2">
        <v>1</v>
      </c>
      <c r="CM30" s="2">
        <v>2</v>
      </c>
      <c r="CN30" s="2">
        <v>0</v>
      </c>
      <c r="CO30" s="2">
        <v>0</v>
      </c>
      <c r="CP30" s="2">
        <v>2</v>
      </c>
      <c r="CQ30" s="2">
        <v>0</v>
      </c>
      <c r="CR30" s="2">
        <v>1</v>
      </c>
      <c r="CS30" s="2">
        <v>2</v>
      </c>
      <c r="CT30" s="2">
        <v>3</v>
      </c>
      <c r="CU30" s="2">
        <v>0</v>
      </c>
      <c r="CV30" s="198">
        <v>2</v>
      </c>
      <c r="CW30" s="2">
        <v>1</v>
      </c>
      <c r="CX30" s="2">
        <v>1</v>
      </c>
      <c r="CY30" s="2">
        <v>1</v>
      </c>
      <c r="CZ30" s="2">
        <v>1</v>
      </c>
      <c r="DA30" s="2">
        <v>1</v>
      </c>
      <c r="DB30" s="2">
        <v>1</v>
      </c>
      <c r="DC30" s="2">
        <v>1</v>
      </c>
      <c r="DD30" s="2">
        <v>1</v>
      </c>
      <c r="DE30" s="2">
        <v>1</v>
      </c>
      <c r="DF30" s="2">
        <v>1</v>
      </c>
      <c r="DG30" s="2">
        <v>1</v>
      </c>
      <c r="DH30" s="2">
        <v>1</v>
      </c>
      <c r="DI30" s="2">
        <v>1</v>
      </c>
      <c r="DJ30" s="2">
        <v>1</v>
      </c>
      <c r="DK30" s="2">
        <v>1</v>
      </c>
      <c r="DL30" s="2">
        <v>1</v>
      </c>
      <c r="DM30" s="2">
        <v>1</v>
      </c>
      <c r="DN30" s="2">
        <v>1</v>
      </c>
      <c r="DO30" s="231" t="s">
        <v>72</v>
      </c>
      <c r="DP30" s="232" t="s">
        <v>105</v>
      </c>
      <c r="DQ30" s="233" t="s">
        <v>793</v>
      </c>
      <c r="DR30" s="232">
        <v>6.5</v>
      </c>
      <c r="DS30" s="232" t="s">
        <v>69</v>
      </c>
      <c r="DT30" s="232" t="s">
        <v>26</v>
      </c>
      <c r="DU30" s="232" t="s">
        <v>26</v>
      </c>
      <c r="DV30" s="232" t="s">
        <v>26</v>
      </c>
      <c r="DW30" s="232" t="s">
        <v>26</v>
      </c>
      <c r="DX30" s="232" t="s">
        <v>26</v>
      </c>
      <c r="DY30" s="232" t="s">
        <v>26</v>
      </c>
      <c r="DZ30" s="232" t="s">
        <v>26</v>
      </c>
      <c r="EA30" s="232" t="s">
        <v>26</v>
      </c>
      <c r="EB30" s="232" t="s">
        <v>378</v>
      </c>
      <c r="EC30" s="232" t="s">
        <v>26</v>
      </c>
      <c r="ED30" s="232" t="s">
        <v>25</v>
      </c>
      <c r="EE30" s="232" t="s">
        <v>24</v>
      </c>
      <c r="EF30" s="232" t="s">
        <v>100</v>
      </c>
      <c r="EG30" s="198">
        <v>45</v>
      </c>
      <c r="EH30" s="2" t="s">
        <v>7</v>
      </c>
      <c r="EI30" s="2" t="s">
        <v>9</v>
      </c>
      <c r="EK30" s="2" t="s">
        <v>96</v>
      </c>
      <c r="EL30" s="2" t="s">
        <v>96</v>
      </c>
      <c r="EM30" s="198">
        <v>5</v>
      </c>
      <c r="EN30" s="2">
        <v>2</v>
      </c>
      <c r="EO30" s="2">
        <v>5</v>
      </c>
      <c r="EP30" s="2">
        <v>1</v>
      </c>
      <c r="EQ30" s="2" t="s">
        <v>19</v>
      </c>
      <c r="ER30" s="2" t="s">
        <v>16</v>
      </c>
      <c r="ES30" s="2" t="s">
        <v>17</v>
      </c>
      <c r="ET30" s="2" t="s">
        <v>18</v>
      </c>
      <c r="EU30" s="2" t="s">
        <v>20</v>
      </c>
      <c r="EV30" s="2">
        <v>2</v>
      </c>
      <c r="EW30" s="2">
        <v>4</v>
      </c>
      <c r="EX30" s="2">
        <v>2</v>
      </c>
      <c r="EY30" s="2">
        <v>5</v>
      </c>
      <c r="FA30" s="2" t="s">
        <v>14</v>
      </c>
      <c r="FB30" s="2" t="s">
        <v>9</v>
      </c>
      <c r="FC30" s="2" t="s">
        <v>94</v>
      </c>
      <c r="FD30" s="2" t="s">
        <v>162</v>
      </c>
      <c r="FE30" s="2" t="s">
        <v>13</v>
      </c>
      <c r="FF30" s="2" t="s">
        <v>13</v>
      </c>
      <c r="FG30" s="2" t="s">
        <v>7</v>
      </c>
      <c r="FH30" s="198" t="s">
        <v>12</v>
      </c>
      <c r="FI30" s="2" t="s">
        <v>57</v>
      </c>
      <c r="FJ30" s="2" t="s">
        <v>9</v>
      </c>
      <c r="FK30" s="2" t="s">
        <v>7</v>
      </c>
      <c r="FM30" s="2" t="s">
        <v>791</v>
      </c>
      <c r="FN30" s="2" t="s">
        <v>9</v>
      </c>
      <c r="FO30" s="2" t="s">
        <v>9</v>
      </c>
      <c r="FP30" s="2" t="s">
        <v>9</v>
      </c>
      <c r="FQ30" s="2" t="s">
        <v>8</v>
      </c>
      <c r="FR30" s="2" t="s">
        <v>7</v>
      </c>
      <c r="FS30" s="2" t="s">
        <v>7</v>
      </c>
      <c r="FW30" s="2" t="s">
        <v>121</v>
      </c>
      <c r="FX30" s="2">
        <v>7</v>
      </c>
      <c r="GF30" s="2" t="s">
        <v>5</v>
      </c>
      <c r="GV30" s="2" t="s">
        <v>54</v>
      </c>
      <c r="GZ30" s="2" t="s">
        <v>141</v>
      </c>
      <c r="HA30" s="2" t="s">
        <v>1</v>
      </c>
      <c r="HB30" s="2" t="s">
        <v>1</v>
      </c>
      <c r="HD30" s="2" t="s">
        <v>1</v>
      </c>
      <c r="HL30" s="2" t="s">
        <v>0</v>
      </c>
      <c r="HM30">
        <f t="shared" si="0"/>
        <v>20</v>
      </c>
      <c r="HN30">
        <f t="shared" si="1"/>
        <v>7</v>
      </c>
      <c r="HO30">
        <f t="shared" si="2"/>
        <v>13</v>
      </c>
      <c r="HP30" s="1">
        <f t="shared" si="3"/>
        <v>6</v>
      </c>
      <c r="HQ30" s="1">
        <f t="shared" si="4"/>
        <v>9</v>
      </c>
      <c r="HR30" s="1">
        <f t="shared" si="5"/>
        <v>4</v>
      </c>
      <c r="HS30" s="1">
        <f t="shared" si="6"/>
        <v>9</v>
      </c>
      <c r="HT30" s="1">
        <f t="shared" si="7"/>
        <v>44</v>
      </c>
      <c r="HU30" s="1">
        <f t="shared" si="8"/>
        <v>1185</v>
      </c>
      <c r="HV30" s="1">
        <v>1</v>
      </c>
      <c r="HW30" s="1">
        <v>2</v>
      </c>
      <c r="HX30" s="1">
        <v>1</v>
      </c>
      <c r="HY30" s="1">
        <v>0</v>
      </c>
      <c r="HZ30" s="1">
        <v>0</v>
      </c>
      <c r="IA30" s="1">
        <v>0</v>
      </c>
      <c r="IB30" s="1">
        <v>1</v>
      </c>
      <c r="IC30" s="1">
        <v>5</v>
      </c>
    </row>
    <row r="31" spans="1:237" ht="15.75" customHeight="1" x14ac:dyDescent="0.35">
      <c r="A31" s="4">
        <v>43957.429419085645</v>
      </c>
      <c r="B31" s="2" t="s">
        <v>2570</v>
      </c>
      <c r="C31" s="2">
        <v>19</v>
      </c>
      <c r="D31" s="2" t="s">
        <v>51</v>
      </c>
      <c r="E31" s="2" t="s">
        <v>50</v>
      </c>
      <c r="F31" s="2"/>
      <c r="G31" s="2"/>
      <c r="H31" s="2"/>
      <c r="I31" s="2"/>
      <c r="J31" s="2" t="s">
        <v>9</v>
      </c>
      <c r="K31" s="2" t="s">
        <v>874</v>
      </c>
      <c r="L31" s="2" t="s">
        <v>7</v>
      </c>
      <c r="M31" s="2" t="s">
        <v>351</v>
      </c>
      <c r="N31" s="2" t="s">
        <v>7</v>
      </c>
      <c r="Q31" s="2" t="s">
        <v>20</v>
      </c>
      <c r="R31" s="2" t="s">
        <v>40</v>
      </c>
      <c r="S31" s="2" t="s">
        <v>20</v>
      </c>
      <c r="T31" s="2" t="s">
        <v>20</v>
      </c>
      <c r="U31" s="2" t="s">
        <v>20</v>
      </c>
      <c r="V31" s="2" t="s">
        <v>39</v>
      </c>
      <c r="W31" s="2" t="s">
        <v>79</v>
      </c>
      <c r="X31" s="2">
        <v>2</v>
      </c>
      <c r="Y31" s="2" t="s">
        <v>20</v>
      </c>
      <c r="Z31" s="2" t="s">
        <v>115</v>
      </c>
      <c r="AA31" s="2" t="s">
        <v>7</v>
      </c>
      <c r="AC31" s="2" t="s">
        <v>9</v>
      </c>
      <c r="AD31" s="2" t="s">
        <v>873</v>
      </c>
      <c r="AE31" s="2" t="s">
        <v>9</v>
      </c>
      <c r="AF31" s="2" t="s">
        <v>35</v>
      </c>
      <c r="AG31" s="2" t="s">
        <v>34</v>
      </c>
      <c r="AH31" s="2" t="s">
        <v>9</v>
      </c>
      <c r="AJ31" s="198">
        <v>0</v>
      </c>
      <c r="AK31" s="1">
        <v>0</v>
      </c>
      <c r="AL31" s="2">
        <v>1</v>
      </c>
      <c r="AM31" s="1">
        <v>0</v>
      </c>
      <c r="AN31" s="2">
        <v>7</v>
      </c>
      <c r="AO31" s="1">
        <v>0</v>
      </c>
      <c r="AP31" s="2">
        <v>1200</v>
      </c>
      <c r="AQ31" s="198">
        <v>2</v>
      </c>
      <c r="AR31" s="2">
        <v>2</v>
      </c>
      <c r="AS31" s="2">
        <v>4</v>
      </c>
      <c r="AT31" s="2">
        <v>4</v>
      </c>
      <c r="AU31" s="2">
        <v>2</v>
      </c>
      <c r="AV31" s="2">
        <v>3</v>
      </c>
      <c r="AW31" s="2">
        <v>4</v>
      </c>
      <c r="AX31" s="2">
        <v>2</v>
      </c>
      <c r="AY31" s="2">
        <v>3</v>
      </c>
      <c r="AZ31" s="2">
        <v>2</v>
      </c>
      <c r="BA31" s="2">
        <v>2</v>
      </c>
      <c r="BB31" s="2">
        <v>4</v>
      </c>
      <c r="BC31" s="2">
        <v>4</v>
      </c>
      <c r="BD31" s="2">
        <v>4</v>
      </c>
      <c r="BE31" s="2">
        <v>2</v>
      </c>
      <c r="BF31" s="2">
        <v>3</v>
      </c>
      <c r="BG31" s="2">
        <v>4</v>
      </c>
      <c r="BH31" s="2">
        <v>3</v>
      </c>
      <c r="BI31" s="2">
        <v>2</v>
      </c>
      <c r="BJ31" s="2">
        <v>3</v>
      </c>
      <c r="BK31" s="198">
        <v>3</v>
      </c>
      <c r="BL31" s="2">
        <v>2</v>
      </c>
      <c r="BM31" s="2">
        <v>4</v>
      </c>
      <c r="BN31" s="2">
        <v>2</v>
      </c>
      <c r="BO31" s="2">
        <v>3</v>
      </c>
      <c r="BP31" s="2">
        <v>1</v>
      </c>
      <c r="BQ31" s="2">
        <v>3</v>
      </c>
      <c r="BR31" s="2">
        <v>2</v>
      </c>
      <c r="BS31" s="2">
        <v>2</v>
      </c>
      <c r="BT31" s="2">
        <v>3</v>
      </c>
      <c r="BU31" s="2">
        <v>3</v>
      </c>
      <c r="BV31" s="2">
        <v>2</v>
      </c>
      <c r="BW31" s="2">
        <v>2</v>
      </c>
      <c r="BX31" s="2">
        <v>1</v>
      </c>
      <c r="BY31" s="2">
        <v>3</v>
      </c>
      <c r="BZ31" s="2">
        <v>3</v>
      </c>
      <c r="CA31" s="2">
        <v>4</v>
      </c>
      <c r="CB31" s="2">
        <v>3</v>
      </c>
      <c r="CC31" s="2">
        <v>2</v>
      </c>
      <c r="CD31" s="2">
        <v>2</v>
      </c>
      <c r="CE31" s="2">
        <v>0</v>
      </c>
      <c r="CF31" s="2">
        <v>3</v>
      </c>
      <c r="CG31" s="2">
        <v>0</v>
      </c>
      <c r="CH31" s="2">
        <v>2</v>
      </c>
      <c r="CI31" s="2">
        <v>0</v>
      </c>
      <c r="CJ31" s="2">
        <v>3</v>
      </c>
      <c r="CK31" s="2">
        <v>2</v>
      </c>
      <c r="CL31" s="2">
        <v>1</v>
      </c>
      <c r="CM31" s="2">
        <v>2</v>
      </c>
      <c r="CN31" s="2">
        <v>0</v>
      </c>
      <c r="CO31" s="2">
        <v>0</v>
      </c>
      <c r="CP31" s="2">
        <v>2</v>
      </c>
      <c r="CQ31" s="2">
        <v>1</v>
      </c>
      <c r="CR31" s="2">
        <v>0</v>
      </c>
      <c r="CS31" s="2">
        <v>2</v>
      </c>
      <c r="CT31" s="2">
        <v>3</v>
      </c>
      <c r="CU31" s="2">
        <v>3</v>
      </c>
      <c r="CV31" s="198">
        <v>1</v>
      </c>
      <c r="CW31" s="2">
        <v>1</v>
      </c>
      <c r="CX31" s="2">
        <v>1</v>
      </c>
      <c r="CY31" s="2">
        <v>1</v>
      </c>
      <c r="CZ31" s="2">
        <v>1</v>
      </c>
      <c r="DA31" s="2">
        <v>1</v>
      </c>
      <c r="DB31" s="2">
        <v>1</v>
      </c>
      <c r="DC31" s="2">
        <v>1</v>
      </c>
      <c r="DD31" s="2">
        <v>1</v>
      </c>
      <c r="DE31" s="2">
        <v>1</v>
      </c>
      <c r="DF31" s="2">
        <v>1</v>
      </c>
      <c r="DG31" s="2">
        <v>1</v>
      </c>
      <c r="DH31" s="2">
        <v>1</v>
      </c>
      <c r="DI31" s="2">
        <v>1</v>
      </c>
      <c r="DJ31" s="2">
        <v>1</v>
      </c>
      <c r="DK31" s="2">
        <v>1</v>
      </c>
      <c r="DL31" s="2">
        <v>1</v>
      </c>
      <c r="DM31" s="2">
        <v>1</v>
      </c>
      <c r="DN31" s="2">
        <v>1</v>
      </c>
      <c r="DO31" s="234" t="s">
        <v>871</v>
      </c>
      <c r="DP31" s="232" t="s">
        <v>870</v>
      </c>
      <c r="DQ31" s="232" t="s">
        <v>869</v>
      </c>
      <c r="DR31" s="232">
        <v>5</v>
      </c>
      <c r="DS31" s="232" t="s">
        <v>68</v>
      </c>
      <c r="DT31" s="232" t="s">
        <v>68</v>
      </c>
      <c r="DU31" s="232" t="s">
        <v>26</v>
      </c>
      <c r="DV31" s="232" t="s">
        <v>26</v>
      </c>
      <c r="DW31" s="232" t="s">
        <v>26</v>
      </c>
      <c r="DX31" s="232" t="s">
        <v>69</v>
      </c>
      <c r="DY31" s="232" t="s">
        <v>26</v>
      </c>
      <c r="DZ31" s="232" t="s">
        <v>26</v>
      </c>
      <c r="EA31" s="232" t="s">
        <v>26</v>
      </c>
      <c r="EB31" s="232" t="s">
        <v>868</v>
      </c>
      <c r="EC31" s="232" t="s">
        <v>201</v>
      </c>
      <c r="ED31" s="232" t="s">
        <v>26</v>
      </c>
      <c r="EE31" s="232" t="s">
        <v>24</v>
      </c>
      <c r="EF31" s="232" t="s">
        <v>100</v>
      </c>
      <c r="EG31" s="198">
        <v>60</v>
      </c>
      <c r="EH31" s="2" t="s">
        <v>9</v>
      </c>
      <c r="EI31" s="2" t="s">
        <v>7</v>
      </c>
      <c r="EJ31" s="2" t="s">
        <v>867</v>
      </c>
      <c r="EK31" s="2" t="s">
        <v>60</v>
      </c>
      <c r="EL31" s="2" t="s">
        <v>21</v>
      </c>
      <c r="EM31" s="198">
        <v>3</v>
      </c>
      <c r="EN31" s="2">
        <v>2</v>
      </c>
      <c r="EO31" s="2">
        <v>4</v>
      </c>
      <c r="EP31" s="2">
        <v>1</v>
      </c>
      <c r="EQ31" s="2" t="s">
        <v>17</v>
      </c>
      <c r="ER31" s="2" t="s">
        <v>16</v>
      </c>
      <c r="ES31" s="2" t="s">
        <v>20</v>
      </c>
      <c r="ET31" s="2" t="s">
        <v>19</v>
      </c>
      <c r="EU31" s="2" t="s">
        <v>18</v>
      </c>
      <c r="EV31" s="2">
        <v>1</v>
      </c>
      <c r="EW31" s="2">
        <v>4</v>
      </c>
      <c r="EX31" s="2">
        <v>3</v>
      </c>
      <c r="EY31" s="2">
        <v>4</v>
      </c>
      <c r="EZ31" s="2" t="s">
        <v>866</v>
      </c>
      <c r="FA31" s="2" t="s">
        <v>14</v>
      </c>
      <c r="FB31" s="2" t="s">
        <v>9</v>
      </c>
      <c r="FC31" s="2" t="s">
        <v>14</v>
      </c>
      <c r="FD31" s="2" t="s">
        <v>94</v>
      </c>
      <c r="FE31" s="2" t="s">
        <v>13</v>
      </c>
      <c r="FF31" s="2" t="s">
        <v>13</v>
      </c>
      <c r="FG31" s="2" t="s">
        <v>7</v>
      </c>
      <c r="FH31" s="198" t="s">
        <v>143</v>
      </c>
      <c r="FI31" s="2" t="s">
        <v>92</v>
      </c>
      <c r="FJ31" s="2" t="s">
        <v>7</v>
      </c>
      <c r="FK31" s="2" t="s">
        <v>7</v>
      </c>
      <c r="FM31" s="2" t="s">
        <v>865</v>
      </c>
      <c r="FN31" s="2" t="s">
        <v>7</v>
      </c>
      <c r="FO31" s="2" t="s">
        <v>7</v>
      </c>
      <c r="FP31" s="2" t="s">
        <v>7</v>
      </c>
      <c r="FR31" s="2" t="s">
        <v>7</v>
      </c>
      <c r="FS31" s="2" t="s">
        <v>7</v>
      </c>
      <c r="FW31" s="2" t="s">
        <v>6</v>
      </c>
      <c r="GB31" s="2">
        <v>1</v>
      </c>
      <c r="GF31" s="2" t="s">
        <v>5</v>
      </c>
      <c r="GV31" s="2" t="s">
        <v>54</v>
      </c>
      <c r="HD31" s="2" t="s">
        <v>158</v>
      </c>
      <c r="HH31" s="2" t="s">
        <v>229</v>
      </c>
      <c r="HJ31" s="2" t="s">
        <v>279</v>
      </c>
      <c r="HK31" s="2" t="s">
        <v>278</v>
      </c>
      <c r="HL31" s="2" t="s">
        <v>0</v>
      </c>
      <c r="HM31">
        <f t="shared" si="0"/>
        <v>19</v>
      </c>
      <c r="HN31">
        <f t="shared" si="1"/>
        <v>8</v>
      </c>
      <c r="HO31">
        <f t="shared" si="2"/>
        <v>13</v>
      </c>
      <c r="HP31" s="1">
        <f t="shared" si="3"/>
        <v>11</v>
      </c>
      <c r="HQ31" s="1">
        <f t="shared" si="4"/>
        <v>17</v>
      </c>
      <c r="HR31" s="1">
        <f t="shared" si="5"/>
        <v>10</v>
      </c>
      <c r="HS31" s="1">
        <f t="shared" si="6"/>
        <v>15</v>
      </c>
      <c r="HT31" s="1">
        <f t="shared" si="7"/>
        <v>65</v>
      </c>
      <c r="HU31" s="1">
        <f t="shared" si="8"/>
        <v>0</v>
      </c>
      <c r="HV31" s="1">
        <v>1</v>
      </c>
      <c r="HW31" s="1">
        <v>3</v>
      </c>
      <c r="HX31" s="1">
        <v>2</v>
      </c>
      <c r="HY31" s="1">
        <v>1</v>
      </c>
      <c r="HZ31" s="1">
        <v>1</v>
      </c>
      <c r="IA31" s="1">
        <v>3</v>
      </c>
      <c r="IB31" s="1">
        <v>1</v>
      </c>
      <c r="IC31" s="1">
        <v>12</v>
      </c>
    </row>
    <row r="32" spans="1:237" ht="26" x14ac:dyDescent="0.35">
      <c r="A32" s="4">
        <v>43975.633718275465</v>
      </c>
      <c r="B32" s="2" t="s">
        <v>2571</v>
      </c>
      <c r="C32" s="2">
        <v>37</v>
      </c>
      <c r="D32" s="2" t="s">
        <v>139</v>
      </c>
      <c r="E32" s="2" t="s">
        <v>138</v>
      </c>
      <c r="F32" s="2"/>
      <c r="G32" s="2"/>
      <c r="H32" s="2"/>
      <c r="I32" s="2"/>
      <c r="J32" s="2" t="s">
        <v>9</v>
      </c>
      <c r="K32" s="2" t="s">
        <v>135</v>
      </c>
      <c r="L32" s="2" t="s">
        <v>7</v>
      </c>
      <c r="N32" s="2" t="s">
        <v>7</v>
      </c>
      <c r="Q32" s="2" t="s">
        <v>20</v>
      </c>
      <c r="R32" s="2" t="s">
        <v>40</v>
      </c>
      <c r="S32" s="2" t="s">
        <v>20</v>
      </c>
      <c r="T32" s="2">
        <v>3</v>
      </c>
      <c r="U32" s="2" t="s">
        <v>20</v>
      </c>
      <c r="V32" s="2" t="s">
        <v>134</v>
      </c>
      <c r="W32" s="2" t="s">
        <v>79</v>
      </c>
      <c r="X32" s="2" t="s">
        <v>20</v>
      </c>
      <c r="Y32" s="2" t="s">
        <v>20</v>
      </c>
      <c r="Z32" s="2" t="s">
        <v>133</v>
      </c>
      <c r="AA32" s="2" t="s">
        <v>7</v>
      </c>
      <c r="AC32" s="2" t="s">
        <v>7</v>
      </c>
      <c r="AE32" s="2" t="s">
        <v>9</v>
      </c>
      <c r="AF32" s="2" t="s">
        <v>132</v>
      </c>
      <c r="AG32" s="2" t="s">
        <v>34</v>
      </c>
      <c r="AH32" s="2" t="s">
        <v>9</v>
      </c>
      <c r="AI32" s="2" t="s">
        <v>131</v>
      </c>
      <c r="AJ32" s="198">
        <v>2</v>
      </c>
      <c r="AK32" s="2">
        <v>45</v>
      </c>
      <c r="AL32" s="2">
        <v>0</v>
      </c>
      <c r="AM32" s="1">
        <v>0</v>
      </c>
      <c r="AN32" s="2">
        <v>5</v>
      </c>
      <c r="AO32" s="2">
        <v>120</v>
      </c>
      <c r="AP32" s="2">
        <v>240</v>
      </c>
      <c r="AQ32" s="198">
        <v>1</v>
      </c>
      <c r="AR32" s="2">
        <v>3</v>
      </c>
      <c r="AS32" s="2">
        <v>2</v>
      </c>
      <c r="AT32" s="2">
        <v>3</v>
      </c>
      <c r="AU32" s="2">
        <v>2</v>
      </c>
      <c r="AV32" s="2">
        <v>2</v>
      </c>
      <c r="AW32" s="2">
        <v>3</v>
      </c>
      <c r="AX32" s="2">
        <v>1</v>
      </c>
      <c r="AY32" s="2">
        <v>2</v>
      </c>
      <c r="AZ32" s="2">
        <v>2</v>
      </c>
      <c r="BA32" s="2">
        <v>2</v>
      </c>
      <c r="BB32" s="2">
        <v>3</v>
      </c>
      <c r="BC32" s="2">
        <v>3</v>
      </c>
      <c r="BD32" s="2">
        <v>3</v>
      </c>
      <c r="BE32" s="2">
        <v>1</v>
      </c>
      <c r="BF32" s="2">
        <v>1</v>
      </c>
      <c r="BG32" s="2">
        <v>3</v>
      </c>
      <c r="BH32" s="2">
        <v>2</v>
      </c>
      <c r="BI32" s="2">
        <v>2</v>
      </c>
      <c r="BJ32" s="2">
        <v>2</v>
      </c>
      <c r="BK32" s="198">
        <v>2</v>
      </c>
      <c r="BL32" s="2">
        <v>1</v>
      </c>
      <c r="BM32" s="2">
        <v>3</v>
      </c>
      <c r="BN32" s="2">
        <v>3</v>
      </c>
      <c r="BO32" s="2">
        <v>1</v>
      </c>
      <c r="BP32" s="2">
        <v>2</v>
      </c>
      <c r="BQ32" s="2">
        <v>1</v>
      </c>
      <c r="BR32" s="2">
        <v>3</v>
      </c>
      <c r="BS32" s="2">
        <v>1</v>
      </c>
      <c r="BT32" s="2">
        <v>2</v>
      </c>
      <c r="BU32" s="2">
        <v>3</v>
      </c>
      <c r="BV32" s="2">
        <v>2</v>
      </c>
      <c r="BW32" s="2">
        <v>1</v>
      </c>
      <c r="BX32" s="2">
        <v>1</v>
      </c>
      <c r="BY32" s="2">
        <v>3</v>
      </c>
      <c r="BZ32" s="2">
        <v>3</v>
      </c>
      <c r="CA32" s="2">
        <v>2</v>
      </c>
      <c r="CB32" s="2">
        <v>4</v>
      </c>
      <c r="CC32" s="2">
        <v>3</v>
      </c>
      <c r="CD32" s="2">
        <v>4</v>
      </c>
      <c r="CE32" s="2">
        <v>1</v>
      </c>
      <c r="CF32" s="2">
        <v>2</v>
      </c>
      <c r="CG32" s="2">
        <v>0</v>
      </c>
      <c r="CH32" s="2">
        <v>0</v>
      </c>
      <c r="CI32" s="2">
        <v>2</v>
      </c>
      <c r="CJ32" s="2">
        <v>4</v>
      </c>
      <c r="CK32" s="2">
        <v>2</v>
      </c>
      <c r="CL32" s="2">
        <v>1</v>
      </c>
      <c r="CM32" s="2">
        <v>3</v>
      </c>
      <c r="CN32" s="2">
        <v>1</v>
      </c>
      <c r="CO32" s="2">
        <v>2</v>
      </c>
      <c r="CP32" s="2">
        <v>0</v>
      </c>
      <c r="CQ32" s="2">
        <v>1</v>
      </c>
      <c r="CR32" s="2">
        <v>3</v>
      </c>
      <c r="CS32" s="2">
        <v>0</v>
      </c>
      <c r="CT32" s="2">
        <v>2</v>
      </c>
      <c r="CU32" s="2">
        <v>3</v>
      </c>
      <c r="CV32" s="198">
        <v>3</v>
      </c>
      <c r="CW32" s="2">
        <v>2</v>
      </c>
      <c r="CX32" s="2">
        <v>1</v>
      </c>
      <c r="CY32" s="2">
        <v>1</v>
      </c>
      <c r="CZ32" s="2">
        <v>2</v>
      </c>
      <c r="DA32" s="2">
        <v>1</v>
      </c>
      <c r="DB32" s="2">
        <v>1</v>
      </c>
      <c r="DC32" s="2">
        <v>2</v>
      </c>
      <c r="DD32" s="2">
        <v>1</v>
      </c>
      <c r="DE32" s="2">
        <v>1</v>
      </c>
      <c r="DF32" s="2">
        <v>2</v>
      </c>
      <c r="DG32" s="2">
        <v>1</v>
      </c>
      <c r="DH32" s="2">
        <v>3</v>
      </c>
      <c r="DI32" s="2">
        <v>1</v>
      </c>
      <c r="DJ32" s="2">
        <v>1</v>
      </c>
      <c r="DK32" s="2">
        <v>1</v>
      </c>
      <c r="DL32" s="2">
        <v>1</v>
      </c>
      <c r="DM32" s="2">
        <v>2</v>
      </c>
      <c r="DN32" s="2">
        <v>2</v>
      </c>
      <c r="DO32" s="234" t="s">
        <v>127</v>
      </c>
      <c r="DP32" s="232">
        <v>20</v>
      </c>
      <c r="DQ32" s="232" t="s">
        <v>126</v>
      </c>
      <c r="DR32" s="232">
        <v>5</v>
      </c>
      <c r="DS32" s="232" t="s">
        <v>69</v>
      </c>
      <c r="DT32" s="232" t="s">
        <v>68</v>
      </c>
      <c r="DU32" s="232" t="s">
        <v>103</v>
      </c>
      <c r="DV32" s="232" t="s">
        <v>26</v>
      </c>
      <c r="DW32" s="232" t="s">
        <v>26</v>
      </c>
      <c r="DX32" s="232" t="s">
        <v>26</v>
      </c>
      <c r="DY32" s="232" t="s">
        <v>69</v>
      </c>
      <c r="DZ32" s="232" t="s">
        <v>69</v>
      </c>
      <c r="EA32" s="232" t="s">
        <v>26</v>
      </c>
      <c r="EB32" s="232" t="s">
        <v>7</v>
      </c>
      <c r="EC32" s="232" t="s">
        <v>26</v>
      </c>
      <c r="ED32" s="232" t="s">
        <v>125</v>
      </c>
      <c r="EE32" s="232" t="s">
        <v>124</v>
      </c>
      <c r="EF32" s="232" t="s">
        <v>65</v>
      </c>
      <c r="EG32" s="198">
        <v>300</v>
      </c>
      <c r="EH32" s="2" t="s">
        <v>7</v>
      </c>
      <c r="EI32" s="2" t="s">
        <v>9</v>
      </c>
      <c r="EK32" s="2" t="s">
        <v>21</v>
      </c>
      <c r="EL32" s="2" t="s">
        <v>96</v>
      </c>
      <c r="EM32" s="198">
        <v>3</v>
      </c>
      <c r="EN32" s="2">
        <v>1</v>
      </c>
      <c r="EO32" s="2">
        <v>4</v>
      </c>
      <c r="EP32" s="2">
        <v>4</v>
      </c>
      <c r="EQ32" s="2" t="s">
        <v>19</v>
      </c>
      <c r="ER32" s="2" t="s">
        <v>16</v>
      </c>
      <c r="ES32" s="2" t="s">
        <v>20</v>
      </c>
      <c r="ET32" s="2" t="s">
        <v>20</v>
      </c>
      <c r="EU32" s="2" t="s">
        <v>20</v>
      </c>
      <c r="EV32" s="2">
        <v>3</v>
      </c>
      <c r="EW32" s="2">
        <v>2</v>
      </c>
      <c r="EX32" s="2">
        <v>1</v>
      </c>
      <c r="EY32" s="2">
        <v>5</v>
      </c>
      <c r="FA32" s="2" t="s">
        <v>94</v>
      </c>
      <c r="FB32" s="2" t="s">
        <v>7</v>
      </c>
      <c r="FC32" s="2" t="s">
        <v>94</v>
      </c>
      <c r="FD32" s="2" t="s">
        <v>58</v>
      </c>
      <c r="FE32" s="2" t="s">
        <v>13</v>
      </c>
      <c r="FF32" s="2" t="s">
        <v>13</v>
      </c>
      <c r="FG32" s="2" t="s">
        <v>7</v>
      </c>
      <c r="FH32" s="198" t="s">
        <v>12</v>
      </c>
      <c r="FI32" s="2" t="s">
        <v>11</v>
      </c>
      <c r="FJ32" s="2" t="s">
        <v>7</v>
      </c>
      <c r="FK32" s="2" t="s">
        <v>7</v>
      </c>
      <c r="FM32" s="2" t="s">
        <v>122</v>
      </c>
      <c r="FN32" s="2" t="s">
        <v>7</v>
      </c>
      <c r="FO32" s="2" t="s">
        <v>9</v>
      </c>
      <c r="FP32" s="2" t="s">
        <v>9</v>
      </c>
      <c r="FQ32" s="2" t="s">
        <v>8</v>
      </c>
      <c r="FR32" s="2" t="s">
        <v>9</v>
      </c>
      <c r="FS32" s="2" t="s">
        <v>7</v>
      </c>
      <c r="FW32" s="2" t="s">
        <v>121</v>
      </c>
      <c r="FX32" s="2">
        <v>3</v>
      </c>
      <c r="GF32" s="2" t="s">
        <v>5</v>
      </c>
      <c r="GV32" s="2" t="s">
        <v>54</v>
      </c>
      <c r="GW32" s="2" t="s">
        <v>53</v>
      </c>
      <c r="GX32" s="2" t="s">
        <v>1</v>
      </c>
      <c r="GZ32" s="2" t="s">
        <v>1</v>
      </c>
      <c r="HD32" s="2" t="s">
        <v>1</v>
      </c>
      <c r="HL32" s="2" t="s">
        <v>0</v>
      </c>
      <c r="HM32">
        <f t="shared" si="0"/>
        <v>29</v>
      </c>
      <c r="HN32">
        <f t="shared" si="1"/>
        <v>10</v>
      </c>
      <c r="HO32">
        <f t="shared" si="2"/>
        <v>3</v>
      </c>
      <c r="HP32" s="1">
        <f t="shared" si="3"/>
        <v>15</v>
      </c>
      <c r="HQ32" s="1">
        <f t="shared" si="4"/>
        <v>14</v>
      </c>
      <c r="HR32" s="1">
        <f t="shared" si="5"/>
        <v>13</v>
      </c>
      <c r="HS32" s="1">
        <f t="shared" si="6"/>
        <v>17</v>
      </c>
      <c r="HT32" s="1">
        <f t="shared" si="7"/>
        <v>59</v>
      </c>
      <c r="HU32" s="1">
        <f t="shared" si="8"/>
        <v>2220</v>
      </c>
      <c r="HV32" s="1">
        <v>2</v>
      </c>
      <c r="HW32" s="1">
        <v>2</v>
      </c>
      <c r="HX32" s="1">
        <v>2</v>
      </c>
      <c r="HY32" s="1">
        <v>1</v>
      </c>
      <c r="HZ32" s="1">
        <v>1</v>
      </c>
      <c r="IA32" s="1">
        <v>0</v>
      </c>
      <c r="IB32" s="1">
        <v>3</v>
      </c>
      <c r="IC32" s="1">
        <v>11</v>
      </c>
    </row>
    <row r="33" spans="1:237" ht="26" x14ac:dyDescent="0.35">
      <c r="A33" s="4">
        <v>43958.33883090278</v>
      </c>
      <c r="B33" s="2" t="s">
        <v>2572</v>
      </c>
      <c r="C33" s="2">
        <v>60</v>
      </c>
      <c r="D33" s="2" t="s">
        <v>51</v>
      </c>
      <c r="E33" s="2" t="s">
        <v>50</v>
      </c>
      <c r="F33" s="2"/>
      <c r="G33" s="2"/>
      <c r="H33" s="2"/>
      <c r="I33" s="2"/>
      <c r="J33" s="2" t="s">
        <v>7</v>
      </c>
      <c r="L33" s="2" t="s">
        <v>7</v>
      </c>
      <c r="N33" s="2" t="s">
        <v>7</v>
      </c>
      <c r="Q33" s="2" t="s">
        <v>20</v>
      </c>
      <c r="R33" s="2" t="s">
        <v>40</v>
      </c>
      <c r="S33" s="2" t="s">
        <v>20</v>
      </c>
      <c r="T33" s="2" t="s">
        <v>20</v>
      </c>
      <c r="U33" s="2" t="s">
        <v>20</v>
      </c>
      <c r="V33" s="2" t="s">
        <v>80</v>
      </c>
      <c r="W33" s="2">
        <v>3</v>
      </c>
      <c r="X33" s="2">
        <v>1</v>
      </c>
      <c r="Y33" s="2" t="s">
        <v>20</v>
      </c>
      <c r="Z33" s="2" t="s">
        <v>115</v>
      </c>
      <c r="AA33" s="2" t="s">
        <v>7</v>
      </c>
      <c r="AC33" s="2" t="s">
        <v>7</v>
      </c>
      <c r="AE33" s="2" t="s">
        <v>9</v>
      </c>
      <c r="AF33" s="2" t="s">
        <v>112</v>
      </c>
      <c r="AG33" s="2" t="s">
        <v>583</v>
      </c>
      <c r="AH33" s="2" t="s">
        <v>9</v>
      </c>
      <c r="AI33" s="2" t="s">
        <v>582</v>
      </c>
      <c r="AJ33" s="198">
        <v>5</v>
      </c>
      <c r="AK33" s="2">
        <v>60</v>
      </c>
      <c r="AL33" s="2">
        <v>0</v>
      </c>
      <c r="AM33" s="2">
        <v>0</v>
      </c>
      <c r="AN33" s="2">
        <v>7</v>
      </c>
      <c r="AO33" s="2">
        <v>60</v>
      </c>
      <c r="AP33" s="2">
        <v>180</v>
      </c>
      <c r="AQ33" s="198">
        <v>2</v>
      </c>
      <c r="AR33" s="2">
        <v>1</v>
      </c>
      <c r="AS33" s="2">
        <v>3</v>
      </c>
      <c r="AT33" s="2">
        <v>3</v>
      </c>
      <c r="AU33" s="2">
        <v>1</v>
      </c>
      <c r="AV33" s="2">
        <v>3</v>
      </c>
      <c r="AW33" s="2">
        <v>4</v>
      </c>
      <c r="AX33" s="2">
        <v>2</v>
      </c>
      <c r="AY33" s="2">
        <v>3</v>
      </c>
      <c r="AZ33" s="2">
        <v>2</v>
      </c>
      <c r="BA33" s="2">
        <v>1</v>
      </c>
      <c r="BB33" s="2">
        <v>3</v>
      </c>
      <c r="BC33" s="2">
        <v>4</v>
      </c>
      <c r="BD33" s="2">
        <v>2</v>
      </c>
      <c r="BE33" s="2">
        <v>2</v>
      </c>
      <c r="BF33" s="2">
        <v>1</v>
      </c>
      <c r="BG33" s="2">
        <v>3</v>
      </c>
      <c r="BH33" s="2">
        <v>4</v>
      </c>
      <c r="BI33" s="2">
        <v>3</v>
      </c>
      <c r="BJ33" s="2">
        <v>3</v>
      </c>
      <c r="BK33" s="198">
        <v>3</v>
      </c>
      <c r="BL33" s="2">
        <v>1</v>
      </c>
      <c r="BM33" s="2">
        <v>2</v>
      </c>
      <c r="BN33" s="2">
        <v>3</v>
      </c>
      <c r="BO33" s="2">
        <v>0</v>
      </c>
      <c r="BP33" s="2">
        <v>3</v>
      </c>
      <c r="BQ33" s="2">
        <v>1</v>
      </c>
      <c r="BR33" s="2">
        <v>3</v>
      </c>
      <c r="BS33" s="2">
        <v>1</v>
      </c>
      <c r="BT33" s="2">
        <v>4</v>
      </c>
      <c r="BU33" s="2">
        <v>3</v>
      </c>
      <c r="BV33" s="2">
        <v>4</v>
      </c>
      <c r="BW33" s="2">
        <v>1</v>
      </c>
      <c r="BX33" s="2">
        <v>2</v>
      </c>
      <c r="BY33" s="2">
        <v>3</v>
      </c>
      <c r="BZ33" s="2">
        <v>3</v>
      </c>
      <c r="CA33" s="2">
        <v>3</v>
      </c>
      <c r="CB33" s="2">
        <v>1</v>
      </c>
      <c r="CC33" s="2">
        <v>2</v>
      </c>
      <c r="CD33" s="2">
        <v>4</v>
      </c>
      <c r="CE33" s="2">
        <v>1</v>
      </c>
      <c r="CF33" s="2">
        <v>2</v>
      </c>
      <c r="CG33" s="2">
        <v>2</v>
      </c>
      <c r="CH33" s="2">
        <v>1</v>
      </c>
      <c r="CI33" s="2">
        <v>0</v>
      </c>
      <c r="CJ33" s="2">
        <v>1</v>
      </c>
      <c r="CK33" s="2">
        <v>3</v>
      </c>
      <c r="CL33" s="2">
        <v>0</v>
      </c>
      <c r="CM33" s="2">
        <v>1</v>
      </c>
      <c r="CN33" s="2">
        <v>2</v>
      </c>
      <c r="CO33" s="2">
        <v>0</v>
      </c>
      <c r="CP33" s="2">
        <v>0</v>
      </c>
      <c r="CQ33" s="2">
        <v>1</v>
      </c>
      <c r="CR33" s="2">
        <v>4</v>
      </c>
      <c r="CS33" s="2">
        <v>1</v>
      </c>
      <c r="CT33" s="2">
        <v>4</v>
      </c>
      <c r="CU33" s="2">
        <v>1</v>
      </c>
      <c r="CV33" s="198">
        <v>3</v>
      </c>
      <c r="CW33" s="2">
        <v>2</v>
      </c>
      <c r="CX33" s="2">
        <v>2</v>
      </c>
      <c r="CY33" s="2">
        <v>3</v>
      </c>
      <c r="CZ33" s="2">
        <v>3</v>
      </c>
      <c r="DA33" s="2">
        <v>4</v>
      </c>
      <c r="DB33" s="2">
        <v>4</v>
      </c>
      <c r="DC33" s="2">
        <v>2</v>
      </c>
      <c r="DD33" s="2">
        <v>2</v>
      </c>
      <c r="DE33" s="2">
        <v>3</v>
      </c>
      <c r="DF33" s="2">
        <v>4</v>
      </c>
      <c r="DG33" s="2">
        <v>3</v>
      </c>
      <c r="DH33" s="2">
        <v>2</v>
      </c>
      <c r="DI33" s="2">
        <v>4</v>
      </c>
      <c r="DJ33" s="2">
        <v>3</v>
      </c>
      <c r="DK33" s="2">
        <v>4</v>
      </c>
      <c r="DL33" s="2">
        <v>3</v>
      </c>
      <c r="DM33" s="2">
        <v>2</v>
      </c>
      <c r="DN33" s="2">
        <v>3</v>
      </c>
      <c r="DO33" s="234" t="s">
        <v>465</v>
      </c>
      <c r="DP33" s="232">
        <v>30</v>
      </c>
      <c r="DQ33" s="232" t="s">
        <v>464</v>
      </c>
      <c r="DR33" s="232">
        <v>8</v>
      </c>
      <c r="DS33" s="232" t="s">
        <v>26</v>
      </c>
      <c r="DT33" s="232" t="s">
        <v>26</v>
      </c>
      <c r="DU33" s="232" t="s">
        <v>69</v>
      </c>
      <c r="DV33" s="232" t="s">
        <v>69</v>
      </c>
      <c r="DW33" s="232" t="s">
        <v>26</v>
      </c>
      <c r="DX33" s="232" t="s">
        <v>26</v>
      </c>
      <c r="DY33" s="232" t="s">
        <v>103</v>
      </c>
      <c r="DZ33" s="232" t="s">
        <v>103</v>
      </c>
      <c r="EA33" s="232" t="s">
        <v>26</v>
      </c>
      <c r="EB33" s="232" t="s">
        <v>20</v>
      </c>
      <c r="EC33" s="232" t="s">
        <v>25</v>
      </c>
      <c r="ED33" s="232" t="s">
        <v>25</v>
      </c>
      <c r="EE33" s="232" t="s">
        <v>24</v>
      </c>
      <c r="EF33" s="232" t="s">
        <v>100</v>
      </c>
      <c r="EG33" s="198">
        <v>60</v>
      </c>
      <c r="EH33" s="2" t="s">
        <v>9</v>
      </c>
      <c r="EI33" s="2" t="s">
        <v>9</v>
      </c>
      <c r="EK33" s="2" t="s">
        <v>96</v>
      </c>
      <c r="EL33" s="2" t="s">
        <v>96</v>
      </c>
      <c r="EM33" s="198">
        <v>5</v>
      </c>
      <c r="EN33" s="2">
        <v>2</v>
      </c>
      <c r="EO33" s="2">
        <v>5</v>
      </c>
      <c r="EP33" s="2">
        <v>1</v>
      </c>
      <c r="EQ33" s="2" t="s">
        <v>17</v>
      </c>
      <c r="ER33" s="2" t="s">
        <v>18</v>
      </c>
      <c r="ES33" s="2" t="s">
        <v>16</v>
      </c>
      <c r="ET33" s="2" t="s">
        <v>20</v>
      </c>
      <c r="EU33" s="2" t="s">
        <v>20</v>
      </c>
      <c r="EV33" s="2">
        <v>2</v>
      </c>
      <c r="EW33" s="2">
        <v>2</v>
      </c>
      <c r="EX33" s="2">
        <v>3</v>
      </c>
      <c r="EY33" s="2">
        <v>5</v>
      </c>
      <c r="EZ33" s="2" t="s">
        <v>581</v>
      </c>
      <c r="FA33" s="2" t="s">
        <v>14</v>
      </c>
      <c r="FB33" s="2" t="s">
        <v>7</v>
      </c>
      <c r="FC33" s="2" t="s">
        <v>58</v>
      </c>
      <c r="FD33" s="2" t="s">
        <v>162</v>
      </c>
      <c r="FE33" s="2" t="s">
        <v>7</v>
      </c>
      <c r="FF33" s="2" t="s">
        <v>7</v>
      </c>
      <c r="FG33" s="2" t="s">
        <v>7</v>
      </c>
      <c r="FH33" s="198" t="s">
        <v>12</v>
      </c>
      <c r="FI33" s="2" t="s">
        <v>57</v>
      </c>
      <c r="FJ33" s="2" t="s">
        <v>9</v>
      </c>
      <c r="FK33" s="2" t="s">
        <v>7</v>
      </c>
      <c r="FM33" s="2" t="s">
        <v>580</v>
      </c>
      <c r="FN33" s="2" t="s">
        <v>9</v>
      </c>
      <c r="FO33" s="2" t="s">
        <v>9</v>
      </c>
      <c r="FP33" s="2" t="s">
        <v>9</v>
      </c>
      <c r="FQ33" s="2" t="s">
        <v>8</v>
      </c>
      <c r="FR33" s="2" t="s">
        <v>7</v>
      </c>
      <c r="FS33" s="2" t="s">
        <v>7</v>
      </c>
      <c r="FU33" s="2" t="s">
        <v>7</v>
      </c>
      <c r="FV33" s="2" t="s">
        <v>7</v>
      </c>
      <c r="FW33" s="2" t="s">
        <v>249</v>
      </c>
      <c r="FY33" s="2">
        <v>8</v>
      </c>
      <c r="GF33" s="2" t="s">
        <v>5</v>
      </c>
      <c r="GV33" s="2" t="s">
        <v>54</v>
      </c>
      <c r="GW33" s="2" t="s">
        <v>1</v>
      </c>
      <c r="GX33" s="2" t="s">
        <v>1</v>
      </c>
      <c r="GZ33" s="2" t="s">
        <v>1</v>
      </c>
      <c r="HD33" s="2" t="s">
        <v>1</v>
      </c>
      <c r="HL33" s="2" t="s">
        <v>0</v>
      </c>
      <c r="HM33">
        <f t="shared" si="0"/>
        <v>56</v>
      </c>
      <c r="HN33">
        <f t="shared" si="1"/>
        <v>16</v>
      </c>
      <c r="HO33">
        <f t="shared" si="2"/>
        <v>4</v>
      </c>
      <c r="HP33" s="1">
        <f t="shared" si="3"/>
        <v>19</v>
      </c>
      <c r="HQ33" s="1">
        <f t="shared" si="4"/>
        <v>18</v>
      </c>
      <c r="HR33" s="1">
        <f t="shared" si="5"/>
        <v>8</v>
      </c>
      <c r="HS33" s="1">
        <f t="shared" si="6"/>
        <v>6</v>
      </c>
      <c r="HT33" s="1">
        <f t="shared" si="7"/>
        <v>64</v>
      </c>
      <c r="HU33" s="1">
        <f t="shared" si="8"/>
        <v>3450</v>
      </c>
      <c r="HV33" s="1">
        <v>1</v>
      </c>
      <c r="HW33" s="1">
        <v>1</v>
      </c>
      <c r="HX33" s="1">
        <v>0</v>
      </c>
      <c r="HY33" s="1">
        <v>0</v>
      </c>
      <c r="HZ33" s="1">
        <v>1</v>
      </c>
      <c r="IA33" s="1">
        <v>1</v>
      </c>
      <c r="IB33" s="1">
        <v>1</v>
      </c>
      <c r="IC33" s="1">
        <v>5</v>
      </c>
    </row>
    <row r="34" spans="1:237" ht="26" x14ac:dyDescent="0.35">
      <c r="A34" s="4">
        <v>43957.487402430561</v>
      </c>
      <c r="B34" s="2" t="s">
        <v>2573</v>
      </c>
      <c r="C34" s="2">
        <v>36</v>
      </c>
      <c r="D34" s="2" t="s">
        <v>139</v>
      </c>
      <c r="E34" s="2" t="s">
        <v>50</v>
      </c>
      <c r="F34" s="2"/>
      <c r="G34" s="2"/>
      <c r="H34" s="2"/>
      <c r="I34" s="2"/>
      <c r="J34" s="2" t="s">
        <v>7</v>
      </c>
      <c r="L34" s="2" t="s">
        <v>7</v>
      </c>
      <c r="N34" s="2" t="s">
        <v>7</v>
      </c>
      <c r="Q34" s="2" t="s">
        <v>20</v>
      </c>
      <c r="R34" s="2" t="s">
        <v>40</v>
      </c>
      <c r="S34" s="2">
        <v>1</v>
      </c>
      <c r="T34" s="2">
        <v>1</v>
      </c>
      <c r="U34" s="2" t="s">
        <v>20</v>
      </c>
      <c r="V34" s="2" t="s">
        <v>39</v>
      </c>
      <c r="W34" s="2">
        <v>1</v>
      </c>
      <c r="X34" s="2" t="s">
        <v>20</v>
      </c>
      <c r="Y34" s="2" t="s">
        <v>20</v>
      </c>
      <c r="Z34" s="2" t="s">
        <v>38</v>
      </c>
      <c r="AA34" s="2" t="s">
        <v>9</v>
      </c>
      <c r="AB34" s="2" t="s">
        <v>763</v>
      </c>
      <c r="AC34" s="2" t="s">
        <v>9</v>
      </c>
      <c r="AD34" s="2" t="s">
        <v>762</v>
      </c>
      <c r="AE34" s="2" t="s">
        <v>9</v>
      </c>
      <c r="AF34" s="2" t="s">
        <v>112</v>
      </c>
      <c r="AG34" s="2" t="s">
        <v>256</v>
      </c>
      <c r="AH34" s="2" t="s">
        <v>9</v>
      </c>
      <c r="AI34" s="2" t="s">
        <v>761</v>
      </c>
      <c r="AJ34" s="198">
        <v>7</v>
      </c>
      <c r="AK34" s="2">
        <v>60</v>
      </c>
      <c r="AL34" s="2">
        <v>5</v>
      </c>
      <c r="AM34" s="2">
        <v>30</v>
      </c>
      <c r="AN34" s="2">
        <v>5</v>
      </c>
      <c r="AO34" s="2">
        <v>20</v>
      </c>
      <c r="AP34" s="2">
        <v>420</v>
      </c>
      <c r="AQ34" s="198">
        <v>4</v>
      </c>
      <c r="AR34" s="2">
        <v>4</v>
      </c>
      <c r="AS34" s="2">
        <v>1</v>
      </c>
      <c r="AT34" s="2">
        <v>1</v>
      </c>
      <c r="AU34" s="2">
        <v>4</v>
      </c>
      <c r="AV34" s="2">
        <v>1</v>
      </c>
      <c r="AW34" s="2">
        <v>2</v>
      </c>
      <c r="AX34" s="2">
        <v>3</v>
      </c>
      <c r="AY34" s="2">
        <v>1</v>
      </c>
      <c r="AZ34" s="2">
        <v>3</v>
      </c>
      <c r="BA34" s="2">
        <v>3</v>
      </c>
      <c r="BB34" s="2">
        <v>1</v>
      </c>
      <c r="BC34" s="2">
        <v>1</v>
      </c>
      <c r="BD34" s="2">
        <v>1</v>
      </c>
      <c r="BE34" s="2">
        <v>4</v>
      </c>
      <c r="BF34" s="2">
        <v>3</v>
      </c>
      <c r="BG34" s="2">
        <v>1</v>
      </c>
      <c r="BH34" s="2">
        <v>2</v>
      </c>
      <c r="BI34" s="2">
        <v>3</v>
      </c>
      <c r="BJ34" s="2">
        <v>3</v>
      </c>
      <c r="BK34" s="198">
        <v>0</v>
      </c>
      <c r="BL34" s="2">
        <v>1</v>
      </c>
      <c r="BM34" s="2">
        <v>1</v>
      </c>
      <c r="BN34" s="2">
        <v>0</v>
      </c>
      <c r="BO34" s="2">
        <v>0</v>
      </c>
      <c r="BP34" s="2">
        <v>1</v>
      </c>
      <c r="BQ34" s="2">
        <v>1</v>
      </c>
      <c r="BR34" s="2">
        <v>0</v>
      </c>
      <c r="BS34" s="2">
        <v>3</v>
      </c>
      <c r="BT34" s="2">
        <v>0</v>
      </c>
      <c r="BU34" s="2">
        <v>0</v>
      </c>
      <c r="BV34" s="2">
        <v>0</v>
      </c>
      <c r="BW34" s="2">
        <v>3</v>
      </c>
      <c r="BX34" s="2">
        <v>0</v>
      </c>
      <c r="BY34" s="2">
        <v>0</v>
      </c>
      <c r="BZ34" s="2">
        <v>1</v>
      </c>
      <c r="CA34" s="2">
        <v>1</v>
      </c>
      <c r="CB34" s="2">
        <v>1</v>
      </c>
      <c r="CC34" s="2">
        <v>1</v>
      </c>
      <c r="CD34" s="2">
        <v>0</v>
      </c>
      <c r="CE34" s="2">
        <v>0</v>
      </c>
      <c r="CF34" s="2">
        <v>0</v>
      </c>
      <c r="CG34" s="2">
        <v>0</v>
      </c>
      <c r="CH34" s="2">
        <v>3</v>
      </c>
      <c r="CI34" s="2">
        <v>0</v>
      </c>
      <c r="CJ34" s="2">
        <v>2</v>
      </c>
      <c r="CK34" s="2">
        <v>0</v>
      </c>
      <c r="CL34" s="2">
        <v>0</v>
      </c>
      <c r="CM34" s="2">
        <v>0</v>
      </c>
      <c r="CN34" s="2">
        <v>1</v>
      </c>
      <c r="CO34" s="2">
        <v>0</v>
      </c>
      <c r="CP34" s="2">
        <v>2</v>
      </c>
      <c r="CQ34" s="2">
        <v>0</v>
      </c>
      <c r="CR34" s="2">
        <v>2</v>
      </c>
      <c r="CS34" s="2">
        <v>0</v>
      </c>
      <c r="CT34" s="2">
        <v>0</v>
      </c>
      <c r="CU34" s="2">
        <v>1</v>
      </c>
      <c r="CV34" s="198">
        <v>2</v>
      </c>
      <c r="CW34" s="2">
        <v>1</v>
      </c>
      <c r="CX34" s="2">
        <v>1</v>
      </c>
      <c r="CY34" s="2">
        <v>1</v>
      </c>
      <c r="CZ34" s="2">
        <v>1</v>
      </c>
      <c r="DA34" s="2">
        <v>1</v>
      </c>
      <c r="DB34" s="2">
        <v>1</v>
      </c>
      <c r="DC34" s="2">
        <v>1</v>
      </c>
      <c r="DD34" s="2">
        <v>1</v>
      </c>
      <c r="DE34" s="2">
        <v>1</v>
      </c>
      <c r="DF34" s="2">
        <v>1</v>
      </c>
      <c r="DG34" s="2">
        <v>1</v>
      </c>
      <c r="DH34" s="2">
        <v>1</v>
      </c>
      <c r="DI34" s="2">
        <v>1</v>
      </c>
      <c r="DJ34" s="2">
        <v>1</v>
      </c>
      <c r="DK34" s="2">
        <v>2</v>
      </c>
      <c r="DL34" s="2">
        <v>1</v>
      </c>
      <c r="DM34" s="2">
        <v>1</v>
      </c>
      <c r="DN34" s="2">
        <v>1</v>
      </c>
      <c r="DO34" s="231" t="s">
        <v>106</v>
      </c>
      <c r="DP34" s="232" t="s">
        <v>63</v>
      </c>
      <c r="DQ34" s="233" t="s">
        <v>759</v>
      </c>
      <c r="DR34" s="232">
        <v>5</v>
      </c>
      <c r="DS34" s="232" t="s">
        <v>26</v>
      </c>
      <c r="DT34" s="232" t="s">
        <v>68</v>
      </c>
      <c r="DU34" s="232" t="s">
        <v>68</v>
      </c>
      <c r="DV34" s="232" t="s">
        <v>26</v>
      </c>
      <c r="DW34" s="232" t="s">
        <v>26</v>
      </c>
      <c r="DX34" s="232" t="s">
        <v>26</v>
      </c>
      <c r="DY34" s="232" t="s">
        <v>26</v>
      </c>
      <c r="DZ34" s="232" t="s">
        <v>26</v>
      </c>
      <c r="EA34" s="232" t="s">
        <v>26</v>
      </c>
      <c r="EB34" s="232" t="s">
        <v>758</v>
      </c>
      <c r="EC34" s="232" t="s">
        <v>26</v>
      </c>
      <c r="ED34" s="232" t="s">
        <v>26</v>
      </c>
      <c r="EE34" s="232" t="s">
        <v>66</v>
      </c>
      <c r="EF34" s="232" t="s">
        <v>100</v>
      </c>
      <c r="EG34" s="198">
        <v>120</v>
      </c>
      <c r="EH34" s="2" t="s">
        <v>7</v>
      </c>
      <c r="EI34" s="2" t="s">
        <v>7</v>
      </c>
      <c r="EK34" s="2" t="s">
        <v>96</v>
      </c>
      <c r="EL34" s="2" t="s">
        <v>96</v>
      </c>
      <c r="EM34" s="198">
        <v>2</v>
      </c>
      <c r="EN34" s="2">
        <v>2</v>
      </c>
      <c r="EO34" s="2">
        <v>2</v>
      </c>
      <c r="EP34" s="2">
        <v>2</v>
      </c>
      <c r="EQ34" s="2" t="s">
        <v>19</v>
      </c>
      <c r="ER34" s="2" t="s">
        <v>16</v>
      </c>
      <c r="ES34" s="2" t="s">
        <v>17</v>
      </c>
      <c r="ET34" s="2" t="s">
        <v>20</v>
      </c>
      <c r="EU34" s="2" t="s">
        <v>20</v>
      </c>
      <c r="EV34" s="2">
        <v>2</v>
      </c>
      <c r="EW34" s="2">
        <v>4</v>
      </c>
      <c r="EX34" s="2">
        <v>2</v>
      </c>
      <c r="EY34" s="2">
        <v>4</v>
      </c>
      <c r="EZ34" s="2" t="s">
        <v>757</v>
      </c>
      <c r="FA34" s="2" t="s">
        <v>58</v>
      </c>
      <c r="FB34" s="2" t="s">
        <v>7</v>
      </c>
      <c r="FC34" s="2" t="s">
        <v>58</v>
      </c>
      <c r="FD34" s="2" t="s">
        <v>94</v>
      </c>
      <c r="FE34" s="2" t="s">
        <v>7</v>
      </c>
      <c r="FF34" s="2" t="s">
        <v>7</v>
      </c>
      <c r="FG34" s="2" t="s">
        <v>7</v>
      </c>
      <c r="FH34" s="198" t="s">
        <v>12</v>
      </c>
      <c r="FI34" s="2" t="s">
        <v>11</v>
      </c>
      <c r="FJ34" s="2" t="s">
        <v>7</v>
      </c>
      <c r="FK34" s="2" t="s">
        <v>7</v>
      </c>
      <c r="FM34" s="2" t="s">
        <v>756</v>
      </c>
      <c r="FN34" s="2" t="s">
        <v>7</v>
      </c>
      <c r="FO34" s="2" t="s">
        <v>9</v>
      </c>
      <c r="FP34" s="2" t="s">
        <v>9</v>
      </c>
      <c r="FQ34" s="2" t="s">
        <v>8</v>
      </c>
      <c r="FR34" s="2" t="s">
        <v>7</v>
      </c>
      <c r="FS34" s="2" t="s">
        <v>7</v>
      </c>
      <c r="FU34" s="2" t="s">
        <v>7</v>
      </c>
      <c r="FV34" s="2" t="s">
        <v>7</v>
      </c>
      <c r="FW34" s="2" t="s">
        <v>308</v>
      </c>
      <c r="FZ34" s="2">
        <v>5</v>
      </c>
      <c r="GF34" s="2" t="s">
        <v>5</v>
      </c>
      <c r="GV34" s="2" t="s">
        <v>54</v>
      </c>
      <c r="GZ34" s="2" t="s">
        <v>141</v>
      </c>
      <c r="HA34" s="2" t="s">
        <v>1</v>
      </c>
      <c r="HB34" s="2" t="s">
        <v>1</v>
      </c>
      <c r="HD34" s="2" t="s">
        <v>1</v>
      </c>
      <c r="HL34" s="2" t="s">
        <v>0</v>
      </c>
      <c r="HM34">
        <f t="shared" si="0"/>
        <v>21</v>
      </c>
      <c r="HN34">
        <f t="shared" si="1"/>
        <v>5</v>
      </c>
      <c r="HO34">
        <f t="shared" si="2"/>
        <v>11</v>
      </c>
      <c r="HP34" s="1">
        <f t="shared" si="3"/>
        <v>0</v>
      </c>
      <c r="HQ34" s="1">
        <f t="shared" si="4"/>
        <v>1</v>
      </c>
      <c r="HR34" s="1">
        <f t="shared" si="5"/>
        <v>3</v>
      </c>
      <c r="HS34" s="1">
        <f t="shared" si="6"/>
        <v>5</v>
      </c>
      <c r="HT34" s="1">
        <f t="shared" si="7"/>
        <v>28</v>
      </c>
      <c r="HU34" s="1">
        <f t="shared" si="8"/>
        <v>4210</v>
      </c>
      <c r="HV34" s="1">
        <v>1</v>
      </c>
      <c r="HW34" s="1">
        <v>0</v>
      </c>
      <c r="HX34" s="1">
        <v>2</v>
      </c>
      <c r="HY34" s="1">
        <v>2</v>
      </c>
      <c r="HZ34" s="1">
        <v>1</v>
      </c>
      <c r="IA34" s="1">
        <v>0</v>
      </c>
      <c r="IB34" s="1">
        <v>0</v>
      </c>
      <c r="IC34" s="1">
        <v>6</v>
      </c>
    </row>
    <row r="35" spans="1:237" ht="26" x14ac:dyDescent="0.35">
      <c r="A35" s="4">
        <v>43957.447338402781</v>
      </c>
      <c r="B35" s="2" t="s">
        <v>2574</v>
      </c>
      <c r="C35" s="2">
        <v>52</v>
      </c>
      <c r="D35" s="2" t="s">
        <v>139</v>
      </c>
      <c r="E35" s="2" t="s">
        <v>50</v>
      </c>
      <c r="F35" s="2"/>
      <c r="G35" s="2"/>
      <c r="H35" s="2"/>
      <c r="I35" s="2"/>
      <c r="J35" s="2" t="s">
        <v>7</v>
      </c>
      <c r="L35" s="2" t="s">
        <v>7</v>
      </c>
      <c r="N35" s="2" t="s">
        <v>7</v>
      </c>
      <c r="Q35" s="2" t="s">
        <v>20</v>
      </c>
      <c r="R35" s="2" t="s">
        <v>40</v>
      </c>
      <c r="S35" s="2" t="s">
        <v>20</v>
      </c>
      <c r="T35" s="2" t="s">
        <v>20</v>
      </c>
      <c r="U35" s="2" t="s">
        <v>20</v>
      </c>
      <c r="V35" s="2" t="s">
        <v>80</v>
      </c>
      <c r="W35" s="2">
        <v>5</v>
      </c>
      <c r="X35" s="2">
        <v>5</v>
      </c>
      <c r="Y35" s="2" t="s">
        <v>20</v>
      </c>
      <c r="Z35" s="2" t="s">
        <v>115</v>
      </c>
      <c r="AA35" s="2" t="s">
        <v>9</v>
      </c>
      <c r="AB35" s="2" t="s">
        <v>826</v>
      </c>
      <c r="AC35" s="2" t="s">
        <v>9</v>
      </c>
      <c r="AD35" s="2" t="s">
        <v>825</v>
      </c>
      <c r="AE35" s="2" t="s">
        <v>9</v>
      </c>
      <c r="AF35" s="2" t="s">
        <v>112</v>
      </c>
      <c r="AG35" s="2" t="s">
        <v>34</v>
      </c>
      <c r="AH35" s="2" t="s">
        <v>9</v>
      </c>
      <c r="AI35" s="2" t="s">
        <v>824</v>
      </c>
      <c r="AJ35" s="198">
        <v>3</v>
      </c>
      <c r="AK35" s="2">
        <v>0</v>
      </c>
      <c r="AL35" s="2">
        <v>6</v>
      </c>
      <c r="AM35" s="2">
        <v>60</v>
      </c>
      <c r="AN35" s="2">
        <v>7</v>
      </c>
      <c r="AO35" s="2">
        <v>60</v>
      </c>
      <c r="AP35" s="2">
        <v>420</v>
      </c>
      <c r="AQ35" s="198">
        <v>4</v>
      </c>
      <c r="AR35" s="2">
        <v>3</v>
      </c>
      <c r="AS35" s="2">
        <v>2</v>
      </c>
      <c r="AT35" s="2">
        <v>2</v>
      </c>
      <c r="AU35" s="2">
        <v>3</v>
      </c>
      <c r="AV35" s="2">
        <v>1</v>
      </c>
      <c r="AW35" s="2">
        <v>1</v>
      </c>
      <c r="AX35" s="2">
        <v>3</v>
      </c>
      <c r="AY35" s="2">
        <v>1</v>
      </c>
      <c r="AZ35" s="2">
        <v>3</v>
      </c>
      <c r="BA35" s="2">
        <v>4</v>
      </c>
      <c r="BB35" s="2">
        <v>1</v>
      </c>
      <c r="BC35" s="2">
        <v>2</v>
      </c>
      <c r="BD35" s="2">
        <v>1</v>
      </c>
      <c r="BE35" s="2">
        <v>3</v>
      </c>
      <c r="BF35" s="2">
        <v>3</v>
      </c>
      <c r="BG35" s="2">
        <v>1</v>
      </c>
      <c r="BH35" s="2">
        <v>1</v>
      </c>
      <c r="BI35" s="2">
        <v>1</v>
      </c>
      <c r="BJ35" s="2">
        <v>3</v>
      </c>
      <c r="BK35" s="198">
        <v>1</v>
      </c>
      <c r="BL35" s="2">
        <v>1</v>
      </c>
      <c r="BM35" s="2">
        <v>3</v>
      </c>
      <c r="BN35" s="2">
        <v>0</v>
      </c>
      <c r="BO35" s="2">
        <v>3</v>
      </c>
      <c r="BP35" s="2">
        <v>0</v>
      </c>
      <c r="BQ35" s="2">
        <v>1</v>
      </c>
      <c r="BR35" s="2">
        <v>1</v>
      </c>
      <c r="BS35" s="2">
        <v>3</v>
      </c>
      <c r="BT35" s="2">
        <v>0</v>
      </c>
      <c r="BU35" s="2">
        <v>2</v>
      </c>
      <c r="BV35" s="2">
        <v>0</v>
      </c>
      <c r="BW35" s="2">
        <v>3</v>
      </c>
      <c r="BX35" s="2">
        <v>0</v>
      </c>
      <c r="BY35" s="2">
        <v>1</v>
      </c>
      <c r="BZ35" s="2">
        <v>2</v>
      </c>
      <c r="CA35" s="2">
        <v>2</v>
      </c>
      <c r="CB35" s="2">
        <v>2</v>
      </c>
      <c r="CC35" s="2">
        <v>1</v>
      </c>
      <c r="CD35" s="2">
        <v>0</v>
      </c>
      <c r="CE35" s="2">
        <v>0</v>
      </c>
      <c r="CF35" s="2">
        <v>0</v>
      </c>
      <c r="CG35" s="2">
        <v>0</v>
      </c>
      <c r="CH35" s="2">
        <v>3</v>
      </c>
      <c r="CI35" s="2">
        <v>0</v>
      </c>
      <c r="CJ35" s="2">
        <v>3</v>
      </c>
      <c r="CK35" s="2">
        <v>0</v>
      </c>
      <c r="CL35" s="2">
        <v>0</v>
      </c>
      <c r="CM35" s="2">
        <v>0</v>
      </c>
      <c r="CN35" s="2">
        <v>0</v>
      </c>
      <c r="CO35" s="2">
        <v>0</v>
      </c>
      <c r="CP35" s="2">
        <v>3</v>
      </c>
      <c r="CQ35" s="2">
        <v>0</v>
      </c>
      <c r="CR35" s="2">
        <v>0</v>
      </c>
      <c r="CS35" s="2">
        <v>3</v>
      </c>
      <c r="CT35" s="2">
        <v>1</v>
      </c>
      <c r="CU35" s="2">
        <v>3</v>
      </c>
      <c r="CV35" s="198">
        <v>1</v>
      </c>
      <c r="CW35" s="2">
        <v>1</v>
      </c>
      <c r="CX35" s="2">
        <v>2</v>
      </c>
      <c r="CY35" s="2">
        <v>1</v>
      </c>
      <c r="CZ35" s="2">
        <v>1</v>
      </c>
      <c r="DA35" s="2">
        <v>1</v>
      </c>
      <c r="DB35" s="2">
        <v>1</v>
      </c>
      <c r="DC35" s="2">
        <v>2</v>
      </c>
      <c r="DD35" s="2">
        <v>1</v>
      </c>
      <c r="DE35" s="2">
        <v>1</v>
      </c>
      <c r="DF35" s="2">
        <v>1</v>
      </c>
      <c r="DG35" s="2">
        <v>2</v>
      </c>
      <c r="DH35" s="2">
        <v>1</v>
      </c>
      <c r="DI35" s="2">
        <v>1</v>
      </c>
      <c r="DJ35" s="2">
        <v>2</v>
      </c>
      <c r="DK35" s="2">
        <v>1</v>
      </c>
      <c r="DL35" s="2">
        <v>1</v>
      </c>
      <c r="DM35" s="2">
        <v>1</v>
      </c>
      <c r="DN35" s="2">
        <v>2</v>
      </c>
      <c r="DO35" s="234" t="s">
        <v>779</v>
      </c>
      <c r="DP35" s="232">
        <v>45</v>
      </c>
      <c r="DQ35" s="233" t="s">
        <v>428</v>
      </c>
      <c r="DR35" s="232">
        <v>6.5</v>
      </c>
      <c r="DS35" s="232" t="s">
        <v>69</v>
      </c>
      <c r="DT35" s="232" t="s">
        <v>103</v>
      </c>
      <c r="DU35" s="232" t="s">
        <v>69</v>
      </c>
      <c r="DV35" s="232" t="s">
        <v>68</v>
      </c>
      <c r="DW35" s="232" t="s">
        <v>26</v>
      </c>
      <c r="DX35" s="232" t="s">
        <v>26</v>
      </c>
      <c r="DY35" s="232" t="s">
        <v>103</v>
      </c>
      <c r="DZ35" s="232" t="s">
        <v>26</v>
      </c>
      <c r="EA35" s="232" t="s">
        <v>26</v>
      </c>
      <c r="EB35" s="232" t="s">
        <v>7</v>
      </c>
      <c r="EC35" s="232" t="s">
        <v>201</v>
      </c>
      <c r="ED35" s="232" t="s">
        <v>125</v>
      </c>
      <c r="EE35" s="232" t="s">
        <v>24</v>
      </c>
      <c r="EF35" s="232" t="s">
        <v>100</v>
      </c>
      <c r="EG35" s="198">
        <v>1260</v>
      </c>
      <c r="EH35" s="2" t="s">
        <v>7</v>
      </c>
      <c r="EI35" s="2" t="s">
        <v>9</v>
      </c>
      <c r="EJ35" s="2" t="s">
        <v>820</v>
      </c>
      <c r="EK35" s="2" t="s">
        <v>60</v>
      </c>
      <c r="EL35" s="2" t="s">
        <v>60</v>
      </c>
      <c r="EM35" s="198">
        <v>1</v>
      </c>
      <c r="EN35" s="2">
        <v>3</v>
      </c>
      <c r="EO35" s="2">
        <v>3</v>
      </c>
      <c r="EP35" s="2">
        <v>2</v>
      </c>
      <c r="EQ35" s="2" t="s">
        <v>17</v>
      </c>
      <c r="ER35" s="2" t="s">
        <v>18</v>
      </c>
      <c r="ES35" s="2" t="s">
        <v>16</v>
      </c>
      <c r="ET35" s="2" t="s">
        <v>19</v>
      </c>
      <c r="EU35" s="2" t="s">
        <v>20</v>
      </c>
      <c r="EV35" s="2">
        <v>2</v>
      </c>
      <c r="EW35" s="2">
        <v>2</v>
      </c>
      <c r="EX35" s="2">
        <v>3</v>
      </c>
      <c r="EY35" s="2">
        <v>4</v>
      </c>
      <c r="EZ35" s="2" t="s">
        <v>819</v>
      </c>
      <c r="FA35" s="2" t="s">
        <v>14</v>
      </c>
      <c r="FB35" s="2" t="s">
        <v>7</v>
      </c>
      <c r="FC35" s="2" t="s">
        <v>94</v>
      </c>
      <c r="FD35" s="2" t="s">
        <v>94</v>
      </c>
      <c r="FE35" s="2" t="s">
        <v>7</v>
      </c>
      <c r="FF35" s="2" t="s">
        <v>7</v>
      </c>
      <c r="FG35" s="2" t="s">
        <v>7</v>
      </c>
      <c r="FH35" s="198" t="s">
        <v>12</v>
      </c>
      <c r="FI35" s="2" t="s">
        <v>57</v>
      </c>
      <c r="FJ35" s="2" t="s">
        <v>9</v>
      </c>
      <c r="FK35" s="2" t="s">
        <v>9</v>
      </c>
      <c r="FL35" s="2">
        <v>3</v>
      </c>
      <c r="FM35" s="2" t="s">
        <v>368</v>
      </c>
      <c r="FN35" s="2" t="s">
        <v>9</v>
      </c>
      <c r="FO35" s="2" t="s">
        <v>9</v>
      </c>
      <c r="FP35" s="2" t="s">
        <v>7</v>
      </c>
      <c r="FR35" s="2" t="s">
        <v>7</v>
      </c>
      <c r="FS35" s="2" t="s">
        <v>9</v>
      </c>
      <c r="FT35" s="2" t="s">
        <v>818</v>
      </c>
      <c r="FU35" s="2" t="s">
        <v>9</v>
      </c>
      <c r="FV35" s="2" t="s">
        <v>9</v>
      </c>
      <c r="FW35" s="2" t="s">
        <v>185</v>
      </c>
      <c r="GD35" s="2">
        <v>10</v>
      </c>
      <c r="GF35" s="2" t="s">
        <v>5</v>
      </c>
      <c r="GV35" s="2" t="s">
        <v>54</v>
      </c>
      <c r="GZ35" s="2" t="s">
        <v>141</v>
      </c>
      <c r="HA35" s="2" t="s">
        <v>1</v>
      </c>
      <c r="HB35" s="2" t="s">
        <v>1</v>
      </c>
      <c r="HD35" s="2" t="s">
        <v>1</v>
      </c>
      <c r="HL35" s="2" t="s">
        <v>0</v>
      </c>
      <c r="HM35">
        <f t="shared" si="0"/>
        <v>24</v>
      </c>
      <c r="HN35">
        <f t="shared" si="1"/>
        <v>3</v>
      </c>
      <c r="HO35">
        <f t="shared" si="2"/>
        <v>18</v>
      </c>
      <c r="HP35" s="1">
        <f t="shared" si="3"/>
        <v>1</v>
      </c>
      <c r="HQ35" s="1">
        <f t="shared" si="4"/>
        <v>4</v>
      </c>
      <c r="HR35" s="1">
        <f t="shared" si="5"/>
        <v>5</v>
      </c>
      <c r="HS35" s="1">
        <f t="shared" si="6"/>
        <v>11</v>
      </c>
      <c r="HT35" s="1">
        <f t="shared" si="7"/>
        <v>33</v>
      </c>
      <c r="HU35" s="1">
        <f t="shared" si="8"/>
        <v>2490</v>
      </c>
      <c r="HV35" s="1">
        <v>1</v>
      </c>
      <c r="HW35" s="1">
        <v>2</v>
      </c>
      <c r="HX35" s="1">
        <v>1</v>
      </c>
      <c r="HY35" s="1">
        <v>0</v>
      </c>
      <c r="HZ35" s="1">
        <v>1</v>
      </c>
      <c r="IA35" s="1">
        <v>3</v>
      </c>
      <c r="IB35" s="1">
        <v>2</v>
      </c>
      <c r="IC35" s="1">
        <v>10</v>
      </c>
    </row>
    <row r="36" spans="1:237" ht="26" x14ac:dyDescent="0.35">
      <c r="A36" s="4">
        <v>43957.42289209491</v>
      </c>
      <c r="B36" s="2" t="s">
        <v>2575</v>
      </c>
      <c r="C36" s="2">
        <v>47</v>
      </c>
      <c r="D36" s="2" t="s">
        <v>51</v>
      </c>
      <c r="E36" s="2" t="s">
        <v>50</v>
      </c>
      <c r="F36" s="2"/>
      <c r="G36" s="2"/>
      <c r="H36" s="2"/>
      <c r="I36" s="2"/>
      <c r="J36" s="2" t="s">
        <v>9</v>
      </c>
      <c r="K36" s="2" t="s">
        <v>884</v>
      </c>
      <c r="L36" s="2" t="s">
        <v>7</v>
      </c>
      <c r="M36" s="2" t="s">
        <v>43</v>
      </c>
      <c r="N36" s="2" t="s">
        <v>7</v>
      </c>
      <c r="Q36" s="2" t="s">
        <v>20</v>
      </c>
      <c r="R36" s="2" t="s">
        <v>40</v>
      </c>
      <c r="S36" s="2" t="s">
        <v>20</v>
      </c>
      <c r="T36" s="2" t="s">
        <v>20</v>
      </c>
      <c r="U36" s="2" t="s">
        <v>20</v>
      </c>
      <c r="V36" s="2" t="s">
        <v>39</v>
      </c>
      <c r="W36" s="2">
        <v>1</v>
      </c>
      <c r="X36" s="2" t="s">
        <v>20</v>
      </c>
      <c r="Y36" s="2">
        <v>1</v>
      </c>
      <c r="Z36" s="2" t="s">
        <v>115</v>
      </c>
      <c r="AA36" s="2" t="s">
        <v>7</v>
      </c>
      <c r="AC36" s="2" t="s">
        <v>9</v>
      </c>
      <c r="AD36" s="2" t="s">
        <v>883</v>
      </c>
      <c r="AE36" s="2" t="s">
        <v>7</v>
      </c>
      <c r="AF36" s="2" t="s">
        <v>20</v>
      </c>
      <c r="AH36" s="2" t="s">
        <v>9</v>
      </c>
      <c r="AI36" s="2" t="s">
        <v>882</v>
      </c>
      <c r="AJ36" s="198">
        <v>0</v>
      </c>
      <c r="AK36" s="2">
        <v>0</v>
      </c>
      <c r="AL36" s="2">
        <v>0</v>
      </c>
      <c r="AM36" s="2">
        <v>0</v>
      </c>
      <c r="AN36" s="2">
        <v>0</v>
      </c>
      <c r="AO36" s="2">
        <v>0</v>
      </c>
      <c r="AP36" s="2">
        <v>780</v>
      </c>
      <c r="AQ36" s="198">
        <v>2</v>
      </c>
      <c r="AR36" s="2">
        <v>2</v>
      </c>
      <c r="AS36" s="2">
        <v>4</v>
      </c>
      <c r="AT36" s="2">
        <v>3</v>
      </c>
      <c r="AU36" s="2">
        <v>1</v>
      </c>
      <c r="AV36" s="2">
        <v>4</v>
      </c>
      <c r="AW36" s="2">
        <v>3</v>
      </c>
      <c r="AX36" s="2">
        <v>1</v>
      </c>
      <c r="AY36" s="2">
        <v>3</v>
      </c>
      <c r="AZ36" s="2">
        <v>2</v>
      </c>
      <c r="BA36" s="2">
        <v>3</v>
      </c>
      <c r="BB36" s="2">
        <v>4</v>
      </c>
      <c r="BC36" s="2">
        <v>2</v>
      </c>
      <c r="BD36" s="2">
        <v>3</v>
      </c>
      <c r="BE36" s="2">
        <v>1</v>
      </c>
      <c r="BF36" s="2">
        <v>1</v>
      </c>
      <c r="BG36" s="2">
        <v>3</v>
      </c>
      <c r="BH36" s="2">
        <v>2</v>
      </c>
      <c r="BI36" s="2">
        <v>1</v>
      </c>
      <c r="BJ36" s="2">
        <v>1</v>
      </c>
      <c r="BK36" s="198">
        <v>4</v>
      </c>
      <c r="BL36" s="2">
        <v>2</v>
      </c>
      <c r="BM36" s="2">
        <v>3</v>
      </c>
      <c r="BN36" s="2">
        <v>4</v>
      </c>
      <c r="BO36" s="2">
        <v>0</v>
      </c>
      <c r="BP36" s="2">
        <v>2</v>
      </c>
      <c r="BQ36" s="2">
        <v>3</v>
      </c>
      <c r="BR36" s="2">
        <v>3</v>
      </c>
      <c r="BS36" s="2">
        <v>0</v>
      </c>
      <c r="BT36" s="2">
        <v>2</v>
      </c>
      <c r="BU36" s="2">
        <v>3</v>
      </c>
      <c r="BV36" s="2">
        <v>4</v>
      </c>
      <c r="BW36" s="2">
        <v>0</v>
      </c>
      <c r="BX36" s="2">
        <v>3</v>
      </c>
      <c r="BY36" s="2">
        <v>4</v>
      </c>
      <c r="BZ36" s="2">
        <v>2</v>
      </c>
      <c r="CA36" s="2">
        <v>3</v>
      </c>
      <c r="CB36" s="2">
        <v>3</v>
      </c>
      <c r="CC36" s="2">
        <v>4</v>
      </c>
      <c r="CD36" s="2">
        <v>2</v>
      </c>
      <c r="CE36" s="2">
        <v>2</v>
      </c>
      <c r="CF36" s="2">
        <v>2</v>
      </c>
      <c r="CG36" s="2">
        <v>4</v>
      </c>
      <c r="CH36" s="2">
        <v>0</v>
      </c>
      <c r="CI36" s="2">
        <v>1</v>
      </c>
      <c r="CJ36" s="2">
        <v>3</v>
      </c>
      <c r="CK36" s="2">
        <v>4</v>
      </c>
      <c r="CL36" s="2">
        <v>3</v>
      </c>
      <c r="CM36" s="2">
        <v>3</v>
      </c>
      <c r="CN36" s="2">
        <v>1</v>
      </c>
      <c r="CO36" s="2">
        <v>2</v>
      </c>
      <c r="CP36" s="2">
        <v>0</v>
      </c>
      <c r="CQ36" s="2">
        <v>2</v>
      </c>
      <c r="CR36" s="2">
        <v>4</v>
      </c>
      <c r="CS36" s="2">
        <v>0</v>
      </c>
      <c r="CT36" s="2">
        <v>4</v>
      </c>
      <c r="CU36" s="2">
        <v>2</v>
      </c>
      <c r="CV36" s="198">
        <v>2</v>
      </c>
      <c r="CW36" s="2">
        <v>3</v>
      </c>
      <c r="CX36" s="2">
        <v>3</v>
      </c>
      <c r="CY36" s="2">
        <v>4</v>
      </c>
      <c r="CZ36" s="2">
        <v>2</v>
      </c>
      <c r="DA36" s="2">
        <v>3</v>
      </c>
      <c r="DB36" s="2">
        <v>4</v>
      </c>
      <c r="DC36" s="2">
        <v>3</v>
      </c>
      <c r="DD36" s="2">
        <v>3</v>
      </c>
      <c r="DE36" s="2">
        <v>3</v>
      </c>
      <c r="DF36" s="2">
        <v>3</v>
      </c>
      <c r="DG36" s="2">
        <v>4</v>
      </c>
      <c r="DH36" s="2">
        <v>2</v>
      </c>
      <c r="DI36" s="2">
        <v>4</v>
      </c>
      <c r="DJ36" s="2">
        <v>4</v>
      </c>
      <c r="DK36" s="2">
        <v>3</v>
      </c>
      <c r="DL36" s="2">
        <v>4</v>
      </c>
      <c r="DM36" s="2">
        <v>4</v>
      </c>
      <c r="DN36" s="2">
        <v>2</v>
      </c>
      <c r="DO36" s="231" t="s">
        <v>880</v>
      </c>
      <c r="DP36" s="232">
        <v>30</v>
      </c>
      <c r="DQ36" s="233" t="s">
        <v>751</v>
      </c>
      <c r="DR36" s="232">
        <v>9</v>
      </c>
      <c r="DS36" s="232" t="s">
        <v>103</v>
      </c>
      <c r="DT36" s="232" t="s">
        <v>69</v>
      </c>
      <c r="DU36" s="232" t="s">
        <v>68</v>
      </c>
      <c r="DV36" s="232" t="s">
        <v>103</v>
      </c>
      <c r="DW36" s="232" t="s">
        <v>103</v>
      </c>
      <c r="DX36" s="232" t="s">
        <v>26</v>
      </c>
      <c r="DY36" s="232" t="s">
        <v>103</v>
      </c>
      <c r="DZ36" s="232" t="s">
        <v>103</v>
      </c>
      <c r="EA36" s="232" t="s">
        <v>69</v>
      </c>
      <c r="EB36" s="232" t="s">
        <v>879</v>
      </c>
      <c r="EC36" s="232" t="s">
        <v>201</v>
      </c>
      <c r="ED36" s="232" t="s">
        <v>25</v>
      </c>
      <c r="EE36" s="232" t="s">
        <v>124</v>
      </c>
      <c r="EF36" s="232" t="s">
        <v>100</v>
      </c>
      <c r="EG36" s="198">
        <v>15</v>
      </c>
      <c r="EH36" s="2" t="s">
        <v>9</v>
      </c>
      <c r="EI36" s="2" t="s">
        <v>9</v>
      </c>
      <c r="EJ36" s="2" t="s">
        <v>878</v>
      </c>
      <c r="EK36" s="2" t="s">
        <v>60</v>
      </c>
      <c r="EL36" s="2" t="s">
        <v>96</v>
      </c>
      <c r="EM36" s="198">
        <v>4</v>
      </c>
      <c r="EN36" s="2">
        <v>3</v>
      </c>
      <c r="EO36" s="2">
        <v>5</v>
      </c>
      <c r="EP36" s="2">
        <v>2</v>
      </c>
      <c r="EQ36" s="2" t="s">
        <v>16</v>
      </c>
      <c r="ER36" s="2" t="s">
        <v>19</v>
      </c>
      <c r="ES36" s="2" t="s">
        <v>20</v>
      </c>
      <c r="ET36" s="2" t="s">
        <v>20</v>
      </c>
      <c r="EU36" s="2" t="s">
        <v>20</v>
      </c>
      <c r="EV36" s="2">
        <v>3</v>
      </c>
      <c r="EW36" s="2">
        <v>5</v>
      </c>
      <c r="EX36" s="2">
        <v>3</v>
      </c>
      <c r="EY36" s="2">
        <v>5</v>
      </c>
      <c r="EZ36" s="2" t="s">
        <v>877</v>
      </c>
      <c r="FA36" s="2" t="s">
        <v>14</v>
      </c>
      <c r="FB36" s="2" t="s">
        <v>7</v>
      </c>
      <c r="FC36" s="2" t="s">
        <v>162</v>
      </c>
      <c r="FD36" s="2" t="s">
        <v>551</v>
      </c>
      <c r="FE36" s="2" t="s">
        <v>13</v>
      </c>
      <c r="FF36" s="2" t="s">
        <v>7</v>
      </c>
      <c r="FG36" s="2" t="s">
        <v>7</v>
      </c>
      <c r="FH36" s="198" t="s">
        <v>12</v>
      </c>
      <c r="FI36" s="2" t="s">
        <v>57</v>
      </c>
      <c r="FJ36" s="2" t="s">
        <v>9</v>
      </c>
      <c r="FK36" s="2" t="s">
        <v>7</v>
      </c>
      <c r="FM36" s="2" t="s">
        <v>876</v>
      </c>
      <c r="FN36" s="2" t="s">
        <v>9</v>
      </c>
      <c r="FO36" s="2" t="s">
        <v>9</v>
      </c>
      <c r="FP36" s="2" t="s">
        <v>9</v>
      </c>
      <c r="FQ36" s="2" t="s">
        <v>8</v>
      </c>
      <c r="FR36" s="2" t="s">
        <v>9</v>
      </c>
      <c r="FS36" s="2" t="s">
        <v>7</v>
      </c>
      <c r="FV36" s="2" t="s">
        <v>9</v>
      </c>
      <c r="FW36" s="2" t="s">
        <v>55</v>
      </c>
      <c r="GE36" s="2">
        <v>3</v>
      </c>
      <c r="GF36" s="2" t="s">
        <v>5</v>
      </c>
      <c r="GV36" s="2" t="s">
        <v>54</v>
      </c>
      <c r="GZ36" s="2" t="s">
        <v>141</v>
      </c>
      <c r="HA36" s="2" t="s">
        <v>1</v>
      </c>
      <c r="HB36" s="2" t="s">
        <v>1</v>
      </c>
      <c r="HD36" s="2" t="s">
        <v>1</v>
      </c>
      <c r="HL36" s="2" t="s">
        <v>0</v>
      </c>
      <c r="HM36">
        <f t="shared" si="0"/>
        <v>60</v>
      </c>
      <c r="HN36">
        <f t="shared" si="1"/>
        <v>14</v>
      </c>
      <c r="HO36">
        <f t="shared" si="2"/>
        <v>0</v>
      </c>
      <c r="HP36" s="1">
        <f t="shared" si="3"/>
        <v>25</v>
      </c>
      <c r="HQ36" s="1">
        <f t="shared" si="4"/>
        <v>18</v>
      </c>
      <c r="HR36" s="1">
        <f t="shared" si="5"/>
        <v>17</v>
      </c>
      <c r="HS36" s="1">
        <f t="shared" si="6"/>
        <v>14</v>
      </c>
      <c r="HT36" s="1">
        <f t="shared" si="7"/>
        <v>66</v>
      </c>
      <c r="HU36" s="1">
        <f t="shared" si="8"/>
        <v>0</v>
      </c>
      <c r="HV36" s="1">
        <v>1</v>
      </c>
      <c r="HW36" s="1">
        <v>1</v>
      </c>
      <c r="HX36" s="1">
        <v>0</v>
      </c>
      <c r="HY36" s="1">
        <v>0</v>
      </c>
      <c r="HZ36" s="1">
        <v>2</v>
      </c>
      <c r="IA36" s="1">
        <v>3</v>
      </c>
      <c r="IB36" s="1">
        <v>2</v>
      </c>
      <c r="IC36" s="1">
        <v>9</v>
      </c>
    </row>
    <row r="37" spans="1:237" ht="26" x14ac:dyDescent="0.35">
      <c r="A37" s="4">
        <v>43957.444205324078</v>
      </c>
      <c r="B37" s="2" t="s">
        <v>2576</v>
      </c>
      <c r="C37" s="2">
        <v>60</v>
      </c>
      <c r="D37" s="2" t="s">
        <v>139</v>
      </c>
      <c r="E37" s="2" t="s">
        <v>50</v>
      </c>
      <c r="F37" s="2"/>
      <c r="G37" s="2"/>
      <c r="H37" s="2"/>
      <c r="I37" s="2"/>
      <c r="J37" s="2" t="s">
        <v>7</v>
      </c>
      <c r="L37" s="2" t="s">
        <v>7</v>
      </c>
      <c r="N37" s="2" t="s">
        <v>7</v>
      </c>
      <c r="Q37" s="2" t="s">
        <v>20</v>
      </c>
      <c r="R37" s="2" t="s">
        <v>40</v>
      </c>
      <c r="S37" s="2" t="s">
        <v>20</v>
      </c>
      <c r="T37" s="2" t="s">
        <v>20</v>
      </c>
      <c r="U37" s="2" t="s">
        <v>20</v>
      </c>
      <c r="V37" s="2" t="s">
        <v>80</v>
      </c>
      <c r="W37" s="2">
        <v>2</v>
      </c>
      <c r="X37" s="2">
        <v>1</v>
      </c>
      <c r="Y37" s="2">
        <v>1</v>
      </c>
      <c r="Z37" s="2" t="s">
        <v>115</v>
      </c>
      <c r="AA37" s="2" t="s">
        <v>9</v>
      </c>
      <c r="AB37" s="2" t="s">
        <v>839</v>
      </c>
      <c r="AC37" s="2" t="s">
        <v>7</v>
      </c>
      <c r="AE37" s="2" t="s">
        <v>9</v>
      </c>
      <c r="AF37" s="2" t="s">
        <v>35</v>
      </c>
      <c r="AG37" s="2" t="s">
        <v>34</v>
      </c>
      <c r="AH37" s="2" t="s">
        <v>9</v>
      </c>
      <c r="AI37" s="2" t="s">
        <v>838</v>
      </c>
      <c r="AJ37" s="198">
        <v>5</v>
      </c>
      <c r="AK37" s="2">
        <v>135</v>
      </c>
      <c r="AL37" s="2">
        <v>5</v>
      </c>
      <c r="AM37" s="2">
        <v>60</v>
      </c>
      <c r="AN37" s="2">
        <v>7</v>
      </c>
      <c r="AO37" s="2">
        <v>30</v>
      </c>
      <c r="AP37" s="2">
        <v>450</v>
      </c>
      <c r="AQ37" s="198">
        <v>4</v>
      </c>
      <c r="AR37" s="2">
        <v>2</v>
      </c>
      <c r="AS37" s="2">
        <v>2</v>
      </c>
      <c r="AT37" s="2">
        <v>1</v>
      </c>
      <c r="AU37" s="2">
        <v>4</v>
      </c>
      <c r="AV37" s="2">
        <v>1</v>
      </c>
      <c r="AW37" s="2">
        <v>3</v>
      </c>
      <c r="AX37" s="2">
        <v>2</v>
      </c>
      <c r="AY37" s="2">
        <v>2</v>
      </c>
      <c r="AZ37" s="2">
        <v>2</v>
      </c>
      <c r="BA37" s="2">
        <v>4</v>
      </c>
      <c r="BB37" s="2">
        <v>1</v>
      </c>
      <c r="BC37" s="2">
        <v>1</v>
      </c>
      <c r="BD37" s="2">
        <v>1</v>
      </c>
      <c r="BE37" s="2">
        <v>3</v>
      </c>
      <c r="BF37" s="2">
        <v>2</v>
      </c>
      <c r="BG37" s="2">
        <v>3</v>
      </c>
      <c r="BH37" s="2">
        <v>1</v>
      </c>
      <c r="BI37" s="2">
        <v>4</v>
      </c>
      <c r="BJ37" s="2">
        <v>2</v>
      </c>
      <c r="BK37" s="198">
        <v>1</v>
      </c>
      <c r="BL37" s="2">
        <v>0</v>
      </c>
      <c r="BM37" s="2">
        <v>1</v>
      </c>
      <c r="BN37" s="2">
        <v>0</v>
      </c>
      <c r="BO37" s="2">
        <v>2</v>
      </c>
      <c r="BP37" s="2">
        <v>0</v>
      </c>
      <c r="BQ37" s="2">
        <v>1</v>
      </c>
      <c r="BR37" s="2">
        <v>0</v>
      </c>
      <c r="BS37" s="2">
        <v>3</v>
      </c>
      <c r="BT37" s="2">
        <v>0</v>
      </c>
      <c r="BU37" s="2">
        <v>1</v>
      </c>
      <c r="BV37" s="2">
        <v>0</v>
      </c>
      <c r="BW37" s="2">
        <v>3</v>
      </c>
      <c r="BX37" s="2">
        <v>0</v>
      </c>
      <c r="BY37" s="2">
        <v>1</v>
      </c>
      <c r="BZ37" s="2">
        <v>0</v>
      </c>
      <c r="CA37" s="2">
        <v>1</v>
      </c>
      <c r="CB37" s="2">
        <v>1</v>
      </c>
      <c r="CC37" s="2">
        <v>1</v>
      </c>
      <c r="CD37" s="2">
        <v>0</v>
      </c>
      <c r="CE37" s="2">
        <v>0</v>
      </c>
      <c r="CF37" s="2">
        <v>0</v>
      </c>
      <c r="CG37" s="2">
        <v>0</v>
      </c>
      <c r="CH37" s="2">
        <v>1</v>
      </c>
      <c r="CI37" s="2">
        <v>0</v>
      </c>
      <c r="CJ37" s="2">
        <v>0</v>
      </c>
      <c r="CK37" s="2">
        <v>1</v>
      </c>
      <c r="CL37" s="2">
        <v>0</v>
      </c>
      <c r="CM37" s="2">
        <v>1</v>
      </c>
      <c r="CN37" s="2">
        <v>0</v>
      </c>
      <c r="CO37" s="2">
        <v>0</v>
      </c>
      <c r="CP37" s="2">
        <v>2</v>
      </c>
      <c r="CQ37" s="2">
        <v>0</v>
      </c>
      <c r="CR37" s="2">
        <v>0</v>
      </c>
      <c r="CS37" s="2">
        <v>2</v>
      </c>
      <c r="CT37" s="2">
        <v>1</v>
      </c>
      <c r="CU37" s="2">
        <v>1</v>
      </c>
      <c r="CV37" s="198">
        <v>1</v>
      </c>
      <c r="CW37" s="2">
        <v>2</v>
      </c>
      <c r="CX37" s="2">
        <v>3</v>
      </c>
      <c r="CY37" s="2">
        <v>2</v>
      </c>
      <c r="CZ37" s="2">
        <v>3</v>
      </c>
      <c r="DA37" s="2">
        <v>4</v>
      </c>
      <c r="DB37" s="2">
        <v>4</v>
      </c>
      <c r="DC37" s="2">
        <v>3</v>
      </c>
      <c r="DD37" s="2">
        <v>2</v>
      </c>
      <c r="DE37" s="2">
        <v>3</v>
      </c>
      <c r="DF37" s="2">
        <v>3</v>
      </c>
      <c r="DG37" s="2">
        <v>3</v>
      </c>
      <c r="DH37" s="2">
        <v>2</v>
      </c>
      <c r="DI37" s="2">
        <v>3</v>
      </c>
      <c r="DJ37" s="2">
        <v>3</v>
      </c>
      <c r="DK37" s="2">
        <v>2</v>
      </c>
      <c r="DL37" s="2">
        <v>4</v>
      </c>
      <c r="DM37" s="2">
        <v>1</v>
      </c>
      <c r="DN37" s="2">
        <v>3</v>
      </c>
      <c r="DO37" s="231" t="s">
        <v>835</v>
      </c>
      <c r="DP37" s="233" t="s">
        <v>834</v>
      </c>
      <c r="DQ37" s="233" t="s">
        <v>833</v>
      </c>
      <c r="DR37" s="232">
        <v>7.5</v>
      </c>
      <c r="DS37" s="232" t="s">
        <v>26</v>
      </c>
      <c r="DT37" s="232" t="s">
        <v>26</v>
      </c>
      <c r="DU37" s="232" t="s">
        <v>103</v>
      </c>
      <c r="DV37" s="232" t="s">
        <v>26</v>
      </c>
      <c r="DW37" s="232" t="s">
        <v>26</v>
      </c>
      <c r="DX37" s="232" t="s">
        <v>26</v>
      </c>
      <c r="DY37" s="232" t="s">
        <v>103</v>
      </c>
      <c r="DZ37" s="232" t="s">
        <v>26</v>
      </c>
      <c r="EA37" s="232" t="s">
        <v>26</v>
      </c>
      <c r="EB37" s="232" t="s">
        <v>7</v>
      </c>
      <c r="EC37" s="232" t="s">
        <v>125</v>
      </c>
      <c r="ED37" s="232" t="s">
        <v>26</v>
      </c>
      <c r="EE37" s="232" t="s">
        <v>24</v>
      </c>
      <c r="EF37" s="232" t="s">
        <v>23</v>
      </c>
      <c r="EG37" s="198">
        <v>2</v>
      </c>
      <c r="EH37" s="2" t="s">
        <v>7</v>
      </c>
      <c r="EI37" s="2" t="s">
        <v>9</v>
      </c>
      <c r="EJ37" s="2" t="s">
        <v>832</v>
      </c>
      <c r="EK37" s="2" t="s">
        <v>96</v>
      </c>
      <c r="EL37" s="2" t="s">
        <v>96</v>
      </c>
      <c r="EM37" s="198">
        <v>4</v>
      </c>
      <c r="EN37" s="2">
        <v>1</v>
      </c>
      <c r="EO37" s="2">
        <v>1</v>
      </c>
      <c r="EP37" s="2">
        <v>1</v>
      </c>
      <c r="EQ37" s="2" t="s">
        <v>17</v>
      </c>
      <c r="ER37" s="2" t="s">
        <v>18</v>
      </c>
      <c r="ES37" s="2" t="s">
        <v>20</v>
      </c>
      <c r="ET37" s="2" t="s">
        <v>16</v>
      </c>
      <c r="EU37" s="2" t="s">
        <v>19</v>
      </c>
      <c r="EV37" s="2">
        <v>1</v>
      </c>
      <c r="EW37" s="2">
        <v>4</v>
      </c>
      <c r="EX37" s="2">
        <v>4</v>
      </c>
      <c r="EY37" s="2">
        <v>5</v>
      </c>
      <c r="EZ37" s="2" t="s">
        <v>831</v>
      </c>
      <c r="FA37" s="2" t="s">
        <v>14</v>
      </c>
      <c r="FB37" s="2" t="s">
        <v>7</v>
      </c>
      <c r="FC37" s="2" t="s">
        <v>14</v>
      </c>
      <c r="FD37" s="2" t="s">
        <v>58</v>
      </c>
      <c r="FE37" s="2" t="s">
        <v>13</v>
      </c>
      <c r="FF37" s="2" t="s">
        <v>7</v>
      </c>
      <c r="FG37" s="2" t="s">
        <v>7</v>
      </c>
      <c r="FH37" s="198" t="s">
        <v>12</v>
      </c>
      <c r="FI37" s="2" t="s">
        <v>57</v>
      </c>
      <c r="FJ37" s="2" t="s">
        <v>9</v>
      </c>
      <c r="FK37" s="2" t="s">
        <v>7</v>
      </c>
      <c r="FL37" s="2">
        <v>5</v>
      </c>
      <c r="FM37" s="2" t="s">
        <v>830</v>
      </c>
      <c r="FN37" s="2" t="s">
        <v>9</v>
      </c>
      <c r="FO37" s="2" t="s">
        <v>7</v>
      </c>
      <c r="FP37" s="2" t="s">
        <v>9</v>
      </c>
      <c r="FQ37" s="2" t="s">
        <v>829</v>
      </c>
      <c r="FR37" s="2" t="s">
        <v>9</v>
      </c>
      <c r="FS37" s="2" t="s">
        <v>7</v>
      </c>
      <c r="FV37" s="2" t="s">
        <v>7</v>
      </c>
      <c r="FW37" s="2" t="s">
        <v>308</v>
      </c>
      <c r="FZ37" s="2">
        <v>9</v>
      </c>
      <c r="GF37" s="2" t="s">
        <v>5</v>
      </c>
      <c r="GV37" s="2" t="s">
        <v>54</v>
      </c>
      <c r="GZ37" s="2" t="s">
        <v>141</v>
      </c>
      <c r="HB37" s="2" t="s">
        <v>293</v>
      </c>
      <c r="HC37" s="2" t="s">
        <v>486</v>
      </c>
      <c r="HD37" s="2" t="s">
        <v>1</v>
      </c>
      <c r="HL37" s="2" t="s">
        <v>0</v>
      </c>
      <c r="HM37">
        <f t="shared" si="0"/>
        <v>51</v>
      </c>
      <c r="HN37">
        <f t="shared" si="1"/>
        <v>2</v>
      </c>
      <c r="HO37">
        <f t="shared" si="2"/>
        <v>13</v>
      </c>
      <c r="HP37" s="1">
        <f t="shared" si="3"/>
        <v>0</v>
      </c>
      <c r="HQ37" s="1">
        <f t="shared" si="4"/>
        <v>3</v>
      </c>
      <c r="HR37" s="1">
        <f t="shared" si="5"/>
        <v>3</v>
      </c>
      <c r="HS37" s="1">
        <f t="shared" si="6"/>
        <v>4</v>
      </c>
      <c r="HT37" s="1">
        <f t="shared" si="7"/>
        <v>37</v>
      </c>
      <c r="HU37" s="1">
        <f t="shared" si="8"/>
        <v>7125</v>
      </c>
      <c r="HV37" s="1">
        <v>0</v>
      </c>
      <c r="HW37" s="1">
        <v>0</v>
      </c>
      <c r="HX37" s="1">
        <v>0</v>
      </c>
      <c r="HY37" s="1">
        <v>0</v>
      </c>
      <c r="HZ37" s="1">
        <v>1</v>
      </c>
      <c r="IA37" s="1">
        <v>2</v>
      </c>
      <c r="IB37" s="1">
        <v>1</v>
      </c>
      <c r="IC37" s="1">
        <v>4</v>
      </c>
    </row>
    <row r="38" spans="1:237" ht="26" x14ac:dyDescent="0.35">
      <c r="A38" s="4">
        <v>43976.673553900459</v>
      </c>
      <c r="B38" s="2" t="s">
        <v>2577</v>
      </c>
      <c r="C38" s="2">
        <v>38</v>
      </c>
      <c r="D38" s="2" t="s">
        <v>51</v>
      </c>
      <c r="E38" s="2" t="s">
        <v>88</v>
      </c>
      <c r="F38" s="2"/>
      <c r="G38" s="2"/>
      <c r="H38" s="2"/>
      <c r="I38" s="2"/>
      <c r="J38" s="2" t="s">
        <v>9</v>
      </c>
      <c r="K38" s="2" t="s">
        <v>83</v>
      </c>
      <c r="L38" s="2" t="s">
        <v>9</v>
      </c>
      <c r="M38" s="2" t="s">
        <v>43</v>
      </c>
      <c r="N38" s="2" t="s">
        <v>7</v>
      </c>
      <c r="P38" s="2" t="s">
        <v>20</v>
      </c>
      <c r="Q38" s="2" t="s">
        <v>82</v>
      </c>
      <c r="R38" s="2" t="s">
        <v>81</v>
      </c>
      <c r="S38" s="2" t="s">
        <v>20</v>
      </c>
      <c r="T38" s="2" t="s">
        <v>20</v>
      </c>
      <c r="U38" s="2" t="s">
        <v>20</v>
      </c>
      <c r="V38" s="2" t="s">
        <v>80</v>
      </c>
      <c r="W38" s="2" t="s">
        <v>79</v>
      </c>
      <c r="X38" s="2" t="s">
        <v>20</v>
      </c>
      <c r="Y38" s="2" t="s">
        <v>20</v>
      </c>
      <c r="Z38" s="2" t="s">
        <v>38</v>
      </c>
      <c r="AA38" s="2" t="s">
        <v>9</v>
      </c>
      <c r="AB38" s="2" t="s">
        <v>78</v>
      </c>
      <c r="AC38" s="2" t="s">
        <v>7</v>
      </c>
      <c r="AE38" s="2" t="s">
        <v>9</v>
      </c>
      <c r="AF38" s="2" t="s">
        <v>35</v>
      </c>
      <c r="AG38" s="2" t="s">
        <v>34</v>
      </c>
      <c r="AH38" s="2" t="s">
        <v>9</v>
      </c>
      <c r="AI38" s="2" t="s">
        <v>77</v>
      </c>
      <c r="AJ38" s="198">
        <v>0</v>
      </c>
      <c r="AK38" s="2">
        <v>0</v>
      </c>
      <c r="AL38" s="2">
        <v>2</v>
      </c>
      <c r="AM38" s="2">
        <v>60</v>
      </c>
      <c r="AN38" s="2">
        <v>2</v>
      </c>
      <c r="AO38" s="2">
        <v>20</v>
      </c>
      <c r="AP38" s="2">
        <v>660</v>
      </c>
      <c r="AQ38" s="198">
        <v>4</v>
      </c>
      <c r="AR38" s="2">
        <v>4</v>
      </c>
      <c r="AS38" s="2">
        <v>1</v>
      </c>
      <c r="AT38" s="2">
        <v>2</v>
      </c>
      <c r="AU38" s="2">
        <v>3</v>
      </c>
      <c r="AV38" s="2">
        <v>1</v>
      </c>
      <c r="AW38" s="2">
        <v>1</v>
      </c>
      <c r="AX38" s="2">
        <v>4</v>
      </c>
      <c r="AY38" s="2">
        <v>1</v>
      </c>
      <c r="AZ38" s="2">
        <v>4</v>
      </c>
      <c r="BA38" s="2">
        <v>4</v>
      </c>
      <c r="BB38" s="2">
        <v>1</v>
      </c>
      <c r="BC38" s="2">
        <v>1</v>
      </c>
      <c r="BD38" s="2">
        <v>1</v>
      </c>
      <c r="BE38" s="2">
        <v>4</v>
      </c>
      <c r="BF38" s="2">
        <v>3</v>
      </c>
      <c r="BG38" s="2">
        <v>1</v>
      </c>
      <c r="BH38" s="2">
        <v>1</v>
      </c>
      <c r="BI38" s="2">
        <v>4</v>
      </c>
      <c r="BJ38" s="2">
        <v>4</v>
      </c>
      <c r="BK38" s="198">
        <v>0</v>
      </c>
      <c r="BL38" s="2">
        <v>1</v>
      </c>
      <c r="BM38" s="2">
        <v>3</v>
      </c>
      <c r="BN38" s="2">
        <v>1</v>
      </c>
      <c r="BO38" s="2">
        <v>0</v>
      </c>
      <c r="BP38" s="2">
        <v>0</v>
      </c>
      <c r="BQ38" s="2">
        <v>0</v>
      </c>
      <c r="BR38" s="2">
        <v>1</v>
      </c>
      <c r="BS38" s="2">
        <v>0</v>
      </c>
      <c r="BT38" s="2">
        <v>0</v>
      </c>
      <c r="BU38" s="2">
        <v>2</v>
      </c>
      <c r="BV38" s="2">
        <v>1</v>
      </c>
      <c r="BW38" s="2">
        <v>0</v>
      </c>
      <c r="BX38" s="2">
        <v>0</v>
      </c>
      <c r="BY38" s="2">
        <v>0</v>
      </c>
      <c r="BZ38" s="2">
        <v>0</v>
      </c>
      <c r="CA38" s="2">
        <v>1</v>
      </c>
      <c r="CB38" s="2">
        <v>2</v>
      </c>
      <c r="CC38" s="2">
        <v>1</v>
      </c>
      <c r="CD38" s="2">
        <v>0</v>
      </c>
      <c r="CE38" s="2">
        <v>0</v>
      </c>
      <c r="CF38" s="2">
        <v>0</v>
      </c>
      <c r="CG38" s="2">
        <v>0</v>
      </c>
      <c r="CH38" s="2">
        <v>0</v>
      </c>
      <c r="CI38" s="2">
        <v>0</v>
      </c>
      <c r="CJ38" s="2">
        <v>3</v>
      </c>
      <c r="CK38" s="2">
        <v>0</v>
      </c>
      <c r="CL38" s="2">
        <v>0</v>
      </c>
      <c r="CM38" s="2">
        <v>2</v>
      </c>
      <c r="CN38" s="2">
        <v>0</v>
      </c>
      <c r="CO38" s="2">
        <v>0</v>
      </c>
      <c r="CP38" s="2">
        <v>0</v>
      </c>
      <c r="CQ38" s="2">
        <v>0</v>
      </c>
      <c r="CR38" s="2">
        <v>1</v>
      </c>
      <c r="CS38" s="2">
        <v>0</v>
      </c>
      <c r="CT38" s="2">
        <v>0</v>
      </c>
      <c r="CU38" s="2">
        <v>0</v>
      </c>
      <c r="CV38" s="198">
        <v>3</v>
      </c>
      <c r="CW38" s="2">
        <v>2</v>
      </c>
      <c r="CX38" s="2">
        <v>3</v>
      </c>
      <c r="CY38" s="2">
        <v>3</v>
      </c>
      <c r="CZ38" s="2">
        <v>1</v>
      </c>
      <c r="DA38" s="2">
        <v>1</v>
      </c>
      <c r="DB38" s="2">
        <v>4</v>
      </c>
      <c r="DC38" s="2">
        <v>2</v>
      </c>
      <c r="DD38" s="2">
        <v>1</v>
      </c>
      <c r="DE38" s="2">
        <v>2</v>
      </c>
      <c r="DF38" s="2">
        <v>1</v>
      </c>
      <c r="DG38" s="2">
        <v>3</v>
      </c>
      <c r="DH38" s="2">
        <v>1</v>
      </c>
      <c r="DI38" s="2">
        <v>3</v>
      </c>
      <c r="DJ38" s="2">
        <v>2</v>
      </c>
      <c r="DK38" s="2">
        <v>1</v>
      </c>
      <c r="DL38" s="2">
        <v>1</v>
      </c>
      <c r="DM38" s="2">
        <v>2</v>
      </c>
      <c r="DN38" s="2">
        <v>4</v>
      </c>
      <c r="DO38" s="231" t="s">
        <v>72</v>
      </c>
      <c r="DP38" s="232" t="s">
        <v>71</v>
      </c>
      <c r="DQ38" s="233" t="s">
        <v>70</v>
      </c>
      <c r="DR38" s="232">
        <v>6.5</v>
      </c>
      <c r="DS38" s="232" t="s">
        <v>68</v>
      </c>
      <c r="DT38" s="232" t="s">
        <v>68</v>
      </c>
      <c r="DU38" s="232" t="s">
        <v>68</v>
      </c>
      <c r="DV38" s="232" t="s">
        <v>26</v>
      </c>
      <c r="DW38" s="232" t="s">
        <v>68</v>
      </c>
      <c r="DX38" s="232" t="s">
        <v>69</v>
      </c>
      <c r="DY38" s="232" t="s">
        <v>26</v>
      </c>
      <c r="DZ38" s="232" t="s">
        <v>68</v>
      </c>
      <c r="EA38" s="232" t="s">
        <v>26</v>
      </c>
      <c r="EB38" s="232" t="s">
        <v>67</v>
      </c>
      <c r="EC38" s="232" t="s">
        <v>26</v>
      </c>
      <c r="ED38" s="232" t="s">
        <v>26</v>
      </c>
      <c r="EE38" s="232" t="s">
        <v>66</v>
      </c>
      <c r="EF38" s="232" t="s">
        <v>65</v>
      </c>
      <c r="EG38" s="198">
        <v>5</v>
      </c>
      <c r="EH38" s="2" t="s">
        <v>9</v>
      </c>
      <c r="EI38" s="2" t="s">
        <v>9</v>
      </c>
      <c r="EJ38" s="2" t="s">
        <v>61</v>
      </c>
      <c r="EK38" s="2" t="s">
        <v>60</v>
      </c>
      <c r="EL38" s="2" t="s">
        <v>21</v>
      </c>
      <c r="EM38" s="198">
        <v>5</v>
      </c>
      <c r="EN38" s="2">
        <v>4</v>
      </c>
      <c r="EO38" s="2">
        <v>5</v>
      </c>
      <c r="EP38" s="2">
        <v>1</v>
      </c>
      <c r="EQ38" s="2" t="s">
        <v>19</v>
      </c>
      <c r="ER38" s="2" t="s">
        <v>17</v>
      </c>
      <c r="ES38" s="2" t="s">
        <v>20</v>
      </c>
      <c r="ET38" s="2" t="s">
        <v>20</v>
      </c>
      <c r="EU38" s="2" t="s">
        <v>20</v>
      </c>
      <c r="EV38" s="2">
        <v>1</v>
      </c>
      <c r="EW38" s="2">
        <v>2</v>
      </c>
      <c r="EX38" s="2">
        <v>3</v>
      </c>
      <c r="EY38" s="2">
        <v>5</v>
      </c>
      <c r="EZ38" s="2" t="s">
        <v>59</v>
      </c>
      <c r="FA38" s="2" t="s">
        <v>14</v>
      </c>
      <c r="FB38" s="2" t="s">
        <v>7</v>
      </c>
      <c r="FC38" s="2" t="s">
        <v>58</v>
      </c>
      <c r="FD38" s="2" t="s">
        <v>58</v>
      </c>
      <c r="FE38" s="2" t="s">
        <v>7</v>
      </c>
      <c r="FF38" s="2" t="s">
        <v>7</v>
      </c>
      <c r="FG38" s="2" t="s">
        <v>7</v>
      </c>
      <c r="FH38" s="198" t="s">
        <v>12</v>
      </c>
      <c r="FI38" s="2" t="s">
        <v>57</v>
      </c>
      <c r="FJ38" s="2" t="s">
        <v>7</v>
      </c>
      <c r="FK38" s="2" t="s">
        <v>9</v>
      </c>
      <c r="FL38" s="2">
        <v>3</v>
      </c>
      <c r="FM38" s="2" t="s">
        <v>56</v>
      </c>
      <c r="FN38" s="2" t="s">
        <v>9</v>
      </c>
      <c r="FO38" s="2" t="s">
        <v>9</v>
      </c>
      <c r="FP38" s="2" t="s">
        <v>7</v>
      </c>
      <c r="FR38" s="2" t="s">
        <v>7</v>
      </c>
      <c r="FS38" s="2" t="s">
        <v>7</v>
      </c>
      <c r="FU38" s="2" t="s">
        <v>7</v>
      </c>
      <c r="FV38" s="2" t="s">
        <v>7</v>
      </c>
      <c r="FW38" s="2" t="s">
        <v>55</v>
      </c>
      <c r="GE38" s="2">
        <v>10</v>
      </c>
      <c r="GF38" s="2" t="s">
        <v>5</v>
      </c>
      <c r="GV38" s="2" t="s">
        <v>54</v>
      </c>
      <c r="GW38" s="2" t="s">
        <v>53</v>
      </c>
      <c r="GX38" s="2" t="s">
        <v>1</v>
      </c>
      <c r="GZ38" s="2" t="s">
        <v>1</v>
      </c>
      <c r="HD38" s="2" t="s">
        <v>1</v>
      </c>
      <c r="HL38" s="2" t="s">
        <v>0</v>
      </c>
      <c r="HM38">
        <f t="shared" si="0"/>
        <v>40</v>
      </c>
      <c r="HN38">
        <f t="shared" si="1"/>
        <v>2</v>
      </c>
      <c r="HO38">
        <f t="shared" si="2"/>
        <v>0</v>
      </c>
      <c r="HP38" s="1">
        <f t="shared" si="3"/>
        <v>3</v>
      </c>
      <c r="HQ38" s="1">
        <f t="shared" si="4"/>
        <v>0</v>
      </c>
      <c r="HR38" s="1">
        <f t="shared" si="5"/>
        <v>4</v>
      </c>
      <c r="HS38" s="1">
        <f t="shared" si="6"/>
        <v>10</v>
      </c>
      <c r="HT38" s="1">
        <f t="shared" si="7"/>
        <v>23</v>
      </c>
      <c r="HU38" s="1">
        <f t="shared" si="8"/>
        <v>580</v>
      </c>
      <c r="HV38" s="1">
        <v>2</v>
      </c>
      <c r="HW38" s="1">
        <v>3</v>
      </c>
      <c r="HX38" s="1">
        <v>1</v>
      </c>
      <c r="HY38" s="1">
        <v>1</v>
      </c>
      <c r="HZ38" s="1">
        <v>2</v>
      </c>
      <c r="IA38" s="1">
        <v>0</v>
      </c>
      <c r="IB38" s="1">
        <v>0</v>
      </c>
      <c r="IC38" s="1">
        <v>9</v>
      </c>
    </row>
    <row r="39" spans="1:237" ht="14.5" x14ac:dyDescent="0.35">
      <c r="A39" s="4">
        <v>43967.135409131944</v>
      </c>
      <c r="B39" s="2" t="s">
        <v>2578</v>
      </c>
      <c r="C39" s="2">
        <v>43</v>
      </c>
      <c r="D39" s="2" t="s">
        <v>139</v>
      </c>
      <c r="E39" s="2" t="s">
        <v>138</v>
      </c>
      <c r="F39" s="2"/>
      <c r="G39" s="2"/>
      <c r="H39" s="2"/>
      <c r="I39" s="2"/>
      <c r="J39" s="2" t="s">
        <v>7</v>
      </c>
      <c r="L39" s="2" t="s">
        <v>7</v>
      </c>
      <c r="N39" s="2" t="s">
        <v>7</v>
      </c>
      <c r="Q39" s="2" t="s">
        <v>20</v>
      </c>
      <c r="R39" s="2" t="s">
        <v>40</v>
      </c>
      <c r="S39" s="2" t="s">
        <v>20</v>
      </c>
      <c r="T39" s="2" t="s">
        <v>20</v>
      </c>
      <c r="U39" s="2" t="s">
        <v>20</v>
      </c>
      <c r="V39" s="2" t="s">
        <v>39</v>
      </c>
      <c r="W39" s="2" t="s">
        <v>20</v>
      </c>
      <c r="X39" s="2" t="s">
        <v>20</v>
      </c>
      <c r="Y39" s="2" t="s">
        <v>20</v>
      </c>
      <c r="Z39" s="2" t="s">
        <v>38</v>
      </c>
      <c r="AA39" s="2" t="s">
        <v>9</v>
      </c>
      <c r="AB39" s="2" t="s">
        <v>227</v>
      </c>
      <c r="AC39" s="2" t="s">
        <v>9</v>
      </c>
      <c r="AD39" s="2" t="s">
        <v>226</v>
      </c>
      <c r="AE39" s="2" t="s">
        <v>9</v>
      </c>
      <c r="AF39" s="2" t="s">
        <v>112</v>
      </c>
      <c r="AG39" s="2" t="s">
        <v>225</v>
      </c>
      <c r="AH39" s="2" t="s">
        <v>9</v>
      </c>
      <c r="AI39" s="2" t="s">
        <v>224</v>
      </c>
      <c r="AJ39" s="198">
        <v>7</v>
      </c>
      <c r="AK39" s="2">
        <v>60</v>
      </c>
      <c r="AL39" s="2">
        <v>0</v>
      </c>
      <c r="AM39" s="2">
        <v>0</v>
      </c>
      <c r="AN39" s="2">
        <v>0</v>
      </c>
      <c r="AO39" s="2">
        <v>0</v>
      </c>
      <c r="AP39" s="2">
        <v>780</v>
      </c>
      <c r="AQ39" s="198">
        <v>4</v>
      </c>
      <c r="AR39" s="2">
        <v>4</v>
      </c>
      <c r="AS39" s="2">
        <v>1</v>
      </c>
      <c r="AT39" s="2">
        <v>1</v>
      </c>
      <c r="AU39" s="2">
        <v>4</v>
      </c>
      <c r="AV39" s="2">
        <v>1</v>
      </c>
      <c r="AW39" s="2">
        <v>2</v>
      </c>
      <c r="AX39" s="2">
        <v>4</v>
      </c>
      <c r="AY39" s="2">
        <v>2</v>
      </c>
      <c r="AZ39" s="2">
        <v>4</v>
      </c>
      <c r="BA39" s="2">
        <v>4</v>
      </c>
      <c r="BB39" s="2">
        <v>1</v>
      </c>
      <c r="BC39" s="2">
        <v>1</v>
      </c>
      <c r="BD39" s="2">
        <v>1</v>
      </c>
      <c r="BE39" s="2">
        <v>4</v>
      </c>
      <c r="BF39" s="2">
        <v>4</v>
      </c>
      <c r="BG39" s="2">
        <v>2</v>
      </c>
      <c r="BH39" s="2">
        <v>1</v>
      </c>
      <c r="BI39" s="2">
        <v>4</v>
      </c>
      <c r="BJ39" s="2">
        <v>4</v>
      </c>
      <c r="BK39" s="198">
        <v>0</v>
      </c>
      <c r="BL39" s="2">
        <v>0</v>
      </c>
      <c r="BM39" s="2">
        <v>0</v>
      </c>
      <c r="BN39" s="2">
        <v>0</v>
      </c>
      <c r="BO39" s="2">
        <v>4</v>
      </c>
      <c r="BP39" s="2">
        <v>0</v>
      </c>
      <c r="BQ39" s="2">
        <v>0</v>
      </c>
      <c r="BR39" s="2">
        <v>0</v>
      </c>
      <c r="BS39" s="2">
        <v>4</v>
      </c>
      <c r="BT39" s="2">
        <v>0</v>
      </c>
      <c r="BU39" s="2">
        <v>0</v>
      </c>
      <c r="BV39" s="2">
        <v>1</v>
      </c>
      <c r="BW39" s="2">
        <v>3</v>
      </c>
      <c r="BX39" s="2">
        <v>0</v>
      </c>
      <c r="BY39" s="2">
        <v>0</v>
      </c>
      <c r="BZ39" s="2">
        <v>0</v>
      </c>
      <c r="CA39" s="2">
        <v>0</v>
      </c>
      <c r="CB39" s="2">
        <v>0</v>
      </c>
      <c r="CC39" s="2">
        <v>0</v>
      </c>
      <c r="CD39" s="2">
        <v>0</v>
      </c>
      <c r="CE39" s="2">
        <v>0</v>
      </c>
      <c r="CF39" s="2">
        <v>0</v>
      </c>
      <c r="CG39" s="2">
        <v>0</v>
      </c>
      <c r="CH39" s="2">
        <v>3</v>
      </c>
      <c r="CI39" s="2">
        <v>0</v>
      </c>
      <c r="CJ39" s="2">
        <v>0</v>
      </c>
      <c r="CK39" s="2">
        <v>0</v>
      </c>
      <c r="CL39" s="2">
        <v>0</v>
      </c>
      <c r="CM39" s="2">
        <v>0</v>
      </c>
      <c r="CN39" s="2">
        <v>0</v>
      </c>
      <c r="CO39" s="2">
        <v>0</v>
      </c>
      <c r="CP39" s="2">
        <v>3</v>
      </c>
      <c r="CQ39" s="2">
        <v>0</v>
      </c>
      <c r="CR39" s="2">
        <v>1</v>
      </c>
      <c r="CS39" s="2">
        <v>3</v>
      </c>
      <c r="CT39" s="2">
        <v>1</v>
      </c>
      <c r="CU39" s="2">
        <v>0</v>
      </c>
      <c r="CV39" s="198">
        <v>1</v>
      </c>
      <c r="CW39" s="2">
        <v>1</v>
      </c>
      <c r="CX39" s="2">
        <v>2</v>
      </c>
      <c r="CY39" s="2">
        <v>1</v>
      </c>
      <c r="CZ39" s="2">
        <v>2</v>
      </c>
      <c r="DA39" s="2">
        <v>1</v>
      </c>
      <c r="DB39" s="2">
        <v>1</v>
      </c>
      <c r="DC39" s="2">
        <v>1</v>
      </c>
      <c r="DD39" s="2">
        <v>1</v>
      </c>
      <c r="DE39" s="2">
        <v>1</v>
      </c>
      <c r="DF39" s="2">
        <v>1</v>
      </c>
      <c r="DG39" s="2">
        <v>1</v>
      </c>
      <c r="DH39" s="2">
        <v>1</v>
      </c>
      <c r="DI39" s="2">
        <v>1</v>
      </c>
      <c r="DJ39" s="2">
        <v>1</v>
      </c>
      <c r="DK39" s="2">
        <v>2</v>
      </c>
      <c r="DL39" s="2">
        <v>1</v>
      </c>
      <c r="DM39" s="2">
        <v>1</v>
      </c>
      <c r="DN39" s="2">
        <v>1</v>
      </c>
      <c r="DO39" s="231" t="s">
        <v>222</v>
      </c>
      <c r="DP39" s="232" t="s">
        <v>221</v>
      </c>
      <c r="DQ39" s="233" t="s">
        <v>220</v>
      </c>
      <c r="DR39" s="232">
        <v>7.5</v>
      </c>
      <c r="DS39" s="232" t="s">
        <v>26</v>
      </c>
      <c r="DT39" s="232" t="s">
        <v>26</v>
      </c>
      <c r="DU39" s="232" t="s">
        <v>26</v>
      </c>
      <c r="DV39" s="232" t="s">
        <v>26</v>
      </c>
      <c r="DW39" s="232" t="s">
        <v>26</v>
      </c>
      <c r="DX39" s="232" t="s">
        <v>26</v>
      </c>
      <c r="DY39" s="232" t="s">
        <v>26</v>
      </c>
      <c r="DZ39" s="232" t="s">
        <v>26</v>
      </c>
      <c r="EA39" s="232" t="s">
        <v>26</v>
      </c>
      <c r="EB39" s="232" t="s">
        <v>219</v>
      </c>
      <c r="EC39" s="232" t="s">
        <v>26</v>
      </c>
      <c r="ED39" s="232" t="s">
        <v>26</v>
      </c>
      <c r="EE39" s="232" t="s">
        <v>66</v>
      </c>
      <c r="EF39" s="232" t="s">
        <v>23</v>
      </c>
      <c r="EG39" s="198">
        <v>0</v>
      </c>
      <c r="EH39" s="2" t="s">
        <v>9</v>
      </c>
      <c r="EI39" s="2" t="s">
        <v>7</v>
      </c>
      <c r="EK39" s="2" t="s">
        <v>96</v>
      </c>
      <c r="EL39" s="2" t="s">
        <v>96</v>
      </c>
      <c r="EM39" s="198">
        <v>4</v>
      </c>
      <c r="EN39" s="2">
        <v>4</v>
      </c>
      <c r="EO39" s="2">
        <v>4</v>
      </c>
      <c r="EP39" s="2">
        <v>2</v>
      </c>
      <c r="EQ39" s="2" t="s">
        <v>17</v>
      </c>
      <c r="ER39" s="2" t="s">
        <v>19</v>
      </c>
      <c r="ES39" s="2" t="s">
        <v>16</v>
      </c>
      <c r="ET39" s="2" t="s">
        <v>18</v>
      </c>
      <c r="EU39" s="2" t="s">
        <v>20</v>
      </c>
      <c r="EV39" s="2">
        <v>2</v>
      </c>
      <c r="EW39" s="2">
        <v>2</v>
      </c>
      <c r="EX39" s="2">
        <v>2</v>
      </c>
      <c r="EY39" s="2">
        <v>5</v>
      </c>
      <c r="FA39" s="2" t="s">
        <v>14</v>
      </c>
      <c r="FB39" s="2" t="s">
        <v>9</v>
      </c>
      <c r="FC39" s="2" t="s">
        <v>94</v>
      </c>
      <c r="FD39" s="2" t="s">
        <v>14</v>
      </c>
      <c r="FE39" s="2" t="s">
        <v>7</v>
      </c>
      <c r="FF39" s="2" t="s">
        <v>7</v>
      </c>
      <c r="FG39" s="2" t="s">
        <v>9</v>
      </c>
      <c r="FH39" s="198" t="s">
        <v>12</v>
      </c>
      <c r="FI39" s="2" t="s">
        <v>57</v>
      </c>
      <c r="FJ39" s="2" t="s">
        <v>9</v>
      </c>
      <c r="FK39" s="2" t="s">
        <v>7</v>
      </c>
      <c r="FM39" s="2" t="s">
        <v>215</v>
      </c>
      <c r="FN39" s="2" t="s">
        <v>9</v>
      </c>
      <c r="FO39" s="2" t="s">
        <v>9</v>
      </c>
      <c r="FP39" s="2" t="s">
        <v>9</v>
      </c>
      <c r="FR39" s="2" t="s">
        <v>9</v>
      </c>
      <c r="FS39" s="2" t="s">
        <v>9</v>
      </c>
      <c r="FT39" s="2" t="s">
        <v>214</v>
      </c>
      <c r="FU39" s="2" t="s">
        <v>7</v>
      </c>
      <c r="FV39" s="2" t="s">
        <v>7</v>
      </c>
      <c r="FW39" s="2" t="s">
        <v>121</v>
      </c>
      <c r="FX39" s="2">
        <v>10</v>
      </c>
      <c r="GF39" s="2" t="s">
        <v>5</v>
      </c>
      <c r="GV39" s="2" t="s">
        <v>54</v>
      </c>
      <c r="GZ39" s="2" t="s">
        <v>141</v>
      </c>
      <c r="HA39" s="2" t="s">
        <v>1</v>
      </c>
      <c r="HB39" s="2" t="s">
        <v>1</v>
      </c>
      <c r="HD39" s="2" t="s">
        <v>1</v>
      </c>
      <c r="HL39" s="2" t="s">
        <v>0</v>
      </c>
      <c r="HM39">
        <f t="shared" si="0"/>
        <v>22</v>
      </c>
      <c r="HN39">
        <f t="shared" si="1"/>
        <v>2</v>
      </c>
      <c r="HO39">
        <f t="shared" si="2"/>
        <v>20</v>
      </c>
      <c r="HP39" s="1">
        <f t="shared" si="3"/>
        <v>1</v>
      </c>
      <c r="HQ39" s="1">
        <f t="shared" si="4"/>
        <v>0</v>
      </c>
      <c r="HR39" s="1">
        <f t="shared" si="5"/>
        <v>0</v>
      </c>
      <c r="HS39" s="1">
        <f t="shared" si="6"/>
        <v>0</v>
      </c>
      <c r="HT39" s="1">
        <f t="shared" si="7"/>
        <v>23</v>
      </c>
      <c r="HU39" s="1">
        <f t="shared" si="8"/>
        <v>3360</v>
      </c>
      <c r="HV39" s="1">
        <v>0</v>
      </c>
      <c r="HW39" s="1">
        <v>0</v>
      </c>
      <c r="HX39" s="1">
        <v>0</v>
      </c>
      <c r="HY39" s="1">
        <v>0</v>
      </c>
      <c r="HZ39" s="1">
        <v>0</v>
      </c>
      <c r="IA39" s="1">
        <v>0</v>
      </c>
      <c r="IB39" s="1">
        <v>0</v>
      </c>
      <c r="IC39" s="1">
        <v>0</v>
      </c>
    </row>
    <row r="40" spans="1:237" ht="26" x14ac:dyDescent="0.35">
      <c r="A40" s="4">
        <v>43958.407429421291</v>
      </c>
      <c r="B40" s="2" t="s">
        <v>2579</v>
      </c>
      <c r="C40" s="2">
        <v>22</v>
      </c>
      <c r="D40" s="2" t="s">
        <v>139</v>
      </c>
      <c r="E40" s="2" t="s">
        <v>50</v>
      </c>
      <c r="F40" s="2"/>
      <c r="G40" s="2"/>
      <c r="H40" s="2"/>
      <c r="I40" s="2"/>
      <c r="J40" s="2" t="s">
        <v>9</v>
      </c>
      <c r="K40" s="2" t="s">
        <v>558</v>
      </c>
      <c r="L40" s="2" t="s">
        <v>7</v>
      </c>
      <c r="N40" s="2" t="s">
        <v>9</v>
      </c>
      <c r="O40" s="2" t="s">
        <v>557</v>
      </c>
      <c r="P40" s="2" t="s">
        <v>41</v>
      </c>
      <c r="Q40" s="2" t="s">
        <v>20</v>
      </c>
      <c r="R40" s="2" t="s">
        <v>40</v>
      </c>
      <c r="S40" s="2" t="s">
        <v>20</v>
      </c>
      <c r="T40" s="2" t="s">
        <v>20</v>
      </c>
      <c r="U40" s="2" t="s">
        <v>20</v>
      </c>
      <c r="V40" s="2" t="s">
        <v>134</v>
      </c>
      <c r="W40" s="2">
        <v>5</v>
      </c>
      <c r="X40" s="2">
        <v>1</v>
      </c>
      <c r="Y40" s="2" t="s">
        <v>20</v>
      </c>
      <c r="Z40" s="2" t="s">
        <v>115</v>
      </c>
      <c r="AA40" s="2" t="s">
        <v>9</v>
      </c>
      <c r="AB40" s="2" t="s">
        <v>556</v>
      </c>
      <c r="AC40" s="2" t="s">
        <v>7</v>
      </c>
      <c r="AE40" s="2" t="s">
        <v>7</v>
      </c>
      <c r="AF40" s="2" t="s">
        <v>20</v>
      </c>
      <c r="AH40" s="2" t="s">
        <v>7</v>
      </c>
      <c r="AJ40" s="198">
        <v>0</v>
      </c>
      <c r="AK40" s="2">
        <v>0</v>
      </c>
      <c r="AL40" s="2">
        <v>0</v>
      </c>
      <c r="AM40" s="2">
        <v>0</v>
      </c>
      <c r="AN40" s="2">
        <v>7</v>
      </c>
      <c r="AO40" s="2">
        <v>60</v>
      </c>
      <c r="AP40" s="2">
        <v>600</v>
      </c>
      <c r="AQ40" s="198">
        <v>2</v>
      </c>
      <c r="AR40" s="2">
        <v>1</v>
      </c>
      <c r="AS40" s="2">
        <v>1</v>
      </c>
      <c r="AT40" s="2">
        <v>4</v>
      </c>
      <c r="AU40" s="2">
        <v>2</v>
      </c>
      <c r="AV40" s="2">
        <v>3</v>
      </c>
      <c r="AW40" s="2">
        <v>4</v>
      </c>
      <c r="AX40" s="2">
        <v>3</v>
      </c>
      <c r="AY40" s="2">
        <v>2</v>
      </c>
      <c r="AZ40" s="2">
        <v>2</v>
      </c>
      <c r="BA40" s="2">
        <v>2</v>
      </c>
      <c r="BB40" s="2">
        <v>4</v>
      </c>
      <c r="BC40" s="2">
        <v>4</v>
      </c>
      <c r="BD40" s="2">
        <v>4</v>
      </c>
      <c r="BE40" s="2">
        <v>3</v>
      </c>
      <c r="BF40" s="2">
        <v>4</v>
      </c>
      <c r="BG40" s="2">
        <v>4</v>
      </c>
      <c r="BH40" s="2">
        <v>4</v>
      </c>
      <c r="BI40" s="2">
        <v>2</v>
      </c>
      <c r="BJ40" s="2">
        <v>3</v>
      </c>
      <c r="BK40" s="198">
        <v>1</v>
      </c>
      <c r="BL40" s="2">
        <v>1</v>
      </c>
      <c r="BM40" s="2">
        <v>4</v>
      </c>
      <c r="BN40" s="2">
        <v>4</v>
      </c>
      <c r="BO40" s="2">
        <v>1</v>
      </c>
      <c r="BP40" s="2">
        <v>4</v>
      </c>
      <c r="BQ40" s="2">
        <v>0</v>
      </c>
      <c r="BR40" s="2">
        <v>0</v>
      </c>
      <c r="BS40" s="2">
        <v>2</v>
      </c>
      <c r="BT40" s="2">
        <v>4</v>
      </c>
      <c r="BU40" s="2">
        <v>1</v>
      </c>
      <c r="BV40" s="2">
        <v>4</v>
      </c>
      <c r="BW40" s="2">
        <v>2</v>
      </c>
      <c r="BX40" s="2">
        <v>4</v>
      </c>
      <c r="BY40" s="2">
        <v>4</v>
      </c>
      <c r="BZ40" s="2">
        <v>4</v>
      </c>
      <c r="CA40" s="2">
        <v>4</v>
      </c>
      <c r="CB40" s="2">
        <v>4</v>
      </c>
      <c r="CC40" s="2">
        <v>1</v>
      </c>
      <c r="CD40" s="2">
        <v>4</v>
      </c>
      <c r="CE40" s="2">
        <v>0</v>
      </c>
      <c r="CF40" s="2">
        <v>4</v>
      </c>
      <c r="CG40" s="2">
        <v>1</v>
      </c>
      <c r="CH40" s="2">
        <v>1</v>
      </c>
      <c r="CI40" s="2">
        <v>1</v>
      </c>
      <c r="CJ40" s="2">
        <v>4</v>
      </c>
      <c r="CK40" s="2">
        <v>4</v>
      </c>
      <c r="CL40" s="2">
        <v>4</v>
      </c>
      <c r="CM40" s="2">
        <v>4</v>
      </c>
      <c r="CN40" s="2">
        <v>0</v>
      </c>
      <c r="CO40" s="2">
        <v>0</v>
      </c>
      <c r="CP40" s="2">
        <v>2</v>
      </c>
      <c r="CQ40" s="2">
        <v>4</v>
      </c>
      <c r="CR40" s="2">
        <v>4</v>
      </c>
      <c r="CS40" s="2">
        <v>2</v>
      </c>
      <c r="CT40" s="2">
        <v>4</v>
      </c>
      <c r="CU40" s="2">
        <v>0</v>
      </c>
      <c r="CV40" s="198">
        <v>4</v>
      </c>
      <c r="CW40" s="2">
        <v>4</v>
      </c>
      <c r="CX40" s="2">
        <v>4</v>
      </c>
      <c r="CY40" s="2">
        <v>4</v>
      </c>
      <c r="CZ40" s="2">
        <v>4</v>
      </c>
      <c r="DA40" s="2">
        <v>1</v>
      </c>
      <c r="DB40" s="2">
        <v>4</v>
      </c>
      <c r="DC40" s="2">
        <v>4</v>
      </c>
      <c r="DD40" s="2">
        <v>4</v>
      </c>
      <c r="DE40" s="2">
        <v>4</v>
      </c>
      <c r="DF40" s="2">
        <v>1</v>
      </c>
      <c r="DG40" s="2">
        <v>1</v>
      </c>
      <c r="DH40" s="2">
        <v>4</v>
      </c>
      <c r="DI40" s="2">
        <v>4</v>
      </c>
      <c r="DJ40" s="2">
        <v>4</v>
      </c>
      <c r="DK40" s="2">
        <v>4</v>
      </c>
      <c r="DL40" s="2">
        <v>1</v>
      </c>
      <c r="DM40" s="2">
        <v>4</v>
      </c>
      <c r="DN40" s="2">
        <v>4</v>
      </c>
      <c r="DO40" s="234" t="s">
        <v>554</v>
      </c>
      <c r="DP40" s="232" t="s">
        <v>105</v>
      </c>
      <c r="DQ40" s="232" t="s">
        <v>553</v>
      </c>
      <c r="DR40" s="232">
        <v>7</v>
      </c>
      <c r="DS40" s="232" t="s">
        <v>68</v>
      </c>
      <c r="DT40" s="232" t="s">
        <v>26</v>
      </c>
      <c r="DU40" s="232" t="s">
        <v>103</v>
      </c>
      <c r="DV40" s="232" t="s">
        <v>26</v>
      </c>
      <c r="DW40" s="232" t="s">
        <v>26</v>
      </c>
      <c r="DX40" s="232" t="s">
        <v>69</v>
      </c>
      <c r="DY40" s="232" t="s">
        <v>69</v>
      </c>
      <c r="DZ40" s="232" t="s">
        <v>26</v>
      </c>
      <c r="EA40" s="232" t="s">
        <v>26</v>
      </c>
      <c r="EB40" s="232" t="s">
        <v>297</v>
      </c>
      <c r="EC40" s="232" t="s">
        <v>26</v>
      </c>
      <c r="ED40" s="232" t="s">
        <v>26</v>
      </c>
      <c r="EE40" s="232" t="s">
        <v>124</v>
      </c>
      <c r="EF40" s="232" t="s">
        <v>100</v>
      </c>
      <c r="EG40" s="198">
        <v>120</v>
      </c>
      <c r="EH40" s="2" t="s">
        <v>7</v>
      </c>
      <c r="EI40" s="2" t="s">
        <v>7</v>
      </c>
      <c r="EK40" s="2" t="s">
        <v>60</v>
      </c>
      <c r="EL40" s="2" t="s">
        <v>96</v>
      </c>
      <c r="EM40" s="198">
        <v>1</v>
      </c>
      <c r="EN40" s="2">
        <v>4</v>
      </c>
      <c r="EO40" s="2">
        <v>1</v>
      </c>
      <c r="EP40" s="2">
        <v>1</v>
      </c>
      <c r="EQ40" s="2" t="s">
        <v>19</v>
      </c>
      <c r="ER40" s="2" t="s">
        <v>17</v>
      </c>
      <c r="ES40" s="2" t="s">
        <v>20</v>
      </c>
      <c r="ET40" s="2" t="s">
        <v>18</v>
      </c>
      <c r="EU40" s="2" t="s">
        <v>16</v>
      </c>
      <c r="EV40" s="2">
        <v>1</v>
      </c>
      <c r="EW40" s="2">
        <v>1</v>
      </c>
      <c r="EX40" s="2">
        <v>4</v>
      </c>
      <c r="EY40" s="2">
        <v>3</v>
      </c>
      <c r="EZ40" s="2" t="s">
        <v>552</v>
      </c>
      <c r="FA40" s="2" t="s">
        <v>14</v>
      </c>
      <c r="FB40" s="2" t="s">
        <v>9</v>
      </c>
      <c r="FC40" s="2" t="s">
        <v>162</v>
      </c>
      <c r="FD40" s="2" t="s">
        <v>551</v>
      </c>
      <c r="FE40" s="2" t="s">
        <v>7</v>
      </c>
      <c r="FF40" s="2" t="s">
        <v>7</v>
      </c>
      <c r="FG40" s="2" t="s">
        <v>7</v>
      </c>
      <c r="FH40" s="198" t="s">
        <v>143</v>
      </c>
      <c r="FI40" s="2" t="s">
        <v>92</v>
      </c>
      <c r="FM40" s="2" t="s">
        <v>297</v>
      </c>
      <c r="FN40" s="2" t="s">
        <v>7</v>
      </c>
      <c r="FO40" s="2" t="s">
        <v>7</v>
      </c>
      <c r="FP40" s="2" t="s">
        <v>9</v>
      </c>
      <c r="FR40" s="2" t="s">
        <v>9</v>
      </c>
      <c r="FS40" s="2" t="s">
        <v>7</v>
      </c>
      <c r="FU40" s="2" t="s">
        <v>7</v>
      </c>
      <c r="FV40" s="2" t="s">
        <v>7</v>
      </c>
      <c r="FW40" s="2" t="s">
        <v>337</v>
      </c>
      <c r="GA40" s="2">
        <v>1</v>
      </c>
      <c r="GF40" s="2" t="s">
        <v>5</v>
      </c>
      <c r="GV40" s="2" t="s">
        <v>54</v>
      </c>
      <c r="HD40" s="2" t="s">
        <v>158</v>
      </c>
      <c r="HH40" s="2" t="s">
        <v>229</v>
      </c>
      <c r="HJ40" s="2" t="s">
        <v>279</v>
      </c>
      <c r="HK40" s="2" t="s">
        <v>278</v>
      </c>
      <c r="HL40" s="2" t="s">
        <v>0</v>
      </c>
      <c r="HM40">
        <f t="shared" si="0"/>
        <v>64</v>
      </c>
      <c r="HN40">
        <f t="shared" si="1"/>
        <v>16</v>
      </c>
      <c r="HO40">
        <f t="shared" si="2"/>
        <v>10</v>
      </c>
      <c r="HP40" s="1">
        <f t="shared" si="3"/>
        <v>25</v>
      </c>
      <c r="HQ40" s="1">
        <f t="shared" si="4"/>
        <v>21</v>
      </c>
      <c r="HR40" s="1">
        <f t="shared" si="5"/>
        <v>4</v>
      </c>
      <c r="HS40" s="1">
        <f t="shared" si="6"/>
        <v>16</v>
      </c>
      <c r="HT40" s="1">
        <f t="shared" si="7"/>
        <v>60</v>
      </c>
      <c r="HU40" s="1">
        <f t="shared" si="8"/>
        <v>1050</v>
      </c>
      <c r="HV40" s="1">
        <v>1</v>
      </c>
      <c r="HW40" s="1">
        <v>2</v>
      </c>
      <c r="HX40" s="1">
        <v>1</v>
      </c>
      <c r="HY40" s="1">
        <v>0</v>
      </c>
      <c r="HZ40" s="1">
        <v>1</v>
      </c>
      <c r="IA40" s="1">
        <v>0</v>
      </c>
      <c r="IB40" s="1">
        <v>2</v>
      </c>
      <c r="IC40" s="1">
        <v>7</v>
      </c>
    </row>
    <row r="41" spans="1:237" ht="38.5" x14ac:dyDescent="0.35">
      <c r="A41" s="4">
        <v>43966.201842395836</v>
      </c>
      <c r="B41" s="2" t="s">
        <v>2580</v>
      </c>
      <c r="C41" s="2">
        <v>68</v>
      </c>
      <c r="D41" s="2" t="s">
        <v>139</v>
      </c>
      <c r="E41" s="2" t="s">
        <v>138</v>
      </c>
      <c r="F41" s="2"/>
      <c r="G41" s="2"/>
      <c r="H41" s="2"/>
      <c r="I41" s="2"/>
      <c r="J41" s="2" t="s">
        <v>7</v>
      </c>
      <c r="L41" s="2" t="s">
        <v>7</v>
      </c>
      <c r="N41" s="2" t="s">
        <v>7</v>
      </c>
      <c r="Q41" s="2" t="s">
        <v>20</v>
      </c>
      <c r="R41" s="2" t="s">
        <v>40</v>
      </c>
      <c r="S41" s="2">
        <v>1</v>
      </c>
      <c r="T41" s="2" t="s">
        <v>20</v>
      </c>
      <c r="U41" s="2" t="s">
        <v>20</v>
      </c>
      <c r="V41" s="2" t="s">
        <v>39</v>
      </c>
      <c r="W41" s="2">
        <v>1</v>
      </c>
      <c r="X41" s="2">
        <v>1</v>
      </c>
      <c r="Y41" s="2" t="s">
        <v>20</v>
      </c>
      <c r="Z41" s="2" t="s">
        <v>38</v>
      </c>
      <c r="AA41" s="2" t="s">
        <v>9</v>
      </c>
      <c r="AB41" s="2" t="s">
        <v>245</v>
      </c>
      <c r="AC41" s="2" t="s">
        <v>9</v>
      </c>
      <c r="AD41" s="2" t="s">
        <v>244</v>
      </c>
      <c r="AE41" s="2" t="s">
        <v>7</v>
      </c>
      <c r="AF41" s="2" t="s">
        <v>20</v>
      </c>
      <c r="AH41" s="2" t="s">
        <v>9</v>
      </c>
      <c r="AI41" s="2" t="s">
        <v>243</v>
      </c>
      <c r="AJ41" s="198">
        <v>0</v>
      </c>
      <c r="AK41" s="2">
        <v>0</v>
      </c>
      <c r="AL41" s="2">
        <v>7</v>
      </c>
      <c r="AM41" s="2">
        <v>45</v>
      </c>
      <c r="AN41" s="2">
        <v>7</v>
      </c>
      <c r="AO41" s="2">
        <v>60</v>
      </c>
      <c r="AP41" s="2">
        <v>420</v>
      </c>
      <c r="AQ41" s="198">
        <v>4</v>
      </c>
      <c r="AR41" s="2">
        <v>3</v>
      </c>
      <c r="AS41" s="2">
        <v>1</v>
      </c>
      <c r="AT41" s="2">
        <v>1</v>
      </c>
      <c r="AU41" s="2">
        <v>3</v>
      </c>
      <c r="AV41" s="2">
        <v>1</v>
      </c>
      <c r="AW41" s="2">
        <v>2</v>
      </c>
      <c r="AX41" s="2">
        <v>2</v>
      </c>
      <c r="AY41" s="2">
        <v>2</v>
      </c>
      <c r="AZ41" s="2">
        <v>3</v>
      </c>
      <c r="BA41" s="2">
        <v>3</v>
      </c>
      <c r="BB41" s="2">
        <v>1</v>
      </c>
      <c r="BC41" s="2">
        <v>1</v>
      </c>
      <c r="BD41" s="2">
        <v>1</v>
      </c>
      <c r="BE41" s="2">
        <v>3</v>
      </c>
      <c r="BF41" s="2">
        <v>3</v>
      </c>
      <c r="BG41" s="2">
        <v>1</v>
      </c>
      <c r="BH41" s="2">
        <v>1</v>
      </c>
      <c r="BI41" s="2">
        <v>3</v>
      </c>
      <c r="BJ41" s="2">
        <v>3</v>
      </c>
      <c r="BK41" s="198">
        <v>1</v>
      </c>
      <c r="BL41" s="2">
        <v>1</v>
      </c>
      <c r="BM41" s="2">
        <v>0</v>
      </c>
      <c r="BN41" s="2">
        <v>0</v>
      </c>
      <c r="BO41" s="2">
        <v>3</v>
      </c>
      <c r="BP41" s="2">
        <v>0</v>
      </c>
      <c r="BQ41" s="2">
        <v>0</v>
      </c>
      <c r="BR41" s="2">
        <v>0</v>
      </c>
      <c r="BS41" s="2">
        <v>3</v>
      </c>
      <c r="BT41" s="2">
        <v>0</v>
      </c>
      <c r="BU41" s="2">
        <v>1</v>
      </c>
      <c r="BV41" s="2">
        <v>0</v>
      </c>
      <c r="BW41" s="2">
        <v>3</v>
      </c>
      <c r="BX41" s="2">
        <v>0</v>
      </c>
      <c r="BY41" s="2">
        <v>1</v>
      </c>
      <c r="BZ41" s="2">
        <v>1</v>
      </c>
      <c r="CA41" s="2">
        <v>0</v>
      </c>
      <c r="CB41" s="2">
        <v>0</v>
      </c>
      <c r="CC41" s="2">
        <v>1</v>
      </c>
      <c r="CD41" s="2">
        <v>0</v>
      </c>
      <c r="CE41" s="2">
        <v>0</v>
      </c>
      <c r="CF41" s="2">
        <v>1</v>
      </c>
      <c r="CG41" s="2">
        <v>0</v>
      </c>
      <c r="CH41" s="2">
        <v>2</v>
      </c>
      <c r="CI41" s="2">
        <v>0</v>
      </c>
      <c r="CJ41" s="2">
        <v>0</v>
      </c>
      <c r="CK41" s="2">
        <v>0</v>
      </c>
      <c r="CL41" s="2">
        <v>0</v>
      </c>
      <c r="CM41" s="2">
        <v>0</v>
      </c>
      <c r="CN41" s="2">
        <v>1</v>
      </c>
      <c r="CO41" s="2">
        <v>0</v>
      </c>
      <c r="CP41" s="2">
        <v>1</v>
      </c>
      <c r="CQ41" s="2">
        <v>0</v>
      </c>
      <c r="CR41" s="2">
        <v>0</v>
      </c>
      <c r="CS41" s="2">
        <v>3</v>
      </c>
      <c r="CT41" s="2">
        <v>1</v>
      </c>
      <c r="CU41" s="2">
        <v>0</v>
      </c>
      <c r="CV41" s="198">
        <v>1</v>
      </c>
      <c r="CW41" s="2">
        <v>1</v>
      </c>
      <c r="CX41" s="2">
        <v>1</v>
      </c>
      <c r="CY41" s="2">
        <v>1</v>
      </c>
      <c r="CZ41" s="2">
        <v>1</v>
      </c>
      <c r="DA41" s="2">
        <v>1</v>
      </c>
      <c r="DB41" s="2">
        <v>1</v>
      </c>
      <c r="DC41" s="2">
        <v>2</v>
      </c>
      <c r="DD41" s="2">
        <v>2</v>
      </c>
      <c r="DE41" s="2">
        <v>1</v>
      </c>
      <c r="DF41" s="2">
        <v>1</v>
      </c>
      <c r="DG41" s="2">
        <v>2</v>
      </c>
      <c r="DH41" s="2">
        <v>1</v>
      </c>
      <c r="DI41" s="2">
        <v>1</v>
      </c>
      <c r="DJ41" s="2">
        <v>2</v>
      </c>
      <c r="DK41" s="2">
        <v>1</v>
      </c>
      <c r="DL41" s="2">
        <v>1</v>
      </c>
      <c r="DM41" s="2">
        <v>2</v>
      </c>
      <c r="DN41" s="2">
        <v>2</v>
      </c>
      <c r="DO41" s="231" t="s">
        <v>240</v>
      </c>
      <c r="DP41" s="232" t="s">
        <v>239</v>
      </c>
      <c r="DQ41" s="232" t="s">
        <v>238</v>
      </c>
      <c r="DR41" s="232">
        <v>6</v>
      </c>
      <c r="DS41" s="232" t="s">
        <v>68</v>
      </c>
      <c r="DT41" s="232" t="s">
        <v>69</v>
      </c>
      <c r="DU41" s="232" t="s">
        <v>26</v>
      </c>
      <c r="DV41" s="232" t="s">
        <v>26</v>
      </c>
      <c r="DW41" s="232" t="s">
        <v>26</v>
      </c>
      <c r="DX41" s="232" t="s">
        <v>26</v>
      </c>
      <c r="DY41" s="232" t="s">
        <v>26</v>
      </c>
      <c r="DZ41" s="232" t="s">
        <v>26</v>
      </c>
      <c r="EA41" s="232" t="s">
        <v>26</v>
      </c>
      <c r="EB41" s="232" t="s">
        <v>237</v>
      </c>
      <c r="EC41" s="232" t="s">
        <v>125</v>
      </c>
      <c r="ED41" s="232" t="s">
        <v>26</v>
      </c>
      <c r="EE41" s="232" t="s">
        <v>66</v>
      </c>
      <c r="EF41" s="232" t="s">
        <v>65</v>
      </c>
      <c r="EG41" s="198">
        <v>60</v>
      </c>
      <c r="EH41" s="2" t="s">
        <v>9</v>
      </c>
      <c r="EI41" s="2" t="s">
        <v>9</v>
      </c>
      <c r="EJ41" s="2" t="s">
        <v>234</v>
      </c>
      <c r="EK41" s="2" t="s">
        <v>22</v>
      </c>
      <c r="EL41" s="2" t="s">
        <v>96</v>
      </c>
      <c r="EM41" s="198">
        <v>4</v>
      </c>
      <c r="EN41" s="2">
        <v>4</v>
      </c>
      <c r="EO41" s="2">
        <v>3</v>
      </c>
      <c r="EP41" s="2">
        <v>1</v>
      </c>
      <c r="EQ41" s="2" t="s">
        <v>19</v>
      </c>
      <c r="ER41" s="2" t="s">
        <v>17</v>
      </c>
      <c r="ES41" s="2" t="s">
        <v>16</v>
      </c>
      <c r="ET41" s="2" t="s">
        <v>18</v>
      </c>
      <c r="EU41" s="2" t="s">
        <v>18</v>
      </c>
      <c r="EV41" s="2">
        <v>1</v>
      </c>
      <c r="EW41" s="2">
        <v>5</v>
      </c>
      <c r="EX41" s="2">
        <v>1</v>
      </c>
      <c r="EY41" s="2">
        <v>5</v>
      </c>
      <c r="FA41" s="2" t="s">
        <v>233</v>
      </c>
      <c r="FB41" s="2" t="s">
        <v>7</v>
      </c>
      <c r="FC41" s="2" t="s">
        <v>14</v>
      </c>
      <c r="FD41" s="2" t="s">
        <v>14</v>
      </c>
      <c r="FE41" s="2" t="s">
        <v>7</v>
      </c>
      <c r="FF41" s="2" t="s">
        <v>7</v>
      </c>
      <c r="FG41" s="2" t="s">
        <v>7</v>
      </c>
      <c r="FH41" s="198" t="s">
        <v>232</v>
      </c>
      <c r="FI41" s="2" t="s">
        <v>92</v>
      </c>
      <c r="FM41" s="2" t="s">
        <v>231</v>
      </c>
      <c r="FN41" s="2" t="s">
        <v>7</v>
      </c>
      <c r="FO41" s="2" t="s">
        <v>7</v>
      </c>
      <c r="FP41" s="2" t="s">
        <v>7</v>
      </c>
      <c r="FR41" s="2" t="s">
        <v>7</v>
      </c>
      <c r="FS41" s="2" t="s">
        <v>9</v>
      </c>
      <c r="FT41" s="2" t="s">
        <v>230</v>
      </c>
      <c r="FU41" s="2" t="s">
        <v>9</v>
      </c>
      <c r="FV41" s="2" t="s">
        <v>7</v>
      </c>
      <c r="FW41" s="2" t="s">
        <v>185</v>
      </c>
      <c r="GD41" s="2">
        <v>1</v>
      </c>
      <c r="GF41" s="2" t="s">
        <v>5</v>
      </c>
      <c r="GV41" s="2" t="s">
        <v>54</v>
      </c>
      <c r="HD41" s="2" t="s">
        <v>158</v>
      </c>
      <c r="HH41" s="2" t="s">
        <v>229</v>
      </c>
      <c r="HI41" s="2" t="s">
        <v>1</v>
      </c>
      <c r="HJ41" s="2" t="s">
        <v>1</v>
      </c>
      <c r="HL41" s="2" t="s">
        <v>0</v>
      </c>
      <c r="HM41">
        <f t="shared" si="0"/>
        <v>25</v>
      </c>
      <c r="HN41">
        <f t="shared" si="1"/>
        <v>2</v>
      </c>
      <c r="HO41">
        <f t="shared" si="2"/>
        <v>15</v>
      </c>
      <c r="HP41" s="1">
        <f t="shared" si="3"/>
        <v>0</v>
      </c>
      <c r="HQ41" s="1">
        <f t="shared" si="4"/>
        <v>4</v>
      </c>
      <c r="HR41" s="1">
        <f t="shared" si="5"/>
        <v>3</v>
      </c>
      <c r="HS41" s="1">
        <f t="shared" si="6"/>
        <v>0</v>
      </c>
      <c r="HT41" s="1">
        <f t="shared" si="7"/>
        <v>32</v>
      </c>
      <c r="HU41" s="1">
        <f t="shared" si="8"/>
        <v>2310</v>
      </c>
      <c r="HV41" s="1">
        <v>2</v>
      </c>
      <c r="HW41" s="1">
        <v>3</v>
      </c>
      <c r="HX41" s="1">
        <v>2</v>
      </c>
      <c r="HY41" s="1">
        <v>1</v>
      </c>
      <c r="HZ41" s="1">
        <v>1</v>
      </c>
      <c r="IA41" s="1">
        <v>2</v>
      </c>
      <c r="IB41" s="1">
        <v>0</v>
      </c>
      <c r="IC41" s="1">
        <v>11</v>
      </c>
    </row>
    <row r="42" spans="1:237" ht="26" x14ac:dyDescent="0.35">
      <c r="A42" s="4">
        <v>43957.834821990742</v>
      </c>
      <c r="B42" s="2" t="s">
        <v>2581</v>
      </c>
      <c r="C42" s="2">
        <v>44</v>
      </c>
      <c r="D42" s="2" t="s">
        <v>139</v>
      </c>
      <c r="E42" s="2" t="s">
        <v>50</v>
      </c>
      <c r="F42" s="2"/>
      <c r="G42" s="2"/>
      <c r="H42" s="2"/>
      <c r="I42" s="2"/>
      <c r="J42" s="2" t="s">
        <v>7</v>
      </c>
      <c r="L42" s="2" t="s">
        <v>7</v>
      </c>
      <c r="N42" s="2" t="s">
        <v>7</v>
      </c>
      <c r="Q42" s="2" t="s">
        <v>20</v>
      </c>
      <c r="R42" s="2" t="s">
        <v>40</v>
      </c>
      <c r="S42" s="2" t="s">
        <v>20</v>
      </c>
      <c r="T42" s="2" t="s">
        <v>20</v>
      </c>
      <c r="U42" s="2" t="s">
        <v>20</v>
      </c>
      <c r="V42" s="2" t="s">
        <v>39</v>
      </c>
      <c r="W42" s="2" t="s">
        <v>79</v>
      </c>
      <c r="X42" s="2" t="s">
        <v>20</v>
      </c>
      <c r="Y42" s="2" t="s">
        <v>20</v>
      </c>
      <c r="Z42" s="2" t="s">
        <v>38</v>
      </c>
      <c r="AA42" s="2" t="s">
        <v>9</v>
      </c>
      <c r="AB42" s="2" t="s">
        <v>594</v>
      </c>
      <c r="AC42" s="2" t="s">
        <v>7</v>
      </c>
      <c r="AE42" s="2" t="s">
        <v>9</v>
      </c>
      <c r="AF42" s="2" t="s">
        <v>112</v>
      </c>
      <c r="AG42" s="2" t="s">
        <v>34</v>
      </c>
      <c r="AH42" s="2" t="s">
        <v>9</v>
      </c>
      <c r="AI42" s="2" t="s">
        <v>593</v>
      </c>
      <c r="AJ42" s="198">
        <v>0</v>
      </c>
      <c r="AK42" s="2">
        <v>0</v>
      </c>
      <c r="AL42" s="2">
        <v>0</v>
      </c>
      <c r="AM42" s="2">
        <v>0</v>
      </c>
      <c r="AN42" s="2">
        <v>7</v>
      </c>
      <c r="AO42" s="2">
        <v>30</v>
      </c>
      <c r="AP42" s="2">
        <v>600</v>
      </c>
      <c r="AQ42" s="198">
        <v>2</v>
      </c>
      <c r="AR42" s="2">
        <v>4</v>
      </c>
      <c r="AS42" s="2">
        <v>2</v>
      </c>
      <c r="AT42" s="2">
        <v>1</v>
      </c>
      <c r="AU42" s="2">
        <v>3</v>
      </c>
      <c r="AV42" s="2">
        <v>1</v>
      </c>
      <c r="AW42" s="2">
        <v>1</v>
      </c>
      <c r="AX42" s="2">
        <v>3</v>
      </c>
      <c r="AY42" s="2">
        <v>1</v>
      </c>
      <c r="AZ42" s="2">
        <v>3</v>
      </c>
      <c r="BA42" s="2">
        <v>3</v>
      </c>
      <c r="BB42" s="2">
        <v>2</v>
      </c>
      <c r="BC42" s="2">
        <v>1</v>
      </c>
      <c r="BD42" s="2">
        <v>1</v>
      </c>
      <c r="BE42" s="2">
        <v>2</v>
      </c>
      <c r="BF42" s="2">
        <v>3</v>
      </c>
      <c r="BG42" s="2">
        <v>1</v>
      </c>
      <c r="BH42" s="2">
        <v>1</v>
      </c>
      <c r="BI42" s="2">
        <v>3</v>
      </c>
      <c r="BJ42" s="2">
        <v>3</v>
      </c>
      <c r="BK42" s="198">
        <v>1</v>
      </c>
      <c r="BL42" s="2">
        <v>0</v>
      </c>
      <c r="BM42" s="2">
        <v>2</v>
      </c>
      <c r="BN42" s="2">
        <v>0</v>
      </c>
      <c r="BO42" s="2">
        <v>3</v>
      </c>
      <c r="BP42" s="2">
        <v>0</v>
      </c>
      <c r="BQ42" s="2">
        <v>0</v>
      </c>
      <c r="BR42" s="2">
        <v>0</v>
      </c>
      <c r="BS42" s="2">
        <v>2</v>
      </c>
      <c r="BT42" s="2">
        <v>0</v>
      </c>
      <c r="BU42" s="2">
        <v>0</v>
      </c>
      <c r="BV42" s="2">
        <v>0</v>
      </c>
      <c r="BW42" s="2">
        <v>3</v>
      </c>
      <c r="BX42" s="2">
        <v>0</v>
      </c>
      <c r="BY42" s="2">
        <v>1</v>
      </c>
      <c r="BZ42" s="2">
        <v>0</v>
      </c>
      <c r="CA42" s="2">
        <v>2</v>
      </c>
      <c r="CB42" s="2">
        <v>1</v>
      </c>
      <c r="CC42" s="2">
        <v>0</v>
      </c>
      <c r="CD42" s="2">
        <v>0</v>
      </c>
      <c r="CE42" s="2">
        <v>1</v>
      </c>
      <c r="CF42" s="2">
        <v>1</v>
      </c>
      <c r="CG42" s="2">
        <v>0</v>
      </c>
      <c r="CH42" s="2">
        <v>3</v>
      </c>
      <c r="CI42" s="2">
        <v>0</v>
      </c>
      <c r="CJ42" s="2">
        <v>0</v>
      </c>
      <c r="CK42" s="2">
        <v>0</v>
      </c>
      <c r="CL42" s="2">
        <v>0</v>
      </c>
      <c r="CM42" s="2">
        <v>0</v>
      </c>
      <c r="CN42" s="2">
        <v>0</v>
      </c>
      <c r="CO42" s="2">
        <v>0</v>
      </c>
      <c r="CP42" s="2">
        <v>2</v>
      </c>
      <c r="CQ42" s="2">
        <v>0</v>
      </c>
      <c r="CR42" s="2">
        <v>2</v>
      </c>
      <c r="CS42" s="2">
        <v>2</v>
      </c>
      <c r="CT42" s="2">
        <v>0</v>
      </c>
      <c r="CU42" s="2">
        <v>1</v>
      </c>
      <c r="CV42" s="198">
        <v>2</v>
      </c>
      <c r="CW42" s="2">
        <v>1</v>
      </c>
      <c r="CX42" s="2">
        <v>1</v>
      </c>
      <c r="CY42" s="2">
        <v>1</v>
      </c>
      <c r="CZ42" s="2">
        <v>1</v>
      </c>
      <c r="DA42" s="2">
        <v>1</v>
      </c>
      <c r="DB42" s="2">
        <v>1</v>
      </c>
      <c r="DC42" s="2">
        <v>1</v>
      </c>
      <c r="DD42" s="2">
        <v>2</v>
      </c>
      <c r="DE42" s="2">
        <v>1</v>
      </c>
      <c r="DF42" s="2">
        <v>1</v>
      </c>
      <c r="DG42" s="2">
        <v>1</v>
      </c>
      <c r="DH42" s="2">
        <v>1</v>
      </c>
      <c r="DI42" s="2">
        <v>1</v>
      </c>
      <c r="DJ42" s="2">
        <v>1</v>
      </c>
      <c r="DK42" s="2">
        <v>1</v>
      </c>
      <c r="DL42" s="2">
        <v>1</v>
      </c>
      <c r="DM42" s="2">
        <v>1</v>
      </c>
      <c r="DN42" s="2">
        <v>1</v>
      </c>
      <c r="DO42" s="231" t="s">
        <v>591</v>
      </c>
      <c r="DP42" s="232">
        <v>3</v>
      </c>
      <c r="DQ42" s="233" t="s">
        <v>590</v>
      </c>
      <c r="DR42" s="232">
        <v>6.5</v>
      </c>
      <c r="DS42" s="232" t="s">
        <v>26</v>
      </c>
      <c r="DT42" s="232" t="s">
        <v>26</v>
      </c>
      <c r="DU42" s="232" t="s">
        <v>26</v>
      </c>
      <c r="DV42" s="232" t="s">
        <v>26</v>
      </c>
      <c r="DW42" s="232" t="s">
        <v>26</v>
      </c>
      <c r="DX42" s="232" t="s">
        <v>26</v>
      </c>
      <c r="DY42" s="232" t="s">
        <v>26</v>
      </c>
      <c r="DZ42" s="232" t="s">
        <v>26</v>
      </c>
      <c r="EA42" s="232" t="s">
        <v>26</v>
      </c>
      <c r="EB42" s="232" t="s">
        <v>102</v>
      </c>
      <c r="EC42" s="232" t="s">
        <v>26</v>
      </c>
      <c r="ED42" s="232" t="s">
        <v>26</v>
      </c>
      <c r="EE42" s="232" t="s">
        <v>24</v>
      </c>
      <c r="EF42" s="232" t="s">
        <v>23</v>
      </c>
      <c r="EG42" s="198">
        <v>60</v>
      </c>
      <c r="EH42" s="2" t="s">
        <v>7</v>
      </c>
      <c r="EI42" s="2" t="s">
        <v>9</v>
      </c>
      <c r="EJ42" s="2" t="s">
        <v>589</v>
      </c>
      <c r="EK42" s="2" t="s">
        <v>21</v>
      </c>
      <c r="EL42" s="2" t="s">
        <v>96</v>
      </c>
      <c r="EM42" s="198">
        <v>5</v>
      </c>
      <c r="EN42" s="2">
        <v>3</v>
      </c>
      <c r="EO42" s="2">
        <v>5</v>
      </c>
      <c r="EP42" s="2">
        <v>1</v>
      </c>
      <c r="EQ42" s="2" t="s">
        <v>19</v>
      </c>
      <c r="ER42" s="2" t="s">
        <v>16</v>
      </c>
      <c r="ES42" s="2" t="s">
        <v>18</v>
      </c>
      <c r="ET42" s="2" t="s">
        <v>20</v>
      </c>
      <c r="EU42" s="2" t="s">
        <v>17</v>
      </c>
      <c r="EV42" s="2">
        <v>3</v>
      </c>
      <c r="EW42" s="2">
        <v>1</v>
      </c>
      <c r="EX42" s="2">
        <v>4</v>
      </c>
      <c r="EY42" s="2">
        <v>4</v>
      </c>
      <c r="EZ42" s="2" t="s">
        <v>588</v>
      </c>
      <c r="FA42" s="2" t="s">
        <v>14</v>
      </c>
      <c r="FB42" s="2" t="s">
        <v>9</v>
      </c>
      <c r="FC42" s="2" t="s">
        <v>94</v>
      </c>
      <c r="FD42" s="2" t="s">
        <v>14</v>
      </c>
      <c r="FE42" s="2" t="s">
        <v>7</v>
      </c>
      <c r="FF42" s="2" t="s">
        <v>7</v>
      </c>
      <c r="FG42" s="2" t="s">
        <v>7</v>
      </c>
      <c r="FH42" s="198" t="s">
        <v>12</v>
      </c>
      <c r="FI42" s="2" t="s">
        <v>57</v>
      </c>
      <c r="FJ42" s="2" t="s">
        <v>9</v>
      </c>
      <c r="FK42" s="2" t="s">
        <v>7</v>
      </c>
      <c r="FL42" s="2">
        <v>0</v>
      </c>
      <c r="FM42" s="2" t="s">
        <v>587</v>
      </c>
      <c r="FN42" s="2" t="s">
        <v>9</v>
      </c>
      <c r="FO42" s="2" t="s">
        <v>9</v>
      </c>
      <c r="FP42" s="2" t="s">
        <v>9</v>
      </c>
      <c r="FR42" s="2" t="s">
        <v>7</v>
      </c>
      <c r="FS42" s="2" t="s">
        <v>7</v>
      </c>
      <c r="FV42" s="2" t="s">
        <v>7</v>
      </c>
      <c r="FW42" s="2" t="s">
        <v>121</v>
      </c>
      <c r="FX42" s="2">
        <v>1</v>
      </c>
      <c r="GF42" s="2" t="s">
        <v>5</v>
      </c>
      <c r="GV42" s="2" t="s">
        <v>54</v>
      </c>
      <c r="HD42" s="2" t="s">
        <v>158</v>
      </c>
      <c r="HH42" s="2" t="s">
        <v>229</v>
      </c>
      <c r="HI42" s="2" t="s">
        <v>1</v>
      </c>
      <c r="HJ42" s="2" t="s">
        <v>1</v>
      </c>
      <c r="HL42" s="2" t="s">
        <v>0</v>
      </c>
      <c r="HM42">
        <f t="shared" si="0"/>
        <v>21</v>
      </c>
      <c r="HN42">
        <f t="shared" si="1"/>
        <v>4</v>
      </c>
      <c r="HO42">
        <f t="shared" si="2"/>
        <v>15</v>
      </c>
      <c r="HP42" s="1">
        <f t="shared" si="3"/>
        <v>0</v>
      </c>
      <c r="HQ42" s="1">
        <f t="shared" si="4"/>
        <v>3</v>
      </c>
      <c r="HR42" s="1">
        <f t="shared" si="5"/>
        <v>1</v>
      </c>
      <c r="HS42" s="1">
        <f t="shared" si="6"/>
        <v>4</v>
      </c>
      <c r="HT42" s="1">
        <f t="shared" si="7"/>
        <v>33</v>
      </c>
      <c r="HU42" s="1">
        <f t="shared" si="8"/>
        <v>525</v>
      </c>
      <c r="HV42" s="1">
        <v>0</v>
      </c>
      <c r="HW42" s="1">
        <v>0</v>
      </c>
      <c r="HX42" s="1">
        <v>1</v>
      </c>
      <c r="HY42" s="1">
        <v>3</v>
      </c>
      <c r="HZ42" s="1">
        <v>0</v>
      </c>
      <c r="IA42" s="1">
        <v>0</v>
      </c>
      <c r="IB42" s="1">
        <v>1</v>
      </c>
      <c r="IC42" s="1">
        <v>5</v>
      </c>
    </row>
    <row r="43" spans="1:237" ht="26" x14ac:dyDescent="0.35">
      <c r="A43" s="4">
        <v>43962.511945844904</v>
      </c>
      <c r="B43" s="2" t="s">
        <v>2582</v>
      </c>
      <c r="C43" s="2">
        <v>20</v>
      </c>
      <c r="D43" s="2" t="s">
        <v>51</v>
      </c>
      <c r="E43" s="2" t="s">
        <v>50</v>
      </c>
      <c r="F43" s="2"/>
      <c r="G43" s="2"/>
      <c r="H43" s="2"/>
      <c r="I43" s="2"/>
      <c r="J43" s="2" t="s">
        <v>9</v>
      </c>
      <c r="K43" s="2" t="s">
        <v>331</v>
      </c>
      <c r="L43" s="2" t="s">
        <v>7</v>
      </c>
      <c r="N43" s="2" t="s">
        <v>7</v>
      </c>
      <c r="P43" s="2" t="s">
        <v>330</v>
      </c>
      <c r="Q43" s="2" t="s">
        <v>20</v>
      </c>
      <c r="R43" s="2" t="s">
        <v>40</v>
      </c>
      <c r="S43" s="2" t="s">
        <v>20</v>
      </c>
      <c r="T43" s="2" t="s">
        <v>20</v>
      </c>
      <c r="U43" s="2" t="s">
        <v>20</v>
      </c>
      <c r="V43" s="2" t="s">
        <v>80</v>
      </c>
      <c r="W43" s="2" t="s">
        <v>20</v>
      </c>
      <c r="X43" s="2" t="s">
        <v>20</v>
      </c>
      <c r="Y43" s="2" t="s">
        <v>20</v>
      </c>
      <c r="Z43" s="2" t="s">
        <v>133</v>
      </c>
      <c r="AA43" s="2" t="s">
        <v>9</v>
      </c>
      <c r="AB43" s="2" t="s">
        <v>329</v>
      </c>
      <c r="AC43" s="2" t="s">
        <v>9</v>
      </c>
      <c r="AD43" s="2" t="s">
        <v>328</v>
      </c>
      <c r="AE43" s="2" t="s">
        <v>9</v>
      </c>
      <c r="AF43" s="2" t="s">
        <v>35</v>
      </c>
      <c r="AG43" s="2" t="s">
        <v>327</v>
      </c>
      <c r="AH43" s="2" t="s">
        <v>9</v>
      </c>
      <c r="AI43" s="2" t="s">
        <v>326</v>
      </c>
      <c r="AJ43" s="198">
        <v>0</v>
      </c>
      <c r="AK43" s="2">
        <v>0</v>
      </c>
      <c r="AL43" s="2">
        <v>0</v>
      </c>
      <c r="AM43" s="2">
        <v>0</v>
      </c>
      <c r="AN43" s="2">
        <v>1</v>
      </c>
      <c r="AO43" s="2">
        <v>75</v>
      </c>
      <c r="AP43" s="2">
        <v>600</v>
      </c>
      <c r="AQ43" s="198">
        <v>2</v>
      </c>
      <c r="AR43" s="2">
        <v>2</v>
      </c>
      <c r="AS43" s="2">
        <v>3</v>
      </c>
      <c r="AT43" s="2">
        <v>3</v>
      </c>
      <c r="AU43" s="2">
        <v>2</v>
      </c>
      <c r="AV43" s="2">
        <v>2</v>
      </c>
      <c r="AW43" s="2">
        <v>3</v>
      </c>
      <c r="AX43" s="2">
        <v>2</v>
      </c>
      <c r="AY43" s="2">
        <v>3</v>
      </c>
      <c r="AZ43" s="2">
        <v>1</v>
      </c>
      <c r="BA43" s="2">
        <v>1</v>
      </c>
      <c r="BB43" s="2">
        <v>4</v>
      </c>
      <c r="BC43" s="2">
        <v>4</v>
      </c>
      <c r="BD43" s="2">
        <v>1</v>
      </c>
      <c r="BE43" s="2">
        <v>1</v>
      </c>
      <c r="BF43" s="2">
        <v>2</v>
      </c>
      <c r="BG43" s="2">
        <v>4</v>
      </c>
      <c r="BH43" s="2">
        <v>1</v>
      </c>
      <c r="BI43" s="2">
        <v>2</v>
      </c>
      <c r="BJ43" s="2">
        <v>1</v>
      </c>
      <c r="BK43" s="198">
        <v>3</v>
      </c>
      <c r="BL43" s="2">
        <v>0</v>
      </c>
      <c r="BM43" s="2">
        <v>2</v>
      </c>
      <c r="BN43" s="2">
        <v>0</v>
      </c>
      <c r="BO43" s="2">
        <v>0</v>
      </c>
      <c r="BP43" s="2">
        <v>0</v>
      </c>
      <c r="BQ43" s="2">
        <v>0</v>
      </c>
      <c r="BR43" s="2">
        <v>1</v>
      </c>
      <c r="BS43" s="2">
        <v>0</v>
      </c>
      <c r="BT43" s="2">
        <v>2</v>
      </c>
      <c r="BU43" s="2">
        <v>0</v>
      </c>
      <c r="BV43" s="2">
        <v>0</v>
      </c>
      <c r="BW43" s="2">
        <v>2</v>
      </c>
      <c r="BX43" s="2">
        <v>0</v>
      </c>
      <c r="BY43" s="2">
        <v>1</v>
      </c>
      <c r="BZ43" s="2">
        <v>4</v>
      </c>
      <c r="CA43" s="2">
        <v>3</v>
      </c>
      <c r="CB43" s="2">
        <v>2</v>
      </c>
      <c r="CC43" s="2">
        <v>0</v>
      </c>
      <c r="CD43" s="2">
        <v>0</v>
      </c>
      <c r="CE43" s="2">
        <v>0</v>
      </c>
      <c r="CF43" s="2">
        <v>1</v>
      </c>
      <c r="CG43" s="2">
        <v>0</v>
      </c>
      <c r="CH43" s="2">
        <v>2</v>
      </c>
      <c r="CI43" s="2">
        <v>0</v>
      </c>
      <c r="CJ43" s="2">
        <v>2</v>
      </c>
      <c r="CK43" s="2">
        <v>3</v>
      </c>
      <c r="CL43" s="2">
        <v>1</v>
      </c>
      <c r="CM43" s="2">
        <v>2</v>
      </c>
      <c r="CN43" s="2">
        <v>0</v>
      </c>
      <c r="CO43" s="2">
        <v>0</v>
      </c>
      <c r="CP43" s="2">
        <v>0</v>
      </c>
      <c r="CQ43" s="2">
        <v>0</v>
      </c>
      <c r="CR43" s="2">
        <v>0</v>
      </c>
      <c r="CS43" s="2">
        <v>0</v>
      </c>
      <c r="CT43" s="2">
        <v>3</v>
      </c>
      <c r="CU43" s="2">
        <v>0</v>
      </c>
      <c r="CV43" s="198">
        <v>3</v>
      </c>
      <c r="CW43" s="2">
        <v>2</v>
      </c>
      <c r="CX43" s="2">
        <v>3</v>
      </c>
      <c r="CY43" s="2">
        <v>1</v>
      </c>
      <c r="CZ43" s="2">
        <v>2</v>
      </c>
      <c r="DA43" s="2">
        <v>1</v>
      </c>
      <c r="DB43" s="2">
        <v>1</v>
      </c>
      <c r="DC43" s="2">
        <v>1</v>
      </c>
      <c r="DD43" s="2">
        <v>4</v>
      </c>
      <c r="DE43" s="2">
        <v>1</v>
      </c>
      <c r="DF43" s="2">
        <v>1</v>
      </c>
      <c r="DG43" s="2">
        <v>1</v>
      </c>
      <c r="DH43" s="2">
        <v>3</v>
      </c>
      <c r="DI43" s="2">
        <v>1</v>
      </c>
      <c r="DJ43" s="2">
        <v>4</v>
      </c>
      <c r="DK43" s="2">
        <v>1</v>
      </c>
      <c r="DL43" s="2">
        <v>1</v>
      </c>
      <c r="DM43" s="2">
        <v>1</v>
      </c>
      <c r="DN43" s="2">
        <v>1</v>
      </c>
      <c r="DO43" s="234" t="s">
        <v>323</v>
      </c>
      <c r="DP43" s="232">
        <v>5</v>
      </c>
      <c r="DQ43" s="233" t="s">
        <v>322</v>
      </c>
      <c r="DR43" s="232">
        <v>8</v>
      </c>
      <c r="DS43" s="232" t="s">
        <v>26</v>
      </c>
      <c r="DT43" s="232" t="s">
        <v>26</v>
      </c>
      <c r="DU43" s="232" t="s">
        <v>103</v>
      </c>
      <c r="DV43" s="232" t="s">
        <v>26</v>
      </c>
      <c r="DW43" s="232" t="s">
        <v>26</v>
      </c>
      <c r="DX43" s="232" t="s">
        <v>26</v>
      </c>
      <c r="DY43" s="232" t="s">
        <v>69</v>
      </c>
      <c r="DZ43" s="232" t="s">
        <v>69</v>
      </c>
      <c r="EA43" s="232" t="s">
        <v>26</v>
      </c>
      <c r="EB43" s="232" t="s">
        <v>297</v>
      </c>
      <c r="EC43" s="232" t="s">
        <v>26</v>
      </c>
      <c r="ED43" s="232" t="s">
        <v>25</v>
      </c>
      <c r="EE43" s="232" t="s">
        <v>24</v>
      </c>
      <c r="EF43" s="232" t="s">
        <v>100</v>
      </c>
      <c r="EG43" s="198">
        <v>36</v>
      </c>
      <c r="EH43" s="2" t="s">
        <v>7</v>
      </c>
      <c r="EI43" s="2" t="s">
        <v>7</v>
      </c>
      <c r="EK43" s="2" t="s">
        <v>96</v>
      </c>
      <c r="EL43" s="2" t="s">
        <v>96</v>
      </c>
      <c r="EM43" s="198">
        <v>5</v>
      </c>
      <c r="EN43" s="2">
        <v>3</v>
      </c>
      <c r="EO43" s="2">
        <v>4</v>
      </c>
      <c r="EP43" s="2">
        <v>1</v>
      </c>
      <c r="EQ43" s="2" t="s">
        <v>19</v>
      </c>
      <c r="ER43" s="2" t="s">
        <v>20</v>
      </c>
      <c r="ES43" s="2" t="s">
        <v>20</v>
      </c>
      <c r="ET43" s="2" t="s">
        <v>20</v>
      </c>
      <c r="EU43" s="2" t="s">
        <v>20</v>
      </c>
      <c r="EV43" s="2">
        <v>2</v>
      </c>
      <c r="EW43" s="2">
        <v>2</v>
      </c>
      <c r="EX43" s="2">
        <v>1</v>
      </c>
      <c r="EY43" s="2">
        <v>4</v>
      </c>
      <c r="EZ43" s="2" t="s">
        <v>320</v>
      </c>
      <c r="FA43" s="2" t="s">
        <v>14</v>
      </c>
      <c r="FB43" s="2" t="s">
        <v>9</v>
      </c>
      <c r="FC43" s="2" t="s">
        <v>94</v>
      </c>
      <c r="FD43" s="2" t="s">
        <v>162</v>
      </c>
      <c r="FE43" s="2" t="s">
        <v>13</v>
      </c>
      <c r="FF43" s="2" t="s">
        <v>13</v>
      </c>
      <c r="FG43" s="2" t="s">
        <v>7</v>
      </c>
      <c r="FH43" s="198" t="s">
        <v>143</v>
      </c>
      <c r="FI43" s="2" t="s">
        <v>92</v>
      </c>
      <c r="FJ43" s="2" t="s">
        <v>7</v>
      </c>
      <c r="FM43" s="2" t="s">
        <v>27</v>
      </c>
      <c r="FN43" s="2" t="s">
        <v>7</v>
      </c>
      <c r="FO43" s="2" t="s">
        <v>7</v>
      </c>
      <c r="FP43" s="2" t="s">
        <v>7</v>
      </c>
      <c r="FR43" s="2" t="s">
        <v>7</v>
      </c>
      <c r="FS43" s="2" t="s">
        <v>7</v>
      </c>
      <c r="FW43" s="2" t="s">
        <v>90</v>
      </c>
      <c r="GC43" s="2">
        <v>7</v>
      </c>
      <c r="GF43" s="2" t="s">
        <v>5</v>
      </c>
      <c r="GV43" s="2" t="s">
        <v>54</v>
      </c>
      <c r="HD43" s="2" t="s">
        <v>158</v>
      </c>
      <c r="HE43" s="2" t="s">
        <v>157</v>
      </c>
      <c r="HF43" s="2" t="s">
        <v>1</v>
      </c>
      <c r="HH43" s="2" t="s">
        <v>1</v>
      </c>
      <c r="HL43" s="2" t="s">
        <v>0</v>
      </c>
      <c r="HM43">
        <f t="shared" si="0"/>
        <v>33</v>
      </c>
      <c r="HN43">
        <f t="shared" si="1"/>
        <v>6</v>
      </c>
      <c r="HO43">
        <f t="shared" si="2"/>
        <v>4</v>
      </c>
      <c r="HP43" s="1">
        <f t="shared" si="3"/>
        <v>2</v>
      </c>
      <c r="HQ43" s="1">
        <f t="shared" si="4"/>
        <v>14</v>
      </c>
      <c r="HR43" s="1">
        <f t="shared" si="5"/>
        <v>0</v>
      </c>
      <c r="HS43" s="1">
        <f t="shared" si="6"/>
        <v>8</v>
      </c>
      <c r="HT43" s="1">
        <f t="shared" si="7"/>
        <v>62</v>
      </c>
      <c r="HU43" s="1">
        <f t="shared" si="8"/>
        <v>187.5</v>
      </c>
      <c r="HV43" s="1">
        <v>1</v>
      </c>
      <c r="HW43" s="1">
        <v>0</v>
      </c>
      <c r="HX43" s="1">
        <v>0</v>
      </c>
      <c r="HY43" s="1">
        <v>0</v>
      </c>
      <c r="HZ43" s="1">
        <v>1</v>
      </c>
      <c r="IA43" s="1">
        <v>0</v>
      </c>
      <c r="IB43" s="1">
        <v>1</v>
      </c>
      <c r="IC43" s="1">
        <v>3</v>
      </c>
    </row>
    <row r="44" spans="1:237" ht="76" x14ac:dyDescent="0.35">
      <c r="A44" s="4">
        <v>43962.579262615742</v>
      </c>
      <c r="B44" s="2" t="s">
        <v>2583</v>
      </c>
      <c r="C44" s="2">
        <v>71</v>
      </c>
      <c r="D44" s="2" t="s">
        <v>139</v>
      </c>
      <c r="E44" s="2" t="s">
        <v>50</v>
      </c>
      <c r="F44" s="2"/>
      <c r="G44" s="2"/>
      <c r="H44" s="2"/>
      <c r="I44" s="2"/>
      <c r="J44" s="2" t="s">
        <v>7</v>
      </c>
      <c r="L44" s="2" t="s">
        <v>7</v>
      </c>
      <c r="N44" s="2" t="s">
        <v>9</v>
      </c>
      <c r="O44" s="2" t="s">
        <v>305</v>
      </c>
      <c r="P44" s="2" t="s">
        <v>304</v>
      </c>
      <c r="Q44" s="2" t="s">
        <v>20</v>
      </c>
      <c r="R44" s="2" t="s">
        <v>40</v>
      </c>
      <c r="S44" s="2" t="s">
        <v>20</v>
      </c>
      <c r="T44" s="2" t="s">
        <v>20</v>
      </c>
      <c r="U44" s="2" t="s">
        <v>20</v>
      </c>
      <c r="V44" s="2" t="s">
        <v>80</v>
      </c>
      <c r="W44" s="2">
        <v>2</v>
      </c>
      <c r="X44" s="2">
        <v>1</v>
      </c>
      <c r="Y44" s="2">
        <v>1</v>
      </c>
      <c r="Z44" s="2" t="s">
        <v>38</v>
      </c>
      <c r="AA44" s="2" t="s">
        <v>9</v>
      </c>
      <c r="AB44" s="2" t="s">
        <v>303</v>
      </c>
      <c r="AC44" s="2" t="s">
        <v>9</v>
      </c>
      <c r="AD44" s="2" t="s">
        <v>302</v>
      </c>
      <c r="AE44" s="2" t="s">
        <v>9</v>
      </c>
      <c r="AF44" s="2" t="s">
        <v>35</v>
      </c>
      <c r="AG44" s="2" t="s">
        <v>301</v>
      </c>
      <c r="AH44" s="2" t="s">
        <v>7</v>
      </c>
      <c r="AJ44" s="198">
        <v>0</v>
      </c>
      <c r="AK44" s="2">
        <v>0</v>
      </c>
      <c r="AL44" s="2">
        <v>5</v>
      </c>
      <c r="AM44" s="2">
        <v>20</v>
      </c>
      <c r="AN44" s="2">
        <v>5</v>
      </c>
      <c r="AO44" s="2">
        <v>20</v>
      </c>
      <c r="AP44" s="2">
        <v>480</v>
      </c>
      <c r="AQ44" s="198">
        <v>3</v>
      </c>
      <c r="AR44" s="2">
        <v>3</v>
      </c>
      <c r="AS44" s="2">
        <v>2</v>
      </c>
      <c r="AT44" s="2">
        <v>2</v>
      </c>
      <c r="AU44" s="2">
        <v>4</v>
      </c>
      <c r="AV44" s="2">
        <v>2</v>
      </c>
      <c r="AW44" s="2">
        <v>2</v>
      </c>
      <c r="AX44" s="2">
        <v>3</v>
      </c>
      <c r="AY44" s="2">
        <v>1</v>
      </c>
      <c r="AZ44" s="2">
        <v>3</v>
      </c>
      <c r="BA44" s="2">
        <v>3</v>
      </c>
      <c r="BB44" s="2">
        <v>2</v>
      </c>
      <c r="BC44" s="2">
        <v>2</v>
      </c>
      <c r="BD44" s="2">
        <v>1</v>
      </c>
      <c r="BE44" s="2">
        <v>3</v>
      </c>
      <c r="BF44" s="2">
        <v>4</v>
      </c>
      <c r="BG44" s="2">
        <v>2</v>
      </c>
      <c r="BH44" s="2">
        <v>1</v>
      </c>
      <c r="BI44" s="2">
        <v>3</v>
      </c>
      <c r="BJ44" s="2">
        <v>3</v>
      </c>
      <c r="BK44" s="198">
        <v>1</v>
      </c>
      <c r="BL44" s="2">
        <v>0</v>
      </c>
      <c r="BM44" s="2">
        <v>2</v>
      </c>
      <c r="BN44" s="2">
        <v>1</v>
      </c>
      <c r="BO44" s="2">
        <v>2</v>
      </c>
      <c r="BP44" s="2">
        <v>0</v>
      </c>
      <c r="BQ44" s="2">
        <v>0</v>
      </c>
      <c r="BR44" s="2">
        <v>1</v>
      </c>
      <c r="BS44" s="2">
        <v>2</v>
      </c>
      <c r="BT44" s="2">
        <v>1</v>
      </c>
      <c r="BU44" s="2">
        <v>1</v>
      </c>
      <c r="BV44" s="2">
        <v>2</v>
      </c>
      <c r="BW44" s="2">
        <v>3</v>
      </c>
      <c r="BX44" s="2">
        <v>1</v>
      </c>
      <c r="BY44" s="2">
        <v>0</v>
      </c>
      <c r="BZ44" s="2">
        <v>2</v>
      </c>
      <c r="CA44" s="2">
        <v>2</v>
      </c>
      <c r="CB44" s="2">
        <v>2</v>
      </c>
      <c r="CC44" s="2">
        <v>1</v>
      </c>
      <c r="CD44" s="2">
        <v>2</v>
      </c>
      <c r="CE44" s="2">
        <v>0</v>
      </c>
      <c r="CF44" s="2">
        <v>1</v>
      </c>
      <c r="CG44" s="2">
        <v>0</v>
      </c>
      <c r="CH44" s="2">
        <v>3</v>
      </c>
      <c r="CI44" s="2">
        <v>1</v>
      </c>
      <c r="CJ44" s="2">
        <v>1</v>
      </c>
      <c r="CK44" s="2">
        <v>0</v>
      </c>
      <c r="CL44" s="2">
        <v>0</v>
      </c>
      <c r="CM44" s="2">
        <v>2</v>
      </c>
      <c r="CN44" s="2">
        <v>0</v>
      </c>
      <c r="CO44" s="2">
        <v>0</v>
      </c>
      <c r="CP44" s="2">
        <v>2</v>
      </c>
      <c r="CQ44" s="2">
        <v>1</v>
      </c>
      <c r="CR44" s="2">
        <v>2</v>
      </c>
      <c r="CS44" s="2">
        <v>2</v>
      </c>
      <c r="CT44" s="2">
        <v>2</v>
      </c>
      <c r="CU44" s="2">
        <v>1</v>
      </c>
      <c r="CV44" s="198">
        <v>2</v>
      </c>
      <c r="CW44" s="2">
        <v>1</v>
      </c>
      <c r="CX44" s="2">
        <v>1</v>
      </c>
      <c r="CY44" s="2">
        <v>1</v>
      </c>
      <c r="CZ44" s="2">
        <v>2</v>
      </c>
      <c r="DA44" s="2">
        <v>1</v>
      </c>
      <c r="DB44" s="2">
        <v>1</v>
      </c>
      <c r="DC44" s="2">
        <v>1</v>
      </c>
      <c r="DD44" s="2">
        <v>2</v>
      </c>
      <c r="DE44" s="2">
        <v>2</v>
      </c>
      <c r="DF44" s="2">
        <v>1</v>
      </c>
      <c r="DG44" s="2">
        <v>2</v>
      </c>
      <c r="DH44" s="2">
        <v>1</v>
      </c>
      <c r="DI44" s="2">
        <v>2</v>
      </c>
      <c r="DJ44" s="2">
        <v>1</v>
      </c>
      <c r="DK44" s="2">
        <v>1</v>
      </c>
      <c r="DL44" s="2">
        <v>3</v>
      </c>
      <c r="DM44" s="2">
        <v>1</v>
      </c>
      <c r="DN44" s="2">
        <v>2</v>
      </c>
      <c r="DO44" s="234" t="s">
        <v>299</v>
      </c>
      <c r="DP44" s="232">
        <v>20</v>
      </c>
      <c r="DQ44" s="233" t="s">
        <v>298</v>
      </c>
      <c r="DR44" s="232">
        <v>6</v>
      </c>
      <c r="DS44" s="232" t="s">
        <v>26</v>
      </c>
      <c r="DT44" s="232" t="s">
        <v>68</v>
      </c>
      <c r="DU44" s="232" t="s">
        <v>69</v>
      </c>
      <c r="DV44" s="232" t="s">
        <v>26</v>
      </c>
      <c r="DW44" s="232" t="s">
        <v>26</v>
      </c>
      <c r="DX44" s="232" t="s">
        <v>26</v>
      </c>
      <c r="DY44" s="232" t="s">
        <v>26</v>
      </c>
      <c r="DZ44" s="232" t="s">
        <v>26</v>
      </c>
      <c r="EA44" s="232" t="s">
        <v>69</v>
      </c>
      <c r="EB44" s="232" t="s">
        <v>297</v>
      </c>
      <c r="EC44" s="232" t="s">
        <v>25</v>
      </c>
      <c r="ED44" s="232" t="s">
        <v>26</v>
      </c>
      <c r="EE44" s="232" t="s">
        <v>101</v>
      </c>
      <c r="EF44" s="232" t="s">
        <v>100</v>
      </c>
      <c r="EG44" s="198">
        <v>20</v>
      </c>
      <c r="EH44" s="2" t="s">
        <v>7</v>
      </c>
      <c r="EI44" s="2" t="s">
        <v>7</v>
      </c>
      <c r="EK44" s="2" t="s">
        <v>21</v>
      </c>
      <c r="EL44" s="2" t="s">
        <v>21</v>
      </c>
      <c r="EM44" s="198">
        <v>4</v>
      </c>
      <c r="EN44" s="2">
        <v>3</v>
      </c>
      <c r="EO44" s="2">
        <v>5</v>
      </c>
      <c r="EP44" s="2">
        <v>1</v>
      </c>
      <c r="EQ44" s="2" t="s">
        <v>18</v>
      </c>
      <c r="ER44" s="2" t="s">
        <v>19</v>
      </c>
      <c r="ES44" s="2" t="s">
        <v>16</v>
      </c>
      <c r="ET44" s="2" t="s">
        <v>17</v>
      </c>
      <c r="EU44" s="2" t="s">
        <v>20</v>
      </c>
      <c r="EV44" s="2">
        <v>2</v>
      </c>
      <c r="EW44" s="2">
        <v>3</v>
      </c>
      <c r="EX44" s="2">
        <v>3</v>
      </c>
      <c r="EY44" s="2">
        <v>4</v>
      </c>
      <c r="EZ44" s="2" t="s">
        <v>295</v>
      </c>
      <c r="FA44" s="2" t="s">
        <v>94</v>
      </c>
      <c r="FB44" s="2" t="s">
        <v>7</v>
      </c>
      <c r="FC44" s="2" t="s">
        <v>58</v>
      </c>
      <c r="FD44" s="2" t="s">
        <v>58</v>
      </c>
      <c r="FE44" s="2" t="s">
        <v>7</v>
      </c>
      <c r="FF44" s="2" t="s">
        <v>7</v>
      </c>
      <c r="FG44" s="2" t="s">
        <v>7</v>
      </c>
      <c r="FH44" s="198" t="s">
        <v>232</v>
      </c>
      <c r="FI44" s="2" t="s">
        <v>11</v>
      </c>
      <c r="FJ44" s="2" t="s">
        <v>7</v>
      </c>
      <c r="FK44" s="2" t="s">
        <v>7</v>
      </c>
      <c r="FM44" s="2" t="s">
        <v>294</v>
      </c>
      <c r="FN44" s="2" t="s">
        <v>7</v>
      </c>
      <c r="FO44" s="2" t="s">
        <v>7</v>
      </c>
      <c r="FP44" s="2" t="s">
        <v>9</v>
      </c>
      <c r="FQ44" s="2" t="s">
        <v>8</v>
      </c>
      <c r="FR44" s="2" t="s">
        <v>7</v>
      </c>
      <c r="FS44" s="2" t="s">
        <v>7</v>
      </c>
      <c r="FU44" s="2" t="s">
        <v>9</v>
      </c>
      <c r="FV44" s="2" t="s">
        <v>7</v>
      </c>
      <c r="FW44" s="2" t="s">
        <v>90</v>
      </c>
      <c r="GC44" s="2">
        <v>9</v>
      </c>
      <c r="GF44" s="2" t="s">
        <v>5</v>
      </c>
      <c r="GV44" s="2" t="s">
        <v>54</v>
      </c>
      <c r="GZ44" s="2" t="s">
        <v>141</v>
      </c>
      <c r="HB44" s="2" t="s">
        <v>293</v>
      </c>
      <c r="HC44" s="2" t="s">
        <v>1</v>
      </c>
      <c r="HD44" s="2" t="s">
        <v>1</v>
      </c>
      <c r="HL44" s="2" t="s">
        <v>0</v>
      </c>
      <c r="HM44">
        <f t="shared" si="0"/>
        <v>28</v>
      </c>
      <c r="HN44">
        <f t="shared" si="1"/>
        <v>6</v>
      </c>
      <c r="HO44">
        <f t="shared" si="2"/>
        <v>14</v>
      </c>
      <c r="HP44" s="1">
        <f t="shared" si="3"/>
        <v>8</v>
      </c>
      <c r="HQ44" s="1">
        <f t="shared" si="4"/>
        <v>5</v>
      </c>
      <c r="HR44" s="1">
        <f t="shared" si="5"/>
        <v>3</v>
      </c>
      <c r="HS44" s="1">
        <f t="shared" si="6"/>
        <v>8</v>
      </c>
      <c r="HT44" s="1">
        <f t="shared" si="7"/>
        <v>35</v>
      </c>
      <c r="HU44" s="1">
        <f t="shared" si="8"/>
        <v>650</v>
      </c>
      <c r="HV44" s="1">
        <v>1</v>
      </c>
      <c r="HW44" s="1">
        <v>1</v>
      </c>
      <c r="HX44" s="1">
        <v>2</v>
      </c>
      <c r="HY44" s="1">
        <v>3</v>
      </c>
      <c r="HZ44" s="1">
        <v>1</v>
      </c>
      <c r="IA44" s="1">
        <v>1</v>
      </c>
      <c r="IB44" s="1">
        <v>1</v>
      </c>
      <c r="IC44" s="1">
        <v>10</v>
      </c>
    </row>
    <row r="45" spans="1:237" ht="26" x14ac:dyDescent="0.35">
      <c r="A45" s="4">
        <v>43954.575622060183</v>
      </c>
      <c r="B45" s="2" t="s">
        <v>2584</v>
      </c>
      <c r="C45" s="2">
        <v>39</v>
      </c>
      <c r="D45" s="2" t="s">
        <v>51</v>
      </c>
      <c r="E45" s="2" t="s">
        <v>50</v>
      </c>
      <c r="F45" s="2"/>
      <c r="G45" s="2"/>
      <c r="H45" s="2"/>
      <c r="I45" s="2"/>
      <c r="J45" s="2" t="s">
        <v>7</v>
      </c>
      <c r="L45" s="2" t="s">
        <v>7</v>
      </c>
      <c r="N45" s="2" t="s">
        <v>9</v>
      </c>
      <c r="O45" s="2" t="s">
        <v>854</v>
      </c>
      <c r="P45" s="2" t="s">
        <v>1025</v>
      </c>
      <c r="Q45" s="2" t="s">
        <v>20</v>
      </c>
      <c r="R45" s="2" t="s">
        <v>40</v>
      </c>
      <c r="S45" s="2" t="s">
        <v>20</v>
      </c>
      <c r="T45" s="2">
        <v>1</v>
      </c>
      <c r="U45" s="2" t="s">
        <v>20</v>
      </c>
      <c r="V45" s="2" t="s">
        <v>134</v>
      </c>
      <c r="W45" s="2">
        <v>2</v>
      </c>
      <c r="X45" s="2">
        <v>3</v>
      </c>
      <c r="Y45" s="2" t="s">
        <v>20</v>
      </c>
      <c r="Z45" s="2" t="s">
        <v>38</v>
      </c>
      <c r="AA45" s="2" t="s">
        <v>9</v>
      </c>
      <c r="AB45" s="2" t="s">
        <v>1024</v>
      </c>
      <c r="AC45" s="2" t="s">
        <v>9</v>
      </c>
      <c r="AD45" s="2" t="s">
        <v>1023</v>
      </c>
      <c r="AE45" s="2" t="s">
        <v>9</v>
      </c>
      <c r="AF45" s="2" t="s">
        <v>35</v>
      </c>
      <c r="AG45" s="2" t="s">
        <v>1022</v>
      </c>
      <c r="AH45" s="2" t="s">
        <v>7</v>
      </c>
      <c r="AJ45" s="198">
        <v>0</v>
      </c>
      <c r="AK45" s="2">
        <v>0</v>
      </c>
      <c r="AL45" s="2">
        <v>2</v>
      </c>
      <c r="AM45" s="2">
        <v>30</v>
      </c>
      <c r="AN45" s="2">
        <v>5</v>
      </c>
      <c r="AO45" s="2">
        <v>45</v>
      </c>
      <c r="AP45" s="2">
        <v>600</v>
      </c>
      <c r="AQ45" s="198">
        <v>4</v>
      </c>
      <c r="AR45" s="2">
        <v>4</v>
      </c>
      <c r="AS45" s="2">
        <v>2</v>
      </c>
      <c r="AT45" s="2">
        <v>1</v>
      </c>
      <c r="AU45" s="2">
        <v>3</v>
      </c>
      <c r="AV45" s="2">
        <v>1</v>
      </c>
      <c r="AW45" s="2">
        <v>1</v>
      </c>
      <c r="AX45" s="2">
        <v>3</v>
      </c>
      <c r="AY45" s="2">
        <v>1</v>
      </c>
      <c r="AZ45" s="2">
        <v>3</v>
      </c>
      <c r="BA45" s="2">
        <v>2</v>
      </c>
      <c r="BB45" s="2">
        <v>1</v>
      </c>
      <c r="BC45" s="2">
        <v>1</v>
      </c>
      <c r="BD45" s="2">
        <v>2</v>
      </c>
      <c r="BE45" s="2">
        <v>3</v>
      </c>
      <c r="BF45" s="2">
        <v>3</v>
      </c>
      <c r="BG45" s="2">
        <v>1</v>
      </c>
      <c r="BH45" s="2">
        <v>2</v>
      </c>
      <c r="BI45" s="2">
        <v>3</v>
      </c>
      <c r="BJ45" s="2">
        <v>3</v>
      </c>
      <c r="BK45" s="198">
        <v>1</v>
      </c>
      <c r="BL45" s="2">
        <v>1</v>
      </c>
      <c r="BM45" s="2">
        <v>3</v>
      </c>
      <c r="BN45" s="2">
        <v>2</v>
      </c>
      <c r="BO45" s="2">
        <v>1</v>
      </c>
      <c r="BP45" s="2">
        <v>0</v>
      </c>
      <c r="BQ45" s="2">
        <v>1</v>
      </c>
      <c r="BR45" s="2">
        <v>0</v>
      </c>
      <c r="BS45" s="2">
        <v>1</v>
      </c>
      <c r="BT45" s="2">
        <v>1</v>
      </c>
      <c r="BU45" s="2">
        <v>2</v>
      </c>
      <c r="BV45" s="2">
        <v>0</v>
      </c>
      <c r="BW45" s="2">
        <v>1</v>
      </c>
      <c r="BX45" s="2">
        <v>0</v>
      </c>
      <c r="BY45" s="2">
        <v>1</v>
      </c>
      <c r="BZ45" s="2">
        <v>2</v>
      </c>
      <c r="CA45" s="2">
        <v>4</v>
      </c>
      <c r="CB45" s="2">
        <v>3</v>
      </c>
      <c r="CC45" s="2">
        <v>1</v>
      </c>
      <c r="CD45" s="2">
        <v>0</v>
      </c>
      <c r="CE45" s="2">
        <v>0</v>
      </c>
      <c r="CF45" s="2">
        <v>0</v>
      </c>
      <c r="CG45" s="2">
        <v>0</v>
      </c>
      <c r="CH45" s="2">
        <v>2</v>
      </c>
      <c r="CI45" s="2">
        <v>0</v>
      </c>
      <c r="CJ45" s="2">
        <v>2</v>
      </c>
      <c r="CK45" s="2">
        <v>1</v>
      </c>
      <c r="CL45" s="2">
        <v>0</v>
      </c>
      <c r="CM45" s="2">
        <v>2</v>
      </c>
      <c r="CN45" s="2">
        <v>1</v>
      </c>
      <c r="CO45" s="2">
        <v>0</v>
      </c>
      <c r="CP45" s="2">
        <v>0</v>
      </c>
      <c r="CQ45" s="2">
        <v>0</v>
      </c>
      <c r="CR45" s="2">
        <v>3</v>
      </c>
      <c r="CS45" s="2">
        <v>1</v>
      </c>
      <c r="CT45" s="2">
        <v>1</v>
      </c>
      <c r="CU45" s="2">
        <v>3</v>
      </c>
      <c r="CV45" s="198">
        <v>2</v>
      </c>
      <c r="CW45" s="2">
        <v>1</v>
      </c>
      <c r="CX45" s="2">
        <v>1</v>
      </c>
      <c r="CY45" s="2">
        <v>2</v>
      </c>
      <c r="CZ45" s="2">
        <v>1</v>
      </c>
      <c r="DA45" s="2">
        <v>1</v>
      </c>
      <c r="DB45" s="2">
        <v>1</v>
      </c>
      <c r="DC45" s="2">
        <v>1</v>
      </c>
      <c r="DD45" s="2">
        <v>1</v>
      </c>
      <c r="DE45" s="2">
        <v>1</v>
      </c>
      <c r="DF45" s="2">
        <v>1</v>
      </c>
      <c r="DG45" s="2">
        <v>2</v>
      </c>
      <c r="DH45" s="2">
        <v>1</v>
      </c>
      <c r="DI45" s="2">
        <v>3</v>
      </c>
      <c r="DJ45" s="2">
        <v>1</v>
      </c>
      <c r="DK45" s="2">
        <v>1</v>
      </c>
      <c r="DL45" s="2">
        <v>3</v>
      </c>
      <c r="DM45" s="2">
        <v>1</v>
      </c>
      <c r="DN45" s="2">
        <v>2</v>
      </c>
      <c r="DO45" s="231" t="s">
        <v>733</v>
      </c>
      <c r="DP45" s="232">
        <v>15</v>
      </c>
      <c r="DQ45" s="233" t="s">
        <v>282</v>
      </c>
      <c r="DR45" s="232">
        <v>8</v>
      </c>
      <c r="DS45" s="232" t="s">
        <v>26</v>
      </c>
      <c r="DT45" s="232" t="s">
        <v>26</v>
      </c>
      <c r="DU45" s="232" t="s">
        <v>26</v>
      </c>
      <c r="DV45" s="232" t="s">
        <v>26</v>
      </c>
      <c r="DW45" s="232" t="s">
        <v>26</v>
      </c>
      <c r="DX45" s="232" t="s">
        <v>26</v>
      </c>
      <c r="DY45" s="232" t="s">
        <v>103</v>
      </c>
      <c r="DZ45" s="232" t="s">
        <v>26</v>
      </c>
      <c r="EA45" s="232" t="s">
        <v>26</v>
      </c>
      <c r="EB45" s="232" t="s">
        <v>1019</v>
      </c>
      <c r="EC45" s="232" t="s">
        <v>26</v>
      </c>
      <c r="ED45" s="232" t="s">
        <v>25</v>
      </c>
      <c r="EE45" s="232" t="s">
        <v>24</v>
      </c>
      <c r="EF45" s="232" t="s">
        <v>100</v>
      </c>
      <c r="EG45" s="198">
        <v>60</v>
      </c>
      <c r="EH45" s="2" t="s">
        <v>7</v>
      </c>
      <c r="EI45" s="2" t="s">
        <v>7</v>
      </c>
      <c r="EK45" s="2" t="s">
        <v>96</v>
      </c>
      <c r="EL45" s="2" t="s">
        <v>96</v>
      </c>
      <c r="EM45" s="198">
        <v>4</v>
      </c>
      <c r="EN45" s="2">
        <v>3</v>
      </c>
      <c r="EO45" s="2">
        <v>5</v>
      </c>
      <c r="EP45" s="2">
        <v>1</v>
      </c>
      <c r="EQ45" s="2" t="s">
        <v>19</v>
      </c>
      <c r="ER45" s="2" t="s">
        <v>17</v>
      </c>
      <c r="ES45" s="2" t="s">
        <v>18</v>
      </c>
      <c r="ET45" s="2" t="s">
        <v>20</v>
      </c>
      <c r="EU45" s="2" t="s">
        <v>16</v>
      </c>
      <c r="EV45" s="2">
        <v>3</v>
      </c>
      <c r="EW45" s="2">
        <v>3</v>
      </c>
      <c r="EX45" s="2">
        <v>5</v>
      </c>
      <c r="EY45" s="2">
        <v>4</v>
      </c>
      <c r="EZ45" s="2" t="s">
        <v>1018</v>
      </c>
      <c r="FA45" s="2" t="s">
        <v>14</v>
      </c>
      <c r="FB45" s="2" t="s">
        <v>7</v>
      </c>
      <c r="FC45" s="2" t="s">
        <v>162</v>
      </c>
      <c r="FD45" s="2" t="s">
        <v>551</v>
      </c>
      <c r="FE45" s="2" t="s">
        <v>7</v>
      </c>
      <c r="FF45" s="2" t="s">
        <v>7</v>
      </c>
      <c r="FG45" s="2" t="s">
        <v>7</v>
      </c>
      <c r="FH45" s="198" t="s">
        <v>12</v>
      </c>
      <c r="FI45" s="2" t="s">
        <v>57</v>
      </c>
      <c r="FJ45" s="2" t="s">
        <v>7</v>
      </c>
      <c r="FK45" s="2" t="s">
        <v>7</v>
      </c>
      <c r="FM45" s="2" t="s">
        <v>1017</v>
      </c>
      <c r="FN45" s="2" t="s">
        <v>7</v>
      </c>
      <c r="FO45" s="2" t="s">
        <v>7</v>
      </c>
      <c r="FP45" s="2" t="s">
        <v>9</v>
      </c>
      <c r="FQ45" s="2" t="s">
        <v>8</v>
      </c>
      <c r="FR45" s="2" t="s">
        <v>7</v>
      </c>
      <c r="FS45" s="2" t="s">
        <v>7</v>
      </c>
      <c r="FU45" s="2" t="s">
        <v>7</v>
      </c>
      <c r="FV45" s="2" t="s">
        <v>7</v>
      </c>
      <c r="FW45" s="2" t="s">
        <v>121</v>
      </c>
      <c r="FX45" s="2">
        <v>6</v>
      </c>
      <c r="GF45" s="2" t="s">
        <v>5</v>
      </c>
      <c r="GV45" s="2" t="s">
        <v>54</v>
      </c>
      <c r="GZ45" s="2" t="s">
        <v>141</v>
      </c>
      <c r="HB45" s="2" t="s">
        <v>293</v>
      </c>
      <c r="HC45" s="2" t="s">
        <v>486</v>
      </c>
      <c r="HD45" s="2" t="s">
        <v>1</v>
      </c>
      <c r="HL45" s="2" t="s">
        <v>0</v>
      </c>
      <c r="HM45">
        <f t="shared" si="0"/>
        <v>27</v>
      </c>
      <c r="HN45">
        <f t="shared" si="1"/>
        <v>9</v>
      </c>
      <c r="HO45">
        <f t="shared" si="2"/>
        <v>6</v>
      </c>
      <c r="HP45" s="1">
        <f t="shared" si="3"/>
        <v>2</v>
      </c>
      <c r="HQ45" s="1">
        <f t="shared" si="4"/>
        <v>6</v>
      </c>
      <c r="HR45" s="1">
        <f t="shared" si="5"/>
        <v>5</v>
      </c>
      <c r="HS45" s="1">
        <f t="shared" si="6"/>
        <v>13</v>
      </c>
      <c r="HT45" s="1">
        <f>(5-AQ45)+(5-AR45)+AS45+AT45+(5-AU45)+AV45+AW45+(5-AX45)+AY45+(5-AZ45)+(5-BA45)+BB45+BC45+BD45+(5-BE45)+(5-BF45)+BG45+BH45+(5-BI45)+(5-BJ45)</f>
        <v>32</v>
      </c>
      <c r="HU45" s="1">
        <f t="shared" si="8"/>
        <v>802.5</v>
      </c>
      <c r="HV45" s="1">
        <v>1</v>
      </c>
      <c r="HW45" s="1">
        <v>0</v>
      </c>
      <c r="HX45" s="1">
        <v>0</v>
      </c>
      <c r="HY45" s="1">
        <v>0</v>
      </c>
      <c r="HZ45" s="1">
        <v>1</v>
      </c>
      <c r="IA45" s="1">
        <v>0</v>
      </c>
      <c r="IB45" s="1">
        <v>1</v>
      </c>
      <c r="IC45" s="1">
        <v>3</v>
      </c>
    </row>
    <row r="46" spans="1:237" ht="26" x14ac:dyDescent="0.35">
      <c r="A46" s="4">
        <v>43958.987722476857</v>
      </c>
      <c r="B46" s="2" t="s">
        <v>2585</v>
      </c>
      <c r="C46" s="2">
        <v>67</v>
      </c>
      <c r="D46" s="2" t="s">
        <v>139</v>
      </c>
      <c r="E46" s="2" t="s">
        <v>50</v>
      </c>
      <c r="F46" s="2"/>
      <c r="G46" s="2"/>
      <c r="H46" s="2"/>
      <c r="I46" s="2"/>
      <c r="J46" s="2" t="s">
        <v>7</v>
      </c>
      <c r="L46" s="2" t="s">
        <v>7</v>
      </c>
      <c r="N46" s="2" t="s">
        <v>7</v>
      </c>
      <c r="O46" s="2" t="s">
        <v>446</v>
      </c>
      <c r="Q46" s="2" t="s">
        <v>20</v>
      </c>
      <c r="R46" s="2" t="s">
        <v>40</v>
      </c>
      <c r="S46" s="2" t="s">
        <v>20</v>
      </c>
      <c r="T46" s="2" t="s">
        <v>20</v>
      </c>
      <c r="U46" s="2" t="s">
        <v>20</v>
      </c>
      <c r="V46" s="2" t="s">
        <v>39</v>
      </c>
      <c r="W46" s="2" t="s">
        <v>79</v>
      </c>
      <c r="X46" s="2" t="s">
        <v>20</v>
      </c>
      <c r="Y46" s="2" t="s">
        <v>20</v>
      </c>
      <c r="Z46" s="2" t="s">
        <v>38</v>
      </c>
      <c r="AA46" s="2" t="s">
        <v>7</v>
      </c>
      <c r="AC46" s="2" t="s">
        <v>9</v>
      </c>
      <c r="AD46" s="2" t="s">
        <v>445</v>
      </c>
      <c r="AE46" s="2" t="s">
        <v>7</v>
      </c>
      <c r="AF46" s="2" t="s">
        <v>20</v>
      </c>
      <c r="AG46" s="2" t="s">
        <v>444</v>
      </c>
      <c r="AH46" s="2" t="s">
        <v>7</v>
      </c>
      <c r="AJ46" s="198">
        <v>0</v>
      </c>
      <c r="AK46" s="2">
        <v>0</v>
      </c>
      <c r="AL46" s="2">
        <v>7</v>
      </c>
      <c r="AM46" s="2">
        <v>60</v>
      </c>
      <c r="AN46" s="2">
        <v>0</v>
      </c>
      <c r="AO46" s="2">
        <v>0</v>
      </c>
      <c r="AP46" s="2">
        <v>240</v>
      </c>
      <c r="AQ46" s="198">
        <v>4</v>
      </c>
      <c r="AR46" s="2">
        <v>3</v>
      </c>
      <c r="AS46" s="2">
        <v>2</v>
      </c>
      <c r="AT46" s="2">
        <v>2</v>
      </c>
      <c r="AU46" s="2">
        <v>4</v>
      </c>
      <c r="AV46" s="2">
        <v>2</v>
      </c>
      <c r="AW46" s="2">
        <v>3</v>
      </c>
      <c r="AX46" s="2">
        <v>4</v>
      </c>
      <c r="AY46" s="2">
        <v>1</v>
      </c>
      <c r="AZ46" s="2">
        <v>4</v>
      </c>
      <c r="BA46" s="2">
        <v>4</v>
      </c>
      <c r="BB46" s="2">
        <v>1</v>
      </c>
      <c r="BC46" s="2">
        <v>1</v>
      </c>
      <c r="BD46" s="2">
        <v>1</v>
      </c>
      <c r="BE46" s="2">
        <v>4</v>
      </c>
      <c r="BF46" s="2">
        <v>4</v>
      </c>
      <c r="BG46" s="2">
        <v>2</v>
      </c>
      <c r="BH46" s="2">
        <v>1</v>
      </c>
      <c r="BI46" s="2">
        <v>4</v>
      </c>
      <c r="BJ46" s="2">
        <v>4</v>
      </c>
      <c r="BK46" s="198">
        <v>0</v>
      </c>
      <c r="BL46" s="2">
        <v>2</v>
      </c>
      <c r="BM46" s="2">
        <v>0</v>
      </c>
      <c r="BN46" s="2">
        <v>1</v>
      </c>
      <c r="BO46" s="2">
        <v>4</v>
      </c>
      <c r="BP46" s="2">
        <v>1</v>
      </c>
      <c r="BQ46" s="2">
        <v>1</v>
      </c>
      <c r="BR46" s="2">
        <v>1</v>
      </c>
      <c r="BS46" s="2">
        <v>4</v>
      </c>
      <c r="BT46" s="2">
        <v>0</v>
      </c>
      <c r="BU46" s="2">
        <v>1</v>
      </c>
      <c r="BV46" s="2">
        <v>1</v>
      </c>
      <c r="BW46" s="2">
        <v>4</v>
      </c>
      <c r="BX46" s="2">
        <v>1</v>
      </c>
      <c r="BY46" s="2">
        <v>1</v>
      </c>
      <c r="BZ46" s="2">
        <v>1</v>
      </c>
      <c r="CA46" s="2">
        <v>0</v>
      </c>
      <c r="CB46" s="2">
        <v>0</v>
      </c>
      <c r="CC46" s="2">
        <v>2</v>
      </c>
      <c r="CD46" s="2">
        <v>1</v>
      </c>
      <c r="CE46" s="2">
        <v>0</v>
      </c>
      <c r="CF46" s="2">
        <v>0</v>
      </c>
      <c r="CG46" s="2">
        <v>0</v>
      </c>
      <c r="CH46" s="2">
        <v>4</v>
      </c>
      <c r="CI46" s="2">
        <v>0</v>
      </c>
      <c r="CJ46" s="2">
        <v>0</v>
      </c>
      <c r="CK46" s="2">
        <v>0</v>
      </c>
      <c r="CL46" s="2">
        <v>0</v>
      </c>
      <c r="CM46" s="2">
        <v>0</v>
      </c>
      <c r="CN46" s="2">
        <v>0</v>
      </c>
      <c r="CO46" s="2">
        <v>2</v>
      </c>
      <c r="CP46" s="2">
        <v>3</v>
      </c>
      <c r="CQ46" s="2">
        <v>0</v>
      </c>
      <c r="CR46" s="2">
        <v>0</v>
      </c>
      <c r="CS46" s="2">
        <v>4</v>
      </c>
      <c r="CT46" s="2">
        <v>2</v>
      </c>
      <c r="CU46" s="2">
        <v>1</v>
      </c>
      <c r="CV46" s="198">
        <v>1</v>
      </c>
      <c r="CW46" s="2">
        <v>1</v>
      </c>
      <c r="CX46" s="2">
        <v>1</v>
      </c>
      <c r="CY46" s="2">
        <v>2</v>
      </c>
      <c r="CZ46" s="2">
        <v>1</v>
      </c>
      <c r="DA46" s="2">
        <v>3</v>
      </c>
      <c r="DB46" s="2">
        <v>2</v>
      </c>
      <c r="DC46" s="2">
        <v>1</v>
      </c>
      <c r="DD46" s="2">
        <v>2</v>
      </c>
      <c r="DE46" s="2">
        <v>1</v>
      </c>
      <c r="DF46" s="2">
        <v>1</v>
      </c>
      <c r="DG46" s="2">
        <v>1</v>
      </c>
      <c r="DH46" s="2">
        <v>1</v>
      </c>
      <c r="DI46" s="2">
        <v>3</v>
      </c>
      <c r="DJ46" s="2">
        <v>3</v>
      </c>
      <c r="DK46" s="2">
        <v>1</v>
      </c>
      <c r="DL46" s="2">
        <v>2</v>
      </c>
      <c r="DM46" s="2">
        <v>3</v>
      </c>
      <c r="DN46" s="2">
        <v>1</v>
      </c>
      <c r="DO46" s="234">
        <v>11</v>
      </c>
      <c r="DP46" s="232">
        <v>5</v>
      </c>
      <c r="DQ46" s="233" t="s">
        <v>440</v>
      </c>
      <c r="DR46" s="232">
        <v>7</v>
      </c>
      <c r="DS46" s="232" t="s">
        <v>26</v>
      </c>
      <c r="DT46" s="232" t="s">
        <v>26</v>
      </c>
      <c r="DU46" s="232" t="s">
        <v>26</v>
      </c>
      <c r="DV46" s="232" t="s">
        <v>103</v>
      </c>
      <c r="DW46" s="232" t="s">
        <v>68</v>
      </c>
      <c r="DX46" s="232" t="s">
        <v>26</v>
      </c>
      <c r="DY46" s="232" t="s">
        <v>26</v>
      </c>
      <c r="DZ46" s="232" t="s">
        <v>26</v>
      </c>
      <c r="EA46" s="232" t="s">
        <v>26</v>
      </c>
      <c r="EB46" s="232">
        <v>0</v>
      </c>
      <c r="EC46" s="232" t="s">
        <v>26</v>
      </c>
      <c r="ED46" s="232" t="s">
        <v>26</v>
      </c>
      <c r="EE46" s="232" t="s">
        <v>24</v>
      </c>
      <c r="EF46" s="232" t="s">
        <v>100</v>
      </c>
      <c r="EG46" s="198">
        <v>120</v>
      </c>
      <c r="EH46" s="2" t="s">
        <v>7</v>
      </c>
      <c r="EI46" s="2" t="s">
        <v>7</v>
      </c>
      <c r="EK46" s="2" t="s">
        <v>96</v>
      </c>
      <c r="EL46" s="2" t="s">
        <v>96</v>
      </c>
      <c r="EM46" s="198">
        <v>5</v>
      </c>
      <c r="EN46" s="2">
        <v>5</v>
      </c>
      <c r="EO46" s="2">
        <v>5</v>
      </c>
      <c r="EP46" s="2">
        <v>1</v>
      </c>
      <c r="EQ46" s="2" t="s">
        <v>19</v>
      </c>
      <c r="ER46" s="2" t="s">
        <v>16</v>
      </c>
      <c r="ES46" s="2" t="s">
        <v>17</v>
      </c>
      <c r="ET46" s="2" t="s">
        <v>18</v>
      </c>
      <c r="EU46" s="2" t="s">
        <v>20</v>
      </c>
      <c r="EV46" s="2">
        <v>1</v>
      </c>
      <c r="EW46" s="2">
        <v>3</v>
      </c>
      <c r="EX46" s="2">
        <v>3</v>
      </c>
      <c r="EY46" s="2">
        <v>4</v>
      </c>
      <c r="EZ46" s="2" t="s">
        <v>437</v>
      </c>
      <c r="FA46" s="2" t="s">
        <v>14</v>
      </c>
      <c r="FB46" s="2" t="s">
        <v>7</v>
      </c>
      <c r="FC46" s="2" t="s">
        <v>14</v>
      </c>
      <c r="FD46" s="2" t="s">
        <v>94</v>
      </c>
      <c r="FE46" s="2" t="s">
        <v>7</v>
      </c>
      <c r="FF46" s="2" t="s">
        <v>7</v>
      </c>
      <c r="FG46" s="2" t="s">
        <v>7</v>
      </c>
      <c r="FH46" s="198" t="s">
        <v>232</v>
      </c>
      <c r="FI46" s="2" t="s">
        <v>92</v>
      </c>
      <c r="FJ46" s="2" t="s">
        <v>7</v>
      </c>
      <c r="FK46" s="2" t="s">
        <v>9</v>
      </c>
      <c r="FL46" s="2">
        <v>5</v>
      </c>
      <c r="FM46" s="2" t="s">
        <v>436</v>
      </c>
      <c r="FN46" s="2" t="s">
        <v>7</v>
      </c>
      <c r="FO46" s="2" t="s">
        <v>7</v>
      </c>
      <c r="FP46" s="2" t="s">
        <v>7</v>
      </c>
      <c r="FQ46" s="2" t="s">
        <v>8</v>
      </c>
      <c r="FR46" s="2" t="s">
        <v>7</v>
      </c>
      <c r="FS46" s="2" t="s">
        <v>7</v>
      </c>
      <c r="FU46" s="2" t="s">
        <v>7</v>
      </c>
      <c r="FV46" s="2" t="s">
        <v>7</v>
      </c>
      <c r="FW46" s="2" t="s">
        <v>249</v>
      </c>
      <c r="FY46" s="2">
        <v>1</v>
      </c>
      <c r="GF46" s="2" t="s">
        <v>5</v>
      </c>
      <c r="GV46" s="2" t="s">
        <v>54</v>
      </c>
      <c r="HD46" s="2" t="s">
        <v>158</v>
      </c>
      <c r="HH46" s="2" t="s">
        <v>229</v>
      </c>
      <c r="HJ46" s="2" t="s">
        <v>279</v>
      </c>
      <c r="HK46" s="2" t="s">
        <v>1</v>
      </c>
      <c r="HL46" s="2" t="s">
        <v>0</v>
      </c>
      <c r="HM46">
        <f t="shared" si="0"/>
        <v>31</v>
      </c>
      <c r="HN46">
        <f t="shared" si="1"/>
        <v>3</v>
      </c>
      <c r="HO46">
        <f t="shared" si="2"/>
        <v>23</v>
      </c>
      <c r="HP46" s="1">
        <f t="shared" si="3"/>
        <v>5</v>
      </c>
      <c r="HQ46" s="1">
        <f t="shared" si="4"/>
        <v>2</v>
      </c>
      <c r="HR46" s="1">
        <f t="shared" si="5"/>
        <v>8</v>
      </c>
      <c r="HS46" s="1">
        <f t="shared" si="6"/>
        <v>1</v>
      </c>
      <c r="HT46" s="1">
        <f t="shared" si="7"/>
        <v>27</v>
      </c>
      <c r="HU46" s="1">
        <f t="shared" si="8"/>
        <v>1680</v>
      </c>
      <c r="HV46" s="1">
        <v>1</v>
      </c>
      <c r="HW46" s="1">
        <v>0</v>
      </c>
      <c r="HX46" s="1">
        <v>1</v>
      </c>
      <c r="HY46" s="1">
        <v>1</v>
      </c>
      <c r="HZ46" s="1">
        <v>1</v>
      </c>
      <c r="IA46" s="1">
        <v>0</v>
      </c>
      <c r="IB46" s="1">
        <v>1</v>
      </c>
      <c r="IC46" s="1">
        <v>5</v>
      </c>
    </row>
    <row r="47" spans="1:237" ht="26" x14ac:dyDescent="0.35">
      <c r="A47" s="4">
        <v>43957.448212025462</v>
      </c>
      <c r="B47" s="2" t="s">
        <v>2586</v>
      </c>
      <c r="C47" s="2">
        <v>55</v>
      </c>
      <c r="D47" s="2" t="s">
        <v>51</v>
      </c>
      <c r="E47" s="2" t="s">
        <v>50</v>
      </c>
      <c r="F47" s="2"/>
      <c r="G47" s="2"/>
      <c r="H47" s="2"/>
      <c r="I47" s="2"/>
      <c r="J47" s="2" t="s">
        <v>9</v>
      </c>
      <c r="K47" s="2" t="s">
        <v>815</v>
      </c>
      <c r="L47" s="2" t="s">
        <v>7</v>
      </c>
      <c r="N47" s="2" t="s">
        <v>7</v>
      </c>
      <c r="Q47" s="2" t="s">
        <v>20</v>
      </c>
      <c r="R47" s="2" t="s">
        <v>40</v>
      </c>
      <c r="S47" s="2" t="s">
        <v>20</v>
      </c>
      <c r="T47" s="2" t="s">
        <v>20</v>
      </c>
      <c r="U47" s="2">
        <v>3</v>
      </c>
      <c r="V47" s="2" t="s">
        <v>194</v>
      </c>
      <c r="W47" s="2" t="s">
        <v>20</v>
      </c>
      <c r="X47" s="2">
        <v>4</v>
      </c>
      <c r="Y47" s="2" t="s">
        <v>79</v>
      </c>
      <c r="Z47" s="2" t="s">
        <v>115</v>
      </c>
      <c r="AA47" s="2" t="s">
        <v>9</v>
      </c>
      <c r="AB47" s="2" t="s">
        <v>814</v>
      </c>
      <c r="AC47" s="2" t="s">
        <v>7</v>
      </c>
      <c r="AE47" s="2" t="s">
        <v>7</v>
      </c>
      <c r="AF47" s="2" t="s">
        <v>20</v>
      </c>
      <c r="AH47" s="2" t="s">
        <v>7</v>
      </c>
      <c r="AJ47" s="198">
        <v>1</v>
      </c>
      <c r="AK47" s="1">
        <v>0</v>
      </c>
      <c r="AL47" s="2">
        <v>1</v>
      </c>
      <c r="AM47" s="2">
        <v>2</v>
      </c>
      <c r="AN47" s="2">
        <v>0</v>
      </c>
      <c r="AO47" s="2">
        <v>0</v>
      </c>
      <c r="AP47" s="2">
        <v>900</v>
      </c>
      <c r="AQ47" s="198">
        <v>2</v>
      </c>
      <c r="AR47" s="2">
        <v>2</v>
      </c>
      <c r="AS47" s="2">
        <v>3</v>
      </c>
      <c r="AT47" s="2">
        <v>3</v>
      </c>
      <c r="AU47" s="2">
        <v>2</v>
      </c>
      <c r="AV47" s="2">
        <v>2</v>
      </c>
      <c r="AW47" s="2">
        <v>4</v>
      </c>
      <c r="AX47" s="2">
        <v>2</v>
      </c>
      <c r="AY47" s="2">
        <v>2</v>
      </c>
      <c r="AZ47" s="2">
        <v>2</v>
      </c>
      <c r="BA47" s="2">
        <v>1</v>
      </c>
      <c r="BB47" s="2">
        <v>2</v>
      </c>
      <c r="BC47" s="2">
        <v>2</v>
      </c>
      <c r="BD47" s="2">
        <v>2</v>
      </c>
      <c r="BE47" s="2">
        <v>2</v>
      </c>
      <c r="BF47" s="2">
        <v>2</v>
      </c>
      <c r="BG47" s="2">
        <v>4</v>
      </c>
      <c r="BH47" s="2">
        <v>1</v>
      </c>
      <c r="BI47" s="2">
        <v>2</v>
      </c>
      <c r="BJ47" s="2">
        <v>2</v>
      </c>
      <c r="BK47" s="198">
        <v>2</v>
      </c>
      <c r="BL47" s="2">
        <v>0</v>
      </c>
      <c r="BM47" s="2">
        <v>3</v>
      </c>
      <c r="BN47" s="2">
        <v>2</v>
      </c>
      <c r="BO47" s="2">
        <v>1</v>
      </c>
      <c r="BP47" s="2">
        <v>0</v>
      </c>
      <c r="BQ47" s="2">
        <v>1</v>
      </c>
      <c r="BR47" s="2">
        <v>2</v>
      </c>
      <c r="BS47" s="2">
        <v>1</v>
      </c>
      <c r="BT47" s="2">
        <v>3</v>
      </c>
      <c r="BU47" s="2">
        <v>1</v>
      </c>
      <c r="BV47" s="2">
        <v>2</v>
      </c>
      <c r="BW47" s="2">
        <v>1</v>
      </c>
      <c r="BX47" s="2">
        <v>2</v>
      </c>
      <c r="BY47" s="2">
        <v>2</v>
      </c>
      <c r="BZ47" s="2">
        <v>3</v>
      </c>
      <c r="CA47" s="2">
        <v>4</v>
      </c>
      <c r="CB47" s="2">
        <v>4</v>
      </c>
      <c r="CC47" s="2">
        <v>1</v>
      </c>
      <c r="CD47" s="2">
        <v>2</v>
      </c>
      <c r="CE47" s="2">
        <v>0</v>
      </c>
      <c r="CF47" s="2">
        <v>2</v>
      </c>
      <c r="CG47" s="2">
        <v>1</v>
      </c>
      <c r="CH47" s="2">
        <v>1</v>
      </c>
      <c r="CI47" s="2">
        <v>0</v>
      </c>
      <c r="CJ47" s="2">
        <v>3</v>
      </c>
      <c r="CK47" s="2">
        <v>4</v>
      </c>
      <c r="CL47" s="2">
        <v>4</v>
      </c>
      <c r="CM47" s="2">
        <v>3</v>
      </c>
      <c r="CN47" s="2">
        <v>1</v>
      </c>
      <c r="CO47" s="2">
        <v>0</v>
      </c>
      <c r="CP47" s="2">
        <v>1</v>
      </c>
      <c r="CQ47" s="2">
        <v>2</v>
      </c>
      <c r="CR47" s="2">
        <v>1</v>
      </c>
      <c r="CS47" s="2">
        <v>1</v>
      </c>
      <c r="CT47" s="2">
        <v>4</v>
      </c>
      <c r="CU47" s="2">
        <v>1</v>
      </c>
      <c r="CV47" s="198">
        <v>3</v>
      </c>
      <c r="CW47" s="2">
        <v>2</v>
      </c>
      <c r="CX47" s="2">
        <v>4</v>
      </c>
      <c r="CY47" s="2">
        <v>4</v>
      </c>
      <c r="CZ47" s="2">
        <v>3</v>
      </c>
      <c r="DA47" s="2">
        <v>2</v>
      </c>
      <c r="DB47" s="2">
        <v>1</v>
      </c>
      <c r="DC47" s="2">
        <v>4</v>
      </c>
      <c r="DD47" s="2">
        <v>3</v>
      </c>
      <c r="DE47" s="2">
        <v>2</v>
      </c>
      <c r="DF47" s="2">
        <v>2</v>
      </c>
      <c r="DG47" s="2">
        <v>2</v>
      </c>
      <c r="DH47" s="2">
        <v>3</v>
      </c>
      <c r="DI47" s="2">
        <v>4</v>
      </c>
      <c r="DJ47" s="2">
        <v>2</v>
      </c>
      <c r="DK47" s="2">
        <v>1</v>
      </c>
      <c r="DL47" s="2">
        <v>4</v>
      </c>
      <c r="DM47" s="2">
        <v>4</v>
      </c>
      <c r="DN47" s="2">
        <v>4</v>
      </c>
      <c r="DO47" s="234">
        <v>12</v>
      </c>
      <c r="DP47" s="232">
        <v>10</v>
      </c>
      <c r="DQ47" s="233" t="s">
        <v>813</v>
      </c>
      <c r="DR47" s="232">
        <v>7</v>
      </c>
      <c r="DS47" s="232" t="s">
        <v>26</v>
      </c>
      <c r="DT47" s="232" t="s">
        <v>69</v>
      </c>
      <c r="DU47" s="232" t="s">
        <v>26</v>
      </c>
      <c r="DV47" s="232" t="s">
        <v>103</v>
      </c>
      <c r="DW47" s="232" t="s">
        <v>26</v>
      </c>
      <c r="DX47" s="232" t="s">
        <v>69</v>
      </c>
      <c r="DY47" s="232" t="s">
        <v>69</v>
      </c>
      <c r="DZ47" s="232" t="s">
        <v>26</v>
      </c>
      <c r="EA47" s="232" t="s">
        <v>26</v>
      </c>
      <c r="EB47" s="232" t="s">
        <v>812</v>
      </c>
      <c r="EC47" s="232" t="s">
        <v>26</v>
      </c>
      <c r="ED47" s="232" t="s">
        <v>25</v>
      </c>
      <c r="EE47" s="232" t="s">
        <v>124</v>
      </c>
      <c r="EF47" s="232" t="s">
        <v>100</v>
      </c>
      <c r="EG47" s="198">
        <v>120</v>
      </c>
      <c r="EH47" s="2" t="s">
        <v>7</v>
      </c>
      <c r="EI47" s="2" t="s">
        <v>7</v>
      </c>
      <c r="EJ47" s="2" t="s">
        <v>811</v>
      </c>
      <c r="EK47" s="2" t="s">
        <v>96</v>
      </c>
      <c r="EL47" s="2" t="s">
        <v>96</v>
      </c>
      <c r="EM47" s="198">
        <v>3</v>
      </c>
      <c r="EN47" s="2">
        <v>3</v>
      </c>
      <c r="EO47" s="2">
        <v>5</v>
      </c>
      <c r="EP47" s="2">
        <v>3</v>
      </c>
      <c r="EQ47" s="2" t="s">
        <v>20</v>
      </c>
      <c r="ER47" s="2" t="s">
        <v>18</v>
      </c>
      <c r="ES47" s="2" t="s">
        <v>19</v>
      </c>
      <c r="ET47" s="2" t="s">
        <v>16</v>
      </c>
      <c r="EU47" s="2" t="s">
        <v>17</v>
      </c>
      <c r="EV47" s="2">
        <v>3</v>
      </c>
      <c r="EW47" s="2">
        <v>3</v>
      </c>
      <c r="EX47" s="2">
        <v>3</v>
      </c>
      <c r="EY47" s="2">
        <v>5</v>
      </c>
      <c r="EZ47" s="2" t="s">
        <v>297</v>
      </c>
      <c r="FA47" s="2" t="s">
        <v>58</v>
      </c>
      <c r="FB47" s="2" t="s">
        <v>9</v>
      </c>
      <c r="FC47" s="2" t="s">
        <v>94</v>
      </c>
      <c r="FD47" s="2" t="s">
        <v>551</v>
      </c>
      <c r="FE47" s="2" t="s">
        <v>7</v>
      </c>
      <c r="FF47" s="2" t="s">
        <v>7</v>
      </c>
      <c r="FG47" s="2" t="s">
        <v>7</v>
      </c>
      <c r="FH47" s="198" t="s">
        <v>12</v>
      </c>
      <c r="FI47" s="2" t="s">
        <v>57</v>
      </c>
      <c r="FJ47" s="2" t="s">
        <v>9</v>
      </c>
      <c r="FK47" s="2" t="s">
        <v>7</v>
      </c>
      <c r="FM47" s="2" t="s">
        <v>810</v>
      </c>
      <c r="FN47" s="2" t="s">
        <v>7</v>
      </c>
      <c r="FO47" s="2" t="s">
        <v>9</v>
      </c>
      <c r="FP47" s="2" t="s">
        <v>7</v>
      </c>
      <c r="FR47" s="2" t="s">
        <v>9</v>
      </c>
      <c r="FS47" s="2" t="s">
        <v>7</v>
      </c>
      <c r="FV47" s="2" t="s">
        <v>7</v>
      </c>
      <c r="FW47" s="2" t="s">
        <v>308</v>
      </c>
      <c r="FZ47" s="2">
        <v>5</v>
      </c>
      <c r="GF47" s="2" t="s">
        <v>5</v>
      </c>
      <c r="GV47" s="2" t="s">
        <v>54</v>
      </c>
      <c r="GZ47" s="2" t="s">
        <v>141</v>
      </c>
      <c r="HA47" s="2" t="s">
        <v>248</v>
      </c>
      <c r="HB47" s="2" t="s">
        <v>1</v>
      </c>
      <c r="HD47" s="2" t="s">
        <v>1</v>
      </c>
      <c r="HL47" s="2" t="s">
        <v>0</v>
      </c>
      <c r="HM47">
        <f t="shared" si="0"/>
        <v>54</v>
      </c>
      <c r="HN47">
        <f t="shared" si="1"/>
        <v>10</v>
      </c>
      <c r="HO47">
        <f t="shared" si="2"/>
        <v>6</v>
      </c>
      <c r="HP47" s="1">
        <f t="shared" si="3"/>
        <v>17</v>
      </c>
      <c r="HQ47" s="1">
        <f t="shared" si="4"/>
        <v>16</v>
      </c>
      <c r="HR47" s="1">
        <f t="shared" si="5"/>
        <v>3</v>
      </c>
      <c r="HS47" s="1">
        <f t="shared" si="6"/>
        <v>14</v>
      </c>
      <c r="HT47" s="1">
        <f t="shared" si="7"/>
        <v>56</v>
      </c>
      <c r="HU47" s="1">
        <f t="shared" si="8"/>
        <v>8</v>
      </c>
      <c r="HV47" s="1">
        <v>1</v>
      </c>
      <c r="HW47" s="1">
        <v>0</v>
      </c>
      <c r="HX47" s="1">
        <v>1</v>
      </c>
      <c r="HY47" s="1">
        <v>0</v>
      </c>
      <c r="HZ47" s="1">
        <v>1</v>
      </c>
      <c r="IA47" s="1">
        <v>0</v>
      </c>
      <c r="IB47" s="1">
        <v>2</v>
      </c>
      <c r="IC47" s="1">
        <v>5</v>
      </c>
    </row>
    <row r="48" spans="1:237" ht="26" x14ac:dyDescent="0.35">
      <c r="A48" s="4">
        <v>43956.575642835647</v>
      </c>
      <c r="B48" s="2" t="s">
        <v>2587</v>
      </c>
      <c r="C48" s="2">
        <v>28</v>
      </c>
      <c r="D48" s="2" t="s">
        <v>51</v>
      </c>
      <c r="E48" s="2" t="s">
        <v>50</v>
      </c>
      <c r="F48" s="2"/>
      <c r="G48" s="2"/>
      <c r="H48" s="2"/>
      <c r="I48" s="2"/>
      <c r="J48" s="2" t="s">
        <v>7</v>
      </c>
      <c r="L48" s="2" t="s">
        <v>7</v>
      </c>
      <c r="N48" s="2" t="s">
        <v>7</v>
      </c>
      <c r="Q48" s="2" t="s">
        <v>20</v>
      </c>
      <c r="R48" s="2" t="s">
        <v>40</v>
      </c>
      <c r="S48" s="2" t="s">
        <v>20</v>
      </c>
      <c r="T48" s="2" t="s">
        <v>20</v>
      </c>
      <c r="U48" s="2" t="s">
        <v>20</v>
      </c>
      <c r="V48" s="2" t="s">
        <v>134</v>
      </c>
      <c r="W48" s="2" t="s">
        <v>20</v>
      </c>
      <c r="X48" s="2">
        <v>1</v>
      </c>
      <c r="Y48" s="2">
        <v>5</v>
      </c>
      <c r="Z48" s="2" t="s">
        <v>38</v>
      </c>
      <c r="AA48" s="2" t="s">
        <v>9</v>
      </c>
      <c r="AB48" s="2" t="s">
        <v>930</v>
      </c>
      <c r="AC48" s="2" t="s">
        <v>9</v>
      </c>
      <c r="AD48" s="2" t="s">
        <v>929</v>
      </c>
      <c r="AE48" s="2" t="s">
        <v>9</v>
      </c>
      <c r="AF48" s="2" t="s">
        <v>132</v>
      </c>
      <c r="AG48" s="2" t="s">
        <v>256</v>
      </c>
      <c r="AH48" s="2" t="s">
        <v>9</v>
      </c>
      <c r="AI48" s="2" t="s">
        <v>928</v>
      </c>
      <c r="AJ48" s="198">
        <v>1</v>
      </c>
      <c r="AK48" s="2">
        <v>30</v>
      </c>
      <c r="AL48" s="2">
        <v>2</v>
      </c>
      <c r="AM48" s="2">
        <v>30</v>
      </c>
      <c r="AN48" s="2">
        <v>7</v>
      </c>
      <c r="AO48" s="2">
        <v>90</v>
      </c>
      <c r="AP48" s="2">
        <v>390</v>
      </c>
      <c r="AQ48" s="198">
        <v>2</v>
      </c>
      <c r="AR48" s="2">
        <v>3</v>
      </c>
      <c r="AS48" s="2">
        <v>3</v>
      </c>
      <c r="AT48" s="2">
        <v>3</v>
      </c>
      <c r="AU48" s="2">
        <v>2</v>
      </c>
      <c r="AV48" s="2">
        <v>3</v>
      </c>
      <c r="AW48" s="2">
        <v>2</v>
      </c>
      <c r="AX48" s="2">
        <v>3</v>
      </c>
      <c r="AY48" s="2">
        <v>1</v>
      </c>
      <c r="AZ48" s="2">
        <v>3</v>
      </c>
      <c r="BA48" s="2">
        <v>2</v>
      </c>
      <c r="BB48" s="2">
        <v>3</v>
      </c>
      <c r="BC48" s="2">
        <v>2</v>
      </c>
      <c r="BD48" s="2">
        <v>3</v>
      </c>
      <c r="BE48" s="2">
        <v>2</v>
      </c>
      <c r="BF48" s="2">
        <v>3</v>
      </c>
      <c r="BG48" s="2">
        <v>1</v>
      </c>
      <c r="BH48" s="2">
        <v>1</v>
      </c>
      <c r="BI48" s="2">
        <v>2</v>
      </c>
      <c r="BJ48" s="2">
        <v>3</v>
      </c>
      <c r="BK48" s="198">
        <v>2</v>
      </c>
      <c r="BL48" s="2">
        <v>2</v>
      </c>
      <c r="BM48" s="2">
        <v>2</v>
      </c>
      <c r="BN48" s="2">
        <v>1</v>
      </c>
      <c r="BO48" s="2">
        <v>3</v>
      </c>
      <c r="BP48" s="2">
        <v>0</v>
      </c>
      <c r="BQ48" s="2">
        <v>1</v>
      </c>
      <c r="BR48" s="2">
        <v>2</v>
      </c>
      <c r="BS48" s="2">
        <v>2</v>
      </c>
      <c r="BT48" s="2">
        <v>1</v>
      </c>
      <c r="BU48" s="2">
        <v>1</v>
      </c>
      <c r="BV48" s="2">
        <v>2</v>
      </c>
      <c r="BW48" s="2">
        <v>2</v>
      </c>
      <c r="BX48" s="2">
        <v>1</v>
      </c>
      <c r="BY48" s="2">
        <v>0</v>
      </c>
      <c r="BZ48" s="2">
        <v>1</v>
      </c>
      <c r="CA48" s="2">
        <v>3</v>
      </c>
      <c r="CB48" s="2">
        <v>2</v>
      </c>
      <c r="CC48" s="2">
        <v>1</v>
      </c>
      <c r="CD48" s="2">
        <v>1</v>
      </c>
      <c r="CE48" s="2">
        <v>1</v>
      </c>
      <c r="CF48" s="2">
        <v>0</v>
      </c>
      <c r="CG48" s="2">
        <v>1</v>
      </c>
      <c r="CH48" s="2">
        <v>3</v>
      </c>
      <c r="CI48" s="2">
        <v>0</v>
      </c>
      <c r="CJ48" s="2">
        <v>2</v>
      </c>
      <c r="CK48" s="2">
        <v>1</v>
      </c>
      <c r="CL48" s="2">
        <v>0</v>
      </c>
      <c r="CM48" s="2">
        <v>2</v>
      </c>
      <c r="CN48" s="2">
        <v>0</v>
      </c>
      <c r="CO48" s="2">
        <v>0</v>
      </c>
      <c r="CP48" s="2">
        <v>2</v>
      </c>
      <c r="CQ48" s="2">
        <v>0</v>
      </c>
      <c r="CR48" s="2">
        <v>1</v>
      </c>
      <c r="CS48" s="2">
        <v>0</v>
      </c>
      <c r="CT48" s="2">
        <v>0</v>
      </c>
      <c r="CU48" s="2">
        <v>0</v>
      </c>
      <c r="CV48" s="198">
        <v>3</v>
      </c>
      <c r="CW48" s="2">
        <v>3</v>
      </c>
      <c r="CX48" s="2">
        <v>4</v>
      </c>
      <c r="CY48" s="2">
        <v>4</v>
      </c>
      <c r="CZ48" s="2">
        <v>3</v>
      </c>
      <c r="DA48" s="2">
        <v>2</v>
      </c>
      <c r="DB48" s="2">
        <v>1</v>
      </c>
      <c r="DC48" s="2">
        <v>1</v>
      </c>
      <c r="DD48" s="2">
        <v>2</v>
      </c>
      <c r="DE48" s="2">
        <v>2</v>
      </c>
      <c r="DF48" s="2">
        <v>1</v>
      </c>
      <c r="DG48" s="2">
        <v>1</v>
      </c>
      <c r="DH48" s="2">
        <v>3</v>
      </c>
      <c r="DI48" s="2">
        <v>1</v>
      </c>
      <c r="DJ48" s="2">
        <v>2</v>
      </c>
      <c r="DK48" s="2">
        <v>1</v>
      </c>
      <c r="DL48" s="2">
        <v>2</v>
      </c>
      <c r="DM48" s="2">
        <v>1</v>
      </c>
      <c r="DN48" s="2">
        <v>1</v>
      </c>
      <c r="DO48" s="231" t="s">
        <v>924</v>
      </c>
      <c r="DP48" s="232">
        <v>5</v>
      </c>
      <c r="DQ48" s="233" t="s">
        <v>923</v>
      </c>
      <c r="DR48" s="232">
        <v>7</v>
      </c>
      <c r="DS48" s="232" t="s">
        <v>26</v>
      </c>
      <c r="DT48" s="232" t="s">
        <v>26</v>
      </c>
      <c r="DU48" s="232" t="s">
        <v>103</v>
      </c>
      <c r="DV48" s="232" t="s">
        <v>26</v>
      </c>
      <c r="DW48" s="232" t="s">
        <v>26</v>
      </c>
      <c r="DX48" s="232" t="s">
        <v>26</v>
      </c>
      <c r="DY48" s="232" t="s">
        <v>26</v>
      </c>
      <c r="DZ48" s="232" t="s">
        <v>26</v>
      </c>
      <c r="EA48" s="232" t="s">
        <v>26</v>
      </c>
      <c r="EB48" s="232" t="s">
        <v>7</v>
      </c>
      <c r="EC48" s="232" t="s">
        <v>26</v>
      </c>
      <c r="ED48" s="232" t="s">
        <v>26</v>
      </c>
      <c r="EE48" s="232" t="s">
        <v>24</v>
      </c>
      <c r="EF48" s="232" t="s">
        <v>23</v>
      </c>
      <c r="EG48" s="198">
        <v>240</v>
      </c>
      <c r="EH48" s="2" t="s">
        <v>7</v>
      </c>
      <c r="EI48" s="2" t="s">
        <v>7</v>
      </c>
      <c r="EJ48" s="2" t="s">
        <v>919</v>
      </c>
      <c r="EK48" s="2" t="s">
        <v>96</v>
      </c>
      <c r="EL48" s="2" t="s">
        <v>21</v>
      </c>
      <c r="EM48" s="198">
        <v>3</v>
      </c>
      <c r="EN48" s="2">
        <v>2</v>
      </c>
      <c r="EO48" s="2">
        <v>3</v>
      </c>
      <c r="EP48" s="2">
        <v>4</v>
      </c>
      <c r="EQ48" s="2" t="s">
        <v>19</v>
      </c>
      <c r="ER48" s="2" t="s">
        <v>17</v>
      </c>
      <c r="ES48" s="2" t="s">
        <v>18</v>
      </c>
      <c r="ET48" s="2" t="s">
        <v>16</v>
      </c>
      <c r="EU48" s="2" t="s">
        <v>20</v>
      </c>
      <c r="EV48" s="2">
        <v>4</v>
      </c>
      <c r="EW48" s="2">
        <v>4</v>
      </c>
      <c r="EX48" s="2">
        <v>1</v>
      </c>
      <c r="EY48" s="2">
        <v>3</v>
      </c>
      <c r="EZ48" s="2" t="s">
        <v>918</v>
      </c>
      <c r="FA48" s="2" t="s">
        <v>14</v>
      </c>
      <c r="FB48" s="2" t="s">
        <v>9</v>
      </c>
      <c r="FC48" s="2" t="s">
        <v>94</v>
      </c>
      <c r="FD48" s="2" t="s">
        <v>58</v>
      </c>
      <c r="FE48" s="2" t="s">
        <v>13</v>
      </c>
      <c r="FF48" s="2" t="s">
        <v>7</v>
      </c>
      <c r="FG48" s="2" t="s">
        <v>7</v>
      </c>
      <c r="FH48" s="198" t="s">
        <v>12</v>
      </c>
      <c r="FI48" s="2" t="s">
        <v>11</v>
      </c>
      <c r="FJ48" s="2" t="s">
        <v>7</v>
      </c>
      <c r="FK48" s="2" t="s">
        <v>7</v>
      </c>
      <c r="FM48" s="2" t="s">
        <v>917</v>
      </c>
      <c r="FN48" s="2" t="s">
        <v>7</v>
      </c>
      <c r="FO48" s="2" t="s">
        <v>7</v>
      </c>
      <c r="FP48" s="2" t="s">
        <v>9</v>
      </c>
      <c r="FQ48" s="2" t="s">
        <v>8</v>
      </c>
      <c r="FR48" s="2" t="s">
        <v>7</v>
      </c>
      <c r="FS48" s="2" t="s">
        <v>7</v>
      </c>
      <c r="FU48" s="2" t="s">
        <v>7</v>
      </c>
      <c r="FV48" s="2" t="s">
        <v>7</v>
      </c>
      <c r="FW48" s="2" t="s">
        <v>308</v>
      </c>
      <c r="FZ48" s="2">
        <v>1</v>
      </c>
      <c r="GF48" s="2" t="s">
        <v>5</v>
      </c>
      <c r="GV48" s="2" t="s">
        <v>54</v>
      </c>
      <c r="GZ48" s="2" t="s">
        <v>141</v>
      </c>
      <c r="HB48" s="2" t="s">
        <v>293</v>
      </c>
      <c r="HC48" s="2" t="s">
        <v>486</v>
      </c>
      <c r="HD48" s="2" t="s">
        <v>1</v>
      </c>
      <c r="HL48" s="2" t="s">
        <v>0</v>
      </c>
      <c r="HM48">
        <f t="shared" si="0"/>
        <v>38</v>
      </c>
      <c r="HN48">
        <f t="shared" si="1"/>
        <v>4</v>
      </c>
      <c r="HO48">
        <f t="shared" si="2"/>
        <v>12</v>
      </c>
      <c r="HP48" s="1">
        <f t="shared" si="3"/>
        <v>8</v>
      </c>
      <c r="HQ48" s="1">
        <f t="shared" si="4"/>
        <v>5</v>
      </c>
      <c r="HR48" s="1">
        <f t="shared" si="5"/>
        <v>6</v>
      </c>
      <c r="HS48" s="1">
        <f t="shared" si="6"/>
        <v>8</v>
      </c>
      <c r="HT48" s="1">
        <f t="shared" si="7"/>
        <v>47</v>
      </c>
      <c r="HU48" s="1">
        <f t="shared" si="8"/>
        <v>2055</v>
      </c>
      <c r="HV48" s="1">
        <v>0</v>
      </c>
      <c r="HW48" s="1">
        <v>0</v>
      </c>
      <c r="HX48" s="1">
        <v>1</v>
      </c>
      <c r="HY48" s="1">
        <v>0</v>
      </c>
      <c r="HZ48" s="1">
        <v>1</v>
      </c>
      <c r="IA48" s="1">
        <v>0</v>
      </c>
      <c r="IB48" s="1">
        <v>1</v>
      </c>
      <c r="IC48" s="1">
        <v>3</v>
      </c>
    </row>
    <row r="49" spans="1:237" ht="126" x14ac:dyDescent="0.35">
      <c r="A49" s="4">
        <v>43958.527154201394</v>
      </c>
      <c r="B49" s="2" t="s">
        <v>2588</v>
      </c>
      <c r="C49" s="2">
        <v>21</v>
      </c>
      <c r="D49" s="2" t="s">
        <v>51</v>
      </c>
      <c r="E49" s="2" t="s">
        <v>50</v>
      </c>
      <c r="F49" s="2"/>
      <c r="G49" s="2"/>
      <c r="H49" s="2"/>
      <c r="I49" s="2"/>
      <c r="J49" s="2" t="s">
        <v>7</v>
      </c>
      <c r="L49" s="2" t="s">
        <v>7</v>
      </c>
      <c r="N49" s="2" t="s">
        <v>7</v>
      </c>
      <c r="Q49" s="2" t="s">
        <v>20</v>
      </c>
      <c r="R49" s="2" t="s">
        <v>40</v>
      </c>
      <c r="S49" s="2" t="s">
        <v>20</v>
      </c>
      <c r="T49" s="2" t="s">
        <v>20</v>
      </c>
      <c r="U49" s="2" t="s">
        <v>20</v>
      </c>
      <c r="V49" s="2" t="s">
        <v>134</v>
      </c>
      <c r="W49" s="2">
        <v>3</v>
      </c>
      <c r="X49" s="2" t="s">
        <v>20</v>
      </c>
      <c r="Y49" s="2">
        <v>3</v>
      </c>
      <c r="Z49" s="2" t="s">
        <v>115</v>
      </c>
      <c r="AA49" s="2" t="s">
        <v>9</v>
      </c>
      <c r="AB49" s="2" t="s">
        <v>507</v>
      </c>
      <c r="AC49" s="2" t="s">
        <v>7</v>
      </c>
      <c r="AE49" s="2" t="s">
        <v>9</v>
      </c>
      <c r="AF49" s="2" t="s">
        <v>35</v>
      </c>
      <c r="AG49" s="2" t="s">
        <v>506</v>
      </c>
      <c r="AH49" s="2" t="s">
        <v>9</v>
      </c>
      <c r="AI49" s="2" t="s">
        <v>505</v>
      </c>
      <c r="AJ49" s="198">
        <v>0</v>
      </c>
      <c r="AK49" s="2">
        <v>0</v>
      </c>
      <c r="AL49" s="2">
        <v>0</v>
      </c>
      <c r="AM49" s="1">
        <v>0</v>
      </c>
      <c r="AN49" s="2">
        <v>0</v>
      </c>
      <c r="AO49" s="1">
        <v>0</v>
      </c>
      <c r="AP49" s="2">
        <v>360</v>
      </c>
      <c r="AQ49" s="198">
        <v>3</v>
      </c>
      <c r="AR49" s="2">
        <v>2</v>
      </c>
      <c r="AS49" s="2">
        <v>3</v>
      </c>
      <c r="AT49" s="2">
        <v>2</v>
      </c>
      <c r="AU49" s="2">
        <v>2</v>
      </c>
      <c r="AV49" s="2">
        <v>2</v>
      </c>
      <c r="AW49" s="2">
        <v>4</v>
      </c>
      <c r="AX49" s="2">
        <v>2</v>
      </c>
      <c r="AY49" s="2">
        <v>3</v>
      </c>
      <c r="AZ49" s="2">
        <v>2</v>
      </c>
      <c r="BA49" s="2">
        <v>2</v>
      </c>
      <c r="BB49" s="2">
        <v>2</v>
      </c>
      <c r="BC49" s="2">
        <v>2</v>
      </c>
      <c r="BD49" s="2">
        <v>3</v>
      </c>
      <c r="BE49" s="2">
        <v>2</v>
      </c>
      <c r="BF49" s="2">
        <v>2</v>
      </c>
      <c r="BG49" s="2">
        <v>3</v>
      </c>
      <c r="BH49" s="2">
        <v>2</v>
      </c>
      <c r="BI49" s="2">
        <v>2</v>
      </c>
      <c r="BJ49" s="2">
        <v>2</v>
      </c>
      <c r="BK49" s="198">
        <v>1</v>
      </c>
      <c r="BL49" s="2">
        <v>0</v>
      </c>
      <c r="BM49" s="2">
        <v>2</v>
      </c>
      <c r="BN49" s="2">
        <v>1</v>
      </c>
      <c r="BO49" s="2">
        <v>1</v>
      </c>
      <c r="BP49" s="2">
        <v>1</v>
      </c>
      <c r="BQ49" s="2">
        <v>0</v>
      </c>
      <c r="BR49" s="2">
        <v>1</v>
      </c>
      <c r="BS49" s="2">
        <v>0</v>
      </c>
      <c r="BT49" s="2">
        <v>1</v>
      </c>
      <c r="BU49" s="2">
        <v>1</v>
      </c>
      <c r="BV49" s="2">
        <v>1</v>
      </c>
      <c r="BW49" s="2">
        <v>0</v>
      </c>
      <c r="BX49" s="2">
        <v>1</v>
      </c>
      <c r="BY49" s="2">
        <v>1</v>
      </c>
      <c r="BZ49" s="2">
        <v>1</v>
      </c>
      <c r="CA49" s="2">
        <v>4</v>
      </c>
      <c r="CB49" s="2">
        <v>2</v>
      </c>
      <c r="CC49" s="2">
        <v>0</v>
      </c>
      <c r="CD49" s="2">
        <v>1</v>
      </c>
      <c r="CE49" s="2">
        <v>0</v>
      </c>
      <c r="CF49" s="2">
        <v>2</v>
      </c>
      <c r="CG49" s="2">
        <v>0</v>
      </c>
      <c r="CH49" s="2">
        <v>1</v>
      </c>
      <c r="CI49" s="2">
        <v>0</v>
      </c>
      <c r="CJ49" s="2">
        <v>2</v>
      </c>
      <c r="CK49" s="2">
        <v>1</v>
      </c>
      <c r="CL49" s="2">
        <v>0</v>
      </c>
      <c r="CM49" s="2">
        <v>1</v>
      </c>
      <c r="CN49" s="2">
        <v>0</v>
      </c>
      <c r="CO49" s="2">
        <v>0</v>
      </c>
      <c r="CP49" s="2">
        <v>0</v>
      </c>
      <c r="CQ49" s="2">
        <v>0</v>
      </c>
      <c r="CR49" s="2">
        <v>2</v>
      </c>
      <c r="CS49" s="2">
        <v>0</v>
      </c>
      <c r="CT49" s="2">
        <v>2</v>
      </c>
      <c r="CU49" s="2">
        <v>0</v>
      </c>
      <c r="CV49" s="198">
        <v>2</v>
      </c>
      <c r="CW49" s="2">
        <v>3</v>
      </c>
      <c r="CX49" s="2">
        <v>3</v>
      </c>
      <c r="CY49" s="2">
        <v>3</v>
      </c>
      <c r="CZ49" s="2">
        <v>2</v>
      </c>
      <c r="DA49" s="2">
        <v>2</v>
      </c>
      <c r="DB49" s="2">
        <v>2</v>
      </c>
      <c r="DC49" s="2">
        <v>2</v>
      </c>
      <c r="DD49" s="2">
        <v>3</v>
      </c>
      <c r="DE49" s="2">
        <v>2</v>
      </c>
      <c r="DF49" s="2">
        <v>2</v>
      </c>
      <c r="DG49" s="2">
        <v>2</v>
      </c>
      <c r="DH49" s="2">
        <v>2</v>
      </c>
      <c r="DI49" s="2">
        <v>3</v>
      </c>
      <c r="DJ49" s="2">
        <v>2</v>
      </c>
      <c r="DK49" s="2">
        <v>2</v>
      </c>
      <c r="DL49" s="2">
        <v>3</v>
      </c>
      <c r="DM49" s="2">
        <v>3</v>
      </c>
      <c r="DN49" s="2">
        <v>2</v>
      </c>
      <c r="DO49" s="231" t="s">
        <v>504</v>
      </c>
      <c r="DP49" s="232" t="s">
        <v>170</v>
      </c>
      <c r="DQ49" s="232" t="s">
        <v>503</v>
      </c>
      <c r="DR49" s="232">
        <v>5</v>
      </c>
      <c r="DS49" s="232" t="s">
        <v>69</v>
      </c>
      <c r="DT49" s="232" t="s">
        <v>26</v>
      </c>
      <c r="DU49" s="232" t="s">
        <v>26</v>
      </c>
      <c r="DV49" s="232" t="s">
        <v>26</v>
      </c>
      <c r="DW49" s="232" t="s">
        <v>26</v>
      </c>
      <c r="DX49" s="232" t="s">
        <v>26</v>
      </c>
      <c r="DY49" s="232" t="s">
        <v>26</v>
      </c>
      <c r="DZ49" s="232" t="s">
        <v>103</v>
      </c>
      <c r="EA49" s="232" t="s">
        <v>26</v>
      </c>
      <c r="EB49" s="232" t="s">
        <v>502</v>
      </c>
      <c r="EC49" s="232" t="s">
        <v>25</v>
      </c>
      <c r="ED49" s="232" t="s">
        <v>26</v>
      </c>
      <c r="EE49" s="232" t="s">
        <v>101</v>
      </c>
      <c r="EF49" s="232" t="s">
        <v>65</v>
      </c>
      <c r="EG49" s="198">
        <v>20</v>
      </c>
      <c r="EH49" s="2" t="s">
        <v>9</v>
      </c>
      <c r="EI49" s="2" t="s">
        <v>9</v>
      </c>
      <c r="EK49" s="2" t="s">
        <v>21</v>
      </c>
      <c r="EL49" s="2" t="s">
        <v>22</v>
      </c>
      <c r="EM49" s="198">
        <v>3</v>
      </c>
      <c r="EN49" s="2">
        <v>2</v>
      </c>
      <c r="EO49" s="2">
        <v>4</v>
      </c>
      <c r="EP49" s="2">
        <v>1</v>
      </c>
      <c r="EQ49" s="2" t="s">
        <v>17</v>
      </c>
      <c r="ER49" s="2" t="s">
        <v>19</v>
      </c>
      <c r="ES49" s="2" t="s">
        <v>16</v>
      </c>
      <c r="ET49" s="2" t="s">
        <v>18</v>
      </c>
      <c r="EU49" s="2" t="s">
        <v>20</v>
      </c>
      <c r="EV49" s="2">
        <v>2</v>
      </c>
      <c r="EW49" s="2">
        <v>3</v>
      </c>
      <c r="EX49" s="2">
        <v>3</v>
      </c>
      <c r="EY49" s="2">
        <v>4</v>
      </c>
      <c r="FA49" s="2" t="s">
        <v>14</v>
      </c>
      <c r="FB49" s="2" t="s">
        <v>9</v>
      </c>
      <c r="FC49" s="2" t="s">
        <v>58</v>
      </c>
      <c r="FD49" s="2" t="s">
        <v>58</v>
      </c>
      <c r="FE49" s="2" t="s">
        <v>7</v>
      </c>
      <c r="FF49" s="2" t="s">
        <v>7</v>
      </c>
      <c r="FG49" s="2" t="s">
        <v>7</v>
      </c>
      <c r="FH49" s="198" t="s">
        <v>12</v>
      </c>
      <c r="FI49" s="2" t="s">
        <v>57</v>
      </c>
      <c r="FJ49" s="2" t="s">
        <v>9</v>
      </c>
      <c r="FK49" s="2" t="s">
        <v>9</v>
      </c>
      <c r="FL49" s="2" t="s">
        <v>498</v>
      </c>
      <c r="FM49" s="2" t="s">
        <v>497</v>
      </c>
      <c r="FN49" s="2" t="s">
        <v>9</v>
      </c>
      <c r="FO49" s="2" t="s">
        <v>9</v>
      </c>
      <c r="FP49" s="2" t="s">
        <v>7</v>
      </c>
      <c r="FR49" s="2" t="s">
        <v>9</v>
      </c>
      <c r="FS49" s="2" t="s">
        <v>7</v>
      </c>
      <c r="FW49" s="2" t="s">
        <v>308</v>
      </c>
      <c r="FZ49" s="2">
        <v>7</v>
      </c>
      <c r="GF49" s="2" t="s">
        <v>5</v>
      </c>
      <c r="GV49" s="2" t="s">
        <v>54</v>
      </c>
      <c r="GZ49" s="2" t="s">
        <v>141</v>
      </c>
      <c r="HB49" s="2" t="s">
        <v>293</v>
      </c>
      <c r="HC49" s="2" t="s">
        <v>486</v>
      </c>
      <c r="HD49" s="2" t="s">
        <v>1</v>
      </c>
      <c r="HL49" s="2" t="s">
        <v>0</v>
      </c>
      <c r="HM49">
        <f t="shared" si="0"/>
        <v>45</v>
      </c>
      <c r="HN49">
        <f t="shared" si="1"/>
        <v>9</v>
      </c>
      <c r="HO49">
        <f t="shared" si="2"/>
        <v>2</v>
      </c>
      <c r="HP49" s="1">
        <f t="shared" si="3"/>
        <v>5</v>
      </c>
      <c r="HQ49" s="1">
        <f t="shared" si="4"/>
        <v>7</v>
      </c>
      <c r="HR49" s="1">
        <f t="shared" si="5"/>
        <v>1</v>
      </c>
      <c r="HS49" s="1">
        <f t="shared" si="6"/>
        <v>7</v>
      </c>
      <c r="HT49" s="1">
        <f t="shared" si="7"/>
        <v>55</v>
      </c>
      <c r="HU49" s="1">
        <f t="shared" si="8"/>
        <v>0</v>
      </c>
      <c r="HV49" s="1">
        <v>2</v>
      </c>
      <c r="HW49" s="1">
        <v>2</v>
      </c>
      <c r="HX49" s="1">
        <v>2</v>
      </c>
      <c r="HY49" s="1">
        <v>3</v>
      </c>
      <c r="HZ49" s="1">
        <v>1</v>
      </c>
      <c r="IA49" s="1">
        <v>1</v>
      </c>
      <c r="IB49" s="1">
        <v>1</v>
      </c>
      <c r="IC49" s="1">
        <v>12</v>
      </c>
    </row>
    <row r="50" spans="1:237" ht="26" x14ac:dyDescent="0.35">
      <c r="A50" s="4">
        <v>43957.434298993059</v>
      </c>
      <c r="B50" s="2" t="s">
        <v>2589</v>
      </c>
      <c r="C50" s="2">
        <v>28</v>
      </c>
      <c r="D50" s="2" t="s">
        <v>51</v>
      </c>
      <c r="E50" s="2" t="s">
        <v>50</v>
      </c>
      <c r="F50" s="2"/>
      <c r="G50" s="2"/>
      <c r="H50" s="2"/>
      <c r="I50" s="2"/>
      <c r="J50" s="2" t="s">
        <v>7</v>
      </c>
      <c r="L50" s="2" t="s">
        <v>7</v>
      </c>
      <c r="N50" s="2" t="s">
        <v>9</v>
      </c>
      <c r="O50" s="2" t="s">
        <v>846</v>
      </c>
      <c r="P50" s="2" t="s">
        <v>845</v>
      </c>
      <c r="Q50" s="2" t="s">
        <v>20</v>
      </c>
      <c r="R50" s="2" t="s">
        <v>40</v>
      </c>
      <c r="S50" s="2" t="s">
        <v>20</v>
      </c>
      <c r="T50" s="2" t="s">
        <v>20</v>
      </c>
      <c r="U50" s="2" t="s">
        <v>20</v>
      </c>
      <c r="V50" s="2" t="s">
        <v>80</v>
      </c>
      <c r="W50" s="2" t="s">
        <v>20</v>
      </c>
      <c r="X50" s="2" t="s">
        <v>20</v>
      </c>
      <c r="Y50" s="2" t="s">
        <v>20</v>
      </c>
      <c r="Z50" s="2" t="s">
        <v>133</v>
      </c>
      <c r="AA50" s="2" t="s">
        <v>9</v>
      </c>
      <c r="AB50" s="2" t="s">
        <v>844</v>
      </c>
      <c r="AC50" s="2" t="s">
        <v>7</v>
      </c>
      <c r="AE50" s="2" t="s">
        <v>9</v>
      </c>
      <c r="AF50" s="2" t="s">
        <v>35</v>
      </c>
      <c r="AG50" s="2" t="s">
        <v>34</v>
      </c>
      <c r="AH50" s="2" t="s">
        <v>9</v>
      </c>
      <c r="AI50" s="2" t="s">
        <v>843</v>
      </c>
      <c r="AJ50" s="198">
        <v>1</v>
      </c>
      <c r="AK50" s="2">
        <v>30</v>
      </c>
      <c r="AL50" s="2">
        <v>1</v>
      </c>
      <c r="AM50" s="2">
        <v>30</v>
      </c>
      <c r="AN50" s="2">
        <v>7</v>
      </c>
      <c r="AO50" s="2">
        <v>30</v>
      </c>
      <c r="AP50" s="2">
        <v>720</v>
      </c>
      <c r="AQ50" s="198">
        <v>3</v>
      </c>
      <c r="AR50" s="2">
        <v>2</v>
      </c>
      <c r="AS50" s="2">
        <v>2</v>
      </c>
      <c r="AT50" s="2">
        <v>2</v>
      </c>
      <c r="AU50" s="2">
        <v>2</v>
      </c>
      <c r="AV50" s="2">
        <v>3</v>
      </c>
      <c r="AW50" s="2">
        <v>3</v>
      </c>
      <c r="AX50" s="2">
        <v>2</v>
      </c>
      <c r="AY50" s="2">
        <v>2</v>
      </c>
      <c r="AZ50" s="2">
        <v>4</v>
      </c>
      <c r="BA50" s="2">
        <v>3</v>
      </c>
      <c r="BB50" s="2">
        <v>2</v>
      </c>
      <c r="BC50" s="2">
        <v>1</v>
      </c>
      <c r="BD50" s="2">
        <v>2</v>
      </c>
      <c r="BE50" s="2">
        <v>3</v>
      </c>
      <c r="BF50" s="2">
        <v>2</v>
      </c>
      <c r="BG50" s="2">
        <v>3</v>
      </c>
      <c r="BH50" s="2">
        <v>2</v>
      </c>
      <c r="BI50" s="2">
        <v>2</v>
      </c>
      <c r="BJ50" s="2">
        <v>3</v>
      </c>
      <c r="BK50" s="198">
        <v>1</v>
      </c>
      <c r="BL50" s="2">
        <v>1</v>
      </c>
      <c r="BM50" s="2">
        <v>1</v>
      </c>
      <c r="BN50" s="2">
        <v>3</v>
      </c>
      <c r="BO50" s="2">
        <v>2</v>
      </c>
      <c r="BP50" s="2">
        <v>0</v>
      </c>
      <c r="BQ50" s="2">
        <v>3</v>
      </c>
      <c r="BR50" s="2">
        <v>3</v>
      </c>
      <c r="BS50" s="2">
        <v>2</v>
      </c>
      <c r="BT50" s="2">
        <v>1</v>
      </c>
      <c r="BU50" s="2">
        <v>1</v>
      </c>
      <c r="BV50" s="2">
        <v>3</v>
      </c>
      <c r="BW50" s="2">
        <v>2</v>
      </c>
      <c r="BX50" s="2">
        <v>0</v>
      </c>
      <c r="BY50" s="2">
        <v>1</v>
      </c>
      <c r="BZ50" s="2">
        <v>3</v>
      </c>
      <c r="CA50" s="2">
        <v>3</v>
      </c>
      <c r="CB50" s="2">
        <v>3</v>
      </c>
      <c r="CC50" s="2">
        <v>1</v>
      </c>
      <c r="CD50" s="2">
        <v>1</v>
      </c>
      <c r="CE50" s="2">
        <v>0</v>
      </c>
      <c r="CF50" s="2">
        <v>1</v>
      </c>
      <c r="CG50" s="2">
        <v>1</v>
      </c>
      <c r="CH50" s="2">
        <v>2</v>
      </c>
      <c r="CI50" s="2">
        <v>0</v>
      </c>
      <c r="CJ50" s="2">
        <v>0</v>
      </c>
      <c r="CK50" s="2">
        <v>1</v>
      </c>
      <c r="CL50" s="2">
        <v>0</v>
      </c>
      <c r="CM50" s="2">
        <v>2</v>
      </c>
      <c r="CN50" s="2">
        <v>0</v>
      </c>
      <c r="CO50" s="2">
        <v>0</v>
      </c>
      <c r="CP50" s="2">
        <v>0</v>
      </c>
      <c r="CQ50" s="2">
        <v>0</v>
      </c>
      <c r="CR50" s="2">
        <v>0</v>
      </c>
      <c r="CS50" s="2">
        <v>1</v>
      </c>
      <c r="CT50" s="2">
        <v>0</v>
      </c>
      <c r="CU50" s="2">
        <v>0</v>
      </c>
      <c r="CV50" s="198">
        <v>3</v>
      </c>
      <c r="CW50" s="2">
        <v>2</v>
      </c>
      <c r="CX50" s="2">
        <v>3</v>
      </c>
      <c r="CY50" s="2">
        <v>2</v>
      </c>
      <c r="CZ50" s="2">
        <v>2</v>
      </c>
      <c r="DA50" s="2">
        <v>1</v>
      </c>
      <c r="DB50" s="2">
        <v>1</v>
      </c>
      <c r="DC50" s="2">
        <v>2</v>
      </c>
      <c r="DD50" s="2">
        <v>1</v>
      </c>
      <c r="DE50" s="2">
        <v>1</v>
      </c>
      <c r="DF50" s="2">
        <v>1</v>
      </c>
      <c r="DG50" s="2">
        <v>2</v>
      </c>
      <c r="DH50" s="2">
        <v>2</v>
      </c>
      <c r="DI50" s="2">
        <v>1</v>
      </c>
      <c r="DJ50" s="2">
        <v>2</v>
      </c>
      <c r="DK50" s="2">
        <v>1</v>
      </c>
      <c r="DL50" s="2">
        <v>3</v>
      </c>
      <c r="DM50" s="2">
        <v>1</v>
      </c>
      <c r="DN50" s="2">
        <v>1</v>
      </c>
      <c r="DO50" s="234" t="s">
        <v>534</v>
      </c>
      <c r="DP50" s="232" t="s">
        <v>571</v>
      </c>
      <c r="DQ50" s="232" t="s">
        <v>464</v>
      </c>
      <c r="DR50" s="232">
        <v>8</v>
      </c>
      <c r="DS50" s="232" t="s">
        <v>26</v>
      </c>
      <c r="DT50" s="232" t="s">
        <v>103</v>
      </c>
      <c r="DU50" s="232" t="s">
        <v>103</v>
      </c>
      <c r="DV50" s="232" t="s">
        <v>26</v>
      </c>
      <c r="DW50" s="232" t="s">
        <v>26</v>
      </c>
      <c r="DX50" s="232" t="s">
        <v>26</v>
      </c>
      <c r="DY50" s="232" t="s">
        <v>69</v>
      </c>
      <c r="DZ50" s="232" t="s">
        <v>26</v>
      </c>
      <c r="EA50" s="232" t="s">
        <v>26</v>
      </c>
      <c r="EB50" s="232" t="s">
        <v>102</v>
      </c>
      <c r="EC50" s="232" t="s">
        <v>26</v>
      </c>
      <c r="ED50" s="232" t="s">
        <v>26</v>
      </c>
      <c r="EE50" s="232" t="s">
        <v>24</v>
      </c>
      <c r="EF50" s="232" t="s">
        <v>100</v>
      </c>
      <c r="EG50" s="198">
        <v>90</v>
      </c>
      <c r="EH50" s="2" t="s">
        <v>7</v>
      </c>
      <c r="EI50" s="2" t="s">
        <v>7</v>
      </c>
      <c r="EK50" s="2" t="s">
        <v>21</v>
      </c>
      <c r="EL50" s="2" t="s">
        <v>96</v>
      </c>
      <c r="EM50" s="198">
        <v>5</v>
      </c>
      <c r="EN50" s="2">
        <v>3</v>
      </c>
      <c r="EO50" s="2">
        <v>5</v>
      </c>
      <c r="EP50" s="2">
        <v>1</v>
      </c>
      <c r="EQ50" s="2" t="s">
        <v>17</v>
      </c>
      <c r="ER50" s="2" t="s">
        <v>19</v>
      </c>
      <c r="ES50" s="2" t="s">
        <v>20</v>
      </c>
      <c r="ET50" s="2" t="s">
        <v>20</v>
      </c>
      <c r="EU50" s="2" t="s">
        <v>20</v>
      </c>
      <c r="EV50" s="2">
        <v>3</v>
      </c>
      <c r="EW50" s="2">
        <v>3</v>
      </c>
      <c r="EX50" s="2">
        <v>3</v>
      </c>
      <c r="EY50" s="2">
        <v>5</v>
      </c>
      <c r="FA50" s="2" t="s">
        <v>14</v>
      </c>
      <c r="FB50" s="2" t="s">
        <v>7</v>
      </c>
      <c r="FC50" s="2" t="s">
        <v>14</v>
      </c>
      <c r="FD50" s="2" t="s">
        <v>14</v>
      </c>
      <c r="FE50" s="2" t="s">
        <v>7</v>
      </c>
      <c r="FF50" s="2" t="s">
        <v>7</v>
      </c>
      <c r="FG50" s="2" t="s">
        <v>7</v>
      </c>
      <c r="FH50" s="198" t="s">
        <v>12</v>
      </c>
      <c r="FI50" s="2" t="s">
        <v>57</v>
      </c>
      <c r="FJ50" s="2" t="s">
        <v>9</v>
      </c>
      <c r="FK50" s="2" t="s">
        <v>7</v>
      </c>
      <c r="FL50" s="2">
        <v>0</v>
      </c>
      <c r="FM50" s="2" t="s">
        <v>842</v>
      </c>
      <c r="FN50" s="2" t="s">
        <v>9</v>
      </c>
      <c r="FO50" s="2" t="s">
        <v>9</v>
      </c>
      <c r="FP50" s="2" t="s">
        <v>7</v>
      </c>
      <c r="FR50" s="2" t="s">
        <v>7</v>
      </c>
      <c r="FS50" s="2" t="s">
        <v>7</v>
      </c>
      <c r="FW50" s="2" t="s">
        <v>337</v>
      </c>
      <c r="GA50" s="2">
        <v>2</v>
      </c>
      <c r="GF50" s="2" t="s">
        <v>5</v>
      </c>
      <c r="GV50" s="2" t="s">
        <v>54</v>
      </c>
      <c r="GZ50" s="2" t="s">
        <v>141</v>
      </c>
      <c r="HA50" s="2" t="s">
        <v>1</v>
      </c>
      <c r="HB50" s="2" t="s">
        <v>1</v>
      </c>
      <c r="HD50" s="2" t="s">
        <v>1</v>
      </c>
      <c r="HL50" s="2" t="s">
        <v>0</v>
      </c>
      <c r="HM50">
        <f t="shared" si="0"/>
        <v>32</v>
      </c>
      <c r="HN50">
        <f t="shared" si="1"/>
        <v>3</v>
      </c>
      <c r="HO50">
        <f t="shared" si="2"/>
        <v>9</v>
      </c>
      <c r="HP50" s="1">
        <f t="shared" si="3"/>
        <v>11</v>
      </c>
      <c r="HQ50" s="1">
        <f t="shared" si="4"/>
        <v>8</v>
      </c>
      <c r="HR50" s="1">
        <f t="shared" si="5"/>
        <v>6</v>
      </c>
      <c r="HS50" s="1">
        <f t="shared" si="6"/>
        <v>6</v>
      </c>
      <c r="HT50" s="1">
        <f t="shared" si="7"/>
        <v>46</v>
      </c>
      <c r="HU50" s="1">
        <f t="shared" si="8"/>
        <v>885</v>
      </c>
      <c r="HV50" s="1">
        <v>1</v>
      </c>
      <c r="HW50" s="1">
        <v>0</v>
      </c>
      <c r="HX50" s="1">
        <v>0</v>
      </c>
      <c r="HY50" s="1">
        <v>0</v>
      </c>
      <c r="HZ50" s="1">
        <v>1</v>
      </c>
      <c r="IA50" s="1">
        <v>0</v>
      </c>
      <c r="IB50" s="1">
        <v>1</v>
      </c>
      <c r="IC50" s="1">
        <v>3</v>
      </c>
    </row>
    <row r="51" spans="1:237" ht="14.5" x14ac:dyDescent="0.35">
      <c r="A51" s="4">
        <v>43951.715464351852</v>
      </c>
      <c r="B51" s="2" t="s">
        <v>2590</v>
      </c>
      <c r="C51" s="2">
        <v>38</v>
      </c>
      <c r="D51" s="2" t="s">
        <v>51</v>
      </c>
      <c r="E51" s="2" t="s">
        <v>138</v>
      </c>
      <c r="F51" s="2"/>
      <c r="G51" s="2"/>
      <c r="H51" s="2"/>
      <c r="I51" s="2"/>
      <c r="J51" s="2" t="s">
        <v>9</v>
      </c>
      <c r="K51" s="2" t="s">
        <v>1137</v>
      </c>
      <c r="L51" s="2" t="s">
        <v>7</v>
      </c>
      <c r="N51" s="2" t="s">
        <v>7</v>
      </c>
      <c r="Q51" s="2" t="s">
        <v>20</v>
      </c>
      <c r="R51" s="2" t="s">
        <v>40</v>
      </c>
      <c r="S51" s="2" t="s">
        <v>494</v>
      </c>
      <c r="T51" s="2">
        <v>1</v>
      </c>
      <c r="U51" s="2" t="s">
        <v>20</v>
      </c>
      <c r="V51" s="2" t="s">
        <v>194</v>
      </c>
      <c r="W51" s="2" t="s">
        <v>20</v>
      </c>
      <c r="X51" s="2" t="s">
        <v>20</v>
      </c>
      <c r="Y51" s="2" t="s">
        <v>20</v>
      </c>
      <c r="Z51" s="2" t="s">
        <v>133</v>
      </c>
      <c r="AA51" s="2" t="s">
        <v>9</v>
      </c>
      <c r="AB51" s="2" t="s">
        <v>1136</v>
      </c>
      <c r="AC51" s="2" t="s">
        <v>7</v>
      </c>
      <c r="AE51" s="2" t="s">
        <v>9</v>
      </c>
      <c r="AF51" s="2" t="s">
        <v>35</v>
      </c>
      <c r="AG51" s="2" t="s">
        <v>1135</v>
      </c>
      <c r="AH51" s="2" t="s">
        <v>9</v>
      </c>
      <c r="AI51" s="2" t="s">
        <v>1134</v>
      </c>
      <c r="AJ51" s="198">
        <v>0</v>
      </c>
      <c r="AK51" s="1">
        <v>0</v>
      </c>
      <c r="AL51" s="2">
        <v>7</v>
      </c>
      <c r="AM51" s="2">
        <v>120</v>
      </c>
      <c r="AN51" s="2">
        <v>7</v>
      </c>
      <c r="AO51" s="2">
        <v>30</v>
      </c>
      <c r="AP51" s="2">
        <v>660</v>
      </c>
      <c r="AQ51" s="198">
        <v>3</v>
      </c>
      <c r="AR51" s="2">
        <v>2</v>
      </c>
      <c r="AS51" s="2">
        <v>3</v>
      </c>
      <c r="AT51" s="2">
        <v>3</v>
      </c>
      <c r="AU51" s="2">
        <v>2</v>
      </c>
      <c r="AV51" s="2">
        <v>2</v>
      </c>
      <c r="AW51" s="2">
        <v>2</v>
      </c>
      <c r="AX51" s="2">
        <v>3</v>
      </c>
      <c r="AY51" s="2">
        <v>2</v>
      </c>
      <c r="AZ51" s="2">
        <v>2</v>
      </c>
      <c r="BA51" s="2">
        <v>2</v>
      </c>
      <c r="BB51" s="2">
        <v>3</v>
      </c>
      <c r="BC51" s="2">
        <v>2</v>
      </c>
      <c r="BD51" s="2">
        <v>3</v>
      </c>
      <c r="BE51" s="2">
        <v>1</v>
      </c>
      <c r="BF51" s="2">
        <v>2</v>
      </c>
      <c r="BG51" s="2">
        <v>3</v>
      </c>
      <c r="BH51" s="2">
        <v>2</v>
      </c>
      <c r="BI51" s="2">
        <v>2</v>
      </c>
      <c r="BJ51" s="2">
        <v>2</v>
      </c>
      <c r="BK51" s="198">
        <v>3</v>
      </c>
      <c r="BL51" s="2">
        <v>1</v>
      </c>
      <c r="BM51" s="2">
        <v>2</v>
      </c>
      <c r="BN51" s="2">
        <v>1</v>
      </c>
      <c r="BO51" s="2">
        <v>2</v>
      </c>
      <c r="BP51" s="2">
        <v>2</v>
      </c>
      <c r="BQ51" s="2">
        <v>2</v>
      </c>
      <c r="BR51" s="2">
        <v>1</v>
      </c>
      <c r="BS51" s="2">
        <v>0</v>
      </c>
      <c r="BT51" s="2">
        <v>1</v>
      </c>
      <c r="BU51" s="2">
        <v>2</v>
      </c>
      <c r="BV51" s="2">
        <v>1</v>
      </c>
      <c r="BW51" s="2">
        <v>0</v>
      </c>
      <c r="BX51" s="2">
        <v>1</v>
      </c>
      <c r="BY51" s="2">
        <v>1</v>
      </c>
      <c r="BZ51" s="2">
        <v>2</v>
      </c>
      <c r="CA51" s="2">
        <v>2</v>
      </c>
      <c r="CB51" s="2">
        <v>3</v>
      </c>
      <c r="CC51" s="2">
        <v>1</v>
      </c>
      <c r="CD51" s="2">
        <v>2</v>
      </c>
      <c r="CE51" s="2">
        <v>1</v>
      </c>
      <c r="CF51" s="2">
        <v>3</v>
      </c>
      <c r="CG51" s="2">
        <v>0</v>
      </c>
      <c r="CH51" s="2">
        <v>0</v>
      </c>
      <c r="CI51" s="2">
        <v>2</v>
      </c>
      <c r="CJ51" s="2">
        <v>3</v>
      </c>
      <c r="CK51" s="2">
        <v>2</v>
      </c>
      <c r="CL51" s="2">
        <v>1</v>
      </c>
      <c r="CM51" s="2">
        <v>1</v>
      </c>
      <c r="CN51" s="2">
        <v>2</v>
      </c>
      <c r="CO51" s="2">
        <v>0</v>
      </c>
      <c r="CP51" s="2">
        <v>2</v>
      </c>
      <c r="CQ51" s="2">
        <v>2</v>
      </c>
      <c r="CR51" s="2">
        <v>3</v>
      </c>
      <c r="CS51" s="2">
        <v>0</v>
      </c>
      <c r="CT51" s="2">
        <v>3</v>
      </c>
      <c r="CU51" s="2">
        <v>2</v>
      </c>
      <c r="CV51" s="198">
        <v>2</v>
      </c>
      <c r="CW51" s="2">
        <v>1</v>
      </c>
      <c r="CX51" s="2">
        <v>1</v>
      </c>
      <c r="CY51" s="2">
        <v>1</v>
      </c>
      <c r="CZ51" s="2">
        <v>1</v>
      </c>
      <c r="DA51" s="2">
        <v>1</v>
      </c>
      <c r="DB51" s="2">
        <v>1</v>
      </c>
      <c r="DC51" s="2">
        <v>1</v>
      </c>
      <c r="DD51" s="2">
        <v>1</v>
      </c>
      <c r="DE51" s="2">
        <v>1</v>
      </c>
      <c r="DF51" s="2">
        <v>1</v>
      </c>
      <c r="DG51" s="2">
        <v>1</v>
      </c>
      <c r="DH51" s="2">
        <v>1</v>
      </c>
      <c r="DI51" s="2">
        <v>1</v>
      </c>
      <c r="DJ51" s="2">
        <v>1</v>
      </c>
      <c r="DK51" s="2">
        <v>1</v>
      </c>
      <c r="DL51" s="2">
        <v>1</v>
      </c>
      <c r="DM51" s="2">
        <v>1</v>
      </c>
      <c r="DN51" s="2">
        <v>1</v>
      </c>
      <c r="DO51" s="231" t="s">
        <v>429</v>
      </c>
      <c r="DP51" s="232" t="s">
        <v>98</v>
      </c>
      <c r="DQ51" s="233" t="s">
        <v>1132</v>
      </c>
      <c r="DR51" s="232">
        <v>6</v>
      </c>
      <c r="DS51" s="232" t="s">
        <v>26</v>
      </c>
      <c r="DT51" s="232" t="s">
        <v>26</v>
      </c>
      <c r="DU51" s="232" t="s">
        <v>26</v>
      </c>
      <c r="DV51" s="232" t="s">
        <v>26</v>
      </c>
      <c r="DW51" s="232" t="s">
        <v>26</v>
      </c>
      <c r="DX51" s="232" t="s">
        <v>26</v>
      </c>
      <c r="DY51" s="232" t="s">
        <v>26</v>
      </c>
      <c r="DZ51" s="232" t="s">
        <v>26</v>
      </c>
      <c r="EA51" s="232" t="s">
        <v>26</v>
      </c>
      <c r="EB51" s="232" t="s">
        <v>7</v>
      </c>
      <c r="EC51" s="232" t="s">
        <v>26</v>
      </c>
      <c r="ED51" s="232" t="s">
        <v>25</v>
      </c>
      <c r="EE51" s="232" t="s">
        <v>101</v>
      </c>
      <c r="EF51" s="232" t="s">
        <v>100</v>
      </c>
      <c r="EG51" s="198">
        <v>15</v>
      </c>
      <c r="EH51" s="2" t="s">
        <v>9</v>
      </c>
      <c r="EI51" s="2" t="s">
        <v>7</v>
      </c>
      <c r="EK51" s="2" t="s">
        <v>22</v>
      </c>
      <c r="EL51" s="2" t="s">
        <v>96</v>
      </c>
      <c r="EM51" s="198">
        <v>4</v>
      </c>
      <c r="EN51" s="2">
        <v>3</v>
      </c>
      <c r="EO51" s="2">
        <v>4</v>
      </c>
      <c r="EP51" s="2">
        <v>2</v>
      </c>
      <c r="EQ51" s="2" t="s">
        <v>17</v>
      </c>
      <c r="ER51" s="2" t="s">
        <v>19</v>
      </c>
      <c r="ES51" s="2" t="s">
        <v>16</v>
      </c>
      <c r="ET51" s="2" t="s">
        <v>18</v>
      </c>
      <c r="EU51" s="2" t="s">
        <v>20</v>
      </c>
      <c r="EV51" s="2">
        <v>4</v>
      </c>
      <c r="EW51" s="2">
        <v>2</v>
      </c>
      <c r="EX51" s="2">
        <v>1</v>
      </c>
      <c r="EY51" s="2">
        <v>5</v>
      </c>
      <c r="FA51" s="2" t="s">
        <v>233</v>
      </c>
      <c r="FB51" s="2" t="s">
        <v>9</v>
      </c>
      <c r="FC51" s="2" t="s">
        <v>94</v>
      </c>
      <c r="FD51" s="2" t="s">
        <v>58</v>
      </c>
      <c r="FE51" s="2" t="s">
        <v>13</v>
      </c>
      <c r="FF51" s="2" t="s">
        <v>13</v>
      </c>
      <c r="FG51" s="2" t="s">
        <v>9</v>
      </c>
      <c r="FH51" s="198" t="s">
        <v>12</v>
      </c>
      <c r="FI51" s="2" t="s">
        <v>57</v>
      </c>
      <c r="FJ51" s="2" t="s">
        <v>9</v>
      </c>
      <c r="FK51" s="2" t="s">
        <v>7</v>
      </c>
      <c r="FM51" s="2" t="s">
        <v>1131</v>
      </c>
      <c r="FN51" s="2" t="s">
        <v>9</v>
      </c>
      <c r="FO51" s="2" t="s">
        <v>9</v>
      </c>
      <c r="FP51" s="2" t="s">
        <v>7</v>
      </c>
      <c r="FR51" s="2" t="s">
        <v>9</v>
      </c>
      <c r="FS51" s="2" t="s">
        <v>7</v>
      </c>
      <c r="FW51" s="2" t="s">
        <v>249</v>
      </c>
      <c r="FY51" s="2">
        <v>6</v>
      </c>
      <c r="GF51" s="2" t="s">
        <v>5</v>
      </c>
      <c r="GV51" s="2" t="s">
        <v>54</v>
      </c>
      <c r="GZ51" s="2" t="s">
        <v>141</v>
      </c>
      <c r="HB51" s="2" t="s">
        <v>293</v>
      </c>
      <c r="HC51" s="2" t="s">
        <v>1</v>
      </c>
      <c r="HD51" s="2" t="s">
        <v>1</v>
      </c>
      <c r="HL51" s="2" t="s">
        <v>0</v>
      </c>
      <c r="HM51">
        <f t="shared" si="0"/>
        <v>20</v>
      </c>
      <c r="HN51">
        <f t="shared" si="1"/>
        <v>12</v>
      </c>
      <c r="HO51">
        <f t="shared" si="2"/>
        <v>4</v>
      </c>
      <c r="HP51" s="1">
        <f t="shared" si="3"/>
        <v>9</v>
      </c>
      <c r="HQ51" s="1">
        <f t="shared" si="4"/>
        <v>12</v>
      </c>
      <c r="HR51" s="1">
        <f t="shared" si="5"/>
        <v>9</v>
      </c>
      <c r="HS51" s="1">
        <f t="shared" si="6"/>
        <v>11</v>
      </c>
      <c r="HT51" s="1">
        <f t="shared" si="7"/>
        <v>54</v>
      </c>
      <c r="HU51" s="1">
        <f t="shared" si="8"/>
        <v>3885</v>
      </c>
      <c r="HV51" s="1">
        <v>1</v>
      </c>
      <c r="HW51" s="1">
        <v>0</v>
      </c>
      <c r="HX51" s="1">
        <v>2</v>
      </c>
      <c r="HY51" s="1">
        <v>0</v>
      </c>
      <c r="HZ51" s="1">
        <v>0</v>
      </c>
      <c r="IA51" s="1">
        <v>0</v>
      </c>
      <c r="IB51" s="1">
        <v>2</v>
      </c>
      <c r="IC51" s="1">
        <v>5</v>
      </c>
    </row>
    <row r="52" spans="1:237" ht="26" x14ac:dyDescent="0.35">
      <c r="A52" s="4">
        <v>43958.393729444448</v>
      </c>
      <c r="B52" s="2" t="s">
        <v>2591</v>
      </c>
      <c r="C52" s="2">
        <v>20</v>
      </c>
      <c r="D52" s="2" t="s">
        <v>51</v>
      </c>
      <c r="E52" s="2" t="s">
        <v>50</v>
      </c>
      <c r="F52" s="2"/>
      <c r="G52" s="2"/>
      <c r="H52" s="2"/>
      <c r="I52" s="2"/>
      <c r="J52" s="2" t="s">
        <v>7</v>
      </c>
      <c r="L52" s="2" t="s">
        <v>7</v>
      </c>
      <c r="N52" s="2" t="s">
        <v>7</v>
      </c>
      <c r="Q52" s="2" t="s">
        <v>20</v>
      </c>
      <c r="R52" s="2" t="s">
        <v>40</v>
      </c>
      <c r="S52" s="2" t="s">
        <v>20</v>
      </c>
      <c r="T52" s="2" t="s">
        <v>20</v>
      </c>
      <c r="U52" s="2" t="s">
        <v>20</v>
      </c>
      <c r="V52" s="2" t="s">
        <v>80</v>
      </c>
      <c r="W52" s="2" t="s">
        <v>20</v>
      </c>
      <c r="X52" s="2" t="s">
        <v>20</v>
      </c>
      <c r="Y52" s="2" t="s">
        <v>20</v>
      </c>
      <c r="Z52" s="2" t="s">
        <v>133</v>
      </c>
      <c r="AA52" s="2" t="s">
        <v>9</v>
      </c>
      <c r="AB52" s="2" t="s">
        <v>565</v>
      </c>
      <c r="AC52" s="2" t="s">
        <v>9</v>
      </c>
      <c r="AD52" s="2" t="s">
        <v>564</v>
      </c>
      <c r="AE52" s="2" t="s">
        <v>9</v>
      </c>
      <c r="AF52" s="2" t="s">
        <v>112</v>
      </c>
      <c r="AG52" s="2" t="s">
        <v>256</v>
      </c>
      <c r="AH52" s="2" t="s">
        <v>9</v>
      </c>
      <c r="AI52" s="2" t="s">
        <v>563</v>
      </c>
      <c r="AJ52" s="198">
        <v>0</v>
      </c>
      <c r="AK52" s="2">
        <v>0</v>
      </c>
      <c r="AL52" s="2">
        <v>0</v>
      </c>
      <c r="AM52" s="2">
        <v>0</v>
      </c>
      <c r="AN52" s="2">
        <v>0</v>
      </c>
      <c r="AO52" s="2">
        <v>0</v>
      </c>
      <c r="AP52" s="2">
        <v>660</v>
      </c>
      <c r="AQ52" s="198">
        <v>3</v>
      </c>
      <c r="AR52" s="2">
        <v>3</v>
      </c>
      <c r="AS52" s="2">
        <v>1</v>
      </c>
      <c r="AT52" s="2">
        <v>1</v>
      </c>
      <c r="AU52" s="2">
        <v>3</v>
      </c>
      <c r="AV52" s="2">
        <v>1</v>
      </c>
      <c r="AW52" s="2">
        <v>2</v>
      </c>
      <c r="AX52" s="2">
        <v>3</v>
      </c>
      <c r="AY52" s="2">
        <v>1</v>
      </c>
      <c r="AZ52" s="2">
        <v>4</v>
      </c>
      <c r="BA52" s="2">
        <v>2</v>
      </c>
      <c r="BB52" s="2">
        <v>2</v>
      </c>
      <c r="BC52" s="2">
        <v>1</v>
      </c>
      <c r="BD52" s="2">
        <v>2</v>
      </c>
      <c r="BE52" s="2">
        <v>4</v>
      </c>
      <c r="BF52" s="2">
        <v>3</v>
      </c>
      <c r="BG52" s="2">
        <v>1</v>
      </c>
      <c r="BH52" s="2">
        <v>1</v>
      </c>
      <c r="BI52" s="2">
        <v>3</v>
      </c>
      <c r="BJ52" s="2">
        <v>3</v>
      </c>
      <c r="BK52" s="198">
        <v>0</v>
      </c>
      <c r="BL52" s="2">
        <v>0</v>
      </c>
      <c r="BM52" s="2">
        <v>1</v>
      </c>
      <c r="BN52" s="2">
        <v>1</v>
      </c>
      <c r="BO52" s="2">
        <v>2</v>
      </c>
      <c r="BP52" s="2">
        <v>0</v>
      </c>
      <c r="BQ52" s="2">
        <v>0</v>
      </c>
      <c r="BR52" s="2">
        <v>1</v>
      </c>
      <c r="BS52" s="2">
        <v>1</v>
      </c>
      <c r="BT52" s="2">
        <v>0</v>
      </c>
      <c r="BU52" s="2">
        <v>0</v>
      </c>
      <c r="BV52" s="2">
        <v>1</v>
      </c>
      <c r="BW52" s="2">
        <v>2</v>
      </c>
      <c r="BX52" s="2">
        <v>0</v>
      </c>
      <c r="BY52" s="2">
        <v>0</v>
      </c>
      <c r="BZ52" s="2">
        <v>3</v>
      </c>
      <c r="CA52" s="2">
        <v>1</v>
      </c>
      <c r="CB52" s="2">
        <v>1</v>
      </c>
      <c r="CC52" s="2">
        <v>0</v>
      </c>
      <c r="CD52" s="2">
        <v>0</v>
      </c>
      <c r="CE52" s="2">
        <v>0</v>
      </c>
      <c r="CF52" s="2">
        <v>0</v>
      </c>
      <c r="CG52" s="2">
        <v>0</v>
      </c>
      <c r="CH52" s="2">
        <v>3</v>
      </c>
      <c r="CI52" s="2">
        <v>0</v>
      </c>
      <c r="CJ52" s="2">
        <v>1</v>
      </c>
      <c r="CK52" s="2">
        <v>1</v>
      </c>
      <c r="CL52" s="2">
        <v>0</v>
      </c>
      <c r="CM52" s="2">
        <v>1</v>
      </c>
      <c r="CN52" s="2">
        <v>0</v>
      </c>
      <c r="CO52" s="2">
        <v>0</v>
      </c>
      <c r="CP52" s="2">
        <v>2</v>
      </c>
      <c r="CQ52" s="2">
        <v>0</v>
      </c>
      <c r="CR52" s="2">
        <v>0</v>
      </c>
      <c r="CS52" s="2">
        <v>1</v>
      </c>
      <c r="CT52" s="2">
        <v>1</v>
      </c>
      <c r="CU52" s="2">
        <v>1</v>
      </c>
      <c r="CV52" s="198">
        <v>2</v>
      </c>
      <c r="CW52" s="2">
        <v>1</v>
      </c>
      <c r="CX52" s="2">
        <v>1</v>
      </c>
      <c r="CY52" s="2">
        <v>2</v>
      </c>
      <c r="CZ52" s="2">
        <v>1</v>
      </c>
      <c r="DA52" s="2">
        <v>1</v>
      </c>
      <c r="DB52" s="2">
        <v>1</v>
      </c>
      <c r="DC52" s="2">
        <v>4</v>
      </c>
      <c r="DD52" s="2">
        <v>1</v>
      </c>
      <c r="DE52" s="2">
        <v>1</v>
      </c>
      <c r="DF52" s="2">
        <v>1</v>
      </c>
      <c r="DG52" s="2">
        <v>2</v>
      </c>
      <c r="DH52" s="2">
        <v>1</v>
      </c>
      <c r="DI52" s="2">
        <v>2</v>
      </c>
      <c r="DJ52" s="2">
        <v>1</v>
      </c>
      <c r="DK52" s="2">
        <v>1</v>
      </c>
      <c r="DL52" s="2">
        <v>1</v>
      </c>
      <c r="DM52" s="2">
        <v>1</v>
      </c>
      <c r="DN52" s="2">
        <v>2</v>
      </c>
      <c r="DO52" s="234" t="s">
        <v>562</v>
      </c>
      <c r="DP52" s="232">
        <v>60</v>
      </c>
      <c r="DQ52" s="232" t="s">
        <v>561</v>
      </c>
      <c r="DR52" s="232">
        <v>9</v>
      </c>
      <c r="DS52" s="232" t="s">
        <v>69</v>
      </c>
      <c r="DT52" s="232" t="s">
        <v>26</v>
      </c>
      <c r="DU52" s="232" t="s">
        <v>26</v>
      </c>
      <c r="DV52" s="232" t="s">
        <v>103</v>
      </c>
      <c r="DW52" s="232" t="s">
        <v>26</v>
      </c>
      <c r="DX52" s="232" t="s">
        <v>26</v>
      </c>
      <c r="DY52" s="232" t="s">
        <v>26</v>
      </c>
      <c r="DZ52" s="232" t="s">
        <v>26</v>
      </c>
      <c r="EA52" s="232" t="s">
        <v>26</v>
      </c>
      <c r="EB52" s="232" t="s">
        <v>378</v>
      </c>
      <c r="EC52" s="232" t="s">
        <v>26</v>
      </c>
      <c r="ED52" s="232" t="s">
        <v>25</v>
      </c>
      <c r="EE52" s="232" t="s">
        <v>124</v>
      </c>
      <c r="EF52" s="232" t="s">
        <v>100</v>
      </c>
      <c r="EG52" s="198">
        <v>10</v>
      </c>
      <c r="EH52" s="2" t="s">
        <v>9</v>
      </c>
      <c r="EI52" s="2" t="s">
        <v>7</v>
      </c>
      <c r="EK52" s="2" t="s">
        <v>60</v>
      </c>
      <c r="EL52" s="2" t="s">
        <v>96</v>
      </c>
      <c r="EM52" s="198">
        <v>3</v>
      </c>
      <c r="EN52" s="2">
        <v>5</v>
      </c>
      <c r="EO52" s="2">
        <v>5</v>
      </c>
      <c r="EP52" s="2">
        <v>1</v>
      </c>
      <c r="EQ52" s="2" t="s">
        <v>17</v>
      </c>
      <c r="ER52" s="2" t="s">
        <v>20</v>
      </c>
      <c r="ES52" s="2" t="s">
        <v>20</v>
      </c>
      <c r="ET52" s="2" t="s">
        <v>20</v>
      </c>
      <c r="EU52" s="2" t="s">
        <v>20</v>
      </c>
      <c r="EV52" s="2">
        <v>2</v>
      </c>
      <c r="EW52" s="2">
        <v>3</v>
      </c>
      <c r="EX52" s="2">
        <v>3</v>
      </c>
      <c r="EY52" s="2">
        <v>5</v>
      </c>
      <c r="FA52" s="2" t="s">
        <v>14</v>
      </c>
      <c r="FB52" s="2" t="s">
        <v>9</v>
      </c>
      <c r="FC52" s="2" t="s">
        <v>14</v>
      </c>
      <c r="FD52" s="2" t="s">
        <v>14</v>
      </c>
      <c r="FE52" s="2" t="s">
        <v>7</v>
      </c>
      <c r="FF52" s="2" t="s">
        <v>7</v>
      </c>
      <c r="FG52" s="2" t="s">
        <v>7</v>
      </c>
      <c r="FH52" s="198" t="s">
        <v>143</v>
      </c>
      <c r="FI52" s="2" t="s">
        <v>92</v>
      </c>
      <c r="FJ52" s="2" t="s">
        <v>7</v>
      </c>
      <c r="FK52" s="2" t="s">
        <v>7</v>
      </c>
      <c r="FM52" s="2" t="s">
        <v>297</v>
      </c>
      <c r="FN52" s="2" t="s">
        <v>7</v>
      </c>
      <c r="FO52" s="2" t="s">
        <v>7</v>
      </c>
      <c r="FP52" s="2" t="s">
        <v>7</v>
      </c>
      <c r="FR52" s="2" t="s">
        <v>7</v>
      </c>
      <c r="FS52" s="2" t="s">
        <v>7</v>
      </c>
      <c r="FV52" s="2" t="s">
        <v>7</v>
      </c>
      <c r="FW52" s="2" t="s">
        <v>249</v>
      </c>
      <c r="FY52" s="2">
        <v>4</v>
      </c>
      <c r="GF52" s="2" t="s">
        <v>5</v>
      </c>
      <c r="GV52" s="2" t="s">
        <v>54</v>
      </c>
      <c r="HD52" s="2" t="s">
        <v>158</v>
      </c>
      <c r="HH52" s="2" t="s">
        <v>229</v>
      </c>
      <c r="HJ52" s="2" t="s">
        <v>279</v>
      </c>
      <c r="HK52" s="2" t="s">
        <v>278</v>
      </c>
      <c r="HL52" s="2" t="s">
        <v>0</v>
      </c>
      <c r="HM52">
        <f t="shared" si="0"/>
        <v>27</v>
      </c>
      <c r="HN52">
        <f t="shared" si="1"/>
        <v>2</v>
      </c>
      <c r="HO52">
        <f t="shared" si="2"/>
        <v>11</v>
      </c>
      <c r="HP52" s="1">
        <f t="shared" si="3"/>
        <v>3</v>
      </c>
      <c r="HQ52" s="1">
        <f t="shared" si="4"/>
        <v>4</v>
      </c>
      <c r="HR52" s="1">
        <f t="shared" si="5"/>
        <v>0</v>
      </c>
      <c r="HS52" s="1">
        <f t="shared" si="6"/>
        <v>5</v>
      </c>
      <c r="HT52" s="1">
        <f t="shared" si="7"/>
        <v>32</v>
      </c>
      <c r="HU52" s="1">
        <f t="shared" si="8"/>
        <v>0</v>
      </c>
      <c r="HV52" s="1">
        <v>1</v>
      </c>
      <c r="HW52" s="1">
        <v>2</v>
      </c>
      <c r="HX52" s="1">
        <v>0</v>
      </c>
      <c r="HY52" s="1">
        <v>0</v>
      </c>
      <c r="HZ52" s="1">
        <v>1</v>
      </c>
      <c r="IA52" s="1">
        <v>0</v>
      </c>
      <c r="IB52" s="1">
        <v>2</v>
      </c>
      <c r="IC52" s="1">
        <v>6</v>
      </c>
    </row>
    <row r="53" spans="1:237" ht="14.5" x14ac:dyDescent="0.35">
      <c r="A53" s="4">
        <v>43957.540605509261</v>
      </c>
      <c r="B53" s="2" t="s">
        <v>2592</v>
      </c>
      <c r="C53" s="2">
        <v>50</v>
      </c>
      <c r="D53" s="2" t="s">
        <v>51</v>
      </c>
      <c r="E53" s="2" t="s">
        <v>50</v>
      </c>
      <c r="F53" s="2"/>
      <c r="G53" s="2"/>
      <c r="H53" s="2"/>
      <c r="I53" s="2"/>
      <c r="J53" s="2" t="s">
        <v>7</v>
      </c>
      <c r="L53" s="2" t="s">
        <v>7</v>
      </c>
      <c r="N53" s="2" t="s">
        <v>7</v>
      </c>
      <c r="Q53" s="2" t="s">
        <v>20</v>
      </c>
      <c r="R53" s="2" t="s">
        <v>40</v>
      </c>
      <c r="S53" s="2" t="s">
        <v>20</v>
      </c>
      <c r="T53" s="2" t="s">
        <v>20</v>
      </c>
      <c r="U53" s="2" t="s">
        <v>20</v>
      </c>
      <c r="V53" s="2" t="s">
        <v>80</v>
      </c>
      <c r="W53" s="2">
        <v>5</v>
      </c>
      <c r="X53" s="2" t="s">
        <v>20</v>
      </c>
      <c r="Y53" s="2">
        <v>5</v>
      </c>
      <c r="Z53" s="2" t="s">
        <v>38</v>
      </c>
      <c r="AA53" s="2" t="s">
        <v>9</v>
      </c>
      <c r="AB53" s="2" t="s">
        <v>690</v>
      </c>
      <c r="AC53" s="2" t="s">
        <v>9</v>
      </c>
      <c r="AD53" s="2" t="s">
        <v>689</v>
      </c>
      <c r="AE53" s="2" t="s">
        <v>7</v>
      </c>
      <c r="AF53" s="2" t="s">
        <v>20</v>
      </c>
      <c r="AH53" s="2" t="s">
        <v>9</v>
      </c>
      <c r="AI53" s="2" t="s">
        <v>688</v>
      </c>
      <c r="AJ53" s="198">
        <v>5</v>
      </c>
      <c r="AK53" s="2">
        <v>180</v>
      </c>
      <c r="AL53" s="2">
        <v>0</v>
      </c>
      <c r="AM53" s="2">
        <v>0</v>
      </c>
      <c r="AN53" s="2">
        <v>7</v>
      </c>
      <c r="AO53" s="2">
        <v>20</v>
      </c>
      <c r="AP53" s="2">
        <v>240</v>
      </c>
      <c r="AQ53" s="198">
        <v>4</v>
      </c>
      <c r="AR53" s="2">
        <v>4</v>
      </c>
      <c r="AS53" s="2">
        <v>1</v>
      </c>
      <c r="AT53" s="2">
        <v>1</v>
      </c>
      <c r="AU53" s="2">
        <v>4</v>
      </c>
      <c r="AV53" s="2">
        <v>1</v>
      </c>
      <c r="AW53" s="2">
        <v>1</v>
      </c>
      <c r="AX53" s="2">
        <v>4</v>
      </c>
      <c r="AY53" s="2">
        <v>1</v>
      </c>
      <c r="AZ53" s="2">
        <v>4</v>
      </c>
      <c r="BA53" s="2">
        <v>4</v>
      </c>
      <c r="BB53" s="2">
        <v>1</v>
      </c>
      <c r="BC53" s="2">
        <v>1</v>
      </c>
      <c r="BD53" s="2">
        <v>1</v>
      </c>
      <c r="BE53" s="2">
        <v>4</v>
      </c>
      <c r="BF53" s="2">
        <v>4</v>
      </c>
      <c r="BG53" s="2">
        <v>1</v>
      </c>
      <c r="BH53" s="2">
        <v>1</v>
      </c>
      <c r="BI53" s="2">
        <v>4</v>
      </c>
      <c r="BJ53" s="2">
        <v>4</v>
      </c>
      <c r="BK53" s="198">
        <v>0</v>
      </c>
      <c r="BL53" s="2">
        <v>0</v>
      </c>
      <c r="BM53" s="2">
        <v>1</v>
      </c>
      <c r="BN53" s="2">
        <v>0</v>
      </c>
      <c r="BO53" s="2">
        <v>3</v>
      </c>
      <c r="BP53" s="2">
        <v>0</v>
      </c>
      <c r="BQ53" s="2">
        <v>0</v>
      </c>
      <c r="BR53" s="2">
        <v>0</v>
      </c>
      <c r="BS53" s="2">
        <v>4</v>
      </c>
      <c r="BT53" s="2">
        <v>0</v>
      </c>
      <c r="BU53" s="2">
        <v>0</v>
      </c>
      <c r="BV53" s="2">
        <v>0</v>
      </c>
      <c r="BW53" s="2">
        <v>4</v>
      </c>
      <c r="BX53" s="2">
        <v>0</v>
      </c>
      <c r="BY53" s="2">
        <v>0</v>
      </c>
      <c r="BZ53" s="2">
        <v>0</v>
      </c>
      <c r="CA53" s="2">
        <v>0</v>
      </c>
      <c r="CB53" s="2">
        <v>1</v>
      </c>
      <c r="CC53" s="2">
        <v>0</v>
      </c>
      <c r="CD53" s="2">
        <v>0</v>
      </c>
      <c r="CE53" s="2">
        <v>0</v>
      </c>
      <c r="CF53" s="2">
        <v>0</v>
      </c>
      <c r="CG53" s="2">
        <v>0</v>
      </c>
      <c r="CH53" s="2">
        <v>4</v>
      </c>
      <c r="CI53" s="2">
        <v>0</v>
      </c>
      <c r="CJ53" s="2">
        <v>0</v>
      </c>
      <c r="CK53" s="2">
        <v>0</v>
      </c>
      <c r="CL53" s="2">
        <v>0</v>
      </c>
      <c r="CM53" s="2">
        <v>0</v>
      </c>
      <c r="CN53" s="2">
        <v>0</v>
      </c>
      <c r="CO53" s="2">
        <v>0</v>
      </c>
      <c r="CP53" s="2">
        <v>4</v>
      </c>
      <c r="CQ53" s="2">
        <v>0</v>
      </c>
      <c r="CR53" s="2">
        <v>0</v>
      </c>
      <c r="CS53" s="2">
        <v>4</v>
      </c>
      <c r="CT53" s="2">
        <v>0</v>
      </c>
      <c r="CU53" s="2">
        <v>1</v>
      </c>
      <c r="CV53" s="198">
        <v>1</v>
      </c>
      <c r="CW53" s="2">
        <v>1</v>
      </c>
      <c r="CX53" s="2">
        <v>1</v>
      </c>
      <c r="CY53" s="2">
        <v>1</v>
      </c>
      <c r="CZ53" s="2">
        <v>1</v>
      </c>
      <c r="DA53" s="2">
        <v>1</v>
      </c>
      <c r="DB53" s="2">
        <v>1</v>
      </c>
      <c r="DC53" s="2">
        <v>1</v>
      </c>
      <c r="DD53" s="2">
        <v>1</v>
      </c>
      <c r="DE53" s="2">
        <v>1</v>
      </c>
      <c r="DF53" s="2">
        <v>1</v>
      </c>
      <c r="DG53" s="2">
        <v>1</v>
      </c>
      <c r="DH53" s="2">
        <v>1</v>
      </c>
      <c r="DI53" s="2">
        <v>1</v>
      </c>
      <c r="DJ53" s="2">
        <v>1</v>
      </c>
      <c r="DK53" s="2">
        <v>1</v>
      </c>
      <c r="DL53" s="2">
        <v>1</v>
      </c>
      <c r="DM53" s="2">
        <v>1</v>
      </c>
      <c r="DN53" s="2">
        <v>1</v>
      </c>
      <c r="DO53" s="234" t="s">
        <v>685</v>
      </c>
      <c r="DP53" s="232">
        <v>5</v>
      </c>
      <c r="DQ53" s="232" t="s">
        <v>150</v>
      </c>
      <c r="DR53" s="232">
        <v>8</v>
      </c>
      <c r="DS53" s="232" t="s">
        <v>26</v>
      </c>
      <c r="DT53" s="232" t="s">
        <v>26</v>
      </c>
      <c r="DU53" s="232" t="s">
        <v>26</v>
      </c>
      <c r="DV53" s="232" t="s">
        <v>26</v>
      </c>
      <c r="DW53" s="232" t="s">
        <v>26</v>
      </c>
      <c r="DX53" s="232" t="s">
        <v>26</v>
      </c>
      <c r="DY53" s="232" t="s">
        <v>26</v>
      </c>
      <c r="DZ53" s="232" t="s">
        <v>26</v>
      </c>
      <c r="EA53" s="232" t="s">
        <v>26</v>
      </c>
      <c r="EB53" s="232" t="s">
        <v>102</v>
      </c>
      <c r="EC53" s="232" t="s">
        <v>26</v>
      </c>
      <c r="ED53" s="232" t="s">
        <v>26</v>
      </c>
      <c r="EE53" s="232" t="s">
        <v>66</v>
      </c>
      <c r="EF53" s="232" t="s">
        <v>23</v>
      </c>
      <c r="EG53" s="198">
        <v>360</v>
      </c>
      <c r="EH53" s="2" t="s">
        <v>7</v>
      </c>
      <c r="EI53" s="2" t="s">
        <v>7</v>
      </c>
      <c r="EK53" s="2" t="s">
        <v>21</v>
      </c>
      <c r="EL53" s="2" t="s">
        <v>96</v>
      </c>
      <c r="EM53" s="198">
        <v>4</v>
      </c>
      <c r="EN53" s="2">
        <v>3</v>
      </c>
      <c r="EO53" s="2">
        <v>4</v>
      </c>
      <c r="EP53" s="2">
        <v>3</v>
      </c>
      <c r="EQ53" s="2" t="s">
        <v>16</v>
      </c>
      <c r="ER53" s="2" t="s">
        <v>19</v>
      </c>
      <c r="ES53" s="2" t="s">
        <v>18</v>
      </c>
      <c r="ET53" s="2" t="s">
        <v>17</v>
      </c>
      <c r="EU53" s="2" t="s">
        <v>20</v>
      </c>
      <c r="EV53" s="2">
        <v>1</v>
      </c>
      <c r="EW53" s="2">
        <v>3</v>
      </c>
      <c r="EX53" s="2">
        <v>3</v>
      </c>
      <c r="EY53" s="2">
        <v>5</v>
      </c>
      <c r="FA53" s="2" t="s">
        <v>14</v>
      </c>
      <c r="FB53" s="2" t="s">
        <v>7</v>
      </c>
      <c r="FC53" s="2" t="s">
        <v>14</v>
      </c>
      <c r="FD53" s="2" t="s">
        <v>14</v>
      </c>
      <c r="FE53" s="2" t="s">
        <v>7</v>
      </c>
      <c r="FF53" s="2" t="s">
        <v>7</v>
      </c>
      <c r="FG53" s="2" t="s">
        <v>7</v>
      </c>
      <c r="FH53" s="198" t="s">
        <v>12</v>
      </c>
      <c r="FI53" s="2" t="s">
        <v>57</v>
      </c>
      <c r="FJ53" s="2" t="s">
        <v>7</v>
      </c>
      <c r="FK53" s="2" t="s">
        <v>9</v>
      </c>
      <c r="FL53" s="2">
        <v>7</v>
      </c>
      <c r="FM53" s="2" t="s">
        <v>684</v>
      </c>
      <c r="FN53" s="2" t="s">
        <v>7</v>
      </c>
      <c r="FO53" s="2" t="s">
        <v>7</v>
      </c>
      <c r="FP53" s="2" t="s">
        <v>9</v>
      </c>
      <c r="FQ53" s="2" t="s">
        <v>8</v>
      </c>
      <c r="FR53" s="2" t="s">
        <v>7</v>
      </c>
      <c r="FS53" s="2" t="s">
        <v>7</v>
      </c>
      <c r="FV53" s="2" t="s">
        <v>7</v>
      </c>
      <c r="FW53" s="2" t="s">
        <v>121</v>
      </c>
      <c r="FX53" s="2">
        <v>10</v>
      </c>
      <c r="GF53" s="2" t="s">
        <v>5</v>
      </c>
      <c r="GV53" s="2" t="s">
        <v>54</v>
      </c>
      <c r="GZ53" s="2" t="s">
        <v>141</v>
      </c>
      <c r="HB53" s="2" t="s">
        <v>293</v>
      </c>
      <c r="HC53" s="2" t="s">
        <v>486</v>
      </c>
      <c r="HD53" s="2" t="s">
        <v>1</v>
      </c>
      <c r="HL53" s="2" t="s">
        <v>0</v>
      </c>
      <c r="HM53">
        <f t="shared" si="0"/>
        <v>19</v>
      </c>
      <c r="HN53">
        <f t="shared" si="1"/>
        <v>0</v>
      </c>
      <c r="HO53">
        <f t="shared" si="2"/>
        <v>23</v>
      </c>
      <c r="HP53" s="1">
        <f t="shared" si="3"/>
        <v>0</v>
      </c>
      <c r="HQ53" s="1">
        <f t="shared" si="4"/>
        <v>0</v>
      </c>
      <c r="HR53" s="1">
        <f t="shared" si="5"/>
        <v>0</v>
      </c>
      <c r="HS53" s="1">
        <f t="shared" si="6"/>
        <v>3</v>
      </c>
      <c r="HT53" s="1">
        <f t="shared" si="7"/>
        <v>20</v>
      </c>
      <c r="HU53" s="1">
        <f t="shared" si="8"/>
        <v>7550</v>
      </c>
      <c r="HV53" s="1">
        <v>0</v>
      </c>
      <c r="HW53" s="1">
        <v>0</v>
      </c>
      <c r="HX53" s="1">
        <v>0</v>
      </c>
      <c r="HY53" s="1">
        <v>0</v>
      </c>
      <c r="HZ53" s="1">
        <v>0</v>
      </c>
      <c r="IA53" s="1">
        <v>0</v>
      </c>
      <c r="IB53" s="1">
        <v>0</v>
      </c>
      <c r="IC53" s="1">
        <v>0</v>
      </c>
    </row>
    <row r="54" spans="1:237" ht="26" x14ac:dyDescent="0.35">
      <c r="A54" s="4">
        <v>43955.130929444444</v>
      </c>
      <c r="B54" s="2" t="s">
        <v>2593</v>
      </c>
      <c r="C54" s="2">
        <v>37</v>
      </c>
      <c r="D54" s="2" t="s">
        <v>51</v>
      </c>
      <c r="E54" s="2" t="s">
        <v>1007</v>
      </c>
      <c r="F54" s="2"/>
      <c r="G54" s="2"/>
      <c r="H54" s="2"/>
      <c r="I54" s="2"/>
      <c r="J54" s="2" t="s">
        <v>7</v>
      </c>
      <c r="L54" s="2" t="s">
        <v>7</v>
      </c>
      <c r="N54" s="2" t="s">
        <v>7</v>
      </c>
      <c r="Q54" s="2" t="s">
        <v>20</v>
      </c>
      <c r="R54" s="2" t="s">
        <v>40</v>
      </c>
      <c r="S54" s="2">
        <v>2</v>
      </c>
      <c r="T54" s="2" t="s">
        <v>20</v>
      </c>
      <c r="U54" s="2" t="s">
        <v>20</v>
      </c>
      <c r="V54" s="2" t="s">
        <v>39</v>
      </c>
      <c r="W54" s="2">
        <v>3</v>
      </c>
      <c r="X54" s="2" t="s">
        <v>20</v>
      </c>
      <c r="Y54" s="2" t="s">
        <v>20</v>
      </c>
      <c r="Z54" s="2" t="s">
        <v>115</v>
      </c>
      <c r="AA54" s="2" t="s">
        <v>9</v>
      </c>
      <c r="AB54" s="2" t="s">
        <v>1005</v>
      </c>
      <c r="AC54" s="2" t="s">
        <v>7</v>
      </c>
      <c r="AE54" s="2" t="s">
        <v>9</v>
      </c>
      <c r="AF54" s="2" t="s">
        <v>112</v>
      </c>
      <c r="AG54" s="2" t="s">
        <v>1004</v>
      </c>
      <c r="AH54" s="2" t="s">
        <v>9</v>
      </c>
      <c r="AI54" s="2" t="s">
        <v>1003</v>
      </c>
      <c r="AJ54" s="198">
        <v>0</v>
      </c>
      <c r="AK54" s="2">
        <v>0</v>
      </c>
      <c r="AL54" s="2">
        <v>0</v>
      </c>
      <c r="AM54" s="2">
        <v>0</v>
      </c>
      <c r="AN54" s="2">
        <v>5</v>
      </c>
      <c r="AO54" s="2">
        <v>60</v>
      </c>
      <c r="AP54" s="2">
        <v>600</v>
      </c>
      <c r="AQ54" s="198">
        <v>2</v>
      </c>
      <c r="AR54" s="2">
        <v>3</v>
      </c>
      <c r="AS54" s="2">
        <v>3</v>
      </c>
      <c r="AT54" s="2">
        <v>4</v>
      </c>
      <c r="AU54" s="2">
        <v>2</v>
      </c>
      <c r="AV54" s="2">
        <v>2</v>
      </c>
      <c r="AW54" s="2">
        <v>4</v>
      </c>
      <c r="AX54" s="2">
        <v>2</v>
      </c>
      <c r="AY54" s="2">
        <v>1</v>
      </c>
      <c r="AZ54" s="2">
        <v>2</v>
      </c>
      <c r="BA54" s="2">
        <v>3</v>
      </c>
      <c r="BB54" s="2">
        <v>3</v>
      </c>
      <c r="BC54" s="2">
        <v>3</v>
      </c>
      <c r="BD54" s="2">
        <v>1</v>
      </c>
      <c r="BE54" s="2">
        <v>2</v>
      </c>
      <c r="BF54" s="2">
        <v>2</v>
      </c>
      <c r="BG54" s="2">
        <v>3</v>
      </c>
      <c r="BH54" s="2">
        <v>3</v>
      </c>
      <c r="BI54" s="2">
        <v>2</v>
      </c>
      <c r="BJ54" s="2">
        <v>2</v>
      </c>
      <c r="BK54" s="198">
        <v>2</v>
      </c>
      <c r="BL54" s="2">
        <v>1</v>
      </c>
      <c r="BM54" s="2">
        <v>3</v>
      </c>
      <c r="BN54" s="2">
        <v>1</v>
      </c>
      <c r="BO54" s="2">
        <v>1</v>
      </c>
      <c r="BP54" s="2">
        <v>1</v>
      </c>
      <c r="BQ54" s="2">
        <v>3</v>
      </c>
      <c r="BR54" s="2">
        <v>0</v>
      </c>
      <c r="BS54" s="2">
        <v>1</v>
      </c>
      <c r="BT54" s="2">
        <v>1</v>
      </c>
      <c r="BU54" s="2">
        <v>4</v>
      </c>
      <c r="BV54" s="2">
        <v>0</v>
      </c>
      <c r="BW54" s="2">
        <v>0</v>
      </c>
      <c r="BX54" s="2">
        <v>0</v>
      </c>
      <c r="BY54" s="2">
        <v>1</v>
      </c>
      <c r="BZ54" s="2">
        <v>2</v>
      </c>
      <c r="CA54" s="2">
        <v>3</v>
      </c>
      <c r="CB54" s="2">
        <v>3</v>
      </c>
      <c r="CC54" s="2">
        <v>1</v>
      </c>
      <c r="CD54" s="2">
        <v>2</v>
      </c>
      <c r="CE54" s="2">
        <v>0</v>
      </c>
      <c r="CF54" s="2">
        <v>2</v>
      </c>
      <c r="CG54" s="2">
        <v>0</v>
      </c>
      <c r="CH54" s="2">
        <v>1</v>
      </c>
      <c r="CI54" s="2">
        <v>3</v>
      </c>
      <c r="CJ54" s="2">
        <v>3</v>
      </c>
      <c r="CK54" s="2">
        <v>1</v>
      </c>
      <c r="CL54" s="2">
        <v>1</v>
      </c>
      <c r="CM54" s="2">
        <v>4</v>
      </c>
      <c r="CN54" s="2">
        <v>1</v>
      </c>
      <c r="CO54" s="2">
        <v>0</v>
      </c>
      <c r="CP54" s="2">
        <v>1</v>
      </c>
      <c r="CQ54" s="2">
        <v>0</v>
      </c>
      <c r="CR54" s="2">
        <v>2</v>
      </c>
      <c r="CS54" s="2">
        <v>1</v>
      </c>
      <c r="CT54" s="2">
        <v>4</v>
      </c>
      <c r="CU54" s="2">
        <v>3</v>
      </c>
      <c r="CV54" s="198">
        <v>2</v>
      </c>
      <c r="CW54" s="2">
        <v>2</v>
      </c>
      <c r="CX54" s="2">
        <v>4</v>
      </c>
      <c r="CY54" s="2">
        <v>1</v>
      </c>
      <c r="CZ54" s="2">
        <v>1</v>
      </c>
      <c r="DA54" s="2">
        <v>1</v>
      </c>
      <c r="DB54" s="2">
        <v>1</v>
      </c>
      <c r="DC54" s="2">
        <v>2</v>
      </c>
      <c r="DD54" s="2">
        <v>2</v>
      </c>
      <c r="DE54" s="2">
        <v>1</v>
      </c>
      <c r="DF54" s="2">
        <v>1</v>
      </c>
      <c r="DG54" s="2">
        <v>1</v>
      </c>
      <c r="DH54" s="2">
        <v>2</v>
      </c>
      <c r="DI54" s="2">
        <v>1</v>
      </c>
      <c r="DJ54" s="2">
        <v>1</v>
      </c>
      <c r="DK54" s="2">
        <v>2</v>
      </c>
      <c r="DL54" s="2">
        <v>1</v>
      </c>
      <c r="DM54" s="2">
        <v>1</v>
      </c>
      <c r="DN54" s="2">
        <v>2</v>
      </c>
      <c r="DO54" s="231" t="s">
        <v>284</v>
      </c>
      <c r="DP54" s="232" t="s">
        <v>217</v>
      </c>
      <c r="DQ54" s="233" t="s">
        <v>1002</v>
      </c>
      <c r="DR54" s="232">
        <v>7.5</v>
      </c>
      <c r="DS54" s="232" t="s">
        <v>26</v>
      </c>
      <c r="DT54" s="232" t="s">
        <v>26</v>
      </c>
      <c r="DU54" s="232" t="s">
        <v>68</v>
      </c>
      <c r="DV54" s="232" t="s">
        <v>26</v>
      </c>
      <c r="DW54" s="232" t="s">
        <v>26</v>
      </c>
      <c r="DX54" s="232" t="s">
        <v>103</v>
      </c>
      <c r="DY54" s="232" t="s">
        <v>26</v>
      </c>
      <c r="DZ54" s="232" t="s">
        <v>26</v>
      </c>
      <c r="EA54" s="232" t="s">
        <v>69</v>
      </c>
      <c r="EB54" s="232" t="s">
        <v>7</v>
      </c>
      <c r="EC54" s="232" t="s">
        <v>26</v>
      </c>
      <c r="ED54" s="232" t="s">
        <v>26</v>
      </c>
      <c r="EE54" s="232" t="s">
        <v>24</v>
      </c>
      <c r="EF54" s="232" t="s">
        <v>100</v>
      </c>
      <c r="EG54" s="198">
        <v>60</v>
      </c>
      <c r="EH54" s="2" t="s">
        <v>7</v>
      </c>
      <c r="EI54" s="2" t="s">
        <v>9</v>
      </c>
      <c r="EJ54" s="2" t="s">
        <v>1000</v>
      </c>
      <c r="EK54" s="2" t="s">
        <v>96</v>
      </c>
      <c r="EL54" s="2" t="s">
        <v>96</v>
      </c>
      <c r="EM54" s="198">
        <v>5</v>
      </c>
      <c r="EN54" s="2">
        <v>4</v>
      </c>
      <c r="EO54" s="2">
        <v>5</v>
      </c>
      <c r="EP54" s="2">
        <v>1</v>
      </c>
      <c r="EQ54" s="2" t="s">
        <v>19</v>
      </c>
      <c r="ER54" s="2" t="s">
        <v>16</v>
      </c>
      <c r="ES54" s="2" t="s">
        <v>17</v>
      </c>
      <c r="ET54" s="2" t="s">
        <v>18</v>
      </c>
      <c r="EU54" s="2" t="s">
        <v>20</v>
      </c>
      <c r="EV54" s="2">
        <v>2</v>
      </c>
      <c r="EW54" s="2">
        <v>1</v>
      </c>
      <c r="EX54" s="2">
        <v>1</v>
      </c>
      <c r="EY54" s="2">
        <v>4</v>
      </c>
      <c r="EZ54" s="2" t="s">
        <v>999</v>
      </c>
      <c r="FA54" s="2" t="s">
        <v>94</v>
      </c>
      <c r="FB54" s="2" t="s">
        <v>9</v>
      </c>
      <c r="FC54" s="2" t="s">
        <v>94</v>
      </c>
      <c r="FD54" s="2" t="s">
        <v>58</v>
      </c>
      <c r="FE54" s="2" t="s">
        <v>7</v>
      </c>
      <c r="FF54" s="2" t="s">
        <v>7</v>
      </c>
      <c r="FG54" s="2" t="s">
        <v>7</v>
      </c>
      <c r="FH54" s="198" t="s">
        <v>12</v>
      </c>
      <c r="FI54" s="2" t="s">
        <v>57</v>
      </c>
      <c r="FJ54" s="2" t="s">
        <v>9</v>
      </c>
      <c r="FK54" s="2" t="s">
        <v>7</v>
      </c>
      <c r="FL54" s="2">
        <v>0</v>
      </c>
      <c r="FM54" s="2" t="s">
        <v>998</v>
      </c>
      <c r="FN54" s="2" t="s">
        <v>9</v>
      </c>
      <c r="FO54" s="2" t="s">
        <v>9</v>
      </c>
      <c r="FP54" s="2" t="s">
        <v>7</v>
      </c>
      <c r="FR54" s="2" t="s">
        <v>9</v>
      </c>
      <c r="FS54" s="2" t="s">
        <v>7</v>
      </c>
      <c r="FV54" s="2" t="s">
        <v>7</v>
      </c>
      <c r="FW54" s="2" t="s">
        <v>90</v>
      </c>
      <c r="GC54" s="2">
        <v>5</v>
      </c>
      <c r="GF54" s="2" t="s">
        <v>5</v>
      </c>
      <c r="GV54" s="2" t="s">
        <v>54</v>
      </c>
      <c r="GW54" s="2" t="s">
        <v>53</v>
      </c>
      <c r="GX54" s="2" t="s">
        <v>1</v>
      </c>
      <c r="GZ54" s="2" t="s">
        <v>1</v>
      </c>
      <c r="HD54" s="2" t="s">
        <v>1</v>
      </c>
      <c r="HL54" s="2" t="s">
        <v>0</v>
      </c>
      <c r="HM54">
        <f t="shared" si="0"/>
        <v>29</v>
      </c>
      <c r="HN54">
        <f t="shared" si="1"/>
        <v>11</v>
      </c>
      <c r="HO54">
        <f t="shared" si="2"/>
        <v>5</v>
      </c>
      <c r="HP54" s="1">
        <f t="shared" si="3"/>
        <v>4</v>
      </c>
      <c r="HQ54" s="1">
        <f t="shared" si="4"/>
        <v>9</v>
      </c>
      <c r="HR54" s="1">
        <f t="shared" si="5"/>
        <v>12</v>
      </c>
      <c r="HS54" s="1">
        <f t="shared" si="6"/>
        <v>16</v>
      </c>
      <c r="HT54" s="1">
        <f t="shared" si="7"/>
        <v>55</v>
      </c>
      <c r="HU54" s="1">
        <f t="shared" si="8"/>
        <v>750</v>
      </c>
      <c r="HV54" s="1">
        <v>1</v>
      </c>
      <c r="HW54" s="1">
        <v>0</v>
      </c>
      <c r="HX54" s="1">
        <v>0</v>
      </c>
      <c r="HY54" s="1">
        <v>0</v>
      </c>
      <c r="HZ54" s="1">
        <v>1</v>
      </c>
      <c r="IA54" s="1">
        <v>0</v>
      </c>
      <c r="IB54" s="1">
        <v>1</v>
      </c>
      <c r="IC54" s="1">
        <v>3</v>
      </c>
    </row>
    <row r="55" spans="1:237" ht="38.5" x14ac:dyDescent="0.35">
      <c r="A55" s="4">
        <v>43954.254455555551</v>
      </c>
      <c r="B55" s="2" t="s">
        <v>2594</v>
      </c>
      <c r="C55" s="2">
        <v>49</v>
      </c>
      <c r="D55" s="2" t="s">
        <v>51</v>
      </c>
      <c r="E55" s="2" t="s">
        <v>138</v>
      </c>
      <c r="F55" s="2"/>
      <c r="G55" s="2"/>
      <c r="H55" s="2"/>
      <c r="I55" s="2"/>
      <c r="J55" s="2" t="s">
        <v>7</v>
      </c>
      <c r="L55" s="2" t="s">
        <v>7</v>
      </c>
      <c r="N55" s="2" t="s">
        <v>7</v>
      </c>
      <c r="Q55" s="2" t="s">
        <v>20</v>
      </c>
      <c r="R55" s="2" t="s">
        <v>40</v>
      </c>
      <c r="S55" s="2" t="s">
        <v>20</v>
      </c>
      <c r="T55" s="2">
        <v>4</v>
      </c>
      <c r="U55" s="2" t="s">
        <v>20</v>
      </c>
      <c r="V55" s="2" t="s">
        <v>194</v>
      </c>
      <c r="W55" s="2">
        <v>1</v>
      </c>
      <c r="X55" s="2" t="s">
        <v>20</v>
      </c>
      <c r="Y55" s="2" t="s">
        <v>20</v>
      </c>
      <c r="Z55" s="2" t="s">
        <v>349</v>
      </c>
      <c r="AA55" s="2" t="s">
        <v>9</v>
      </c>
      <c r="AB55" s="2" t="s">
        <v>1059</v>
      </c>
      <c r="AC55" s="2" t="s">
        <v>9</v>
      </c>
      <c r="AD55" s="2" t="s">
        <v>1058</v>
      </c>
      <c r="AE55" s="2" t="s">
        <v>9</v>
      </c>
      <c r="AF55" s="2" t="s">
        <v>132</v>
      </c>
      <c r="AH55" s="2" t="s">
        <v>9</v>
      </c>
      <c r="AI55" s="2" t="s">
        <v>1057</v>
      </c>
      <c r="AJ55" s="198">
        <v>6</v>
      </c>
      <c r="AK55" s="2">
        <v>20</v>
      </c>
      <c r="AL55" s="2">
        <v>7</v>
      </c>
      <c r="AM55" s="2">
        <v>30</v>
      </c>
      <c r="AN55" s="2">
        <v>7</v>
      </c>
      <c r="AO55" s="2">
        <v>30</v>
      </c>
      <c r="AP55" s="2">
        <v>540</v>
      </c>
      <c r="AQ55" s="198">
        <v>3</v>
      </c>
      <c r="AR55" s="2">
        <v>4</v>
      </c>
      <c r="AS55" s="2">
        <v>2</v>
      </c>
      <c r="AT55" s="2">
        <v>2</v>
      </c>
      <c r="AU55" s="2">
        <v>3</v>
      </c>
      <c r="AV55" s="2">
        <v>2</v>
      </c>
      <c r="AW55" s="2">
        <v>2</v>
      </c>
      <c r="AX55" s="2">
        <v>3</v>
      </c>
      <c r="AY55" s="2">
        <v>1</v>
      </c>
      <c r="AZ55" s="2">
        <v>3</v>
      </c>
      <c r="BA55" s="2">
        <v>3</v>
      </c>
      <c r="BB55" s="2">
        <v>2</v>
      </c>
      <c r="BC55" s="2">
        <v>2</v>
      </c>
      <c r="BD55" s="2">
        <v>1</v>
      </c>
      <c r="BE55" s="2">
        <v>3</v>
      </c>
      <c r="BF55" s="2">
        <v>3</v>
      </c>
      <c r="BG55" s="2">
        <v>2</v>
      </c>
      <c r="BH55" s="2">
        <v>1</v>
      </c>
      <c r="BI55" s="2">
        <v>3</v>
      </c>
      <c r="BJ55" s="2">
        <v>3</v>
      </c>
      <c r="BK55" s="198">
        <v>0</v>
      </c>
      <c r="BL55" s="2">
        <v>0</v>
      </c>
      <c r="BM55" s="2">
        <v>0</v>
      </c>
      <c r="BN55" s="2">
        <v>0</v>
      </c>
      <c r="BO55" s="2">
        <v>3</v>
      </c>
      <c r="BP55" s="2">
        <v>0</v>
      </c>
      <c r="BQ55" s="2">
        <v>0</v>
      </c>
      <c r="BR55" s="2">
        <v>1</v>
      </c>
      <c r="BS55" s="2">
        <v>3</v>
      </c>
      <c r="BT55" s="2">
        <v>0</v>
      </c>
      <c r="BU55" s="2">
        <v>0</v>
      </c>
      <c r="BV55" s="2">
        <v>0</v>
      </c>
      <c r="BW55" s="2">
        <v>2</v>
      </c>
      <c r="BX55" s="2">
        <v>3</v>
      </c>
      <c r="BY55" s="2">
        <v>1</v>
      </c>
      <c r="BZ55" s="2">
        <v>1</v>
      </c>
      <c r="CA55" s="2">
        <v>0</v>
      </c>
      <c r="CB55" s="2">
        <v>0</v>
      </c>
      <c r="CC55" s="2">
        <v>0</v>
      </c>
      <c r="CD55" s="2">
        <v>0</v>
      </c>
      <c r="CE55" s="2">
        <v>0</v>
      </c>
      <c r="CF55" s="2">
        <v>0</v>
      </c>
      <c r="CG55" s="2">
        <v>0</v>
      </c>
      <c r="CH55" s="2">
        <v>3</v>
      </c>
      <c r="CI55" s="2">
        <v>0</v>
      </c>
      <c r="CJ55" s="2">
        <v>0</v>
      </c>
      <c r="CK55" s="2">
        <v>0</v>
      </c>
      <c r="CL55" s="2">
        <v>0</v>
      </c>
      <c r="CM55" s="2">
        <v>0</v>
      </c>
      <c r="CN55" s="2">
        <v>0</v>
      </c>
      <c r="CO55" s="2">
        <v>0</v>
      </c>
      <c r="CP55" s="2">
        <v>3</v>
      </c>
      <c r="CQ55" s="2">
        <v>0</v>
      </c>
      <c r="CR55" s="2">
        <v>1</v>
      </c>
      <c r="CS55" s="2">
        <v>2</v>
      </c>
      <c r="CT55" s="2">
        <v>1</v>
      </c>
      <c r="CU55" s="2">
        <v>1</v>
      </c>
      <c r="CV55" s="198">
        <v>3</v>
      </c>
      <c r="CW55" s="2">
        <v>2</v>
      </c>
      <c r="CX55" s="2">
        <v>1</v>
      </c>
      <c r="CY55" s="2">
        <v>1</v>
      </c>
      <c r="CZ55" s="2">
        <v>2</v>
      </c>
      <c r="DA55" s="2">
        <v>1</v>
      </c>
      <c r="DB55" s="2">
        <v>1</v>
      </c>
      <c r="DC55" s="2">
        <v>1</v>
      </c>
      <c r="DD55" s="2">
        <v>1</v>
      </c>
      <c r="DE55" s="2">
        <v>1</v>
      </c>
      <c r="DF55" s="2">
        <v>1</v>
      </c>
      <c r="DG55" s="2">
        <v>1</v>
      </c>
      <c r="DH55" s="2">
        <v>1</v>
      </c>
      <c r="DI55" s="2">
        <v>1</v>
      </c>
      <c r="DJ55" s="2">
        <v>1</v>
      </c>
      <c r="DK55" s="2">
        <v>1</v>
      </c>
      <c r="DL55" s="2">
        <v>1</v>
      </c>
      <c r="DM55" s="2">
        <v>1</v>
      </c>
      <c r="DN55" s="2">
        <v>1</v>
      </c>
      <c r="DO55" s="234" t="s">
        <v>1056</v>
      </c>
      <c r="DP55" s="232" t="s">
        <v>1055</v>
      </c>
      <c r="DQ55" s="232" t="s">
        <v>1054</v>
      </c>
      <c r="DR55" s="232">
        <v>7</v>
      </c>
      <c r="DS55" s="232" t="s">
        <v>103</v>
      </c>
      <c r="DT55" s="232" t="s">
        <v>68</v>
      </c>
      <c r="DU55" s="232" t="s">
        <v>68</v>
      </c>
      <c r="DV55" s="232" t="s">
        <v>26</v>
      </c>
      <c r="DW55" s="232" t="s">
        <v>26</v>
      </c>
      <c r="DX55" s="232" t="s">
        <v>26</v>
      </c>
      <c r="DY55" s="232" t="s">
        <v>26</v>
      </c>
      <c r="DZ55" s="232" t="s">
        <v>26</v>
      </c>
      <c r="EA55" s="232" t="s">
        <v>26</v>
      </c>
      <c r="EB55" s="232" t="s">
        <v>1053</v>
      </c>
      <c r="EC55" s="232" t="s">
        <v>25</v>
      </c>
      <c r="ED55" s="232" t="s">
        <v>26</v>
      </c>
      <c r="EE55" s="232" t="s">
        <v>24</v>
      </c>
      <c r="EF55" s="232" t="s">
        <v>100</v>
      </c>
      <c r="EG55" s="198">
        <v>45</v>
      </c>
      <c r="EH55" s="2" t="s">
        <v>9</v>
      </c>
      <c r="EI55" s="2" t="s">
        <v>7</v>
      </c>
      <c r="EK55" s="2" t="s">
        <v>96</v>
      </c>
      <c r="EL55" s="2" t="s">
        <v>96</v>
      </c>
      <c r="EM55" s="198">
        <v>4</v>
      </c>
      <c r="EN55" s="2">
        <v>2</v>
      </c>
      <c r="EO55" s="2">
        <v>4</v>
      </c>
      <c r="EP55" s="2">
        <v>3</v>
      </c>
      <c r="EQ55" s="2" t="s">
        <v>16</v>
      </c>
      <c r="ER55" s="2" t="s">
        <v>19</v>
      </c>
      <c r="ES55" s="2" t="s">
        <v>17</v>
      </c>
      <c r="ET55" s="2" t="s">
        <v>18</v>
      </c>
      <c r="EU55" s="2" t="s">
        <v>20</v>
      </c>
      <c r="EV55" s="2">
        <v>4</v>
      </c>
      <c r="EW55" s="2">
        <v>3</v>
      </c>
      <c r="EX55" s="2">
        <v>4</v>
      </c>
      <c r="EY55" s="2">
        <v>5</v>
      </c>
      <c r="FA55" s="2" t="s">
        <v>14</v>
      </c>
      <c r="FB55" s="2" t="s">
        <v>9</v>
      </c>
      <c r="FC55" s="2" t="s">
        <v>14</v>
      </c>
      <c r="FD55" s="2" t="s">
        <v>94</v>
      </c>
      <c r="FE55" s="2" t="s">
        <v>7</v>
      </c>
      <c r="FF55" s="2" t="s">
        <v>7</v>
      </c>
      <c r="FG55" s="2" t="s">
        <v>7</v>
      </c>
      <c r="FH55" s="198" t="s">
        <v>12</v>
      </c>
      <c r="FI55" s="2" t="s">
        <v>57</v>
      </c>
      <c r="FJ55" s="2" t="s">
        <v>9</v>
      </c>
      <c r="FK55" s="2" t="s">
        <v>7</v>
      </c>
      <c r="FM55" s="2" t="s">
        <v>1052</v>
      </c>
      <c r="FN55" s="2" t="s">
        <v>9</v>
      </c>
      <c r="FO55" s="2" t="s">
        <v>9</v>
      </c>
      <c r="FP55" s="2" t="s">
        <v>7</v>
      </c>
      <c r="FR55" s="2" t="s">
        <v>7</v>
      </c>
      <c r="FS55" s="2" t="s">
        <v>7</v>
      </c>
      <c r="FV55" s="2" t="s">
        <v>9</v>
      </c>
      <c r="FW55" s="2" t="s">
        <v>337</v>
      </c>
      <c r="GA55" s="2">
        <v>2</v>
      </c>
      <c r="GF55" s="2" t="s">
        <v>5</v>
      </c>
      <c r="GV55" s="2" t="s">
        <v>54</v>
      </c>
      <c r="HD55" s="2" t="s">
        <v>158</v>
      </c>
      <c r="HF55" s="2" t="s">
        <v>693</v>
      </c>
      <c r="HG55" s="2" t="s">
        <v>1051</v>
      </c>
      <c r="HH55" s="2" t="s">
        <v>1</v>
      </c>
      <c r="HL55" s="2" t="s">
        <v>0</v>
      </c>
      <c r="HM55">
        <f t="shared" si="0"/>
        <v>23</v>
      </c>
      <c r="HN55">
        <f t="shared" si="1"/>
        <v>2</v>
      </c>
      <c r="HO55">
        <f t="shared" si="2"/>
        <v>16</v>
      </c>
      <c r="HP55" s="1">
        <f t="shared" si="3"/>
        <v>4</v>
      </c>
      <c r="HQ55" s="1">
        <f t="shared" si="4"/>
        <v>2</v>
      </c>
      <c r="HR55" s="1">
        <f t="shared" si="5"/>
        <v>0</v>
      </c>
      <c r="HS55" s="1">
        <f t="shared" si="6"/>
        <v>1</v>
      </c>
      <c r="HT55" s="1">
        <f t="shared" si="7"/>
        <v>36</v>
      </c>
      <c r="HU55" s="1">
        <f t="shared" si="8"/>
        <v>2325</v>
      </c>
      <c r="HV55" s="1">
        <v>1</v>
      </c>
      <c r="HW55" s="1">
        <v>1</v>
      </c>
      <c r="HX55" s="1">
        <v>1</v>
      </c>
      <c r="HY55" s="1">
        <v>1</v>
      </c>
      <c r="HZ55" s="1">
        <v>1</v>
      </c>
      <c r="IA55" s="1">
        <v>1</v>
      </c>
      <c r="IB55" s="1">
        <v>1</v>
      </c>
      <c r="IC55" s="1">
        <v>7</v>
      </c>
    </row>
    <row r="56" spans="1:237" ht="26" x14ac:dyDescent="0.35">
      <c r="A56" s="4">
        <v>43957.46003559028</v>
      </c>
      <c r="B56" s="2" t="s">
        <v>2595</v>
      </c>
      <c r="C56" s="2">
        <v>55</v>
      </c>
      <c r="D56" s="2" t="s">
        <v>139</v>
      </c>
      <c r="E56" s="2" t="s">
        <v>50</v>
      </c>
      <c r="F56" s="2"/>
      <c r="G56" s="2"/>
      <c r="H56" s="2"/>
      <c r="I56" s="2"/>
      <c r="J56" s="2" t="s">
        <v>7</v>
      </c>
      <c r="L56" s="2" t="s">
        <v>7</v>
      </c>
      <c r="N56" s="2" t="s">
        <v>7</v>
      </c>
      <c r="Q56" s="2" t="s">
        <v>20</v>
      </c>
      <c r="R56" s="2" t="s">
        <v>40</v>
      </c>
      <c r="S56" s="2" t="s">
        <v>20</v>
      </c>
      <c r="T56" s="2" t="s">
        <v>20</v>
      </c>
      <c r="U56" s="2" t="s">
        <v>20</v>
      </c>
      <c r="V56" s="2" t="s">
        <v>80</v>
      </c>
      <c r="W56" s="2" t="s">
        <v>20</v>
      </c>
      <c r="X56" s="2">
        <v>5</v>
      </c>
      <c r="Y56" s="2" t="s">
        <v>20</v>
      </c>
      <c r="Z56" s="2" t="s">
        <v>38</v>
      </c>
      <c r="AA56" s="2" t="s">
        <v>9</v>
      </c>
      <c r="AB56" s="2" t="s">
        <v>808</v>
      </c>
      <c r="AC56" s="2" t="s">
        <v>7</v>
      </c>
      <c r="AE56" s="2" t="s">
        <v>7</v>
      </c>
      <c r="AF56" s="2" t="s">
        <v>20</v>
      </c>
      <c r="AG56" s="2" t="s">
        <v>297</v>
      </c>
      <c r="AH56" s="2" t="s">
        <v>7</v>
      </c>
      <c r="AJ56" s="198">
        <v>0</v>
      </c>
      <c r="AK56" s="2">
        <v>0</v>
      </c>
      <c r="AL56" s="2">
        <v>0</v>
      </c>
      <c r="AM56" s="2">
        <v>0</v>
      </c>
      <c r="AN56" s="2">
        <v>2</v>
      </c>
      <c r="AO56" s="2">
        <v>20</v>
      </c>
      <c r="AP56" s="2">
        <v>720</v>
      </c>
      <c r="AQ56" s="198">
        <v>4</v>
      </c>
      <c r="AR56" s="2">
        <v>4</v>
      </c>
      <c r="AS56" s="2">
        <v>1</v>
      </c>
      <c r="AT56" s="2">
        <v>1</v>
      </c>
      <c r="AU56" s="2">
        <v>4</v>
      </c>
      <c r="AV56" s="2">
        <v>1</v>
      </c>
      <c r="AW56" s="2">
        <v>2</v>
      </c>
      <c r="AX56" s="2">
        <v>3</v>
      </c>
      <c r="AY56" s="2">
        <v>1</v>
      </c>
      <c r="AZ56" s="2">
        <v>3</v>
      </c>
      <c r="BA56" s="2">
        <v>4</v>
      </c>
      <c r="BB56" s="2">
        <v>1</v>
      </c>
      <c r="BC56" s="2">
        <v>1</v>
      </c>
      <c r="BD56" s="2">
        <v>1</v>
      </c>
      <c r="BE56" s="2">
        <v>3</v>
      </c>
      <c r="BF56" s="2">
        <v>3</v>
      </c>
      <c r="BG56" s="2">
        <v>2</v>
      </c>
      <c r="BH56" s="2">
        <v>1</v>
      </c>
      <c r="BI56" s="2">
        <v>4</v>
      </c>
      <c r="BJ56" s="2">
        <v>4</v>
      </c>
      <c r="BK56" s="198">
        <v>0</v>
      </c>
      <c r="BL56" s="2">
        <v>0</v>
      </c>
      <c r="BM56" s="2">
        <v>1</v>
      </c>
      <c r="BN56" s="2">
        <v>0</v>
      </c>
      <c r="BO56" s="2">
        <v>3</v>
      </c>
      <c r="BP56" s="2">
        <v>0</v>
      </c>
      <c r="BQ56" s="2">
        <v>1</v>
      </c>
      <c r="BR56" s="2">
        <v>0</v>
      </c>
      <c r="BS56" s="2">
        <v>2</v>
      </c>
      <c r="BT56" s="2">
        <v>0</v>
      </c>
      <c r="BU56" s="2">
        <v>1</v>
      </c>
      <c r="BV56" s="2">
        <v>0</v>
      </c>
      <c r="BW56" s="2">
        <v>2</v>
      </c>
      <c r="BX56" s="2">
        <v>0</v>
      </c>
      <c r="BY56" s="2">
        <v>0</v>
      </c>
      <c r="BZ56" s="2">
        <v>1</v>
      </c>
      <c r="CA56" s="2">
        <v>0</v>
      </c>
      <c r="CB56" s="2">
        <v>1</v>
      </c>
      <c r="CC56" s="2">
        <v>1</v>
      </c>
      <c r="CD56" s="2">
        <v>0</v>
      </c>
      <c r="CE56" s="2">
        <v>0</v>
      </c>
      <c r="CF56" s="2">
        <v>0</v>
      </c>
      <c r="CG56" s="2">
        <v>0</v>
      </c>
      <c r="CH56" s="2">
        <v>3</v>
      </c>
      <c r="CI56" s="2">
        <v>0</v>
      </c>
      <c r="CJ56" s="2">
        <v>0</v>
      </c>
      <c r="CK56" s="2">
        <v>0</v>
      </c>
      <c r="CL56" s="2">
        <v>0</v>
      </c>
      <c r="CM56" s="2">
        <v>1</v>
      </c>
      <c r="CN56" s="2">
        <v>0</v>
      </c>
      <c r="CO56" s="2">
        <v>0</v>
      </c>
      <c r="CP56" s="2">
        <v>2</v>
      </c>
      <c r="CQ56" s="2">
        <v>0</v>
      </c>
      <c r="CR56" s="2">
        <v>0</v>
      </c>
      <c r="CS56" s="2">
        <v>2</v>
      </c>
      <c r="CT56" s="2">
        <v>0</v>
      </c>
      <c r="CU56" s="2">
        <v>1</v>
      </c>
      <c r="CV56" s="198">
        <v>1</v>
      </c>
      <c r="CW56" s="2">
        <v>1</v>
      </c>
      <c r="CX56" s="2">
        <v>1</v>
      </c>
      <c r="CY56" s="2">
        <v>1</v>
      </c>
      <c r="CZ56" s="2">
        <v>1</v>
      </c>
      <c r="DA56" s="2">
        <v>1</v>
      </c>
      <c r="DB56" s="2">
        <v>1</v>
      </c>
      <c r="DC56" s="2">
        <v>1</v>
      </c>
      <c r="DD56" s="2">
        <v>1</v>
      </c>
      <c r="DE56" s="2">
        <v>1</v>
      </c>
      <c r="DF56" s="2">
        <v>1</v>
      </c>
      <c r="DG56" s="2">
        <v>4</v>
      </c>
      <c r="DH56" s="2">
        <v>1</v>
      </c>
      <c r="DI56" s="2">
        <v>2</v>
      </c>
      <c r="DJ56" s="2">
        <v>1</v>
      </c>
      <c r="DK56" s="2">
        <v>1</v>
      </c>
      <c r="DL56" s="2">
        <v>1</v>
      </c>
      <c r="DM56" s="2">
        <v>1</v>
      </c>
      <c r="DN56" s="2">
        <v>1</v>
      </c>
      <c r="DO56" s="234">
        <v>2400</v>
      </c>
      <c r="DP56" s="232">
        <v>45</v>
      </c>
      <c r="DQ56" s="233" t="s">
        <v>803</v>
      </c>
      <c r="DR56" s="232">
        <v>6.5</v>
      </c>
      <c r="DS56" s="232" t="s">
        <v>68</v>
      </c>
      <c r="DT56" s="232" t="s">
        <v>26</v>
      </c>
      <c r="DU56" s="232" t="s">
        <v>103</v>
      </c>
      <c r="DV56" s="232" t="s">
        <v>26</v>
      </c>
      <c r="DW56" s="232" t="s">
        <v>26</v>
      </c>
      <c r="DX56" s="232" t="s">
        <v>103</v>
      </c>
      <c r="DY56" s="232" t="s">
        <v>103</v>
      </c>
      <c r="DZ56" s="232" t="s">
        <v>26</v>
      </c>
      <c r="EA56" s="232" t="s">
        <v>26</v>
      </c>
      <c r="EB56" s="232" t="s">
        <v>802</v>
      </c>
      <c r="EC56" s="232" t="s">
        <v>26</v>
      </c>
      <c r="ED56" s="232" t="s">
        <v>26</v>
      </c>
      <c r="EE56" s="232" t="s">
        <v>66</v>
      </c>
      <c r="EF56" s="232" t="s">
        <v>100</v>
      </c>
      <c r="EG56" s="198">
        <v>90</v>
      </c>
      <c r="EH56" s="2" t="s">
        <v>9</v>
      </c>
      <c r="EI56" s="2" t="s">
        <v>7</v>
      </c>
      <c r="EK56" s="2" t="s">
        <v>96</v>
      </c>
      <c r="EL56" s="2" t="s">
        <v>96</v>
      </c>
      <c r="EM56" s="198">
        <v>3</v>
      </c>
      <c r="EN56" s="2">
        <v>1</v>
      </c>
      <c r="EO56" s="2">
        <v>1</v>
      </c>
      <c r="EP56" s="2">
        <v>4</v>
      </c>
      <c r="EQ56" s="2" t="s">
        <v>19</v>
      </c>
      <c r="ER56" s="2" t="s">
        <v>16</v>
      </c>
      <c r="ES56" s="2" t="s">
        <v>18</v>
      </c>
      <c r="ET56" s="2" t="s">
        <v>20</v>
      </c>
      <c r="EU56" s="2" t="s">
        <v>20</v>
      </c>
      <c r="EV56" s="2">
        <v>1</v>
      </c>
      <c r="EW56" s="2">
        <v>4</v>
      </c>
      <c r="EX56" s="2">
        <v>4</v>
      </c>
      <c r="EY56" s="2">
        <v>4</v>
      </c>
      <c r="EZ56" s="2" t="s">
        <v>801</v>
      </c>
      <c r="FA56" s="2" t="s">
        <v>14</v>
      </c>
      <c r="FB56" s="2" t="s">
        <v>9</v>
      </c>
      <c r="FC56" s="2" t="s">
        <v>14</v>
      </c>
      <c r="FD56" s="2" t="s">
        <v>14</v>
      </c>
      <c r="FE56" s="2" t="s">
        <v>7</v>
      </c>
      <c r="FF56" s="2" t="s">
        <v>7</v>
      </c>
      <c r="FG56" s="2" t="s">
        <v>7</v>
      </c>
      <c r="FH56" s="198" t="s">
        <v>12</v>
      </c>
      <c r="FI56" s="2" t="s">
        <v>57</v>
      </c>
      <c r="FJ56" s="2" t="s">
        <v>9</v>
      </c>
      <c r="FK56" s="2" t="s">
        <v>7</v>
      </c>
      <c r="FM56" s="2" t="s">
        <v>368</v>
      </c>
      <c r="FN56" s="2" t="s">
        <v>7</v>
      </c>
      <c r="FO56" s="2" t="s">
        <v>7</v>
      </c>
      <c r="FP56" s="2" t="s">
        <v>7</v>
      </c>
      <c r="FR56" s="2" t="s">
        <v>9</v>
      </c>
      <c r="FS56" s="2" t="s">
        <v>7</v>
      </c>
      <c r="FU56" s="2" t="s">
        <v>7</v>
      </c>
      <c r="FV56" s="2" t="s">
        <v>7</v>
      </c>
      <c r="FW56" s="2" t="s">
        <v>55</v>
      </c>
      <c r="GE56" s="2">
        <v>10</v>
      </c>
      <c r="GF56" s="2" t="s">
        <v>5</v>
      </c>
      <c r="GV56" s="2" t="s">
        <v>54</v>
      </c>
      <c r="HD56" s="2" t="s">
        <v>158</v>
      </c>
      <c r="HH56" s="2" t="s">
        <v>229</v>
      </c>
      <c r="HI56" s="2" t="s">
        <v>1</v>
      </c>
      <c r="HJ56" s="2" t="s">
        <v>1</v>
      </c>
      <c r="HL56" s="2" t="s">
        <v>0</v>
      </c>
      <c r="HM56">
        <f t="shared" si="0"/>
        <v>23</v>
      </c>
      <c r="HN56">
        <f t="shared" si="1"/>
        <v>0</v>
      </c>
      <c r="HO56">
        <f t="shared" si="2"/>
        <v>14</v>
      </c>
      <c r="HP56" s="1">
        <f t="shared" si="3"/>
        <v>0</v>
      </c>
      <c r="HQ56" s="1">
        <f t="shared" si="4"/>
        <v>1</v>
      </c>
      <c r="HR56" s="1">
        <f t="shared" si="5"/>
        <v>3</v>
      </c>
      <c r="HS56" s="1">
        <f t="shared" si="6"/>
        <v>4</v>
      </c>
      <c r="HT56" s="1">
        <f t="shared" si="7"/>
        <v>26</v>
      </c>
      <c r="HU56" s="1">
        <f t="shared" si="8"/>
        <v>100</v>
      </c>
      <c r="HV56" s="1">
        <v>1</v>
      </c>
      <c r="HW56" s="1">
        <v>3</v>
      </c>
      <c r="HX56" s="1">
        <v>1</v>
      </c>
      <c r="HY56" s="1">
        <v>0</v>
      </c>
      <c r="HZ56" s="1">
        <v>1</v>
      </c>
      <c r="IA56" s="1">
        <v>0</v>
      </c>
      <c r="IB56" s="1">
        <v>0</v>
      </c>
      <c r="IC56" s="1">
        <v>6</v>
      </c>
    </row>
    <row r="57" spans="1:237" ht="26" x14ac:dyDescent="0.35">
      <c r="A57" s="4">
        <v>43955.681232453702</v>
      </c>
      <c r="B57" s="2" t="s">
        <v>2596</v>
      </c>
      <c r="C57" s="2">
        <v>41</v>
      </c>
      <c r="D57" s="2" t="s">
        <v>51</v>
      </c>
      <c r="E57" s="2" t="s">
        <v>138</v>
      </c>
      <c r="F57" s="2"/>
      <c r="G57" s="2"/>
      <c r="H57" s="2"/>
      <c r="I57" s="2"/>
      <c r="J57" s="2" t="s">
        <v>7</v>
      </c>
      <c r="L57" s="2" t="s">
        <v>7</v>
      </c>
      <c r="N57" s="2" t="s">
        <v>7</v>
      </c>
      <c r="Q57" s="2" t="s">
        <v>20</v>
      </c>
      <c r="R57" s="2" t="s">
        <v>40</v>
      </c>
      <c r="S57" s="2" t="s">
        <v>20</v>
      </c>
      <c r="T57" s="2" t="s">
        <v>20</v>
      </c>
      <c r="U57" s="2" t="s">
        <v>20</v>
      </c>
      <c r="V57" s="2" t="s">
        <v>80</v>
      </c>
      <c r="W57" s="2">
        <v>1</v>
      </c>
      <c r="X57" s="2">
        <v>1</v>
      </c>
      <c r="Y57" s="2" t="s">
        <v>20</v>
      </c>
      <c r="Z57" s="2" t="s">
        <v>38</v>
      </c>
      <c r="AA57" s="2" t="s">
        <v>7</v>
      </c>
      <c r="AC57" s="2" t="s">
        <v>7</v>
      </c>
      <c r="AE57" s="2" t="s">
        <v>7</v>
      </c>
      <c r="AF57" s="2" t="s">
        <v>20</v>
      </c>
      <c r="AG57" s="2" t="s">
        <v>954</v>
      </c>
      <c r="AH57" s="2" t="s">
        <v>7</v>
      </c>
      <c r="AJ57" s="198">
        <v>0</v>
      </c>
      <c r="AK57" s="2">
        <v>0</v>
      </c>
      <c r="AL57" s="2">
        <v>0</v>
      </c>
      <c r="AM57" s="2">
        <v>0</v>
      </c>
      <c r="AN57" s="2">
        <v>7</v>
      </c>
      <c r="AO57" s="2">
        <v>60</v>
      </c>
      <c r="AP57" s="2">
        <v>480</v>
      </c>
      <c r="AQ57" s="198">
        <v>3</v>
      </c>
      <c r="AR57" s="2">
        <v>3</v>
      </c>
      <c r="AS57" s="2">
        <v>1</v>
      </c>
      <c r="AT57" s="2">
        <v>1</v>
      </c>
      <c r="AU57" s="2">
        <v>3</v>
      </c>
      <c r="AV57" s="2">
        <v>1</v>
      </c>
      <c r="AW57" s="2">
        <v>2</v>
      </c>
      <c r="AX57" s="2">
        <v>3</v>
      </c>
      <c r="AY57" s="2">
        <v>1</v>
      </c>
      <c r="AZ57" s="2">
        <v>4</v>
      </c>
      <c r="BA57" s="2">
        <v>3</v>
      </c>
      <c r="BB57" s="2">
        <v>1</v>
      </c>
      <c r="BC57" s="2">
        <v>1</v>
      </c>
      <c r="BD57" s="2">
        <v>1</v>
      </c>
      <c r="BE57" s="2">
        <v>4</v>
      </c>
      <c r="BF57" s="2">
        <v>4</v>
      </c>
      <c r="BG57" s="2">
        <v>1</v>
      </c>
      <c r="BH57" s="2">
        <v>1</v>
      </c>
      <c r="BI57" s="2">
        <v>2</v>
      </c>
      <c r="BJ57" s="2">
        <v>2</v>
      </c>
      <c r="BK57" s="198">
        <v>0</v>
      </c>
      <c r="BL57" s="2">
        <v>0</v>
      </c>
      <c r="BM57" s="2">
        <v>0</v>
      </c>
      <c r="BN57" s="2">
        <v>0</v>
      </c>
      <c r="BO57" s="2">
        <v>2</v>
      </c>
      <c r="BP57" s="2">
        <v>1</v>
      </c>
      <c r="BQ57" s="2">
        <v>0</v>
      </c>
      <c r="BR57" s="2">
        <v>0</v>
      </c>
      <c r="BS57" s="2">
        <v>2</v>
      </c>
      <c r="BT57" s="2">
        <v>0</v>
      </c>
      <c r="BU57" s="2">
        <v>0</v>
      </c>
      <c r="BV57" s="2">
        <v>0</v>
      </c>
      <c r="BW57" s="2">
        <v>2</v>
      </c>
      <c r="BX57" s="2">
        <v>0</v>
      </c>
      <c r="BY57" s="2">
        <v>0</v>
      </c>
      <c r="BZ57" s="2">
        <v>0</v>
      </c>
      <c r="CA57" s="2">
        <v>2</v>
      </c>
      <c r="CB57" s="2">
        <v>0</v>
      </c>
      <c r="CC57" s="2">
        <v>0</v>
      </c>
      <c r="CD57" s="2">
        <v>2</v>
      </c>
      <c r="CE57" s="2">
        <v>0</v>
      </c>
      <c r="CF57" s="2">
        <v>0</v>
      </c>
      <c r="CG57" s="2">
        <v>0</v>
      </c>
      <c r="CH57" s="2">
        <v>2</v>
      </c>
      <c r="CI57" s="2">
        <v>0</v>
      </c>
      <c r="CJ57" s="2">
        <v>0</v>
      </c>
      <c r="CK57" s="2">
        <v>0</v>
      </c>
      <c r="CL57" s="2">
        <v>0</v>
      </c>
      <c r="CM57" s="2">
        <v>0</v>
      </c>
      <c r="CN57" s="2">
        <v>0</v>
      </c>
      <c r="CO57" s="2">
        <v>0</v>
      </c>
      <c r="CP57" s="2">
        <v>0</v>
      </c>
      <c r="CQ57" s="2">
        <v>0</v>
      </c>
      <c r="CR57" s="2">
        <v>0</v>
      </c>
      <c r="CS57" s="2">
        <v>1</v>
      </c>
      <c r="CT57" s="2">
        <v>0</v>
      </c>
      <c r="CU57" s="2">
        <v>0</v>
      </c>
      <c r="CV57" s="198">
        <v>1</v>
      </c>
      <c r="CW57" s="2">
        <v>1</v>
      </c>
      <c r="CX57" s="2">
        <v>2</v>
      </c>
      <c r="CY57" s="2">
        <v>1</v>
      </c>
      <c r="CZ57" s="2">
        <v>1</v>
      </c>
      <c r="DA57" s="2">
        <v>1</v>
      </c>
      <c r="DB57" s="2">
        <v>2</v>
      </c>
      <c r="DC57" s="2">
        <v>1</v>
      </c>
      <c r="DD57" s="2">
        <v>1</v>
      </c>
      <c r="DE57" s="2">
        <v>2</v>
      </c>
      <c r="DF57" s="2">
        <v>1</v>
      </c>
      <c r="DG57" s="2">
        <v>3</v>
      </c>
      <c r="DH57" s="2">
        <v>2</v>
      </c>
      <c r="DI57" s="2">
        <v>2</v>
      </c>
      <c r="DJ57" s="2">
        <v>2</v>
      </c>
      <c r="DK57" s="2">
        <v>1</v>
      </c>
      <c r="DL57" s="2">
        <v>3</v>
      </c>
      <c r="DM57" s="2">
        <v>2</v>
      </c>
      <c r="DN57" s="2">
        <v>2</v>
      </c>
      <c r="DO57" s="231" t="s">
        <v>167</v>
      </c>
      <c r="DP57" s="232" t="s">
        <v>207</v>
      </c>
      <c r="DQ57" s="233" t="s">
        <v>953</v>
      </c>
      <c r="DR57" s="232">
        <v>8</v>
      </c>
      <c r="DS57" s="232" t="s">
        <v>69</v>
      </c>
      <c r="DT57" s="232" t="s">
        <v>68</v>
      </c>
      <c r="DU57" s="232" t="s">
        <v>68</v>
      </c>
      <c r="DV57" s="232" t="s">
        <v>69</v>
      </c>
      <c r="DW57" s="232" t="s">
        <v>68</v>
      </c>
      <c r="DX57" s="232" t="s">
        <v>26</v>
      </c>
      <c r="DY57" s="232" t="s">
        <v>69</v>
      </c>
      <c r="DZ57" s="232" t="s">
        <v>26</v>
      </c>
      <c r="EA57" s="232" t="s">
        <v>26</v>
      </c>
      <c r="EB57" s="232" t="s">
        <v>7</v>
      </c>
      <c r="EC57" s="232" t="s">
        <v>26</v>
      </c>
      <c r="ED57" s="232" t="s">
        <v>26</v>
      </c>
      <c r="EE57" s="232" t="s">
        <v>24</v>
      </c>
      <c r="EF57" s="232" t="s">
        <v>100</v>
      </c>
      <c r="EG57" s="198">
        <v>70</v>
      </c>
      <c r="EH57" s="2" t="s">
        <v>9</v>
      </c>
      <c r="EI57" s="2" t="s">
        <v>7</v>
      </c>
      <c r="EK57" s="2" t="s">
        <v>96</v>
      </c>
      <c r="EL57" s="2" t="s">
        <v>96</v>
      </c>
      <c r="EM57" s="198">
        <v>4</v>
      </c>
      <c r="EN57" s="2">
        <v>2</v>
      </c>
      <c r="EO57" s="2">
        <v>3</v>
      </c>
      <c r="EP57" s="2">
        <v>2</v>
      </c>
      <c r="EQ57" s="2" t="s">
        <v>17</v>
      </c>
      <c r="ER57" s="2" t="s">
        <v>17</v>
      </c>
      <c r="ES57" s="2" t="s">
        <v>17</v>
      </c>
      <c r="ET57" s="2" t="s">
        <v>17</v>
      </c>
      <c r="EU57" s="2" t="s">
        <v>17</v>
      </c>
      <c r="EV57" s="2">
        <v>2</v>
      </c>
      <c r="EW57" s="2">
        <v>3</v>
      </c>
      <c r="EX57" s="2">
        <v>1</v>
      </c>
      <c r="EY57" s="2">
        <v>4</v>
      </c>
      <c r="FA57" s="2" t="s">
        <v>14</v>
      </c>
      <c r="FB57" s="2" t="s">
        <v>7</v>
      </c>
      <c r="FC57" s="2" t="s">
        <v>14</v>
      </c>
      <c r="FD57" s="2" t="s">
        <v>14</v>
      </c>
      <c r="FE57" s="2" t="s">
        <v>13</v>
      </c>
      <c r="FF57" s="2" t="s">
        <v>13</v>
      </c>
      <c r="FG57" s="2" t="s">
        <v>7</v>
      </c>
      <c r="FH57" s="198" t="s">
        <v>143</v>
      </c>
      <c r="FI57" s="2" t="s">
        <v>92</v>
      </c>
      <c r="FJ57" s="2" t="s">
        <v>7</v>
      </c>
      <c r="FK57" s="2" t="s">
        <v>7</v>
      </c>
      <c r="FM57" s="2" t="s">
        <v>952</v>
      </c>
      <c r="FN57" s="2" t="s">
        <v>7</v>
      </c>
      <c r="FO57" s="2" t="s">
        <v>7</v>
      </c>
      <c r="FP57" s="2" t="s">
        <v>7</v>
      </c>
      <c r="FR57" s="2" t="s">
        <v>7</v>
      </c>
      <c r="FS57" s="2" t="s">
        <v>7</v>
      </c>
      <c r="FU57" s="2" t="s">
        <v>9</v>
      </c>
      <c r="FV57" s="2" t="s">
        <v>9</v>
      </c>
      <c r="FW57" s="2" t="s">
        <v>6</v>
      </c>
      <c r="GB57" s="2">
        <v>10</v>
      </c>
      <c r="GF57" s="2" t="s">
        <v>5</v>
      </c>
      <c r="GV57" s="2" t="s">
        <v>54</v>
      </c>
      <c r="GZ57" s="2" t="s">
        <v>141</v>
      </c>
      <c r="HA57" s="2" t="s">
        <v>1</v>
      </c>
      <c r="HB57" s="2" t="s">
        <v>1</v>
      </c>
      <c r="HD57" s="2" t="s">
        <v>1</v>
      </c>
      <c r="HL57" s="2" t="s">
        <v>0</v>
      </c>
      <c r="HM57">
        <f t="shared" si="0"/>
        <v>31</v>
      </c>
      <c r="HN57">
        <f t="shared" si="1"/>
        <v>3</v>
      </c>
      <c r="HO57">
        <f t="shared" si="2"/>
        <v>9</v>
      </c>
      <c r="HP57" s="1">
        <f t="shared" si="3"/>
        <v>2</v>
      </c>
      <c r="HQ57" s="1">
        <f t="shared" si="4"/>
        <v>0</v>
      </c>
      <c r="HR57" s="1">
        <f t="shared" si="5"/>
        <v>0</v>
      </c>
      <c r="HS57" s="1">
        <f t="shared" si="6"/>
        <v>0</v>
      </c>
      <c r="HT57" s="1">
        <f t="shared" si="7"/>
        <v>30</v>
      </c>
      <c r="HU57" s="1">
        <f t="shared" si="8"/>
        <v>1050</v>
      </c>
      <c r="HV57" s="1">
        <v>1</v>
      </c>
      <c r="HW57" s="1">
        <v>3</v>
      </c>
      <c r="HX57" s="1">
        <v>0</v>
      </c>
      <c r="HY57" s="1">
        <v>0</v>
      </c>
      <c r="HZ57" s="1">
        <v>2</v>
      </c>
      <c r="IA57" s="1">
        <v>0</v>
      </c>
      <c r="IB57" s="1">
        <v>1</v>
      </c>
      <c r="IC57" s="1">
        <v>7</v>
      </c>
    </row>
    <row r="58" spans="1:237" ht="26" x14ac:dyDescent="0.35">
      <c r="A58" s="4">
        <v>43957.506588101853</v>
      </c>
      <c r="B58" s="2" t="s">
        <v>2597</v>
      </c>
      <c r="C58" s="2">
        <v>24</v>
      </c>
      <c r="D58" s="2" t="s">
        <v>51</v>
      </c>
      <c r="E58" s="2" t="s">
        <v>50</v>
      </c>
      <c r="F58" s="2"/>
      <c r="G58" s="2"/>
      <c r="H58" s="2"/>
      <c r="I58" s="2"/>
      <c r="J58" s="2" t="s">
        <v>7</v>
      </c>
      <c r="L58" s="2" t="s">
        <v>524</v>
      </c>
      <c r="M58" s="2" t="s">
        <v>43</v>
      </c>
      <c r="N58" s="2" t="s">
        <v>7</v>
      </c>
      <c r="Q58" s="2" t="s">
        <v>20</v>
      </c>
      <c r="R58" s="2" t="s">
        <v>40</v>
      </c>
      <c r="S58" s="2" t="s">
        <v>20</v>
      </c>
      <c r="T58" s="2" t="s">
        <v>20</v>
      </c>
      <c r="U58" s="2" t="s">
        <v>20</v>
      </c>
      <c r="V58" s="2" t="s">
        <v>39</v>
      </c>
      <c r="W58" s="2" t="s">
        <v>20</v>
      </c>
      <c r="X58" s="2" t="s">
        <v>79</v>
      </c>
      <c r="Y58" s="2" t="s">
        <v>20</v>
      </c>
      <c r="Z58" s="2" t="s">
        <v>38</v>
      </c>
      <c r="AA58" s="2" t="s">
        <v>9</v>
      </c>
      <c r="AB58" s="2" t="s">
        <v>745</v>
      </c>
      <c r="AC58" s="2" t="s">
        <v>9</v>
      </c>
      <c r="AD58" s="2" t="s">
        <v>744</v>
      </c>
      <c r="AE58" s="2" t="s">
        <v>7</v>
      </c>
      <c r="AF58" s="2" t="s">
        <v>20</v>
      </c>
      <c r="AH58" s="2" t="s">
        <v>9</v>
      </c>
      <c r="AI58" s="2" t="s">
        <v>743</v>
      </c>
      <c r="AJ58" s="198">
        <v>0</v>
      </c>
      <c r="AK58" s="1">
        <v>0</v>
      </c>
      <c r="AL58" s="2">
        <v>0</v>
      </c>
      <c r="AM58" s="1">
        <v>0</v>
      </c>
      <c r="AN58" s="2">
        <v>7</v>
      </c>
      <c r="AO58" s="2">
        <v>30</v>
      </c>
      <c r="AP58" s="2">
        <v>720</v>
      </c>
      <c r="AQ58" s="198">
        <v>3</v>
      </c>
      <c r="AR58" s="2">
        <v>4</v>
      </c>
      <c r="AS58" s="2">
        <v>2</v>
      </c>
      <c r="AT58" s="2">
        <v>1</v>
      </c>
      <c r="AU58" s="2">
        <v>3</v>
      </c>
      <c r="AV58" s="2">
        <v>2</v>
      </c>
      <c r="AW58" s="2">
        <v>1</v>
      </c>
      <c r="AX58" s="2">
        <v>3</v>
      </c>
      <c r="AY58" s="2">
        <v>1</v>
      </c>
      <c r="AZ58" s="2">
        <v>3</v>
      </c>
      <c r="BA58" s="2">
        <v>3</v>
      </c>
      <c r="BB58" s="2">
        <v>2</v>
      </c>
      <c r="BC58" s="2">
        <v>1</v>
      </c>
      <c r="BD58" s="2">
        <v>2</v>
      </c>
      <c r="BE58" s="2">
        <v>3</v>
      </c>
      <c r="BF58" s="2">
        <v>3</v>
      </c>
      <c r="BG58" s="2">
        <v>1</v>
      </c>
      <c r="BH58" s="2">
        <v>1</v>
      </c>
      <c r="BI58" s="2">
        <v>3</v>
      </c>
      <c r="BJ58" s="2">
        <v>3</v>
      </c>
      <c r="BK58" s="198">
        <v>1</v>
      </c>
      <c r="BL58" s="2">
        <v>2</v>
      </c>
      <c r="BM58" s="2">
        <v>2</v>
      </c>
      <c r="BN58" s="2">
        <v>1</v>
      </c>
      <c r="BO58" s="2">
        <v>2</v>
      </c>
      <c r="BP58" s="2">
        <v>0</v>
      </c>
      <c r="BQ58" s="2">
        <v>3</v>
      </c>
      <c r="BR58" s="2">
        <v>1</v>
      </c>
      <c r="BS58" s="2">
        <v>1</v>
      </c>
      <c r="BT58" s="2">
        <v>0</v>
      </c>
      <c r="BU58" s="2">
        <v>2</v>
      </c>
      <c r="BV58" s="2">
        <v>1</v>
      </c>
      <c r="BW58" s="2">
        <v>2</v>
      </c>
      <c r="BX58" s="2">
        <v>0</v>
      </c>
      <c r="BY58" s="2">
        <v>0</v>
      </c>
      <c r="BZ58" s="2">
        <v>2</v>
      </c>
      <c r="CA58" s="2">
        <v>2</v>
      </c>
      <c r="CB58" s="2">
        <v>2</v>
      </c>
      <c r="CC58" s="2">
        <v>3</v>
      </c>
      <c r="CD58" s="2">
        <v>1</v>
      </c>
      <c r="CE58" s="2">
        <v>1</v>
      </c>
      <c r="CF58" s="2">
        <v>0</v>
      </c>
      <c r="CG58" s="2">
        <v>0</v>
      </c>
      <c r="CH58" s="2">
        <v>3</v>
      </c>
      <c r="CI58" s="2">
        <v>1</v>
      </c>
      <c r="CJ58" s="2">
        <v>1</v>
      </c>
      <c r="CK58" s="2">
        <v>1</v>
      </c>
      <c r="CL58" s="2">
        <v>0</v>
      </c>
      <c r="CM58" s="2">
        <v>1</v>
      </c>
      <c r="CN58" s="2">
        <v>0</v>
      </c>
      <c r="CO58" s="2">
        <v>1</v>
      </c>
      <c r="CP58" s="2">
        <v>2</v>
      </c>
      <c r="CQ58" s="2">
        <v>0</v>
      </c>
      <c r="CR58" s="2">
        <v>0</v>
      </c>
      <c r="CS58" s="2">
        <v>1</v>
      </c>
      <c r="CT58" s="2">
        <v>0</v>
      </c>
      <c r="CU58" s="2">
        <v>1</v>
      </c>
      <c r="CV58" s="198">
        <v>1</v>
      </c>
      <c r="CW58" s="2">
        <v>1</v>
      </c>
      <c r="CX58" s="2">
        <v>1</v>
      </c>
      <c r="CY58" s="2">
        <v>2</v>
      </c>
      <c r="CZ58" s="2">
        <v>1</v>
      </c>
      <c r="DA58" s="2">
        <v>1</v>
      </c>
      <c r="DB58" s="2">
        <v>1</v>
      </c>
      <c r="DC58" s="2">
        <v>3</v>
      </c>
      <c r="DD58" s="2">
        <v>1</v>
      </c>
      <c r="DE58" s="2">
        <v>1</v>
      </c>
      <c r="DF58" s="2">
        <v>1</v>
      </c>
      <c r="DG58" s="2">
        <v>1</v>
      </c>
      <c r="DH58" s="2">
        <v>1</v>
      </c>
      <c r="DI58" s="2">
        <v>2</v>
      </c>
      <c r="DJ58" s="2">
        <v>1</v>
      </c>
      <c r="DK58" s="2">
        <v>1</v>
      </c>
      <c r="DL58" s="2">
        <v>1</v>
      </c>
      <c r="DM58" s="2">
        <v>1</v>
      </c>
      <c r="DN58" s="2">
        <v>2</v>
      </c>
      <c r="DO58" s="234" t="s">
        <v>740</v>
      </c>
      <c r="DP58" s="232" t="s">
        <v>571</v>
      </c>
      <c r="DQ58" s="232" t="s">
        <v>739</v>
      </c>
      <c r="DR58" s="232">
        <v>7</v>
      </c>
      <c r="DS58" s="232" t="s">
        <v>26</v>
      </c>
      <c r="DT58" s="232" t="s">
        <v>26</v>
      </c>
      <c r="DU58" s="232" t="s">
        <v>26</v>
      </c>
      <c r="DV58" s="232" t="s">
        <v>26</v>
      </c>
      <c r="DW58" s="232" t="s">
        <v>26</v>
      </c>
      <c r="DX58" s="232" t="s">
        <v>26</v>
      </c>
      <c r="DY58" s="232" t="s">
        <v>26</v>
      </c>
      <c r="DZ58" s="232" t="s">
        <v>26</v>
      </c>
      <c r="EA58" s="232" t="s">
        <v>26</v>
      </c>
      <c r="EB58" s="232" t="s">
        <v>7</v>
      </c>
      <c r="EC58" s="232" t="s">
        <v>26</v>
      </c>
      <c r="ED58" s="232" t="s">
        <v>26</v>
      </c>
      <c r="EE58" s="232" t="s">
        <v>24</v>
      </c>
      <c r="EF58" s="232" t="s">
        <v>100</v>
      </c>
      <c r="EG58" s="198">
        <v>45</v>
      </c>
      <c r="EH58" s="2" t="s">
        <v>7</v>
      </c>
      <c r="EI58" s="2" t="s">
        <v>7</v>
      </c>
      <c r="EK58" s="2" t="s">
        <v>21</v>
      </c>
      <c r="EL58" s="2" t="s">
        <v>96</v>
      </c>
      <c r="EM58" s="198">
        <v>5</v>
      </c>
      <c r="EN58" s="2">
        <v>3</v>
      </c>
      <c r="EO58" s="2">
        <v>5</v>
      </c>
      <c r="EP58" s="2">
        <v>2</v>
      </c>
      <c r="EQ58" s="2" t="s">
        <v>18</v>
      </c>
      <c r="ER58" s="2" t="s">
        <v>19</v>
      </c>
      <c r="ES58" s="2" t="s">
        <v>16</v>
      </c>
      <c r="ET58" s="2" t="s">
        <v>20</v>
      </c>
      <c r="EU58" s="2" t="s">
        <v>17</v>
      </c>
      <c r="EV58" s="2">
        <v>3</v>
      </c>
      <c r="EW58" s="2">
        <v>2</v>
      </c>
      <c r="EX58" s="2">
        <v>2</v>
      </c>
      <c r="EY58" s="2">
        <v>5</v>
      </c>
      <c r="FA58" s="2" t="s">
        <v>14</v>
      </c>
      <c r="FB58" s="2" t="s">
        <v>9</v>
      </c>
      <c r="FC58" s="2" t="s">
        <v>94</v>
      </c>
      <c r="FD58" s="2" t="s">
        <v>58</v>
      </c>
      <c r="FE58" s="2" t="s">
        <v>7</v>
      </c>
      <c r="FF58" s="2" t="s">
        <v>7</v>
      </c>
      <c r="FG58" s="2" t="s">
        <v>7</v>
      </c>
      <c r="FH58" s="198" t="s">
        <v>12</v>
      </c>
      <c r="FI58" s="2" t="s">
        <v>57</v>
      </c>
      <c r="FJ58" s="2" t="s">
        <v>9</v>
      </c>
      <c r="FK58" s="2" t="s">
        <v>7</v>
      </c>
      <c r="FM58" s="2" t="s">
        <v>580</v>
      </c>
      <c r="FN58" s="2" t="s">
        <v>7</v>
      </c>
      <c r="FO58" s="2" t="s">
        <v>9</v>
      </c>
      <c r="FP58" s="2" t="s">
        <v>7</v>
      </c>
      <c r="FR58" s="2" t="s">
        <v>7</v>
      </c>
      <c r="FS58" s="2" t="s">
        <v>7</v>
      </c>
      <c r="FW58" s="2" t="s">
        <v>121</v>
      </c>
      <c r="FX58" s="2">
        <v>3</v>
      </c>
      <c r="GF58" s="2" t="s">
        <v>5</v>
      </c>
      <c r="GV58" s="2" t="s">
        <v>54</v>
      </c>
      <c r="HD58" s="2" t="s">
        <v>158</v>
      </c>
      <c r="HH58" s="2" t="s">
        <v>229</v>
      </c>
      <c r="HJ58" s="2" t="s">
        <v>279</v>
      </c>
      <c r="HK58" s="2" t="s">
        <v>278</v>
      </c>
      <c r="HL58" s="2" t="s">
        <v>0</v>
      </c>
      <c r="HM58">
        <f t="shared" si="0"/>
        <v>24</v>
      </c>
      <c r="HN58">
        <f t="shared" si="1"/>
        <v>2</v>
      </c>
      <c r="HO58">
        <f t="shared" si="2"/>
        <v>11</v>
      </c>
      <c r="HP58" s="1">
        <f t="shared" si="3"/>
        <v>4</v>
      </c>
      <c r="HQ58" s="1">
        <f t="shared" si="4"/>
        <v>4</v>
      </c>
      <c r="HR58" s="1">
        <f t="shared" si="5"/>
        <v>13</v>
      </c>
      <c r="HS58" s="1">
        <f t="shared" si="6"/>
        <v>7</v>
      </c>
      <c r="HT58" s="1">
        <f t="shared" si="7"/>
        <v>33</v>
      </c>
      <c r="HU58" s="1">
        <f t="shared" si="8"/>
        <v>525</v>
      </c>
      <c r="HV58" s="1">
        <v>1</v>
      </c>
      <c r="HW58" s="1">
        <v>0</v>
      </c>
      <c r="HX58" s="1">
        <v>1</v>
      </c>
      <c r="HY58" s="1">
        <v>0</v>
      </c>
      <c r="HZ58" s="1">
        <v>0</v>
      </c>
      <c r="IA58" s="1">
        <v>0</v>
      </c>
      <c r="IB58" s="1">
        <v>1</v>
      </c>
      <c r="IC58" s="1">
        <v>3</v>
      </c>
    </row>
    <row r="59" spans="1:237" ht="26" x14ac:dyDescent="0.35">
      <c r="A59" s="4">
        <v>43958.734960706017</v>
      </c>
      <c r="B59" s="2" t="s">
        <v>2598</v>
      </c>
      <c r="C59" s="2">
        <v>28</v>
      </c>
      <c r="D59" s="2" t="s">
        <v>139</v>
      </c>
      <c r="E59" s="2" t="s">
        <v>50</v>
      </c>
      <c r="F59" s="2"/>
      <c r="G59" s="2"/>
      <c r="H59" s="2"/>
      <c r="I59" s="2"/>
      <c r="J59" s="2" t="s">
        <v>7</v>
      </c>
      <c r="L59" s="2" t="s">
        <v>7</v>
      </c>
      <c r="N59" s="2" t="s">
        <v>7</v>
      </c>
      <c r="Q59" s="2" t="s">
        <v>20</v>
      </c>
      <c r="R59" s="2" t="s">
        <v>40</v>
      </c>
      <c r="S59" s="2" t="s">
        <v>494</v>
      </c>
      <c r="T59" s="2" t="s">
        <v>20</v>
      </c>
      <c r="U59" s="2" t="s">
        <v>494</v>
      </c>
      <c r="V59" s="2" t="s">
        <v>194</v>
      </c>
      <c r="W59" s="2" t="s">
        <v>79</v>
      </c>
      <c r="X59" s="2" t="s">
        <v>20</v>
      </c>
      <c r="Y59" s="2" t="s">
        <v>20</v>
      </c>
      <c r="Z59" s="2" t="s">
        <v>115</v>
      </c>
      <c r="AA59" s="2" t="s">
        <v>7</v>
      </c>
      <c r="AC59" s="2" t="s">
        <v>7</v>
      </c>
      <c r="AE59" s="2" t="s">
        <v>9</v>
      </c>
      <c r="AF59" s="2" t="s">
        <v>132</v>
      </c>
      <c r="AG59" s="2" t="s">
        <v>256</v>
      </c>
      <c r="AH59" s="2" t="s">
        <v>9</v>
      </c>
      <c r="AJ59" s="198">
        <v>5</v>
      </c>
      <c r="AK59" s="3">
        <v>75</v>
      </c>
      <c r="AL59" s="2">
        <v>0</v>
      </c>
      <c r="AM59" s="1">
        <v>0</v>
      </c>
      <c r="AN59" s="2">
        <v>0</v>
      </c>
      <c r="AO59" s="1">
        <v>0</v>
      </c>
      <c r="AP59" s="1">
        <v>0</v>
      </c>
      <c r="AQ59" s="198">
        <v>2</v>
      </c>
      <c r="AR59" s="2">
        <v>1</v>
      </c>
      <c r="AS59" s="2">
        <v>3</v>
      </c>
      <c r="AT59" s="2">
        <v>4</v>
      </c>
      <c r="AU59" s="2">
        <v>2</v>
      </c>
      <c r="AV59" s="2">
        <v>2</v>
      </c>
      <c r="AW59" s="2">
        <v>3</v>
      </c>
      <c r="AX59" s="2">
        <v>2</v>
      </c>
      <c r="AY59" s="2">
        <v>3</v>
      </c>
      <c r="AZ59" s="2">
        <v>2</v>
      </c>
      <c r="BA59" s="2">
        <v>3</v>
      </c>
      <c r="BB59" s="2">
        <v>3</v>
      </c>
      <c r="BC59" s="2">
        <v>2</v>
      </c>
      <c r="BD59" s="2">
        <v>3</v>
      </c>
      <c r="BE59" s="2">
        <v>2</v>
      </c>
      <c r="BF59" s="2">
        <v>2</v>
      </c>
      <c r="BG59" s="2">
        <v>3</v>
      </c>
      <c r="BH59" s="2">
        <v>3</v>
      </c>
      <c r="BI59" s="2">
        <v>2</v>
      </c>
      <c r="BJ59" s="2">
        <v>2</v>
      </c>
      <c r="BK59" s="198">
        <v>3</v>
      </c>
      <c r="BL59" s="2">
        <v>2</v>
      </c>
      <c r="BM59" s="2">
        <v>4</v>
      </c>
      <c r="BN59" s="2">
        <v>3</v>
      </c>
      <c r="BO59" s="2">
        <v>1</v>
      </c>
      <c r="BP59" s="2">
        <v>2</v>
      </c>
      <c r="BQ59" s="2">
        <v>2</v>
      </c>
      <c r="BR59" s="2">
        <v>2</v>
      </c>
      <c r="BS59" s="2">
        <v>2</v>
      </c>
      <c r="BT59" s="2">
        <v>2</v>
      </c>
      <c r="BU59" s="2">
        <v>2</v>
      </c>
      <c r="BV59" s="2">
        <v>2</v>
      </c>
      <c r="BW59" s="2">
        <v>2</v>
      </c>
      <c r="BX59" s="2">
        <v>2</v>
      </c>
      <c r="BY59" s="2">
        <v>2</v>
      </c>
      <c r="BZ59" s="2">
        <v>2</v>
      </c>
      <c r="CA59" s="2">
        <v>3</v>
      </c>
      <c r="CB59" s="2">
        <v>4</v>
      </c>
      <c r="CC59" s="2">
        <v>3</v>
      </c>
      <c r="CD59" s="2">
        <v>2</v>
      </c>
      <c r="CE59" s="2">
        <v>1</v>
      </c>
      <c r="CF59" s="2">
        <v>2</v>
      </c>
      <c r="CG59" s="2">
        <v>1</v>
      </c>
      <c r="CH59" s="2">
        <v>1</v>
      </c>
      <c r="CI59" s="2">
        <v>1</v>
      </c>
      <c r="CJ59" s="2">
        <v>3</v>
      </c>
      <c r="CK59" s="2">
        <v>2</v>
      </c>
      <c r="CL59" s="2">
        <v>1</v>
      </c>
      <c r="CM59" s="2">
        <v>3</v>
      </c>
      <c r="CN59" s="2">
        <v>1</v>
      </c>
      <c r="CO59" s="2">
        <v>1</v>
      </c>
      <c r="CP59" s="2">
        <v>1</v>
      </c>
      <c r="CQ59" s="2">
        <v>1</v>
      </c>
      <c r="CR59" s="2">
        <v>3</v>
      </c>
      <c r="CS59" s="2">
        <v>1</v>
      </c>
      <c r="CT59" s="2">
        <v>2</v>
      </c>
      <c r="CU59" s="2">
        <v>0</v>
      </c>
      <c r="CV59" s="198">
        <v>1</v>
      </c>
      <c r="CW59" s="2">
        <v>1</v>
      </c>
      <c r="CX59" s="2">
        <v>3</v>
      </c>
      <c r="CY59" s="2">
        <v>3</v>
      </c>
      <c r="CZ59" s="2">
        <v>2</v>
      </c>
      <c r="DA59" s="2">
        <v>2</v>
      </c>
      <c r="DB59" s="2">
        <v>2</v>
      </c>
      <c r="DC59" s="2">
        <v>2</v>
      </c>
      <c r="DD59" s="2">
        <v>1</v>
      </c>
      <c r="DE59" s="2">
        <v>1</v>
      </c>
      <c r="DF59" s="2">
        <v>1</v>
      </c>
      <c r="DG59" s="2">
        <v>2</v>
      </c>
      <c r="DH59" s="2">
        <v>1</v>
      </c>
      <c r="DI59" s="2">
        <v>2</v>
      </c>
      <c r="DJ59" s="2">
        <v>1</v>
      </c>
      <c r="DK59" s="2">
        <v>2</v>
      </c>
      <c r="DL59" s="2">
        <v>2</v>
      </c>
      <c r="DM59" s="2">
        <v>1</v>
      </c>
      <c r="DN59" s="2">
        <v>2</v>
      </c>
      <c r="DO59" s="231" t="s">
        <v>492</v>
      </c>
      <c r="DP59" s="232" t="s">
        <v>491</v>
      </c>
      <c r="DQ59" s="233" t="s">
        <v>490</v>
      </c>
      <c r="DR59" s="232">
        <v>7</v>
      </c>
      <c r="DS59" s="232" t="s">
        <v>69</v>
      </c>
      <c r="DT59" s="232" t="s">
        <v>69</v>
      </c>
      <c r="DU59" s="232" t="s">
        <v>26</v>
      </c>
      <c r="DV59" s="232" t="s">
        <v>26</v>
      </c>
      <c r="DW59" s="232" t="s">
        <v>26</v>
      </c>
      <c r="DX59" s="232" t="s">
        <v>26</v>
      </c>
      <c r="DY59" s="232" t="s">
        <v>26</v>
      </c>
      <c r="DZ59" s="232" t="s">
        <v>26</v>
      </c>
      <c r="EA59" s="232" t="s">
        <v>26</v>
      </c>
      <c r="EB59" s="232" t="s">
        <v>378</v>
      </c>
      <c r="EC59" s="232" t="s">
        <v>26</v>
      </c>
      <c r="ED59" s="232" t="s">
        <v>26</v>
      </c>
      <c r="EE59" s="232" t="s">
        <v>101</v>
      </c>
      <c r="EF59" s="232" t="s">
        <v>100</v>
      </c>
      <c r="EG59" s="198">
        <v>30</v>
      </c>
      <c r="EH59" s="2" t="s">
        <v>9</v>
      </c>
      <c r="EI59" s="2" t="s">
        <v>9</v>
      </c>
      <c r="EJ59" s="2" t="s">
        <v>488</v>
      </c>
      <c r="EK59" s="2" t="s">
        <v>96</v>
      </c>
      <c r="EL59" s="2" t="s">
        <v>60</v>
      </c>
      <c r="EM59" s="198">
        <v>5</v>
      </c>
      <c r="EN59" s="2">
        <v>3</v>
      </c>
      <c r="EO59" s="2">
        <v>5</v>
      </c>
      <c r="EP59" s="2">
        <v>2</v>
      </c>
      <c r="EQ59" s="2" t="s">
        <v>17</v>
      </c>
      <c r="ER59" s="2" t="s">
        <v>19</v>
      </c>
      <c r="ES59" s="2" t="s">
        <v>20</v>
      </c>
      <c r="ET59" s="2" t="s">
        <v>20</v>
      </c>
      <c r="EU59" s="2" t="s">
        <v>20</v>
      </c>
      <c r="EV59" s="2">
        <v>2</v>
      </c>
      <c r="EW59" s="2">
        <v>2</v>
      </c>
      <c r="EX59" s="2">
        <v>1</v>
      </c>
      <c r="EY59" s="2">
        <v>4</v>
      </c>
      <c r="FA59" s="2" t="s">
        <v>14</v>
      </c>
      <c r="FB59" s="2" t="s">
        <v>9</v>
      </c>
      <c r="FC59" s="2" t="s">
        <v>58</v>
      </c>
      <c r="FD59" s="2" t="s">
        <v>58</v>
      </c>
      <c r="FE59" s="2" t="s">
        <v>7</v>
      </c>
      <c r="FF59" s="2" t="s">
        <v>7</v>
      </c>
      <c r="FG59" s="2" t="s">
        <v>7</v>
      </c>
      <c r="FH59" s="198" t="s">
        <v>12</v>
      </c>
      <c r="FI59" s="2" t="s">
        <v>57</v>
      </c>
      <c r="FJ59" s="2" t="s">
        <v>9</v>
      </c>
      <c r="FK59" s="2" t="s">
        <v>7</v>
      </c>
      <c r="FM59" s="2" t="s">
        <v>487</v>
      </c>
      <c r="FN59" s="2" t="s">
        <v>7</v>
      </c>
      <c r="FO59" s="2" t="s">
        <v>9</v>
      </c>
      <c r="FP59" s="2" t="s">
        <v>9</v>
      </c>
      <c r="FR59" s="2" t="s">
        <v>9</v>
      </c>
      <c r="FS59" s="2" t="s">
        <v>7</v>
      </c>
      <c r="FU59" s="2" t="s">
        <v>7</v>
      </c>
      <c r="FV59" s="2" t="s">
        <v>7</v>
      </c>
      <c r="FW59" s="2" t="s">
        <v>6</v>
      </c>
      <c r="GB59" s="2">
        <v>1</v>
      </c>
      <c r="GF59" s="2" t="s">
        <v>5</v>
      </c>
      <c r="GV59" s="2" t="s">
        <v>54</v>
      </c>
      <c r="GZ59" s="2" t="s">
        <v>141</v>
      </c>
      <c r="HB59" s="2" t="s">
        <v>293</v>
      </c>
      <c r="HC59" s="2" t="s">
        <v>486</v>
      </c>
      <c r="HD59" s="2" t="s">
        <v>1</v>
      </c>
      <c r="HL59" s="2" t="s">
        <v>0</v>
      </c>
      <c r="HM59">
        <f t="shared" si="0"/>
        <v>32</v>
      </c>
      <c r="HN59">
        <f t="shared" si="1"/>
        <v>11</v>
      </c>
      <c r="HO59">
        <f t="shared" si="2"/>
        <v>8</v>
      </c>
      <c r="HP59" s="1">
        <f t="shared" si="3"/>
        <v>14</v>
      </c>
      <c r="HQ59" s="1">
        <f t="shared" si="4"/>
        <v>13</v>
      </c>
      <c r="HR59" s="1">
        <f t="shared" si="5"/>
        <v>12</v>
      </c>
      <c r="HS59" s="1">
        <f t="shared" si="6"/>
        <v>14</v>
      </c>
      <c r="HT59" s="1">
        <f t="shared" si="7"/>
        <v>59</v>
      </c>
      <c r="HU59" s="1">
        <f t="shared" si="8"/>
        <v>3000</v>
      </c>
      <c r="HV59" s="1">
        <v>1</v>
      </c>
      <c r="HW59" s="1">
        <v>2</v>
      </c>
      <c r="HX59" s="1">
        <v>1</v>
      </c>
      <c r="HY59" s="1">
        <v>1</v>
      </c>
      <c r="HZ59" s="1">
        <v>1</v>
      </c>
      <c r="IA59" s="1">
        <v>0</v>
      </c>
      <c r="IB59" s="1">
        <v>1</v>
      </c>
      <c r="IC59" s="1">
        <v>7</v>
      </c>
    </row>
    <row r="60" spans="1:237" ht="26" x14ac:dyDescent="0.35">
      <c r="A60" s="4">
        <v>43957.482446099537</v>
      </c>
      <c r="B60" s="2" t="s">
        <v>2599</v>
      </c>
      <c r="C60" s="2">
        <v>42</v>
      </c>
      <c r="D60" s="2" t="s">
        <v>51</v>
      </c>
      <c r="E60" s="2" t="s">
        <v>50</v>
      </c>
      <c r="F60" s="2"/>
      <c r="G60" s="2"/>
      <c r="H60" s="2"/>
      <c r="I60" s="2"/>
      <c r="J60" s="2" t="s">
        <v>7</v>
      </c>
      <c r="L60" s="2" t="s">
        <v>7</v>
      </c>
      <c r="N60" s="2" t="s">
        <v>9</v>
      </c>
      <c r="O60" s="2" t="s">
        <v>773</v>
      </c>
      <c r="P60" s="2" t="s">
        <v>772</v>
      </c>
      <c r="Q60" s="2" t="s">
        <v>20</v>
      </c>
      <c r="R60" s="2" t="s">
        <v>40</v>
      </c>
      <c r="S60" s="2" t="s">
        <v>20</v>
      </c>
      <c r="T60" s="2">
        <v>1</v>
      </c>
      <c r="U60" s="2" t="s">
        <v>20</v>
      </c>
      <c r="V60" s="2" t="s">
        <v>39</v>
      </c>
      <c r="W60" s="2" t="s">
        <v>20</v>
      </c>
      <c r="X60" s="2">
        <v>5</v>
      </c>
      <c r="Y60" s="2" t="s">
        <v>20</v>
      </c>
      <c r="Z60" s="2" t="s">
        <v>133</v>
      </c>
      <c r="AA60" s="2" t="s">
        <v>9</v>
      </c>
      <c r="AB60" s="2" t="s">
        <v>771</v>
      </c>
      <c r="AC60" s="2" t="s">
        <v>9</v>
      </c>
      <c r="AD60" s="2" t="s">
        <v>770</v>
      </c>
      <c r="AE60" s="2" t="s">
        <v>9</v>
      </c>
      <c r="AF60" s="2" t="s">
        <v>132</v>
      </c>
      <c r="AG60" s="2" t="s">
        <v>256</v>
      </c>
      <c r="AH60" s="2" t="s">
        <v>7</v>
      </c>
      <c r="AJ60" s="198">
        <v>6</v>
      </c>
      <c r="AK60" s="2">
        <v>120</v>
      </c>
      <c r="AL60" s="2">
        <v>6</v>
      </c>
      <c r="AM60" s="2">
        <v>60</v>
      </c>
      <c r="AN60" s="2">
        <v>6</v>
      </c>
      <c r="AO60" s="2">
        <v>120</v>
      </c>
      <c r="AP60" s="2">
        <v>120</v>
      </c>
      <c r="AQ60" s="198">
        <v>4</v>
      </c>
      <c r="AR60" s="2">
        <v>4</v>
      </c>
      <c r="AS60" s="2">
        <v>1</v>
      </c>
      <c r="AT60" s="2">
        <v>1</v>
      </c>
      <c r="AU60" s="2">
        <v>2</v>
      </c>
      <c r="AV60" s="2">
        <v>1</v>
      </c>
      <c r="AW60" s="2">
        <v>2</v>
      </c>
      <c r="AX60" s="2">
        <v>4</v>
      </c>
      <c r="AY60" s="2">
        <v>1</v>
      </c>
      <c r="AZ60" s="2">
        <v>3</v>
      </c>
      <c r="BA60" s="2">
        <v>4</v>
      </c>
      <c r="BB60" s="2">
        <v>1</v>
      </c>
      <c r="BC60" s="2">
        <v>1</v>
      </c>
      <c r="BD60" s="2">
        <v>1</v>
      </c>
      <c r="BE60" s="2">
        <v>3</v>
      </c>
      <c r="BF60" s="2">
        <v>3</v>
      </c>
      <c r="BG60" s="2">
        <v>1</v>
      </c>
      <c r="BH60" s="2">
        <v>1</v>
      </c>
      <c r="BI60" s="2">
        <v>3</v>
      </c>
      <c r="BJ60" s="2">
        <v>3</v>
      </c>
      <c r="BK60" s="198">
        <v>0</v>
      </c>
      <c r="BL60" s="2">
        <v>0</v>
      </c>
      <c r="BM60" s="2">
        <v>0</v>
      </c>
      <c r="BN60" s="2">
        <v>0</v>
      </c>
      <c r="BO60" s="2">
        <v>4</v>
      </c>
      <c r="BP60" s="2">
        <v>0</v>
      </c>
      <c r="BQ60" s="2">
        <v>0</v>
      </c>
      <c r="BR60" s="2">
        <v>0</v>
      </c>
      <c r="BS60" s="2">
        <v>4</v>
      </c>
      <c r="BT60" s="2">
        <v>0</v>
      </c>
      <c r="BU60" s="2">
        <v>0</v>
      </c>
      <c r="BV60" s="2">
        <v>0</v>
      </c>
      <c r="BW60" s="2">
        <v>4</v>
      </c>
      <c r="BX60" s="2">
        <v>0</v>
      </c>
      <c r="BY60" s="2">
        <v>0</v>
      </c>
      <c r="BZ60" s="2">
        <v>0</v>
      </c>
      <c r="CA60" s="2">
        <v>0</v>
      </c>
      <c r="CB60" s="2">
        <v>0</v>
      </c>
      <c r="CC60" s="2">
        <v>0</v>
      </c>
      <c r="CD60" s="2">
        <v>0</v>
      </c>
      <c r="CE60" s="2">
        <v>0</v>
      </c>
      <c r="CF60" s="2">
        <v>0</v>
      </c>
      <c r="CG60" s="2">
        <v>0</v>
      </c>
      <c r="CH60" s="2">
        <v>4</v>
      </c>
      <c r="CI60" s="2">
        <v>0</v>
      </c>
      <c r="CJ60" s="2">
        <v>0</v>
      </c>
      <c r="CK60" s="2">
        <v>0</v>
      </c>
      <c r="CL60" s="2">
        <v>0</v>
      </c>
      <c r="CM60" s="2">
        <v>0</v>
      </c>
      <c r="CN60" s="2">
        <v>0</v>
      </c>
      <c r="CO60" s="2">
        <v>0</v>
      </c>
      <c r="CP60" s="2">
        <v>4</v>
      </c>
      <c r="CQ60" s="2">
        <v>0</v>
      </c>
      <c r="CR60" s="2">
        <v>0</v>
      </c>
      <c r="CS60" s="2">
        <v>4</v>
      </c>
      <c r="CT60" s="2">
        <v>0</v>
      </c>
      <c r="CU60" s="2">
        <v>0</v>
      </c>
      <c r="CV60" s="198">
        <v>2</v>
      </c>
      <c r="CW60" s="2">
        <v>1</v>
      </c>
      <c r="CX60" s="2">
        <v>2</v>
      </c>
      <c r="CY60" s="2">
        <v>1</v>
      </c>
      <c r="CZ60" s="2">
        <v>1</v>
      </c>
      <c r="DA60" s="2">
        <v>1</v>
      </c>
      <c r="DB60" s="2">
        <v>1</v>
      </c>
      <c r="DC60" s="2">
        <v>1</v>
      </c>
      <c r="DD60" s="2">
        <v>1</v>
      </c>
      <c r="DE60" s="2">
        <v>1</v>
      </c>
      <c r="DF60" s="2">
        <v>1</v>
      </c>
      <c r="DG60" s="2">
        <v>1</v>
      </c>
      <c r="DH60" s="2">
        <v>1</v>
      </c>
      <c r="DI60" s="2">
        <v>1</v>
      </c>
      <c r="DJ60" s="2">
        <v>1</v>
      </c>
      <c r="DK60" s="2">
        <v>1</v>
      </c>
      <c r="DL60" s="2">
        <v>1</v>
      </c>
      <c r="DM60" s="2">
        <v>1</v>
      </c>
      <c r="DN60" s="2">
        <v>1</v>
      </c>
      <c r="DO60" s="231" t="s">
        <v>769</v>
      </c>
      <c r="DP60" s="232" t="s">
        <v>253</v>
      </c>
      <c r="DQ60" s="233" t="s">
        <v>768</v>
      </c>
      <c r="DR60" s="232">
        <v>7</v>
      </c>
      <c r="DS60" s="232" t="s">
        <v>26</v>
      </c>
      <c r="DT60" s="232" t="s">
        <v>26</v>
      </c>
      <c r="DU60" s="232" t="s">
        <v>103</v>
      </c>
      <c r="DV60" s="232" t="s">
        <v>26</v>
      </c>
      <c r="DW60" s="232" t="s">
        <v>26</v>
      </c>
      <c r="DX60" s="232" t="s">
        <v>26</v>
      </c>
      <c r="DY60" s="232" t="s">
        <v>103</v>
      </c>
      <c r="DZ60" s="232" t="s">
        <v>103</v>
      </c>
      <c r="EA60" s="232" t="s">
        <v>103</v>
      </c>
      <c r="EB60" s="232" t="s">
        <v>767</v>
      </c>
      <c r="EC60" s="232" t="s">
        <v>125</v>
      </c>
      <c r="ED60" s="232" t="s">
        <v>26</v>
      </c>
      <c r="EE60" s="232" t="s">
        <v>66</v>
      </c>
      <c r="EF60" s="232" t="s">
        <v>23</v>
      </c>
      <c r="EG60" s="198">
        <v>60</v>
      </c>
      <c r="EH60" s="2" t="s">
        <v>7</v>
      </c>
      <c r="EI60" s="2" t="s">
        <v>7</v>
      </c>
      <c r="EJ60" s="2" t="s">
        <v>766</v>
      </c>
      <c r="EK60" s="2" t="s">
        <v>21</v>
      </c>
      <c r="EL60" s="2" t="s">
        <v>22</v>
      </c>
      <c r="EM60" s="198">
        <v>4</v>
      </c>
      <c r="EN60" s="2">
        <v>3</v>
      </c>
      <c r="EO60" s="2">
        <v>2</v>
      </c>
      <c r="EP60" s="2">
        <v>4</v>
      </c>
      <c r="EQ60" s="2" t="s">
        <v>19</v>
      </c>
      <c r="ER60" s="2" t="s">
        <v>16</v>
      </c>
      <c r="ES60" s="2" t="s">
        <v>17</v>
      </c>
      <c r="ET60" s="2" t="s">
        <v>18</v>
      </c>
      <c r="EU60" s="2" t="s">
        <v>20</v>
      </c>
      <c r="EV60" s="2">
        <v>3</v>
      </c>
      <c r="EW60" s="2">
        <v>4</v>
      </c>
      <c r="EX60" s="2">
        <v>4</v>
      </c>
      <c r="EY60" s="2">
        <v>4</v>
      </c>
      <c r="EZ60" s="2" t="s">
        <v>412</v>
      </c>
      <c r="FA60" s="2" t="s">
        <v>14</v>
      </c>
      <c r="FB60" s="2" t="s">
        <v>7</v>
      </c>
      <c r="FC60" s="2" t="s">
        <v>94</v>
      </c>
      <c r="FD60" s="2" t="s">
        <v>94</v>
      </c>
      <c r="FE60" s="2" t="s">
        <v>7</v>
      </c>
      <c r="FF60" s="2" t="s">
        <v>7</v>
      </c>
      <c r="FG60" s="2" t="s">
        <v>7</v>
      </c>
      <c r="FH60" s="198" t="s">
        <v>12</v>
      </c>
      <c r="FI60" s="2" t="s">
        <v>11</v>
      </c>
      <c r="FJ60" s="2" t="s">
        <v>7</v>
      </c>
      <c r="FK60" s="2" t="s">
        <v>7</v>
      </c>
      <c r="FM60" s="2" t="s">
        <v>399</v>
      </c>
      <c r="FN60" s="2" t="s">
        <v>7</v>
      </c>
      <c r="FO60" s="2" t="s">
        <v>9</v>
      </c>
      <c r="FP60" s="2" t="s">
        <v>9</v>
      </c>
      <c r="FQ60" s="2" t="s">
        <v>8</v>
      </c>
      <c r="FR60" s="2" t="s">
        <v>7</v>
      </c>
      <c r="FS60" s="2" t="s">
        <v>7</v>
      </c>
      <c r="FU60" s="2" t="s">
        <v>7</v>
      </c>
      <c r="FV60" s="2" t="s">
        <v>7</v>
      </c>
      <c r="FW60" s="2" t="s">
        <v>121</v>
      </c>
      <c r="FX60" s="2">
        <v>9</v>
      </c>
      <c r="GF60" s="2" t="s">
        <v>5</v>
      </c>
      <c r="GV60" s="2" t="s">
        <v>54</v>
      </c>
      <c r="GW60" s="2" t="s">
        <v>1</v>
      </c>
      <c r="GX60" s="2" t="s">
        <v>1</v>
      </c>
      <c r="GZ60" s="2" t="s">
        <v>1</v>
      </c>
      <c r="HD60" s="2" t="s">
        <v>1</v>
      </c>
      <c r="HL60" s="2" t="s">
        <v>0</v>
      </c>
      <c r="HM60">
        <f t="shared" si="0"/>
        <v>21</v>
      </c>
      <c r="HN60">
        <f t="shared" si="1"/>
        <v>0</v>
      </c>
      <c r="HO60">
        <f t="shared" si="2"/>
        <v>24</v>
      </c>
      <c r="HP60" s="1">
        <f t="shared" si="3"/>
        <v>0</v>
      </c>
      <c r="HQ60" s="1">
        <f t="shared" si="4"/>
        <v>0</v>
      </c>
      <c r="HR60" s="1">
        <f t="shared" si="5"/>
        <v>0</v>
      </c>
      <c r="HS60" s="1">
        <f t="shared" si="6"/>
        <v>0</v>
      </c>
      <c r="HT60" s="1">
        <f t="shared" si="7"/>
        <v>28</v>
      </c>
      <c r="HU60" s="1">
        <f t="shared" si="8"/>
        <v>9000</v>
      </c>
      <c r="HV60" s="1">
        <v>0</v>
      </c>
      <c r="HW60" s="1">
        <v>1</v>
      </c>
      <c r="HX60" s="1">
        <v>1</v>
      </c>
      <c r="HY60" s="1">
        <v>1</v>
      </c>
      <c r="HZ60" s="1">
        <v>1</v>
      </c>
      <c r="IA60" s="1">
        <v>2</v>
      </c>
      <c r="IB60" s="1">
        <v>0</v>
      </c>
      <c r="IC60" s="1">
        <v>6</v>
      </c>
    </row>
    <row r="61" spans="1:237" ht="26" x14ac:dyDescent="0.35">
      <c r="A61" s="4">
        <v>43955.262874849534</v>
      </c>
      <c r="B61" s="2" t="s">
        <v>2600</v>
      </c>
      <c r="C61" s="2">
        <v>68</v>
      </c>
      <c r="D61" s="2" t="s">
        <v>139</v>
      </c>
      <c r="E61" s="2" t="s">
        <v>138</v>
      </c>
      <c r="F61" s="2"/>
      <c r="G61" s="2"/>
      <c r="H61" s="2"/>
      <c r="I61" s="2"/>
      <c r="J61" s="2" t="s">
        <v>7</v>
      </c>
      <c r="L61" s="2" t="s">
        <v>7</v>
      </c>
      <c r="N61" s="2" t="s">
        <v>7</v>
      </c>
      <c r="Q61" s="2" t="s">
        <v>20</v>
      </c>
      <c r="R61" s="2" t="s">
        <v>40</v>
      </c>
      <c r="S61" s="2" t="s">
        <v>20</v>
      </c>
      <c r="T61" s="2" t="s">
        <v>20</v>
      </c>
      <c r="U61" s="2" t="s">
        <v>20</v>
      </c>
      <c r="V61" s="2" t="s">
        <v>39</v>
      </c>
      <c r="W61" s="2" t="s">
        <v>79</v>
      </c>
      <c r="X61" s="2" t="s">
        <v>20</v>
      </c>
      <c r="Y61" s="2" t="s">
        <v>20</v>
      </c>
      <c r="Z61" s="2" t="s">
        <v>133</v>
      </c>
      <c r="AA61" s="2" t="s">
        <v>7</v>
      </c>
      <c r="AC61" s="2" t="s">
        <v>7</v>
      </c>
      <c r="AE61" s="2" t="s">
        <v>9</v>
      </c>
      <c r="AF61" s="2" t="s">
        <v>132</v>
      </c>
      <c r="AG61" s="2" t="s">
        <v>995</v>
      </c>
      <c r="AH61" s="2" t="s">
        <v>7</v>
      </c>
      <c r="AJ61" s="198">
        <v>0</v>
      </c>
      <c r="AK61" s="2">
        <v>0</v>
      </c>
      <c r="AL61" s="2">
        <v>0</v>
      </c>
      <c r="AM61" s="2">
        <v>0</v>
      </c>
      <c r="AN61" s="2">
        <v>7</v>
      </c>
      <c r="AO61" s="2">
        <v>120</v>
      </c>
      <c r="AP61" s="2">
        <v>180</v>
      </c>
      <c r="AQ61" s="198">
        <v>3</v>
      </c>
      <c r="AR61" s="2">
        <v>2</v>
      </c>
      <c r="AS61" s="2">
        <v>2</v>
      </c>
      <c r="AT61" s="2">
        <v>2</v>
      </c>
      <c r="AU61" s="2">
        <v>2</v>
      </c>
      <c r="AV61" s="2">
        <v>3</v>
      </c>
      <c r="AW61" s="2">
        <v>4</v>
      </c>
      <c r="AX61" s="2">
        <v>2</v>
      </c>
      <c r="AY61" s="2">
        <v>3</v>
      </c>
      <c r="AZ61" s="2">
        <v>2</v>
      </c>
      <c r="BA61" s="2">
        <v>2</v>
      </c>
      <c r="BB61" s="2">
        <v>3</v>
      </c>
      <c r="BC61" s="2">
        <v>3</v>
      </c>
      <c r="BD61" s="2">
        <v>3</v>
      </c>
      <c r="BE61" s="2">
        <v>2</v>
      </c>
      <c r="BF61" s="2">
        <v>3</v>
      </c>
      <c r="BG61" s="2">
        <v>4</v>
      </c>
      <c r="BH61" s="2">
        <v>2</v>
      </c>
      <c r="BI61" s="2">
        <v>2</v>
      </c>
      <c r="BJ61" s="2">
        <v>2</v>
      </c>
      <c r="BK61" s="198">
        <v>2</v>
      </c>
      <c r="BL61" s="2">
        <v>1</v>
      </c>
      <c r="BM61" s="2">
        <v>1</v>
      </c>
      <c r="BN61" s="2">
        <v>1</v>
      </c>
      <c r="BO61" s="2">
        <v>2</v>
      </c>
      <c r="BP61" s="2">
        <v>2</v>
      </c>
      <c r="BQ61" s="2">
        <v>0</v>
      </c>
      <c r="BR61" s="2">
        <v>3</v>
      </c>
      <c r="BS61" s="2">
        <v>2</v>
      </c>
      <c r="BT61" s="2">
        <v>3</v>
      </c>
      <c r="BU61" s="2">
        <v>2</v>
      </c>
      <c r="BV61" s="2">
        <v>3</v>
      </c>
      <c r="BW61" s="2">
        <v>2</v>
      </c>
      <c r="BX61" s="2">
        <v>2</v>
      </c>
      <c r="BY61" s="2">
        <v>2</v>
      </c>
      <c r="BZ61" s="2">
        <v>3</v>
      </c>
      <c r="CA61" s="2">
        <v>4</v>
      </c>
      <c r="CB61" s="2">
        <v>3</v>
      </c>
      <c r="CC61" s="2">
        <v>2</v>
      </c>
      <c r="CD61" s="2">
        <v>3</v>
      </c>
      <c r="CE61" s="2">
        <v>3</v>
      </c>
      <c r="CF61" s="2">
        <v>3</v>
      </c>
      <c r="CG61" s="2">
        <v>1</v>
      </c>
      <c r="CH61" s="2">
        <v>3</v>
      </c>
      <c r="CI61" s="2">
        <v>2</v>
      </c>
      <c r="CJ61" s="2">
        <v>2</v>
      </c>
      <c r="CK61" s="2">
        <v>4</v>
      </c>
      <c r="CL61" s="2">
        <v>4</v>
      </c>
      <c r="CM61" s="2">
        <v>4</v>
      </c>
      <c r="CN61" s="2">
        <v>4</v>
      </c>
      <c r="CO61" s="2">
        <v>1</v>
      </c>
      <c r="CP61" s="2">
        <v>1</v>
      </c>
      <c r="CQ61" s="2">
        <v>3</v>
      </c>
      <c r="CR61" s="2">
        <v>2</v>
      </c>
      <c r="CS61" s="2">
        <v>2</v>
      </c>
      <c r="CT61" s="2">
        <v>4</v>
      </c>
      <c r="CU61" s="2">
        <v>3</v>
      </c>
      <c r="CV61" s="198">
        <v>4</v>
      </c>
      <c r="CW61" s="2">
        <v>2</v>
      </c>
      <c r="CX61" s="2">
        <v>2</v>
      </c>
      <c r="CY61" s="2">
        <v>1</v>
      </c>
      <c r="CZ61" s="2">
        <v>1</v>
      </c>
      <c r="DA61" s="2">
        <v>3</v>
      </c>
      <c r="DB61" s="2">
        <v>1</v>
      </c>
      <c r="DC61" s="2">
        <v>1</v>
      </c>
      <c r="DD61" s="2">
        <v>1</v>
      </c>
      <c r="DE61" s="2">
        <v>1</v>
      </c>
      <c r="DF61" s="2">
        <v>2</v>
      </c>
      <c r="DG61" s="2">
        <v>3</v>
      </c>
      <c r="DH61" s="2">
        <v>3</v>
      </c>
      <c r="DI61" s="2">
        <v>1</v>
      </c>
      <c r="DJ61" s="2">
        <v>4</v>
      </c>
      <c r="DK61" s="2">
        <v>1</v>
      </c>
      <c r="DL61" s="2">
        <v>1</v>
      </c>
      <c r="DM61" s="2">
        <v>1</v>
      </c>
      <c r="DN61" s="2">
        <v>1</v>
      </c>
      <c r="DO61" s="234" t="s">
        <v>994</v>
      </c>
      <c r="DP61" s="232">
        <v>25</v>
      </c>
      <c r="DQ61" s="233" t="s">
        <v>165</v>
      </c>
      <c r="DR61" s="232">
        <v>7</v>
      </c>
      <c r="DS61" s="232" t="s">
        <v>26</v>
      </c>
      <c r="DT61" s="232" t="s">
        <v>26</v>
      </c>
      <c r="DU61" s="232" t="s">
        <v>68</v>
      </c>
      <c r="DV61" s="232" t="s">
        <v>26</v>
      </c>
      <c r="DW61" s="232" t="s">
        <v>26</v>
      </c>
      <c r="DX61" s="232" t="s">
        <v>26</v>
      </c>
      <c r="DY61" s="232" t="s">
        <v>26</v>
      </c>
      <c r="DZ61" s="232" t="s">
        <v>26</v>
      </c>
      <c r="EA61" s="232" t="s">
        <v>26</v>
      </c>
      <c r="EB61" s="232" t="s">
        <v>102</v>
      </c>
      <c r="EC61" s="232" t="s">
        <v>201</v>
      </c>
      <c r="ED61" s="232" t="s">
        <v>26</v>
      </c>
      <c r="EE61" s="232" t="s">
        <v>101</v>
      </c>
      <c r="EF61" s="232" t="s">
        <v>100</v>
      </c>
      <c r="EG61" s="198">
        <v>240</v>
      </c>
      <c r="EH61" s="2" t="s">
        <v>7</v>
      </c>
      <c r="EI61" s="2" t="s">
        <v>7</v>
      </c>
      <c r="EJ61" s="2" t="s">
        <v>993</v>
      </c>
      <c r="EK61" s="2" t="s">
        <v>96</v>
      </c>
      <c r="EL61" s="2" t="s">
        <v>96</v>
      </c>
      <c r="EM61" s="198">
        <v>5</v>
      </c>
      <c r="EN61" s="2">
        <v>1</v>
      </c>
      <c r="EO61" s="2">
        <v>5</v>
      </c>
      <c r="EP61" s="2">
        <v>1</v>
      </c>
      <c r="EQ61" s="2" t="s">
        <v>18</v>
      </c>
      <c r="ER61" s="2" t="s">
        <v>19</v>
      </c>
      <c r="ES61" s="2" t="s">
        <v>17</v>
      </c>
      <c r="ET61" s="2" t="s">
        <v>16</v>
      </c>
      <c r="EU61" s="2" t="s">
        <v>20</v>
      </c>
      <c r="EV61" s="2">
        <v>4</v>
      </c>
      <c r="EW61" s="2">
        <v>3</v>
      </c>
      <c r="EX61" s="2">
        <v>4</v>
      </c>
      <c r="EY61" s="2">
        <v>4</v>
      </c>
      <c r="EZ61" s="2" t="s">
        <v>992</v>
      </c>
      <c r="FA61" s="2" t="s">
        <v>233</v>
      </c>
      <c r="FB61" s="2" t="s">
        <v>7</v>
      </c>
      <c r="FC61" s="2" t="s">
        <v>94</v>
      </c>
      <c r="FD61" s="2" t="s">
        <v>162</v>
      </c>
      <c r="FE61" s="2" t="s">
        <v>7</v>
      </c>
      <c r="FF61" s="2" t="s">
        <v>7</v>
      </c>
      <c r="FG61" s="2" t="s">
        <v>7</v>
      </c>
      <c r="FH61" s="198" t="s">
        <v>232</v>
      </c>
      <c r="FI61" s="2" t="s">
        <v>92</v>
      </c>
      <c r="FJ61" s="2" t="s">
        <v>7</v>
      </c>
      <c r="FK61" s="2" t="s">
        <v>7</v>
      </c>
      <c r="FM61" s="2" t="s">
        <v>991</v>
      </c>
      <c r="FN61" s="2" t="s">
        <v>7</v>
      </c>
      <c r="FO61" s="2" t="s">
        <v>7</v>
      </c>
      <c r="FP61" s="2" t="s">
        <v>7</v>
      </c>
      <c r="FR61" s="2" t="s">
        <v>7</v>
      </c>
      <c r="FS61" s="2" t="s">
        <v>7</v>
      </c>
      <c r="FU61" s="2" t="s">
        <v>7</v>
      </c>
      <c r="FV61" s="2" t="s">
        <v>7</v>
      </c>
      <c r="FW61" s="2" t="s">
        <v>90</v>
      </c>
      <c r="GC61" s="2">
        <v>6</v>
      </c>
      <c r="GF61" s="2" t="s">
        <v>5</v>
      </c>
      <c r="GV61" s="2" t="s">
        <v>54</v>
      </c>
      <c r="GZ61" s="2" t="s">
        <v>141</v>
      </c>
      <c r="HB61" s="2" t="s">
        <v>293</v>
      </c>
      <c r="HC61" s="2" t="s">
        <v>1</v>
      </c>
      <c r="HD61" s="2" t="s">
        <v>1</v>
      </c>
      <c r="HL61" s="2" t="s">
        <v>0</v>
      </c>
      <c r="HM61">
        <f t="shared" si="0"/>
        <v>34</v>
      </c>
      <c r="HN61">
        <f t="shared" si="1"/>
        <v>16</v>
      </c>
      <c r="HO61">
        <f t="shared" si="2"/>
        <v>12</v>
      </c>
      <c r="HP61" s="1">
        <f t="shared" si="3"/>
        <v>20</v>
      </c>
      <c r="HQ61" s="1">
        <f t="shared" si="4"/>
        <v>17</v>
      </c>
      <c r="HR61" s="1">
        <f t="shared" si="5"/>
        <v>11</v>
      </c>
      <c r="HS61" s="1">
        <f t="shared" si="6"/>
        <v>13</v>
      </c>
      <c r="HT61" s="1">
        <f t="shared" si="7"/>
        <v>57</v>
      </c>
      <c r="HU61" s="1">
        <f t="shared" si="8"/>
        <v>2100</v>
      </c>
      <c r="HV61" s="1">
        <v>1</v>
      </c>
      <c r="HW61" s="1">
        <v>1</v>
      </c>
      <c r="HX61" s="1">
        <v>1</v>
      </c>
      <c r="HY61" s="1">
        <v>0</v>
      </c>
      <c r="HZ61" s="1">
        <v>1</v>
      </c>
      <c r="IA61" s="1">
        <v>3</v>
      </c>
      <c r="IB61" s="1">
        <v>1</v>
      </c>
      <c r="IC61" s="1">
        <v>8</v>
      </c>
    </row>
    <row r="62" spans="1:237" ht="14.5" x14ac:dyDescent="0.35">
      <c r="A62" s="4">
        <v>43957.198634432869</v>
      </c>
      <c r="B62" s="2" t="s">
        <v>2601</v>
      </c>
      <c r="C62" s="2">
        <v>67</v>
      </c>
      <c r="D62" s="2" t="s">
        <v>51</v>
      </c>
      <c r="E62" s="2" t="s">
        <v>138</v>
      </c>
      <c r="F62" s="2"/>
      <c r="G62" s="2"/>
      <c r="H62" s="2"/>
      <c r="I62" s="2"/>
      <c r="J62" s="2" t="s">
        <v>7</v>
      </c>
      <c r="L62" s="2" t="s">
        <v>7</v>
      </c>
      <c r="N62" s="2" t="s">
        <v>7</v>
      </c>
      <c r="Q62" s="2" t="s">
        <v>907</v>
      </c>
      <c r="R62" s="2" t="s">
        <v>175</v>
      </c>
      <c r="S62" s="2" t="s">
        <v>20</v>
      </c>
      <c r="T62" s="2" t="s">
        <v>494</v>
      </c>
      <c r="U62" s="2">
        <v>1</v>
      </c>
      <c r="V62" s="2" t="s">
        <v>39</v>
      </c>
      <c r="W62" s="2">
        <v>1</v>
      </c>
      <c r="X62" s="2" t="s">
        <v>20</v>
      </c>
      <c r="Y62" s="2" t="s">
        <v>20</v>
      </c>
      <c r="Z62" s="2" t="s">
        <v>38</v>
      </c>
      <c r="AA62" s="2" t="s">
        <v>7</v>
      </c>
      <c r="AC62" s="2" t="s">
        <v>7</v>
      </c>
      <c r="AE62" s="2" t="s">
        <v>7</v>
      </c>
      <c r="AF62" s="2" t="s">
        <v>20</v>
      </c>
      <c r="AH62" s="2" t="s">
        <v>7</v>
      </c>
      <c r="AJ62" s="198">
        <v>0</v>
      </c>
      <c r="AK62" s="1">
        <v>0</v>
      </c>
      <c r="AL62" s="2">
        <v>0</v>
      </c>
      <c r="AM62" s="1">
        <v>0</v>
      </c>
      <c r="AN62" s="2">
        <v>7</v>
      </c>
      <c r="AO62" s="2">
        <v>10</v>
      </c>
      <c r="AP62" s="2">
        <v>240</v>
      </c>
      <c r="AQ62" s="198">
        <v>3</v>
      </c>
      <c r="AR62" s="2">
        <v>4</v>
      </c>
      <c r="AS62" s="2">
        <v>2</v>
      </c>
      <c r="AT62" s="2">
        <v>2</v>
      </c>
      <c r="AU62" s="2">
        <v>3</v>
      </c>
      <c r="AV62" s="2">
        <v>2</v>
      </c>
      <c r="AW62" s="2">
        <v>2</v>
      </c>
      <c r="AX62" s="2">
        <v>2</v>
      </c>
      <c r="AY62" s="2">
        <v>1</v>
      </c>
      <c r="AZ62" s="2">
        <v>4</v>
      </c>
      <c r="BA62" s="2">
        <v>4</v>
      </c>
      <c r="BB62" s="2">
        <v>2</v>
      </c>
      <c r="BC62" s="2">
        <v>2</v>
      </c>
      <c r="BD62" s="2">
        <v>1</v>
      </c>
      <c r="BE62" s="2">
        <v>3</v>
      </c>
      <c r="BF62" s="2">
        <v>4</v>
      </c>
      <c r="BG62" s="2">
        <v>2</v>
      </c>
      <c r="BH62" s="2">
        <v>1</v>
      </c>
      <c r="BI62" s="2">
        <v>2</v>
      </c>
      <c r="BJ62" s="2">
        <v>4</v>
      </c>
      <c r="BK62" s="198">
        <v>0</v>
      </c>
      <c r="BL62" s="2">
        <v>0</v>
      </c>
      <c r="BM62" s="2">
        <v>0</v>
      </c>
      <c r="BN62" s="2">
        <v>0</v>
      </c>
      <c r="BO62" s="2">
        <v>3</v>
      </c>
      <c r="BP62" s="2">
        <v>0</v>
      </c>
      <c r="BQ62" s="2">
        <v>1</v>
      </c>
      <c r="BR62" s="2">
        <v>0</v>
      </c>
      <c r="BS62" s="2">
        <v>2</v>
      </c>
      <c r="BT62" s="2">
        <v>2</v>
      </c>
      <c r="BU62" s="2">
        <v>1</v>
      </c>
      <c r="BV62" s="2">
        <v>1</v>
      </c>
      <c r="BW62" s="2">
        <v>2</v>
      </c>
      <c r="BX62" s="2">
        <v>3</v>
      </c>
      <c r="BY62" s="2">
        <v>2</v>
      </c>
      <c r="BZ62" s="2">
        <v>2</v>
      </c>
      <c r="CA62" s="2">
        <v>0</v>
      </c>
      <c r="CB62" s="2">
        <v>0</v>
      </c>
      <c r="CC62" s="2">
        <v>0</v>
      </c>
      <c r="CD62" s="2">
        <v>0</v>
      </c>
      <c r="CE62" s="2">
        <v>0</v>
      </c>
      <c r="CF62" s="2">
        <v>0</v>
      </c>
      <c r="CG62" s="2">
        <v>0</v>
      </c>
      <c r="CH62" s="2">
        <v>3</v>
      </c>
      <c r="CI62" s="2">
        <v>1</v>
      </c>
      <c r="CJ62" s="2">
        <v>0</v>
      </c>
      <c r="CK62" s="2">
        <v>0</v>
      </c>
      <c r="CL62" s="2">
        <v>2</v>
      </c>
      <c r="CM62" s="2">
        <v>0</v>
      </c>
      <c r="CN62" s="2">
        <v>1</v>
      </c>
      <c r="CO62" s="2">
        <v>0</v>
      </c>
      <c r="CP62" s="2">
        <v>0</v>
      </c>
      <c r="CQ62" s="2">
        <v>0</v>
      </c>
      <c r="CR62" s="2">
        <v>0</v>
      </c>
      <c r="CS62" s="2">
        <v>3</v>
      </c>
      <c r="CT62" s="2">
        <v>0</v>
      </c>
      <c r="CU62" s="2">
        <v>0</v>
      </c>
      <c r="CV62" s="198">
        <v>1</v>
      </c>
      <c r="CW62" s="2">
        <v>1</v>
      </c>
      <c r="CX62" s="2">
        <v>1</v>
      </c>
      <c r="CY62" s="2">
        <v>1</v>
      </c>
      <c r="CZ62" s="2">
        <v>1</v>
      </c>
      <c r="DA62" s="2">
        <v>1</v>
      </c>
      <c r="DB62" s="2">
        <v>1</v>
      </c>
      <c r="DC62" s="2">
        <v>1</v>
      </c>
      <c r="DD62" s="2">
        <v>1</v>
      </c>
      <c r="DE62" s="2">
        <v>1</v>
      </c>
      <c r="DF62" s="2">
        <v>1</v>
      </c>
      <c r="DG62" s="2">
        <v>1</v>
      </c>
      <c r="DH62" s="2">
        <v>1</v>
      </c>
      <c r="DI62" s="2">
        <v>1</v>
      </c>
      <c r="DJ62" s="2">
        <v>1</v>
      </c>
      <c r="DK62" s="2">
        <v>1</v>
      </c>
      <c r="DL62" s="2">
        <v>1</v>
      </c>
      <c r="DM62" s="2">
        <v>1</v>
      </c>
      <c r="DN62" s="2">
        <v>1</v>
      </c>
      <c r="DO62" s="231" t="s">
        <v>733</v>
      </c>
      <c r="DP62" s="232">
        <v>30</v>
      </c>
      <c r="DQ62" s="233" t="s">
        <v>906</v>
      </c>
      <c r="DR62" s="232">
        <v>8</v>
      </c>
      <c r="DS62" s="232" t="s">
        <v>26</v>
      </c>
      <c r="DT62" s="232" t="s">
        <v>26</v>
      </c>
      <c r="DU62" s="232" t="s">
        <v>26</v>
      </c>
      <c r="DV62" s="232" t="s">
        <v>26</v>
      </c>
      <c r="DW62" s="232" t="s">
        <v>26</v>
      </c>
      <c r="DX62" s="232" t="s">
        <v>26</v>
      </c>
      <c r="DY62" s="232" t="s">
        <v>26</v>
      </c>
      <c r="DZ62" s="232" t="s">
        <v>26</v>
      </c>
      <c r="EA62" s="232" t="s">
        <v>26</v>
      </c>
      <c r="EB62" s="232" t="s">
        <v>7</v>
      </c>
      <c r="EC62" s="232" t="s">
        <v>26</v>
      </c>
      <c r="ED62" s="232" t="s">
        <v>26</v>
      </c>
      <c r="EE62" s="232" t="s">
        <v>66</v>
      </c>
      <c r="EF62" s="232" t="s">
        <v>65</v>
      </c>
      <c r="EG62" s="198">
        <v>60</v>
      </c>
      <c r="EH62" s="2" t="s">
        <v>9</v>
      </c>
      <c r="EI62" s="2" t="s">
        <v>7</v>
      </c>
      <c r="EJ62" s="2" t="s">
        <v>905</v>
      </c>
      <c r="EK62" s="2" t="s">
        <v>21</v>
      </c>
      <c r="EL62" s="2" t="s">
        <v>21</v>
      </c>
      <c r="EM62" s="198">
        <v>5</v>
      </c>
      <c r="EN62" s="2">
        <v>1</v>
      </c>
      <c r="EO62" s="2">
        <v>5</v>
      </c>
      <c r="EP62" s="2">
        <v>1</v>
      </c>
      <c r="EQ62" s="2" t="s">
        <v>17</v>
      </c>
      <c r="ER62" s="2" t="s">
        <v>19</v>
      </c>
      <c r="ES62" s="2" t="s">
        <v>16</v>
      </c>
      <c r="ET62" s="2" t="s">
        <v>18</v>
      </c>
      <c r="EU62" s="2" t="s">
        <v>20</v>
      </c>
      <c r="EV62" s="2">
        <v>4</v>
      </c>
      <c r="EW62" s="2">
        <v>1</v>
      </c>
      <c r="EX62" s="2">
        <v>1</v>
      </c>
      <c r="EY62" s="2">
        <v>5</v>
      </c>
      <c r="FA62" s="2" t="s">
        <v>14</v>
      </c>
      <c r="FB62" s="2" t="s">
        <v>7</v>
      </c>
      <c r="FC62" s="2" t="s">
        <v>14</v>
      </c>
      <c r="FD62" s="2" t="s">
        <v>14</v>
      </c>
      <c r="FE62" s="2" t="s">
        <v>7</v>
      </c>
      <c r="FF62" s="2" t="s">
        <v>7</v>
      </c>
      <c r="FG62" s="2" t="s">
        <v>7</v>
      </c>
      <c r="FH62" s="198" t="s">
        <v>232</v>
      </c>
      <c r="FI62" s="2" t="s">
        <v>92</v>
      </c>
      <c r="FJ62" s="2" t="s">
        <v>7</v>
      </c>
      <c r="FK62" s="2" t="s">
        <v>7</v>
      </c>
      <c r="FM62" s="2" t="s">
        <v>904</v>
      </c>
      <c r="FN62" s="2" t="s">
        <v>7</v>
      </c>
      <c r="FO62" s="2" t="s">
        <v>7</v>
      </c>
      <c r="FP62" s="2" t="s">
        <v>7</v>
      </c>
      <c r="FR62" s="2" t="s">
        <v>7</v>
      </c>
      <c r="FS62" s="2" t="s">
        <v>7</v>
      </c>
      <c r="FU62" s="2" t="s">
        <v>7</v>
      </c>
      <c r="FV62" s="2" t="s">
        <v>7</v>
      </c>
      <c r="FW62" s="2" t="s">
        <v>90</v>
      </c>
      <c r="GC62" s="2">
        <v>10</v>
      </c>
      <c r="GF62" s="2" t="s">
        <v>5</v>
      </c>
      <c r="GV62" s="2" t="s">
        <v>54</v>
      </c>
      <c r="GZ62" s="2" t="s">
        <v>141</v>
      </c>
      <c r="HA62" s="2" t="s">
        <v>1</v>
      </c>
      <c r="HB62" s="2" t="s">
        <v>1</v>
      </c>
      <c r="HD62" s="2" t="s">
        <v>1</v>
      </c>
      <c r="HL62" s="2" t="s">
        <v>0</v>
      </c>
      <c r="HM62">
        <f t="shared" si="0"/>
        <v>19</v>
      </c>
      <c r="HN62">
        <f t="shared" si="1"/>
        <v>1</v>
      </c>
      <c r="HO62">
        <f t="shared" si="2"/>
        <v>13</v>
      </c>
      <c r="HP62" s="1">
        <f t="shared" si="3"/>
        <v>6</v>
      </c>
      <c r="HQ62" s="1">
        <f t="shared" si="4"/>
        <v>6</v>
      </c>
      <c r="HR62" s="1">
        <f t="shared" si="5"/>
        <v>3</v>
      </c>
      <c r="HS62" s="1">
        <f t="shared" si="6"/>
        <v>0</v>
      </c>
      <c r="HT62" s="1">
        <f t="shared" si="7"/>
        <v>34</v>
      </c>
      <c r="HU62" s="1">
        <f t="shared" si="8"/>
        <v>175</v>
      </c>
      <c r="HV62" s="1">
        <v>2</v>
      </c>
      <c r="HW62" s="1">
        <v>1</v>
      </c>
      <c r="HX62" s="1">
        <v>0</v>
      </c>
      <c r="HY62" s="1">
        <v>0</v>
      </c>
      <c r="HZ62" s="1">
        <v>0</v>
      </c>
      <c r="IA62" s="1">
        <v>0</v>
      </c>
      <c r="IB62" s="1">
        <v>0</v>
      </c>
      <c r="IC62" s="1">
        <v>3</v>
      </c>
    </row>
    <row r="63" spans="1:237" ht="88.5" x14ac:dyDescent="0.35">
      <c r="A63" s="4">
        <v>43959.580359027779</v>
      </c>
      <c r="B63" s="2" t="s">
        <v>2602</v>
      </c>
      <c r="C63" s="2">
        <v>77</v>
      </c>
      <c r="D63" s="2" t="s">
        <v>51</v>
      </c>
      <c r="E63" s="2" t="s">
        <v>50</v>
      </c>
      <c r="F63" s="2"/>
      <c r="G63" s="2"/>
      <c r="H63" s="2"/>
      <c r="I63" s="2"/>
      <c r="J63" s="2" t="s">
        <v>7</v>
      </c>
      <c r="L63" s="2" t="s">
        <v>7</v>
      </c>
      <c r="N63" s="2" t="s">
        <v>7</v>
      </c>
      <c r="Q63" s="2" t="s">
        <v>20</v>
      </c>
      <c r="R63" s="2" t="s">
        <v>40</v>
      </c>
      <c r="S63" s="2" t="s">
        <v>20</v>
      </c>
      <c r="T63" s="2" t="s">
        <v>20</v>
      </c>
      <c r="U63" s="2" t="s">
        <v>20</v>
      </c>
      <c r="V63" s="2" t="s">
        <v>80</v>
      </c>
      <c r="W63" s="2" t="s">
        <v>20</v>
      </c>
      <c r="X63" s="2" t="s">
        <v>20</v>
      </c>
      <c r="Y63" s="2" t="s">
        <v>20</v>
      </c>
      <c r="Z63" s="2" t="s">
        <v>133</v>
      </c>
      <c r="AA63" s="2" t="s">
        <v>9</v>
      </c>
      <c r="AB63" s="2" t="s">
        <v>408</v>
      </c>
      <c r="AC63" s="2" t="s">
        <v>9</v>
      </c>
      <c r="AD63" s="2" t="s">
        <v>407</v>
      </c>
      <c r="AE63" s="2" t="s">
        <v>9</v>
      </c>
      <c r="AF63" s="2" t="s">
        <v>172</v>
      </c>
      <c r="AG63" s="2" t="s">
        <v>406</v>
      </c>
      <c r="AH63" s="2" t="s">
        <v>9</v>
      </c>
      <c r="AI63" s="2" t="s">
        <v>405</v>
      </c>
      <c r="AJ63" s="198">
        <v>0</v>
      </c>
      <c r="AK63" s="2">
        <v>0</v>
      </c>
      <c r="AL63" s="2">
        <v>0</v>
      </c>
      <c r="AM63" s="2">
        <v>0</v>
      </c>
      <c r="AN63" s="2">
        <v>7</v>
      </c>
      <c r="AO63" s="2">
        <v>30</v>
      </c>
      <c r="AP63" s="2">
        <v>480</v>
      </c>
      <c r="AQ63" s="198">
        <v>4</v>
      </c>
      <c r="AR63" s="2">
        <v>4</v>
      </c>
      <c r="AS63" s="2">
        <v>1</v>
      </c>
      <c r="AT63" s="2">
        <v>1</v>
      </c>
      <c r="AU63" s="2">
        <v>4</v>
      </c>
      <c r="AV63" s="2">
        <v>1</v>
      </c>
      <c r="AW63" s="2">
        <v>2</v>
      </c>
      <c r="AX63" s="2">
        <v>4</v>
      </c>
      <c r="AY63" s="2">
        <v>1</v>
      </c>
      <c r="AZ63" s="2">
        <v>4</v>
      </c>
      <c r="BA63" s="2">
        <v>4</v>
      </c>
      <c r="BB63" s="2">
        <v>1</v>
      </c>
      <c r="BC63" s="2">
        <v>1</v>
      </c>
      <c r="BD63" s="2">
        <v>1</v>
      </c>
      <c r="BE63" s="2">
        <v>4</v>
      </c>
      <c r="BF63" s="2">
        <v>4</v>
      </c>
      <c r="BG63" s="2">
        <v>2</v>
      </c>
      <c r="BH63" s="2">
        <v>1</v>
      </c>
      <c r="BI63" s="2">
        <v>4</v>
      </c>
      <c r="BJ63" s="2">
        <v>4</v>
      </c>
      <c r="BK63" s="198">
        <v>1</v>
      </c>
      <c r="BL63" s="2">
        <v>0</v>
      </c>
      <c r="BM63" s="2">
        <v>0</v>
      </c>
      <c r="BN63" s="2">
        <v>1</v>
      </c>
      <c r="BO63" s="2">
        <v>1</v>
      </c>
      <c r="BP63" s="2">
        <v>0</v>
      </c>
      <c r="BQ63" s="2">
        <v>0</v>
      </c>
      <c r="BR63" s="2">
        <v>0</v>
      </c>
      <c r="BS63" s="2">
        <v>2</v>
      </c>
      <c r="BT63" s="2">
        <v>1</v>
      </c>
      <c r="BU63" s="2">
        <v>0</v>
      </c>
      <c r="BV63" s="2">
        <v>0</v>
      </c>
      <c r="BW63" s="2">
        <v>2</v>
      </c>
      <c r="BX63" s="2">
        <v>0</v>
      </c>
      <c r="BY63" s="2">
        <v>1</v>
      </c>
      <c r="BZ63" s="2">
        <v>0</v>
      </c>
      <c r="CA63" s="2">
        <v>0</v>
      </c>
      <c r="CB63" s="2">
        <v>0</v>
      </c>
      <c r="CC63" s="2">
        <v>0</v>
      </c>
      <c r="CD63" s="2">
        <v>0</v>
      </c>
      <c r="CE63" s="2">
        <v>0</v>
      </c>
      <c r="CF63" s="2">
        <v>1</v>
      </c>
      <c r="CG63" s="2">
        <v>0</v>
      </c>
      <c r="CH63" s="2">
        <v>3</v>
      </c>
      <c r="CI63" s="2">
        <v>0</v>
      </c>
      <c r="CJ63" s="2">
        <v>0</v>
      </c>
      <c r="CK63" s="2">
        <v>1</v>
      </c>
      <c r="CL63" s="2">
        <v>1</v>
      </c>
      <c r="CM63" s="2">
        <v>1</v>
      </c>
      <c r="CN63" s="2">
        <v>0</v>
      </c>
      <c r="CO63" s="2">
        <v>0</v>
      </c>
      <c r="CP63" s="2">
        <v>2</v>
      </c>
      <c r="CQ63" s="2">
        <v>0</v>
      </c>
      <c r="CR63" s="2">
        <v>1</v>
      </c>
      <c r="CS63" s="2">
        <v>2</v>
      </c>
      <c r="CT63" s="2">
        <v>1</v>
      </c>
      <c r="CU63" s="2">
        <v>0</v>
      </c>
      <c r="CV63" s="198">
        <v>2</v>
      </c>
      <c r="CW63" s="2">
        <v>2</v>
      </c>
      <c r="CX63" s="2">
        <v>1</v>
      </c>
      <c r="CY63" s="2">
        <v>1</v>
      </c>
      <c r="CZ63" s="2">
        <v>1</v>
      </c>
      <c r="DA63" s="2">
        <v>1</v>
      </c>
      <c r="DB63" s="2">
        <v>1</v>
      </c>
      <c r="DC63" s="2">
        <v>1</v>
      </c>
      <c r="DD63" s="2">
        <v>1</v>
      </c>
      <c r="DE63" s="2">
        <v>1</v>
      </c>
      <c r="DF63" s="2">
        <v>1</v>
      </c>
      <c r="DG63" s="2">
        <v>1</v>
      </c>
      <c r="DH63" s="2">
        <v>1</v>
      </c>
      <c r="DI63" s="2">
        <v>1</v>
      </c>
      <c r="DJ63" s="2">
        <v>2</v>
      </c>
      <c r="DK63" s="2">
        <v>1</v>
      </c>
      <c r="DL63" s="2">
        <v>1</v>
      </c>
      <c r="DM63" s="2">
        <v>1</v>
      </c>
      <c r="DN63" s="2">
        <v>1</v>
      </c>
      <c r="DO63" s="231" t="s">
        <v>403</v>
      </c>
      <c r="DP63" s="232">
        <v>20</v>
      </c>
      <c r="DQ63" s="233" t="s">
        <v>402</v>
      </c>
      <c r="DR63" s="232">
        <v>7</v>
      </c>
      <c r="DS63" s="232" t="s">
        <v>26</v>
      </c>
      <c r="DT63" s="232" t="s">
        <v>69</v>
      </c>
      <c r="DU63" s="232" t="s">
        <v>69</v>
      </c>
      <c r="DV63" s="232" t="s">
        <v>26</v>
      </c>
      <c r="DW63" s="232" t="s">
        <v>26</v>
      </c>
      <c r="DX63" s="232" t="s">
        <v>26</v>
      </c>
      <c r="DY63" s="232" t="s">
        <v>103</v>
      </c>
      <c r="DZ63" s="232" t="s">
        <v>26</v>
      </c>
      <c r="EA63" s="232" t="s">
        <v>26</v>
      </c>
      <c r="EB63" s="232" t="s">
        <v>401</v>
      </c>
      <c r="EC63" s="232" t="s">
        <v>26</v>
      </c>
      <c r="ED63" s="232" t="s">
        <v>26</v>
      </c>
      <c r="EE63" s="232" t="s">
        <v>24</v>
      </c>
      <c r="EF63" s="232" t="s">
        <v>100</v>
      </c>
      <c r="EG63" s="198">
        <v>30</v>
      </c>
      <c r="EH63" s="2" t="s">
        <v>9</v>
      </c>
      <c r="EI63" s="2" t="s">
        <v>7</v>
      </c>
      <c r="EK63" s="2" t="s">
        <v>21</v>
      </c>
      <c r="EL63" s="2" t="s">
        <v>60</v>
      </c>
      <c r="EM63" s="198">
        <v>5</v>
      </c>
      <c r="EN63" s="2">
        <v>4</v>
      </c>
      <c r="EO63" s="2">
        <v>5</v>
      </c>
      <c r="EP63" s="2">
        <v>1</v>
      </c>
      <c r="EQ63" s="2" t="s">
        <v>19</v>
      </c>
      <c r="ER63" s="2" t="s">
        <v>18</v>
      </c>
      <c r="ES63" s="2" t="s">
        <v>17</v>
      </c>
      <c r="ET63" s="2" t="s">
        <v>16</v>
      </c>
      <c r="EU63" s="2" t="s">
        <v>20</v>
      </c>
      <c r="EV63" s="2">
        <v>3</v>
      </c>
      <c r="EW63" s="2">
        <v>3</v>
      </c>
      <c r="EX63" s="2">
        <v>3</v>
      </c>
      <c r="EY63" s="2">
        <v>5</v>
      </c>
      <c r="EZ63" s="2" t="s">
        <v>297</v>
      </c>
      <c r="FA63" s="2" t="s">
        <v>14</v>
      </c>
      <c r="FB63" s="2" t="s">
        <v>7</v>
      </c>
      <c r="FC63" s="2" t="s">
        <v>94</v>
      </c>
      <c r="FD63" s="2" t="s">
        <v>94</v>
      </c>
      <c r="FE63" s="2" t="s">
        <v>7</v>
      </c>
      <c r="FF63" s="2" t="s">
        <v>7</v>
      </c>
      <c r="FG63" s="2" t="s">
        <v>7</v>
      </c>
      <c r="FH63" s="198" t="s">
        <v>232</v>
      </c>
      <c r="FI63" s="2" t="s">
        <v>92</v>
      </c>
      <c r="FJ63" s="2" t="s">
        <v>7</v>
      </c>
      <c r="FK63" s="2" t="s">
        <v>7</v>
      </c>
      <c r="FM63" s="2" t="s">
        <v>399</v>
      </c>
      <c r="FN63" s="2" t="s">
        <v>7</v>
      </c>
      <c r="FO63" s="2" t="s">
        <v>7</v>
      </c>
      <c r="FP63" s="2" t="s">
        <v>7</v>
      </c>
      <c r="FR63" s="2" t="s">
        <v>7</v>
      </c>
      <c r="FS63" s="2" t="s">
        <v>9</v>
      </c>
      <c r="FT63" s="2" t="s">
        <v>398</v>
      </c>
      <c r="FU63" s="2" t="s">
        <v>9</v>
      </c>
      <c r="FV63" s="2" t="s">
        <v>7</v>
      </c>
      <c r="FW63" s="2" t="s">
        <v>308</v>
      </c>
      <c r="FZ63" s="2">
        <v>9</v>
      </c>
      <c r="GF63" s="2" t="s">
        <v>5</v>
      </c>
      <c r="GV63" s="2" t="s">
        <v>54</v>
      </c>
      <c r="HD63" s="2" t="s">
        <v>158</v>
      </c>
      <c r="HE63" s="2" t="s">
        <v>157</v>
      </c>
      <c r="HF63" s="2" t="s">
        <v>1</v>
      </c>
      <c r="HH63" s="2" t="s">
        <v>1</v>
      </c>
      <c r="HL63" s="2" t="s">
        <v>0</v>
      </c>
      <c r="HM63">
        <f t="shared" si="0"/>
        <v>22</v>
      </c>
      <c r="HN63">
        <f t="shared" si="1"/>
        <v>2</v>
      </c>
      <c r="HO63">
        <f t="shared" si="2"/>
        <v>12</v>
      </c>
      <c r="HP63" s="1">
        <f t="shared" si="3"/>
        <v>2</v>
      </c>
      <c r="HQ63" s="1">
        <f t="shared" si="4"/>
        <v>5</v>
      </c>
      <c r="HR63" s="1">
        <f t="shared" si="5"/>
        <v>0</v>
      </c>
      <c r="HS63" s="1">
        <f t="shared" si="6"/>
        <v>1</v>
      </c>
      <c r="HT63" s="1">
        <f t="shared" si="7"/>
        <v>22</v>
      </c>
      <c r="HU63" s="1">
        <f t="shared" si="8"/>
        <v>525</v>
      </c>
      <c r="HV63" s="1">
        <v>1</v>
      </c>
      <c r="HW63" s="1">
        <v>1</v>
      </c>
      <c r="HX63" s="1">
        <v>1</v>
      </c>
      <c r="HY63" s="1">
        <v>0</v>
      </c>
      <c r="HZ63" s="1">
        <v>1</v>
      </c>
      <c r="IA63" s="1">
        <v>0</v>
      </c>
      <c r="IB63" s="1">
        <v>1</v>
      </c>
      <c r="IC63" s="1">
        <v>5</v>
      </c>
    </row>
    <row r="64" spans="1:237" ht="26" x14ac:dyDescent="0.35">
      <c r="A64" s="4">
        <v>43969.190251805558</v>
      </c>
      <c r="B64" s="2" t="s">
        <v>2603</v>
      </c>
      <c r="C64" s="2">
        <v>43</v>
      </c>
      <c r="D64" s="2" t="s">
        <v>139</v>
      </c>
      <c r="E64" s="2" t="s">
        <v>138</v>
      </c>
      <c r="F64" s="2"/>
      <c r="G64" s="2"/>
      <c r="H64" s="2"/>
      <c r="I64" s="2"/>
      <c r="J64" s="2" t="s">
        <v>7</v>
      </c>
      <c r="L64" s="2" t="s">
        <v>7</v>
      </c>
      <c r="N64" s="2" t="s">
        <v>7</v>
      </c>
      <c r="Q64" s="2" t="s">
        <v>20</v>
      </c>
      <c r="R64" s="2" t="s">
        <v>40</v>
      </c>
      <c r="S64" s="2">
        <v>1</v>
      </c>
      <c r="T64" s="2" t="s">
        <v>20</v>
      </c>
      <c r="U64" s="2">
        <v>1</v>
      </c>
      <c r="V64" s="2" t="s">
        <v>194</v>
      </c>
      <c r="W64" s="2" t="s">
        <v>20</v>
      </c>
      <c r="X64" s="2" t="s">
        <v>20</v>
      </c>
      <c r="Y64" s="2" t="s">
        <v>20</v>
      </c>
      <c r="Z64" s="2" t="s">
        <v>38</v>
      </c>
      <c r="AA64" s="2" t="s">
        <v>9</v>
      </c>
      <c r="AB64" s="2" t="s">
        <v>193</v>
      </c>
      <c r="AC64" s="2" t="s">
        <v>9</v>
      </c>
      <c r="AD64" s="2" t="s">
        <v>192</v>
      </c>
      <c r="AE64" s="2" t="s">
        <v>7</v>
      </c>
      <c r="AF64" s="2" t="s">
        <v>20</v>
      </c>
      <c r="AH64" s="2" t="s">
        <v>9</v>
      </c>
      <c r="AJ64" s="198">
        <v>0</v>
      </c>
      <c r="AK64" s="1">
        <v>0</v>
      </c>
      <c r="AL64" s="2">
        <v>0</v>
      </c>
      <c r="AM64" s="1">
        <v>0</v>
      </c>
      <c r="AN64" s="2">
        <v>5</v>
      </c>
      <c r="AO64" s="2">
        <v>60</v>
      </c>
      <c r="AP64" s="2">
        <v>720</v>
      </c>
      <c r="AQ64" s="198">
        <v>3</v>
      </c>
      <c r="AR64" s="2">
        <v>1</v>
      </c>
      <c r="AS64" s="2">
        <v>3</v>
      </c>
      <c r="AT64" s="2">
        <v>3</v>
      </c>
      <c r="AU64" s="2">
        <v>2</v>
      </c>
      <c r="AV64" s="2">
        <v>3</v>
      </c>
      <c r="AW64" s="2">
        <v>4</v>
      </c>
      <c r="AX64" s="2">
        <v>2</v>
      </c>
      <c r="AY64" s="2">
        <v>2</v>
      </c>
      <c r="AZ64" s="2">
        <v>2</v>
      </c>
      <c r="BA64" s="2">
        <v>2</v>
      </c>
      <c r="BB64" s="2">
        <v>2</v>
      </c>
      <c r="BC64" s="2">
        <v>3</v>
      </c>
      <c r="BD64" s="2">
        <v>2</v>
      </c>
      <c r="BE64" s="2">
        <v>2</v>
      </c>
      <c r="BF64" s="2">
        <v>2</v>
      </c>
      <c r="BG64" s="2">
        <v>3</v>
      </c>
      <c r="BH64" s="2">
        <v>2</v>
      </c>
      <c r="BI64" s="2">
        <v>2</v>
      </c>
      <c r="BJ64" s="2">
        <v>2</v>
      </c>
      <c r="BK64" s="198">
        <v>2</v>
      </c>
      <c r="BL64" s="2">
        <v>3</v>
      </c>
      <c r="BM64" s="2">
        <v>1</v>
      </c>
      <c r="BN64" s="2">
        <v>2</v>
      </c>
      <c r="BO64" s="2">
        <v>0</v>
      </c>
      <c r="BP64" s="2">
        <v>3</v>
      </c>
      <c r="BQ64" s="2">
        <v>2</v>
      </c>
      <c r="BR64" s="2">
        <v>2</v>
      </c>
      <c r="BS64" s="2">
        <v>1</v>
      </c>
      <c r="BT64" s="2">
        <v>2</v>
      </c>
      <c r="BU64" s="2">
        <v>1</v>
      </c>
      <c r="BV64" s="2">
        <v>2</v>
      </c>
      <c r="BW64" s="2">
        <v>0</v>
      </c>
      <c r="BX64" s="2">
        <v>1</v>
      </c>
      <c r="BY64" s="2">
        <v>2</v>
      </c>
      <c r="BZ64" s="2">
        <v>3</v>
      </c>
      <c r="CA64" s="2">
        <v>1</v>
      </c>
      <c r="CB64" s="2">
        <v>0</v>
      </c>
      <c r="CC64" s="2">
        <v>3</v>
      </c>
      <c r="CD64" s="2">
        <v>3</v>
      </c>
      <c r="CE64" s="2">
        <v>2</v>
      </c>
      <c r="CF64" s="2">
        <v>1</v>
      </c>
      <c r="CG64" s="2">
        <v>1</v>
      </c>
      <c r="CH64" s="2">
        <v>1</v>
      </c>
      <c r="CI64" s="2">
        <v>2</v>
      </c>
      <c r="CJ64" s="2">
        <v>1</v>
      </c>
      <c r="CK64" s="2">
        <v>0</v>
      </c>
      <c r="CL64" s="2">
        <v>0</v>
      </c>
      <c r="CM64" s="2">
        <v>0</v>
      </c>
      <c r="CN64" s="2">
        <v>3</v>
      </c>
      <c r="CO64" s="2">
        <v>3</v>
      </c>
      <c r="CP64" s="2">
        <v>1</v>
      </c>
      <c r="CQ64" s="2">
        <v>1</v>
      </c>
      <c r="CR64" s="2">
        <v>2</v>
      </c>
      <c r="CS64" s="2">
        <v>0</v>
      </c>
      <c r="CT64" s="2">
        <v>4</v>
      </c>
      <c r="CU64" s="2">
        <v>0</v>
      </c>
      <c r="CV64" s="198">
        <v>2</v>
      </c>
      <c r="CW64" s="2">
        <v>3</v>
      </c>
      <c r="CX64" s="2">
        <v>3</v>
      </c>
      <c r="CY64" s="2">
        <v>2</v>
      </c>
      <c r="CZ64" s="2">
        <v>3</v>
      </c>
      <c r="DA64" s="2">
        <v>2</v>
      </c>
      <c r="DB64" s="2">
        <v>2</v>
      </c>
      <c r="DC64" s="2">
        <v>1</v>
      </c>
      <c r="DD64" s="2">
        <v>3</v>
      </c>
      <c r="DE64" s="2">
        <v>3</v>
      </c>
      <c r="DF64" s="2">
        <v>2</v>
      </c>
      <c r="DG64" s="2">
        <v>2</v>
      </c>
      <c r="DH64" s="2">
        <v>3</v>
      </c>
      <c r="DI64" s="2">
        <v>2</v>
      </c>
      <c r="DJ64" s="2">
        <v>2</v>
      </c>
      <c r="DK64" s="2">
        <v>2</v>
      </c>
      <c r="DL64" s="2">
        <v>1</v>
      </c>
      <c r="DM64" s="2">
        <v>1</v>
      </c>
      <c r="DN64" s="2">
        <v>2</v>
      </c>
      <c r="DO64" s="231" t="s">
        <v>189</v>
      </c>
      <c r="DP64" s="232">
        <v>15</v>
      </c>
      <c r="DQ64" s="233" t="s">
        <v>188</v>
      </c>
      <c r="DR64" s="232">
        <v>5</v>
      </c>
      <c r="DS64" s="232" t="s">
        <v>68</v>
      </c>
      <c r="DT64" s="232" t="s">
        <v>69</v>
      </c>
      <c r="DU64" s="232" t="s">
        <v>69</v>
      </c>
      <c r="DV64" s="232" t="s">
        <v>26</v>
      </c>
      <c r="DW64" s="232" t="s">
        <v>26</v>
      </c>
      <c r="DX64" s="232" t="s">
        <v>26</v>
      </c>
      <c r="DY64" s="232" t="s">
        <v>26</v>
      </c>
      <c r="DZ64" s="232" t="s">
        <v>26</v>
      </c>
      <c r="EA64" s="232" t="s">
        <v>26</v>
      </c>
      <c r="EB64" s="232" t="s">
        <v>102</v>
      </c>
      <c r="EC64" s="232" t="s">
        <v>26</v>
      </c>
      <c r="ED64" s="232" t="s">
        <v>25</v>
      </c>
      <c r="EE64" s="232" t="s">
        <v>101</v>
      </c>
      <c r="EF64" s="232" t="s">
        <v>146</v>
      </c>
      <c r="EG64" s="198">
        <v>300</v>
      </c>
      <c r="EH64" s="2" t="s">
        <v>7</v>
      </c>
      <c r="EI64" s="2" t="s">
        <v>9</v>
      </c>
      <c r="EJ64" s="2" t="s">
        <v>187</v>
      </c>
      <c r="EK64" s="2" t="s">
        <v>21</v>
      </c>
      <c r="EL64" s="2" t="s">
        <v>96</v>
      </c>
      <c r="EM64" s="198">
        <v>4</v>
      </c>
      <c r="EN64" s="2">
        <v>1</v>
      </c>
      <c r="EO64" s="2">
        <v>3</v>
      </c>
      <c r="EP64" s="2">
        <v>3</v>
      </c>
      <c r="EQ64" s="2" t="s">
        <v>19</v>
      </c>
      <c r="ER64" s="2" t="s">
        <v>17</v>
      </c>
      <c r="ES64" s="2" t="s">
        <v>16</v>
      </c>
      <c r="ET64" s="2" t="s">
        <v>20</v>
      </c>
      <c r="EU64" s="2" t="s">
        <v>18</v>
      </c>
      <c r="EV64" s="2">
        <v>1</v>
      </c>
      <c r="EW64" s="2">
        <v>2</v>
      </c>
      <c r="EX64" s="2">
        <v>1</v>
      </c>
      <c r="EY64" s="2">
        <v>4</v>
      </c>
      <c r="FA64" s="2" t="s">
        <v>14</v>
      </c>
      <c r="FB64" s="2" t="s">
        <v>9</v>
      </c>
      <c r="FC64" s="2" t="s">
        <v>94</v>
      </c>
      <c r="FD64" s="2" t="s">
        <v>94</v>
      </c>
      <c r="FE64" s="2" t="s">
        <v>13</v>
      </c>
      <c r="FF64" s="2" t="s">
        <v>7</v>
      </c>
      <c r="FG64" s="2" t="s">
        <v>9</v>
      </c>
      <c r="FH64" s="198" t="s">
        <v>93</v>
      </c>
      <c r="FI64" s="2" t="s">
        <v>57</v>
      </c>
      <c r="FJ64" s="2" t="s">
        <v>9</v>
      </c>
      <c r="FK64" s="2" t="s">
        <v>7</v>
      </c>
      <c r="FM64" s="2" t="s">
        <v>186</v>
      </c>
      <c r="FN64" s="2" t="s">
        <v>9</v>
      </c>
      <c r="FO64" s="2" t="s">
        <v>9</v>
      </c>
      <c r="FP64" s="2" t="s">
        <v>7</v>
      </c>
      <c r="FR64" s="2" t="s">
        <v>9</v>
      </c>
      <c r="FS64" s="2" t="s">
        <v>7</v>
      </c>
      <c r="FU64" s="2" t="s">
        <v>9</v>
      </c>
      <c r="FV64" s="2" t="s">
        <v>9</v>
      </c>
      <c r="FW64" s="2" t="s">
        <v>185</v>
      </c>
      <c r="GD64" s="2">
        <v>8</v>
      </c>
      <c r="GF64" s="2" t="s">
        <v>5</v>
      </c>
      <c r="GV64" s="2" t="s">
        <v>54</v>
      </c>
      <c r="GX64" s="2" t="s">
        <v>184</v>
      </c>
      <c r="GY64" s="2" t="s">
        <v>183</v>
      </c>
      <c r="GZ64" s="2" t="s">
        <v>1</v>
      </c>
      <c r="HD64" s="2" t="s">
        <v>1</v>
      </c>
      <c r="HL64" s="2" t="s">
        <v>0</v>
      </c>
      <c r="HM64">
        <f t="shared" si="0"/>
        <v>41</v>
      </c>
      <c r="HN64">
        <f t="shared" si="1"/>
        <v>13</v>
      </c>
      <c r="HO64">
        <f t="shared" si="2"/>
        <v>3</v>
      </c>
      <c r="HP64" s="1">
        <f t="shared" si="3"/>
        <v>12</v>
      </c>
      <c r="HQ64" s="1">
        <f t="shared" si="4"/>
        <v>10</v>
      </c>
      <c r="HR64" s="1">
        <f t="shared" si="5"/>
        <v>16</v>
      </c>
      <c r="HS64" s="1">
        <f t="shared" si="6"/>
        <v>2</v>
      </c>
      <c r="HT64" s="1">
        <f t="shared" si="7"/>
        <v>57</v>
      </c>
      <c r="HU64" s="1">
        <f t="shared" si="8"/>
        <v>750</v>
      </c>
      <c r="HV64" s="1">
        <v>3</v>
      </c>
      <c r="HW64" s="1">
        <v>2</v>
      </c>
      <c r="HX64" s="1">
        <v>2</v>
      </c>
      <c r="HY64" s="1">
        <v>0</v>
      </c>
      <c r="HZ64" s="1">
        <v>1</v>
      </c>
      <c r="IA64" s="1">
        <v>0</v>
      </c>
      <c r="IB64" s="1">
        <v>2</v>
      </c>
      <c r="IC64" s="1">
        <v>10</v>
      </c>
    </row>
    <row r="65" spans="1:237" ht="26" x14ac:dyDescent="0.35">
      <c r="A65" s="4">
        <v>43957.433382303236</v>
      </c>
      <c r="B65" s="2" t="s">
        <v>2604</v>
      </c>
      <c r="C65" s="2">
        <v>54</v>
      </c>
      <c r="D65" s="2" t="s">
        <v>139</v>
      </c>
      <c r="E65" s="2" t="s">
        <v>50</v>
      </c>
      <c r="F65" s="2"/>
      <c r="G65" s="2"/>
      <c r="H65" s="2"/>
      <c r="I65" s="2"/>
      <c r="J65" s="2" t="s">
        <v>7</v>
      </c>
      <c r="L65" s="2" t="s">
        <v>7</v>
      </c>
      <c r="N65" s="2" t="s">
        <v>9</v>
      </c>
      <c r="O65" s="2" t="s">
        <v>854</v>
      </c>
      <c r="P65" s="2" t="s">
        <v>845</v>
      </c>
      <c r="Q65" s="2" t="s">
        <v>20</v>
      </c>
      <c r="R65" s="2" t="s">
        <v>40</v>
      </c>
      <c r="S65" s="2" t="s">
        <v>20</v>
      </c>
      <c r="T65" s="2" t="s">
        <v>20</v>
      </c>
      <c r="U65" s="2">
        <v>1</v>
      </c>
      <c r="V65" s="2" t="s">
        <v>39</v>
      </c>
      <c r="W65" s="2">
        <v>2</v>
      </c>
      <c r="X65" s="2" t="s">
        <v>20</v>
      </c>
      <c r="Y65" s="2">
        <v>2</v>
      </c>
      <c r="Z65" s="2" t="s">
        <v>38</v>
      </c>
      <c r="AA65" s="2" t="s">
        <v>9</v>
      </c>
      <c r="AB65" s="2" t="s">
        <v>853</v>
      </c>
      <c r="AC65" s="2" t="s">
        <v>9</v>
      </c>
      <c r="AD65" s="2" t="s">
        <v>852</v>
      </c>
      <c r="AE65" s="2" t="s">
        <v>7</v>
      </c>
      <c r="AF65" s="2" t="s">
        <v>20</v>
      </c>
      <c r="AG65" s="2" t="s">
        <v>20</v>
      </c>
      <c r="AH65" s="2" t="s">
        <v>7</v>
      </c>
      <c r="AJ65" s="198">
        <v>0</v>
      </c>
      <c r="AK65" s="2">
        <v>0</v>
      </c>
      <c r="AL65" s="2">
        <v>0</v>
      </c>
      <c r="AM65" s="2">
        <v>0</v>
      </c>
      <c r="AN65" s="2">
        <v>1</v>
      </c>
      <c r="AO65" s="2">
        <v>30</v>
      </c>
      <c r="AP65" s="2">
        <v>480</v>
      </c>
      <c r="AQ65" s="198">
        <v>3</v>
      </c>
      <c r="AR65" s="2">
        <v>4</v>
      </c>
      <c r="AS65" s="2">
        <v>2</v>
      </c>
      <c r="AT65" s="2">
        <v>1</v>
      </c>
      <c r="AU65" s="2">
        <v>3</v>
      </c>
      <c r="AV65" s="2">
        <v>1</v>
      </c>
      <c r="AW65" s="2">
        <v>1</v>
      </c>
      <c r="AX65" s="2">
        <v>3</v>
      </c>
      <c r="AY65" s="2">
        <v>1</v>
      </c>
      <c r="AZ65" s="2">
        <v>3</v>
      </c>
      <c r="BA65" s="2">
        <v>4</v>
      </c>
      <c r="BB65" s="2">
        <v>1</v>
      </c>
      <c r="BC65" s="2">
        <v>1</v>
      </c>
      <c r="BD65" s="2">
        <v>1</v>
      </c>
      <c r="BE65" s="2">
        <v>3</v>
      </c>
      <c r="BF65" s="2">
        <v>3</v>
      </c>
      <c r="BG65" s="2">
        <v>1</v>
      </c>
      <c r="BH65" s="2">
        <v>1</v>
      </c>
      <c r="BI65" s="2">
        <v>4</v>
      </c>
      <c r="BJ65" s="2">
        <v>3</v>
      </c>
      <c r="BK65" s="198">
        <v>0</v>
      </c>
      <c r="BL65" s="2">
        <v>1</v>
      </c>
      <c r="BM65" s="2">
        <v>1</v>
      </c>
      <c r="BN65" s="2">
        <v>1</v>
      </c>
      <c r="BO65" s="2">
        <v>3</v>
      </c>
      <c r="BP65" s="2">
        <v>0</v>
      </c>
      <c r="BQ65" s="2">
        <v>1</v>
      </c>
      <c r="BR65" s="2">
        <v>0</v>
      </c>
      <c r="BS65" s="2">
        <v>3</v>
      </c>
      <c r="BT65" s="2">
        <v>0</v>
      </c>
      <c r="BU65" s="2">
        <v>1</v>
      </c>
      <c r="BV65" s="2">
        <v>1</v>
      </c>
      <c r="BW65" s="2">
        <v>3</v>
      </c>
      <c r="BX65" s="2">
        <v>0</v>
      </c>
      <c r="BY65" s="2">
        <v>0</v>
      </c>
      <c r="BZ65" s="2">
        <v>2</v>
      </c>
      <c r="CA65" s="2">
        <v>1</v>
      </c>
      <c r="CB65" s="2">
        <v>1</v>
      </c>
      <c r="CC65" s="2">
        <v>1</v>
      </c>
      <c r="CD65" s="2">
        <v>0</v>
      </c>
      <c r="CE65" s="2">
        <v>0</v>
      </c>
      <c r="CF65" s="2">
        <v>0</v>
      </c>
      <c r="CG65" s="2">
        <v>0</v>
      </c>
      <c r="CH65" s="2">
        <v>3</v>
      </c>
      <c r="CI65" s="2">
        <v>0</v>
      </c>
      <c r="CJ65" s="2">
        <v>1</v>
      </c>
      <c r="CK65" s="2">
        <v>0</v>
      </c>
      <c r="CL65" s="2">
        <v>0</v>
      </c>
      <c r="CM65" s="2">
        <v>1</v>
      </c>
      <c r="CN65" s="2">
        <v>0</v>
      </c>
      <c r="CO65" s="2">
        <v>0</v>
      </c>
      <c r="CP65" s="2">
        <v>3</v>
      </c>
      <c r="CQ65" s="2">
        <v>0</v>
      </c>
      <c r="CR65" s="2">
        <v>0</v>
      </c>
      <c r="CS65" s="2">
        <v>3</v>
      </c>
      <c r="CT65" s="2">
        <v>0</v>
      </c>
      <c r="CU65" s="2">
        <v>1</v>
      </c>
      <c r="CV65" s="198">
        <v>3</v>
      </c>
      <c r="CW65" s="2">
        <v>1</v>
      </c>
      <c r="CX65" s="2">
        <v>1</v>
      </c>
      <c r="CY65" s="2">
        <v>1</v>
      </c>
      <c r="CZ65" s="2">
        <v>1</v>
      </c>
      <c r="DA65" s="2">
        <v>1</v>
      </c>
      <c r="DB65" s="2">
        <v>1</v>
      </c>
      <c r="DC65" s="2">
        <v>1</v>
      </c>
      <c r="DD65" s="2">
        <v>1</v>
      </c>
      <c r="DE65" s="2">
        <v>1</v>
      </c>
      <c r="DF65" s="2">
        <v>1</v>
      </c>
      <c r="DG65" s="2">
        <v>1</v>
      </c>
      <c r="DH65" s="2">
        <v>1</v>
      </c>
      <c r="DI65" s="2">
        <v>1</v>
      </c>
      <c r="DJ65" s="2">
        <v>1</v>
      </c>
      <c r="DK65" s="2">
        <v>1</v>
      </c>
      <c r="DL65" s="2">
        <v>2</v>
      </c>
      <c r="DM65" s="2">
        <v>1</v>
      </c>
      <c r="DN65" s="2">
        <v>1</v>
      </c>
      <c r="DO65" s="234" t="s">
        <v>851</v>
      </c>
      <c r="DP65" s="232">
        <v>10</v>
      </c>
      <c r="DQ65" s="232" t="s">
        <v>850</v>
      </c>
      <c r="DR65" s="232">
        <v>8</v>
      </c>
      <c r="DS65" s="232" t="s">
        <v>103</v>
      </c>
      <c r="DT65" s="232" t="s">
        <v>103</v>
      </c>
      <c r="DU65" s="232" t="s">
        <v>26</v>
      </c>
      <c r="DV65" s="232" t="s">
        <v>26</v>
      </c>
      <c r="DW65" s="232" t="s">
        <v>26</v>
      </c>
      <c r="DX65" s="232" t="s">
        <v>26</v>
      </c>
      <c r="DY65" s="232" t="s">
        <v>26</v>
      </c>
      <c r="DZ65" s="232" t="s">
        <v>26</v>
      </c>
      <c r="EA65" s="232" t="s">
        <v>26</v>
      </c>
      <c r="EB65" s="232" t="s">
        <v>7</v>
      </c>
      <c r="EC65" s="232" t="s">
        <v>26</v>
      </c>
      <c r="ED65" s="232" t="s">
        <v>26</v>
      </c>
      <c r="EE65" s="232" t="s">
        <v>24</v>
      </c>
      <c r="EF65" s="232" t="s">
        <v>100</v>
      </c>
      <c r="EG65" s="198">
        <v>120</v>
      </c>
      <c r="EH65" s="2" t="s">
        <v>9</v>
      </c>
      <c r="EI65" s="2" t="s">
        <v>7</v>
      </c>
      <c r="EJ65" s="2" t="s">
        <v>378</v>
      </c>
      <c r="EK65" s="2" t="s">
        <v>96</v>
      </c>
      <c r="EL65" s="2" t="s">
        <v>96</v>
      </c>
      <c r="EM65" s="198">
        <v>4</v>
      </c>
      <c r="EN65" s="2">
        <v>2</v>
      </c>
      <c r="EO65" s="2">
        <v>3</v>
      </c>
      <c r="EP65" s="2">
        <v>1</v>
      </c>
      <c r="EQ65" s="2" t="s">
        <v>19</v>
      </c>
      <c r="ER65" s="2" t="s">
        <v>20</v>
      </c>
      <c r="ES65" s="2" t="s">
        <v>20</v>
      </c>
      <c r="ET65" s="2" t="s">
        <v>20</v>
      </c>
      <c r="EU65" s="2" t="s">
        <v>20</v>
      </c>
      <c r="EV65" s="2">
        <v>3</v>
      </c>
      <c r="EW65" s="2">
        <v>2</v>
      </c>
      <c r="EX65" s="2">
        <v>3</v>
      </c>
      <c r="EY65" s="2">
        <v>5</v>
      </c>
      <c r="EZ65" s="2" t="s">
        <v>849</v>
      </c>
      <c r="FA65" s="2" t="s">
        <v>14</v>
      </c>
      <c r="FB65" s="2" t="s">
        <v>7</v>
      </c>
      <c r="FC65" s="2" t="s">
        <v>14</v>
      </c>
      <c r="FD65" s="2" t="s">
        <v>14</v>
      </c>
      <c r="FE65" s="2" t="s">
        <v>7</v>
      </c>
      <c r="FF65" s="2" t="s">
        <v>7</v>
      </c>
      <c r="FG65" s="2" t="s">
        <v>7</v>
      </c>
      <c r="FH65" s="198" t="s">
        <v>12</v>
      </c>
      <c r="FI65" s="2" t="s">
        <v>57</v>
      </c>
      <c r="FJ65" s="2" t="s">
        <v>9</v>
      </c>
      <c r="FK65" s="2" t="s">
        <v>7</v>
      </c>
      <c r="FM65" s="2" t="s">
        <v>848</v>
      </c>
      <c r="FN65" s="2" t="s">
        <v>9</v>
      </c>
      <c r="FO65" s="2" t="s">
        <v>9</v>
      </c>
      <c r="FP65" s="2" t="s">
        <v>7</v>
      </c>
      <c r="FR65" s="2" t="s">
        <v>7</v>
      </c>
      <c r="FS65" s="2" t="s">
        <v>7</v>
      </c>
      <c r="FU65" s="2" t="s">
        <v>7</v>
      </c>
      <c r="FV65" s="2" t="s">
        <v>7</v>
      </c>
      <c r="FW65" s="2" t="s">
        <v>308</v>
      </c>
      <c r="FZ65" s="2">
        <v>5</v>
      </c>
      <c r="GF65" s="2" t="s">
        <v>5</v>
      </c>
      <c r="GV65" s="2" t="s">
        <v>54</v>
      </c>
      <c r="GW65" s="2" t="s">
        <v>53</v>
      </c>
      <c r="GX65" s="2" t="s">
        <v>1</v>
      </c>
      <c r="GZ65" s="2" t="s">
        <v>1</v>
      </c>
      <c r="HD65" s="2" t="s">
        <v>1</v>
      </c>
      <c r="HL65" s="2" t="s">
        <v>0</v>
      </c>
      <c r="HM65">
        <f t="shared" si="0"/>
        <v>22</v>
      </c>
      <c r="HN65">
        <f t="shared" si="1"/>
        <v>1</v>
      </c>
      <c r="HO65">
        <f t="shared" si="2"/>
        <v>18</v>
      </c>
      <c r="HP65" s="1">
        <f t="shared" si="3"/>
        <v>2</v>
      </c>
      <c r="HQ65" s="1">
        <f t="shared" si="4"/>
        <v>2</v>
      </c>
      <c r="HR65" s="1">
        <f t="shared" si="5"/>
        <v>4</v>
      </c>
      <c r="HS65" s="1">
        <f t="shared" si="6"/>
        <v>5</v>
      </c>
      <c r="HT65" s="1">
        <f t="shared" si="7"/>
        <v>28</v>
      </c>
      <c r="HU65" s="1">
        <f t="shared" si="8"/>
        <v>75</v>
      </c>
      <c r="HV65" s="1">
        <v>1</v>
      </c>
      <c r="HW65" s="1">
        <v>1</v>
      </c>
      <c r="HX65" s="1">
        <v>0</v>
      </c>
      <c r="HY65" s="1">
        <v>0</v>
      </c>
      <c r="HZ65" s="1">
        <v>1</v>
      </c>
      <c r="IA65" s="1">
        <v>0</v>
      </c>
      <c r="IB65" s="1">
        <v>1</v>
      </c>
      <c r="IC65" s="1">
        <v>4</v>
      </c>
    </row>
    <row r="66" spans="1:237" ht="26" x14ac:dyDescent="0.35">
      <c r="A66" s="4">
        <v>43958.426025023145</v>
      </c>
      <c r="B66" s="2" t="s">
        <v>2605</v>
      </c>
      <c r="C66" s="2">
        <v>33</v>
      </c>
      <c r="D66" s="2" t="s">
        <v>139</v>
      </c>
      <c r="E66" s="2" t="s">
        <v>50</v>
      </c>
      <c r="F66" s="2"/>
      <c r="G66" s="2"/>
      <c r="H66" s="2"/>
      <c r="I66" s="2"/>
      <c r="J66" s="2" t="s">
        <v>7</v>
      </c>
      <c r="L66" s="2" t="s">
        <v>7</v>
      </c>
      <c r="N66" s="2" t="s">
        <v>7</v>
      </c>
      <c r="Q66" s="2" t="s">
        <v>20</v>
      </c>
      <c r="R66" s="2" t="s">
        <v>40</v>
      </c>
      <c r="S66" s="2">
        <v>3</v>
      </c>
      <c r="T66" s="2" t="s">
        <v>20</v>
      </c>
      <c r="U66" s="2" t="s">
        <v>20</v>
      </c>
      <c r="V66" s="2" t="s">
        <v>194</v>
      </c>
      <c r="W66" s="2">
        <v>2</v>
      </c>
      <c r="X66" s="2" t="s">
        <v>20</v>
      </c>
      <c r="Y66" s="2">
        <v>2</v>
      </c>
      <c r="Z66" s="2" t="s">
        <v>115</v>
      </c>
      <c r="AA66" s="2" t="s">
        <v>9</v>
      </c>
      <c r="AB66" s="2" t="s">
        <v>538</v>
      </c>
      <c r="AC66" s="2" t="s">
        <v>7</v>
      </c>
      <c r="AE66" s="2" t="s">
        <v>9</v>
      </c>
      <c r="AF66" s="2" t="s">
        <v>112</v>
      </c>
      <c r="AG66" s="2" t="s">
        <v>537</v>
      </c>
      <c r="AH66" s="2" t="s">
        <v>9</v>
      </c>
      <c r="AI66" s="2" t="s">
        <v>536</v>
      </c>
      <c r="AJ66" s="198">
        <v>0</v>
      </c>
      <c r="AK66" s="1">
        <v>0</v>
      </c>
      <c r="AL66" s="2">
        <v>0</v>
      </c>
      <c r="AM66" s="1">
        <v>0</v>
      </c>
      <c r="AN66" s="2">
        <v>7</v>
      </c>
      <c r="AO66" s="2">
        <v>45</v>
      </c>
      <c r="AP66" s="2">
        <v>240</v>
      </c>
      <c r="AQ66" s="198">
        <v>2</v>
      </c>
      <c r="AR66" s="2">
        <v>3</v>
      </c>
      <c r="AS66" s="2">
        <v>3</v>
      </c>
      <c r="AT66" s="2">
        <v>3</v>
      </c>
      <c r="AU66" s="2">
        <v>2</v>
      </c>
      <c r="AV66" s="2">
        <v>1</v>
      </c>
      <c r="AW66" s="2">
        <v>1</v>
      </c>
      <c r="AX66" s="2">
        <v>3</v>
      </c>
      <c r="AY66" s="2">
        <v>1</v>
      </c>
      <c r="AZ66" s="2">
        <v>3</v>
      </c>
      <c r="BA66" s="2">
        <v>2</v>
      </c>
      <c r="BB66" s="2">
        <v>3</v>
      </c>
      <c r="BC66" s="2">
        <v>3</v>
      </c>
      <c r="BD66" s="2">
        <v>2</v>
      </c>
      <c r="BE66" s="2">
        <v>2</v>
      </c>
      <c r="BF66" s="2">
        <v>3</v>
      </c>
      <c r="BG66" s="2">
        <v>3</v>
      </c>
      <c r="BH66" s="2">
        <v>1</v>
      </c>
      <c r="BI66" s="2">
        <v>2</v>
      </c>
      <c r="BJ66" s="2">
        <v>3</v>
      </c>
      <c r="BK66" s="198">
        <v>3</v>
      </c>
      <c r="BL66" s="2">
        <v>0</v>
      </c>
      <c r="BM66" s="2">
        <v>2</v>
      </c>
      <c r="BN66" s="2">
        <v>1</v>
      </c>
      <c r="BO66" s="2">
        <v>1</v>
      </c>
      <c r="BP66" s="2">
        <v>0</v>
      </c>
      <c r="BQ66" s="2">
        <v>0</v>
      </c>
      <c r="BR66" s="2">
        <v>0</v>
      </c>
      <c r="BS66" s="2">
        <v>1</v>
      </c>
      <c r="BT66" s="2">
        <v>2</v>
      </c>
      <c r="BU66" s="2">
        <v>1</v>
      </c>
      <c r="BV66" s="2">
        <v>0</v>
      </c>
      <c r="BW66" s="2">
        <v>1</v>
      </c>
      <c r="BX66" s="2">
        <v>0</v>
      </c>
      <c r="BY66" s="2">
        <v>1</v>
      </c>
      <c r="BZ66" s="2">
        <v>3</v>
      </c>
      <c r="CA66" s="2">
        <v>2</v>
      </c>
      <c r="CB66" s="2">
        <v>3</v>
      </c>
      <c r="CC66" s="2">
        <v>0</v>
      </c>
      <c r="CD66" s="2">
        <v>0</v>
      </c>
      <c r="CE66" s="2">
        <v>0</v>
      </c>
      <c r="CF66" s="2">
        <v>2</v>
      </c>
      <c r="CG66" s="2">
        <v>0</v>
      </c>
      <c r="CH66" s="2">
        <v>2</v>
      </c>
      <c r="CI66" s="2">
        <v>0</v>
      </c>
      <c r="CJ66" s="2">
        <v>3</v>
      </c>
      <c r="CK66" s="2">
        <v>2</v>
      </c>
      <c r="CL66" s="2">
        <v>0</v>
      </c>
      <c r="CM66" s="2">
        <v>0</v>
      </c>
      <c r="CN66" s="2">
        <v>0</v>
      </c>
      <c r="CO66" s="2">
        <v>0</v>
      </c>
      <c r="CP66" s="2">
        <v>1</v>
      </c>
      <c r="CQ66" s="2">
        <v>0</v>
      </c>
      <c r="CR66" s="2">
        <v>1</v>
      </c>
      <c r="CS66" s="2">
        <v>1</v>
      </c>
      <c r="CT66" s="2">
        <v>0</v>
      </c>
      <c r="CU66" s="2">
        <v>2</v>
      </c>
      <c r="CV66" s="198">
        <v>1</v>
      </c>
      <c r="CW66" s="2">
        <v>2</v>
      </c>
      <c r="CX66" s="2">
        <v>1</v>
      </c>
      <c r="CY66" s="2">
        <v>2</v>
      </c>
      <c r="CZ66" s="2">
        <v>3</v>
      </c>
      <c r="DA66" s="2">
        <v>1</v>
      </c>
      <c r="DB66" s="2">
        <v>1</v>
      </c>
      <c r="DC66" s="2">
        <v>2</v>
      </c>
      <c r="DD66" s="2">
        <v>1</v>
      </c>
      <c r="DE66" s="2">
        <v>1</v>
      </c>
      <c r="DF66" s="2">
        <v>1</v>
      </c>
      <c r="DG66" s="2">
        <v>3</v>
      </c>
      <c r="DH66" s="2">
        <v>1</v>
      </c>
      <c r="DI66" s="2">
        <v>2</v>
      </c>
      <c r="DJ66" s="2">
        <v>1</v>
      </c>
      <c r="DK66" s="2">
        <v>4</v>
      </c>
      <c r="DL66" s="2">
        <v>2</v>
      </c>
      <c r="DM66" s="2">
        <v>1</v>
      </c>
      <c r="DN66" s="2">
        <v>1</v>
      </c>
      <c r="DO66" s="234" t="s">
        <v>534</v>
      </c>
      <c r="DP66" s="232" t="s">
        <v>533</v>
      </c>
      <c r="DQ66" s="232" t="s">
        <v>532</v>
      </c>
      <c r="DR66" s="232">
        <v>8</v>
      </c>
      <c r="DS66" s="232" t="s">
        <v>103</v>
      </c>
      <c r="DT66" s="232" t="s">
        <v>69</v>
      </c>
      <c r="DU66" s="232" t="s">
        <v>69</v>
      </c>
      <c r="DV66" s="232" t="s">
        <v>26</v>
      </c>
      <c r="DW66" s="232" t="s">
        <v>26</v>
      </c>
      <c r="DX66" s="232" t="s">
        <v>26</v>
      </c>
      <c r="DY66" s="232" t="s">
        <v>26</v>
      </c>
      <c r="DZ66" s="232" t="s">
        <v>26</v>
      </c>
      <c r="EA66" s="232" t="s">
        <v>26</v>
      </c>
      <c r="EB66" s="232" t="s">
        <v>7</v>
      </c>
      <c r="EC66" s="232" t="s">
        <v>26</v>
      </c>
      <c r="ED66" s="232" t="s">
        <v>26</v>
      </c>
      <c r="EE66" s="232" t="s">
        <v>101</v>
      </c>
      <c r="EF66" s="232" t="s">
        <v>100</v>
      </c>
      <c r="EG66" s="198">
        <v>420</v>
      </c>
      <c r="EH66" s="2" t="s">
        <v>7</v>
      </c>
      <c r="EI66" s="2" t="s">
        <v>7</v>
      </c>
      <c r="EK66" s="2" t="s">
        <v>96</v>
      </c>
      <c r="EL66" s="2" t="s">
        <v>96</v>
      </c>
      <c r="EM66" s="198">
        <v>4</v>
      </c>
      <c r="EN66" s="2">
        <v>2</v>
      </c>
      <c r="EO66" s="2">
        <v>2</v>
      </c>
      <c r="EP66" s="2">
        <v>1</v>
      </c>
      <c r="EQ66" s="2" t="s">
        <v>16</v>
      </c>
      <c r="ER66" s="2" t="s">
        <v>17</v>
      </c>
      <c r="ES66" s="2" t="s">
        <v>18</v>
      </c>
      <c r="ET66" s="2" t="s">
        <v>19</v>
      </c>
      <c r="EU66" s="2" t="s">
        <v>20</v>
      </c>
      <c r="EV66" s="2">
        <v>3</v>
      </c>
      <c r="EW66" s="2">
        <v>5</v>
      </c>
      <c r="EX66" s="2">
        <v>2</v>
      </c>
      <c r="EY66" s="2">
        <v>1</v>
      </c>
      <c r="EZ66" s="2" t="s">
        <v>531</v>
      </c>
      <c r="FA66" s="2" t="s">
        <v>14</v>
      </c>
      <c r="FB66" s="2" t="s">
        <v>7</v>
      </c>
      <c r="FC66" s="2" t="s">
        <v>14</v>
      </c>
      <c r="FD66" s="2" t="s">
        <v>58</v>
      </c>
      <c r="FE66" s="2" t="s">
        <v>7</v>
      </c>
      <c r="FF66" s="2" t="s">
        <v>7</v>
      </c>
      <c r="FG66" s="2" t="s">
        <v>7</v>
      </c>
      <c r="FH66" s="198" t="s">
        <v>12</v>
      </c>
      <c r="FI66" s="2" t="s">
        <v>57</v>
      </c>
      <c r="FJ66" s="2" t="s">
        <v>7</v>
      </c>
      <c r="FK66" s="2" t="s">
        <v>7</v>
      </c>
      <c r="FM66" s="2" t="s">
        <v>530</v>
      </c>
      <c r="FN66" s="2" t="s">
        <v>9</v>
      </c>
      <c r="FO66" s="2" t="s">
        <v>9</v>
      </c>
      <c r="FP66" s="2" t="s">
        <v>9</v>
      </c>
      <c r="FQ66" s="2" t="s">
        <v>8</v>
      </c>
      <c r="FR66" s="2" t="s">
        <v>7</v>
      </c>
      <c r="FS66" s="2" t="s">
        <v>7</v>
      </c>
      <c r="FW66" s="2" t="s">
        <v>337</v>
      </c>
      <c r="GA66" s="2">
        <v>1</v>
      </c>
      <c r="GF66" s="2" t="s">
        <v>5</v>
      </c>
      <c r="GV66" s="2" t="s">
        <v>54</v>
      </c>
      <c r="GX66" s="2" t="s">
        <v>184</v>
      </c>
      <c r="GY66" s="2" t="s">
        <v>183</v>
      </c>
      <c r="GZ66" s="2" t="s">
        <v>1</v>
      </c>
      <c r="HD66" s="2" t="s">
        <v>1</v>
      </c>
      <c r="HL66" s="2" t="s">
        <v>0</v>
      </c>
      <c r="HM66">
        <f t="shared" si="0"/>
        <v>31</v>
      </c>
      <c r="HN66">
        <f t="shared" si="1"/>
        <v>3</v>
      </c>
      <c r="HO66">
        <f t="shared" si="2"/>
        <v>7</v>
      </c>
      <c r="HP66" s="1">
        <f t="shared" si="3"/>
        <v>1</v>
      </c>
      <c r="HQ66" s="1">
        <f t="shared" si="4"/>
        <v>13</v>
      </c>
      <c r="HR66" s="1">
        <f t="shared" si="5"/>
        <v>1</v>
      </c>
      <c r="HS66" s="1">
        <f t="shared" si="6"/>
        <v>10</v>
      </c>
      <c r="HT66" s="1">
        <f t="shared" si="7"/>
        <v>46</v>
      </c>
      <c r="HU66" s="1">
        <f t="shared" si="8"/>
        <v>787.5</v>
      </c>
      <c r="HV66" s="1">
        <v>1</v>
      </c>
      <c r="HW66" s="1">
        <v>1</v>
      </c>
      <c r="HX66" s="1">
        <v>0</v>
      </c>
      <c r="HY66" s="1">
        <v>0</v>
      </c>
      <c r="HZ66" s="1">
        <v>1</v>
      </c>
      <c r="IA66" s="1">
        <v>0</v>
      </c>
      <c r="IB66" s="1">
        <v>1</v>
      </c>
      <c r="IC66" s="1">
        <v>4</v>
      </c>
    </row>
    <row r="67" spans="1:237" ht="26" x14ac:dyDescent="0.35">
      <c r="A67" s="4">
        <v>43957.538944745371</v>
      </c>
      <c r="B67" s="2" t="s">
        <v>2606</v>
      </c>
      <c r="C67" s="2">
        <v>52</v>
      </c>
      <c r="D67" s="2" t="s">
        <v>139</v>
      </c>
      <c r="E67" s="2" t="s">
        <v>50</v>
      </c>
      <c r="F67" s="2"/>
      <c r="G67" s="2"/>
      <c r="H67" s="2"/>
      <c r="I67" s="2"/>
      <c r="J67" s="2" t="s">
        <v>7</v>
      </c>
      <c r="L67" s="2" t="s">
        <v>7</v>
      </c>
      <c r="N67" s="2" t="s">
        <v>9</v>
      </c>
      <c r="O67" s="2" t="s">
        <v>701</v>
      </c>
      <c r="P67" s="2" t="s">
        <v>700</v>
      </c>
      <c r="Q67" s="2" t="s">
        <v>20</v>
      </c>
      <c r="R67" s="2" t="s">
        <v>40</v>
      </c>
      <c r="S67" s="2" t="s">
        <v>20</v>
      </c>
      <c r="T67" s="2" t="s">
        <v>20</v>
      </c>
      <c r="U67" s="2" t="s">
        <v>20</v>
      </c>
      <c r="V67" s="2" t="s">
        <v>80</v>
      </c>
      <c r="W67" s="2" t="s">
        <v>20</v>
      </c>
      <c r="X67" s="2">
        <v>5</v>
      </c>
      <c r="Y67" s="2" t="s">
        <v>20</v>
      </c>
      <c r="Z67" s="2" t="s">
        <v>38</v>
      </c>
      <c r="AA67" s="2" t="s">
        <v>9</v>
      </c>
      <c r="AB67" s="2" t="s">
        <v>699</v>
      </c>
      <c r="AC67" s="2" t="s">
        <v>9</v>
      </c>
      <c r="AD67" s="2" t="s">
        <v>698</v>
      </c>
      <c r="AE67" s="2" t="s">
        <v>9</v>
      </c>
      <c r="AF67" s="2" t="s">
        <v>132</v>
      </c>
      <c r="AG67" s="2" t="s">
        <v>697</v>
      </c>
      <c r="AH67" s="2" t="s">
        <v>9</v>
      </c>
      <c r="AI67" s="2" t="s">
        <v>696</v>
      </c>
      <c r="AJ67" s="198">
        <v>2</v>
      </c>
      <c r="AK67" s="2">
        <v>60</v>
      </c>
      <c r="AL67" s="2">
        <v>1</v>
      </c>
      <c r="AM67" s="2">
        <v>30</v>
      </c>
      <c r="AN67" s="2">
        <v>4</v>
      </c>
      <c r="AO67" s="2">
        <v>30</v>
      </c>
      <c r="AP67" s="2">
        <v>540</v>
      </c>
      <c r="AQ67" s="198">
        <v>3</v>
      </c>
      <c r="AR67" s="2">
        <v>2</v>
      </c>
      <c r="AS67" s="2">
        <v>2</v>
      </c>
      <c r="AT67" s="2">
        <v>3</v>
      </c>
      <c r="AU67" s="2">
        <v>2</v>
      </c>
      <c r="AV67" s="2">
        <v>1</v>
      </c>
      <c r="AW67" s="2">
        <v>3</v>
      </c>
      <c r="AX67" s="2">
        <v>2</v>
      </c>
      <c r="AY67" s="2">
        <v>2</v>
      </c>
      <c r="AZ67" s="2">
        <v>3</v>
      </c>
      <c r="BA67" s="2">
        <v>2</v>
      </c>
      <c r="BB67" s="2">
        <v>2</v>
      </c>
      <c r="BC67" s="2">
        <v>1</v>
      </c>
      <c r="BD67" s="2">
        <v>1</v>
      </c>
      <c r="BE67" s="2">
        <v>2</v>
      </c>
      <c r="BF67" s="2">
        <v>2</v>
      </c>
      <c r="BG67" s="2">
        <v>2</v>
      </c>
      <c r="BH67" s="2">
        <v>1</v>
      </c>
      <c r="BI67" s="2">
        <v>2</v>
      </c>
      <c r="BJ67" s="2">
        <v>3</v>
      </c>
      <c r="BK67" s="198">
        <v>2</v>
      </c>
      <c r="BL67" s="2">
        <v>0</v>
      </c>
      <c r="BM67" s="2">
        <v>1</v>
      </c>
      <c r="BN67" s="2">
        <v>1</v>
      </c>
      <c r="BO67" s="2">
        <v>2</v>
      </c>
      <c r="BP67" s="2">
        <v>1</v>
      </c>
      <c r="BQ67" s="2">
        <v>1</v>
      </c>
      <c r="BR67" s="2">
        <v>0</v>
      </c>
      <c r="BS67" s="2">
        <v>2</v>
      </c>
      <c r="BT67" s="2">
        <v>2</v>
      </c>
      <c r="BU67" s="2">
        <v>1</v>
      </c>
      <c r="BV67" s="2">
        <v>1</v>
      </c>
      <c r="BW67" s="2">
        <v>2</v>
      </c>
      <c r="BX67" s="2">
        <v>0</v>
      </c>
      <c r="BY67" s="2">
        <v>1</v>
      </c>
      <c r="BZ67" s="2">
        <v>1</v>
      </c>
      <c r="CA67" s="2">
        <v>2</v>
      </c>
      <c r="CB67" s="2">
        <v>1</v>
      </c>
      <c r="CC67" s="2">
        <v>1</v>
      </c>
      <c r="CD67" s="2">
        <v>0</v>
      </c>
      <c r="CE67" s="2">
        <v>1</v>
      </c>
      <c r="CF67" s="2">
        <v>0</v>
      </c>
      <c r="CG67" s="2">
        <v>0</v>
      </c>
      <c r="CH67" s="2">
        <v>2</v>
      </c>
      <c r="CI67" s="2">
        <v>0</v>
      </c>
      <c r="CJ67" s="2">
        <v>1</v>
      </c>
      <c r="CK67" s="2">
        <v>1</v>
      </c>
      <c r="CL67" s="2">
        <v>0</v>
      </c>
      <c r="CM67" s="2">
        <v>1</v>
      </c>
      <c r="CN67" s="2">
        <v>1</v>
      </c>
      <c r="CO67" s="2">
        <v>0</v>
      </c>
      <c r="CP67" s="2">
        <v>1</v>
      </c>
      <c r="CQ67" s="2">
        <v>0</v>
      </c>
      <c r="CR67" s="2">
        <v>0</v>
      </c>
      <c r="CS67" s="2">
        <v>1</v>
      </c>
      <c r="CT67" s="2">
        <v>0</v>
      </c>
      <c r="CU67" s="2">
        <v>1</v>
      </c>
      <c r="CV67" s="198">
        <v>1</v>
      </c>
      <c r="CW67" s="2">
        <v>1</v>
      </c>
      <c r="CX67" s="2">
        <v>1</v>
      </c>
      <c r="CY67" s="2">
        <v>1</v>
      </c>
      <c r="CZ67" s="2">
        <v>1</v>
      </c>
      <c r="DA67" s="2">
        <v>1</v>
      </c>
      <c r="DB67" s="2">
        <v>1</v>
      </c>
      <c r="DC67" s="2">
        <v>1</v>
      </c>
      <c r="DD67" s="2">
        <v>1</v>
      </c>
      <c r="DE67" s="2">
        <v>1</v>
      </c>
      <c r="DF67" s="2">
        <v>1</v>
      </c>
      <c r="DG67" s="2">
        <v>1</v>
      </c>
      <c r="DH67" s="2">
        <v>1</v>
      </c>
      <c r="DI67" s="2">
        <v>1</v>
      </c>
      <c r="DJ67" s="2">
        <v>1</v>
      </c>
      <c r="DK67" s="2">
        <v>1</v>
      </c>
      <c r="DL67" s="2">
        <v>1</v>
      </c>
      <c r="DM67" s="2">
        <v>1</v>
      </c>
      <c r="DN67" s="2">
        <v>1</v>
      </c>
      <c r="DO67" s="231" t="s">
        <v>361</v>
      </c>
      <c r="DP67" s="232" t="s">
        <v>98</v>
      </c>
      <c r="DQ67" s="233" t="s">
        <v>415</v>
      </c>
      <c r="DR67" s="232">
        <v>6.75</v>
      </c>
      <c r="DS67" s="232" t="s">
        <v>26</v>
      </c>
      <c r="DT67" s="232" t="s">
        <v>26</v>
      </c>
      <c r="DU67" s="232" t="s">
        <v>26</v>
      </c>
      <c r="DV67" s="232" t="s">
        <v>26</v>
      </c>
      <c r="DW67" s="232" t="s">
        <v>26</v>
      </c>
      <c r="DX67" s="232" t="s">
        <v>26</v>
      </c>
      <c r="DY67" s="232" t="s">
        <v>26</v>
      </c>
      <c r="DZ67" s="232" t="s">
        <v>26</v>
      </c>
      <c r="EA67" s="232" t="s">
        <v>26</v>
      </c>
      <c r="EB67" s="232" t="s">
        <v>7</v>
      </c>
      <c r="EC67" s="232" t="s">
        <v>26</v>
      </c>
      <c r="ED67" s="232" t="s">
        <v>26</v>
      </c>
      <c r="EE67" s="232" t="s">
        <v>24</v>
      </c>
      <c r="EF67" s="232" t="s">
        <v>23</v>
      </c>
      <c r="EG67" s="198">
        <v>60</v>
      </c>
      <c r="EH67" s="2" t="s">
        <v>9</v>
      </c>
      <c r="EI67" s="2" t="s">
        <v>7</v>
      </c>
      <c r="EK67" s="2" t="s">
        <v>21</v>
      </c>
      <c r="EL67" s="2" t="s">
        <v>96</v>
      </c>
      <c r="EM67" s="198">
        <v>5</v>
      </c>
      <c r="EN67" s="2">
        <v>3</v>
      </c>
      <c r="EO67" s="2">
        <v>5</v>
      </c>
      <c r="EP67" s="2">
        <v>2</v>
      </c>
      <c r="EQ67" s="2" t="s">
        <v>19</v>
      </c>
      <c r="ER67" s="2" t="s">
        <v>16</v>
      </c>
      <c r="ES67" s="2" t="s">
        <v>18</v>
      </c>
      <c r="ET67" s="2" t="s">
        <v>17</v>
      </c>
      <c r="EU67" s="2" t="s">
        <v>20</v>
      </c>
      <c r="EV67" s="2">
        <v>1</v>
      </c>
      <c r="EW67" s="2">
        <v>4</v>
      </c>
      <c r="EX67" s="2">
        <v>5</v>
      </c>
      <c r="EY67" s="2">
        <v>5</v>
      </c>
      <c r="EZ67" s="2" t="s">
        <v>695</v>
      </c>
      <c r="FA67" s="2" t="s">
        <v>14</v>
      </c>
      <c r="FB67" s="2" t="s">
        <v>7</v>
      </c>
      <c r="FC67" s="2" t="s">
        <v>14</v>
      </c>
      <c r="FD67" s="2" t="s">
        <v>94</v>
      </c>
      <c r="FE67" s="2" t="s">
        <v>13</v>
      </c>
      <c r="FF67" s="2" t="s">
        <v>13</v>
      </c>
      <c r="FG67" s="2" t="s">
        <v>7</v>
      </c>
      <c r="FH67" s="198" t="s">
        <v>12</v>
      </c>
      <c r="FI67" s="2" t="s">
        <v>57</v>
      </c>
      <c r="FJ67" s="2" t="s">
        <v>9</v>
      </c>
      <c r="FM67" s="2" t="s">
        <v>694</v>
      </c>
      <c r="FN67" s="2" t="s">
        <v>9</v>
      </c>
      <c r="FO67" s="2" t="s">
        <v>9</v>
      </c>
      <c r="FP67" s="2" t="s">
        <v>9</v>
      </c>
      <c r="FQ67" s="2" t="s">
        <v>8</v>
      </c>
      <c r="FR67" s="2" t="s">
        <v>7</v>
      </c>
      <c r="FS67" s="2" t="s">
        <v>7</v>
      </c>
      <c r="FV67" s="2" t="s">
        <v>9</v>
      </c>
      <c r="FW67" s="2" t="s">
        <v>121</v>
      </c>
      <c r="FX67" s="2">
        <v>9</v>
      </c>
      <c r="GF67" s="2" t="s">
        <v>5</v>
      </c>
      <c r="GV67" s="2" t="s">
        <v>54</v>
      </c>
      <c r="HD67" s="2" t="s">
        <v>158</v>
      </c>
      <c r="HF67" s="2" t="s">
        <v>693</v>
      </c>
      <c r="HG67" s="2" t="s">
        <v>1</v>
      </c>
      <c r="HH67" s="2" t="s">
        <v>1</v>
      </c>
      <c r="HL67" s="2" t="s">
        <v>0</v>
      </c>
      <c r="HM67">
        <f t="shared" ref="HM67:HM96" si="9">SUM(CV67:DN67)</f>
        <v>19</v>
      </c>
      <c r="HN67">
        <f t="shared" ref="HN67:HN96" si="10">CT67+CR67+CA67+CN67+BP67</f>
        <v>4</v>
      </c>
      <c r="HO67">
        <f t="shared" ref="HO67:HO96" si="11">CS67+CP67+CH67+BW67+BS67+BO67</f>
        <v>10</v>
      </c>
      <c r="HP67" s="1">
        <f t="shared" ref="HP67:HP96" si="12">CQ67+CL67+CG67+CD67+BX67+BV67+BR67+BN67</f>
        <v>2</v>
      </c>
      <c r="HQ67" s="1">
        <f t="shared" ref="HQ67:HQ96" si="13">CK67+CF67+BZ67+BY67+BT67+BK67</f>
        <v>7</v>
      </c>
      <c r="HR67" s="1">
        <f t="shared" ref="HR67:HR96" si="14">CO67+CI67+CE67+CC67+BU67+BQ67+BL67</f>
        <v>4</v>
      </c>
      <c r="HS67" s="1">
        <f t="shared" ref="HS67:HS96" si="15">CU67+CM67+CJ67+CB67+BM67</f>
        <v>5</v>
      </c>
      <c r="HT67" s="1">
        <f t="shared" ref="HT67:HT86" si="16">(5-AQ67)+(5-AR67)+AS67+AT67+(5-AU67)+AV67+AW67+(5-AX67)+AY67+(5-AZ67)+(5-BA67)+BB67+BC67+BD67+(5-BE67)+(5-BF67)+BG67+BH67+(5-BI67)+(5-BJ67)</f>
        <v>45</v>
      </c>
      <c r="HU67" s="1">
        <f t="shared" ref="HU67:HU96" si="17">(AJ67*(AK67*8))+(AL67*(AM67*4))+(AN67*(AO67*2.5))</f>
        <v>1380</v>
      </c>
      <c r="HV67" s="1">
        <v>0</v>
      </c>
      <c r="HW67" s="1">
        <v>0</v>
      </c>
      <c r="HX67" s="1">
        <v>1</v>
      </c>
      <c r="HY67" s="1">
        <v>0</v>
      </c>
      <c r="HZ67" s="1">
        <v>0</v>
      </c>
      <c r="IA67" s="1">
        <v>0</v>
      </c>
      <c r="IB67" s="1">
        <v>1</v>
      </c>
      <c r="IC67" s="1">
        <v>2</v>
      </c>
    </row>
    <row r="68" spans="1:237" ht="26" x14ac:dyDescent="0.35">
      <c r="A68" s="4">
        <v>43957.676763958334</v>
      </c>
      <c r="B68" s="2" t="s">
        <v>2607</v>
      </c>
      <c r="C68" s="2">
        <v>20</v>
      </c>
      <c r="D68" s="2" t="s">
        <v>139</v>
      </c>
      <c r="E68" s="2" t="s">
        <v>50</v>
      </c>
      <c r="F68" s="2"/>
      <c r="G68" s="2"/>
      <c r="H68" s="2"/>
      <c r="I68" s="2"/>
      <c r="J68" s="2" t="s">
        <v>9</v>
      </c>
      <c r="K68" s="2" t="s">
        <v>672</v>
      </c>
      <c r="L68" s="2" t="s">
        <v>7</v>
      </c>
      <c r="M68" s="2" t="s">
        <v>43</v>
      </c>
      <c r="N68" s="2" t="s">
        <v>9</v>
      </c>
      <c r="O68" s="2" t="s">
        <v>458</v>
      </c>
      <c r="P68" s="2" t="s">
        <v>671</v>
      </c>
      <c r="Q68" s="2" t="s">
        <v>20</v>
      </c>
      <c r="R68" s="2" t="s">
        <v>40</v>
      </c>
      <c r="S68" s="2" t="s">
        <v>20</v>
      </c>
      <c r="T68" s="2" t="s">
        <v>20</v>
      </c>
      <c r="U68" s="2" t="s">
        <v>20</v>
      </c>
      <c r="V68" s="2" t="s">
        <v>80</v>
      </c>
      <c r="W68" s="2" t="s">
        <v>20</v>
      </c>
      <c r="X68" s="2" t="s">
        <v>20</v>
      </c>
      <c r="Y68" s="2" t="s">
        <v>20</v>
      </c>
      <c r="Z68" s="2" t="s">
        <v>133</v>
      </c>
      <c r="AA68" s="2" t="s">
        <v>9</v>
      </c>
      <c r="AB68" s="2" t="s">
        <v>670</v>
      </c>
      <c r="AC68" s="2" t="s">
        <v>9</v>
      </c>
      <c r="AD68" s="2" t="s">
        <v>669</v>
      </c>
      <c r="AE68" s="2" t="s">
        <v>9</v>
      </c>
      <c r="AF68" s="2" t="s">
        <v>112</v>
      </c>
      <c r="AG68" s="2" t="s">
        <v>256</v>
      </c>
      <c r="AH68" s="2" t="s">
        <v>9</v>
      </c>
      <c r="AI68" s="2" t="s">
        <v>668</v>
      </c>
      <c r="AJ68" s="198">
        <v>4</v>
      </c>
      <c r="AK68" s="2">
        <v>45</v>
      </c>
      <c r="AL68" s="2">
        <v>0</v>
      </c>
      <c r="AM68" s="2">
        <v>0</v>
      </c>
      <c r="AN68" s="2">
        <v>2</v>
      </c>
      <c r="AO68" s="2">
        <v>30</v>
      </c>
      <c r="AP68" s="2">
        <v>480</v>
      </c>
      <c r="AQ68" s="198">
        <v>2</v>
      </c>
      <c r="AR68" s="2">
        <v>2</v>
      </c>
      <c r="AS68" s="2">
        <v>1</v>
      </c>
      <c r="AT68" s="2">
        <v>1</v>
      </c>
      <c r="AU68" s="2">
        <v>1</v>
      </c>
      <c r="AV68" s="2">
        <v>2</v>
      </c>
      <c r="AW68" s="2">
        <v>3</v>
      </c>
      <c r="AX68" s="2">
        <v>1</v>
      </c>
      <c r="AY68" s="2">
        <v>2</v>
      </c>
      <c r="AZ68" s="2">
        <v>2</v>
      </c>
      <c r="BA68" s="2">
        <v>1</v>
      </c>
      <c r="BB68" s="2">
        <v>1</v>
      </c>
      <c r="BC68" s="2">
        <v>1</v>
      </c>
      <c r="BD68" s="2">
        <v>3</v>
      </c>
      <c r="BE68" s="2">
        <v>1</v>
      </c>
      <c r="BF68" s="2">
        <v>1</v>
      </c>
      <c r="BG68" s="2">
        <v>2</v>
      </c>
      <c r="BH68" s="2">
        <v>1</v>
      </c>
      <c r="BI68" s="2">
        <v>1</v>
      </c>
      <c r="BJ68" s="2">
        <v>1</v>
      </c>
      <c r="BK68" s="198">
        <v>1</v>
      </c>
      <c r="BL68" s="2">
        <v>0</v>
      </c>
      <c r="BM68" s="2">
        <v>2</v>
      </c>
      <c r="BN68" s="2">
        <v>1</v>
      </c>
      <c r="BO68" s="2">
        <v>1</v>
      </c>
      <c r="BP68" s="2">
        <v>0</v>
      </c>
      <c r="BQ68" s="2">
        <v>3</v>
      </c>
      <c r="BR68" s="2">
        <v>0</v>
      </c>
      <c r="BS68" s="2">
        <v>1</v>
      </c>
      <c r="BT68" s="2">
        <v>2</v>
      </c>
      <c r="BU68" s="2">
        <v>0</v>
      </c>
      <c r="BV68" s="2">
        <v>1</v>
      </c>
      <c r="BW68" s="2">
        <v>0</v>
      </c>
      <c r="BX68" s="2">
        <v>1</v>
      </c>
      <c r="BY68" s="2">
        <v>1</v>
      </c>
      <c r="BZ68" s="2">
        <v>0</v>
      </c>
      <c r="CA68" s="2">
        <v>1</v>
      </c>
      <c r="CB68" s="2">
        <v>1</v>
      </c>
      <c r="CC68" s="2">
        <v>3</v>
      </c>
      <c r="CD68" s="2">
        <v>1</v>
      </c>
      <c r="CE68" s="2">
        <v>0</v>
      </c>
      <c r="CF68" s="2">
        <v>0</v>
      </c>
      <c r="CG68" s="2">
        <v>1</v>
      </c>
      <c r="CH68" s="2">
        <v>0</v>
      </c>
      <c r="CI68" s="2">
        <v>0</v>
      </c>
      <c r="CJ68" s="2">
        <v>1</v>
      </c>
      <c r="CK68" s="2">
        <v>1</v>
      </c>
      <c r="CL68" s="2">
        <v>1</v>
      </c>
      <c r="CM68" s="2">
        <v>1</v>
      </c>
      <c r="CN68" s="2">
        <v>0</v>
      </c>
      <c r="CO68" s="2">
        <v>0</v>
      </c>
      <c r="CP68" s="2">
        <v>0</v>
      </c>
      <c r="CQ68" s="2">
        <v>3</v>
      </c>
      <c r="CR68" s="2">
        <v>0</v>
      </c>
      <c r="CS68" s="2">
        <v>0</v>
      </c>
      <c r="CT68" s="2">
        <v>2</v>
      </c>
      <c r="CU68" s="2">
        <v>1</v>
      </c>
      <c r="CV68" s="198">
        <v>2</v>
      </c>
      <c r="CW68" s="2">
        <v>1</v>
      </c>
      <c r="CX68" s="2">
        <v>1</v>
      </c>
      <c r="CY68" s="2">
        <v>3</v>
      </c>
      <c r="CZ68" s="2">
        <v>2</v>
      </c>
      <c r="DA68" s="2">
        <v>1</v>
      </c>
      <c r="DB68" s="2">
        <v>3</v>
      </c>
      <c r="DC68" s="2">
        <v>4</v>
      </c>
      <c r="DD68" s="2">
        <v>3</v>
      </c>
      <c r="DE68" s="2">
        <v>1</v>
      </c>
      <c r="DF68" s="2">
        <v>1</v>
      </c>
      <c r="DG68" s="2">
        <v>2</v>
      </c>
      <c r="DH68" s="2">
        <v>2</v>
      </c>
      <c r="DI68" s="2">
        <v>3</v>
      </c>
      <c r="DJ68" s="2">
        <v>3</v>
      </c>
      <c r="DK68" s="2">
        <v>1</v>
      </c>
      <c r="DL68" s="2">
        <v>4</v>
      </c>
      <c r="DM68" s="2">
        <v>2</v>
      </c>
      <c r="DN68" s="2">
        <v>1</v>
      </c>
      <c r="DO68" s="234" t="s">
        <v>465</v>
      </c>
      <c r="DP68" s="232">
        <v>15</v>
      </c>
      <c r="DQ68" s="232" t="s">
        <v>553</v>
      </c>
      <c r="DR68" s="232">
        <v>9</v>
      </c>
      <c r="DS68" s="232" t="s">
        <v>26</v>
      </c>
      <c r="DT68" s="232" t="s">
        <v>103</v>
      </c>
      <c r="DU68" s="232" t="s">
        <v>69</v>
      </c>
      <c r="DV68" s="232" t="s">
        <v>26</v>
      </c>
      <c r="DW68" s="232" t="s">
        <v>26</v>
      </c>
      <c r="DX68" s="232" t="s">
        <v>26</v>
      </c>
      <c r="DY68" s="232" t="s">
        <v>103</v>
      </c>
      <c r="DZ68" s="232" t="s">
        <v>103</v>
      </c>
      <c r="EA68" s="232" t="s">
        <v>26</v>
      </c>
      <c r="EB68" s="232" t="s">
        <v>297</v>
      </c>
      <c r="EC68" s="232" t="s">
        <v>26</v>
      </c>
      <c r="ED68" s="232" t="s">
        <v>26</v>
      </c>
      <c r="EE68" s="232" t="s">
        <v>24</v>
      </c>
      <c r="EF68" s="232" t="s">
        <v>100</v>
      </c>
      <c r="EG68" s="198">
        <v>1000</v>
      </c>
      <c r="EH68" s="2" t="s">
        <v>7</v>
      </c>
      <c r="EI68" s="2" t="s">
        <v>7</v>
      </c>
      <c r="EJ68" s="2" t="s">
        <v>667</v>
      </c>
      <c r="EK68" s="2" t="s">
        <v>96</v>
      </c>
      <c r="EL68" s="2" t="s">
        <v>96</v>
      </c>
      <c r="EM68" s="198">
        <v>4</v>
      </c>
      <c r="EN68" s="2">
        <v>3</v>
      </c>
      <c r="EO68" s="2">
        <v>5</v>
      </c>
      <c r="EP68" s="2">
        <v>2</v>
      </c>
      <c r="EQ68" s="2" t="s">
        <v>20</v>
      </c>
      <c r="ER68" s="2" t="s">
        <v>18</v>
      </c>
      <c r="ES68" s="2" t="s">
        <v>19</v>
      </c>
      <c r="ET68" s="2" t="s">
        <v>17</v>
      </c>
      <c r="EU68" s="2" t="s">
        <v>16</v>
      </c>
      <c r="EV68" s="2">
        <v>3</v>
      </c>
      <c r="EW68" s="2">
        <v>3</v>
      </c>
      <c r="EX68" s="2">
        <v>1</v>
      </c>
      <c r="EY68" s="2">
        <v>5</v>
      </c>
      <c r="EZ68" s="2" t="s">
        <v>666</v>
      </c>
      <c r="FA68" s="2" t="s">
        <v>14</v>
      </c>
      <c r="FB68" s="2" t="s">
        <v>9</v>
      </c>
      <c r="FC68" s="2" t="s">
        <v>94</v>
      </c>
      <c r="FD68" s="2" t="s">
        <v>94</v>
      </c>
      <c r="FE68" s="2" t="s">
        <v>13</v>
      </c>
      <c r="FF68" s="2" t="s">
        <v>13</v>
      </c>
      <c r="FG68" s="2" t="s">
        <v>7</v>
      </c>
      <c r="FH68" s="198" t="s">
        <v>143</v>
      </c>
      <c r="FI68" s="2" t="s">
        <v>92</v>
      </c>
      <c r="FJ68" s="2" t="s">
        <v>7</v>
      </c>
      <c r="FK68" s="2" t="s">
        <v>7</v>
      </c>
      <c r="FL68" s="2" t="s">
        <v>297</v>
      </c>
      <c r="FM68" s="2" t="s">
        <v>297</v>
      </c>
      <c r="FN68" s="2" t="s">
        <v>7</v>
      </c>
      <c r="FO68" s="2" t="s">
        <v>7</v>
      </c>
      <c r="FP68" s="2" t="s">
        <v>7</v>
      </c>
      <c r="FR68" s="2" t="s">
        <v>7</v>
      </c>
      <c r="FS68" s="2" t="s">
        <v>7</v>
      </c>
      <c r="FU68" s="2" t="s">
        <v>7</v>
      </c>
      <c r="FV68" s="2" t="s">
        <v>9</v>
      </c>
      <c r="FW68" s="2" t="s">
        <v>308</v>
      </c>
      <c r="FZ68" s="2">
        <v>9</v>
      </c>
      <c r="GF68" s="2" t="s">
        <v>5</v>
      </c>
      <c r="GV68" s="2" t="s">
        <v>54</v>
      </c>
      <c r="GZ68" s="2" t="s">
        <v>141</v>
      </c>
      <c r="HB68" s="2" t="s">
        <v>293</v>
      </c>
      <c r="HC68" s="2" t="s">
        <v>486</v>
      </c>
      <c r="HD68" s="2" t="s">
        <v>1</v>
      </c>
      <c r="HL68" s="2" t="s">
        <v>0</v>
      </c>
      <c r="HM68">
        <f t="shared" si="9"/>
        <v>40</v>
      </c>
      <c r="HN68">
        <f t="shared" si="10"/>
        <v>3</v>
      </c>
      <c r="HO68">
        <f t="shared" si="11"/>
        <v>2</v>
      </c>
      <c r="HP68" s="1">
        <f t="shared" si="12"/>
        <v>9</v>
      </c>
      <c r="HQ68" s="1">
        <f t="shared" si="13"/>
        <v>5</v>
      </c>
      <c r="HR68" s="1">
        <f t="shared" si="14"/>
        <v>6</v>
      </c>
      <c r="HS68" s="1">
        <f t="shared" si="15"/>
        <v>6</v>
      </c>
      <c r="HT68" s="1">
        <f t="shared" si="16"/>
        <v>54</v>
      </c>
      <c r="HU68" s="1">
        <f t="shared" si="17"/>
        <v>1590</v>
      </c>
      <c r="HV68" s="1">
        <v>1</v>
      </c>
      <c r="HW68" s="1">
        <v>0</v>
      </c>
      <c r="HX68" s="1">
        <v>0</v>
      </c>
      <c r="HY68" s="1">
        <v>0</v>
      </c>
      <c r="HZ68" s="1">
        <v>1</v>
      </c>
      <c r="IA68" s="1">
        <v>0</v>
      </c>
      <c r="IB68" s="1">
        <v>1</v>
      </c>
      <c r="IC68" s="1">
        <v>3</v>
      </c>
    </row>
    <row r="69" spans="1:237" ht="26" x14ac:dyDescent="0.35">
      <c r="A69" s="4">
        <v>43958.415354467594</v>
      </c>
      <c r="B69" s="2" t="s">
        <v>2608</v>
      </c>
      <c r="C69" s="2">
        <v>50</v>
      </c>
      <c r="D69" s="2" t="s">
        <v>51</v>
      </c>
      <c r="E69" s="2" t="s">
        <v>50</v>
      </c>
      <c r="F69" s="2"/>
      <c r="G69" s="2"/>
      <c r="H69" s="2"/>
      <c r="I69" s="2"/>
      <c r="J69" s="2" t="s">
        <v>7</v>
      </c>
      <c r="L69" s="2" t="s">
        <v>7</v>
      </c>
      <c r="N69" s="2" t="s">
        <v>7</v>
      </c>
      <c r="Q69" s="2" t="s">
        <v>20</v>
      </c>
      <c r="R69" s="2" t="s">
        <v>40</v>
      </c>
      <c r="S69" s="2">
        <v>3</v>
      </c>
      <c r="T69" s="2">
        <v>2</v>
      </c>
      <c r="U69" s="2">
        <v>2</v>
      </c>
      <c r="V69" s="2" t="s">
        <v>194</v>
      </c>
      <c r="W69" s="2">
        <v>3</v>
      </c>
      <c r="X69" s="2">
        <v>5</v>
      </c>
      <c r="Y69" s="2">
        <v>2</v>
      </c>
      <c r="Z69" s="2" t="s">
        <v>115</v>
      </c>
      <c r="AA69" s="2" t="s">
        <v>9</v>
      </c>
      <c r="AB69" s="2" t="s">
        <v>548</v>
      </c>
      <c r="AC69" s="2" t="s">
        <v>7</v>
      </c>
      <c r="AE69" s="2" t="s">
        <v>9</v>
      </c>
      <c r="AF69" s="2" t="s">
        <v>35</v>
      </c>
      <c r="AG69" s="2" t="s">
        <v>547</v>
      </c>
      <c r="AH69" s="2" t="s">
        <v>9</v>
      </c>
      <c r="AI69" s="2" t="s">
        <v>546</v>
      </c>
      <c r="AJ69" s="198">
        <v>0</v>
      </c>
      <c r="AK69" s="2">
        <v>0</v>
      </c>
      <c r="AL69" s="2">
        <v>1</v>
      </c>
      <c r="AM69" s="2">
        <v>30</v>
      </c>
      <c r="AN69" s="2">
        <v>2</v>
      </c>
      <c r="AO69" s="2">
        <v>45</v>
      </c>
      <c r="AP69" s="2">
        <v>540</v>
      </c>
      <c r="AQ69" s="198">
        <v>3</v>
      </c>
      <c r="AR69" s="2">
        <v>3</v>
      </c>
      <c r="AS69" s="2">
        <v>4</v>
      </c>
      <c r="AT69" s="2">
        <v>2</v>
      </c>
      <c r="AU69" s="2">
        <v>3</v>
      </c>
      <c r="AV69" s="2">
        <v>2</v>
      </c>
      <c r="AW69" s="2">
        <v>3</v>
      </c>
      <c r="AX69" s="2">
        <v>3</v>
      </c>
      <c r="AY69" s="2">
        <v>1</v>
      </c>
      <c r="AZ69" s="2">
        <v>3</v>
      </c>
      <c r="BA69" s="2">
        <v>4</v>
      </c>
      <c r="BB69" s="2">
        <v>1</v>
      </c>
      <c r="BC69" s="2">
        <v>1</v>
      </c>
      <c r="BD69" s="2">
        <v>2</v>
      </c>
      <c r="BE69" s="2">
        <v>3</v>
      </c>
      <c r="BF69" s="2">
        <v>3</v>
      </c>
      <c r="BG69" s="2">
        <v>2</v>
      </c>
      <c r="BH69" s="2">
        <v>1</v>
      </c>
      <c r="BI69" s="2">
        <v>3</v>
      </c>
      <c r="BJ69" s="2">
        <v>3</v>
      </c>
      <c r="BK69" s="198">
        <v>1</v>
      </c>
      <c r="BL69" s="2">
        <v>0</v>
      </c>
      <c r="BM69" s="2">
        <v>3</v>
      </c>
      <c r="BN69" s="2">
        <v>0</v>
      </c>
      <c r="BO69" s="2">
        <v>2</v>
      </c>
      <c r="BP69" s="2">
        <v>1</v>
      </c>
      <c r="BQ69" s="2">
        <v>0</v>
      </c>
      <c r="BR69" s="2">
        <v>1</v>
      </c>
      <c r="BS69" s="2">
        <v>1</v>
      </c>
      <c r="BT69" s="2">
        <v>0</v>
      </c>
      <c r="BU69" s="2">
        <v>0</v>
      </c>
      <c r="BV69" s="2">
        <v>1</v>
      </c>
      <c r="BW69" s="2">
        <v>2</v>
      </c>
      <c r="BX69" s="2">
        <v>0</v>
      </c>
      <c r="BY69" s="2">
        <v>0</v>
      </c>
      <c r="BZ69" s="2">
        <v>1</v>
      </c>
      <c r="CA69" s="2">
        <v>1</v>
      </c>
      <c r="CB69" s="2">
        <v>2</v>
      </c>
      <c r="CC69" s="2">
        <v>0</v>
      </c>
      <c r="CD69" s="2">
        <v>2</v>
      </c>
      <c r="CE69" s="2">
        <v>0</v>
      </c>
      <c r="CF69" s="2">
        <v>0</v>
      </c>
      <c r="CG69" s="2">
        <v>0</v>
      </c>
      <c r="CH69" s="2">
        <v>3</v>
      </c>
      <c r="CI69" s="2">
        <v>0</v>
      </c>
      <c r="CJ69" s="2">
        <v>3</v>
      </c>
      <c r="CK69" s="2">
        <v>1</v>
      </c>
      <c r="CL69" s="2">
        <v>1</v>
      </c>
      <c r="CM69" s="2">
        <v>0</v>
      </c>
      <c r="CN69" s="2">
        <v>0</v>
      </c>
      <c r="CO69" s="2">
        <v>0</v>
      </c>
      <c r="CP69" s="2">
        <v>0</v>
      </c>
      <c r="CQ69" s="2">
        <v>0</v>
      </c>
      <c r="CR69" s="2">
        <v>0</v>
      </c>
      <c r="CS69" s="2">
        <v>1</v>
      </c>
      <c r="CT69" s="2">
        <v>3</v>
      </c>
      <c r="CU69" s="2">
        <v>2</v>
      </c>
      <c r="CV69" s="198">
        <v>4</v>
      </c>
      <c r="CW69" s="2">
        <v>1</v>
      </c>
      <c r="CX69" s="2">
        <v>2</v>
      </c>
      <c r="CY69" s="2">
        <v>1</v>
      </c>
      <c r="CZ69" s="2">
        <v>1</v>
      </c>
      <c r="DA69" s="2">
        <v>1</v>
      </c>
      <c r="DB69" s="2">
        <v>2</v>
      </c>
      <c r="DC69" s="2">
        <v>2</v>
      </c>
      <c r="DD69" s="2">
        <v>1</v>
      </c>
      <c r="DE69" s="2">
        <v>1</v>
      </c>
      <c r="DF69" s="2">
        <v>1</v>
      </c>
      <c r="DG69" s="2">
        <v>1</v>
      </c>
      <c r="DH69" s="2">
        <v>1</v>
      </c>
      <c r="DI69" s="2">
        <v>2</v>
      </c>
      <c r="DJ69" s="2">
        <v>2</v>
      </c>
      <c r="DK69" s="2">
        <v>1</v>
      </c>
      <c r="DL69" s="2">
        <v>1</v>
      </c>
      <c r="DM69" s="2">
        <v>1</v>
      </c>
      <c r="DN69" s="2">
        <v>2</v>
      </c>
      <c r="DO69" s="231" t="s">
        <v>544</v>
      </c>
      <c r="DP69" s="232" t="s">
        <v>533</v>
      </c>
      <c r="DQ69" s="233" t="s">
        <v>543</v>
      </c>
      <c r="DR69" s="232">
        <v>8</v>
      </c>
      <c r="DS69" s="232" t="s">
        <v>69</v>
      </c>
      <c r="DT69" s="232" t="s">
        <v>103</v>
      </c>
      <c r="DU69" s="232" t="s">
        <v>26</v>
      </c>
      <c r="DV69" s="232" t="s">
        <v>26</v>
      </c>
      <c r="DW69" s="232" t="s">
        <v>26</v>
      </c>
      <c r="DX69" s="232" t="s">
        <v>26</v>
      </c>
      <c r="DY69" s="232" t="s">
        <v>26</v>
      </c>
      <c r="DZ69" s="232" t="s">
        <v>26</v>
      </c>
      <c r="EA69" s="232" t="s">
        <v>26</v>
      </c>
      <c r="EB69" s="232" t="s">
        <v>102</v>
      </c>
      <c r="EC69" s="232" t="s">
        <v>26</v>
      </c>
      <c r="ED69" s="232" t="s">
        <v>26</v>
      </c>
      <c r="EE69" s="232" t="s">
        <v>24</v>
      </c>
      <c r="EF69" s="232" t="s">
        <v>100</v>
      </c>
      <c r="EG69" s="198">
        <v>30</v>
      </c>
      <c r="EH69" s="2" t="s">
        <v>9</v>
      </c>
      <c r="EI69" s="2" t="s">
        <v>7</v>
      </c>
      <c r="EK69" s="2" t="s">
        <v>96</v>
      </c>
      <c r="EL69" s="2" t="s">
        <v>21</v>
      </c>
      <c r="EM69" s="198">
        <v>5</v>
      </c>
      <c r="EN69" s="2">
        <v>3</v>
      </c>
      <c r="EO69" s="2">
        <v>5</v>
      </c>
      <c r="EP69" s="2">
        <v>1</v>
      </c>
      <c r="EQ69" s="2" t="s">
        <v>19</v>
      </c>
      <c r="ER69" s="2" t="s">
        <v>16</v>
      </c>
      <c r="ES69" s="2" t="s">
        <v>18</v>
      </c>
      <c r="ET69" s="2" t="s">
        <v>17</v>
      </c>
      <c r="EU69" s="2" t="s">
        <v>20</v>
      </c>
      <c r="EV69" s="2">
        <v>3</v>
      </c>
      <c r="EW69" s="2">
        <v>4</v>
      </c>
      <c r="EX69" s="2">
        <v>1</v>
      </c>
      <c r="EY69" s="2">
        <v>5</v>
      </c>
      <c r="EZ69" s="2" t="s">
        <v>542</v>
      </c>
      <c r="FA69" s="2" t="s">
        <v>94</v>
      </c>
      <c r="FB69" s="2" t="s">
        <v>9</v>
      </c>
      <c r="FC69" s="2" t="s">
        <v>94</v>
      </c>
      <c r="FD69" s="2" t="s">
        <v>58</v>
      </c>
      <c r="FE69" s="2" t="s">
        <v>7</v>
      </c>
      <c r="FF69" s="2" t="s">
        <v>7</v>
      </c>
      <c r="FG69" s="2" t="s">
        <v>7</v>
      </c>
      <c r="FH69" s="198" t="s">
        <v>12</v>
      </c>
      <c r="FI69" s="2" t="s">
        <v>57</v>
      </c>
      <c r="FJ69" s="2" t="s">
        <v>9</v>
      </c>
      <c r="FK69" s="2" t="s">
        <v>7</v>
      </c>
      <c r="FL69" s="2">
        <v>0</v>
      </c>
      <c r="FM69" s="2" t="s">
        <v>368</v>
      </c>
      <c r="FN69" s="2" t="s">
        <v>9</v>
      </c>
      <c r="FO69" s="2" t="s">
        <v>9</v>
      </c>
      <c r="FP69" s="2" t="s">
        <v>7</v>
      </c>
      <c r="FR69" s="2" t="s">
        <v>7</v>
      </c>
      <c r="FS69" s="2" t="s">
        <v>9</v>
      </c>
      <c r="FT69" s="2" t="s">
        <v>541</v>
      </c>
      <c r="FU69" s="2" t="s">
        <v>7</v>
      </c>
      <c r="FV69" s="2" t="s">
        <v>9</v>
      </c>
      <c r="FW69" s="2" t="s">
        <v>6</v>
      </c>
      <c r="GB69" s="2">
        <v>1</v>
      </c>
      <c r="GF69" s="2" t="s">
        <v>5</v>
      </c>
      <c r="GV69" s="2" t="s">
        <v>54</v>
      </c>
      <c r="GZ69" s="2" t="s">
        <v>141</v>
      </c>
      <c r="HB69" s="2" t="s">
        <v>293</v>
      </c>
      <c r="HC69" s="2" t="s">
        <v>486</v>
      </c>
      <c r="HD69" s="2" t="s">
        <v>1</v>
      </c>
      <c r="HL69" s="2" t="s">
        <v>0</v>
      </c>
      <c r="HM69">
        <f t="shared" si="9"/>
        <v>28</v>
      </c>
      <c r="HN69">
        <f t="shared" si="10"/>
        <v>5</v>
      </c>
      <c r="HO69">
        <f t="shared" si="11"/>
        <v>9</v>
      </c>
      <c r="HP69" s="1">
        <f t="shared" si="12"/>
        <v>5</v>
      </c>
      <c r="HQ69" s="1">
        <f t="shared" si="13"/>
        <v>3</v>
      </c>
      <c r="HR69" s="1">
        <f t="shared" si="14"/>
        <v>0</v>
      </c>
      <c r="HS69" s="1">
        <f t="shared" si="15"/>
        <v>10</v>
      </c>
      <c r="HT69" s="1">
        <f t="shared" si="16"/>
        <v>38</v>
      </c>
      <c r="HU69" s="1">
        <f t="shared" si="17"/>
        <v>345</v>
      </c>
      <c r="HV69" s="1">
        <v>1</v>
      </c>
      <c r="HW69" s="1">
        <v>1</v>
      </c>
      <c r="HX69" s="1">
        <v>0</v>
      </c>
      <c r="HY69" s="1">
        <v>0</v>
      </c>
      <c r="HZ69" s="1">
        <v>1</v>
      </c>
      <c r="IA69" s="1">
        <v>0</v>
      </c>
      <c r="IB69" s="1">
        <v>1</v>
      </c>
      <c r="IC69" s="1">
        <v>4</v>
      </c>
    </row>
    <row r="70" spans="1:237" ht="26" x14ac:dyDescent="0.35">
      <c r="A70" s="4">
        <v>43957.681518969912</v>
      </c>
      <c r="B70" s="2" t="s">
        <v>2609</v>
      </c>
      <c r="C70" s="2">
        <v>54</v>
      </c>
      <c r="D70" s="2" t="s">
        <v>51</v>
      </c>
      <c r="E70" s="2" t="s">
        <v>50</v>
      </c>
      <c r="F70" s="2"/>
      <c r="G70" s="2"/>
      <c r="H70" s="2"/>
      <c r="I70" s="2"/>
      <c r="J70" s="2" t="s">
        <v>7</v>
      </c>
      <c r="L70" s="2" t="s">
        <v>7</v>
      </c>
      <c r="N70" s="2" t="s">
        <v>7</v>
      </c>
      <c r="Q70" s="2" t="s">
        <v>20</v>
      </c>
      <c r="R70" s="2" t="s">
        <v>40</v>
      </c>
      <c r="S70" s="2" t="s">
        <v>20</v>
      </c>
      <c r="T70" s="2" t="s">
        <v>20</v>
      </c>
      <c r="U70" s="2">
        <v>2</v>
      </c>
      <c r="V70" s="2" t="s">
        <v>194</v>
      </c>
      <c r="W70" s="2" t="s">
        <v>20</v>
      </c>
      <c r="X70" s="2" t="s">
        <v>20</v>
      </c>
      <c r="Y70" s="2" t="s">
        <v>79</v>
      </c>
      <c r="Z70" s="2" t="s">
        <v>115</v>
      </c>
      <c r="AA70" s="2" t="s">
        <v>9</v>
      </c>
      <c r="AB70" s="2" t="s">
        <v>663</v>
      </c>
      <c r="AC70" s="2" t="s">
        <v>9</v>
      </c>
      <c r="AD70" s="2" t="s">
        <v>662</v>
      </c>
      <c r="AE70" s="2" t="s">
        <v>7</v>
      </c>
      <c r="AF70" s="2" t="s">
        <v>20</v>
      </c>
      <c r="AH70" s="2" t="s">
        <v>7</v>
      </c>
      <c r="AJ70" s="198">
        <v>0</v>
      </c>
      <c r="AK70" s="2">
        <v>0</v>
      </c>
      <c r="AL70" s="2">
        <v>1</v>
      </c>
      <c r="AM70" s="2">
        <v>30</v>
      </c>
      <c r="AN70" s="2">
        <v>2</v>
      </c>
      <c r="AO70" s="2">
        <v>90</v>
      </c>
      <c r="AP70" s="2">
        <v>550</v>
      </c>
      <c r="AQ70" s="198">
        <v>4</v>
      </c>
      <c r="AR70" s="2">
        <v>3</v>
      </c>
      <c r="AS70" s="2">
        <v>3</v>
      </c>
      <c r="AT70" s="2">
        <v>2</v>
      </c>
      <c r="AU70" s="2">
        <v>3</v>
      </c>
      <c r="AV70" s="2">
        <v>2</v>
      </c>
      <c r="AW70" s="2">
        <v>3</v>
      </c>
      <c r="AX70" s="2">
        <v>3</v>
      </c>
      <c r="AY70" s="2">
        <v>2</v>
      </c>
      <c r="AZ70" s="2">
        <v>3</v>
      </c>
      <c r="BA70" s="2">
        <v>2</v>
      </c>
      <c r="BB70" s="2">
        <v>3</v>
      </c>
      <c r="BC70" s="2">
        <v>3</v>
      </c>
      <c r="BD70" s="2">
        <v>2</v>
      </c>
      <c r="BE70" s="2">
        <v>4</v>
      </c>
      <c r="BF70" s="2">
        <v>3</v>
      </c>
      <c r="BG70" s="2">
        <v>3</v>
      </c>
      <c r="BH70" s="2">
        <v>1</v>
      </c>
      <c r="BI70" s="2">
        <v>3</v>
      </c>
      <c r="BJ70" s="2">
        <v>3</v>
      </c>
      <c r="BK70" s="198">
        <v>1</v>
      </c>
      <c r="BL70" s="2">
        <v>1</v>
      </c>
      <c r="BM70" s="2">
        <v>2</v>
      </c>
      <c r="BN70" s="2">
        <v>3</v>
      </c>
      <c r="BO70" s="2">
        <v>2</v>
      </c>
      <c r="BP70" s="2">
        <v>0</v>
      </c>
      <c r="BQ70" s="2">
        <v>2</v>
      </c>
      <c r="BR70" s="2">
        <v>3</v>
      </c>
      <c r="BS70" s="2">
        <v>3</v>
      </c>
      <c r="BT70" s="2">
        <v>2</v>
      </c>
      <c r="BU70" s="2">
        <v>2</v>
      </c>
      <c r="BV70" s="2">
        <v>2</v>
      </c>
      <c r="BW70" s="2">
        <v>3</v>
      </c>
      <c r="BX70" s="2">
        <v>0</v>
      </c>
      <c r="BY70" s="2">
        <v>1</v>
      </c>
      <c r="BZ70" s="2">
        <v>2</v>
      </c>
      <c r="CA70" s="2">
        <v>2</v>
      </c>
      <c r="CB70" s="2">
        <v>2</v>
      </c>
      <c r="CC70" s="2">
        <v>2</v>
      </c>
      <c r="CD70" s="2">
        <v>1</v>
      </c>
      <c r="CE70" s="2">
        <v>0</v>
      </c>
      <c r="CF70" s="2">
        <v>2</v>
      </c>
      <c r="CG70" s="2">
        <v>1</v>
      </c>
      <c r="CH70" s="2">
        <v>3</v>
      </c>
      <c r="CI70" s="2">
        <v>0</v>
      </c>
      <c r="CJ70" s="2">
        <v>2</v>
      </c>
      <c r="CK70" s="2">
        <v>3</v>
      </c>
      <c r="CL70" s="2">
        <v>0</v>
      </c>
      <c r="CM70" s="2">
        <v>1</v>
      </c>
      <c r="CN70" s="2">
        <v>0</v>
      </c>
      <c r="CO70" s="2">
        <v>0</v>
      </c>
      <c r="CP70" s="2">
        <v>2</v>
      </c>
      <c r="CQ70" s="2">
        <v>0</v>
      </c>
      <c r="CR70" s="2">
        <v>1</v>
      </c>
      <c r="CS70" s="2">
        <v>1</v>
      </c>
      <c r="CT70" s="2">
        <v>0</v>
      </c>
      <c r="CU70" s="2">
        <v>2</v>
      </c>
      <c r="CV70" s="198">
        <v>3</v>
      </c>
      <c r="CW70" s="2">
        <v>3</v>
      </c>
      <c r="CX70" s="2">
        <v>3</v>
      </c>
      <c r="CY70" s="2">
        <v>1</v>
      </c>
      <c r="CZ70" s="2">
        <v>1</v>
      </c>
      <c r="DA70" s="2">
        <v>1</v>
      </c>
      <c r="DB70" s="2">
        <v>1</v>
      </c>
      <c r="DC70" s="2">
        <v>1</v>
      </c>
      <c r="DD70" s="2">
        <v>2</v>
      </c>
      <c r="DE70" s="2">
        <v>1</v>
      </c>
      <c r="DF70" s="2">
        <v>1</v>
      </c>
      <c r="DG70" s="2">
        <v>1</v>
      </c>
      <c r="DH70" s="2">
        <v>2</v>
      </c>
      <c r="DI70" s="2">
        <v>1</v>
      </c>
      <c r="DJ70" s="2">
        <v>1</v>
      </c>
      <c r="DK70" s="2">
        <v>2</v>
      </c>
      <c r="DL70" s="2">
        <v>1</v>
      </c>
      <c r="DM70" s="2">
        <v>2</v>
      </c>
      <c r="DN70" s="2">
        <v>1</v>
      </c>
      <c r="DO70" s="234" t="s">
        <v>657</v>
      </c>
      <c r="DP70" s="232" t="s">
        <v>362</v>
      </c>
      <c r="DQ70" s="232" t="s">
        <v>656</v>
      </c>
      <c r="DR70" s="232">
        <v>7</v>
      </c>
      <c r="DS70" s="232" t="s">
        <v>68</v>
      </c>
      <c r="DT70" s="232" t="s">
        <v>26</v>
      </c>
      <c r="DU70" s="232" t="s">
        <v>26</v>
      </c>
      <c r="DV70" s="232" t="s">
        <v>26</v>
      </c>
      <c r="DW70" s="232" t="s">
        <v>26</v>
      </c>
      <c r="DX70" s="232" t="s">
        <v>26</v>
      </c>
      <c r="DY70" s="232" t="s">
        <v>69</v>
      </c>
      <c r="DZ70" s="232" t="s">
        <v>26</v>
      </c>
      <c r="EA70" s="232" t="s">
        <v>68</v>
      </c>
      <c r="EB70" s="232" t="s">
        <v>20</v>
      </c>
      <c r="EC70" s="232" t="s">
        <v>201</v>
      </c>
      <c r="ED70" s="232" t="s">
        <v>25</v>
      </c>
      <c r="EE70" s="232" t="s">
        <v>101</v>
      </c>
      <c r="EF70" s="232" t="s">
        <v>100</v>
      </c>
      <c r="EG70" s="198">
        <v>120</v>
      </c>
      <c r="EH70" s="2" t="s">
        <v>9</v>
      </c>
      <c r="EI70" s="2" t="s">
        <v>9</v>
      </c>
      <c r="EJ70" s="2" t="s">
        <v>655</v>
      </c>
      <c r="EK70" s="2" t="s">
        <v>96</v>
      </c>
      <c r="EL70" s="2" t="s">
        <v>96</v>
      </c>
      <c r="EM70" s="198">
        <v>5</v>
      </c>
      <c r="EN70" s="2">
        <v>4</v>
      </c>
      <c r="EO70" s="2">
        <v>5</v>
      </c>
      <c r="EP70" s="2">
        <v>1</v>
      </c>
      <c r="EQ70" s="2" t="s">
        <v>18</v>
      </c>
      <c r="ER70" s="2" t="s">
        <v>16</v>
      </c>
      <c r="ES70" s="2" t="s">
        <v>19</v>
      </c>
      <c r="ET70" s="2" t="s">
        <v>17</v>
      </c>
      <c r="EU70" s="2" t="s">
        <v>20</v>
      </c>
      <c r="EV70" s="2">
        <v>1</v>
      </c>
      <c r="EW70" s="2">
        <v>2</v>
      </c>
      <c r="EX70" s="2">
        <v>4</v>
      </c>
      <c r="EY70" s="2">
        <v>3</v>
      </c>
      <c r="EZ70" s="2" t="s">
        <v>654</v>
      </c>
      <c r="FA70" s="2" t="s">
        <v>14</v>
      </c>
      <c r="FB70" s="2" t="s">
        <v>9</v>
      </c>
      <c r="FC70" s="2" t="s">
        <v>94</v>
      </c>
      <c r="FD70" s="2" t="s">
        <v>58</v>
      </c>
      <c r="FE70" s="2" t="s">
        <v>7</v>
      </c>
      <c r="FF70" s="2" t="s">
        <v>7</v>
      </c>
      <c r="FG70" s="2" t="s">
        <v>7</v>
      </c>
      <c r="FH70" s="198" t="s">
        <v>12</v>
      </c>
      <c r="FI70" s="2" t="s">
        <v>57</v>
      </c>
      <c r="FJ70" s="2" t="s">
        <v>9</v>
      </c>
      <c r="FK70" s="2" t="s">
        <v>7</v>
      </c>
      <c r="FM70" s="2" t="s">
        <v>580</v>
      </c>
      <c r="FN70" s="2" t="s">
        <v>9</v>
      </c>
      <c r="FO70" s="2" t="s">
        <v>9</v>
      </c>
      <c r="FP70" s="2" t="s">
        <v>9</v>
      </c>
      <c r="FQ70" s="2" t="s">
        <v>8</v>
      </c>
      <c r="FR70" s="2" t="s">
        <v>9</v>
      </c>
      <c r="FS70" s="2" t="s">
        <v>7</v>
      </c>
      <c r="FV70" s="2" t="s">
        <v>9</v>
      </c>
      <c r="FW70" s="2" t="s">
        <v>90</v>
      </c>
      <c r="GC70" s="2">
        <v>9</v>
      </c>
      <c r="GF70" s="2" t="s">
        <v>5</v>
      </c>
      <c r="GN70" s="2" t="s">
        <v>4</v>
      </c>
      <c r="GR70" s="2" t="s">
        <v>336</v>
      </c>
      <c r="GT70" s="2" t="s">
        <v>356</v>
      </c>
      <c r="GU70" s="2" t="s">
        <v>355</v>
      </c>
      <c r="GV70" s="2" t="s">
        <v>1</v>
      </c>
      <c r="HL70" s="2" t="s">
        <v>0</v>
      </c>
      <c r="HM70">
        <f t="shared" si="9"/>
        <v>29</v>
      </c>
      <c r="HN70">
        <f t="shared" si="10"/>
        <v>3</v>
      </c>
      <c r="HO70">
        <f t="shared" si="11"/>
        <v>14</v>
      </c>
      <c r="HP70" s="1">
        <f t="shared" si="12"/>
        <v>10</v>
      </c>
      <c r="HQ70" s="1">
        <f t="shared" si="13"/>
        <v>11</v>
      </c>
      <c r="HR70" s="1">
        <f t="shared" si="14"/>
        <v>7</v>
      </c>
      <c r="HS70" s="1">
        <f t="shared" si="15"/>
        <v>9</v>
      </c>
      <c r="HT70" s="1">
        <f t="shared" si="16"/>
        <v>43</v>
      </c>
      <c r="HU70" s="1">
        <f t="shared" si="17"/>
        <v>570</v>
      </c>
      <c r="HV70" s="1">
        <v>1</v>
      </c>
      <c r="HW70" s="1">
        <v>3</v>
      </c>
      <c r="HX70" s="1">
        <v>1</v>
      </c>
      <c r="HY70" s="1">
        <v>0</v>
      </c>
      <c r="HZ70" s="1">
        <v>1</v>
      </c>
      <c r="IA70" s="1">
        <v>3</v>
      </c>
      <c r="IB70" s="1">
        <v>2</v>
      </c>
      <c r="IC70" s="1">
        <v>11</v>
      </c>
    </row>
    <row r="71" spans="1:237" ht="26" x14ac:dyDescent="0.35">
      <c r="A71" s="4">
        <v>43967.529049872683</v>
      </c>
      <c r="B71" s="2" t="s">
        <v>2610</v>
      </c>
      <c r="C71" s="2">
        <v>47</v>
      </c>
      <c r="D71" s="2" t="s">
        <v>139</v>
      </c>
      <c r="E71" s="2" t="s">
        <v>88</v>
      </c>
      <c r="F71" s="2"/>
      <c r="G71" s="2"/>
      <c r="H71" s="2"/>
      <c r="I71" s="2"/>
      <c r="J71" s="2" t="s">
        <v>7</v>
      </c>
      <c r="L71" s="2" t="s">
        <v>9</v>
      </c>
      <c r="M71" s="2" t="s">
        <v>212</v>
      </c>
      <c r="N71" s="2" t="s">
        <v>7</v>
      </c>
      <c r="P71" s="2" t="s">
        <v>20</v>
      </c>
      <c r="Q71" s="2" t="s">
        <v>20</v>
      </c>
      <c r="R71" s="2" t="s">
        <v>40</v>
      </c>
      <c r="S71" s="2" t="s">
        <v>20</v>
      </c>
      <c r="T71" s="2" t="s">
        <v>20</v>
      </c>
      <c r="U71" s="2" t="s">
        <v>20</v>
      </c>
      <c r="V71" s="2" t="s">
        <v>39</v>
      </c>
      <c r="W71" s="2" t="s">
        <v>20</v>
      </c>
      <c r="X71" s="2" t="s">
        <v>79</v>
      </c>
      <c r="Y71" s="2" t="s">
        <v>20</v>
      </c>
      <c r="Z71" s="2" t="s">
        <v>38</v>
      </c>
      <c r="AA71" s="2" t="s">
        <v>9</v>
      </c>
      <c r="AB71" s="2" t="s">
        <v>211</v>
      </c>
      <c r="AC71" s="2" t="s">
        <v>7</v>
      </c>
      <c r="AE71" s="2" t="s">
        <v>7</v>
      </c>
      <c r="AF71" s="2" t="s">
        <v>20</v>
      </c>
      <c r="AG71" s="2" t="s">
        <v>210</v>
      </c>
      <c r="AH71" s="2" t="s">
        <v>9</v>
      </c>
      <c r="AI71" s="2" t="s">
        <v>209</v>
      </c>
      <c r="AJ71" s="198">
        <v>0</v>
      </c>
      <c r="AK71" s="2">
        <v>0</v>
      </c>
      <c r="AL71" s="2">
        <v>2</v>
      </c>
      <c r="AM71" s="2">
        <v>0</v>
      </c>
      <c r="AN71" s="2">
        <v>4</v>
      </c>
      <c r="AO71" s="2">
        <v>120</v>
      </c>
      <c r="AP71" s="2">
        <v>480</v>
      </c>
      <c r="AQ71" s="198">
        <v>4</v>
      </c>
      <c r="AR71" s="2">
        <v>4</v>
      </c>
      <c r="AS71" s="2">
        <v>1</v>
      </c>
      <c r="AT71" s="2">
        <v>1</v>
      </c>
      <c r="AU71" s="2">
        <v>4</v>
      </c>
      <c r="AV71" s="2">
        <v>2</v>
      </c>
      <c r="AW71" s="2">
        <v>1</v>
      </c>
      <c r="AX71" s="2">
        <v>4</v>
      </c>
      <c r="AY71" s="2">
        <v>1</v>
      </c>
      <c r="AZ71" s="2">
        <v>4</v>
      </c>
      <c r="BA71" s="2">
        <v>4</v>
      </c>
      <c r="BB71" s="2">
        <v>1</v>
      </c>
      <c r="BC71" s="2">
        <v>1</v>
      </c>
      <c r="BD71" s="2">
        <v>1</v>
      </c>
      <c r="BE71" s="2">
        <v>4</v>
      </c>
      <c r="BF71" s="2">
        <v>4</v>
      </c>
      <c r="BG71" s="2">
        <v>1</v>
      </c>
      <c r="BH71" s="2">
        <v>1</v>
      </c>
      <c r="BI71" s="2">
        <v>4</v>
      </c>
      <c r="BJ71" s="2">
        <v>4</v>
      </c>
      <c r="BK71" s="198">
        <v>0</v>
      </c>
      <c r="BL71" s="2">
        <v>0</v>
      </c>
      <c r="BM71" s="2">
        <v>0</v>
      </c>
      <c r="BN71" s="2">
        <v>1</v>
      </c>
      <c r="BO71" s="2">
        <v>1</v>
      </c>
      <c r="BP71" s="2">
        <v>0</v>
      </c>
      <c r="BQ71" s="2">
        <v>0</v>
      </c>
      <c r="BR71" s="2">
        <v>0</v>
      </c>
      <c r="BS71" s="2">
        <v>1</v>
      </c>
      <c r="BT71" s="2">
        <v>0</v>
      </c>
      <c r="BU71" s="2">
        <v>1</v>
      </c>
      <c r="BV71" s="2">
        <v>0</v>
      </c>
      <c r="BW71" s="2">
        <v>1</v>
      </c>
      <c r="BX71" s="2">
        <v>0</v>
      </c>
      <c r="BY71" s="2">
        <v>0</v>
      </c>
      <c r="BZ71" s="2">
        <v>0</v>
      </c>
      <c r="CA71" s="2">
        <v>2</v>
      </c>
      <c r="CB71" s="2">
        <v>1</v>
      </c>
      <c r="CC71" s="2">
        <v>1</v>
      </c>
      <c r="CD71" s="2">
        <v>3</v>
      </c>
      <c r="CE71" s="2">
        <v>1</v>
      </c>
      <c r="CF71" s="2">
        <v>0</v>
      </c>
      <c r="CG71" s="2">
        <v>0</v>
      </c>
      <c r="CH71" s="2">
        <v>3</v>
      </c>
      <c r="CI71" s="2">
        <v>0</v>
      </c>
      <c r="CJ71" s="2">
        <v>1</v>
      </c>
      <c r="CK71" s="2">
        <v>0</v>
      </c>
      <c r="CL71" s="2">
        <v>0</v>
      </c>
      <c r="CM71" s="2">
        <v>0</v>
      </c>
      <c r="CN71" s="2">
        <v>0</v>
      </c>
      <c r="CO71" s="2">
        <v>0</v>
      </c>
      <c r="CP71" s="2">
        <v>1</v>
      </c>
      <c r="CQ71" s="2">
        <v>0</v>
      </c>
      <c r="CR71" s="2">
        <v>0</v>
      </c>
      <c r="CS71" s="2">
        <v>1</v>
      </c>
      <c r="CT71" s="2">
        <v>0</v>
      </c>
      <c r="CU71" s="2">
        <v>0</v>
      </c>
      <c r="CV71" s="198">
        <v>1</v>
      </c>
      <c r="CW71" s="2">
        <v>1</v>
      </c>
      <c r="CX71" s="2">
        <v>1</v>
      </c>
      <c r="CY71" s="2">
        <v>1</v>
      </c>
      <c r="CZ71" s="2">
        <v>1</v>
      </c>
      <c r="DA71" s="2">
        <v>1</v>
      </c>
      <c r="DB71" s="2">
        <v>2</v>
      </c>
      <c r="DC71" s="2">
        <v>1</v>
      </c>
      <c r="DD71" s="2">
        <v>1</v>
      </c>
      <c r="DE71" s="2">
        <v>1</v>
      </c>
      <c r="DF71" s="2">
        <v>1</v>
      </c>
      <c r="DG71" s="2">
        <v>2</v>
      </c>
      <c r="DH71" s="2">
        <v>1</v>
      </c>
      <c r="DI71" s="2">
        <v>1</v>
      </c>
      <c r="DJ71" s="2">
        <v>1</v>
      </c>
      <c r="DK71" s="2">
        <v>1</v>
      </c>
      <c r="DL71" s="2">
        <v>1</v>
      </c>
      <c r="DM71" s="2">
        <v>1</v>
      </c>
      <c r="DN71" s="2">
        <v>1</v>
      </c>
      <c r="DO71" s="231" t="s">
        <v>205</v>
      </c>
      <c r="DP71" s="232" t="s">
        <v>204</v>
      </c>
      <c r="DQ71" s="233" t="s">
        <v>203</v>
      </c>
      <c r="DR71" s="232">
        <v>6</v>
      </c>
      <c r="DS71" s="232" t="s">
        <v>69</v>
      </c>
      <c r="DT71" s="232" t="s">
        <v>68</v>
      </c>
      <c r="DU71" s="232" t="s">
        <v>26</v>
      </c>
      <c r="DV71" s="232" t="s">
        <v>26</v>
      </c>
      <c r="DW71" s="232" t="s">
        <v>69</v>
      </c>
      <c r="DX71" s="232" t="s">
        <v>103</v>
      </c>
      <c r="DY71" s="232" t="s">
        <v>26</v>
      </c>
      <c r="DZ71" s="232" t="s">
        <v>26</v>
      </c>
      <c r="EA71" s="232" t="s">
        <v>69</v>
      </c>
      <c r="EB71" s="232" t="s">
        <v>202</v>
      </c>
      <c r="EC71" s="232" t="s">
        <v>201</v>
      </c>
      <c r="ED71" s="232" t="s">
        <v>26</v>
      </c>
      <c r="EE71" s="232" t="s">
        <v>124</v>
      </c>
      <c r="EF71" s="232" t="s">
        <v>65</v>
      </c>
      <c r="EG71" s="198">
        <v>30</v>
      </c>
      <c r="EH71" s="2" t="s">
        <v>7</v>
      </c>
      <c r="EI71" s="2" t="s">
        <v>9</v>
      </c>
      <c r="EJ71" s="2" t="s">
        <v>200</v>
      </c>
      <c r="EK71" s="2" t="s">
        <v>60</v>
      </c>
      <c r="EL71" s="2" t="s">
        <v>21</v>
      </c>
      <c r="EM71" s="198">
        <v>4</v>
      </c>
      <c r="EN71" s="2">
        <v>3</v>
      </c>
      <c r="EO71" s="2">
        <v>3</v>
      </c>
      <c r="EP71" s="2">
        <v>2</v>
      </c>
      <c r="EQ71" s="2" t="s">
        <v>17</v>
      </c>
      <c r="ER71" s="2" t="s">
        <v>19</v>
      </c>
      <c r="ES71" s="2" t="s">
        <v>20</v>
      </c>
      <c r="ET71" s="2" t="s">
        <v>20</v>
      </c>
      <c r="EU71" s="2" t="s">
        <v>20</v>
      </c>
      <c r="EV71" s="2">
        <v>3</v>
      </c>
      <c r="EW71" s="2">
        <v>2</v>
      </c>
      <c r="EX71" s="2">
        <v>1</v>
      </c>
      <c r="EY71" s="2">
        <v>5</v>
      </c>
      <c r="EZ71" s="2" t="s">
        <v>199</v>
      </c>
      <c r="FA71" s="2" t="s">
        <v>14</v>
      </c>
      <c r="FB71" s="2" t="s">
        <v>9</v>
      </c>
      <c r="FC71" s="2" t="s">
        <v>94</v>
      </c>
      <c r="FD71" s="2" t="s">
        <v>58</v>
      </c>
      <c r="FE71" s="2" t="s">
        <v>13</v>
      </c>
      <c r="FF71" s="2" t="s">
        <v>7</v>
      </c>
      <c r="FG71" s="2" t="s">
        <v>7</v>
      </c>
      <c r="FH71" s="198" t="s">
        <v>12</v>
      </c>
      <c r="FI71" s="2" t="s">
        <v>57</v>
      </c>
      <c r="FJ71" s="2" t="s">
        <v>9</v>
      </c>
      <c r="FK71" s="2" t="s">
        <v>7</v>
      </c>
      <c r="FM71" s="2" t="s">
        <v>198</v>
      </c>
      <c r="FN71" s="2" t="s">
        <v>9</v>
      </c>
      <c r="FO71" s="2" t="s">
        <v>9</v>
      </c>
      <c r="FP71" s="2" t="s">
        <v>7</v>
      </c>
      <c r="FR71" s="2" t="s">
        <v>7</v>
      </c>
      <c r="FS71" s="2" t="s">
        <v>9</v>
      </c>
      <c r="FT71" s="2" t="s">
        <v>197</v>
      </c>
      <c r="FU71" s="2" t="s">
        <v>9</v>
      </c>
      <c r="FV71" s="2" t="s">
        <v>7</v>
      </c>
      <c r="FW71" s="2" t="s">
        <v>185</v>
      </c>
      <c r="GD71" s="2">
        <v>2</v>
      </c>
      <c r="GF71" s="2" t="s">
        <v>5</v>
      </c>
      <c r="GV71" s="2" t="s">
        <v>54</v>
      </c>
      <c r="HD71" s="2" t="s">
        <v>158</v>
      </c>
      <c r="HE71" s="2" t="s">
        <v>1</v>
      </c>
      <c r="HF71" s="2" t="s">
        <v>1</v>
      </c>
      <c r="HH71" s="2" t="s">
        <v>1</v>
      </c>
      <c r="HL71" s="2" t="s">
        <v>0</v>
      </c>
      <c r="HM71">
        <f t="shared" si="9"/>
        <v>21</v>
      </c>
      <c r="HN71">
        <f t="shared" si="10"/>
        <v>2</v>
      </c>
      <c r="HO71">
        <f t="shared" si="11"/>
        <v>8</v>
      </c>
      <c r="HP71" s="1">
        <f t="shared" si="12"/>
        <v>4</v>
      </c>
      <c r="HQ71" s="1">
        <f t="shared" si="13"/>
        <v>0</v>
      </c>
      <c r="HR71" s="1">
        <f t="shared" si="14"/>
        <v>3</v>
      </c>
      <c r="HS71" s="1">
        <f t="shared" si="15"/>
        <v>2</v>
      </c>
      <c r="HT71" s="1">
        <f t="shared" si="16"/>
        <v>21</v>
      </c>
      <c r="HU71" s="1">
        <f t="shared" si="17"/>
        <v>1200</v>
      </c>
      <c r="HV71" s="1">
        <v>2</v>
      </c>
      <c r="HW71" s="1">
        <v>2</v>
      </c>
      <c r="HX71" s="1">
        <v>2</v>
      </c>
      <c r="HY71" s="1">
        <v>2</v>
      </c>
      <c r="HZ71" s="1">
        <v>1</v>
      </c>
      <c r="IA71" s="1">
        <v>3</v>
      </c>
      <c r="IB71" s="1">
        <v>2</v>
      </c>
      <c r="IC71" s="1">
        <v>14</v>
      </c>
    </row>
    <row r="72" spans="1:237" ht="76" x14ac:dyDescent="0.35">
      <c r="A72" s="4">
        <v>43957.711400462962</v>
      </c>
      <c r="B72" s="2" t="s">
        <v>2611</v>
      </c>
      <c r="C72" s="2">
        <v>27</v>
      </c>
      <c r="D72" s="2" t="s">
        <v>139</v>
      </c>
      <c r="E72" s="2" t="s">
        <v>50</v>
      </c>
      <c r="F72" s="2"/>
      <c r="G72" s="2"/>
      <c r="H72" s="2"/>
      <c r="I72" s="2"/>
      <c r="J72" s="2" t="s">
        <v>7</v>
      </c>
      <c r="L72" s="2" t="s">
        <v>7</v>
      </c>
      <c r="N72" s="2" t="s">
        <v>7</v>
      </c>
      <c r="Q72" s="2" t="s">
        <v>20</v>
      </c>
      <c r="R72" s="2" t="s">
        <v>40</v>
      </c>
      <c r="S72" s="2" t="s">
        <v>20</v>
      </c>
      <c r="T72" s="2" t="s">
        <v>20</v>
      </c>
      <c r="U72" s="2" t="s">
        <v>20</v>
      </c>
      <c r="V72" s="2" t="s">
        <v>80</v>
      </c>
      <c r="W72" s="2" t="s">
        <v>20</v>
      </c>
      <c r="X72" s="2" t="s">
        <v>20</v>
      </c>
      <c r="Y72" s="2" t="s">
        <v>20</v>
      </c>
      <c r="Z72" s="2" t="s">
        <v>133</v>
      </c>
      <c r="AA72" s="2" t="s">
        <v>9</v>
      </c>
      <c r="AB72" s="2" t="s">
        <v>612</v>
      </c>
      <c r="AC72" s="2" t="s">
        <v>7</v>
      </c>
      <c r="AE72" s="2" t="s">
        <v>9</v>
      </c>
      <c r="AF72" s="2" t="s">
        <v>35</v>
      </c>
      <c r="AG72" s="2" t="s">
        <v>34</v>
      </c>
      <c r="AH72" s="2" t="s">
        <v>9</v>
      </c>
      <c r="AI72" s="2" t="s">
        <v>611</v>
      </c>
      <c r="AJ72" s="198">
        <v>1</v>
      </c>
      <c r="AK72" s="2">
        <v>30</v>
      </c>
      <c r="AL72" s="2">
        <v>0</v>
      </c>
      <c r="AM72" s="2">
        <v>0</v>
      </c>
      <c r="AN72" s="2">
        <v>0</v>
      </c>
      <c r="AO72" s="2">
        <v>0</v>
      </c>
      <c r="AP72" s="2">
        <v>720</v>
      </c>
      <c r="AQ72" s="198">
        <v>4</v>
      </c>
      <c r="AR72" s="2">
        <v>4</v>
      </c>
      <c r="AS72" s="2">
        <v>2</v>
      </c>
      <c r="AT72" s="2">
        <v>1</v>
      </c>
      <c r="AU72" s="2">
        <v>3</v>
      </c>
      <c r="AV72" s="2">
        <v>1</v>
      </c>
      <c r="AW72" s="2">
        <v>1</v>
      </c>
      <c r="AX72" s="2">
        <v>3</v>
      </c>
      <c r="AY72" s="2">
        <v>1</v>
      </c>
      <c r="AZ72" s="2">
        <v>3</v>
      </c>
      <c r="BA72" s="2">
        <v>3</v>
      </c>
      <c r="BB72" s="2">
        <v>2</v>
      </c>
      <c r="BC72" s="2">
        <v>1</v>
      </c>
      <c r="BD72" s="2">
        <v>2</v>
      </c>
      <c r="BE72" s="2">
        <v>3</v>
      </c>
      <c r="BF72" s="2">
        <v>3</v>
      </c>
      <c r="BG72" s="2">
        <v>2</v>
      </c>
      <c r="BH72" s="2">
        <v>1</v>
      </c>
      <c r="BI72" s="2">
        <v>3</v>
      </c>
      <c r="BJ72" s="2">
        <v>3</v>
      </c>
      <c r="BK72" s="198">
        <v>2</v>
      </c>
      <c r="BL72" s="2">
        <v>0</v>
      </c>
      <c r="BM72" s="2">
        <v>2</v>
      </c>
      <c r="BN72" s="2">
        <v>0</v>
      </c>
      <c r="BO72" s="2">
        <v>2</v>
      </c>
      <c r="BP72" s="2">
        <v>0</v>
      </c>
      <c r="BQ72" s="2">
        <v>0</v>
      </c>
      <c r="BR72" s="2">
        <v>0</v>
      </c>
      <c r="BS72" s="2">
        <v>2</v>
      </c>
      <c r="BT72" s="2">
        <v>0</v>
      </c>
      <c r="BU72" s="2">
        <v>0</v>
      </c>
      <c r="BV72" s="2">
        <v>0</v>
      </c>
      <c r="BW72" s="2">
        <v>2</v>
      </c>
      <c r="BX72" s="2">
        <v>0</v>
      </c>
      <c r="BY72" s="2">
        <v>0</v>
      </c>
      <c r="BZ72" s="2">
        <v>1</v>
      </c>
      <c r="CA72" s="2">
        <v>1</v>
      </c>
      <c r="CB72" s="2">
        <v>0</v>
      </c>
      <c r="CC72" s="2">
        <v>1</v>
      </c>
      <c r="CD72" s="2">
        <v>1</v>
      </c>
      <c r="CE72" s="2">
        <v>0</v>
      </c>
      <c r="CF72" s="2">
        <v>2</v>
      </c>
      <c r="CG72" s="2">
        <v>0</v>
      </c>
      <c r="CH72" s="2">
        <v>3</v>
      </c>
      <c r="CI72" s="2">
        <v>0</v>
      </c>
      <c r="CJ72" s="2">
        <v>1</v>
      </c>
      <c r="CK72" s="2">
        <v>2</v>
      </c>
      <c r="CL72" s="2">
        <v>0</v>
      </c>
      <c r="CM72" s="2">
        <v>0</v>
      </c>
      <c r="CN72" s="2">
        <v>0</v>
      </c>
      <c r="CO72" s="2">
        <v>0</v>
      </c>
      <c r="CP72" s="2">
        <v>1</v>
      </c>
      <c r="CQ72" s="2">
        <v>0</v>
      </c>
      <c r="CR72" s="2">
        <v>0</v>
      </c>
      <c r="CS72" s="2">
        <v>2</v>
      </c>
      <c r="CT72" s="2">
        <v>1</v>
      </c>
      <c r="CU72" s="2">
        <v>0</v>
      </c>
      <c r="CV72" s="198">
        <v>2</v>
      </c>
      <c r="CW72" s="2">
        <v>2</v>
      </c>
      <c r="CX72" s="2">
        <v>3</v>
      </c>
      <c r="CY72" s="2">
        <v>2</v>
      </c>
      <c r="CZ72" s="2">
        <v>1</v>
      </c>
      <c r="DA72" s="2">
        <v>1</v>
      </c>
      <c r="DB72" s="2">
        <v>1</v>
      </c>
      <c r="DC72" s="2">
        <v>1</v>
      </c>
      <c r="DD72" s="2">
        <v>1</v>
      </c>
      <c r="DE72" s="2">
        <v>2</v>
      </c>
      <c r="DF72" s="2">
        <v>1</v>
      </c>
      <c r="DG72" s="2">
        <v>1</v>
      </c>
      <c r="DH72" s="2">
        <v>3</v>
      </c>
      <c r="DI72" s="2">
        <v>1</v>
      </c>
      <c r="DJ72" s="2">
        <v>2</v>
      </c>
      <c r="DK72" s="2">
        <v>1</v>
      </c>
      <c r="DL72" s="2">
        <v>1</v>
      </c>
      <c r="DM72" s="2">
        <v>1</v>
      </c>
      <c r="DN72" s="2">
        <v>1</v>
      </c>
      <c r="DO72" s="231" t="s">
        <v>608</v>
      </c>
      <c r="DP72" s="232" t="s">
        <v>571</v>
      </c>
      <c r="DQ72" s="233" t="s">
        <v>165</v>
      </c>
      <c r="DR72" s="232">
        <v>7</v>
      </c>
      <c r="DS72" s="232" t="s">
        <v>26</v>
      </c>
      <c r="DT72" s="232" t="s">
        <v>26</v>
      </c>
      <c r="DU72" s="232" t="s">
        <v>26</v>
      </c>
      <c r="DV72" s="232" t="s">
        <v>26</v>
      </c>
      <c r="DW72" s="232" t="s">
        <v>26</v>
      </c>
      <c r="DX72" s="232" t="s">
        <v>26</v>
      </c>
      <c r="DY72" s="232" t="s">
        <v>26</v>
      </c>
      <c r="DZ72" s="232" t="s">
        <v>103</v>
      </c>
      <c r="EA72" s="232" t="s">
        <v>26</v>
      </c>
      <c r="EB72" s="232" t="s">
        <v>607</v>
      </c>
      <c r="EC72" s="232" t="s">
        <v>26</v>
      </c>
      <c r="ED72" s="232" t="s">
        <v>26</v>
      </c>
      <c r="EE72" s="232" t="s">
        <v>24</v>
      </c>
      <c r="EF72" s="232" t="s">
        <v>100</v>
      </c>
      <c r="EG72" s="198">
        <v>120</v>
      </c>
      <c r="EH72" s="2" t="s">
        <v>9</v>
      </c>
      <c r="EI72" s="2" t="s">
        <v>7</v>
      </c>
      <c r="EK72" s="2" t="s">
        <v>96</v>
      </c>
      <c r="EL72" s="2" t="s">
        <v>96</v>
      </c>
      <c r="EM72" s="198">
        <v>3</v>
      </c>
      <c r="EN72" s="2">
        <v>3</v>
      </c>
      <c r="EO72" s="2">
        <v>3</v>
      </c>
      <c r="EP72" s="2">
        <v>1</v>
      </c>
      <c r="EQ72" s="2" t="s">
        <v>19</v>
      </c>
      <c r="ER72" s="2" t="s">
        <v>16</v>
      </c>
      <c r="ES72" s="2" t="s">
        <v>18</v>
      </c>
      <c r="ET72" s="2" t="s">
        <v>17</v>
      </c>
      <c r="EU72" s="2" t="s">
        <v>20</v>
      </c>
      <c r="EV72" s="2">
        <v>1</v>
      </c>
      <c r="EW72" s="2">
        <v>2</v>
      </c>
      <c r="EX72" s="2">
        <v>1</v>
      </c>
      <c r="EY72" s="2">
        <v>3</v>
      </c>
      <c r="EZ72" s="2" t="s">
        <v>604</v>
      </c>
      <c r="FA72" s="2" t="s">
        <v>14</v>
      </c>
      <c r="FB72" s="2" t="s">
        <v>9</v>
      </c>
      <c r="FC72" s="2" t="s">
        <v>14</v>
      </c>
      <c r="FD72" s="2" t="s">
        <v>14</v>
      </c>
      <c r="FE72" s="2" t="s">
        <v>13</v>
      </c>
      <c r="FF72" s="2" t="s">
        <v>7</v>
      </c>
      <c r="FG72" s="2" t="s">
        <v>7</v>
      </c>
      <c r="FH72" s="198" t="s">
        <v>12</v>
      </c>
      <c r="FI72" s="2" t="s">
        <v>57</v>
      </c>
      <c r="FJ72" s="2" t="s">
        <v>7</v>
      </c>
      <c r="FK72" s="2" t="s">
        <v>9</v>
      </c>
      <c r="FL72" s="2">
        <v>7</v>
      </c>
      <c r="FM72" s="2" t="s">
        <v>603</v>
      </c>
      <c r="FN72" s="2" t="s">
        <v>7</v>
      </c>
      <c r="FO72" s="2" t="s">
        <v>7</v>
      </c>
      <c r="FP72" s="2" t="s">
        <v>9</v>
      </c>
      <c r="FQ72" s="2" t="s">
        <v>8</v>
      </c>
      <c r="FR72" s="2" t="s">
        <v>7</v>
      </c>
      <c r="FS72" s="2" t="s">
        <v>7</v>
      </c>
      <c r="FW72" s="2" t="s">
        <v>6</v>
      </c>
      <c r="GB72" s="2">
        <v>1</v>
      </c>
      <c r="GF72" s="2" t="s">
        <v>5</v>
      </c>
      <c r="GV72" s="2" t="s">
        <v>54</v>
      </c>
      <c r="GZ72" s="2" t="s">
        <v>141</v>
      </c>
      <c r="HA72" s="2" t="s">
        <v>1</v>
      </c>
      <c r="HB72" s="2" t="s">
        <v>1</v>
      </c>
      <c r="HD72" s="2" t="s">
        <v>1</v>
      </c>
      <c r="HL72" s="2" t="s">
        <v>0</v>
      </c>
      <c r="HM72">
        <f t="shared" si="9"/>
        <v>28</v>
      </c>
      <c r="HN72">
        <f t="shared" si="10"/>
        <v>2</v>
      </c>
      <c r="HO72">
        <f t="shared" si="11"/>
        <v>12</v>
      </c>
      <c r="HP72" s="1">
        <f t="shared" si="12"/>
        <v>1</v>
      </c>
      <c r="HQ72" s="1">
        <f t="shared" si="13"/>
        <v>7</v>
      </c>
      <c r="HR72" s="1">
        <f t="shared" si="14"/>
        <v>1</v>
      </c>
      <c r="HS72" s="1">
        <f t="shared" si="15"/>
        <v>3</v>
      </c>
      <c r="HT72" s="1">
        <f t="shared" si="16"/>
        <v>32</v>
      </c>
      <c r="HU72" s="1">
        <f t="shared" si="17"/>
        <v>240</v>
      </c>
      <c r="HV72" s="1">
        <v>1</v>
      </c>
      <c r="HW72" s="1">
        <v>0</v>
      </c>
      <c r="HX72" s="1">
        <v>1</v>
      </c>
      <c r="HY72" s="1">
        <v>0</v>
      </c>
      <c r="HZ72" s="1">
        <v>1</v>
      </c>
      <c r="IA72" s="1">
        <v>0</v>
      </c>
      <c r="IB72" s="1">
        <v>1</v>
      </c>
      <c r="IC72" s="1">
        <v>4</v>
      </c>
    </row>
    <row r="73" spans="1:237" ht="26" x14ac:dyDescent="0.35">
      <c r="A73" s="4">
        <v>43963.764475682867</v>
      </c>
      <c r="B73" s="2" t="s">
        <v>2612</v>
      </c>
      <c r="C73" s="2">
        <v>56</v>
      </c>
      <c r="D73" s="2" t="s">
        <v>51</v>
      </c>
      <c r="E73" s="2" t="s">
        <v>50</v>
      </c>
      <c r="F73" s="2"/>
      <c r="G73" s="2"/>
      <c r="H73" s="2"/>
      <c r="I73" s="2"/>
      <c r="J73" s="2" t="s">
        <v>7</v>
      </c>
      <c r="K73" s="2" t="s">
        <v>275</v>
      </c>
      <c r="L73" s="2" t="s">
        <v>9</v>
      </c>
      <c r="M73" s="2" t="s">
        <v>177</v>
      </c>
      <c r="N73" s="2" t="s">
        <v>9</v>
      </c>
      <c r="O73" s="2" t="s">
        <v>274</v>
      </c>
      <c r="P73" s="2">
        <v>0</v>
      </c>
      <c r="Q73" s="2" t="s">
        <v>20</v>
      </c>
      <c r="R73" s="2" t="s">
        <v>40</v>
      </c>
      <c r="S73" s="2" t="s">
        <v>20</v>
      </c>
      <c r="T73" s="2" t="s">
        <v>20</v>
      </c>
      <c r="U73" s="2" t="s">
        <v>20</v>
      </c>
      <c r="V73" s="2" t="s">
        <v>39</v>
      </c>
      <c r="W73" s="2" t="s">
        <v>20</v>
      </c>
      <c r="X73" s="2">
        <v>3</v>
      </c>
      <c r="Y73" s="2" t="s">
        <v>79</v>
      </c>
      <c r="Z73" s="2" t="s">
        <v>115</v>
      </c>
      <c r="AA73" s="2" t="s">
        <v>9</v>
      </c>
      <c r="AB73" s="2" t="s">
        <v>273</v>
      </c>
      <c r="AC73" s="2" t="s">
        <v>9</v>
      </c>
      <c r="AD73" s="2" t="s">
        <v>272</v>
      </c>
      <c r="AE73" s="2" t="s">
        <v>7</v>
      </c>
      <c r="AF73" s="2" t="s">
        <v>20</v>
      </c>
      <c r="AG73" s="2" t="s">
        <v>271</v>
      </c>
      <c r="AH73" s="2" t="s">
        <v>9</v>
      </c>
      <c r="AI73" s="2" t="s">
        <v>270</v>
      </c>
      <c r="AJ73" s="198">
        <v>0</v>
      </c>
      <c r="AK73" s="1">
        <v>0</v>
      </c>
      <c r="AL73" s="2">
        <v>0</v>
      </c>
      <c r="AM73" s="2">
        <v>0</v>
      </c>
      <c r="AN73" s="2">
        <v>1</v>
      </c>
      <c r="AO73" s="1">
        <v>0</v>
      </c>
      <c r="AP73" s="2">
        <v>40</v>
      </c>
      <c r="AQ73" s="198">
        <v>4</v>
      </c>
      <c r="AR73" s="2">
        <v>4</v>
      </c>
      <c r="AS73" s="2">
        <v>1</v>
      </c>
      <c r="AT73" s="2">
        <v>1</v>
      </c>
      <c r="AU73" s="2">
        <v>4</v>
      </c>
      <c r="AV73" s="2">
        <v>1</v>
      </c>
      <c r="AW73" s="2">
        <v>4</v>
      </c>
      <c r="AX73" s="2">
        <v>2</v>
      </c>
      <c r="AY73" s="2">
        <v>3</v>
      </c>
      <c r="AZ73" s="2">
        <v>3</v>
      </c>
      <c r="BA73" s="2">
        <v>3</v>
      </c>
      <c r="BB73" s="2">
        <v>2</v>
      </c>
      <c r="BC73" s="2">
        <v>1</v>
      </c>
      <c r="BD73" s="2">
        <v>1</v>
      </c>
      <c r="BE73" s="2">
        <v>4</v>
      </c>
      <c r="BF73" s="2">
        <v>4</v>
      </c>
      <c r="BG73" s="2">
        <v>3</v>
      </c>
      <c r="BH73" s="2">
        <v>1</v>
      </c>
      <c r="BI73" s="2">
        <v>4</v>
      </c>
      <c r="BJ73" s="2">
        <v>3</v>
      </c>
      <c r="BK73" s="198">
        <v>3</v>
      </c>
      <c r="BL73" s="2">
        <v>3</v>
      </c>
      <c r="BM73" s="2">
        <v>4</v>
      </c>
      <c r="BN73" s="2">
        <v>3</v>
      </c>
      <c r="BO73" s="2">
        <v>0</v>
      </c>
      <c r="BP73" s="2">
        <v>0</v>
      </c>
      <c r="BQ73" s="2">
        <v>3</v>
      </c>
      <c r="BR73" s="2">
        <v>1</v>
      </c>
      <c r="BS73" s="2">
        <v>0</v>
      </c>
      <c r="BT73" s="2">
        <v>2</v>
      </c>
      <c r="BU73" s="2">
        <v>3</v>
      </c>
      <c r="BV73" s="2">
        <v>3</v>
      </c>
      <c r="BW73" s="2">
        <v>0</v>
      </c>
      <c r="BX73" s="2">
        <v>0</v>
      </c>
      <c r="BY73" s="2">
        <v>2</v>
      </c>
      <c r="BZ73" s="2">
        <v>0</v>
      </c>
      <c r="CA73" s="2">
        <v>0</v>
      </c>
      <c r="CB73" s="2">
        <v>4</v>
      </c>
      <c r="CC73" s="2">
        <v>3</v>
      </c>
      <c r="CD73" s="2">
        <v>4</v>
      </c>
      <c r="CE73" s="2">
        <v>2</v>
      </c>
      <c r="CF73" s="2">
        <v>0</v>
      </c>
      <c r="CG73" s="2">
        <v>0</v>
      </c>
      <c r="CH73" s="2">
        <v>0</v>
      </c>
      <c r="CI73" s="2">
        <v>0</v>
      </c>
      <c r="CJ73" s="2">
        <v>3</v>
      </c>
      <c r="CK73" s="2">
        <v>2</v>
      </c>
      <c r="CL73" s="2">
        <v>0</v>
      </c>
      <c r="CM73" s="2">
        <v>4</v>
      </c>
      <c r="CN73" s="2">
        <v>1</v>
      </c>
      <c r="CO73" s="2">
        <v>2</v>
      </c>
      <c r="CP73" s="2">
        <v>0</v>
      </c>
      <c r="CQ73" s="2">
        <v>2</v>
      </c>
      <c r="CR73" s="2">
        <v>0</v>
      </c>
      <c r="CS73" s="2">
        <v>0</v>
      </c>
      <c r="CT73" s="2">
        <v>1</v>
      </c>
      <c r="CU73" s="2">
        <v>4</v>
      </c>
      <c r="CV73" s="198">
        <v>4</v>
      </c>
      <c r="CW73" s="2">
        <v>1</v>
      </c>
      <c r="CX73" s="2">
        <v>4</v>
      </c>
      <c r="CY73" s="2">
        <v>1</v>
      </c>
      <c r="CZ73" s="2">
        <v>4</v>
      </c>
      <c r="DA73" s="2">
        <v>2</v>
      </c>
      <c r="DB73" s="2">
        <v>3</v>
      </c>
      <c r="DC73" s="2">
        <v>3</v>
      </c>
      <c r="DD73" s="2">
        <v>4</v>
      </c>
      <c r="DE73" s="2">
        <v>1</v>
      </c>
      <c r="DF73" s="2">
        <v>3</v>
      </c>
      <c r="DG73" s="2">
        <v>4</v>
      </c>
      <c r="DH73" s="2">
        <v>1</v>
      </c>
      <c r="DI73" s="2">
        <v>2</v>
      </c>
      <c r="DJ73" s="2">
        <v>4</v>
      </c>
      <c r="DK73" s="2">
        <v>2</v>
      </c>
      <c r="DL73" s="2">
        <v>4</v>
      </c>
      <c r="DM73" s="2">
        <v>4</v>
      </c>
      <c r="DN73" s="2">
        <v>1</v>
      </c>
      <c r="DO73" s="231" t="s">
        <v>267</v>
      </c>
      <c r="DP73" s="232">
        <v>20</v>
      </c>
      <c r="DQ73" s="233" t="s">
        <v>266</v>
      </c>
      <c r="DR73" s="232">
        <v>42</v>
      </c>
      <c r="DS73" s="232" t="s">
        <v>26</v>
      </c>
      <c r="DT73" s="232" t="s">
        <v>68</v>
      </c>
      <c r="DU73" s="232" t="s">
        <v>68</v>
      </c>
      <c r="DV73" s="232" t="s">
        <v>69</v>
      </c>
      <c r="DW73" s="232" t="s">
        <v>26</v>
      </c>
      <c r="DX73" s="232" t="s">
        <v>103</v>
      </c>
      <c r="DY73" s="232" t="s">
        <v>68</v>
      </c>
      <c r="DZ73" s="232" t="s">
        <v>69</v>
      </c>
      <c r="EA73" s="232" t="s">
        <v>68</v>
      </c>
      <c r="EB73" s="232" t="s">
        <v>265</v>
      </c>
      <c r="EC73" s="232" t="s">
        <v>201</v>
      </c>
      <c r="ED73" s="232" t="s">
        <v>201</v>
      </c>
      <c r="EE73" s="232" t="s">
        <v>124</v>
      </c>
      <c r="EF73" s="232" t="s">
        <v>65</v>
      </c>
      <c r="EG73" s="198">
        <v>120</v>
      </c>
      <c r="EH73" s="2" t="s">
        <v>7</v>
      </c>
      <c r="EI73" s="2" t="s">
        <v>9</v>
      </c>
      <c r="EJ73" s="2" t="s">
        <v>262</v>
      </c>
      <c r="EK73" s="2" t="s">
        <v>22</v>
      </c>
      <c r="EL73" s="2" t="s">
        <v>96</v>
      </c>
      <c r="EM73" s="198">
        <v>5</v>
      </c>
      <c r="EN73" s="2">
        <v>1</v>
      </c>
      <c r="EO73" s="2">
        <v>5</v>
      </c>
      <c r="EP73" s="2">
        <v>1</v>
      </c>
      <c r="EQ73" s="2" t="s">
        <v>19</v>
      </c>
      <c r="ER73" s="2" t="s">
        <v>16</v>
      </c>
      <c r="ES73" s="2" t="s">
        <v>20</v>
      </c>
      <c r="ET73" s="2" t="s">
        <v>20</v>
      </c>
      <c r="EU73" s="2" t="s">
        <v>20</v>
      </c>
      <c r="EV73" s="2">
        <v>1</v>
      </c>
      <c r="EW73" s="2">
        <v>5</v>
      </c>
      <c r="EX73" s="2">
        <v>3</v>
      </c>
      <c r="EY73" s="2">
        <v>5</v>
      </c>
      <c r="EZ73" s="2" t="s">
        <v>261</v>
      </c>
      <c r="FA73" s="2" t="s">
        <v>14</v>
      </c>
      <c r="FB73" s="2" t="s">
        <v>7</v>
      </c>
      <c r="FC73" s="2" t="s">
        <v>94</v>
      </c>
      <c r="FD73" s="2" t="s">
        <v>94</v>
      </c>
      <c r="FE73" s="2" t="s">
        <v>7</v>
      </c>
      <c r="FF73" s="2" t="s">
        <v>7</v>
      </c>
      <c r="FG73" s="2" t="s">
        <v>7</v>
      </c>
      <c r="FH73" s="198" t="s">
        <v>12</v>
      </c>
      <c r="FI73" s="2" t="s">
        <v>57</v>
      </c>
      <c r="FJ73" s="2" t="s">
        <v>9</v>
      </c>
      <c r="FK73" s="2" t="s">
        <v>7</v>
      </c>
      <c r="FL73" s="2" t="s">
        <v>260</v>
      </c>
      <c r="FM73" s="2" t="s">
        <v>259</v>
      </c>
      <c r="FN73" s="2" t="s">
        <v>7</v>
      </c>
      <c r="FO73" s="2" t="s">
        <v>7</v>
      </c>
      <c r="FP73" s="2" t="s">
        <v>7</v>
      </c>
      <c r="FR73" s="2" t="s">
        <v>9</v>
      </c>
      <c r="FS73" s="2" t="s">
        <v>7</v>
      </c>
      <c r="FU73" s="2" t="s">
        <v>7</v>
      </c>
      <c r="FV73" s="2" t="s">
        <v>7</v>
      </c>
      <c r="FW73" s="2" t="s">
        <v>185</v>
      </c>
      <c r="GD73" s="2">
        <v>3</v>
      </c>
      <c r="GF73" s="2" t="s">
        <v>5</v>
      </c>
      <c r="GV73" s="2" t="s">
        <v>54</v>
      </c>
      <c r="HD73" s="2" t="s">
        <v>158</v>
      </c>
      <c r="HE73" s="2" t="s">
        <v>1</v>
      </c>
      <c r="HF73" s="2" t="s">
        <v>1</v>
      </c>
      <c r="HH73" s="2" t="s">
        <v>1</v>
      </c>
      <c r="HL73" s="2" t="s">
        <v>0</v>
      </c>
      <c r="HM73">
        <f t="shared" si="9"/>
        <v>52</v>
      </c>
      <c r="HN73">
        <f t="shared" si="10"/>
        <v>2</v>
      </c>
      <c r="HO73">
        <f t="shared" si="11"/>
        <v>0</v>
      </c>
      <c r="HP73" s="1">
        <f t="shared" si="12"/>
        <v>13</v>
      </c>
      <c r="HQ73" s="1">
        <f t="shared" si="13"/>
        <v>9</v>
      </c>
      <c r="HR73" s="1">
        <f t="shared" si="14"/>
        <v>16</v>
      </c>
      <c r="HS73" s="1">
        <f t="shared" si="15"/>
        <v>19</v>
      </c>
      <c r="HT73" s="1">
        <f t="shared" si="16"/>
        <v>33</v>
      </c>
      <c r="HU73" s="1">
        <f t="shared" si="17"/>
        <v>0</v>
      </c>
      <c r="HV73" s="1">
        <v>2</v>
      </c>
      <c r="HW73" s="1">
        <v>1</v>
      </c>
      <c r="HX73" s="1">
        <v>1</v>
      </c>
      <c r="HY73" s="1">
        <v>0</v>
      </c>
      <c r="HZ73" s="1">
        <v>2</v>
      </c>
      <c r="IA73" s="1">
        <v>3</v>
      </c>
      <c r="IB73" s="1">
        <v>3</v>
      </c>
      <c r="IC73" s="1">
        <v>12</v>
      </c>
    </row>
    <row r="74" spans="1:237" ht="88.5" x14ac:dyDescent="0.35">
      <c r="A74" s="4">
        <v>43955.736154687504</v>
      </c>
      <c r="B74" s="2" t="s">
        <v>2613</v>
      </c>
      <c r="C74" s="2">
        <v>37</v>
      </c>
      <c r="D74" s="2" t="s">
        <v>139</v>
      </c>
      <c r="E74" s="2" t="s">
        <v>50</v>
      </c>
      <c r="F74" s="2"/>
      <c r="G74" s="2"/>
      <c r="H74" s="2"/>
      <c r="I74" s="2"/>
      <c r="J74" s="2" t="s">
        <v>7</v>
      </c>
      <c r="L74" s="2" t="s">
        <v>7</v>
      </c>
      <c r="N74" s="2" t="s">
        <v>7</v>
      </c>
      <c r="Q74" s="2" t="s">
        <v>20</v>
      </c>
      <c r="R74" s="2" t="s">
        <v>40</v>
      </c>
      <c r="S74" s="2" t="s">
        <v>494</v>
      </c>
      <c r="T74" s="2" t="s">
        <v>20</v>
      </c>
      <c r="U74" s="2" t="s">
        <v>494</v>
      </c>
      <c r="V74" s="2" t="s">
        <v>194</v>
      </c>
      <c r="W74" s="2">
        <v>5</v>
      </c>
      <c r="X74" s="2" t="s">
        <v>20</v>
      </c>
      <c r="Y74" s="2" t="s">
        <v>79</v>
      </c>
      <c r="Z74" s="2" t="s">
        <v>38</v>
      </c>
      <c r="AA74" s="2" t="s">
        <v>9</v>
      </c>
      <c r="AB74" s="2" t="s">
        <v>949</v>
      </c>
      <c r="AC74" s="2" t="s">
        <v>9</v>
      </c>
      <c r="AD74" s="2" t="s">
        <v>948</v>
      </c>
      <c r="AE74" s="2" t="s">
        <v>9</v>
      </c>
      <c r="AF74" s="2" t="s">
        <v>172</v>
      </c>
      <c r="AG74" s="2" t="s">
        <v>256</v>
      </c>
      <c r="AH74" s="2" t="s">
        <v>9</v>
      </c>
      <c r="AI74" s="2" t="s">
        <v>947</v>
      </c>
      <c r="AJ74" s="198">
        <v>4</v>
      </c>
      <c r="AK74" s="2">
        <v>90</v>
      </c>
      <c r="AL74" s="2">
        <v>0</v>
      </c>
      <c r="AM74" s="2">
        <v>0</v>
      </c>
      <c r="AN74" s="2">
        <v>7</v>
      </c>
      <c r="AO74" s="2">
        <v>90</v>
      </c>
      <c r="AP74" s="2">
        <v>720</v>
      </c>
      <c r="AQ74" s="198">
        <v>2</v>
      </c>
      <c r="AR74" s="2">
        <v>4</v>
      </c>
      <c r="AS74" s="2">
        <v>3</v>
      </c>
      <c r="AT74" s="2">
        <v>3</v>
      </c>
      <c r="AU74" s="2">
        <v>2</v>
      </c>
      <c r="AV74" s="2">
        <v>2</v>
      </c>
      <c r="AW74" s="2">
        <v>3</v>
      </c>
      <c r="AX74" s="2">
        <v>1</v>
      </c>
      <c r="AY74" s="2">
        <v>1</v>
      </c>
      <c r="AZ74" s="2">
        <v>3</v>
      </c>
      <c r="BA74" s="2">
        <v>3</v>
      </c>
      <c r="BB74" s="2">
        <v>3</v>
      </c>
      <c r="BC74" s="2">
        <v>2</v>
      </c>
      <c r="BD74" s="2">
        <v>2</v>
      </c>
      <c r="BE74" s="2">
        <v>3</v>
      </c>
      <c r="BF74" s="2">
        <v>1</v>
      </c>
      <c r="BG74" s="2">
        <v>3</v>
      </c>
      <c r="BH74" s="2">
        <v>2</v>
      </c>
      <c r="BI74" s="2">
        <v>3</v>
      </c>
      <c r="BJ74" s="2">
        <v>2</v>
      </c>
      <c r="BK74" s="198">
        <v>3</v>
      </c>
      <c r="BL74" s="2">
        <v>2</v>
      </c>
      <c r="BM74" s="2">
        <v>2</v>
      </c>
      <c r="BN74" s="2">
        <v>4</v>
      </c>
      <c r="BO74" s="2">
        <v>1</v>
      </c>
      <c r="BP74" s="2">
        <v>1</v>
      </c>
      <c r="BQ74" s="2">
        <v>2</v>
      </c>
      <c r="BR74" s="2">
        <v>3</v>
      </c>
      <c r="BS74" s="2">
        <v>2</v>
      </c>
      <c r="BT74" s="2">
        <v>3</v>
      </c>
      <c r="BU74" s="2">
        <v>3</v>
      </c>
      <c r="BV74" s="2">
        <v>3</v>
      </c>
      <c r="BW74" s="2">
        <v>1</v>
      </c>
      <c r="BX74" s="2">
        <v>0</v>
      </c>
      <c r="BY74" s="2">
        <v>1</v>
      </c>
      <c r="BZ74" s="2">
        <v>3</v>
      </c>
      <c r="CA74" s="2">
        <v>3</v>
      </c>
      <c r="CB74" s="2">
        <v>2</v>
      </c>
      <c r="CC74" s="2">
        <v>2</v>
      </c>
      <c r="CD74" s="2">
        <v>2</v>
      </c>
      <c r="CE74" s="2">
        <v>3</v>
      </c>
      <c r="CF74" s="2">
        <v>1</v>
      </c>
      <c r="CG74" s="2">
        <v>1</v>
      </c>
      <c r="CH74" s="2">
        <v>2</v>
      </c>
      <c r="CI74" s="2">
        <v>4</v>
      </c>
      <c r="CJ74" s="2">
        <v>2</v>
      </c>
      <c r="CK74" s="2">
        <v>2</v>
      </c>
      <c r="CL74" s="2">
        <v>0</v>
      </c>
      <c r="CM74" s="2">
        <v>2</v>
      </c>
      <c r="CN74" s="2">
        <v>1</v>
      </c>
      <c r="CO74" s="2">
        <v>1</v>
      </c>
      <c r="CP74" s="2">
        <v>1</v>
      </c>
      <c r="CQ74" s="2">
        <v>1</v>
      </c>
      <c r="CR74" s="2">
        <v>2</v>
      </c>
      <c r="CS74" s="2">
        <v>1</v>
      </c>
      <c r="CT74" s="2">
        <v>3</v>
      </c>
      <c r="CU74" s="2">
        <v>2</v>
      </c>
      <c r="CV74" s="198">
        <v>2</v>
      </c>
      <c r="CW74" s="2">
        <v>2</v>
      </c>
      <c r="CX74" s="2">
        <v>4</v>
      </c>
      <c r="CY74" s="2">
        <v>1</v>
      </c>
      <c r="CZ74" s="2">
        <v>4</v>
      </c>
      <c r="DA74" s="2">
        <v>1</v>
      </c>
      <c r="DB74" s="2">
        <v>1</v>
      </c>
      <c r="DC74" s="2">
        <v>1</v>
      </c>
      <c r="DD74" s="2">
        <v>2</v>
      </c>
      <c r="DE74" s="2">
        <v>1</v>
      </c>
      <c r="DF74" s="2">
        <v>1</v>
      </c>
      <c r="DG74" s="2">
        <v>1</v>
      </c>
      <c r="DH74" s="2">
        <v>4</v>
      </c>
      <c r="DI74" s="2">
        <v>1</v>
      </c>
      <c r="DJ74" s="2">
        <v>3</v>
      </c>
      <c r="DK74" s="2">
        <v>3</v>
      </c>
      <c r="DL74" s="2">
        <v>3</v>
      </c>
      <c r="DM74" s="2">
        <v>1</v>
      </c>
      <c r="DN74" s="2">
        <v>1</v>
      </c>
      <c r="DO74" s="231" t="s">
        <v>945</v>
      </c>
      <c r="DP74" s="232" t="s">
        <v>105</v>
      </c>
      <c r="DQ74" s="233" t="s">
        <v>944</v>
      </c>
      <c r="DR74" s="232">
        <v>8</v>
      </c>
      <c r="DS74" s="232" t="s">
        <v>69</v>
      </c>
      <c r="DT74" s="232" t="s">
        <v>26</v>
      </c>
      <c r="DU74" s="232" t="s">
        <v>26</v>
      </c>
      <c r="DV74" s="232" t="s">
        <v>26</v>
      </c>
      <c r="DW74" s="232" t="s">
        <v>26</v>
      </c>
      <c r="DX74" s="232" t="s">
        <v>26</v>
      </c>
      <c r="DY74" s="232" t="s">
        <v>26</v>
      </c>
      <c r="DZ74" s="232" t="s">
        <v>26</v>
      </c>
      <c r="EA74" s="232" t="s">
        <v>26</v>
      </c>
      <c r="EB74" s="232" t="s">
        <v>943</v>
      </c>
      <c r="EC74" s="232" t="s">
        <v>125</v>
      </c>
      <c r="ED74" s="232" t="s">
        <v>25</v>
      </c>
      <c r="EE74" s="232" t="s">
        <v>124</v>
      </c>
      <c r="EF74" s="232" t="s">
        <v>65</v>
      </c>
      <c r="EG74" s="198">
        <v>12</v>
      </c>
      <c r="EH74" s="2" t="s">
        <v>7</v>
      </c>
      <c r="EI74" s="2" t="s">
        <v>7</v>
      </c>
      <c r="EK74" s="2" t="s">
        <v>21</v>
      </c>
      <c r="EL74" s="2" t="s">
        <v>96</v>
      </c>
      <c r="EM74" s="198">
        <v>4</v>
      </c>
      <c r="EN74" s="2">
        <v>1</v>
      </c>
      <c r="EO74" s="2">
        <v>3</v>
      </c>
      <c r="EP74" s="2">
        <v>1</v>
      </c>
      <c r="EQ74" s="2" t="s">
        <v>17</v>
      </c>
      <c r="ER74" s="2" t="s">
        <v>17</v>
      </c>
      <c r="ES74" s="2" t="s">
        <v>18</v>
      </c>
      <c r="ET74" s="2" t="s">
        <v>16</v>
      </c>
      <c r="EU74" s="2" t="s">
        <v>19</v>
      </c>
      <c r="EV74" s="2">
        <v>3</v>
      </c>
      <c r="EW74" s="2">
        <v>2</v>
      </c>
      <c r="EX74" s="2">
        <v>2</v>
      </c>
      <c r="EY74" s="2">
        <v>4</v>
      </c>
      <c r="EZ74" s="2" t="s">
        <v>941</v>
      </c>
      <c r="FA74" s="2" t="s">
        <v>14</v>
      </c>
      <c r="FB74" s="2" t="s">
        <v>9</v>
      </c>
      <c r="FC74" s="2" t="s">
        <v>14</v>
      </c>
      <c r="FD74" s="2" t="s">
        <v>162</v>
      </c>
      <c r="FE74" s="2" t="s">
        <v>7</v>
      </c>
      <c r="FF74" s="2" t="s">
        <v>7</v>
      </c>
      <c r="FG74" s="2" t="s">
        <v>7</v>
      </c>
      <c r="FH74" s="198" t="s">
        <v>143</v>
      </c>
      <c r="FI74" s="2" t="s">
        <v>92</v>
      </c>
      <c r="FJ74" s="2" t="s">
        <v>9</v>
      </c>
      <c r="FK74" s="2" t="s">
        <v>7</v>
      </c>
      <c r="FM74" s="2" t="s">
        <v>940</v>
      </c>
      <c r="FN74" s="2" t="s">
        <v>9</v>
      </c>
      <c r="FO74" s="2" t="s">
        <v>9</v>
      </c>
      <c r="FP74" s="2" t="s">
        <v>7</v>
      </c>
      <c r="FQ74" s="2" t="s">
        <v>8</v>
      </c>
      <c r="FR74" s="2" t="s">
        <v>7</v>
      </c>
      <c r="FS74" s="2" t="s">
        <v>7</v>
      </c>
      <c r="FU74" s="2" t="s">
        <v>7</v>
      </c>
      <c r="FV74" s="2" t="s">
        <v>7</v>
      </c>
      <c r="FW74" s="2" t="s">
        <v>249</v>
      </c>
      <c r="FY74" s="2">
        <v>10</v>
      </c>
      <c r="GF74" s="2" t="s">
        <v>5</v>
      </c>
      <c r="GV74" s="2" t="s">
        <v>54</v>
      </c>
      <c r="GX74" s="2" t="s">
        <v>184</v>
      </c>
      <c r="GY74" s="2" t="s">
        <v>183</v>
      </c>
      <c r="GZ74" s="2" t="s">
        <v>1</v>
      </c>
      <c r="HD74" s="2" t="s">
        <v>1</v>
      </c>
      <c r="HL74" s="2" t="s">
        <v>0</v>
      </c>
      <c r="HM74">
        <f t="shared" si="9"/>
        <v>37</v>
      </c>
      <c r="HN74">
        <f t="shared" si="10"/>
        <v>10</v>
      </c>
      <c r="HO74">
        <f t="shared" si="11"/>
        <v>8</v>
      </c>
      <c r="HP74" s="1">
        <f t="shared" si="12"/>
        <v>14</v>
      </c>
      <c r="HQ74" s="1">
        <f t="shared" si="13"/>
        <v>13</v>
      </c>
      <c r="HR74" s="1">
        <f t="shared" si="14"/>
        <v>17</v>
      </c>
      <c r="HS74" s="1">
        <f t="shared" si="15"/>
        <v>10</v>
      </c>
      <c r="HT74" s="1">
        <f t="shared" si="16"/>
        <v>50</v>
      </c>
      <c r="HU74" s="1">
        <f t="shared" si="17"/>
        <v>4455</v>
      </c>
      <c r="HV74" s="1">
        <v>2</v>
      </c>
      <c r="HW74" s="1">
        <v>2</v>
      </c>
      <c r="HX74" s="1">
        <v>0</v>
      </c>
      <c r="HY74" s="1">
        <v>0</v>
      </c>
      <c r="HZ74" s="1">
        <v>0</v>
      </c>
      <c r="IA74" s="1">
        <v>2</v>
      </c>
      <c r="IB74" s="1">
        <v>2</v>
      </c>
      <c r="IC74" s="1">
        <v>8</v>
      </c>
    </row>
    <row r="75" spans="1:237" ht="26" x14ac:dyDescent="0.35">
      <c r="A75" s="4">
        <v>43957.59366489583</v>
      </c>
      <c r="B75" s="2" t="s">
        <v>2614</v>
      </c>
      <c r="C75" s="2">
        <v>66</v>
      </c>
      <c r="D75" s="2" t="s">
        <v>139</v>
      </c>
      <c r="E75" s="2" t="s">
        <v>50</v>
      </c>
      <c r="F75" s="2"/>
      <c r="G75" s="2"/>
      <c r="H75" s="2"/>
      <c r="I75" s="2"/>
      <c r="J75" s="2" t="s">
        <v>7</v>
      </c>
      <c r="L75" s="2" t="s">
        <v>7</v>
      </c>
      <c r="N75" s="2" t="s">
        <v>7</v>
      </c>
      <c r="Q75" s="2" t="s">
        <v>20</v>
      </c>
      <c r="R75" s="2" t="s">
        <v>40</v>
      </c>
      <c r="S75" s="2" t="s">
        <v>20</v>
      </c>
      <c r="T75" s="2" t="s">
        <v>20</v>
      </c>
      <c r="U75" s="2" t="s">
        <v>20</v>
      </c>
      <c r="V75" s="2" t="s">
        <v>80</v>
      </c>
      <c r="W75" s="2" t="s">
        <v>20</v>
      </c>
      <c r="X75" s="2" t="s">
        <v>20</v>
      </c>
      <c r="Y75" s="2">
        <v>4</v>
      </c>
      <c r="Z75" s="2" t="s">
        <v>38</v>
      </c>
      <c r="AA75" s="2" t="s">
        <v>7</v>
      </c>
      <c r="AC75" s="2" t="s">
        <v>7</v>
      </c>
      <c r="AE75" s="2" t="s">
        <v>7</v>
      </c>
      <c r="AF75" s="2" t="s">
        <v>20</v>
      </c>
      <c r="AH75" s="2" t="s">
        <v>7</v>
      </c>
      <c r="AJ75" s="198">
        <v>0</v>
      </c>
      <c r="AK75" s="2">
        <v>0</v>
      </c>
      <c r="AL75" s="2">
        <v>3</v>
      </c>
      <c r="AM75" s="2">
        <v>0</v>
      </c>
      <c r="AN75" s="2">
        <v>0</v>
      </c>
      <c r="AO75" s="2">
        <v>0</v>
      </c>
      <c r="AP75" s="2">
        <v>720</v>
      </c>
      <c r="AQ75" s="198">
        <v>3</v>
      </c>
      <c r="AR75" s="2">
        <v>4</v>
      </c>
      <c r="AS75" s="2">
        <v>3</v>
      </c>
      <c r="AT75" s="2">
        <v>2</v>
      </c>
      <c r="AU75" s="2">
        <v>3</v>
      </c>
      <c r="AV75" s="2">
        <v>2</v>
      </c>
      <c r="AW75" s="2">
        <v>4</v>
      </c>
      <c r="AX75" s="2">
        <v>2</v>
      </c>
      <c r="AY75" s="2">
        <v>3</v>
      </c>
      <c r="AZ75" s="2">
        <v>3</v>
      </c>
      <c r="BA75" s="2">
        <v>3</v>
      </c>
      <c r="BB75" s="2">
        <v>2</v>
      </c>
      <c r="BC75" s="2">
        <v>2</v>
      </c>
      <c r="BD75" s="2">
        <v>2</v>
      </c>
      <c r="BE75" s="2">
        <v>3</v>
      </c>
      <c r="BF75" s="2">
        <v>2</v>
      </c>
      <c r="BG75" s="2">
        <v>3</v>
      </c>
      <c r="BH75" s="2">
        <v>1</v>
      </c>
      <c r="BI75" s="2">
        <v>3</v>
      </c>
      <c r="BJ75" s="2">
        <v>2</v>
      </c>
      <c r="BK75" s="198">
        <v>1</v>
      </c>
      <c r="BL75" s="2">
        <v>1</v>
      </c>
      <c r="BM75" s="2">
        <v>1</v>
      </c>
      <c r="BN75" s="2">
        <v>1</v>
      </c>
      <c r="BO75" s="2">
        <v>1</v>
      </c>
      <c r="BP75" s="2">
        <v>2</v>
      </c>
      <c r="BQ75" s="2">
        <v>1</v>
      </c>
      <c r="BR75" s="2">
        <v>3</v>
      </c>
      <c r="BS75" s="2">
        <v>0</v>
      </c>
      <c r="BT75" s="2">
        <v>2</v>
      </c>
      <c r="BU75" s="2">
        <v>3</v>
      </c>
      <c r="BV75" s="2">
        <v>3</v>
      </c>
      <c r="BW75" s="2">
        <v>1</v>
      </c>
      <c r="BX75" s="2">
        <v>2</v>
      </c>
      <c r="BY75" s="2">
        <v>1</v>
      </c>
      <c r="BZ75" s="2">
        <v>1</v>
      </c>
      <c r="CA75" s="2">
        <v>2</v>
      </c>
      <c r="CB75" s="2">
        <v>2</v>
      </c>
      <c r="CC75" s="2">
        <v>1</v>
      </c>
      <c r="CD75" s="2">
        <v>3</v>
      </c>
      <c r="CE75" s="2">
        <v>0</v>
      </c>
      <c r="CF75" s="2">
        <v>1</v>
      </c>
      <c r="CG75" s="2">
        <v>2</v>
      </c>
      <c r="CH75" s="2">
        <v>2</v>
      </c>
      <c r="CI75" s="2">
        <v>0</v>
      </c>
      <c r="CJ75" s="2">
        <v>1</v>
      </c>
      <c r="CK75" s="2">
        <v>1</v>
      </c>
      <c r="CL75" s="2">
        <v>1</v>
      </c>
      <c r="CM75" s="2">
        <v>2</v>
      </c>
      <c r="CN75" s="2">
        <v>1</v>
      </c>
      <c r="CO75" s="2">
        <v>0</v>
      </c>
      <c r="CP75" s="2">
        <v>0</v>
      </c>
      <c r="CQ75" s="2">
        <v>1</v>
      </c>
      <c r="CR75" s="2">
        <v>1</v>
      </c>
      <c r="CS75" s="2">
        <v>0</v>
      </c>
      <c r="CT75" s="2">
        <v>1</v>
      </c>
      <c r="CU75" s="2">
        <v>1</v>
      </c>
      <c r="CV75" s="198">
        <v>2</v>
      </c>
      <c r="CW75" s="2">
        <v>1</v>
      </c>
      <c r="CX75" s="2">
        <v>2</v>
      </c>
      <c r="CY75" s="2">
        <v>2</v>
      </c>
      <c r="CZ75" s="2">
        <v>1</v>
      </c>
      <c r="DA75" s="2">
        <v>1</v>
      </c>
      <c r="DB75" s="2">
        <v>1</v>
      </c>
      <c r="DC75" s="2">
        <v>2</v>
      </c>
      <c r="DD75" s="2">
        <v>1</v>
      </c>
      <c r="DE75" s="2">
        <v>1</v>
      </c>
      <c r="DF75" s="2">
        <v>2</v>
      </c>
      <c r="DG75" s="2">
        <v>2</v>
      </c>
      <c r="DH75" s="2">
        <v>1</v>
      </c>
      <c r="DI75" s="2">
        <v>2</v>
      </c>
      <c r="DJ75" s="2">
        <v>2</v>
      </c>
      <c r="DK75" s="2">
        <v>2</v>
      </c>
      <c r="DL75" s="2">
        <v>1</v>
      </c>
      <c r="DM75" s="2">
        <v>2</v>
      </c>
      <c r="DN75" s="2">
        <v>1</v>
      </c>
      <c r="DO75" s="231" t="s">
        <v>675</v>
      </c>
      <c r="DP75" s="232">
        <v>20</v>
      </c>
      <c r="DQ75" s="233" t="s">
        <v>251</v>
      </c>
      <c r="DR75" s="232">
        <v>7</v>
      </c>
      <c r="DS75" s="232" t="s">
        <v>69</v>
      </c>
      <c r="DT75" s="232" t="s">
        <v>69</v>
      </c>
      <c r="DU75" s="232" t="s">
        <v>26</v>
      </c>
      <c r="DV75" s="232" t="s">
        <v>26</v>
      </c>
      <c r="DW75" s="232" t="s">
        <v>26</v>
      </c>
      <c r="DX75" s="232" t="s">
        <v>26</v>
      </c>
      <c r="DY75" s="232" t="s">
        <v>69</v>
      </c>
      <c r="DZ75" s="232" t="s">
        <v>103</v>
      </c>
      <c r="EA75" s="232" t="s">
        <v>26</v>
      </c>
      <c r="EB75" s="232" t="s">
        <v>7</v>
      </c>
      <c r="EC75" s="232" t="s">
        <v>26</v>
      </c>
      <c r="ED75" s="232" t="s">
        <v>26</v>
      </c>
      <c r="EE75" s="232" t="s">
        <v>101</v>
      </c>
      <c r="EF75" s="232" t="s">
        <v>100</v>
      </c>
      <c r="EG75" s="198">
        <v>20</v>
      </c>
      <c r="EH75" s="2" t="s">
        <v>9</v>
      </c>
      <c r="EI75" s="2" t="s">
        <v>9</v>
      </c>
      <c r="EJ75" s="2" t="s">
        <v>674</v>
      </c>
      <c r="EK75" s="2" t="s">
        <v>96</v>
      </c>
      <c r="EL75" s="2" t="s">
        <v>21</v>
      </c>
      <c r="EM75" s="198">
        <v>4</v>
      </c>
      <c r="EN75" s="2">
        <v>3</v>
      </c>
      <c r="EO75" s="2">
        <v>5</v>
      </c>
      <c r="EP75" s="2">
        <v>2</v>
      </c>
      <c r="EQ75" s="2" t="s">
        <v>16</v>
      </c>
      <c r="ER75" s="2" t="s">
        <v>17</v>
      </c>
      <c r="ES75" s="2" t="s">
        <v>19</v>
      </c>
      <c r="ET75" s="2" t="s">
        <v>20</v>
      </c>
      <c r="EU75" s="2" t="s">
        <v>20</v>
      </c>
      <c r="EV75" s="2">
        <v>2</v>
      </c>
      <c r="EW75" s="2">
        <v>4</v>
      </c>
      <c r="EX75" s="2">
        <v>4</v>
      </c>
      <c r="EY75" s="2">
        <v>5</v>
      </c>
      <c r="EZ75" s="2" t="s">
        <v>20</v>
      </c>
      <c r="FA75" s="2" t="s">
        <v>14</v>
      </c>
      <c r="FB75" s="2" t="s">
        <v>7</v>
      </c>
      <c r="FC75" s="2" t="s">
        <v>94</v>
      </c>
      <c r="FD75" s="2" t="s">
        <v>94</v>
      </c>
      <c r="FE75" s="2" t="s">
        <v>7</v>
      </c>
      <c r="FF75" s="2" t="s">
        <v>7</v>
      </c>
      <c r="FG75" s="2" t="s">
        <v>7</v>
      </c>
      <c r="FH75" s="198" t="s">
        <v>12</v>
      </c>
      <c r="FI75" s="2" t="s">
        <v>57</v>
      </c>
      <c r="FJ75" s="2" t="s">
        <v>9</v>
      </c>
      <c r="FK75" s="2" t="s">
        <v>7</v>
      </c>
      <c r="FM75" s="2" t="s">
        <v>580</v>
      </c>
      <c r="FN75" s="2" t="s">
        <v>7</v>
      </c>
      <c r="FO75" s="2" t="s">
        <v>7</v>
      </c>
      <c r="FP75" s="2" t="s">
        <v>7</v>
      </c>
      <c r="FR75" s="2" t="s">
        <v>7</v>
      </c>
      <c r="FS75" s="2" t="s">
        <v>7</v>
      </c>
      <c r="FU75" s="2" t="s">
        <v>7</v>
      </c>
      <c r="FV75" s="2" t="s">
        <v>7</v>
      </c>
      <c r="FW75" s="2" t="s">
        <v>90</v>
      </c>
      <c r="GC75" s="2">
        <v>10</v>
      </c>
      <c r="GF75" s="2" t="s">
        <v>5</v>
      </c>
      <c r="GV75" s="2" t="s">
        <v>54</v>
      </c>
      <c r="GZ75" s="2" t="s">
        <v>141</v>
      </c>
      <c r="HA75" s="2" t="s">
        <v>1</v>
      </c>
      <c r="HB75" s="2" t="s">
        <v>1</v>
      </c>
      <c r="HD75" s="2" t="s">
        <v>1</v>
      </c>
      <c r="HL75" s="2" t="s">
        <v>0</v>
      </c>
      <c r="HM75">
        <f t="shared" si="9"/>
        <v>29</v>
      </c>
      <c r="HN75">
        <f t="shared" si="10"/>
        <v>7</v>
      </c>
      <c r="HO75">
        <f t="shared" si="11"/>
        <v>4</v>
      </c>
      <c r="HP75" s="1">
        <f t="shared" si="12"/>
        <v>16</v>
      </c>
      <c r="HQ75" s="1">
        <f t="shared" si="13"/>
        <v>7</v>
      </c>
      <c r="HR75" s="1">
        <f t="shared" si="14"/>
        <v>6</v>
      </c>
      <c r="HS75" s="1">
        <f t="shared" si="15"/>
        <v>7</v>
      </c>
      <c r="HT75" s="1">
        <f t="shared" si="16"/>
        <v>46</v>
      </c>
      <c r="HU75" s="1">
        <f t="shared" si="17"/>
        <v>0</v>
      </c>
      <c r="HV75" s="1">
        <v>1</v>
      </c>
      <c r="HW75" s="1">
        <v>2</v>
      </c>
      <c r="HX75" s="1">
        <v>1</v>
      </c>
      <c r="HY75" s="1">
        <v>1</v>
      </c>
      <c r="HZ75" s="1">
        <v>1</v>
      </c>
      <c r="IA75" s="1">
        <v>0</v>
      </c>
      <c r="IB75" s="1">
        <v>1</v>
      </c>
      <c r="IC75" s="1">
        <v>7</v>
      </c>
    </row>
    <row r="76" spans="1:237" ht="26" x14ac:dyDescent="0.35">
      <c r="A76" s="4">
        <v>43953.865341261575</v>
      </c>
      <c r="B76" s="2" t="s">
        <v>2615</v>
      </c>
      <c r="C76" s="2">
        <v>58</v>
      </c>
      <c r="D76" s="2" t="s">
        <v>51</v>
      </c>
      <c r="E76" s="2" t="s">
        <v>50</v>
      </c>
      <c r="F76" s="2"/>
      <c r="G76" s="2"/>
      <c r="H76" s="2"/>
      <c r="I76" s="2"/>
      <c r="J76" s="2" t="s">
        <v>9</v>
      </c>
      <c r="K76" s="2" t="s">
        <v>1080</v>
      </c>
      <c r="L76" s="2" t="s">
        <v>7</v>
      </c>
      <c r="N76" s="2" t="s">
        <v>7</v>
      </c>
      <c r="P76" s="2" t="s">
        <v>20</v>
      </c>
      <c r="Q76" s="2" t="s">
        <v>20</v>
      </c>
      <c r="S76" s="2" t="s">
        <v>20</v>
      </c>
      <c r="T76" s="2" t="s">
        <v>20</v>
      </c>
      <c r="U76" s="2">
        <v>1</v>
      </c>
      <c r="V76" s="2" t="s">
        <v>39</v>
      </c>
      <c r="W76" s="2">
        <v>3</v>
      </c>
      <c r="X76" s="2" t="s">
        <v>20</v>
      </c>
      <c r="Y76" s="2">
        <v>1</v>
      </c>
      <c r="Z76" s="2" t="s">
        <v>115</v>
      </c>
      <c r="AA76" s="2" t="s">
        <v>9</v>
      </c>
      <c r="AB76" s="2" t="s">
        <v>1079</v>
      </c>
      <c r="AC76" s="2" t="s">
        <v>9</v>
      </c>
      <c r="AD76" s="2" t="s">
        <v>1078</v>
      </c>
      <c r="AE76" s="2" t="s">
        <v>9</v>
      </c>
      <c r="AF76" s="2" t="s">
        <v>112</v>
      </c>
      <c r="AG76" s="2" t="s">
        <v>1077</v>
      </c>
      <c r="AH76" s="2" t="s">
        <v>9</v>
      </c>
      <c r="AI76" s="2" t="s">
        <v>1076</v>
      </c>
      <c r="AJ76" s="198">
        <v>0</v>
      </c>
      <c r="AK76" s="2">
        <v>0</v>
      </c>
      <c r="AL76" s="2">
        <v>0</v>
      </c>
      <c r="AM76" s="2">
        <v>0</v>
      </c>
      <c r="AN76" s="2">
        <v>7</v>
      </c>
      <c r="AO76" s="2">
        <v>45</v>
      </c>
      <c r="AP76" s="2">
        <v>240</v>
      </c>
      <c r="AQ76" s="198">
        <v>3</v>
      </c>
      <c r="AR76" s="2">
        <v>3</v>
      </c>
      <c r="AS76" s="2">
        <v>2</v>
      </c>
      <c r="AT76" s="2">
        <v>2</v>
      </c>
      <c r="AU76" s="2">
        <v>3</v>
      </c>
      <c r="AV76" s="2">
        <v>1</v>
      </c>
      <c r="AW76" s="2">
        <v>3</v>
      </c>
      <c r="AX76" s="2">
        <v>2</v>
      </c>
      <c r="AY76" s="2">
        <v>2</v>
      </c>
      <c r="AZ76" s="2">
        <v>2</v>
      </c>
      <c r="BA76" s="2">
        <v>2</v>
      </c>
      <c r="BB76" s="2">
        <v>2</v>
      </c>
      <c r="BC76" s="2">
        <v>2</v>
      </c>
      <c r="BD76" s="2">
        <v>3</v>
      </c>
      <c r="BE76" s="2">
        <v>2</v>
      </c>
      <c r="BF76" s="2">
        <v>2</v>
      </c>
      <c r="BG76" s="2">
        <v>2</v>
      </c>
      <c r="BH76" s="2">
        <v>2</v>
      </c>
      <c r="BI76" s="2">
        <v>2</v>
      </c>
      <c r="BJ76" s="2">
        <v>2</v>
      </c>
      <c r="BK76" s="198">
        <v>2</v>
      </c>
      <c r="BL76" s="2">
        <v>1</v>
      </c>
      <c r="BM76" s="2">
        <v>3</v>
      </c>
      <c r="BN76" s="2">
        <v>1</v>
      </c>
      <c r="BO76" s="2">
        <v>2</v>
      </c>
      <c r="BP76" s="2">
        <v>1</v>
      </c>
      <c r="BQ76" s="2">
        <v>1</v>
      </c>
      <c r="BR76" s="2">
        <v>1</v>
      </c>
      <c r="BS76" s="2">
        <v>2</v>
      </c>
      <c r="BT76" s="2">
        <v>1</v>
      </c>
      <c r="BU76" s="2">
        <v>1</v>
      </c>
      <c r="BV76" s="2">
        <v>2</v>
      </c>
      <c r="BW76" s="2">
        <v>2</v>
      </c>
      <c r="BX76" s="2">
        <v>1</v>
      </c>
      <c r="BY76" s="2">
        <v>1</v>
      </c>
      <c r="BZ76" s="2">
        <v>3</v>
      </c>
      <c r="CA76" s="2">
        <v>3</v>
      </c>
      <c r="CB76" s="2">
        <v>2</v>
      </c>
      <c r="CC76" s="2">
        <v>1</v>
      </c>
      <c r="CD76" s="2">
        <v>1</v>
      </c>
      <c r="CE76" s="2">
        <v>1</v>
      </c>
      <c r="CF76" s="2">
        <v>2</v>
      </c>
      <c r="CG76" s="2">
        <v>1</v>
      </c>
      <c r="CH76" s="2">
        <v>2</v>
      </c>
      <c r="CI76" s="2">
        <v>0</v>
      </c>
      <c r="CJ76" s="2">
        <v>2</v>
      </c>
      <c r="CK76" s="2">
        <v>2</v>
      </c>
      <c r="CL76" s="2">
        <v>1</v>
      </c>
      <c r="CM76" s="2">
        <v>1</v>
      </c>
      <c r="CN76" s="2">
        <v>0</v>
      </c>
      <c r="CO76" s="2">
        <v>1</v>
      </c>
      <c r="CP76" s="2">
        <v>2</v>
      </c>
      <c r="CQ76" s="2">
        <v>0</v>
      </c>
      <c r="CR76" s="2">
        <v>3</v>
      </c>
      <c r="CS76" s="2">
        <v>1</v>
      </c>
      <c r="CT76" s="2">
        <v>1</v>
      </c>
      <c r="CU76" s="2">
        <v>2</v>
      </c>
      <c r="CV76" s="198">
        <v>3</v>
      </c>
      <c r="CW76" s="2">
        <v>2</v>
      </c>
      <c r="CX76" s="2">
        <v>4</v>
      </c>
      <c r="CY76" s="2">
        <v>1</v>
      </c>
      <c r="CZ76" s="2">
        <v>2</v>
      </c>
      <c r="DA76" s="2">
        <v>1</v>
      </c>
      <c r="DB76" s="2">
        <v>1</v>
      </c>
      <c r="DC76" s="2">
        <v>1</v>
      </c>
      <c r="DD76" s="2">
        <v>2</v>
      </c>
      <c r="DE76" s="2">
        <v>2</v>
      </c>
      <c r="DF76" s="2">
        <v>2</v>
      </c>
      <c r="DG76" s="2">
        <v>1</v>
      </c>
      <c r="DH76" s="2">
        <v>3</v>
      </c>
      <c r="DI76" s="2">
        <v>1</v>
      </c>
      <c r="DJ76" s="2">
        <v>3</v>
      </c>
      <c r="DK76" s="2">
        <v>2</v>
      </c>
      <c r="DL76" s="2">
        <v>2</v>
      </c>
      <c r="DM76" s="2">
        <v>2</v>
      </c>
      <c r="DN76" s="2">
        <v>2</v>
      </c>
      <c r="DO76" s="234" t="s">
        <v>647</v>
      </c>
      <c r="DP76" s="232" t="s">
        <v>170</v>
      </c>
      <c r="DQ76" s="232" t="s">
        <v>464</v>
      </c>
      <c r="DR76" s="232">
        <v>8</v>
      </c>
      <c r="DS76" s="232" t="s">
        <v>103</v>
      </c>
      <c r="DT76" s="232" t="s">
        <v>103</v>
      </c>
      <c r="DU76" s="232" t="s">
        <v>69</v>
      </c>
      <c r="DV76" s="232" t="s">
        <v>26</v>
      </c>
      <c r="DW76" s="232" t="s">
        <v>103</v>
      </c>
      <c r="DX76" s="232" t="s">
        <v>26</v>
      </c>
      <c r="DY76" s="232" t="s">
        <v>69</v>
      </c>
      <c r="DZ76" s="232" t="s">
        <v>26</v>
      </c>
      <c r="EA76" s="232" t="s">
        <v>26</v>
      </c>
      <c r="EB76" s="232" t="s">
        <v>7</v>
      </c>
      <c r="EC76" s="232" t="s">
        <v>125</v>
      </c>
      <c r="ED76" s="232" t="s">
        <v>26</v>
      </c>
      <c r="EE76" s="232" t="s">
        <v>24</v>
      </c>
      <c r="EF76" s="232" t="s">
        <v>100</v>
      </c>
      <c r="EG76" s="198">
        <v>75</v>
      </c>
      <c r="EH76" s="2" t="s">
        <v>9</v>
      </c>
      <c r="EI76" s="2" t="s">
        <v>7</v>
      </c>
      <c r="EK76" s="2" t="s">
        <v>21</v>
      </c>
      <c r="EL76" s="2" t="s">
        <v>21</v>
      </c>
      <c r="EM76" s="198">
        <v>4</v>
      </c>
      <c r="EN76" s="2">
        <v>4</v>
      </c>
      <c r="EO76" s="2">
        <v>5</v>
      </c>
      <c r="EP76" s="2">
        <v>2</v>
      </c>
      <c r="EQ76" s="2" t="s">
        <v>20</v>
      </c>
      <c r="ER76" s="2" t="s">
        <v>18</v>
      </c>
      <c r="ES76" s="2" t="s">
        <v>18</v>
      </c>
      <c r="ET76" s="2" t="s">
        <v>19</v>
      </c>
      <c r="EU76" s="2" t="s">
        <v>16</v>
      </c>
      <c r="EV76" s="2">
        <v>3</v>
      </c>
      <c r="EW76" s="2">
        <v>3</v>
      </c>
      <c r="EX76" s="2">
        <v>4</v>
      </c>
      <c r="EY76" s="2">
        <v>5</v>
      </c>
      <c r="EZ76" s="2" t="s">
        <v>1073</v>
      </c>
      <c r="FA76" s="2" t="s">
        <v>14</v>
      </c>
      <c r="FB76" s="2" t="s">
        <v>9</v>
      </c>
      <c r="FC76" s="2" t="s">
        <v>58</v>
      </c>
      <c r="FD76" s="2" t="s">
        <v>162</v>
      </c>
      <c r="FE76" s="2" t="s">
        <v>13</v>
      </c>
      <c r="FF76" s="2" t="s">
        <v>13</v>
      </c>
      <c r="FG76" s="2" t="s">
        <v>7</v>
      </c>
      <c r="FH76" s="198" t="s">
        <v>12</v>
      </c>
      <c r="FI76" s="2" t="s">
        <v>57</v>
      </c>
      <c r="FJ76" s="2" t="s">
        <v>9</v>
      </c>
      <c r="FK76" s="2" t="s">
        <v>7</v>
      </c>
      <c r="FM76" s="2" t="s">
        <v>580</v>
      </c>
      <c r="FN76" s="2" t="s">
        <v>9</v>
      </c>
      <c r="FO76" s="2" t="s">
        <v>9</v>
      </c>
      <c r="FP76" s="2" t="s">
        <v>7</v>
      </c>
      <c r="FR76" s="2" t="s">
        <v>7</v>
      </c>
      <c r="FS76" s="2" t="s">
        <v>7</v>
      </c>
      <c r="FV76" s="2" t="s">
        <v>7</v>
      </c>
      <c r="FW76" s="2" t="s">
        <v>121</v>
      </c>
      <c r="FX76" s="2">
        <v>1</v>
      </c>
      <c r="GF76" s="2" t="s">
        <v>5</v>
      </c>
      <c r="GV76" s="2" t="s">
        <v>54</v>
      </c>
      <c r="GX76" s="2" t="s">
        <v>184</v>
      </c>
      <c r="GY76" s="2" t="s">
        <v>1</v>
      </c>
      <c r="GZ76" s="2" t="s">
        <v>1</v>
      </c>
      <c r="HD76" s="2" t="s">
        <v>1</v>
      </c>
      <c r="HL76" s="2" t="s">
        <v>0</v>
      </c>
      <c r="HM76">
        <f t="shared" si="9"/>
        <v>37</v>
      </c>
      <c r="HN76">
        <f t="shared" si="10"/>
        <v>8</v>
      </c>
      <c r="HO76">
        <f t="shared" si="11"/>
        <v>11</v>
      </c>
      <c r="HP76" s="1">
        <f t="shared" si="12"/>
        <v>8</v>
      </c>
      <c r="HQ76" s="1">
        <f t="shared" si="13"/>
        <v>11</v>
      </c>
      <c r="HR76" s="1">
        <f t="shared" si="14"/>
        <v>6</v>
      </c>
      <c r="HS76" s="1">
        <f t="shared" si="15"/>
        <v>10</v>
      </c>
      <c r="HT76" s="1">
        <f t="shared" si="16"/>
        <v>48</v>
      </c>
      <c r="HU76" s="1">
        <f t="shared" si="17"/>
        <v>787.5</v>
      </c>
      <c r="HV76" s="1">
        <v>1</v>
      </c>
      <c r="HW76" s="1">
        <v>1</v>
      </c>
      <c r="HX76" s="1">
        <v>0</v>
      </c>
      <c r="HY76" s="1">
        <v>0</v>
      </c>
      <c r="HZ76" s="1">
        <v>1</v>
      </c>
      <c r="IA76" s="1">
        <v>2</v>
      </c>
      <c r="IB76" s="1">
        <v>1</v>
      </c>
      <c r="IC76" s="1">
        <v>6</v>
      </c>
    </row>
    <row r="77" spans="1:237" ht="26" x14ac:dyDescent="0.35">
      <c r="A77" s="4">
        <v>43956.185696875</v>
      </c>
      <c r="B77" s="2" t="s">
        <v>2616</v>
      </c>
      <c r="C77" s="2">
        <v>43</v>
      </c>
      <c r="D77" s="2" t="s">
        <v>139</v>
      </c>
      <c r="E77" s="2" t="s">
        <v>138</v>
      </c>
      <c r="F77" s="2"/>
      <c r="G77" s="2"/>
      <c r="H77" s="2"/>
      <c r="I77" s="2"/>
      <c r="J77" s="2" t="s">
        <v>7</v>
      </c>
      <c r="L77" s="2" t="s">
        <v>7</v>
      </c>
      <c r="N77" s="2" t="s">
        <v>7</v>
      </c>
      <c r="Q77" s="2" t="s">
        <v>20</v>
      </c>
      <c r="R77" s="2" t="s">
        <v>40</v>
      </c>
      <c r="S77" s="2">
        <v>1</v>
      </c>
      <c r="T77" s="2" t="s">
        <v>20</v>
      </c>
      <c r="U77" s="2" t="s">
        <v>20</v>
      </c>
      <c r="V77" s="2" t="s">
        <v>39</v>
      </c>
      <c r="W77" s="2">
        <v>1</v>
      </c>
      <c r="X77" s="2">
        <v>1</v>
      </c>
      <c r="Y77" s="2" t="s">
        <v>20</v>
      </c>
      <c r="Z77" s="2" t="s">
        <v>38</v>
      </c>
      <c r="AA77" s="2" t="s">
        <v>9</v>
      </c>
      <c r="AB77" s="2" t="s">
        <v>938</v>
      </c>
      <c r="AC77" s="2" t="s">
        <v>9</v>
      </c>
      <c r="AD77" s="2" t="s">
        <v>937</v>
      </c>
      <c r="AE77" s="2" t="s">
        <v>9</v>
      </c>
      <c r="AF77" s="2" t="s">
        <v>35</v>
      </c>
      <c r="AG77" s="2" t="s">
        <v>34</v>
      </c>
      <c r="AH77" s="2" t="s">
        <v>9</v>
      </c>
      <c r="AI77" s="2" t="s">
        <v>936</v>
      </c>
      <c r="AJ77" s="198">
        <v>0</v>
      </c>
      <c r="AK77" s="1">
        <v>0</v>
      </c>
      <c r="AL77" s="2">
        <v>0</v>
      </c>
      <c r="AM77" s="1">
        <v>0</v>
      </c>
      <c r="AN77" s="2">
        <v>2</v>
      </c>
      <c r="AO77" s="2">
        <v>45</v>
      </c>
      <c r="AP77" s="2">
        <v>240</v>
      </c>
      <c r="AQ77" s="198">
        <v>3</v>
      </c>
      <c r="AR77" s="2">
        <v>4</v>
      </c>
      <c r="AS77" s="2">
        <v>2</v>
      </c>
      <c r="AT77" s="2">
        <v>2</v>
      </c>
      <c r="AU77" s="2">
        <v>3</v>
      </c>
      <c r="AV77" s="2">
        <v>2</v>
      </c>
      <c r="AW77" s="2">
        <v>2</v>
      </c>
      <c r="AX77" s="2">
        <v>2</v>
      </c>
      <c r="AY77" s="2">
        <v>2</v>
      </c>
      <c r="AZ77" s="2">
        <v>3</v>
      </c>
      <c r="BA77" s="2">
        <v>2</v>
      </c>
      <c r="BB77" s="2">
        <v>2</v>
      </c>
      <c r="BC77" s="2">
        <v>2</v>
      </c>
      <c r="BD77" s="2">
        <v>3</v>
      </c>
      <c r="BE77" s="2">
        <v>3</v>
      </c>
      <c r="BF77" s="2">
        <v>3</v>
      </c>
      <c r="BG77" s="2">
        <v>3</v>
      </c>
      <c r="BH77" s="2">
        <v>2</v>
      </c>
      <c r="BI77" s="2">
        <v>3</v>
      </c>
      <c r="BJ77" s="2">
        <v>2</v>
      </c>
      <c r="BK77" s="198">
        <v>2</v>
      </c>
      <c r="BL77" s="2">
        <v>2</v>
      </c>
      <c r="BM77" s="2">
        <v>2</v>
      </c>
      <c r="BN77" s="2">
        <v>2</v>
      </c>
      <c r="BO77" s="2">
        <v>2</v>
      </c>
      <c r="BP77" s="2">
        <v>1</v>
      </c>
      <c r="BQ77" s="2">
        <v>2</v>
      </c>
      <c r="BR77" s="2">
        <v>1</v>
      </c>
      <c r="BS77" s="2">
        <v>1</v>
      </c>
      <c r="BT77" s="2">
        <v>1</v>
      </c>
      <c r="BU77" s="2">
        <v>2</v>
      </c>
      <c r="BV77" s="2">
        <v>1</v>
      </c>
      <c r="BW77" s="2">
        <v>1</v>
      </c>
      <c r="BX77" s="2">
        <v>1</v>
      </c>
      <c r="BY77" s="2">
        <v>1</v>
      </c>
      <c r="BZ77" s="2">
        <v>1</v>
      </c>
      <c r="CA77" s="2">
        <v>2</v>
      </c>
      <c r="CB77" s="2">
        <v>1</v>
      </c>
      <c r="CC77" s="2">
        <v>1</v>
      </c>
      <c r="CD77" s="2">
        <v>1</v>
      </c>
      <c r="CE77" s="2">
        <v>1</v>
      </c>
      <c r="CF77" s="2">
        <v>1</v>
      </c>
      <c r="CG77" s="2">
        <v>1</v>
      </c>
      <c r="CH77" s="2">
        <v>1</v>
      </c>
      <c r="CI77" s="2">
        <v>1</v>
      </c>
      <c r="CJ77" s="2">
        <v>1</v>
      </c>
      <c r="CK77" s="2">
        <v>2</v>
      </c>
      <c r="CL77" s="2">
        <v>1</v>
      </c>
      <c r="CM77" s="2">
        <v>1</v>
      </c>
      <c r="CN77" s="2">
        <v>2</v>
      </c>
      <c r="CO77" s="2">
        <v>1</v>
      </c>
      <c r="CP77" s="2">
        <v>0</v>
      </c>
      <c r="CQ77" s="2">
        <v>1</v>
      </c>
      <c r="CR77" s="2">
        <v>2</v>
      </c>
      <c r="CS77" s="2">
        <v>1</v>
      </c>
      <c r="CT77" s="2">
        <v>1</v>
      </c>
      <c r="CU77" s="2">
        <v>1</v>
      </c>
      <c r="CV77" s="198">
        <v>2</v>
      </c>
      <c r="CW77" s="2">
        <v>1</v>
      </c>
      <c r="CX77" s="2">
        <v>2</v>
      </c>
      <c r="CY77" s="2">
        <v>2</v>
      </c>
      <c r="CZ77" s="2">
        <v>1</v>
      </c>
      <c r="DA77" s="2">
        <v>1</v>
      </c>
      <c r="DB77" s="2">
        <v>2</v>
      </c>
      <c r="DC77" s="2">
        <v>3</v>
      </c>
      <c r="DD77" s="2">
        <v>1</v>
      </c>
      <c r="DE77" s="2">
        <v>1</v>
      </c>
      <c r="DF77" s="2">
        <v>2</v>
      </c>
      <c r="DG77" s="2">
        <v>2</v>
      </c>
      <c r="DH77" s="2">
        <v>1</v>
      </c>
      <c r="DI77" s="2">
        <v>2</v>
      </c>
      <c r="DJ77" s="2">
        <v>1</v>
      </c>
      <c r="DK77" s="2">
        <v>1</v>
      </c>
      <c r="DL77" s="2">
        <v>2</v>
      </c>
      <c r="DM77" s="2">
        <v>1</v>
      </c>
      <c r="DN77" s="2">
        <v>2</v>
      </c>
      <c r="DO77" s="231" t="s">
        <v>935</v>
      </c>
      <c r="DP77" s="232">
        <v>5</v>
      </c>
      <c r="DQ77" s="233" t="s">
        <v>724</v>
      </c>
      <c r="DR77" s="232">
        <v>6</v>
      </c>
      <c r="DS77" s="232" t="s">
        <v>26</v>
      </c>
      <c r="DT77" s="232" t="s">
        <v>103</v>
      </c>
      <c r="DU77" s="232" t="s">
        <v>26</v>
      </c>
      <c r="DV77" s="232" t="s">
        <v>26</v>
      </c>
      <c r="DW77" s="232" t="s">
        <v>26</v>
      </c>
      <c r="DX77" s="232" t="s">
        <v>26</v>
      </c>
      <c r="DY77" s="232" t="s">
        <v>26</v>
      </c>
      <c r="DZ77" s="232" t="s">
        <v>103</v>
      </c>
      <c r="EA77" s="232" t="s">
        <v>26</v>
      </c>
      <c r="EB77" s="232" t="s">
        <v>7</v>
      </c>
      <c r="EC77" s="232" t="s">
        <v>26</v>
      </c>
      <c r="ED77" s="232" t="s">
        <v>26</v>
      </c>
      <c r="EE77" s="232" t="s">
        <v>101</v>
      </c>
      <c r="EF77" s="232" t="s">
        <v>65</v>
      </c>
      <c r="EG77" s="198">
        <v>30</v>
      </c>
      <c r="EH77" s="2" t="s">
        <v>9</v>
      </c>
      <c r="EI77" s="2" t="s">
        <v>7</v>
      </c>
      <c r="EK77" s="2" t="s">
        <v>96</v>
      </c>
      <c r="EL77" s="2" t="s">
        <v>96</v>
      </c>
      <c r="EM77" s="198">
        <v>4</v>
      </c>
      <c r="EN77" s="2">
        <v>3</v>
      </c>
      <c r="EO77" s="2">
        <v>4</v>
      </c>
      <c r="EP77" s="2">
        <v>1</v>
      </c>
      <c r="EQ77" s="2" t="s">
        <v>18</v>
      </c>
      <c r="ER77" s="2" t="s">
        <v>16</v>
      </c>
      <c r="ES77" s="2" t="s">
        <v>17</v>
      </c>
      <c r="ET77" s="2" t="s">
        <v>19</v>
      </c>
      <c r="EU77" s="2" t="s">
        <v>20</v>
      </c>
      <c r="EV77" s="2">
        <v>1</v>
      </c>
      <c r="EW77" s="2">
        <v>3</v>
      </c>
      <c r="EX77" s="2">
        <v>1</v>
      </c>
      <c r="EY77" s="2">
        <v>4</v>
      </c>
      <c r="FA77" s="2" t="s">
        <v>14</v>
      </c>
      <c r="FB77" s="2" t="s">
        <v>9</v>
      </c>
      <c r="FC77" s="2" t="s">
        <v>58</v>
      </c>
      <c r="FD77" s="2" t="s">
        <v>58</v>
      </c>
      <c r="FE77" s="2" t="s">
        <v>13</v>
      </c>
      <c r="FF77" s="2" t="s">
        <v>7</v>
      </c>
      <c r="FG77" s="2" t="s">
        <v>7</v>
      </c>
      <c r="FH77" s="198" t="s">
        <v>12</v>
      </c>
      <c r="FI77" s="2" t="s">
        <v>57</v>
      </c>
      <c r="FJ77" s="2" t="s">
        <v>9</v>
      </c>
      <c r="FK77" s="2" t="s">
        <v>7</v>
      </c>
      <c r="FM77" s="2" t="s">
        <v>933</v>
      </c>
      <c r="FN77" s="2" t="s">
        <v>9</v>
      </c>
      <c r="FO77" s="2" t="s">
        <v>9</v>
      </c>
      <c r="FP77" s="2" t="s">
        <v>7</v>
      </c>
      <c r="FR77" s="2" t="s">
        <v>7</v>
      </c>
      <c r="FS77" s="2" t="s">
        <v>7</v>
      </c>
      <c r="FV77" s="2" t="s">
        <v>7</v>
      </c>
      <c r="FW77" s="2" t="s">
        <v>90</v>
      </c>
      <c r="GC77" s="2">
        <v>5</v>
      </c>
      <c r="GF77" s="2" t="s">
        <v>5</v>
      </c>
      <c r="GV77" s="2" t="s">
        <v>54</v>
      </c>
      <c r="HD77" s="2" t="s">
        <v>158</v>
      </c>
      <c r="HE77" s="2" t="s">
        <v>157</v>
      </c>
      <c r="HF77" s="2" t="s">
        <v>1</v>
      </c>
      <c r="HH77" s="2" t="s">
        <v>1</v>
      </c>
      <c r="HL77" s="2" t="s">
        <v>0</v>
      </c>
      <c r="HM77">
        <f t="shared" si="9"/>
        <v>30</v>
      </c>
      <c r="HN77">
        <f t="shared" si="10"/>
        <v>8</v>
      </c>
      <c r="HO77">
        <f t="shared" si="11"/>
        <v>6</v>
      </c>
      <c r="HP77" s="1">
        <f t="shared" si="12"/>
        <v>9</v>
      </c>
      <c r="HQ77" s="1">
        <f t="shared" si="13"/>
        <v>8</v>
      </c>
      <c r="HR77" s="1">
        <f t="shared" si="14"/>
        <v>10</v>
      </c>
      <c r="HS77" s="1">
        <f t="shared" si="15"/>
        <v>6</v>
      </c>
      <c r="HT77" s="1">
        <f t="shared" si="16"/>
        <v>44</v>
      </c>
      <c r="HU77" s="1">
        <f t="shared" si="17"/>
        <v>225</v>
      </c>
      <c r="HV77" s="1">
        <v>2</v>
      </c>
      <c r="HW77" s="1">
        <v>0</v>
      </c>
      <c r="HX77" s="1">
        <v>2</v>
      </c>
      <c r="HY77" s="1">
        <v>0</v>
      </c>
      <c r="HZ77" s="1">
        <v>1</v>
      </c>
      <c r="IA77" s="1">
        <v>0</v>
      </c>
      <c r="IB77" s="1">
        <v>1</v>
      </c>
      <c r="IC77" s="1">
        <v>6</v>
      </c>
    </row>
    <row r="78" spans="1:237" ht="26" x14ac:dyDescent="0.35">
      <c r="A78" s="4">
        <v>43979.758656226855</v>
      </c>
      <c r="B78" s="2" t="s">
        <v>2617</v>
      </c>
      <c r="C78" s="2">
        <v>22</v>
      </c>
      <c r="D78" s="2" t="s">
        <v>51</v>
      </c>
      <c r="E78" s="2" t="s">
        <v>50</v>
      </c>
      <c r="F78" s="2"/>
      <c r="G78" s="2"/>
      <c r="H78" s="2"/>
      <c r="I78" s="2"/>
      <c r="J78" s="2" t="s">
        <v>7</v>
      </c>
      <c r="L78" s="2" t="s">
        <v>9</v>
      </c>
      <c r="M78" s="2" t="s">
        <v>43</v>
      </c>
      <c r="N78" s="2" t="s">
        <v>9</v>
      </c>
      <c r="O78" s="2" t="s">
        <v>42</v>
      </c>
      <c r="P78" s="2" t="s">
        <v>41</v>
      </c>
      <c r="Q78" s="2" t="s">
        <v>20</v>
      </c>
      <c r="R78" s="2" t="s">
        <v>40</v>
      </c>
      <c r="S78" s="2">
        <v>1</v>
      </c>
      <c r="T78" s="2" t="s">
        <v>20</v>
      </c>
      <c r="U78" s="2" t="s">
        <v>20</v>
      </c>
      <c r="V78" s="2" t="s">
        <v>39</v>
      </c>
      <c r="W78" s="2">
        <v>2</v>
      </c>
      <c r="X78" s="2">
        <v>1</v>
      </c>
      <c r="Y78" s="2" t="s">
        <v>20</v>
      </c>
      <c r="Z78" s="2" t="s">
        <v>38</v>
      </c>
      <c r="AA78" s="2" t="s">
        <v>9</v>
      </c>
      <c r="AB78" s="2" t="s">
        <v>37</v>
      </c>
      <c r="AC78" s="2" t="s">
        <v>9</v>
      </c>
      <c r="AD78" s="2" t="s">
        <v>36</v>
      </c>
      <c r="AE78" s="2" t="s">
        <v>9</v>
      </c>
      <c r="AF78" s="2" t="s">
        <v>35</v>
      </c>
      <c r="AG78" s="2" t="s">
        <v>34</v>
      </c>
      <c r="AH78" s="2" t="s">
        <v>9</v>
      </c>
      <c r="AI78" s="2" t="s">
        <v>33</v>
      </c>
      <c r="AJ78" s="198">
        <v>1</v>
      </c>
      <c r="AK78" s="2">
        <v>20</v>
      </c>
      <c r="AL78" s="2">
        <v>0</v>
      </c>
      <c r="AM78" s="1">
        <v>0</v>
      </c>
      <c r="AN78" s="2">
        <v>5</v>
      </c>
      <c r="AO78" s="2">
        <v>240</v>
      </c>
      <c r="AP78" s="2">
        <v>360</v>
      </c>
      <c r="AQ78" s="198">
        <v>3</v>
      </c>
      <c r="AR78" s="2">
        <v>3</v>
      </c>
      <c r="AS78" s="2">
        <v>3</v>
      </c>
      <c r="AT78" s="2">
        <v>1</v>
      </c>
      <c r="AU78" s="2">
        <v>2</v>
      </c>
      <c r="AV78" s="2">
        <v>2</v>
      </c>
      <c r="AW78" s="2">
        <v>2</v>
      </c>
      <c r="AX78" s="2">
        <v>1</v>
      </c>
      <c r="AY78" s="2">
        <v>2</v>
      </c>
      <c r="AZ78" s="2">
        <v>2</v>
      </c>
      <c r="BA78" s="2">
        <v>2</v>
      </c>
      <c r="BB78" s="2">
        <v>1</v>
      </c>
      <c r="BC78" s="2">
        <v>1</v>
      </c>
      <c r="BD78" s="2">
        <v>3</v>
      </c>
      <c r="BE78" s="2">
        <v>2</v>
      </c>
      <c r="BF78" s="2">
        <v>2</v>
      </c>
      <c r="BG78" s="2">
        <v>2</v>
      </c>
      <c r="BH78" s="2">
        <v>3</v>
      </c>
      <c r="BI78" s="2">
        <v>2</v>
      </c>
      <c r="BJ78" s="2">
        <v>1</v>
      </c>
      <c r="BK78" s="198">
        <v>3</v>
      </c>
      <c r="BL78" s="2">
        <v>2</v>
      </c>
      <c r="BM78" s="2">
        <v>3</v>
      </c>
      <c r="BN78" s="2">
        <v>1</v>
      </c>
      <c r="BO78" s="2">
        <v>1</v>
      </c>
      <c r="BP78" s="2">
        <v>0</v>
      </c>
      <c r="BQ78" s="2">
        <v>4</v>
      </c>
      <c r="BR78" s="2">
        <v>2</v>
      </c>
      <c r="BS78" s="2">
        <v>1</v>
      </c>
      <c r="BT78" s="2">
        <v>3</v>
      </c>
      <c r="BU78" s="2">
        <v>4</v>
      </c>
      <c r="BV78" s="2">
        <v>2</v>
      </c>
      <c r="BW78" s="2">
        <v>1</v>
      </c>
      <c r="BX78" s="2">
        <v>0</v>
      </c>
      <c r="BY78" s="2">
        <v>2</v>
      </c>
      <c r="BZ78" s="2">
        <v>4</v>
      </c>
      <c r="CA78" s="2">
        <v>2</v>
      </c>
      <c r="CB78" s="2">
        <v>3</v>
      </c>
      <c r="CC78" s="2">
        <v>4</v>
      </c>
      <c r="CD78" s="2">
        <v>2</v>
      </c>
      <c r="CE78" s="2">
        <v>3</v>
      </c>
      <c r="CF78" s="2">
        <v>1</v>
      </c>
      <c r="CG78" s="2">
        <v>0</v>
      </c>
      <c r="CH78" s="2">
        <v>1</v>
      </c>
      <c r="CI78" s="2">
        <v>2</v>
      </c>
      <c r="CJ78" s="2">
        <v>3</v>
      </c>
      <c r="CK78" s="2">
        <v>1</v>
      </c>
      <c r="CL78" s="2">
        <v>0</v>
      </c>
      <c r="CM78" s="2">
        <v>4</v>
      </c>
      <c r="CN78" s="2">
        <v>0</v>
      </c>
      <c r="CO78" s="2">
        <v>1</v>
      </c>
      <c r="CP78" s="2">
        <v>0</v>
      </c>
      <c r="CQ78" s="2">
        <v>0</v>
      </c>
      <c r="CR78" s="2">
        <v>2</v>
      </c>
      <c r="CS78" s="2">
        <v>0</v>
      </c>
      <c r="CT78" s="2">
        <v>3</v>
      </c>
      <c r="CU78" s="2">
        <v>0</v>
      </c>
      <c r="CV78" s="198">
        <v>3</v>
      </c>
      <c r="CW78" s="2">
        <v>2</v>
      </c>
      <c r="CX78" s="2">
        <v>2</v>
      </c>
      <c r="CY78" s="2">
        <v>1</v>
      </c>
      <c r="CZ78" s="2">
        <v>4</v>
      </c>
      <c r="DA78" s="2">
        <v>1</v>
      </c>
      <c r="DB78" s="2">
        <v>1</v>
      </c>
      <c r="DC78" s="2">
        <v>1</v>
      </c>
      <c r="DD78" s="2">
        <v>4</v>
      </c>
      <c r="DE78" s="2">
        <v>1</v>
      </c>
      <c r="DF78" s="2">
        <v>2</v>
      </c>
      <c r="DG78" s="2">
        <v>1</v>
      </c>
      <c r="DH78" s="2">
        <v>1</v>
      </c>
      <c r="DI78" s="2">
        <v>1</v>
      </c>
      <c r="DJ78" s="2">
        <v>1</v>
      </c>
      <c r="DK78" s="2">
        <v>3</v>
      </c>
      <c r="DL78" s="2">
        <v>1</v>
      </c>
      <c r="DM78" s="2">
        <v>3</v>
      </c>
      <c r="DN78" s="2">
        <v>3</v>
      </c>
      <c r="DO78" s="231" t="s">
        <v>29</v>
      </c>
      <c r="DP78" s="232">
        <v>5</v>
      </c>
      <c r="DQ78" s="233" t="s">
        <v>28</v>
      </c>
      <c r="DR78" s="232">
        <v>6</v>
      </c>
      <c r="DS78" s="232" t="s">
        <v>26</v>
      </c>
      <c r="DT78" s="232" t="s">
        <v>26</v>
      </c>
      <c r="DU78" s="232" t="s">
        <v>26</v>
      </c>
      <c r="DV78" s="232" t="s">
        <v>26</v>
      </c>
      <c r="DW78" s="232" t="s">
        <v>26</v>
      </c>
      <c r="DX78" s="232" t="s">
        <v>26</v>
      </c>
      <c r="DY78" s="232" t="s">
        <v>26</v>
      </c>
      <c r="DZ78" s="232" t="s">
        <v>26</v>
      </c>
      <c r="EA78" s="232" t="s">
        <v>26</v>
      </c>
      <c r="EB78" s="232" t="s">
        <v>27</v>
      </c>
      <c r="EC78" s="232" t="s">
        <v>26</v>
      </c>
      <c r="ED78" s="232" t="s">
        <v>25</v>
      </c>
      <c r="EE78" s="232" t="s">
        <v>24</v>
      </c>
      <c r="EF78" s="232" t="s">
        <v>23</v>
      </c>
      <c r="EG78" s="198">
        <v>10</v>
      </c>
      <c r="EH78" s="2" t="s">
        <v>7</v>
      </c>
      <c r="EI78" s="2" t="s">
        <v>7</v>
      </c>
      <c r="EK78" s="2" t="s">
        <v>22</v>
      </c>
      <c r="EL78" s="2" t="s">
        <v>21</v>
      </c>
      <c r="EM78" s="198">
        <v>5</v>
      </c>
      <c r="EN78" s="2">
        <v>5</v>
      </c>
      <c r="EO78" s="2">
        <v>5</v>
      </c>
      <c r="EP78" s="2">
        <v>1</v>
      </c>
      <c r="EQ78" s="2" t="s">
        <v>20</v>
      </c>
      <c r="ER78" s="2" t="s">
        <v>19</v>
      </c>
      <c r="ES78" s="2" t="s">
        <v>18</v>
      </c>
      <c r="ET78" s="2" t="s">
        <v>17</v>
      </c>
      <c r="EU78" s="2" t="s">
        <v>16</v>
      </c>
      <c r="EV78" s="2">
        <v>3</v>
      </c>
      <c r="EW78" s="2">
        <v>1</v>
      </c>
      <c r="EX78" s="2">
        <v>2</v>
      </c>
      <c r="EY78" s="2">
        <v>3</v>
      </c>
      <c r="EZ78" s="2" t="s">
        <v>15</v>
      </c>
      <c r="FA78" s="2" t="s">
        <v>14</v>
      </c>
      <c r="FB78" s="2" t="s">
        <v>9</v>
      </c>
      <c r="FC78" s="2" t="s">
        <v>14</v>
      </c>
      <c r="FD78" s="2" t="s">
        <v>14</v>
      </c>
      <c r="FE78" s="2" t="s">
        <v>13</v>
      </c>
      <c r="FF78" s="2" t="s">
        <v>7</v>
      </c>
      <c r="FG78" s="2" t="s">
        <v>7</v>
      </c>
      <c r="FH78" s="198" t="s">
        <v>12</v>
      </c>
      <c r="FI78" s="2" t="s">
        <v>11</v>
      </c>
      <c r="FJ78" s="2" t="s">
        <v>7</v>
      </c>
      <c r="FK78" s="2" t="s">
        <v>7</v>
      </c>
      <c r="FM78" s="2" t="s">
        <v>10</v>
      </c>
      <c r="FN78" s="2" t="s">
        <v>9</v>
      </c>
      <c r="FO78" s="2" t="s">
        <v>9</v>
      </c>
      <c r="FP78" s="2" t="s">
        <v>9</v>
      </c>
      <c r="FQ78" s="2" t="s">
        <v>8</v>
      </c>
      <c r="FR78" s="2" t="s">
        <v>7</v>
      </c>
      <c r="FS78" s="2" t="s">
        <v>7</v>
      </c>
      <c r="FV78" s="2" t="s">
        <v>7</v>
      </c>
      <c r="FW78" s="2" t="s">
        <v>6</v>
      </c>
      <c r="GB78" s="2">
        <v>1</v>
      </c>
      <c r="GF78" s="2" t="s">
        <v>5</v>
      </c>
      <c r="GN78" s="2" t="s">
        <v>4</v>
      </c>
      <c r="GP78" s="2" t="s">
        <v>3</v>
      </c>
      <c r="GQ78" s="2" t="s">
        <v>2</v>
      </c>
      <c r="GR78" s="2" t="s">
        <v>1</v>
      </c>
      <c r="GV78" s="2" t="s">
        <v>1</v>
      </c>
      <c r="HL78" s="2" t="s">
        <v>0</v>
      </c>
      <c r="HM78">
        <f t="shared" si="9"/>
        <v>36</v>
      </c>
      <c r="HN78">
        <f t="shared" si="10"/>
        <v>7</v>
      </c>
      <c r="HO78">
        <f t="shared" si="11"/>
        <v>4</v>
      </c>
      <c r="HP78" s="1">
        <f t="shared" si="12"/>
        <v>7</v>
      </c>
      <c r="HQ78" s="1">
        <f t="shared" si="13"/>
        <v>14</v>
      </c>
      <c r="HR78" s="1">
        <f t="shared" si="14"/>
        <v>20</v>
      </c>
      <c r="HS78" s="1">
        <f t="shared" si="15"/>
        <v>13</v>
      </c>
      <c r="HT78" s="1">
        <f t="shared" si="16"/>
        <v>50</v>
      </c>
      <c r="HU78" s="1">
        <f t="shared" si="17"/>
        <v>3160</v>
      </c>
      <c r="HV78" s="1">
        <v>0</v>
      </c>
      <c r="HW78" s="1">
        <v>0</v>
      </c>
      <c r="HX78" s="1">
        <v>2</v>
      </c>
      <c r="HY78" s="1">
        <v>3</v>
      </c>
      <c r="HZ78" s="1">
        <v>0</v>
      </c>
      <c r="IA78" s="1">
        <v>0</v>
      </c>
      <c r="IB78" s="1">
        <v>1</v>
      </c>
      <c r="IC78" s="1">
        <v>6</v>
      </c>
    </row>
    <row r="79" spans="1:237" ht="26" x14ac:dyDescent="0.35">
      <c r="A79" s="4">
        <v>43955.605170486117</v>
      </c>
      <c r="B79" s="2" t="s">
        <v>2618</v>
      </c>
      <c r="C79" s="2">
        <v>23</v>
      </c>
      <c r="D79" s="2" t="s">
        <v>51</v>
      </c>
      <c r="E79" s="2" t="s">
        <v>50</v>
      </c>
      <c r="F79" s="2"/>
      <c r="G79" s="2"/>
      <c r="H79" s="2"/>
      <c r="I79" s="2"/>
      <c r="J79" s="2" t="s">
        <v>9</v>
      </c>
      <c r="K79" s="2" t="s">
        <v>978</v>
      </c>
      <c r="L79" s="2" t="s">
        <v>7</v>
      </c>
      <c r="M79" s="2" t="s">
        <v>43</v>
      </c>
      <c r="N79" s="2" t="s">
        <v>7</v>
      </c>
      <c r="Q79" s="2" t="s">
        <v>977</v>
      </c>
      <c r="R79" s="2" t="s">
        <v>81</v>
      </c>
      <c r="S79" s="2" t="s">
        <v>494</v>
      </c>
      <c r="T79" s="2">
        <v>3</v>
      </c>
      <c r="U79" s="2" t="s">
        <v>494</v>
      </c>
      <c r="V79" s="2" t="s">
        <v>194</v>
      </c>
      <c r="W79" s="2">
        <v>4</v>
      </c>
      <c r="X79" s="2" t="s">
        <v>20</v>
      </c>
      <c r="Y79" s="2">
        <v>2</v>
      </c>
      <c r="Z79" s="2" t="s">
        <v>115</v>
      </c>
      <c r="AA79" s="2" t="s">
        <v>7</v>
      </c>
      <c r="AC79" s="2" t="s">
        <v>7</v>
      </c>
      <c r="AE79" s="2" t="s">
        <v>9</v>
      </c>
      <c r="AF79" s="2" t="s">
        <v>35</v>
      </c>
      <c r="AG79" s="2" t="s">
        <v>34</v>
      </c>
      <c r="AH79" s="2" t="s">
        <v>9</v>
      </c>
      <c r="AJ79" s="198">
        <v>1</v>
      </c>
      <c r="AK79" s="2">
        <v>30</v>
      </c>
      <c r="AL79" s="2">
        <v>1</v>
      </c>
      <c r="AM79" s="2">
        <v>90</v>
      </c>
      <c r="AN79" s="2">
        <v>1</v>
      </c>
      <c r="AO79" s="2">
        <v>30</v>
      </c>
      <c r="AP79" s="2">
        <v>720</v>
      </c>
      <c r="AQ79" s="198">
        <v>2</v>
      </c>
      <c r="AR79" s="2">
        <v>2</v>
      </c>
      <c r="AS79" s="2">
        <v>4</v>
      </c>
      <c r="AT79" s="2">
        <v>3</v>
      </c>
      <c r="AU79" s="2">
        <v>2</v>
      </c>
      <c r="AV79" s="2">
        <v>3</v>
      </c>
      <c r="AW79" s="2">
        <v>4</v>
      </c>
      <c r="AX79" s="2">
        <v>2</v>
      </c>
      <c r="AY79" s="2">
        <v>2</v>
      </c>
      <c r="AZ79" s="2">
        <v>2</v>
      </c>
      <c r="BA79" s="2">
        <v>2</v>
      </c>
      <c r="BB79" s="2">
        <v>3</v>
      </c>
      <c r="BC79" s="2">
        <v>2</v>
      </c>
      <c r="BD79" s="2">
        <v>4</v>
      </c>
      <c r="BE79" s="2">
        <v>2</v>
      </c>
      <c r="BF79" s="2">
        <v>2</v>
      </c>
      <c r="BG79" s="2">
        <v>4</v>
      </c>
      <c r="BH79" s="2">
        <v>1</v>
      </c>
      <c r="BI79" s="2">
        <v>2</v>
      </c>
      <c r="BJ79" s="2">
        <v>1</v>
      </c>
      <c r="BK79" s="198">
        <v>3</v>
      </c>
      <c r="BL79" s="2">
        <v>1</v>
      </c>
      <c r="BM79" s="2">
        <v>4</v>
      </c>
      <c r="BN79" s="2">
        <v>3</v>
      </c>
      <c r="BO79" s="2">
        <v>0</v>
      </c>
      <c r="BP79" s="2">
        <v>0</v>
      </c>
      <c r="BQ79" s="2">
        <v>3</v>
      </c>
      <c r="BR79" s="2">
        <v>2</v>
      </c>
      <c r="BS79" s="2">
        <v>0</v>
      </c>
      <c r="BT79" s="2">
        <v>3</v>
      </c>
      <c r="BU79" s="2">
        <v>3</v>
      </c>
      <c r="BV79" s="2">
        <v>2</v>
      </c>
      <c r="BW79" s="2">
        <v>0</v>
      </c>
      <c r="BX79" s="2">
        <v>3</v>
      </c>
      <c r="BY79" s="2">
        <v>2</v>
      </c>
      <c r="BZ79" s="2">
        <v>1</v>
      </c>
      <c r="CA79" s="2">
        <v>2</v>
      </c>
      <c r="CB79" s="2">
        <v>3</v>
      </c>
      <c r="CC79" s="2">
        <v>3</v>
      </c>
      <c r="CD79" s="2">
        <v>3</v>
      </c>
      <c r="CE79" s="2">
        <v>2</v>
      </c>
      <c r="CF79" s="2">
        <v>1</v>
      </c>
      <c r="CG79" s="2">
        <v>1</v>
      </c>
      <c r="CH79" s="2">
        <v>0</v>
      </c>
      <c r="CI79" s="2">
        <v>2</v>
      </c>
      <c r="CJ79" s="2">
        <v>2</v>
      </c>
      <c r="CK79" s="2">
        <v>3</v>
      </c>
      <c r="CL79" s="2">
        <v>1</v>
      </c>
      <c r="CM79" s="2">
        <v>1</v>
      </c>
      <c r="CN79" s="2">
        <v>0</v>
      </c>
      <c r="CO79" s="2">
        <v>0</v>
      </c>
      <c r="CP79" s="2">
        <v>0</v>
      </c>
      <c r="CQ79" s="2">
        <v>1</v>
      </c>
      <c r="CR79" s="2">
        <v>1</v>
      </c>
      <c r="CS79" s="2">
        <v>0</v>
      </c>
      <c r="CT79" s="2">
        <v>1</v>
      </c>
      <c r="CU79" s="2">
        <v>0</v>
      </c>
      <c r="CV79" s="198">
        <v>3</v>
      </c>
      <c r="CW79" s="2">
        <v>3</v>
      </c>
      <c r="CX79" s="2">
        <v>2</v>
      </c>
      <c r="CY79" s="2">
        <v>3</v>
      </c>
      <c r="CZ79" s="2">
        <v>2</v>
      </c>
      <c r="DA79" s="2">
        <v>2</v>
      </c>
      <c r="DB79" s="2">
        <v>2</v>
      </c>
      <c r="DC79" s="2">
        <v>2</v>
      </c>
      <c r="DD79" s="2">
        <v>2</v>
      </c>
      <c r="DE79" s="2">
        <v>2</v>
      </c>
      <c r="DF79" s="2">
        <v>2</v>
      </c>
      <c r="DG79" s="2">
        <v>2</v>
      </c>
      <c r="DH79" s="2">
        <v>1</v>
      </c>
      <c r="DI79" s="2">
        <v>2</v>
      </c>
      <c r="DJ79" s="2">
        <v>3</v>
      </c>
      <c r="DK79" s="2">
        <v>4</v>
      </c>
      <c r="DL79" s="2">
        <v>3</v>
      </c>
      <c r="DM79" s="2">
        <v>1</v>
      </c>
      <c r="DN79" s="2">
        <v>2</v>
      </c>
      <c r="DO79" s="231" t="s">
        <v>973</v>
      </c>
      <c r="DP79" s="232" t="s">
        <v>571</v>
      </c>
      <c r="DQ79" s="233" t="s">
        <v>322</v>
      </c>
      <c r="DR79" s="232">
        <v>9</v>
      </c>
      <c r="DS79" s="232" t="s">
        <v>26</v>
      </c>
      <c r="DT79" s="232" t="s">
        <v>68</v>
      </c>
      <c r="DU79" s="232" t="s">
        <v>103</v>
      </c>
      <c r="DV79" s="232" t="s">
        <v>26</v>
      </c>
      <c r="DW79" s="232" t="s">
        <v>26</v>
      </c>
      <c r="DX79" s="232" t="s">
        <v>69</v>
      </c>
      <c r="DY79" s="232" t="s">
        <v>103</v>
      </c>
      <c r="DZ79" s="232" t="s">
        <v>69</v>
      </c>
      <c r="EA79" s="232" t="s">
        <v>26</v>
      </c>
      <c r="EB79" s="232" t="s">
        <v>972</v>
      </c>
      <c r="EC79" s="232" t="s">
        <v>26</v>
      </c>
      <c r="ED79" s="232" t="s">
        <v>26</v>
      </c>
      <c r="EE79" s="232" t="s">
        <v>124</v>
      </c>
      <c r="EF79" s="232" t="s">
        <v>100</v>
      </c>
      <c r="EG79" s="198">
        <v>5</v>
      </c>
      <c r="EH79" s="2" t="s">
        <v>7</v>
      </c>
      <c r="EI79" s="2" t="s">
        <v>9</v>
      </c>
      <c r="EJ79" s="2" t="s">
        <v>970</v>
      </c>
      <c r="EK79" s="2" t="s">
        <v>21</v>
      </c>
      <c r="EL79" s="2" t="s">
        <v>22</v>
      </c>
      <c r="EM79" s="198">
        <v>4</v>
      </c>
      <c r="EN79" s="2">
        <v>2</v>
      </c>
      <c r="EO79" s="2">
        <v>5</v>
      </c>
      <c r="EP79" s="2">
        <v>1</v>
      </c>
      <c r="EQ79" s="2" t="s">
        <v>17</v>
      </c>
      <c r="ER79" s="2" t="s">
        <v>16</v>
      </c>
      <c r="ES79" s="2" t="s">
        <v>19</v>
      </c>
      <c r="ET79" s="2" t="s">
        <v>20</v>
      </c>
      <c r="EU79" s="2" t="s">
        <v>20</v>
      </c>
      <c r="EV79" s="2">
        <v>2</v>
      </c>
      <c r="EW79" s="2">
        <v>2</v>
      </c>
      <c r="EX79" s="2">
        <v>1</v>
      </c>
      <c r="EY79" s="2">
        <v>5</v>
      </c>
      <c r="EZ79" s="2" t="s">
        <v>969</v>
      </c>
      <c r="FA79" s="2" t="s">
        <v>14</v>
      </c>
      <c r="FB79" s="2" t="s">
        <v>9</v>
      </c>
      <c r="FC79" s="2" t="s">
        <v>94</v>
      </c>
      <c r="FD79" s="2" t="s">
        <v>58</v>
      </c>
      <c r="FE79" s="2" t="s">
        <v>13</v>
      </c>
      <c r="FF79" s="2" t="s">
        <v>13</v>
      </c>
      <c r="FG79" s="2" t="s">
        <v>7</v>
      </c>
      <c r="FH79" s="198" t="s">
        <v>93</v>
      </c>
      <c r="FI79" s="2" t="s">
        <v>92</v>
      </c>
      <c r="FJ79" s="2" t="s">
        <v>9</v>
      </c>
      <c r="FK79" s="2" t="s">
        <v>9</v>
      </c>
      <c r="FM79" s="2" t="s">
        <v>968</v>
      </c>
      <c r="FN79" s="2" t="s">
        <v>9</v>
      </c>
      <c r="FO79" s="2" t="s">
        <v>9</v>
      </c>
      <c r="FP79" s="2" t="s">
        <v>9</v>
      </c>
      <c r="FR79" s="2" t="s">
        <v>9</v>
      </c>
      <c r="FS79" s="2" t="s">
        <v>7</v>
      </c>
      <c r="FW79" s="2" t="s">
        <v>249</v>
      </c>
      <c r="FY79" s="2">
        <v>2</v>
      </c>
      <c r="GF79" s="2" t="s">
        <v>5</v>
      </c>
      <c r="GV79" s="2" t="s">
        <v>54</v>
      </c>
      <c r="GW79" s="2" t="s">
        <v>53</v>
      </c>
      <c r="GX79" s="2" t="s">
        <v>1</v>
      </c>
      <c r="GZ79" s="2" t="s">
        <v>1</v>
      </c>
      <c r="HD79" s="2" t="s">
        <v>1</v>
      </c>
      <c r="HL79" s="2" t="s">
        <v>0</v>
      </c>
      <c r="HM79">
        <f t="shared" si="9"/>
        <v>43</v>
      </c>
      <c r="HN79">
        <f t="shared" si="10"/>
        <v>4</v>
      </c>
      <c r="HO79">
        <f t="shared" si="11"/>
        <v>0</v>
      </c>
      <c r="HP79" s="1">
        <f t="shared" si="12"/>
        <v>16</v>
      </c>
      <c r="HQ79" s="1">
        <f t="shared" si="13"/>
        <v>13</v>
      </c>
      <c r="HR79" s="1">
        <f t="shared" si="14"/>
        <v>14</v>
      </c>
      <c r="HS79" s="1">
        <f t="shared" si="15"/>
        <v>10</v>
      </c>
      <c r="HT79" s="1">
        <f t="shared" si="16"/>
        <v>61</v>
      </c>
      <c r="HU79" s="1">
        <f t="shared" si="17"/>
        <v>675</v>
      </c>
      <c r="HV79" s="1">
        <v>1</v>
      </c>
      <c r="HW79" s="1">
        <v>0</v>
      </c>
      <c r="HX79" s="1">
        <v>0</v>
      </c>
      <c r="HY79" s="1">
        <v>0</v>
      </c>
      <c r="HZ79" s="1">
        <v>1</v>
      </c>
      <c r="IA79" s="1">
        <v>0</v>
      </c>
      <c r="IB79" s="1">
        <v>2</v>
      </c>
      <c r="IC79" s="1">
        <v>4</v>
      </c>
    </row>
    <row r="80" spans="1:237" ht="26" x14ac:dyDescent="0.35">
      <c r="A80" s="4">
        <v>43958.872250266199</v>
      </c>
      <c r="B80" s="2" t="s">
        <v>2619</v>
      </c>
      <c r="C80" s="2">
        <v>21</v>
      </c>
      <c r="D80" s="2" t="s">
        <v>139</v>
      </c>
      <c r="E80" s="2" t="s">
        <v>50</v>
      </c>
      <c r="F80" s="2"/>
      <c r="G80" s="2"/>
      <c r="H80" s="2"/>
      <c r="I80" s="2"/>
      <c r="J80" s="2" t="s">
        <v>9</v>
      </c>
      <c r="K80" s="2" t="s">
        <v>468</v>
      </c>
      <c r="L80" s="2" t="s">
        <v>7</v>
      </c>
      <c r="N80" s="2" t="s">
        <v>7</v>
      </c>
      <c r="Q80" s="2" t="s">
        <v>20</v>
      </c>
      <c r="R80" s="2" t="s">
        <v>40</v>
      </c>
      <c r="S80" s="2" t="s">
        <v>20</v>
      </c>
      <c r="T80" s="2" t="s">
        <v>20</v>
      </c>
      <c r="U80" s="2" t="s">
        <v>20</v>
      </c>
      <c r="V80" s="2" t="s">
        <v>39</v>
      </c>
      <c r="W80" s="2" t="s">
        <v>20</v>
      </c>
      <c r="X80" s="2" t="s">
        <v>20</v>
      </c>
      <c r="Y80" s="2" t="s">
        <v>20</v>
      </c>
      <c r="Z80" s="2" t="s">
        <v>133</v>
      </c>
      <c r="AA80" s="2" t="s">
        <v>7</v>
      </c>
      <c r="AC80" s="2" t="s">
        <v>7</v>
      </c>
      <c r="AE80" s="2" t="s">
        <v>9</v>
      </c>
      <c r="AF80" s="2" t="s">
        <v>112</v>
      </c>
      <c r="AG80" s="2" t="s">
        <v>34</v>
      </c>
      <c r="AH80" s="2" t="s">
        <v>9</v>
      </c>
      <c r="AI80" s="2" t="s">
        <v>467</v>
      </c>
      <c r="AJ80" s="198">
        <v>0</v>
      </c>
      <c r="AK80" s="2">
        <v>0</v>
      </c>
      <c r="AL80" s="2">
        <v>0</v>
      </c>
      <c r="AM80" s="2">
        <v>0</v>
      </c>
      <c r="AN80" s="2">
        <v>0</v>
      </c>
      <c r="AO80" s="2">
        <v>0</v>
      </c>
      <c r="AP80" s="2">
        <v>1420</v>
      </c>
      <c r="AQ80" s="198">
        <v>3</v>
      </c>
      <c r="AR80" s="2">
        <v>3</v>
      </c>
      <c r="AS80" s="2">
        <v>2</v>
      </c>
      <c r="AT80" s="2">
        <v>2</v>
      </c>
      <c r="AU80" s="2">
        <v>3</v>
      </c>
      <c r="AV80" s="2">
        <v>2</v>
      </c>
      <c r="AW80" s="2">
        <v>2</v>
      </c>
      <c r="AX80" s="2">
        <v>1</v>
      </c>
      <c r="AY80" s="2">
        <v>1</v>
      </c>
      <c r="AZ80" s="2">
        <v>1</v>
      </c>
      <c r="BA80" s="2">
        <v>4</v>
      </c>
      <c r="BB80" s="2">
        <v>2</v>
      </c>
      <c r="BC80" s="2">
        <v>4</v>
      </c>
      <c r="BD80" s="2">
        <v>3</v>
      </c>
      <c r="BE80" s="2">
        <v>2</v>
      </c>
      <c r="BF80" s="2">
        <v>1</v>
      </c>
      <c r="BG80" s="2">
        <v>2</v>
      </c>
      <c r="BH80" s="2">
        <v>2</v>
      </c>
      <c r="BI80" s="2">
        <v>3</v>
      </c>
      <c r="BJ80" s="2">
        <v>2</v>
      </c>
      <c r="BK80" s="198">
        <v>2</v>
      </c>
      <c r="BL80" s="2">
        <v>1</v>
      </c>
      <c r="BM80" s="2">
        <v>3</v>
      </c>
      <c r="BN80" s="2">
        <v>2</v>
      </c>
      <c r="BO80" s="2">
        <v>2</v>
      </c>
      <c r="BP80" s="2">
        <v>1</v>
      </c>
      <c r="BQ80" s="2">
        <v>1</v>
      </c>
      <c r="BR80" s="2">
        <v>1</v>
      </c>
      <c r="BS80" s="2">
        <v>0</v>
      </c>
      <c r="BT80" s="2">
        <v>2</v>
      </c>
      <c r="BU80" s="2">
        <v>3</v>
      </c>
      <c r="BV80" s="2">
        <v>1</v>
      </c>
      <c r="BW80" s="2">
        <v>1</v>
      </c>
      <c r="BX80" s="2">
        <v>0</v>
      </c>
      <c r="BY80" s="2">
        <v>1</v>
      </c>
      <c r="BZ80" s="2">
        <v>3</v>
      </c>
      <c r="CA80" s="2">
        <v>3</v>
      </c>
      <c r="CB80" s="2">
        <v>1</v>
      </c>
      <c r="CC80" s="2">
        <v>2</v>
      </c>
      <c r="CD80" s="2">
        <v>2</v>
      </c>
      <c r="CE80" s="2">
        <v>1</v>
      </c>
      <c r="CF80" s="2">
        <v>2</v>
      </c>
      <c r="CG80" s="2">
        <v>1</v>
      </c>
      <c r="CH80" s="2">
        <v>1</v>
      </c>
      <c r="CI80" s="2">
        <v>2</v>
      </c>
      <c r="CJ80" s="2">
        <v>1</v>
      </c>
      <c r="CK80" s="2">
        <v>2</v>
      </c>
      <c r="CL80" s="2">
        <v>1</v>
      </c>
      <c r="CM80" s="2">
        <v>1</v>
      </c>
      <c r="CN80" s="2">
        <v>0</v>
      </c>
      <c r="CO80" s="2">
        <v>0</v>
      </c>
      <c r="CP80" s="2">
        <v>0</v>
      </c>
      <c r="CQ80" s="2">
        <v>0</v>
      </c>
      <c r="CR80" s="2">
        <v>1</v>
      </c>
      <c r="CS80" s="2">
        <v>0</v>
      </c>
      <c r="CT80" s="2">
        <v>2</v>
      </c>
      <c r="CU80" s="2">
        <v>2</v>
      </c>
      <c r="CV80" s="198">
        <v>3</v>
      </c>
      <c r="CW80" s="2">
        <v>2</v>
      </c>
      <c r="CX80" s="2">
        <v>3</v>
      </c>
      <c r="CY80" s="2">
        <v>3</v>
      </c>
      <c r="CZ80" s="2">
        <v>1</v>
      </c>
      <c r="DA80" s="2">
        <v>1</v>
      </c>
      <c r="DB80" s="2">
        <v>3</v>
      </c>
      <c r="DC80" s="2">
        <v>4</v>
      </c>
      <c r="DD80" s="2">
        <v>3</v>
      </c>
      <c r="DE80" s="2">
        <v>2</v>
      </c>
      <c r="DF80" s="2">
        <v>3</v>
      </c>
      <c r="DG80" s="2">
        <v>3</v>
      </c>
      <c r="DH80" s="2">
        <v>3</v>
      </c>
      <c r="DI80" s="2">
        <v>4</v>
      </c>
      <c r="DJ80" s="2">
        <v>3</v>
      </c>
      <c r="DK80" s="2">
        <v>1</v>
      </c>
      <c r="DL80" s="2">
        <v>1</v>
      </c>
      <c r="DM80" s="2">
        <v>2</v>
      </c>
      <c r="DN80" s="2">
        <v>3</v>
      </c>
      <c r="DO80" s="234" t="s">
        <v>465</v>
      </c>
      <c r="DP80" s="232">
        <v>20</v>
      </c>
      <c r="DQ80" s="232" t="s">
        <v>464</v>
      </c>
      <c r="DR80" s="232">
        <v>7.5</v>
      </c>
      <c r="DS80" s="232" t="s">
        <v>26</v>
      </c>
      <c r="DT80" s="232" t="s">
        <v>103</v>
      </c>
      <c r="DU80" s="232" t="s">
        <v>68</v>
      </c>
      <c r="DV80" s="232" t="s">
        <v>26</v>
      </c>
      <c r="DW80" s="232" t="s">
        <v>26</v>
      </c>
      <c r="DX80" s="232" t="s">
        <v>26</v>
      </c>
      <c r="DY80" s="232" t="s">
        <v>26</v>
      </c>
      <c r="DZ80" s="232" t="s">
        <v>103</v>
      </c>
      <c r="EA80" s="232" t="s">
        <v>26</v>
      </c>
      <c r="EB80" s="232" t="s">
        <v>378</v>
      </c>
      <c r="EC80" s="232" t="s">
        <v>26</v>
      </c>
      <c r="ED80" s="232" t="s">
        <v>26</v>
      </c>
      <c r="EE80" s="232" t="s">
        <v>24</v>
      </c>
      <c r="EF80" s="232" t="s">
        <v>100</v>
      </c>
      <c r="EG80" s="198">
        <v>720</v>
      </c>
      <c r="EH80" s="2" t="s">
        <v>9</v>
      </c>
      <c r="EI80" s="2" t="s">
        <v>9</v>
      </c>
      <c r="EJ80" s="2" t="s">
        <v>463</v>
      </c>
      <c r="EK80" s="2" t="s">
        <v>96</v>
      </c>
      <c r="EL80" s="2" t="s">
        <v>96</v>
      </c>
      <c r="EM80" s="198">
        <v>3</v>
      </c>
      <c r="EN80" s="2">
        <v>2</v>
      </c>
      <c r="EO80" s="2">
        <v>3</v>
      </c>
      <c r="EP80" s="2">
        <v>2</v>
      </c>
      <c r="EQ80" s="2" t="s">
        <v>19</v>
      </c>
      <c r="ER80" s="2" t="s">
        <v>17</v>
      </c>
      <c r="ES80" s="2" t="s">
        <v>16</v>
      </c>
      <c r="ET80" s="2" t="s">
        <v>18</v>
      </c>
      <c r="EU80" s="2" t="s">
        <v>20</v>
      </c>
      <c r="EV80" s="2">
        <v>2</v>
      </c>
      <c r="EW80" s="2">
        <v>3</v>
      </c>
      <c r="EX80" s="2">
        <v>1</v>
      </c>
      <c r="EY80" s="2">
        <v>3</v>
      </c>
      <c r="EZ80" s="2" t="s">
        <v>462</v>
      </c>
      <c r="FA80" s="2" t="s">
        <v>14</v>
      </c>
      <c r="FB80" s="2" t="s">
        <v>7</v>
      </c>
      <c r="FC80" s="2" t="s">
        <v>94</v>
      </c>
      <c r="FD80" s="2" t="s">
        <v>58</v>
      </c>
      <c r="FE80" s="2" t="s">
        <v>13</v>
      </c>
      <c r="FF80" s="2" t="s">
        <v>13</v>
      </c>
      <c r="FG80" s="2" t="s">
        <v>7</v>
      </c>
      <c r="FH80" s="198" t="s">
        <v>143</v>
      </c>
      <c r="FI80" s="2" t="s">
        <v>92</v>
      </c>
      <c r="FJ80" s="2" t="s">
        <v>7</v>
      </c>
      <c r="FK80" s="2" t="s">
        <v>7</v>
      </c>
      <c r="FM80" s="2" t="s">
        <v>461</v>
      </c>
      <c r="FN80" s="2" t="s">
        <v>7</v>
      </c>
      <c r="FO80" s="2" t="s">
        <v>7</v>
      </c>
      <c r="FP80" s="2" t="s">
        <v>7</v>
      </c>
      <c r="FQ80" s="2" t="s">
        <v>8</v>
      </c>
      <c r="FR80" s="2" t="s">
        <v>9</v>
      </c>
      <c r="FS80" s="2" t="s">
        <v>7</v>
      </c>
      <c r="FU80" s="2" t="s">
        <v>7</v>
      </c>
      <c r="FV80" s="2" t="s">
        <v>7</v>
      </c>
      <c r="FW80" s="2" t="s">
        <v>249</v>
      </c>
      <c r="FY80" s="2">
        <v>10</v>
      </c>
      <c r="GF80" s="2" t="s">
        <v>5</v>
      </c>
      <c r="GV80" s="2" t="s">
        <v>54</v>
      </c>
      <c r="GZ80" s="2" t="s">
        <v>141</v>
      </c>
      <c r="HB80" s="2" t="s">
        <v>293</v>
      </c>
      <c r="HC80" s="2" t="s">
        <v>1</v>
      </c>
      <c r="HD80" s="2" t="s">
        <v>1</v>
      </c>
      <c r="HL80" s="2" t="s">
        <v>0</v>
      </c>
      <c r="HM80">
        <f t="shared" si="9"/>
        <v>48</v>
      </c>
      <c r="HN80">
        <f t="shared" si="10"/>
        <v>7</v>
      </c>
      <c r="HO80">
        <f t="shared" si="11"/>
        <v>4</v>
      </c>
      <c r="HP80" s="1">
        <f t="shared" si="12"/>
        <v>8</v>
      </c>
      <c r="HQ80" s="1">
        <f t="shared" si="13"/>
        <v>12</v>
      </c>
      <c r="HR80" s="1">
        <f t="shared" si="14"/>
        <v>10</v>
      </c>
      <c r="HS80" s="1">
        <f t="shared" si="15"/>
        <v>8</v>
      </c>
      <c r="HT80" s="1">
        <f t="shared" si="16"/>
        <v>49</v>
      </c>
      <c r="HU80" s="1">
        <f t="shared" si="17"/>
        <v>0</v>
      </c>
      <c r="HV80" s="1">
        <v>1</v>
      </c>
      <c r="HW80" s="1">
        <v>1</v>
      </c>
      <c r="HX80" s="1">
        <v>0</v>
      </c>
      <c r="HY80" s="1">
        <v>0</v>
      </c>
      <c r="HZ80" s="1">
        <v>1</v>
      </c>
      <c r="IA80" s="1">
        <v>0</v>
      </c>
      <c r="IB80" s="1">
        <v>1</v>
      </c>
      <c r="IC80" s="1">
        <v>4</v>
      </c>
    </row>
    <row r="81" spans="1:237" ht="26" x14ac:dyDescent="0.35">
      <c r="A81" s="4">
        <v>43956.98099167824</v>
      </c>
      <c r="B81" s="2" t="s">
        <v>2620</v>
      </c>
      <c r="C81" s="2">
        <v>37</v>
      </c>
      <c r="D81" s="2" t="s">
        <v>51</v>
      </c>
      <c r="E81" s="2" t="s">
        <v>915</v>
      </c>
      <c r="F81" s="2"/>
      <c r="G81" s="2"/>
      <c r="H81" s="2"/>
      <c r="I81" s="2"/>
      <c r="J81" s="2" t="s">
        <v>7</v>
      </c>
      <c r="L81" s="2" t="s">
        <v>7</v>
      </c>
      <c r="N81" s="2" t="s">
        <v>7</v>
      </c>
      <c r="Q81" s="2" t="s">
        <v>20</v>
      </c>
      <c r="R81" s="2" t="s">
        <v>40</v>
      </c>
      <c r="S81" s="2">
        <v>2</v>
      </c>
      <c r="T81" s="2" t="s">
        <v>20</v>
      </c>
      <c r="U81" s="2">
        <v>1</v>
      </c>
      <c r="V81" s="2" t="s">
        <v>194</v>
      </c>
      <c r="W81" s="2" t="s">
        <v>20</v>
      </c>
      <c r="X81" s="2">
        <v>1</v>
      </c>
      <c r="Y81" s="2" t="s">
        <v>20</v>
      </c>
      <c r="Z81" s="2" t="s">
        <v>38</v>
      </c>
      <c r="AA81" s="2" t="s">
        <v>7</v>
      </c>
      <c r="AC81" s="2" t="s">
        <v>7</v>
      </c>
      <c r="AE81" s="2" t="s">
        <v>9</v>
      </c>
      <c r="AF81" s="2" t="s">
        <v>112</v>
      </c>
      <c r="AG81" s="2" t="s">
        <v>34</v>
      </c>
      <c r="AH81" s="2" t="s">
        <v>7</v>
      </c>
      <c r="AJ81" s="198">
        <v>1</v>
      </c>
      <c r="AK81" s="2">
        <v>30</v>
      </c>
      <c r="AL81" s="2">
        <v>1</v>
      </c>
      <c r="AM81" s="2">
        <v>30</v>
      </c>
      <c r="AN81" s="2">
        <v>7</v>
      </c>
      <c r="AO81" s="2">
        <v>30</v>
      </c>
      <c r="AP81" s="2">
        <v>360</v>
      </c>
      <c r="AQ81" s="198">
        <v>4</v>
      </c>
      <c r="AR81" s="2">
        <v>3</v>
      </c>
      <c r="AS81" s="2">
        <v>4</v>
      </c>
      <c r="AT81" s="2">
        <v>3</v>
      </c>
      <c r="AU81" s="2">
        <v>3</v>
      </c>
      <c r="AV81" s="2">
        <v>1</v>
      </c>
      <c r="AW81" s="2">
        <v>4</v>
      </c>
      <c r="AX81" s="2">
        <v>3</v>
      </c>
      <c r="AY81" s="2">
        <v>1</v>
      </c>
      <c r="AZ81" s="2">
        <v>4</v>
      </c>
      <c r="BA81" s="2">
        <v>3</v>
      </c>
      <c r="BB81" s="2">
        <v>1</v>
      </c>
      <c r="BC81" s="2">
        <v>1</v>
      </c>
      <c r="BD81" s="2">
        <v>2</v>
      </c>
      <c r="BE81" s="2">
        <v>3</v>
      </c>
      <c r="BF81" s="2">
        <v>3</v>
      </c>
      <c r="BG81" s="2">
        <v>2</v>
      </c>
      <c r="BH81" s="2">
        <v>2</v>
      </c>
      <c r="BI81" s="2">
        <v>3</v>
      </c>
      <c r="BJ81" s="2">
        <v>3</v>
      </c>
      <c r="BK81" s="198">
        <v>4</v>
      </c>
      <c r="BL81" s="2">
        <v>1</v>
      </c>
      <c r="BM81" s="2">
        <v>2</v>
      </c>
      <c r="BN81" s="2">
        <v>2</v>
      </c>
      <c r="BO81" s="2">
        <v>1</v>
      </c>
      <c r="BP81" s="2">
        <v>1</v>
      </c>
      <c r="BQ81" s="2">
        <v>2</v>
      </c>
      <c r="BR81" s="2">
        <v>0</v>
      </c>
      <c r="BS81" s="2">
        <v>2</v>
      </c>
      <c r="BT81" s="2">
        <v>1</v>
      </c>
      <c r="BU81" s="2">
        <v>0</v>
      </c>
      <c r="BV81" s="2">
        <v>0</v>
      </c>
      <c r="BW81" s="2">
        <v>1</v>
      </c>
      <c r="BX81" s="2">
        <v>1</v>
      </c>
      <c r="BY81" s="2">
        <v>1</v>
      </c>
      <c r="BZ81" s="2">
        <v>0</v>
      </c>
      <c r="CA81" s="2">
        <v>0</v>
      </c>
      <c r="CB81" s="2">
        <v>2</v>
      </c>
      <c r="CC81" s="2">
        <v>1</v>
      </c>
      <c r="CD81" s="2">
        <v>1</v>
      </c>
      <c r="CE81" s="2">
        <v>1</v>
      </c>
      <c r="CF81" s="2">
        <v>1</v>
      </c>
      <c r="CG81" s="2">
        <v>0</v>
      </c>
      <c r="CH81" s="2">
        <v>3</v>
      </c>
      <c r="CI81" s="2">
        <v>0</v>
      </c>
      <c r="CJ81" s="2">
        <v>2</v>
      </c>
      <c r="CK81" s="2">
        <v>1</v>
      </c>
      <c r="CL81" s="2">
        <v>1</v>
      </c>
      <c r="CM81" s="2">
        <v>1</v>
      </c>
      <c r="CN81" s="2">
        <v>0</v>
      </c>
      <c r="CO81" s="2">
        <v>0</v>
      </c>
      <c r="CP81" s="2">
        <v>0</v>
      </c>
      <c r="CQ81" s="2">
        <v>0</v>
      </c>
      <c r="CR81" s="2">
        <v>1</v>
      </c>
      <c r="CS81" s="2">
        <v>2</v>
      </c>
      <c r="CT81" s="2">
        <v>1</v>
      </c>
      <c r="CU81" s="2">
        <v>0</v>
      </c>
      <c r="CV81" s="198">
        <v>1</v>
      </c>
      <c r="CW81" s="2">
        <v>1</v>
      </c>
      <c r="CX81" s="2">
        <v>2</v>
      </c>
      <c r="CY81" s="2">
        <v>4</v>
      </c>
      <c r="CZ81" s="2">
        <v>2</v>
      </c>
      <c r="DA81" s="2">
        <v>2</v>
      </c>
      <c r="DB81" s="2">
        <v>2</v>
      </c>
      <c r="DC81" s="2">
        <v>3</v>
      </c>
      <c r="DD81" s="2">
        <v>3</v>
      </c>
      <c r="DE81" s="2">
        <v>2</v>
      </c>
      <c r="DF81" s="2">
        <v>1</v>
      </c>
      <c r="DG81" s="2">
        <v>3</v>
      </c>
      <c r="DH81" s="2">
        <v>2</v>
      </c>
      <c r="DI81" s="2">
        <v>3</v>
      </c>
      <c r="DJ81" s="2">
        <v>3</v>
      </c>
      <c r="DK81" s="2">
        <v>1</v>
      </c>
      <c r="DL81" s="2">
        <v>3</v>
      </c>
      <c r="DM81" s="2">
        <v>2</v>
      </c>
      <c r="DN81" s="2">
        <v>3</v>
      </c>
      <c r="DO81" s="234" t="s">
        <v>465</v>
      </c>
      <c r="DP81" s="232">
        <v>15</v>
      </c>
      <c r="DQ81" s="232" t="s">
        <v>913</v>
      </c>
      <c r="DR81" s="232">
        <v>7</v>
      </c>
      <c r="DS81" s="232" t="s">
        <v>69</v>
      </c>
      <c r="DT81" s="232" t="s">
        <v>103</v>
      </c>
      <c r="DU81" s="232" t="s">
        <v>68</v>
      </c>
      <c r="DV81" s="232" t="s">
        <v>26</v>
      </c>
      <c r="DW81" s="232" t="s">
        <v>26</v>
      </c>
      <c r="DX81" s="232" t="s">
        <v>26</v>
      </c>
      <c r="DY81" s="232" t="s">
        <v>69</v>
      </c>
      <c r="DZ81" s="232" t="s">
        <v>26</v>
      </c>
      <c r="EA81" s="232" t="s">
        <v>26</v>
      </c>
      <c r="EB81" s="232" t="s">
        <v>912</v>
      </c>
      <c r="EC81" s="232" t="s">
        <v>26</v>
      </c>
      <c r="ED81" s="232" t="s">
        <v>26</v>
      </c>
      <c r="EE81" s="232" t="s">
        <v>66</v>
      </c>
      <c r="EF81" s="232" t="s">
        <v>100</v>
      </c>
      <c r="EG81" s="198">
        <v>30</v>
      </c>
      <c r="EH81" s="2" t="s">
        <v>7</v>
      </c>
      <c r="EI81" s="2" t="s">
        <v>7</v>
      </c>
      <c r="EK81" s="2" t="s">
        <v>60</v>
      </c>
      <c r="EL81" s="2" t="s">
        <v>21</v>
      </c>
      <c r="EM81" s="198">
        <v>5</v>
      </c>
      <c r="EN81" s="2">
        <v>3</v>
      </c>
      <c r="EO81" s="2">
        <v>5</v>
      </c>
      <c r="EP81" s="2">
        <v>1</v>
      </c>
      <c r="EQ81" s="2" t="s">
        <v>19</v>
      </c>
      <c r="ER81" s="2" t="s">
        <v>17</v>
      </c>
      <c r="ES81" s="2" t="s">
        <v>20</v>
      </c>
      <c r="ET81" s="2" t="s">
        <v>20</v>
      </c>
      <c r="EU81" s="2" t="s">
        <v>20</v>
      </c>
      <c r="EV81" s="2">
        <v>4</v>
      </c>
      <c r="EW81" s="2">
        <v>3</v>
      </c>
      <c r="EX81" s="2">
        <v>2</v>
      </c>
      <c r="EY81" s="2">
        <v>5</v>
      </c>
      <c r="EZ81" s="2" t="s">
        <v>911</v>
      </c>
      <c r="FA81" s="2" t="s">
        <v>14</v>
      </c>
      <c r="FB81" s="2" t="s">
        <v>7</v>
      </c>
      <c r="FC81" s="2" t="s">
        <v>94</v>
      </c>
      <c r="FD81" s="2" t="s">
        <v>58</v>
      </c>
      <c r="FE81" s="2" t="s">
        <v>7</v>
      </c>
      <c r="FF81" s="2" t="s">
        <v>7</v>
      </c>
      <c r="FG81" s="2" t="s">
        <v>7</v>
      </c>
      <c r="FH81" s="198" t="s">
        <v>161</v>
      </c>
      <c r="FI81" s="2" t="s">
        <v>57</v>
      </c>
      <c r="FJ81" s="2" t="s">
        <v>7</v>
      </c>
      <c r="FK81" s="2" t="s">
        <v>9</v>
      </c>
      <c r="FL81" s="2">
        <v>4</v>
      </c>
      <c r="FM81" s="2" t="s">
        <v>910</v>
      </c>
      <c r="FN81" s="2" t="s">
        <v>9</v>
      </c>
      <c r="FO81" s="2" t="s">
        <v>9</v>
      </c>
      <c r="FP81" s="2" t="s">
        <v>9</v>
      </c>
      <c r="FQ81" s="2" t="s">
        <v>909</v>
      </c>
      <c r="FR81" s="2" t="s">
        <v>9</v>
      </c>
      <c r="FS81" s="2" t="s">
        <v>7</v>
      </c>
      <c r="FW81" s="2" t="s">
        <v>337</v>
      </c>
      <c r="GA81" s="2">
        <v>7</v>
      </c>
      <c r="GF81" s="2" t="s">
        <v>5</v>
      </c>
      <c r="GV81" s="2" t="s">
        <v>54</v>
      </c>
      <c r="GZ81" s="2" t="s">
        <v>141</v>
      </c>
      <c r="HB81" s="2" t="s">
        <v>293</v>
      </c>
      <c r="HC81" s="2" t="s">
        <v>486</v>
      </c>
      <c r="HD81" s="2" t="s">
        <v>1</v>
      </c>
      <c r="HL81" s="2" t="s">
        <v>0</v>
      </c>
      <c r="HM81">
        <f t="shared" si="9"/>
        <v>43</v>
      </c>
      <c r="HN81">
        <f t="shared" si="10"/>
        <v>3</v>
      </c>
      <c r="HO81">
        <f t="shared" si="11"/>
        <v>9</v>
      </c>
      <c r="HP81" s="1">
        <f t="shared" si="12"/>
        <v>5</v>
      </c>
      <c r="HQ81" s="1">
        <f t="shared" si="13"/>
        <v>8</v>
      </c>
      <c r="HR81" s="1">
        <f t="shared" si="14"/>
        <v>5</v>
      </c>
      <c r="HS81" s="1">
        <f t="shared" si="15"/>
        <v>7</v>
      </c>
      <c r="HT81" s="1">
        <f t="shared" si="16"/>
        <v>39</v>
      </c>
      <c r="HU81" s="1">
        <f t="shared" si="17"/>
        <v>885</v>
      </c>
      <c r="HV81" s="1">
        <v>1</v>
      </c>
      <c r="HW81" s="1">
        <v>1</v>
      </c>
      <c r="HX81" s="1">
        <v>1</v>
      </c>
      <c r="HY81" s="1">
        <v>1</v>
      </c>
      <c r="HZ81" s="1">
        <v>1</v>
      </c>
      <c r="IA81" s="1">
        <v>0</v>
      </c>
      <c r="IB81" s="1">
        <v>0</v>
      </c>
      <c r="IC81" s="1">
        <v>5</v>
      </c>
    </row>
    <row r="82" spans="1:237" ht="26" x14ac:dyDescent="0.35">
      <c r="A82" s="4">
        <v>43970.498935694442</v>
      </c>
      <c r="B82" s="2" t="s">
        <v>2621</v>
      </c>
      <c r="C82" s="2">
        <v>37</v>
      </c>
      <c r="D82" s="2" t="s">
        <v>139</v>
      </c>
      <c r="E82" s="2" t="s">
        <v>181</v>
      </c>
      <c r="F82" s="2"/>
      <c r="G82" s="2"/>
      <c r="H82" s="2"/>
      <c r="I82" s="2"/>
      <c r="J82" s="2" t="s">
        <v>7</v>
      </c>
      <c r="L82" s="2" t="s">
        <v>7</v>
      </c>
      <c r="M82" s="2" t="s">
        <v>177</v>
      </c>
      <c r="N82" s="2" t="s">
        <v>9</v>
      </c>
      <c r="O82" s="2" t="s">
        <v>177</v>
      </c>
      <c r="P82" s="2" t="s">
        <v>176</v>
      </c>
      <c r="Q82" s="2" t="s">
        <v>20</v>
      </c>
      <c r="R82" s="2" t="s">
        <v>175</v>
      </c>
      <c r="S82" s="2" t="s">
        <v>20</v>
      </c>
      <c r="T82" s="2" t="s">
        <v>20</v>
      </c>
      <c r="U82" s="2" t="s">
        <v>20</v>
      </c>
      <c r="V82" s="2" t="s">
        <v>80</v>
      </c>
      <c r="W82" s="2">
        <v>1</v>
      </c>
      <c r="X82" s="2">
        <v>1</v>
      </c>
      <c r="Y82" s="2" t="s">
        <v>20</v>
      </c>
      <c r="Z82" s="2" t="s">
        <v>133</v>
      </c>
      <c r="AA82" s="2" t="s">
        <v>9</v>
      </c>
      <c r="AB82" s="2" t="s">
        <v>174</v>
      </c>
      <c r="AC82" s="2" t="s">
        <v>9</v>
      </c>
      <c r="AD82" s="2" t="s">
        <v>173</v>
      </c>
      <c r="AE82" s="2" t="s">
        <v>9</v>
      </c>
      <c r="AF82" s="2" t="s">
        <v>172</v>
      </c>
      <c r="AG82" s="2" t="s">
        <v>34</v>
      </c>
      <c r="AH82" s="2" t="s">
        <v>9</v>
      </c>
      <c r="AI82" s="2" t="s">
        <v>171</v>
      </c>
      <c r="AJ82" s="198">
        <v>2</v>
      </c>
      <c r="AK82" s="2">
        <v>30</v>
      </c>
      <c r="AL82" s="2">
        <v>2</v>
      </c>
      <c r="AM82" s="2">
        <v>60</v>
      </c>
      <c r="AN82" s="2">
        <v>6</v>
      </c>
      <c r="AO82" s="2">
        <v>45</v>
      </c>
      <c r="AP82" s="2">
        <v>600</v>
      </c>
      <c r="AQ82" s="198">
        <v>3</v>
      </c>
      <c r="AR82" s="2">
        <v>3</v>
      </c>
      <c r="AS82" s="2">
        <v>1</v>
      </c>
      <c r="AT82" s="2">
        <v>1</v>
      </c>
      <c r="AU82" s="2">
        <v>1</v>
      </c>
      <c r="AV82" s="2">
        <v>1</v>
      </c>
      <c r="AW82" s="2">
        <v>3</v>
      </c>
      <c r="AX82" s="2">
        <v>2</v>
      </c>
      <c r="AY82" s="2">
        <v>1</v>
      </c>
      <c r="AZ82" s="2">
        <v>4</v>
      </c>
      <c r="BA82" s="2">
        <v>4</v>
      </c>
      <c r="BB82" s="2">
        <v>1</v>
      </c>
      <c r="BC82" s="2">
        <v>1</v>
      </c>
      <c r="BD82" s="2">
        <v>3</v>
      </c>
      <c r="BE82" s="2">
        <v>4</v>
      </c>
      <c r="BF82" s="2">
        <v>4</v>
      </c>
      <c r="BG82" s="2">
        <v>1</v>
      </c>
      <c r="BH82" s="2">
        <v>2</v>
      </c>
      <c r="BI82" s="2">
        <v>3</v>
      </c>
      <c r="BJ82" s="2">
        <v>4</v>
      </c>
      <c r="BK82" s="198">
        <v>0</v>
      </c>
      <c r="BL82" s="2">
        <v>0</v>
      </c>
      <c r="BM82" s="2">
        <v>0</v>
      </c>
      <c r="BN82" s="2">
        <v>0</v>
      </c>
      <c r="BO82" s="2">
        <v>2</v>
      </c>
      <c r="BP82" s="2">
        <v>0</v>
      </c>
      <c r="BQ82" s="2">
        <v>0</v>
      </c>
      <c r="BR82" s="2">
        <v>1</v>
      </c>
      <c r="BS82" s="2">
        <v>2</v>
      </c>
      <c r="BT82" s="2">
        <v>1</v>
      </c>
      <c r="BU82" s="2">
        <v>1</v>
      </c>
      <c r="BV82" s="2">
        <v>0</v>
      </c>
      <c r="BW82" s="2">
        <v>2</v>
      </c>
      <c r="BX82" s="2">
        <v>0</v>
      </c>
      <c r="BY82" s="2">
        <v>0</v>
      </c>
      <c r="BZ82" s="2">
        <v>3</v>
      </c>
      <c r="CA82" s="2">
        <v>4</v>
      </c>
      <c r="CB82" s="2">
        <v>0</v>
      </c>
      <c r="CC82" s="2">
        <v>0</v>
      </c>
      <c r="CD82" s="2">
        <v>0</v>
      </c>
      <c r="CE82" s="2">
        <v>0</v>
      </c>
      <c r="CF82" s="2">
        <v>0</v>
      </c>
      <c r="CG82" s="2">
        <v>0</v>
      </c>
      <c r="CH82" s="2">
        <v>3</v>
      </c>
      <c r="CI82" s="2">
        <v>0</v>
      </c>
      <c r="CJ82" s="2">
        <v>0</v>
      </c>
      <c r="CK82" s="2">
        <v>0</v>
      </c>
      <c r="CL82" s="2">
        <v>0</v>
      </c>
      <c r="CM82" s="2">
        <v>0</v>
      </c>
      <c r="CN82" s="2">
        <v>0</v>
      </c>
      <c r="CO82" s="2">
        <v>0</v>
      </c>
      <c r="CP82" s="2">
        <v>0</v>
      </c>
      <c r="CQ82" s="2">
        <v>1</v>
      </c>
      <c r="CR82" s="2">
        <v>0</v>
      </c>
      <c r="CS82" s="2">
        <v>1</v>
      </c>
      <c r="CT82" s="2">
        <v>2</v>
      </c>
      <c r="CU82" s="2">
        <v>0</v>
      </c>
      <c r="CV82" s="198">
        <v>3</v>
      </c>
      <c r="CW82" s="2">
        <v>3</v>
      </c>
      <c r="CX82" s="2">
        <v>4</v>
      </c>
      <c r="CY82" s="2">
        <v>1</v>
      </c>
      <c r="CZ82" s="2">
        <v>1</v>
      </c>
      <c r="DA82" s="2">
        <v>1</v>
      </c>
      <c r="DB82" s="2">
        <v>1</v>
      </c>
      <c r="DC82" s="2">
        <v>1</v>
      </c>
      <c r="DD82" s="2">
        <v>1</v>
      </c>
      <c r="DE82" s="2">
        <v>1</v>
      </c>
      <c r="DF82" s="2">
        <v>1</v>
      </c>
      <c r="DG82" s="2">
        <v>1</v>
      </c>
      <c r="DH82" s="2">
        <v>4</v>
      </c>
      <c r="DI82" s="2">
        <v>1</v>
      </c>
      <c r="DJ82" s="2">
        <v>2</v>
      </c>
      <c r="DK82" s="2">
        <v>1</v>
      </c>
      <c r="DL82" s="2">
        <v>1</v>
      </c>
      <c r="DM82" s="2">
        <v>1</v>
      </c>
      <c r="DN82" s="2">
        <v>1</v>
      </c>
      <c r="DO82" s="231" t="s">
        <v>167</v>
      </c>
      <c r="DP82" s="232" t="s">
        <v>166</v>
      </c>
      <c r="DQ82" s="233" t="s">
        <v>165</v>
      </c>
      <c r="DR82" s="232">
        <v>7</v>
      </c>
      <c r="DS82" s="232" t="s">
        <v>26</v>
      </c>
      <c r="DT82" s="232" t="s">
        <v>26</v>
      </c>
      <c r="DU82" s="232" t="s">
        <v>26</v>
      </c>
      <c r="DV82" s="232" t="s">
        <v>26</v>
      </c>
      <c r="DW82" s="232" t="s">
        <v>26</v>
      </c>
      <c r="DX82" s="232" t="s">
        <v>26</v>
      </c>
      <c r="DY82" s="232" t="s">
        <v>26</v>
      </c>
      <c r="DZ82" s="232" t="s">
        <v>26</v>
      </c>
      <c r="EA82" s="232" t="s">
        <v>26</v>
      </c>
      <c r="EB82" s="232" t="s">
        <v>164</v>
      </c>
      <c r="EC82" s="232" t="s">
        <v>26</v>
      </c>
      <c r="ED82" s="232" t="s">
        <v>26</v>
      </c>
      <c r="EE82" s="232" t="s">
        <v>124</v>
      </c>
      <c r="EF82" s="232" t="s">
        <v>23</v>
      </c>
      <c r="EG82" s="198">
        <v>30</v>
      </c>
      <c r="EH82" s="2" t="s">
        <v>7</v>
      </c>
      <c r="EI82" s="2" t="s">
        <v>7</v>
      </c>
      <c r="EK82" s="2" t="s">
        <v>96</v>
      </c>
      <c r="EL82" s="2" t="s">
        <v>21</v>
      </c>
      <c r="EM82" s="198">
        <v>4</v>
      </c>
      <c r="EN82" s="2">
        <v>5</v>
      </c>
      <c r="EO82" s="2">
        <v>5</v>
      </c>
      <c r="EP82" s="2">
        <v>1</v>
      </c>
      <c r="EQ82" s="2" t="s">
        <v>19</v>
      </c>
      <c r="ER82" s="2" t="s">
        <v>18</v>
      </c>
      <c r="ES82" s="2" t="s">
        <v>20</v>
      </c>
      <c r="ET82" s="2" t="s">
        <v>20</v>
      </c>
      <c r="EU82" s="2" t="s">
        <v>20</v>
      </c>
      <c r="EV82" s="2">
        <v>3</v>
      </c>
      <c r="EW82" s="2">
        <v>1</v>
      </c>
      <c r="EX82" s="2">
        <v>2</v>
      </c>
      <c r="EY82" s="2">
        <v>5</v>
      </c>
      <c r="EZ82" s="2" t="s">
        <v>163</v>
      </c>
      <c r="FA82" s="2" t="s">
        <v>14</v>
      </c>
      <c r="FB82" s="2" t="s">
        <v>9</v>
      </c>
      <c r="FC82" s="2" t="s">
        <v>14</v>
      </c>
      <c r="FD82" s="2" t="s">
        <v>162</v>
      </c>
      <c r="FE82" s="2" t="s">
        <v>7</v>
      </c>
      <c r="FF82" s="2" t="s">
        <v>7</v>
      </c>
      <c r="FG82" s="2" t="s">
        <v>7</v>
      </c>
      <c r="FH82" s="198" t="s">
        <v>161</v>
      </c>
      <c r="FI82" s="2" t="s">
        <v>57</v>
      </c>
      <c r="FJ82" s="2" t="s">
        <v>7</v>
      </c>
      <c r="FK82" s="2" t="s">
        <v>9</v>
      </c>
      <c r="FL82" s="2">
        <v>5</v>
      </c>
      <c r="FM82" s="2" t="s">
        <v>160</v>
      </c>
      <c r="FN82" s="2" t="s">
        <v>9</v>
      </c>
      <c r="FO82" s="2" t="s">
        <v>7</v>
      </c>
      <c r="FP82" s="2" t="s">
        <v>9</v>
      </c>
      <c r="FR82" s="2" t="s">
        <v>7</v>
      </c>
      <c r="FS82" s="2" t="s">
        <v>9</v>
      </c>
      <c r="FT82" s="2" t="s">
        <v>159</v>
      </c>
      <c r="FU82" s="2" t="s">
        <v>7</v>
      </c>
      <c r="FV82" s="2" t="s">
        <v>7</v>
      </c>
      <c r="FW82" s="2" t="s">
        <v>55</v>
      </c>
      <c r="GE82" s="2">
        <v>1</v>
      </c>
      <c r="GF82" s="2" t="s">
        <v>5</v>
      </c>
      <c r="GV82" s="2" t="s">
        <v>54</v>
      </c>
      <c r="HD82" s="2" t="s">
        <v>158</v>
      </c>
      <c r="HE82" s="2" t="s">
        <v>157</v>
      </c>
      <c r="HF82" s="2" t="s">
        <v>1</v>
      </c>
      <c r="HH82" s="2" t="s">
        <v>1</v>
      </c>
      <c r="HL82" s="2" t="s">
        <v>0</v>
      </c>
      <c r="HM82">
        <f t="shared" si="9"/>
        <v>30</v>
      </c>
      <c r="HN82">
        <f t="shared" si="10"/>
        <v>6</v>
      </c>
      <c r="HO82">
        <f t="shared" si="11"/>
        <v>10</v>
      </c>
      <c r="HP82" s="1">
        <f t="shared" si="12"/>
        <v>2</v>
      </c>
      <c r="HQ82" s="1">
        <f t="shared" si="13"/>
        <v>4</v>
      </c>
      <c r="HR82" s="1">
        <f t="shared" si="14"/>
        <v>1</v>
      </c>
      <c r="HS82" s="1">
        <f t="shared" si="15"/>
        <v>0</v>
      </c>
      <c r="HT82" s="1">
        <f t="shared" si="16"/>
        <v>33</v>
      </c>
      <c r="HU82" s="1">
        <f t="shared" si="17"/>
        <v>1635</v>
      </c>
      <c r="HV82" s="1">
        <v>0</v>
      </c>
      <c r="HW82" s="1">
        <v>1</v>
      </c>
      <c r="HX82" s="1">
        <v>1</v>
      </c>
      <c r="HY82" s="1">
        <v>0</v>
      </c>
      <c r="HZ82" s="1">
        <v>0</v>
      </c>
      <c r="IA82" s="1">
        <v>0</v>
      </c>
      <c r="IB82" s="1">
        <v>2</v>
      </c>
      <c r="IC82" s="1">
        <v>4</v>
      </c>
    </row>
    <row r="83" spans="1:237" ht="26" x14ac:dyDescent="0.35">
      <c r="A83" s="4">
        <v>43973.320674918985</v>
      </c>
      <c r="B83" s="2" t="s">
        <v>2622</v>
      </c>
      <c r="C83" s="2">
        <v>23</v>
      </c>
      <c r="D83" s="2" t="s">
        <v>51</v>
      </c>
      <c r="E83" s="2" t="s">
        <v>50</v>
      </c>
      <c r="F83" s="2"/>
      <c r="G83" s="2"/>
      <c r="H83" s="2"/>
      <c r="I83" s="2"/>
      <c r="J83" s="2" t="s">
        <v>7</v>
      </c>
      <c r="L83" s="2" t="s">
        <v>7</v>
      </c>
      <c r="N83" s="2" t="s">
        <v>7</v>
      </c>
      <c r="Q83" s="2" t="s">
        <v>20</v>
      </c>
      <c r="R83" s="2" t="s">
        <v>40</v>
      </c>
      <c r="S83" s="2" t="s">
        <v>20</v>
      </c>
      <c r="T83" s="2" t="s">
        <v>20</v>
      </c>
      <c r="U83" s="2" t="s">
        <v>20</v>
      </c>
      <c r="V83" s="2" t="s">
        <v>80</v>
      </c>
      <c r="W83" s="2" t="s">
        <v>79</v>
      </c>
      <c r="X83" s="2" t="s">
        <v>20</v>
      </c>
      <c r="Y83" s="2">
        <v>3</v>
      </c>
      <c r="Z83" s="2" t="s">
        <v>38</v>
      </c>
      <c r="AA83" s="2" t="s">
        <v>9</v>
      </c>
      <c r="AB83" s="2" t="s">
        <v>153</v>
      </c>
      <c r="AC83" s="2" t="s">
        <v>7</v>
      </c>
      <c r="AE83" s="2" t="s">
        <v>7</v>
      </c>
      <c r="AF83" s="2" t="s">
        <v>20</v>
      </c>
      <c r="AH83" s="2" t="s">
        <v>7</v>
      </c>
      <c r="AJ83" s="198">
        <v>0</v>
      </c>
      <c r="AK83" s="2">
        <v>0</v>
      </c>
      <c r="AL83" s="2">
        <v>0</v>
      </c>
      <c r="AM83" s="2">
        <v>0</v>
      </c>
      <c r="AN83" s="2">
        <v>5</v>
      </c>
      <c r="AO83" s="2">
        <v>30</v>
      </c>
      <c r="AP83" s="2">
        <v>600</v>
      </c>
      <c r="AQ83" s="198">
        <v>4</v>
      </c>
      <c r="AR83" s="2">
        <v>4</v>
      </c>
      <c r="AS83" s="2">
        <v>3</v>
      </c>
      <c r="AT83" s="2">
        <v>1</v>
      </c>
      <c r="AU83" s="2">
        <v>3</v>
      </c>
      <c r="AV83" s="2">
        <v>1</v>
      </c>
      <c r="AW83" s="2">
        <v>3</v>
      </c>
      <c r="AX83" s="2">
        <v>2</v>
      </c>
      <c r="AY83" s="2">
        <v>1</v>
      </c>
      <c r="AZ83" s="2">
        <v>4</v>
      </c>
      <c r="BA83" s="2">
        <v>2</v>
      </c>
      <c r="BB83" s="2">
        <v>3</v>
      </c>
      <c r="BC83" s="2">
        <v>3</v>
      </c>
      <c r="BD83" s="2">
        <v>1</v>
      </c>
      <c r="BE83" s="2">
        <v>4</v>
      </c>
      <c r="BF83" s="2">
        <v>3</v>
      </c>
      <c r="BG83" s="2">
        <v>4</v>
      </c>
      <c r="BH83" s="2">
        <v>2</v>
      </c>
      <c r="BI83" s="2">
        <v>2</v>
      </c>
      <c r="BJ83" s="2">
        <v>3</v>
      </c>
      <c r="BK83" s="198">
        <v>3</v>
      </c>
      <c r="BL83" s="2">
        <v>0</v>
      </c>
      <c r="BM83" s="2">
        <v>2</v>
      </c>
      <c r="BN83" s="2">
        <v>1</v>
      </c>
      <c r="BO83" s="2">
        <v>1</v>
      </c>
      <c r="BP83" s="2">
        <v>1</v>
      </c>
      <c r="BQ83" s="2">
        <v>0</v>
      </c>
      <c r="BR83" s="2">
        <v>0</v>
      </c>
      <c r="BS83" s="2">
        <v>0</v>
      </c>
      <c r="BT83" s="2">
        <v>1</v>
      </c>
      <c r="BU83" s="2">
        <v>0</v>
      </c>
      <c r="BV83" s="2">
        <v>1</v>
      </c>
      <c r="BW83" s="2">
        <v>1</v>
      </c>
      <c r="BX83" s="2">
        <v>0</v>
      </c>
      <c r="BY83" s="2">
        <v>0</v>
      </c>
      <c r="BZ83" s="2">
        <v>1</v>
      </c>
      <c r="CA83" s="2">
        <v>0</v>
      </c>
      <c r="CB83" s="2">
        <v>4</v>
      </c>
      <c r="CC83" s="2">
        <v>0</v>
      </c>
      <c r="CD83" s="2">
        <v>2</v>
      </c>
      <c r="CE83" s="2">
        <v>1</v>
      </c>
      <c r="CF83" s="2">
        <v>0</v>
      </c>
      <c r="CG83" s="2">
        <v>0</v>
      </c>
      <c r="CH83" s="2">
        <v>1</v>
      </c>
      <c r="CI83" s="2">
        <v>1</v>
      </c>
      <c r="CJ83" s="2">
        <v>3</v>
      </c>
      <c r="CK83" s="2">
        <v>4</v>
      </c>
      <c r="CL83" s="2">
        <v>0</v>
      </c>
      <c r="CM83" s="2">
        <v>3</v>
      </c>
      <c r="CN83" s="2">
        <v>0</v>
      </c>
      <c r="CO83" s="2">
        <v>0</v>
      </c>
      <c r="CP83" s="2">
        <v>1</v>
      </c>
      <c r="CQ83" s="2">
        <v>0</v>
      </c>
      <c r="CR83" s="2">
        <v>0</v>
      </c>
      <c r="CS83" s="2">
        <v>1</v>
      </c>
      <c r="CT83" s="2">
        <v>4</v>
      </c>
      <c r="CU83" s="2">
        <v>3</v>
      </c>
      <c r="CV83" s="198">
        <v>3</v>
      </c>
      <c r="CW83" s="2">
        <v>1</v>
      </c>
      <c r="CX83" s="2">
        <v>3</v>
      </c>
      <c r="CY83" s="2">
        <v>2</v>
      </c>
      <c r="CZ83" s="2">
        <v>1</v>
      </c>
      <c r="DA83" s="2">
        <v>1</v>
      </c>
      <c r="DB83" s="2">
        <v>1</v>
      </c>
      <c r="DC83" s="2">
        <v>2</v>
      </c>
      <c r="DD83" s="2">
        <v>3</v>
      </c>
      <c r="DE83" s="2">
        <v>1</v>
      </c>
      <c r="DF83" s="2">
        <v>1</v>
      </c>
      <c r="DG83" s="2">
        <v>1</v>
      </c>
      <c r="DH83" s="2">
        <v>1</v>
      </c>
      <c r="DI83" s="2">
        <v>1</v>
      </c>
      <c r="DJ83" s="2">
        <v>1</v>
      </c>
      <c r="DK83" s="2">
        <v>1</v>
      </c>
      <c r="DL83" s="2">
        <v>2</v>
      </c>
      <c r="DM83" s="2">
        <v>1</v>
      </c>
      <c r="DN83" s="2">
        <v>1</v>
      </c>
      <c r="DO83" s="234" t="s">
        <v>150</v>
      </c>
      <c r="DP83" s="232" t="s">
        <v>149</v>
      </c>
      <c r="DQ83" s="232" t="s">
        <v>148</v>
      </c>
      <c r="DR83" s="232">
        <v>62</v>
      </c>
      <c r="DS83" s="232" t="s">
        <v>68</v>
      </c>
      <c r="DT83" s="232" t="s">
        <v>69</v>
      </c>
      <c r="DU83" s="232" t="s">
        <v>26</v>
      </c>
      <c r="DV83" s="232" t="s">
        <v>26</v>
      </c>
      <c r="DW83" s="232" t="s">
        <v>26</v>
      </c>
      <c r="DX83" s="232" t="s">
        <v>26</v>
      </c>
      <c r="DY83" s="232" t="s">
        <v>26</v>
      </c>
      <c r="DZ83" s="232" t="s">
        <v>103</v>
      </c>
      <c r="EA83" s="232" t="s">
        <v>26</v>
      </c>
      <c r="EB83" s="232" t="s">
        <v>147</v>
      </c>
      <c r="EC83" s="232" t="s">
        <v>125</v>
      </c>
      <c r="ED83" s="232" t="s">
        <v>26</v>
      </c>
      <c r="EE83" s="232" t="s">
        <v>101</v>
      </c>
      <c r="EF83" s="232" t="s">
        <v>146</v>
      </c>
      <c r="EG83" s="198">
        <v>300</v>
      </c>
      <c r="EH83" s="2" t="s">
        <v>9</v>
      </c>
      <c r="EI83" s="2" t="s">
        <v>9</v>
      </c>
      <c r="EJ83" s="2" t="s">
        <v>145</v>
      </c>
      <c r="EK83" s="2" t="s">
        <v>60</v>
      </c>
      <c r="EL83" s="2" t="s">
        <v>22</v>
      </c>
      <c r="EM83" s="198">
        <v>3</v>
      </c>
      <c r="EN83" s="2">
        <v>4</v>
      </c>
      <c r="EO83" s="2">
        <v>4</v>
      </c>
      <c r="EP83" s="2">
        <v>1</v>
      </c>
      <c r="EQ83" s="2" t="s">
        <v>17</v>
      </c>
      <c r="ER83" s="2" t="s">
        <v>19</v>
      </c>
      <c r="ES83" s="2" t="s">
        <v>16</v>
      </c>
      <c r="ET83" s="2" t="s">
        <v>20</v>
      </c>
      <c r="EU83" s="2" t="s">
        <v>20</v>
      </c>
      <c r="EV83" s="2">
        <v>4</v>
      </c>
      <c r="EW83" s="2">
        <v>4</v>
      </c>
      <c r="EX83" s="2">
        <v>1</v>
      </c>
      <c r="EY83" s="2">
        <v>4</v>
      </c>
      <c r="EZ83" s="2" t="s">
        <v>144</v>
      </c>
      <c r="FA83" s="2" t="s">
        <v>14</v>
      </c>
      <c r="FB83" s="2" t="s">
        <v>9</v>
      </c>
      <c r="FC83" s="2" t="s">
        <v>94</v>
      </c>
      <c r="FD83" s="2" t="s">
        <v>14</v>
      </c>
      <c r="FE83" s="2" t="s">
        <v>13</v>
      </c>
      <c r="FF83" s="2" t="s">
        <v>13</v>
      </c>
      <c r="FG83" s="2" t="s">
        <v>7</v>
      </c>
      <c r="FH83" s="198" t="s">
        <v>143</v>
      </c>
      <c r="FI83" s="2" t="s">
        <v>92</v>
      </c>
      <c r="FM83" s="2" t="s">
        <v>142</v>
      </c>
      <c r="FN83" s="2" t="s">
        <v>7</v>
      </c>
      <c r="FO83" s="2" t="s">
        <v>7</v>
      </c>
      <c r="FP83" s="2" t="s">
        <v>7</v>
      </c>
      <c r="FR83" s="2" t="s">
        <v>7</v>
      </c>
      <c r="FS83" s="2" t="s">
        <v>7</v>
      </c>
      <c r="FW83" s="2" t="s">
        <v>55</v>
      </c>
      <c r="GE83" s="2">
        <v>1</v>
      </c>
      <c r="GF83" s="2" t="s">
        <v>5</v>
      </c>
      <c r="GV83" s="2" t="s">
        <v>54</v>
      </c>
      <c r="GZ83" s="2" t="s">
        <v>141</v>
      </c>
      <c r="HA83" s="2" t="s">
        <v>1</v>
      </c>
      <c r="HB83" s="2" t="s">
        <v>1</v>
      </c>
      <c r="HD83" s="2" t="s">
        <v>1</v>
      </c>
      <c r="HL83" s="2" t="s">
        <v>0</v>
      </c>
      <c r="HM83">
        <f t="shared" si="9"/>
        <v>28</v>
      </c>
      <c r="HN83">
        <f t="shared" si="10"/>
        <v>5</v>
      </c>
      <c r="HO83">
        <f t="shared" si="11"/>
        <v>5</v>
      </c>
      <c r="HP83" s="1">
        <f t="shared" si="12"/>
        <v>4</v>
      </c>
      <c r="HQ83" s="1">
        <f t="shared" si="13"/>
        <v>9</v>
      </c>
      <c r="HR83" s="1">
        <f t="shared" si="14"/>
        <v>2</v>
      </c>
      <c r="HS83" s="1">
        <f t="shared" si="15"/>
        <v>15</v>
      </c>
      <c r="HT83" s="1">
        <f t="shared" si="16"/>
        <v>41</v>
      </c>
      <c r="HU83" s="1">
        <f t="shared" si="17"/>
        <v>375</v>
      </c>
      <c r="HV83" s="1">
        <v>3</v>
      </c>
      <c r="HW83" s="1">
        <v>3</v>
      </c>
      <c r="HX83" s="1">
        <v>0</v>
      </c>
      <c r="HY83" s="1">
        <v>0</v>
      </c>
      <c r="HZ83" s="1">
        <v>1</v>
      </c>
      <c r="IA83" s="1">
        <v>2</v>
      </c>
      <c r="IB83" s="1">
        <v>1</v>
      </c>
      <c r="IC83" s="1">
        <v>10</v>
      </c>
    </row>
    <row r="84" spans="1:237" ht="14.5" x14ac:dyDescent="0.35">
      <c r="A84" s="4">
        <v>43964.409609814815</v>
      </c>
      <c r="B84" s="2" t="s">
        <v>2623</v>
      </c>
      <c r="C84" s="2">
        <v>28</v>
      </c>
      <c r="D84" s="2" t="s">
        <v>139</v>
      </c>
      <c r="E84" s="2" t="s">
        <v>138</v>
      </c>
      <c r="F84" s="2"/>
      <c r="G84" s="2"/>
      <c r="H84" s="2"/>
      <c r="I84" s="2"/>
      <c r="J84" s="2" t="s">
        <v>7</v>
      </c>
      <c r="L84" s="2" t="s">
        <v>7</v>
      </c>
      <c r="N84" s="2" t="s">
        <v>7</v>
      </c>
      <c r="Q84" s="2" t="s">
        <v>20</v>
      </c>
      <c r="R84" s="2" t="s">
        <v>40</v>
      </c>
      <c r="S84" s="2" t="s">
        <v>20</v>
      </c>
      <c r="T84" s="2" t="s">
        <v>20</v>
      </c>
      <c r="U84" s="2" t="s">
        <v>20</v>
      </c>
      <c r="V84" s="2" t="s">
        <v>39</v>
      </c>
      <c r="W84" s="2">
        <v>2</v>
      </c>
      <c r="X84" s="2">
        <v>2</v>
      </c>
      <c r="Y84" s="2">
        <v>1</v>
      </c>
      <c r="Z84" s="2" t="s">
        <v>38</v>
      </c>
      <c r="AA84" s="2" t="s">
        <v>7</v>
      </c>
      <c r="AC84" s="2" t="s">
        <v>7</v>
      </c>
      <c r="AE84" s="2" t="s">
        <v>9</v>
      </c>
      <c r="AF84" s="2" t="s">
        <v>132</v>
      </c>
      <c r="AG84" s="2" t="s">
        <v>256</v>
      </c>
      <c r="AH84" s="2" t="s">
        <v>9</v>
      </c>
      <c r="AI84" s="2" t="s">
        <v>255</v>
      </c>
      <c r="AJ84" s="198">
        <v>5</v>
      </c>
      <c r="AK84" s="2">
        <v>20</v>
      </c>
      <c r="AL84" s="2">
        <v>5</v>
      </c>
      <c r="AM84" s="2">
        <v>20</v>
      </c>
      <c r="AN84" s="2">
        <v>2</v>
      </c>
      <c r="AO84" s="2">
        <v>20</v>
      </c>
      <c r="AP84" s="2">
        <v>600</v>
      </c>
      <c r="AQ84" s="198">
        <v>4</v>
      </c>
      <c r="AR84" s="2">
        <v>4</v>
      </c>
      <c r="AS84" s="2">
        <v>1</v>
      </c>
      <c r="AT84" s="2">
        <v>2</v>
      </c>
      <c r="AU84" s="2">
        <v>4</v>
      </c>
      <c r="AV84" s="2">
        <v>1</v>
      </c>
      <c r="AW84" s="2">
        <v>2</v>
      </c>
      <c r="AX84" s="2">
        <v>3</v>
      </c>
      <c r="AY84" s="2">
        <v>1</v>
      </c>
      <c r="AZ84" s="2">
        <v>4</v>
      </c>
      <c r="BA84" s="2">
        <v>3</v>
      </c>
      <c r="BB84" s="2">
        <v>2</v>
      </c>
      <c r="BC84" s="2">
        <v>1</v>
      </c>
      <c r="BD84" s="2">
        <v>1</v>
      </c>
      <c r="BE84" s="2">
        <v>3</v>
      </c>
      <c r="BF84" s="2">
        <v>3</v>
      </c>
      <c r="BG84" s="2">
        <v>2</v>
      </c>
      <c r="BH84" s="2">
        <v>2</v>
      </c>
      <c r="BI84" s="2">
        <v>3</v>
      </c>
      <c r="BJ84" s="2">
        <v>3</v>
      </c>
      <c r="BK84" s="198">
        <v>0</v>
      </c>
      <c r="BL84" s="2">
        <v>0</v>
      </c>
      <c r="BM84" s="2">
        <v>0</v>
      </c>
      <c r="BN84" s="2">
        <v>0</v>
      </c>
      <c r="BO84" s="2">
        <v>2</v>
      </c>
      <c r="BP84" s="2">
        <v>0</v>
      </c>
      <c r="BQ84" s="2">
        <v>0</v>
      </c>
      <c r="BR84" s="2">
        <v>1</v>
      </c>
      <c r="BS84" s="2">
        <v>2</v>
      </c>
      <c r="BT84" s="2">
        <v>0</v>
      </c>
      <c r="BU84" s="2">
        <v>1</v>
      </c>
      <c r="BV84" s="2">
        <v>1</v>
      </c>
      <c r="BW84" s="2">
        <v>2</v>
      </c>
      <c r="BX84" s="2">
        <v>0</v>
      </c>
      <c r="BY84" s="2">
        <v>0</v>
      </c>
      <c r="BZ84" s="2">
        <v>0</v>
      </c>
      <c r="CA84" s="2">
        <v>2</v>
      </c>
      <c r="CB84" s="2">
        <v>1</v>
      </c>
      <c r="CC84" s="2">
        <v>1</v>
      </c>
      <c r="CD84" s="2">
        <v>1</v>
      </c>
      <c r="CE84" s="2">
        <v>0</v>
      </c>
      <c r="CF84" s="2">
        <v>0</v>
      </c>
      <c r="CG84" s="2">
        <v>0</v>
      </c>
      <c r="CH84" s="2">
        <v>2</v>
      </c>
      <c r="CI84" s="2">
        <v>0</v>
      </c>
      <c r="CJ84" s="2">
        <v>0</v>
      </c>
      <c r="CK84" s="2">
        <v>0</v>
      </c>
      <c r="CL84" s="2">
        <v>0</v>
      </c>
      <c r="CM84" s="2">
        <v>0</v>
      </c>
      <c r="CN84" s="2">
        <v>0</v>
      </c>
      <c r="CO84" s="2">
        <v>0</v>
      </c>
      <c r="CP84" s="2">
        <v>0</v>
      </c>
      <c r="CQ84" s="2">
        <v>0</v>
      </c>
      <c r="CR84" s="2">
        <v>0</v>
      </c>
      <c r="CS84" s="2">
        <v>0</v>
      </c>
      <c r="CT84" s="2">
        <v>2</v>
      </c>
      <c r="CU84" s="2">
        <v>0</v>
      </c>
      <c r="CV84" s="198">
        <v>1</v>
      </c>
      <c r="CW84" s="2">
        <v>1</v>
      </c>
      <c r="CX84" s="2">
        <v>1</v>
      </c>
      <c r="CY84" s="2">
        <v>2</v>
      </c>
      <c r="CZ84" s="2">
        <v>1</v>
      </c>
      <c r="DA84" s="2">
        <v>1</v>
      </c>
      <c r="DB84" s="2">
        <v>1</v>
      </c>
      <c r="DC84" s="2">
        <v>2</v>
      </c>
      <c r="DD84" s="2">
        <v>1</v>
      </c>
      <c r="DE84" s="2">
        <v>1</v>
      </c>
      <c r="DF84" s="2">
        <v>1</v>
      </c>
      <c r="DG84" s="2">
        <v>1</v>
      </c>
      <c r="DH84" s="2">
        <v>1</v>
      </c>
      <c r="DI84" s="2">
        <v>1</v>
      </c>
      <c r="DJ84" s="2">
        <v>1</v>
      </c>
      <c r="DK84" s="2">
        <v>1</v>
      </c>
      <c r="DL84" s="2">
        <v>2</v>
      </c>
      <c r="DM84" s="2">
        <v>1</v>
      </c>
      <c r="DN84" s="2">
        <v>1</v>
      </c>
      <c r="DO84" s="231" t="s">
        <v>252</v>
      </c>
      <c r="DP84" s="232">
        <v>10</v>
      </c>
      <c r="DQ84" s="233" t="s">
        <v>251</v>
      </c>
      <c r="DR84" s="232">
        <v>7.5</v>
      </c>
      <c r="DS84" s="232" t="s">
        <v>26</v>
      </c>
      <c r="DT84" s="232" t="s">
        <v>26</v>
      </c>
      <c r="DU84" s="232" t="s">
        <v>26</v>
      </c>
      <c r="DV84" s="232" t="s">
        <v>26</v>
      </c>
      <c r="DW84" s="232" t="s">
        <v>26</v>
      </c>
      <c r="DX84" s="232" t="s">
        <v>26</v>
      </c>
      <c r="DY84" s="232" t="s">
        <v>26</v>
      </c>
      <c r="DZ84" s="232" t="s">
        <v>26</v>
      </c>
      <c r="EA84" s="232" t="s">
        <v>26</v>
      </c>
      <c r="EB84" s="232" t="s">
        <v>7</v>
      </c>
      <c r="EC84" s="232" t="s">
        <v>26</v>
      </c>
      <c r="ED84" s="232" t="s">
        <v>26</v>
      </c>
      <c r="EE84" s="232" t="s">
        <v>66</v>
      </c>
      <c r="EF84" s="232" t="s">
        <v>23</v>
      </c>
      <c r="EG84" s="198">
        <v>60</v>
      </c>
      <c r="EH84" s="2" t="s">
        <v>9</v>
      </c>
      <c r="EI84" s="2" t="s">
        <v>7</v>
      </c>
      <c r="EK84" s="2" t="s">
        <v>96</v>
      </c>
      <c r="EL84" s="2" t="s">
        <v>96</v>
      </c>
      <c r="EM84" s="198">
        <v>4</v>
      </c>
      <c r="EN84" s="2">
        <v>5</v>
      </c>
      <c r="EO84" s="2">
        <v>3</v>
      </c>
      <c r="EP84" s="2">
        <v>1</v>
      </c>
      <c r="EQ84" s="2" t="s">
        <v>19</v>
      </c>
      <c r="ER84" s="2" t="s">
        <v>16</v>
      </c>
      <c r="ES84" s="2" t="s">
        <v>17</v>
      </c>
      <c r="ET84" s="2" t="s">
        <v>18</v>
      </c>
      <c r="EU84" s="2" t="s">
        <v>20</v>
      </c>
      <c r="EV84" s="2">
        <v>1</v>
      </c>
      <c r="EW84" s="2">
        <v>1</v>
      </c>
      <c r="EX84" s="2">
        <v>1</v>
      </c>
      <c r="EY84" s="2">
        <v>5</v>
      </c>
      <c r="FA84" s="2" t="s">
        <v>14</v>
      </c>
      <c r="FB84" s="2" t="s">
        <v>9</v>
      </c>
      <c r="FC84" s="2" t="s">
        <v>14</v>
      </c>
      <c r="FD84" s="2" t="s">
        <v>58</v>
      </c>
      <c r="FE84" s="2" t="s">
        <v>7</v>
      </c>
      <c r="FF84" s="2" t="s">
        <v>7</v>
      </c>
      <c r="FG84" s="2" t="s">
        <v>9</v>
      </c>
      <c r="FH84" s="198" t="s">
        <v>12</v>
      </c>
      <c r="FI84" s="2" t="s">
        <v>57</v>
      </c>
      <c r="FJ84" s="2" t="s">
        <v>7</v>
      </c>
      <c r="FK84" s="2" t="s">
        <v>7</v>
      </c>
      <c r="FM84" s="2" t="s">
        <v>250</v>
      </c>
      <c r="FN84" s="2" t="s">
        <v>7</v>
      </c>
      <c r="FO84" s="2" t="s">
        <v>7</v>
      </c>
      <c r="FP84" s="2" t="s">
        <v>9</v>
      </c>
      <c r="FQ84" s="2" t="s">
        <v>8</v>
      </c>
      <c r="FR84" s="2" t="s">
        <v>7</v>
      </c>
      <c r="FS84" s="2" t="s">
        <v>7</v>
      </c>
      <c r="FW84" s="2" t="s">
        <v>249</v>
      </c>
      <c r="FY84" s="2">
        <v>10</v>
      </c>
      <c r="GF84" s="2" t="s">
        <v>5</v>
      </c>
      <c r="GV84" s="2" t="s">
        <v>54</v>
      </c>
      <c r="GZ84" s="2" t="s">
        <v>141</v>
      </c>
      <c r="HA84" s="2" t="s">
        <v>248</v>
      </c>
      <c r="HB84" s="2" t="s">
        <v>1</v>
      </c>
      <c r="HD84" s="2" t="s">
        <v>1</v>
      </c>
      <c r="HL84" s="2" t="s">
        <v>0</v>
      </c>
      <c r="HM84">
        <f t="shared" si="9"/>
        <v>22</v>
      </c>
      <c r="HN84">
        <f t="shared" si="10"/>
        <v>4</v>
      </c>
      <c r="HO84">
        <f t="shared" si="11"/>
        <v>8</v>
      </c>
      <c r="HP84" s="1">
        <f t="shared" si="12"/>
        <v>3</v>
      </c>
      <c r="HQ84" s="1">
        <f t="shared" si="13"/>
        <v>0</v>
      </c>
      <c r="HR84" s="1">
        <f t="shared" si="14"/>
        <v>2</v>
      </c>
      <c r="HS84" s="1">
        <f t="shared" si="15"/>
        <v>1</v>
      </c>
      <c r="HT84" s="1">
        <f t="shared" si="16"/>
        <v>31</v>
      </c>
      <c r="HU84" s="1">
        <f t="shared" si="17"/>
        <v>1300</v>
      </c>
      <c r="HV84" s="1">
        <v>0</v>
      </c>
      <c r="HW84" s="1">
        <v>0</v>
      </c>
      <c r="HX84" s="1">
        <v>0</v>
      </c>
      <c r="HY84" s="1">
        <v>0</v>
      </c>
      <c r="HZ84" s="1">
        <v>0</v>
      </c>
      <c r="IA84" s="1">
        <v>0</v>
      </c>
      <c r="IB84" s="1">
        <v>0</v>
      </c>
      <c r="IC84" s="1">
        <v>0</v>
      </c>
    </row>
    <row r="85" spans="1:237" ht="14.5" x14ac:dyDescent="0.35">
      <c r="A85" s="4">
        <v>43952.484442175926</v>
      </c>
      <c r="C85" s="2">
        <v>66</v>
      </c>
      <c r="D85" s="2" t="s">
        <v>51</v>
      </c>
      <c r="E85" s="2" t="s">
        <v>138</v>
      </c>
      <c r="F85" s="2"/>
      <c r="G85" s="2"/>
      <c r="H85" s="2"/>
      <c r="I85" s="2"/>
      <c r="J85" s="2" t="s">
        <v>7</v>
      </c>
      <c r="L85" s="2" t="s">
        <v>7</v>
      </c>
      <c r="N85" s="2" t="s">
        <v>7</v>
      </c>
      <c r="Q85" s="2" t="s">
        <v>20</v>
      </c>
      <c r="R85" s="2" t="s">
        <v>40</v>
      </c>
      <c r="S85" s="2" t="s">
        <v>20</v>
      </c>
      <c r="T85" s="2" t="s">
        <v>20</v>
      </c>
      <c r="U85" s="2" t="s">
        <v>20</v>
      </c>
      <c r="V85" s="2" t="s">
        <v>80</v>
      </c>
      <c r="W85" s="2">
        <v>2</v>
      </c>
      <c r="X85" s="2" t="s">
        <v>20</v>
      </c>
      <c r="Y85" s="2" t="s">
        <v>20</v>
      </c>
      <c r="Z85" s="2" t="s">
        <v>38</v>
      </c>
      <c r="AA85" s="2" t="s">
        <v>7</v>
      </c>
      <c r="AC85" s="2" t="s">
        <v>7</v>
      </c>
      <c r="AE85" s="2" t="s">
        <v>9</v>
      </c>
      <c r="AF85" s="2" t="s">
        <v>172</v>
      </c>
      <c r="AG85" s="2" t="s">
        <v>1129</v>
      </c>
      <c r="AH85" s="2" t="s">
        <v>7</v>
      </c>
      <c r="AI85" s="2" t="s">
        <v>1128</v>
      </c>
      <c r="AJ85" s="198">
        <v>0</v>
      </c>
      <c r="AK85" s="2">
        <v>0</v>
      </c>
      <c r="AL85" s="2">
        <v>7</v>
      </c>
      <c r="AM85" s="2">
        <v>5</v>
      </c>
      <c r="AN85" s="2">
        <v>7</v>
      </c>
      <c r="AO85" s="2">
        <v>60</v>
      </c>
      <c r="AP85" s="2">
        <v>300</v>
      </c>
      <c r="AQ85" s="198">
        <v>4</v>
      </c>
      <c r="AR85" s="2">
        <v>4</v>
      </c>
      <c r="AS85" s="2">
        <v>1</v>
      </c>
      <c r="AT85" s="2">
        <v>1</v>
      </c>
      <c r="AU85" s="2">
        <v>3</v>
      </c>
      <c r="AV85" s="2">
        <v>3</v>
      </c>
      <c r="AW85" s="2">
        <v>3</v>
      </c>
      <c r="AX85" s="2">
        <v>2</v>
      </c>
      <c r="AY85" s="2">
        <v>3</v>
      </c>
      <c r="AZ85" s="2">
        <v>2</v>
      </c>
      <c r="BA85" s="2">
        <v>1</v>
      </c>
      <c r="BB85" s="2">
        <v>3</v>
      </c>
      <c r="BC85" s="2">
        <v>3</v>
      </c>
      <c r="BD85" s="2">
        <v>1</v>
      </c>
      <c r="BE85" s="2">
        <v>3</v>
      </c>
      <c r="BF85" s="2">
        <v>1</v>
      </c>
      <c r="BG85" s="2">
        <v>4</v>
      </c>
      <c r="BH85" s="2">
        <v>3</v>
      </c>
      <c r="BI85" s="2">
        <v>4</v>
      </c>
      <c r="BJ85" s="2">
        <v>3</v>
      </c>
      <c r="BK85" s="198">
        <v>0</v>
      </c>
      <c r="BL85" s="2">
        <v>1</v>
      </c>
      <c r="BM85" s="2">
        <v>1</v>
      </c>
      <c r="BN85" s="2">
        <v>0</v>
      </c>
      <c r="BO85" s="2">
        <v>2</v>
      </c>
      <c r="BP85" s="2">
        <v>0</v>
      </c>
      <c r="BQ85" s="2">
        <v>2</v>
      </c>
      <c r="BR85" s="2">
        <v>0</v>
      </c>
      <c r="BS85" s="2">
        <v>2</v>
      </c>
      <c r="BT85" s="2">
        <v>2</v>
      </c>
      <c r="BU85" s="2">
        <v>0</v>
      </c>
      <c r="BV85" s="2">
        <v>0</v>
      </c>
      <c r="BW85" s="2">
        <v>2</v>
      </c>
      <c r="BX85" s="2">
        <v>2</v>
      </c>
      <c r="BY85" s="2">
        <v>3</v>
      </c>
      <c r="BZ85" s="2">
        <v>3</v>
      </c>
      <c r="CA85" s="2">
        <v>0</v>
      </c>
      <c r="CB85" s="2">
        <v>0</v>
      </c>
      <c r="CC85" s="2">
        <v>1</v>
      </c>
      <c r="CD85" s="2">
        <v>2</v>
      </c>
      <c r="CE85" s="2">
        <v>1</v>
      </c>
      <c r="CF85" s="2">
        <v>2</v>
      </c>
      <c r="CG85" s="2">
        <v>0</v>
      </c>
      <c r="CH85" s="2">
        <v>2</v>
      </c>
      <c r="CI85" s="2">
        <v>0</v>
      </c>
      <c r="CJ85" s="2">
        <v>0</v>
      </c>
      <c r="CK85" s="2">
        <v>1</v>
      </c>
      <c r="CL85" s="2">
        <v>3</v>
      </c>
      <c r="CM85" s="2">
        <v>0</v>
      </c>
      <c r="CN85" s="2">
        <v>3</v>
      </c>
      <c r="CO85" s="2">
        <v>2</v>
      </c>
      <c r="CP85" s="2">
        <v>2</v>
      </c>
      <c r="CQ85" s="2">
        <v>0</v>
      </c>
      <c r="CR85" s="2">
        <v>0</v>
      </c>
      <c r="CS85" s="2">
        <v>2</v>
      </c>
      <c r="CT85" s="2">
        <v>2</v>
      </c>
      <c r="CU85" s="2">
        <v>0</v>
      </c>
      <c r="CV85" s="198">
        <v>1</v>
      </c>
      <c r="CW85" s="2">
        <v>1</v>
      </c>
      <c r="CX85" s="2">
        <v>2</v>
      </c>
      <c r="CY85" s="2">
        <v>1</v>
      </c>
      <c r="CZ85" s="2">
        <v>1</v>
      </c>
      <c r="DA85" s="2">
        <v>1</v>
      </c>
      <c r="DB85" s="2">
        <v>1</v>
      </c>
      <c r="DC85" s="2">
        <v>2</v>
      </c>
      <c r="DD85" s="2">
        <v>1</v>
      </c>
      <c r="DE85" s="2">
        <v>1</v>
      </c>
      <c r="DF85" s="2">
        <v>1</v>
      </c>
      <c r="DG85" s="2">
        <v>3</v>
      </c>
      <c r="DH85" s="2">
        <v>2</v>
      </c>
      <c r="DI85" s="2">
        <v>3</v>
      </c>
      <c r="DJ85" s="2">
        <v>2</v>
      </c>
      <c r="DK85" s="2">
        <v>2</v>
      </c>
      <c r="DL85" s="2">
        <v>1</v>
      </c>
      <c r="DM85" s="2">
        <v>1</v>
      </c>
      <c r="DN85" s="2">
        <v>1</v>
      </c>
      <c r="DO85" s="234" t="s">
        <v>1124</v>
      </c>
      <c r="DP85" s="232" t="s">
        <v>1123</v>
      </c>
      <c r="DQ85" s="232" t="s">
        <v>1122</v>
      </c>
      <c r="DR85" s="232">
        <v>8</v>
      </c>
      <c r="DS85" s="232" t="s">
        <v>26</v>
      </c>
      <c r="DT85" s="232" t="s">
        <v>26</v>
      </c>
      <c r="DU85" s="232" t="s">
        <v>26</v>
      </c>
      <c r="DV85" s="232" t="s">
        <v>26</v>
      </c>
      <c r="DW85" s="232" t="s">
        <v>26</v>
      </c>
      <c r="DX85" s="232" t="s">
        <v>26</v>
      </c>
      <c r="DY85" s="232" t="s">
        <v>26</v>
      </c>
      <c r="DZ85" s="232" t="s">
        <v>26</v>
      </c>
      <c r="EA85" s="232" t="s">
        <v>26</v>
      </c>
      <c r="EB85" s="232" t="s">
        <v>7</v>
      </c>
      <c r="EC85" s="232" t="s">
        <v>26</v>
      </c>
      <c r="ED85" s="232" t="s">
        <v>26</v>
      </c>
      <c r="EE85" s="232" t="s">
        <v>66</v>
      </c>
      <c r="EF85" s="232" t="s">
        <v>23</v>
      </c>
      <c r="EG85" s="198">
        <v>0</v>
      </c>
      <c r="EH85" s="2" t="s">
        <v>9</v>
      </c>
      <c r="EI85" s="2" t="s">
        <v>7</v>
      </c>
      <c r="EK85" s="2" t="s">
        <v>96</v>
      </c>
      <c r="EL85" s="2" t="s">
        <v>96</v>
      </c>
      <c r="EM85" s="198">
        <v>5</v>
      </c>
      <c r="EN85" s="2">
        <v>1</v>
      </c>
      <c r="EO85" s="2">
        <v>5</v>
      </c>
      <c r="EP85" s="2">
        <v>5</v>
      </c>
      <c r="EQ85" s="2" t="s">
        <v>17</v>
      </c>
      <c r="ER85" s="2" t="s">
        <v>17</v>
      </c>
      <c r="ES85" s="2" t="s">
        <v>17</v>
      </c>
      <c r="ET85" s="2" t="s">
        <v>19</v>
      </c>
      <c r="EU85" s="2" t="s">
        <v>16</v>
      </c>
      <c r="EV85" s="2">
        <v>2</v>
      </c>
      <c r="EW85" s="2">
        <v>3</v>
      </c>
      <c r="EX85" s="2">
        <v>3</v>
      </c>
      <c r="EY85" s="2">
        <v>3</v>
      </c>
      <c r="FA85" s="2" t="s">
        <v>94</v>
      </c>
      <c r="FB85" s="2" t="s">
        <v>9</v>
      </c>
      <c r="FC85" s="2" t="s">
        <v>14</v>
      </c>
      <c r="FD85" s="2" t="s">
        <v>94</v>
      </c>
      <c r="FE85" s="2" t="s">
        <v>13</v>
      </c>
      <c r="FF85" s="2" t="s">
        <v>7</v>
      </c>
      <c r="FG85" s="2" t="s">
        <v>7</v>
      </c>
      <c r="FH85" s="198" t="s">
        <v>232</v>
      </c>
      <c r="FI85" s="2" t="s">
        <v>92</v>
      </c>
      <c r="FM85" s="2" t="s">
        <v>232</v>
      </c>
      <c r="FN85" s="2" t="s">
        <v>7</v>
      </c>
      <c r="FO85" s="2" t="s">
        <v>7</v>
      </c>
      <c r="FP85" s="2" t="s">
        <v>7</v>
      </c>
      <c r="FR85" s="2" t="s">
        <v>7</v>
      </c>
      <c r="FS85" s="2" t="s">
        <v>7</v>
      </c>
      <c r="FU85" s="2" t="s">
        <v>7</v>
      </c>
      <c r="FW85" s="2" t="s">
        <v>308</v>
      </c>
      <c r="FZ85" s="2">
        <v>6</v>
      </c>
      <c r="GF85" s="2" t="s">
        <v>5</v>
      </c>
      <c r="GN85" s="2" t="s">
        <v>4</v>
      </c>
      <c r="GP85" s="2" t="s">
        <v>3</v>
      </c>
      <c r="GQ85" s="2" t="s">
        <v>1</v>
      </c>
      <c r="GR85" s="2" t="s">
        <v>1</v>
      </c>
      <c r="GV85" s="2" t="s">
        <v>1</v>
      </c>
      <c r="HL85" s="2" t="s">
        <v>0</v>
      </c>
      <c r="HM85">
        <f t="shared" si="9"/>
        <v>28</v>
      </c>
      <c r="HN85">
        <f t="shared" si="10"/>
        <v>5</v>
      </c>
      <c r="HO85">
        <f t="shared" si="11"/>
        <v>12</v>
      </c>
      <c r="HP85" s="1">
        <f t="shared" si="12"/>
        <v>7</v>
      </c>
      <c r="HQ85" s="1">
        <f t="shared" si="13"/>
        <v>11</v>
      </c>
      <c r="HR85" s="1">
        <f t="shared" si="14"/>
        <v>7</v>
      </c>
      <c r="HS85" s="1">
        <f t="shared" si="15"/>
        <v>1</v>
      </c>
      <c r="HT85" s="1">
        <f t="shared" si="16"/>
        <v>48</v>
      </c>
      <c r="HU85" s="1">
        <f t="shared" si="17"/>
        <v>1190</v>
      </c>
    </row>
    <row r="86" spans="1:237" ht="26" x14ac:dyDescent="0.35">
      <c r="A86" s="4">
        <v>43952.742655300928</v>
      </c>
      <c r="C86" s="2">
        <v>40</v>
      </c>
      <c r="D86" s="2" t="s">
        <v>51</v>
      </c>
      <c r="E86" s="2" t="s">
        <v>138</v>
      </c>
      <c r="F86" s="2"/>
      <c r="G86" s="2"/>
      <c r="H86" s="2"/>
      <c r="I86" s="2"/>
      <c r="J86" s="2" t="s">
        <v>7</v>
      </c>
      <c r="L86" s="2" t="s">
        <v>7</v>
      </c>
      <c r="N86" s="2" t="s">
        <v>7</v>
      </c>
      <c r="Q86" s="2" t="s">
        <v>20</v>
      </c>
      <c r="R86" s="2" t="s">
        <v>40</v>
      </c>
      <c r="S86" s="2" t="s">
        <v>20</v>
      </c>
      <c r="T86" s="2" t="s">
        <v>20</v>
      </c>
      <c r="U86" s="2" t="s">
        <v>20</v>
      </c>
      <c r="V86" s="2" t="s">
        <v>80</v>
      </c>
      <c r="W86" s="2" t="s">
        <v>20</v>
      </c>
      <c r="X86" s="2" t="s">
        <v>20</v>
      </c>
      <c r="Y86" s="2" t="s">
        <v>20</v>
      </c>
      <c r="Z86" s="2" t="s">
        <v>133</v>
      </c>
      <c r="AA86" s="2" t="s">
        <v>9</v>
      </c>
      <c r="AB86" s="2" t="s">
        <v>1120</v>
      </c>
      <c r="AC86" s="2" t="s">
        <v>9</v>
      </c>
      <c r="AD86" s="2" t="s">
        <v>1119</v>
      </c>
      <c r="AE86" s="2" t="s">
        <v>9</v>
      </c>
      <c r="AF86" s="2" t="s">
        <v>35</v>
      </c>
      <c r="AG86" s="2" t="s">
        <v>1118</v>
      </c>
      <c r="AH86" s="2" t="s">
        <v>7</v>
      </c>
      <c r="AJ86" s="198">
        <v>0</v>
      </c>
      <c r="AK86" s="2">
        <v>0</v>
      </c>
      <c r="AL86" s="2">
        <v>0</v>
      </c>
      <c r="AM86" s="2">
        <v>0</v>
      </c>
      <c r="AN86" s="2">
        <v>4</v>
      </c>
      <c r="AO86" s="2">
        <v>60</v>
      </c>
      <c r="AP86" s="2">
        <v>900</v>
      </c>
      <c r="AQ86" s="198">
        <v>3</v>
      </c>
      <c r="AR86" s="2">
        <v>2</v>
      </c>
      <c r="AS86" s="2">
        <v>4</v>
      </c>
      <c r="AT86" s="2">
        <v>3</v>
      </c>
      <c r="AU86" s="2">
        <v>3</v>
      </c>
      <c r="AV86" s="2">
        <v>2</v>
      </c>
      <c r="AW86" s="2">
        <v>4</v>
      </c>
      <c r="AX86" s="2">
        <v>2</v>
      </c>
      <c r="AY86" s="2">
        <v>3</v>
      </c>
      <c r="AZ86" s="2">
        <v>3</v>
      </c>
      <c r="BA86" s="2">
        <v>2</v>
      </c>
      <c r="BB86" s="2">
        <v>3</v>
      </c>
      <c r="BC86" s="2">
        <v>3</v>
      </c>
      <c r="BD86" s="2">
        <v>2</v>
      </c>
      <c r="BE86" s="2">
        <v>2</v>
      </c>
      <c r="BF86" s="2">
        <v>3</v>
      </c>
      <c r="BG86" s="2">
        <v>4</v>
      </c>
      <c r="BH86" s="2">
        <v>3</v>
      </c>
      <c r="BI86" s="2">
        <v>3</v>
      </c>
      <c r="BJ86" s="2">
        <v>2</v>
      </c>
      <c r="BK86" s="198">
        <v>4</v>
      </c>
      <c r="BL86" s="2">
        <v>1</v>
      </c>
      <c r="BM86" s="2">
        <v>2</v>
      </c>
      <c r="BN86" s="2">
        <v>2</v>
      </c>
      <c r="BO86" s="2">
        <v>2</v>
      </c>
      <c r="BP86" s="2">
        <v>3</v>
      </c>
      <c r="BQ86" s="2">
        <v>2</v>
      </c>
      <c r="BR86" s="2">
        <v>3</v>
      </c>
      <c r="BS86" s="2">
        <v>2</v>
      </c>
      <c r="BT86" s="2">
        <v>2</v>
      </c>
      <c r="BU86" s="2">
        <v>2</v>
      </c>
      <c r="BV86" s="2">
        <v>2</v>
      </c>
      <c r="BW86" s="2">
        <v>2</v>
      </c>
      <c r="BX86" s="2">
        <v>1</v>
      </c>
      <c r="BY86" s="2">
        <v>2</v>
      </c>
      <c r="BZ86" s="2">
        <v>3</v>
      </c>
      <c r="CA86" s="2">
        <v>3</v>
      </c>
      <c r="CB86" s="2">
        <v>2</v>
      </c>
      <c r="CC86" s="2">
        <v>2</v>
      </c>
      <c r="CD86" s="2">
        <v>2</v>
      </c>
      <c r="CE86" s="2">
        <v>1</v>
      </c>
      <c r="CF86" s="2">
        <v>3</v>
      </c>
      <c r="CG86" s="2">
        <v>0</v>
      </c>
      <c r="CH86" s="2">
        <v>3</v>
      </c>
      <c r="CI86" s="2">
        <v>2</v>
      </c>
      <c r="CJ86" s="2">
        <v>1</v>
      </c>
      <c r="CK86" s="2">
        <v>3</v>
      </c>
      <c r="CL86" s="2">
        <v>4</v>
      </c>
      <c r="CM86" s="2">
        <v>3</v>
      </c>
      <c r="CN86" s="2">
        <v>2</v>
      </c>
      <c r="CO86" s="2">
        <v>1</v>
      </c>
      <c r="CP86" s="2">
        <v>1</v>
      </c>
      <c r="CQ86" s="2">
        <v>1</v>
      </c>
      <c r="CR86" s="2">
        <v>2</v>
      </c>
      <c r="CS86" s="2">
        <v>1</v>
      </c>
      <c r="CT86" s="2">
        <v>3</v>
      </c>
      <c r="CU86" s="2">
        <v>2</v>
      </c>
      <c r="CV86" s="198">
        <v>4</v>
      </c>
      <c r="CW86" s="2">
        <v>4</v>
      </c>
      <c r="CX86" s="2">
        <v>3</v>
      </c>
      <c r="CY86" s="2">
        <v>2</v>
      </c>
      <c r="CZ86" s="2">
        <v>2</v>
      </c>
      <c r="DA86" s="2">
        <v>2</v>
      </c>
      <c r="DB86" s="2">
        <v>2</v>
      </c>
      <c r="DC86" s="2">
        <v>2</v>
      </c>
      <c r="DD86" s="2">
        <v>1</v>
      </c>
      <c r="DE86" s="2">
        <v>1</v>
      </c>
      <c r="DF86" s="2">
        <v>1</v>
      </c>
      <c r="DG86" s="2">
        <v>1</v>
      </c>
      <c r="DH86" s="2">
        <v>2</v>
      </c>
      <c r="DI86" s="2">
        <v>2</v>
      </c>
      <c r="DJ86" s="2">
        <v>1</v>
      </c>
      <c r="DK86" s="2">
        <v>2</v>
      </c>
      <c r="DL86" s="2">
        <v>2</v>
      </c>
      <c r="DM86" s="2">
        <v>2</v>
      </c>
      <c r="DN86" s="2">
        <v>2</v>
      </c>
      <c r="DO86" s="231" t="s">
        <v>1116</v>
      </c>
      <c r="DP86" s="232" t="s">
        <v>571</v>
      </c>
      <c r="DQ86" s="233" t="s">
        <v>1115</v>
      </c>
      <c r="DR86" s="232">
        <v>8</v>
      </c>
      <c r="DS86" s="232" t="s">
        <v>26</v>
      </c>
      <c r="DT86" s="232" t="s">
        <v>26</v>
      </c>
      <c r="DU86" s="232" t="s">
        <v>26</v>
      </c>
      <c r="DV86" s="232" t="s">
        <v>26</v>
      </c>
      <c r="DW86" s="232" t="s">
        <v>26</v>
      </c>
      <c r="DX86" s="232" t="s">
        <v>26</v>
      </c>
      <c r="DY86" s="232" t="s">
        <v>26</v>
      </c>
      <c r="DZ86" s="232" t="s">
        <v>26</v>
      </c>
      <c r="EA86" s="232" t="s">
        <v>26</v>
      </c>
      <c r="EB86" s="232" t="s">
        <v>102</v>
      </c>
      <c r="EC86" s="232" t="s">
        <v>26</v>
      </c>
      <c r="ED86" s="232" t="s">
        <v>26</v>
      </c>
      <c r="EE86" s="232" t="s">
        <v>24</v>
      </c>
      <c r="EF86" s="232" t="s">
        <v>100</v>
      </c>
      <c r="EG86" s="198">
        <v>10080</v>
      </c>
      <c r="EH86" s="2" t="s">
        <v>7</v>
      </c>
      <c r="EI86" s="2" t="s">
        <v>7</v>
      </c>
      <c r="EK86" s="2" t="s">
        <v>21</v>
      </c>
      <c r="EL86" s="2" t="s">
        <v>96</v>
      </c>
      <c r="EM86" s="198">
        <v>4</v>
      </c>
      <c r="EN86" s="2">
        <v>3</v>
      </c>
      <c r="EO86" s="2">
        <v>4</v>
      </c>
      <c r="EP86" s="2">
        <v>2</v>
      </c>
      <c r="EQ86" s="2" t="s">
        <v>19</v>
      </c>
      <c r="ER86" s="2" t="s">
        <v>17</v>
      </c>
      <c r="ES86" s="2" t="s">
        <v>16</v>
      </c>
      <c r="ET86" s="2" t="s">
        <v>18</v>
      </c>
      <c r="EU86" s="2" t="s">
        <v>20</v>
      </c>
      <c r="EV86" s="2">
        <v>3</v>
      </c>
      <c r="EW86" s="2">
        <v>1</v>
      </c>
      <c r="EX86" s="2">
        <v>1</v>
      </c>
      <c r="EY86" s="2">
        <v>4</v>
      </c>
      <c r="FA86" s="2" t="s">
        <v>58</v>
      </c>
      <c r="FB86" s="2" t="s">
        <v>7</v>
      </c>
      <c r="FC86" s="2" t="s">
        <v>94</v>
      </c>
      <c r="FD86" s="2" t="s">
        <v>58</v>
      </c>
      <c r="FE86" s="2" t="s">
        <v>7</v>
      </c>
      <c r="FF86" s="2" t="s">
        <v>7</v>
      </c>
      <c r="FG86" s="2" t="s">
        <v>7</v>
      </c>
      <c r="FH86" s="198" t="s">
        <v>12</v>
      </c>
      <c r="FI86" s="2" t="s">
        <v>57</v>
      </c>
      <c r="FJ86" s="2" t="s">
        <v>9</v>
      </c>
      <c r="FK86" s="2" t="s">
        <v>9</v>
      </c>
      <c r="FL86" s="2">
        <v>7</v>
      </c>
      <c r="FM86" s="2" t="s">
        <v>368</v>
      </c>
      <c r="FN86" s="2" t="s">
        <v>9</v>
      </c>
      <c r="FO86" s="2" t="s">
        <v>9</v>
      </c>
      <c r="FP86" s="2" t="s">
        <v>7</v>
      </c>
      <c r="FR86" s="2" t="s">
        <v>7</v>
      </c>
      <c r="FS86" s="2" t="s">
        <v>7</v>
      </c>
      <c r="FU86" s="2" t="s">
        <v>7</v>
      </c>
      <c r="FV86" s="2" t="s">
        <v>7</v>
      </c>
      <c r="FW86" s="2" t="s">
        <v>121</v>
      </c>
      <c r="FX86" s="2">
        <v>7</v>
      </c>
      <c r="GF86" s="2" t="s">
        <v>5</v>
      </c>
      <c r="GN86" s="2" t="s">
        <v>4</v>
      </c>
      <c r="GR86" s="2" t="s">
        <v>336</v>
      </c>
      <c r="GT86" s="2" t="s">
        <v>356</v>
      </c>
      <c r="GU86" s="2" t="s">
        <v>1</v>
      </c>
      <c r="GV86" s="2" t="s">
        <v>1</v>
      </c>
      <c r="HL86" s="2" t="s">
        <v>0</v>
      </c>
      <c r="HM86">
        <f t="shared" si="9"/>
        <v>38</v>
      </c>
      <c r="HN86">
        <f t="shared" si="10"/>
        <v>13</v>
      </c>
      <c r="HO86">
        <f t="shared" si="11"/>
        <v>11</v>
      </c>
      <c r="HP86" s="1">
        <f t="shared" si="12"/>
        <v>15</v>
      </c>
      <c r="HQ86" s="1">
        <f t="shared" si="13"/>
        <v>17</v>
      </c>
      <c r="HR86" s="1">
        <f t="shared" si="14"/>
        <v>11</v>
      </c>
      <c r="HS86" s="1">
        <f t="shared" si="15"/>
        <v>10</v>
      </c>
      <c r="HT86" s="1">
        <f t="shared" si="16"/>
        <v>56</v>
      </c>
      <c r="HU86" s="1">
        <f t="shared" si="17"/>
        <v>600</v>
      </c>
    </row>
    <row r="87" spans="1:237" ht="63.5" x14ac:dyDescent="0.35">
      <c r="A87" s="4">
        <v>43953.166959027774</v>
      </c>
      <c r="C87" s="2">
        <v>31</v>
      </c>
      <c r="D87" s="2" t="s">
        <v>51</v>
      </c>
      <c r="E87" s="2" t="s">
        <v>138</v>
      </c>
      <c r="F87" s="2"/>
      <c r="G87" s="2"/>
      <c r="H87" s="2"/>
      <c r="I87" s="2"/>
      <c r="J87" s="2" t="s">
        <v>7</v>
      </c>
      <c r="L87" s="2" t="s">
        <v>7</v>
      </c>
      <c r="N87" s="2" t="s">
        <v>7</v>
      </c>
      <c r="Q87" s="2" t="s">
        <v>20</v>
      </c>
      <c r="R87" s="2" t="s">
        <v>40</v>
      </c>
      <c r="S87" s="2" t="s">
        <v>20</v>
      </c>
      <c r="T87" s="2" t="s">
        <v>20</v>
      </c>
      <c r="U87" s="2" t="s">
        <v>20</v>
      </c>
      <c r="V87" s="2" t="s">
        <v>80</v>
      </c>
      <c r="W87" s="2" t="s">
        <v>20</v>
      </c>
      <c r="X87" s="2" t="s">
        <v>20</v>
      </c>
      <c r="Y87" s="2" t="s">
        <v>20</v>
      </c>
      <c r="Z87" s="2" t="s">
        <v>133</v>
      </c>
      <c r="AA87" s="2" t="s">
        <v>7</v>
      </c>
      <c r="AC87" s="2" t="s">
        <v>9</v>
      </c>
      <c r="AD87" s="2" t="s">
        <v>785</v>
      </c>
      <c r="AE87" s="2" t="s">
        <v>9</v>
      </c>
      <c r="AF87" s="2" t="s">
        <v>132</v>
      </c>
      <c r="AG87" s="2" t="s">
        <v>34</v>
      </c>
      <c r="AH87" s="2" t="s">
        <v>9</v>
      </c>
      <c r="AJ87" s="198">
        <v>1</v>
      </c>
      <c r="AK87" s="1">
        <v>0</v>
      </c>
      <c r="AL87" s="2">
        <v>3</v>
      </c>
      <c r="AM87" s="1">
        <v>0</v>
      </c>
      <c r="AN87" s="2">
        <v>0</v>
      </c>
      <c r="AO87" s="1">
        <v>0</v>
      </c>
      <c r="AP87" s="1">
        <v>0</v>
      </c>
      <c r="AQ87" s="198">
        <v>3</v>
      </c>
      <c r="AR87" s="2">
        <v>3</v>
      </c>
      <c r="AS87" s="2">
        <v>3</v>
      </c>
      <c r="AT87" s="2">
        <v>3</v>
      </c>
      <c r="AU87" s="2">
        <v>2</v>
      </c>
      <c r="AV87" s="2">
        <v>2</v>
      </c>
      <c r="AW87" s="2">
        <v>2</v>
      </c>
      <c r="AX87" s="2">
        <v>3</v>
      </c>
      <c r="AY87" s="2">
        <v>2</v>
      </c>
      <c r="AZ87" s="2">
        <v>3</v>
      </c>
      <c r="BA87" s="2">
        <v>3</v>
      </c>
      <c r="BB87" s="2">
        <v>2</v>
      </c>
      <c r="BC87" s="2">
        <v>2</v>
      </c>
      <c r="BD87" s="2">
        <v>2</v>
      </c>
      <c r="BE87" s="2">
        <v>2</v>
      </c>
      <c r="BF87" s="2">
        <v>3</v>
      </c>
      <c r="BG87" s="2">
        <v>2</v>
      </c>
      <c r="BH87" s="2">
        <v>2</v>
      </c>
      <c r="BI87" s="2">
        <v>2</v>
      </c>
      <c r="BJ87" s="2">
        <v>3</v>
      </c>
      <c r="BK87" s="198">
        <v>1</v>
      </c>
      <c r="BL87" s="2">
        <v>1</v>
      </c>
      <c r="BM87" s="2">
        <v>1</v>
      </c>
      <c r="BN87" s="2">
        <v>1</v>
      </c>
      <c r="BO87" s="2">
        <v>2</v>
      </c>
      <c r="BP87" s="2">
        <v>1</v>
      </c>
      <c r="BQ87" s="2">
        <v>1</v>
      </c>
      <c r="BR87" s="2">
        <v>1</v>
      </c>
      <c r="BS87" s="2">
        <v>2</v>
      </c>
      <c r="BT87" s="2">
        <v>2</v>
      </c>
      <c r="BU87" s="2">
        <v>1</v>
      </c>
      <c r="BV87" s="2">
        <v>1</v>
      </c>
      <c r="BW87" s="2">
        <v>2</v>
      </c>
      <c r="BX87" s="2">
        <v>1</v>
      </c>
      <c r="BY87" s="2">
        <v>1</v>
      </c>
      <c r="BZ87" s="2">
        <v>1</v>
      </c>
      <c r="CA87" s="2">
        <v>2</v>
      </c>
      <c r="CB87" s="2">
        <v>2</v>
      </c>
      <c r="CC87" s="2">
        <v>1</v>
      </c>
      <c r="CD87" s="2">
        <v>1</v>
      </c>
      <c r="CE87" s="2">
        <v>1</v>
      </c>
      <c r="CF87" s="2">
        <v>1</v>
      </c>
      <c r="CG87" s="2">
        <v>1</v>
      </c>
      <c r="CH87" s="2">
        <v>1</v>
      </c>
      <c r="CI87" s="2">
        <v>1</v>
      </c>
      <c r="CJ87" s="2">
        <v>2</v>
      </c>
      <c r="CK87" s="2">
        <v>0</v>
      </c>
      <c r="CL87" s="2">
        <v>0</v>
      </c>
      <c r="CM87" s="2">
        <v>0</v>
      </c>
      <c r="CN87" s="2">
        <v>0</v>
      </c>
      <c r="CO87" s="2">
        <v>0</v>
      </c>
      <c r="CP87" s="2">
        <v>0</v>
      </c>
      <c r="CQ87" s="2">
        <v>0</v>
      </c>
      <c r="CR87" s="2">
        <v>0</v>
      </c>
      <c r="CS87" s="2">
        <v>1</v>
      </c>
      <c r="CT87" s="2">
        <v>1</v>
      </c>
      <c r="CU87" s="2">
        <v>1</v>
      </c>
      <c r="CV87" s="198">
        <v>1</v>
      </c>
      <c r="CW87" s="2">
        <v>1</v>
      </c>
      <c r="CX87" s="2">
        <v>2</v>
      </c>
      <c r="CY87" s="2">
        <v>2</v>
      </c>
      <c r="CZ87" s="2">
        <v>1</v>
      </c>
      <c r="DA87" s="2">
        <v>1</v>
      </c>
      <c r="DB87" s="2">
        <v>1</v>
      </c>
      <c r="DC87" s="2">
        <v>1</v>
      </c>
      <c r="DD87" s="2">
        <v>1</v>
      </c>
      <c r="DE87" s="2">
        <v>1</v>
      </c>
      <c r="DF87" s="2">
        <v>1</v>
      </c>
      <c r="DG87" s="2">
        <v>1</v>
      </c>
      <c r="DH87" s="2">
        <v>1</v>
      </c>
      <c r="DI87" s="2">
        <v>1</v>
      </c>
      <c r="DJ87" s="2">
        <v>1</v>
      </c>
      <c r="DK87" s="2">
        <v>1</v>
      </c>
      <c r="DL87" s="2">
        <v>1</v>
      </c>
      <c r="DM87" s="2">
        <v>1</v>
      </c>
      <c r="DN87" s="2">
        <v>1</v>
      </c>
      <c r="DS87" s="232" t="s">
        <v>26</v>
      </c>
      <c r="DT87" s="232" t="s">
        <v>26</v>
      </c>
      <c r="DU87" s="232" t="s">
        <v>26</v>
      </c>
      <c r="DV87" s="232" t="s">
        <v>26</v>
      </c>
      <c r="DW87" s="232" t="s">
        <v>26</v>
      </c>
      <c r="DX87" s="232" t="s">
        <v>26</v>
      </c>
      <c r="DY87" s="232" t="s">
        <v>26</v>
      </c>
      <c r="DZ87" s="232" t="s">
        <v>26</v>
      </c>
      <c r="EA87" s="232" t="s">
        <v>26</v>
      </c>
      <c r="EB87" s="232" t="s">
        <v>1114</v>
      </c>
      <c r="EC87" s="232" t="s">
        <v>26</v>
      </c>
      <c r="ED87" s="232" t="s">
        <v>26</v>
      </c>
      <c r="EE87" s="232" t="s">
        <v>66</v>
      </c>
      <c r="EF87" s="232" t="s">
        <v>100</v>
      </c>
      <c r="EG87" s="198">
        <v>30</v>
      </c>
      <c r="EH87" s="2" t="s">
        <v>7</v>
      </c>
      <c r="EI87" s="2" t="s">
        <v>9</v>
      </c>
      <c r="EJ87" s="2" t="s">
        <v>1112</v>
      </c>
      <c r="EK87" s="2" t="s">
        <v>22</v>
      </c>
      <c r="EL87" s="2" t="s">
        <v>60</v>
      </c>
      <c r="EM87" s="198">
        <v>4</v>
      </c>
      <c r="EN87" s="2">
        <v>3</v>
      </c>
      <c r="EO87" s="2">
        <v>2</v>
      </c>
      <c r="EP87" s="2">
        <v>3</v>
      </c>
      <c r="EQ87" s="2" t="s">
        <v>16</v>
      </c>
      <c r="ER87" s="2" t="s">
        <v>19</v>
      </c>
      <c r="ES87" s="2" t="s">
        <v>17</v>
      </c>
      <c r="ET87" s="2" t="s">
        <v>18</v>
      </c>
      <c r="EU87" s="2" t="s">
        <v>20</v>
      </c>
      <c r="EV87" s="2">
        <v>3</v>
      </c>
      <c r="EW87" s="2">
        <v>2</v>
      </c>
      <c r="EX87" s="2">
        <v>1</v>
      </c>
      <c r="EY87" s="2">
        <v>3</v>
      </c>
      <c r="FA87" s="2" t="s">
        <v>427</v>
      </c>
      <c r="FB87" s="2" t="s">
        <v>9</v>
      </c>
      <c r="FC87" s="2" t="s">
        <v>14</v>
      </c>
      <c r="FD87" s="2" t="s">
        <v>58</v>
      </c>
      <c r="FE87" s="2" t="s">
        <v>13</v>
      </c>
      <c r="FF87" s="2" t="s">
        <v>7</v>
      </c>
      <c r="FG87" s="2" t="s">
        <v>7</v>
      </c>
      <c r="FH87" s="198" t="s">
        <v>12</v>
      </c>
      <c r="FI87" s="2" t="s">
        <v>57</v>
      </c>
      <c r="FJ87" s="2" t="s">
        <v>9</v>
      </c>
      <c r="FK87" s="2" t="s">
        <v>7</v>
      </c>
      <c r="FM87" s="2" t="s">
        <v>1111</v>
      </c>
      <c r="FN87" s="2" t="s">
        <v>9</v>
      </c>
      <c r="FO87" s="2" t="s">
        <v>9</v>
      </c>
      <c r="FP87" s="2" t="s">
        <v>7</v>
      </c>
      <c r="FR87" s="2" t="s">
        <v>7</v>
      </c>
      <c r="FS87" s="2" t="s">
        <v>7</v>
      </c>
      <c r="FW87" s="2" t="s">
        <v>121</v>
      </c>
      <c r="FX87" s="2">
        <v>5</v>
      </c>
      <c r="GF87" s="2" t="s">
        <v>5</v>
      </c>
      <c r="GV87" s="2" t="s">
        <v>54</v>
      </c>
      <c r="GZ87" s="2" t="s">
        <v>141</v>
      </c>
      <c r="HA87" s="2" t="s">
        <v>1</v>
      </c>
      <c r="HB87" s="2" t="s">
        <v>1</v>
      </c>
      <c r="HD87" s="2" t="s">
        <v>1</v>
      </c>
      <c r="HL87" s="2" t="s">
        <v>0</v>
      </c>
      <c r="HM87">
        <f t="shared" si="9"/>
        <v>21</v>
      </c>
      <c r="HN87">
        <f t="shared" si="10"/>
        <v>4</v>
      </c>
      <c r="HO87">
        <f t="shared" si="11"/>
        <v>8</v>
      </c>
      <c r="HP87" s="1">
        <f t="shared" si="12"/>
        <v>6</v>
      </c>
      <c r="HQ87" s="1">
        <f t="shared" si="13"/>
        <v>6</v>
      </c>
      <c r="HR87" s="1">
        <f t="shared" si="14"/>
        <v>6</v>
      </c>
      <c r="HS87" s="1">
        <f t="shared" si="15"/>
        <v>6</v>
      </c>
      <c r="HT87" s="1">
        <f>(5-AQ87)+(5-AR87)+AS87+AT87+(5-AU87)+AV87+AW87+(5-AX87)+AY87+(5-AZ87)+(5-BA87)+BB87+BC87+BD87+(5-BE87)+(5-BF87)+BG87+BH87+(5-BI87)+(5-BJ87)</f>
        <v>45</v>
      </c>
      <c r="HU87" s="1">
        <f t="shared" si="17"/>
        <v>0</v>
      </c>
    </row>
    <row r="88" spans="1:237" ht="26" x14ac:dyDescent="0.35">
      <c r="A88" s="4">
        <v>43953.275146296291</v>
      </c>
      <c r="C88" s="2">
        <v>40</v>
      </c>
      <c r="D88" s="2" t="s">
        <v>51</v>
      </c>
      <c r="E88" s="2" t="s">
        <v>138</v>
      </c>
      <c r="F88" s="2"/>
      <c r="G88" s="2"/>
      <c r="H88" s="2"/>
      <c r="I88" s="2"/>
      <c r="J88" s="2" t="s">
        <v>7</v>
      </c>
      <c r="L88" s="2" t="s">
        <v>7</v>
      </c>
      <c r="N88" s="2" t="s">
        <v>7</v>
      </c>
      <c r="Q88" s="2" t="s">
        <v>20</v>
      </c>
      <c r="R88" s="2" t="s">
        <v>40</v>
      </c>
      <c r="S88" s="2" t="s">
        <v>20</v>
      </c>
      <c r="T88" s="2" t="s">
        <v>20</v>
      </c>
      <c r="U88" s="2" t="s">
        <v>20</v>
      </c>
      <c r="V88" s="2" t="s">
        <v>39</v>
      </c>
      <c r="W88" s="2">
        <v>2</v>
      </c>
      <c r="X88" s="2">
        <v>2</v>
      </c>
      <c r="Y88" s="2" t="s">
        <v>20</v>
      </c>
      <c r="Z88" s="2" t="s">
        <v>38</v>
      </c>
      <c r="AA88" s="2" t="s">
        <v>9</v>
      </c>
      <c r="AB88" s="2" t="s">
        <v>1110</v>
      </c>
      <c r="AC88" s="2" t="s">
        <v>9</v>
      </c>
      <c r="AD88" s="2" t="s">
        <v>1109</v>
      </c>
      <c r="AE88" s="2" t="s">
        <v>9</v>
      </c>
      <c r="AF88" s="2" t="s">
        <v>35</v>
      </c>
      <c r="AG88" s="2" t="s">
        <v>1108</v>
      </c>
      <c r="AH88" s="2" t="s">
        <v>9</v>
      </c>
      <c r="AI88" s="2" t="s">
        <v>1107</v>
      </c>
      <c r="AJ88" s="198">
        <v>0</v>
      </c>
      <c r="AK88" s="2">
        <v>0</v>
      </c>
      <c r="AL88" s="2">
        <v>6</v>
      </c>
      <c r="AM88" s="2">
        <v>40</v>
      </c>
      <c r="AN88" s="2">
        <v>0</v>
      </c>
      <c r="AO88" s="2">
        <v>0</v>
      </c>
      <c r="AP88" s="2">
        <v>840</v>
      </c>
      <c r="AQ88" s="198">
        <v>4</v>
      </c>
      <c r="AR88" s="2">
        <v>4</v>
      </c>
      <c r="AS88" s="2">
        <v>1</v>
      </c>
      <c r="AT88" s="2">
        <v>1</v>
      </c>
      <c r="AU88" s="2">
        <v>4</v>
      </c>
      <c r="AV88" s="2">
        <v>2</v>
      </c>
      <c r="AW88" s="2">
        <v>2</v>
      </c>
      <c r="AX88" s="2">
        <v>4</v>
      </c>
      <c r="AY88" s="2">
        <v>1</v>
      </c>
      <c r="AZ88" s="2">
        <v>4</v>
      </c>
      <c r="BA88" s="2">
        <v>4</v>
      </c>
      <c r="BB88" s="2">
        <v>1</v>
      </c>
      <c r="BC88" s="2">
        <v>1</v>
      </c>
      <c r="BD88" s="2">
        <v>1</v>
      </c>
      <c r="BE88" s="2">
        <v>4</v>
      </c>
      <c r="BF88" s="2">
        <v>3</v>
      </c>
      <c r="BG88" s="2">
        <v>1</v>
      </c>
      <c r="BH88" s="2">
        <v>1</v>
      </c>
      <c r="BI88" s="2">
        <v>4</v>
      </c>
      <c r="BJ88" s="2">
        <v>3</v>
      </c>
      <c r="BK88" s="198">
        <v>0</v>
      </c>
      <c r="BL88" s="2">
        <v>0</v>
      </c>
      <c r="BM88" s="2">
        <v>1</v>
      </c>
      <c r="BN88" s="2">
        <v>0</v>
      </c>
      <c r="BO88" s="2">
        <v>3</v>
      </c>
      <c r="BP88" s="2">
        <v>0</v>
      </c>
      <c r="BQ88" s="2">
        <v>0</v>
      </c>
      <c r="BR88" s="2">
        <v>0</v>
      </c>
      <c r="BS88" s="2">
        <v>3</v>
      </c>
      <c r="BT88" s="2">
        <v>0</v>
      </c>
      <c r="BU88" s="2">
        <v>1</v>
      </c>
      <c r="BV88" s="2">
        <v>0</v>
      </c>
      <c r="BW88" s="2">
        <v>3</v>
      </c>
      <c r="BX88" s="2">
        <v>0</v>
      </c>
      <c r="BY88" s="2">
        <v>0</v>
      </c>
      <c r="BZ88" s="2">
        <v>0</v>
      </c>
      <c r="CA88" s="2">
        <v>0</v>
      </c>
      <c r="CB88" s="2">
        <v>0</v>
      </c>
      <c r="CC88" s="2">
        <v>1</v>
      </c>
      <c r="CD88" s="2">
        <v>1</v>
      </c>
      <c r="CE88" s="2">
        <v>0</v>
      </c>
      <c r="CF88" s="2">
        <v>0</v>
      </c>
      <c r="CG88" s="2">
        <v>0</v>
      </c>
      <c r="CH88" s="2">
        <v>3</v>
      </c>
      <c r="CI88" s="2">
        <v>0</v>
      </c>
      <c r="CJ88" s="2">
        <v>0</v>
      </c>
      <c r="CK88" s="2">
        <v>0</v>
      </c>
      <c r="CL88" s="2">
        <v>0</v>
      </c>
      <c r="CM88" s="2">
        <v>1</v>
      </c>
      <c r="CN88" s="2">
        <v>0</v>
      </c>
      <c r="CO88" s="2">
        <v>0</v>
      </c>
      <c r="CP88" s="2">
        <v>2</v>
      </c>
      <c r="CQ88" s="2">
        <v>0</v>
      </c>
      <c r="CR88" s="2">
        <v>0</v>
      </c>
      <c r="CS88" s="2">
        <v>3</v>
      </c>
      <c r="CT88" s="2">
        <v>2</v>
      </c>
      <c r="CU88" s="2">
        <v>0</v>
      </c>
      <c r="CV88" s="198">
        <v>1</v>
      </c>
      <c r="CW88" s="2">
        <v>1</v>
      </c>
      <c r="CX88" s="2">
        <v>1</v>
      </c>
      <c r="CY88" s="2">
        <v>1</v>
      </c>
      <c r="CZ88" s="2">
        <v>1</v>
      </c>
      <c r="DA88" s="2">
        <v>1</v>
      </c>
      <c r="DB88" s="2">
        <v>1</v>
      </c>
      <c r="DC88" s="2">
        <v>1</v>
      </c>
      <c r="DD88" s="2">
        <v>1</v>
      </c>
      <c r="DE88" s="2">
        <v>1</v>
      </c>
      <c r="DF88" s="2">
        <v>1</v>
      </c>
      <c r="DG88" s="2">
        <v>1</v>
      </c>
      <c r="DH88" s="2">
        <v>1</v>
      </c>
      <c r="DI88" s="2">
        <v>1</v>
      </c>
      <c r="DJ88" s="2">
        <v>1</v>
      </c>
      <c r="DK88" s="2">
        <v>1</v>
      </c>
      <c r="DL88" s="2">
        <v>1</v>
      </c>
      <c r="DM88" s="2">
        <v>1</v>
      </c>
      <c r="DN88" s="2">
        <v>1</v>
      </c>
      <c r="DO88" s="231" t="s">
        <v>106</v>
      </c>
      <c r="DP88" s="232" t="s">
        <v>1104</v>
      </c>
      <c r="DQ88" s="233" t="s">
        <v>1103</v>
      </c>
      <c r="DR88" s="232">
        <v>8</v>
      </c>
      <c r="DS88" s="232" t="s">
        <v>103</v>
      </c>
      <c r="DT88" s="232" t="s">
        <v>26</v>
      </c>
      <c r="DU88" s="232" t="s">
        <v>103</v>
      </c>
      <c r="DV88" s="232" t="s">
        <v>26</v>
      </c>
      <c r="DW88" s="232" t="s">
        <v>26</v>
      </c>
      <c r="DX88" s="232" t="s">
        <v>26</v>
      </c>
      <c r="DY88" s="232" t="s">
        <v>103</v>
      </c>
      <c r="DZ88" s="232" t="s">
        <v>26</v>
      </c>
      <c r="EA88" s="232" t="s">
        <v>103</v>
      </c>
      <c r="EB88" s="232" t="s">
        <v>7</v>
      </c>
      <c r="EC88" s="232" t="s">
        <v>26</v>
      </c>
      <c r="ED88" s="232" t="s">
        <v>26</v>
      </c>
      <c r="EE88" s="232" t="s">
        <v>66</v>
      </c>
      <c r="EF88" s="232" t="s">
        <v>23</v>
      </c>
      <c r="EG88" s="198">
        <v>10</v>
      </c>
      <c r="EH88" s="2" t="s">
        <v>9</v>
      </c>
      <c r="EI88" s="2" t="s">
        <v>7</v>
      </c>
      <c r="EK88" s="2" t="s">
        <v>21</v>
      </c>
      <c r="EL88" s="2" t="s">
        <v>96</v>
      </c>
      <c r="EM88" s="198">
        <v>4</v>
      </c>
      <c r="EN88" s="2">
        <v>3</v>
      </c>
      <c r="EO88" s="2">
        <v>3</v>
      </c>
      <c r="EP88" s="2">
        <v>2</v>
      </c>
      <c r="EQ88" s="2" t="s">
        <v>17</v>
      </c>
      <c r="ER88" s="2" t="s">
        <v>19</v>
      </c>
      <c r="ES88" s="2" t="s">
        <v>16</v>
      </c>
      <c r="ET88" s="2" t="s">
        <v>18</v>
      </c>
      <c r="EU88" s="2" t="s">
        <v>18</v>
      </c>
      <c r="EV88" s="2">
        <v>2</v>
      </c>
      <c r="EW88" s="2">
        <v>2</v>
      </c>
      <c r="EX88" s="2">
        <v>1</v>
      </c>
      <c r="EY88" s="2">
        <v>5</v>
      </c>
      <c r="FA88" s="2" t="s">
        <v>233</v>
      </c>
      <c r="FB88" s="2" t="s">
        <v>7</v>
      </c>
      <c r="FC88" s="2" t="s">
        <v>14</v>
      </c>
      <c r="FD88" s="2" t="s">
        <v>14</v>
      </c>
      <c r="FE88" s="2" t="s">
        <v>7</v>
      </c>
      <c r="FF88" s="2" t="s">
        <v>7</v>
      </c>
      <c r="FG88" s="2" t="s">
        <v>7</v>
      </c>
      <c r="FH88" s="198" t="s">
        <v>12</v>
      </c>
      <c r="FI88" s="2" t="s">
        <v>11</v>
      </c>
      <c r="FJ88" s="2" t="s">
        <v>7</v>
      </c>
      <c r="FK88" s="2" t="s">
        <v>7</v>
      </c>
      <c r="FM88" s="2" t="s">
        <v>1102</v>
      </c>
      <c r="FN88" s="2" t="s">
        <v>9</v>
      </c>
      <c r="FO88" s="2" t="s">
        <v>9</v>
      </c>
      <c r="FP88" s="2" t="s">
        <v>9</v>
      </c>
      <c r="FQ88" s="2" t="s">
        <v>8</v>
      </c>
      <c r="FR88" s="2" t="s">
        <v>7</v>
      </c>
      <c r="FS88" s="2" t="s">
        <v>7</v>
      </c>
      <c r="FU88" s="2" t="s">
        <v>7</v>
      </c>
      <c r="FV88" s="2" t="s">
        <v>7</v>
      </c>
      <c r="FW88" s="2" t="s">
        <v>308</v>
      </c>
      <c r="FZ88" s="2">
        <v>8</v>
      </c>
      <c r="GF88" s="2" t="s">
        <v>5</v>
      </c>
      <c r="GV88" s="2" t="s">
        <v>54</v>
      </c>
      <c r="GZ88" s="2" t="s">
        <v>141</v>
      </c>
      <c r="HA88" s="2" t="s">
        <v>1</v>
      </c>
      <c r="HB88" s="2" t="s">
        <v>1</v>
      </c>
      <c r="HD88" s="2" t="s">
        <v>1</v>
      </c>
      <c r="HL88" s="2" t="s">
        <v>0</v>
      </c>
      <c r="HM88">
        <f t="shared" si="9"/>
        <v>19</v>
      </c>
      <c r="HN88">
        <f t="shared" si="10"/>
        <v>2</v>
      </c>
      <c r="HO88">
        <f t="shared" si="11"/>
        <v>17</v>
      </c>
      <c r="HP88" s="1">
        <f t="shared" si="12"/>
        <v>1</v>
      </c>
      <c r="HQ88" s="1">
        <f t="shared" si="13"/>
        <v>0</v>
      </c>
      <c r="HR88" s="1">
        <f t="shared" si="14"/>
        <v>2</v>
      </c>
      <c r="HS88" s="1">
        <f t="shared" si="15"/>
        <v>2</v>
      </c>
      <c r="HT88" s="1">
        <f t="shared" ref="HT88:HT96" si="18">(5-AQ88)+(5-AR88)+AS88+AT88+(5-AU88)+AV88+AW88+(5-AX88)+AY88+(5-AZ88)+(5-BA88)+BB88+BC88+BD88+(5-BE88)+(5-BF88)+BG88+BH88+(5-BI88)+(5-BJ88)</f>
        <v>24</v>
      </c>
      <c r="HU88" s="1">
        <f t="shared" si="17"/>
        <v>960</v>
      </c>
    </row>
    <row r="89" spans="1:237" ht="26" x14ac:dyDescent="0.35">
      <c r="A89" s="4">
        <v>43954.192209236113</v>
      </c>
      <c r="C89" s="2">
        <v>46</v>
      </c>
      <c r="D89" s="2" t="s">
        <v>139</v>
      </c>
      <c r="E89" s="2" t="s">
        <v>138</v>
      </c>
      <c r="F89" s="2"/>
      <c r="G89" s="2"/>
      <c r="H89" s="2"/>
      <c r="I89" s="2"/>
      <c r="J89" s="2" t="s">
        <v>7</v>
      </c>
      <c r="L89" s="2" t="s">
        <v>7</v>
      </c>
      <c r="N89" s="2" t="s">
        <v>7</v>
      </c>
      <c r="Q89" s="2" t="s">
        <v>20</v>
      </c>
      <c r="R89" s="2" t="s">
        <v>40</v>
      </c>
      <c r="S89" s="2">
        <v>1</v>
      </c>
      <c r="T89" s="2">
        <v>3</v>
      </c>
      <c r="U89" s="2" t="s">
        <v>20</v>
      </c>
      <c r="V89" s="2" t="s">
        <v>39</v>
      </c>
      <c r="W89" s="2" t="s">
        <v>20</v>
      </c>
      <c r="X89" s="2" t="s">
        <v>20</v>
      </c>
      <c r="Y89" s="2" t="s">
        <v>79</v>
      </c>
      <c r="Z89" s="2" t="s">
        <v>38</v>
      </c>
      <c r="AA89" s="2" t="s">
        <v>9</v>
      </c>
      <c r="AB89" s="2" t="s">
        <v>1072</v>
      </c>
      <c r="AC89" s="2" t="s">
        <v>9</v>
      </c>
      <c r="AD89" s="2" t="s">
        <v>1071</v>
      </c>
      <c r="AE89" s="2" t="s">
        <v>9</v>
      </c>
      <c r="AF89" s="2" t="s">
        <v>112</v>
      </c>
      <c r="AG89" s="2" t="s">
        <v>34</v>
      </c>
      <c r="AH89" s="2" t="s">
        <v>7</v>
      </c>
      <c r="AJ89" s="198">
        <v>3</v>
      </c>
      <c r="AK89" s="2">
        <v>60</v>
      </c>
      <c r="AL89" s="2">
        <v>3</v>
      </c>
      <c r="AM89" s="2">
        <v>60</v>
      </c>
      <c r="AN89" s="2">
        <v>3</v>
      </c>
      <c r="AO89" s="2">
        <v>120</v>
      </c>
      <c r="AP89" s="2">
        <v>180</v>
      </c>
      <c r="AQ89" s="198">
        <v>2</v>
      </c>
      <c r="AR89" s="2">
        <v>2</v>
      </c>
      <c r="AS89" s="2">
        <v>3</v>
      </c>
      <c r="AT89" s="2">
        <v>3</v>
      </c>
      <c r="AU89" s="2">
        <v>3</v>
      </c>
      <c r="AV89" s="2">
        <v>2</v>
      </c>
      <c r="AW89" s="2">
        <v>3</v>
      </c>
      <c r="AX89" s="2">
        <v>1</v>
      </c>
      <c r="AY89" s="2">
        <v>3</v>
      </c>
      <c r="AZ89" s="2">
        <v>2</v>
      </c>
      <c r="BA89" s="2">
        <v>3</v>
      </c>
      <c r="BB89" s="2">
        <v>3</v>
      </c>
      <c r="BC89" s="2">
        <v>2</v>
      </c>
      <c r="BD89" s="2">
        <v>4</v>
      </c>
      <c r="BE89" s="2">
        <v>1</v>
      </c>
      <c r="BF89" s="2">
        <v>2</v>
      </c>
      <c r="BG89" s="2">
        <v>3</v>
      </c>
      <c r="BH89" s="2">
        <v>4</v>
      </c>
      <c r="BI89" s="2">
        <v>2</v>
      </c>
      <c r="BJ89" s="2">
        <v>2</v>
      </c>
      <c r="BK89" s="198">
        <v>2</v>
      </c>
      <c r="BL89" s="2">
        <v>2</v>
      </c>
      <c r="BM89" s="2">
        <v>2</v>
      </c>
      <c r="BN89" s="2">
        <v>1</v>
      </c>
      <c r="BO89" s="2">
        <v>2</v>
      </c>
      <c r="BP89" s="2">
        <v>3</v>
      </c>
      <c r="BQ89" s="2">
        <v>2</v>
      </c>
      <c r="BR89" s="2">
        <v>1</v>
      </c>
      <c r="BS89" s="2">
        <v>1</v>
      </c>
      <c r="BT89" s="2">
        <v>2</v>
      </c>
      <c r="BU89" s="2">
        <v>1</v>
      </c>
      <c r="BV89" s="2">
        <v>1</v>
      </c>
      <c r="BW89" s="2">
        <v>2</v>
      </c>
      <c r="BX89" s="2">
        <v>1</v>
      </c>
      <c r="BY89" s="2">
        <v>2</v>
      </c>
      <c r="BZ89" s="2">
        <v>2</v>
      </c>
      <c r="CA89" s="2">
        <v>3</v>
      </c>
      <c r="CB89" s="2">
        <v>3</v>
      </c>
      <c r="CC89" s="2">
        <v>2</v>
      </c>
      <c r="CD89" s="2">
        <v>3</v>
      </c>
      <c r="CE89" s="2">
        <v>2</v>
      </c>
      <c r="CF89" s="2">
        <v>3</v>
      </c>
      <c r="CG89" s="2">
        <v>1</v>
      </c>
      <c r="CH89" s="2">
        <v>1</v>
      </c>
      <c r="CI89" s="2">
        <v>1</v>
      </c>
      <c r="CJ89" s="2">
        <v>2</v>
      </c>
      <c r="CK89" s="2">
        <v>3</v>
      </c>
      <c r="CL89" s="2">
        <v>2</v>
      </c>
      <c r="CM89" s="2">
        <v>2</v>
      </c>
      <c r="CN89" s="2">
        <v>2</v>
      </c>
      <c r="CO89" s="2">
        <v>1</v>
      </c>
      <c r="CP89" s="2">
        <v>1</v>
      </c>
      <c r="CQ89" s="2">
        <v>1</v>
      </c>
      <c r="CR89" s="2">
        <v>4</v>
      </c>
      <c r="CS89" s="2">
        <v>2</v>
      </c>
      <c r="CT89" s="2">
        <v>3</v>
      </c>
      <c r="CU89" s="2">
        <v>2</v>
      </c>
      <c r="CV89" s="198">
        <v>2</v>
      </c>
      <c r="CW89" s="2">
        <v>2</v>
      </c>
      <c r="CX89" s="2">
        <v>3</v>
      </c>
      <c r="CY89" s="2">
        <v>1</v>
      </c>
      <c r="CZ89" s="2">
        <v>1</v>
      </c>
      <c r="DA89" s="2">
        <v>1</v>
      </c>
      <c r="DB89" s="2">
        <v>1</v>
      </c>
      <c r="DC89" s="2">
        <v>2</v>
      </c>
      <c r="DD89" s="2">
        <v>2</v>
      </c>
      <c r="DE89" s="2">
        <v>1</v>
      </c>
      <c r="DF89" s="2">
        <v>2</v>
      </c>
      <c r="DG89" s="2">
        <v>1</v>
      </c>
      <c r="DH89" s="2">
        <v>3</v>
      </c>
      <c r="DI89" s="2">
        <v>3</v>
      </c>
      <c r="DJ89" s="2">
        <v>2</v>
      </c>
      <c r="DK89" s="2">
        <v>2</v>
      </c>
      <c r="DL89" s="2">
        <v>1</v>
      </c>
      <c r="DM89" s="2">
        <v>1</v>
      </c>
      <c r="DN89" s="2">
        <v>1</v>
      </c>
      <c r="DO89" s="231" t="s">
        <v>733</v>
      </c>
      <c r="DP89" s="232" t="s">
        <v>1067</v>
      </c>
      <c r="DQ89" s="233" t="s">
        <v>1066</v>
      </c>
      <c r="DR89" s="232">
        <v>7</v>
      </c>
      <c r="DS89" s="232" t="s">
        <v>26</v>
      </c>
      <c r="DT89" s="232" t="s">
        <v>26</v>
      </c>
      <c r="DU89" s="232" t="s">
        <v>68</v>
      </c>
      <c r="DV89" s="232" t="s">
        <v>26</v>
      </c>
      <c r="DW89" s="232" t="s">
        <v>26</v>
      </c>
      <c r="DX89" s="232" t="s">
        <v>103</v>
      </c>
      <c r="DY89" s="232" t="s">
        <v>69</v>
      </c>
      <c r="DZ89" s="232" t="s">
        <v>26</v>
      </c>
      <c r="EA89" s="232" t="s">
        <v>26</v>
      </c>
      <c r="EB89" s="232" t="s">
        <v>1065</v>
      </c>
      <c r="EC89" s="232" t="s">
        <v>26</v>
      </c>
      <c r="ED89" s="232" t="s">
        <v>26</v>
      </c>
      <c r="EE89" s="232" t="s">
        <v>66</v>
      </c>
      <c r="EF89" s="232" t="s">
        <v>100</v>
      </c>
      <c r="EG89" s="198">
        <v>120</v>
      </c>
      <c r="EH89" s="2" t="s">
        <v>7</v>
      </c>
      <c r="EI89" s="2" t="s">
        <v>9</v>
      </c>
      <c r="EJ89" s="2" t="s">
        <v>488</v>
      </c>
      <c r="EK89" s="2" t="s">
        <v>21</v>
      </c>
      <c r="EL89" s="2" t="s">
        <v>96</v>
      </c>
      <c r="EM89" s="198">
        <v>4</v>
      </c>
      <c r="EN89" s="2">
        <v>2</v>
      </c>
      <c r="EO89" s="2">
        <v>4</v>
      </c>
      <c r="EP89" s="2">
        <v>5</v>
      </c>
      <c r="EQ89" s="2" t="s">
        <v>16</v>
      </c>
      <c r="ER89" s="2" t="s">
        <v>17</v>
      </c>
      <c r="ES89" s="2" t="s">
        <v>18</v>
      </c>
      <c r="ET89" s="2" t="s">
        <v>19</v>
      </c>
      <c r="EU89" s="2" t="s">
        <v>20</v>
      </c>
      <c r="EV89" s="2">
        <v>3</v>
      </c>
      <c r="EW89" s="2">
        <v>1</v>
      </c>
      <c r="EX89" s="2">
        <v>4</v>
      </c>
      <c r="EY89" s="2">
        <v>3</v>
      </c>
      <c r="EZ89" s="2" t="s">
        <v>1064</v>
      </c>
      <c r="FA89" s="2" t="s">
        <v>58</v>
      </c>
      <c r="FB89" s="2" t="s">
        <v>7</v>
      </c>
      <c r="FC89" s="2" t="s">
        <v>233</v>
      </c>
      <c r="FD89" s="2" t="s">
        <v>162</v>
      </c>
      <c r="FE89" s="2" t="s">
        <v>13</v>
      </c>
      <c r="FF89" s="2" t="s">
        <v>13</v>
      </c>
      <c r="FG89" s="2" t="s">
        <v>9</v>
      </c>
      <c r="FH89" s="198" t="s">
        <v>161</v>
      </c>
      <c r="FI89" s="2" t="s">
        <v>11</v>
      </c>
      <c r="FJ89" s="2" t="s">
        <v>7</v>
      </c>
      <c r="FK89" s="2" t="s">
        <v>7</v>
      </c>
      <c r="FM89" s="2" t="s">
        <v>1063</v>
      </c>
      <c r="FN89" s="2" t="s">
        <v>9</v>
      </c>
      <c r="FO89" s="2" t="s">
        <v>9</v>
      </c>
      <c r="FP89" s="2" t="s">
        <v>9</v>
      </c>
      <c r="FQ89" s="2" t="s">
        <v>8</v>
      </c>
      <c r="FR89" s="2" t="s">
        <v>9</v>
      </c>
      <c r="FS89" s="2" t="s">
        <v>7</v>
      </c>
      <c r="FU89" s="2" t="s">
        <v>7</v>
      </c>
      <c r="FV89" s="2" t="s">
        <v>7</v>
      </c>
      <c r="FW89" s="2" t="s">
        <v>55</v>
      </c>
      <c r="GE89" s="2">
        <v>9</v>
      </c>
      <c r="GF89" s="2" t="s">
        <v>5</v>
      </c>
      <c r="GG89" s="2" t="s">
        <v>1062</v>
      </c>
      <c r="GH89" s="2" t="s">
        <v>1</v>
      </c>
      <c r="GJ89" s="2" t="s">
        <v>1</v>
      </c>
      <c r="GN89" s="2" t="s">
        <v>1</v>
      </c>
      <c r="GV89" s="2" t="s">
        <v>1</v>
      </c>
      <c r="HL89" s="2" t="s">
        <v>0</v>
      </c>
      <c r="HM89">
        <f t="shared" si="9"/>
        <v>32</v>
      </c>
      <c r="HN89">
        <f t="shared" si="10"/>
        <v>15</v>
      </c>
      <c r="HO89">
        <f t="shared" si="11"/>
        <v>9</v>
      </c>
      <c r="HP89" s="1">
        <f t="shared" si="12"/>
        <v>11</v>
      </c>
      <c r="HQ89" s="1">
        <f t="shared" si="13"/>
        <v>14</v>
      </c>
      <c r="HR89" s="1">
        <f t="shared" si="14"/>
        <v>11</v>
      </c>
      <c r="HS89" s="1">
        <f t="shared" si="15"/>
        <v>11</v>
      </c>
      <c r="HT89" s="1">
        <f t="shared" si="18"/>
        <v>60</v>
      </c>
      <c r="HU89" s="1">
        <f t="shared" si="17"/>
        <v>3060</v>
      </c>
    </row>
    <row r="90" spans="1:237" ht="26" x14ac:dyDescent="0.35">
      <c r="A90" s="4">
        <v>43954.349499421296</v>
      </c>
      <c r="C90" s="2">
        <v>45</v>
      </c>
      <c r="D90" s="2" t="s">
        <v>139</v>
      </c>
      <c r="E90" s="2" t="s">
        <v>138</v>
      </c>
      <c r="F90" s="2"/>
      <c r="G90" s="2"/>
      <c r="H90" s="2"/>
      <c r="I90" s="2"/>
      <c r="J90" s="2" t="s">
        <v>7</v>
      </c>
      <c r="L90" s="2" t="s">
        <v>7</v>
      </c>
      <c r="N90" s="2" t="s">
        <v>7</v>
      </c>
      <c r="Q90" s="2" t="s">
        <v>20</v>
      </c>
      <c r="R90" s="2" t="s">
        <v>40</v>
      </c>
      <c r="S90" s="2">
        <v>3</v>
      </c>
      <c r="T90" s="2" t="s">
        <v>20</v>
      </c>
      <c r="U90" s="2" t="s">
        <v>20</v>
      </c>
      <c r="V90" s="2" t="s">
        <v>39</v>
      </c>
      <c r="W90" s="2">
        <v>3</v>
      </c>
      <c r="X90" s="2" t="s">
        <v>20</v>
      </c>
      <c r="Y90" s="2" t="s">
        <v>20</v>
      </c>
      <c r="Z90" s="2" t="s">
        <v>133</v>
      </c>
      <c r="AA90" s="2" t="s">
        <v>9</v>
      </c>
      <c r="AB90" s="2" t="s">
        <v>1050</v>
      </c>
      <c r="AC90" s="2" t="s">
        <v>9</v>
      </c>
      <c r="AD90" s="2" t="s">
        <v>1049</v>
      </c>
      <c r="AE90" s="2" t="s">
        <v>9</v>
      </c>
      <c r="AF90" s="2" t="s">
        <v>112</v>
      </c>
      <c r="AG90" s="2" t="s">
        <v>1048</v>
      </c>
      <c r="AH90" s="2" t="s">
        <v>9</v>
      </c>
      <c r="AI90" s="2" t="s">
        <v>1047</v>
      </c>
      <c r="AJ90" s="198">
        <v>0</v>
      </c>
      <c r="AK90" s="2">
        <v>0</v>
      </c>
      <c r="AL90" s="2">
        <v>0</v>
      </c>
      <c r="AM90" s="2">
        <v>120</v>
      </c>
      <c r="AN90" s="2">
        <v>1</v>
      </c>
      <c r="AO90" s="2">
        <v>60</v>
      </c>
      <c r="AP90" s="2">
        <v>360</v>
      </c>
      <c r="AQ90" s="198">
        <v>3</v>
      </c>
      <c r="AR90" s="2">
        <v>2</v>
      </c>
      <c r="AS90" s="2">
        <v>3</v>
      </c>
      <c r="AT90" s="2">
        <v>3</v>
      </c>
      <c r="AU90" s="2">
        <v>2</v>
      </c>
      <c r="AV90" s="2">
        <v>2</v>
      </c>
      <c r="AW90" s="2">
        <v>3</v>
      </c>
      <c r="AX90" s="2">
        <v>1</v>
      </c>
      <c r="AY90" s="2">
        <v>2</v>
      </c>
      <c r="AZ90" s="2">
        <v>2</v>
      </c>
      <c r="BA90" s="2">
        <v>2</v>
      </c>
      <c r="BB90" s="2">
        <v>3</v>
      </c>
      <c r="BC90" s="2">
        <v>3</v>
      </c>
      <c r="BD90" s="2">
        <v>1</v>
      </c>
      <c r="BE90" s="2">
        <v>3</v>
      </c>
      <c r="BF90" s="2">
        <v>2</v>
      </c>
      <c r="BG90" s="2">
        <v>4</v>
      </c>
      <c r="BH90" s="2">
        <v>3</v>
      </c>
      <c r="BI90" s="2">
        <v>3</v>
      </c>
      <c r="BJ90" s="2">
        <v>2</v>
      </c>
      <c r="BK90" s="198">
        <v>3</v>
      </c>
      <c r="BL90" s="2">
        <v>2</v>
      </c>
      <c r="BM90" s="2">
        <v>2</v>
      </c>
      <c r="BN90" s="2">
        <v>2</v>
      </c>
      <c r="BO90" s="2">
        <v>2</v>
      </c>
      <c r="BP90" s="2">
        <v>2</v>
      </c>
      <c r="BQ90" s="2">
        <v>2</v>
      </c>
      <c r="BR90" s="2">
        <v>2</v>
      </c>
      <c r="BS90" s="2">
        <v>1</v>
      </c>
      <c r="BT90" s="2">
        <v>1</v>
      </c>
      <c r="BU90" s="2">
        <v>2</v>
      </c>
      <c r="BV90" s="2">
        <v>2</v>
      </c>
      <c r="BW90" s="2">
        <v>1</v>
      </c>
      <c r="BX90" s="2">
        <v>2</v>
      </c>
      <c r="BY90" s="2">
        <v>2</v>
      </c>
      <c r="BZ90" s="2">
        <v>3</v>
      </c>
      <c r="CA90" s="2">
        <v>2</v>
      </c>
      <c r="CB90" s="2">
        <v>1</v>
      </c>
      <c r="CC90" s="2">
        <v>3</v>
      </c>
      <c r="CD90" s="2">
        <v>2</v>
      </c>
      <c r="CE90" s="2">
        <v>2</v>
      </c>
      <c r="CF90" s="2">
        <v>2</v>
      </c>
      <c r="CG90" s="2">
        <v>0</v>
      </c>
      <c r="CH90" s="2">
        <v>2</v>
      </c>
      <c r="CI90" s="2">
        <v>1</v>
      </c>
      <c r="CJ90" s="2">
        <v>1</v>
      </c>
      <c r="CK90" s="2">
        <v>3</v>
      </c>
      <c r="CL90" s="2">
        <v>2</v>
      </c>
      <c r="CM90" s="2">
        <v>1</v>
      </c>
      <c r="CN90" s="2">
        <v>2</v>
      </c>
      <c r="CO90" s="2">
        <v>1</v>
      </c>
      <c r="CP90" s="2">
        <v>1</v>
      </c>
      <c r="CQ90" s="2">
        <v>2</v>
      </c>
      <c r="CR90" s="2">
        <v>2</v>
      </c>
      <c r="CS90" s="2">
        <v>1</v>
      </c>
      <c r="CT90" s="2">
        <v>2</v>
      </c>
      <c r="CU90" s="2">
        <v>1</v>
      </c>
      <c r="CV90" s="198">
        <v>1</v>
      </c>
      <c r="CW90" s="2">
        <v>1</v>
      </c>
      <c r="CX90" s="2">
        <v>4</v>
      </c>
      <c r="CY90" s="2">
        <v>1</v>
      </c>
      <c r="CZ90" s="2">
        <v>1</v>
      </c>
      <c r="DA90" s="2">
        <v>1</v>
      </c>
      <c r="DB90" s="2">
        <v>1</v>
      </c>
      <c r="DC90" s="2">
        <v>3</v>
      </c>
      <c r="DD90" s="2">
        <v>2</v>
      </c>
      <c r="DE90" s="2">
        <v>1</v>
      </c>
      <c r="DF90" s="2">
        <v>1</v>
      </c>
      <c r="DG90" s="2">
        <v>1</v>
      </c>
      <c r="DH90" s="2">
        <v>3</v>
      </c>
      <c r="DI90" s="2">
        <v>3</v>
      </c>
      <c r="DJ90" s="2">
        <v>1</v>
      </c>
      <c r="DK90" s="2">
        <v>2</v>
      </c>
      <c r="DL90" s="2">
        <v>2</v>
      </c>
      <c r="DM90" s="2">
        <v>1</v>
      </c>
      <c r="DN90" s="2">
        <v>1</v>
      </c>
      <c r="DO90" s="234" t="s">
        <v>1045</v>
      </c>
      <c r="DP90" s="232" t="s">
        <v>533</v>
      </c>
      <c r="DQ90" s="232" t="s">
        <v>1044</v>
      </c>
      <c r="DR90" s="232">
        <v>7</v>
      </c>
      <c r="DS90" s="232" t="s">
        <v>69</v>
      </c>
      <c r="DT90" s="232" t="s">
        <v>69</v>
      </c>
      <c r="DU90" s="232" t="s">
        <v>103</v>
      </c>
      <c r="DV90" s="232" t="s">
        <v>103</v>
      </c>
      <c r="DW90" s="232" t="s">
        <v>26</v>
      </c>
      <c r="DX90" s="232" t="s">
        <v>103</v>
      </c>
      <c r="DY90" s="232" t="s">
        <v>26</v>
      </c>
      <c r="DZ90" s="232" t="s">
        <v>26</v>
      </c>
      <c r="EA90" s="232" t="s">
        <v>26</v>
      </c>
      <c r="EB90" s="232" t="s">
        <v>1043</v>
      </c>
      <c r="EC90" s="232" t="s">
        <v>125</v>
      </c>
      <c r="ED90" s="232" t="s">
        <v>26</v>
      </c>
      <c r="EE90" s="232" t="s">
        <v>24</v>
      </c>
      <c r="EF90" s="232" t="s">
        <v>100</v>
      </c>
      <c r="EG90" s="198">
        <v>120</v>
      </c>
      <c r="EH90" s="2" t="s">
        <v>9</v>
      </c>
      <c r="EI90" s="2" t="s">
        <v>7</v>
      </c>
      <c r="EJ90" s="2" t="s">
        <v>1042</v>
      </c>
      <c r="EK90" s="2" t="s">
        <v>60</v>
      </c>
      <c r="EL90" s="2" t="s">
        <v>96</v>
      </c>
      <c r="EM90" s="198">
        <v>4</v>
      </c>
      <c r="EN90" s="2">
        <v>2</v>
      </c>
      <c r="EO90" s="2">
        <v>4</v>
      </c>
      <c r="EP90" s="2">
        <v>3</v>
      </c>
      <c r="EQ90" s="2" t="s">
        <v>19</v>
      </c>
      <c r="ER90" s="2" t="s">
        <v>16</v>
      </c>
      <c r="ES90" s="2" t="s">
        <v>17</v>
      </c>
      <c r="ET90" s="2" t="s">
        <v>18</v>
      </c>
      <c r="EU90" s="2" t="s">
        <v>18</v>
      </c>
      <c r="EV90" s="2">
        <v>2</v>
      </c>
      <c r="EW90" s="2">
        <v>2</v>
      </c>
      <c r="EX90" s="2">
        <v>3</v>
      </c>
      <c r="EY90" s="2">
        <v>5</v>
      </c>
      <c r="EZ90" s="2" t="s">
        <v>1041</v>
      </c>
      <c r="FA90" s="2" t="s">
        <v>233</v>
      </c>
      <c r="FB90" s="2" t="s">
        <v>9</v>
      </c>
      <c r="FC90" s="2" t="s">
        <v>14</v>
      </c>
      <c r="FD90" s="2" t="s">
        <v>14</v>
      </c>
      <c r="FE90" s="2" t="s">
        <v>13</v>
      </c>
      <c r="FF90" s="2" t="s">
        <v>13</v>
      </c>
      <c r="FG90" s="2" t="s">
        <v>9</v>
      </c>
      <c r="FH90" s="198" t="s">
        <v>12</v>
      </c>
      <c r="FI90" s="2" t="s">
        <v>57</v>
      </c>
      <c r="FJ90" s="2" t="s">
        <v>9</v>
      </c>
      <c r="FK90" s="2" t="s">
        <v>7</v>
      </c>
      <c r="FM90" s="2" t="s">
        <v>1040</v>
      </c>
      <c r="FN90" s="2" t="s">
        <v>9</v>
      </c>
      <c r="FO90" s="2" t="s">
        <v>9</v>
      </c>
      <c r="FP90" s="2" t="s">
        <v>7</v>
      </c>
      <c r="FR90" s="2" t="s">
        <v>7</v>
      </c>
      <c r="FS90" s="2" t="s">
        <v>9</v>
      </c>
      <c r="FT90" s="2" t="s">
        <v>1039</v>
      </c>
      <c r="FU90" s="2" t="s">
        <v>9</v>
      </c>
      <c r="FV90" s="2" t="s">
        <v>7</v>
      </c>
      <c r="FW90" s="2" t="s">
        <v>308</v>
      </c>
      <c r="FZ90" s="2">
        <v>10</v>
      </c>
      <c r="GF90" s="2" t="s">
        <v>5</v>
      </c>
      <c r="GV90" s="2" t="s">
        <v>54</v>
      </c>
      <c r="GW90" s="2" t="s">
        <v>1</v>
      </c>
      <c r="GX90" s="2" t="s">
        <v>1</v>
      </c>
      <c r="GZ90" s="2" t="s">
        <v>1</v>
      </c>
      <c r="HD90" s="2" t="s">
        <v>1</v>
      </c>
      <c r="HL90" s="2" t="s">
        <v>0</v>
      </c>
      <c r="HM90">
        <f t="shared" si="9"/>
        <v>31</v>
      </c>
      <c r="HN90">
        <f t="shared" si="10"/>
        <v>10</v>
      </c>
      <c r="HO90">
        <f t="shared" si="11"/>
        <v>8</v>
      </c>
      <c r="HP90" s="1">
        <f t="shared" si="12"/>
        <v>14</v>
      </c>
      <c r="HQ90" s="1">
        <f t="shared" si="13"/>
        <v>14</v>
      </c>
      <c r="HR90" s="1">
        <f t="shared" si="14"/>
        <v>13</v>
      </c>
      <c r="HS90" s="1">
        <f t="shared" si="15"/>
        <v>6</v>
      </c>
      <c r="HT90" s="1">
        <f t="shared" si="18"/>
        <v>55</v>
      </c>
      <c r="HU90" s="1">
        <f t="shared" si="17"/>
        <v>150</v>
      </c>
    </row>
    <row r="91" spans="1:237" ht="26" x14ac:dyDescent="0.35">
      <c r="A91" s="4">
        <v>43955.101466412038</v>
      </c>
      <c r="C91" s="2">
        <v>44</v>
      </c>
      <c r="D91" s="2" t="s">
        <v>51</v>
      </c>
      <c r="E91" s="2" t="s">
        <v>138</v>
      </c>
      <c r="F91" s="2"/>
      <c r="G91" s="2"/>
      <c r="H91" s="2"/>
      <c r="I91" s="2"/>
      <c r="J91" s="2" t="s">
        <v>9</v>
      </c>
      <c r="K91" s="2" t="s">
        <v>1016</v>
      </c>
      <c r="L91" s="2" t="s">
        <v>7</v>
      </c>
      <c r="N91" s="2" t="s">
        <v>7</v>
      </c>
      <c r="P91" s="2" t="s">
        <v>845</v>
      </c>
      <c r="Q91" s="2" t="s">
        <v>20</v>
      </c>
      <c r="R91" s="2" t="s">
        <v>40</v>
      </c>
      <c r="S91" s="2">
        <v>2</v>
      </c>
      <c r="T91" s="2" t="s">
        <v>20</v>
      </c>
      <c r="U91" s="2" t="s">
        <v>20</v>
      </c>
      <c r="V91" s="2" t="s">
        <v>194</v>
      </c>
      <c r="W91" s="2" t="s">
        <v>20</v>
      </c>
      <c r="X91" s="2" t="s">
        <v>20</v>
      </c>
      <c r="Y91" s="2">
        <v>1</v>
      </c>
      <c r="Z91" s="2" t="s">
        <v>38</v>
      </c>
      <c r="AA91" s="2" t="s">
        <v>9</v>
      </c>
      <c r="AB91" s="2" t="s">
        <v>1015</v>
      </c>
      <c r="AC91" s="2" t="s">
        <v>9</v>
      </c>
      <c r="AD91" s="2" t="s">
        <v>1014</v>
      </c>
      <c r="AE91" s="2" t="s">
        <v>7</v>
      </c>
      <c r="AF91" s="2" t="s">
        <v>20</v>
      </c>
      <c r="AH91" s="2" t="s">
        <v>9</v>
      </c>
      <c r="AI91" s="2" t="s">
        <v>1013</v>
      </c>
      <c r="AJ91" s="198">
        <v>0</v>
      </c>
      <c r="AK91" s="1">
        <v>0</v>
      </c>
      <c r="AL91" s="2">
        <v>0</v>
      </c>
      <c r="AM91" s="1">
        <v>0</v>
      </c>
      <c r="AN91" s="2">
        <v>2</v>
      </c>
      <c r="AO91" s="1">
        <v>0</v>
      </c>
      <c r="AP91" s="2">
        <v>30</v>
      </c>
      <c r="AQ91" s="198">
        <v>4</v>
      </c>
      <c r="AR91" s="2">
        <v>4</v>
      </c>
      <c r="AS91" s="2">
        <v>1</v>
      </c>
      <c r="AT91" s="2">
        <v>2</v>
      </c>
      <c r="AU91" s="2">
        <v>4</v>
      </c>
      <c r="AV91" s="2">
        <v>1</v>
      </c>
      <c r="AW91" s="2">
        <v>3</v>
      </c>
      <c r="AX91" s="2">
        <v>3</v>
      </c>
      <c r="AY91" s="2">
        <v>1</v>
      </c>
      <c r="AZ91" s="2">
        <v>3</v>
      </c>
      <c r="BA91" s="2">
        <v>3</v>
      </c>
      <c r="BB91" s="2">
        <v>1</v>
      </c>
      <c r="BC91" s="2">
        <v>1</v>
      </c>
      <c r="BD91" s="2">
        <v>1</v>
      </c>
      <c r="BE91" s="2">
        <v>3</v>
      </c>
      <c r="BF91" s="2">
        <v>3</v>
      </c>
      <c r="BG91" s="2">
        <v>2</v>
      </c>
      <c r="BH91" s="2">
        <v>1</v>
      </c>
      <c r="BI91" s="2">
        <v>4</v>
      </c>
      <c r="BJ91" s="2">
        <v>3</v>
      </c>
      <c r="BK91" s="198">
        <v>1</v>
      </c>
      <c r="BL91" s="2">
        <v>0</v>
      </c>
      <c r="BM91" s="2">
        <v>0</v>
      </c>
      <c r="BN91" s="2">
        <v>0</v>
      </c>
      <c r="BO91" s="2">
        <v>3</v>
      </c>
      <c r="BP91" s="2">
        <v>0</v>
      </c>
      <c r="BQ91" s="2">
        <v>0</v>
      </c>
      <c r="BR91" s="2">
        <v>0</v>
      </c>
      <c r="BS91" s="2">
        <v>3</v>
      </c>
      <c r="BT91" s="2">
        <v>0</v>
      </c>
      <c r="BU91" s="2">
        <v>0</v>
      </c>
      <c r="BV91" s="2">
        <v>0</v>
      </c>
      <c r="BW91" s="2">
        <v>3</v>
      </c>
      <c r="BX91" s="2">
        <v>1</v>
      </c>
      <c r="BY91" s="2">
        <v>0</v>
      </c>
      <c r="BZ91" s="2">
        <v>0</v>
      </c>
      <c r="CA91" s="2">
        <v>1</v>
      </c>
      <c r="CB91" s="2">
        <v>0</v>
      </c>
      <c r="CC91" s="2">
        <v>0</v>
      </c>
      <c r="CD91" s="2">
        <v>0</v>
      </c>
      <c r="CE91" s="2">
        <v>0</v>
      </c>
      <c r="CF91" s="2">
        <v>0</v>
      </c>
      <c r="CG91" s="2">
        <v>0</v>
      </c>
      <c r="CH91" s="2">
        <v>3</v>
      </c>
      <c r="CI91" s="2">
        <v>0</v>
      </c>
      <c r="CJ91" s="2">
        <v>0</v>
      </c>
      <c r="CK91" s="2">
        <v>0</v>
      </c>
      <c r="CL91" s="2">
        <v>0</v>
      </c>
      <c r="CM91" s="2">
        <v>0</v>
      </c>
      <c r="CN91" s="2">
        <v>0</v>
      </c>
      <c r="CO91" s="2">
        <v>0</v>
      </c>
      <c r="CP91" s="2">
        <v>0</v>
      </c>
      <c r="CQ91" s="2">
        <v>0</v>
      </c>
      <c r="CR91" s="2">
        <v>0</v>
      </c>
      <c r="CS91" s="2">
        <v>1</v>
      </c>
      <c r="CT91" s="2">
        <v>1</v>
      </c>
      <c r="CU91" s="2">
        <v>0</v>
      </c>
      <c r="CV91" s="198">
        <v>1</v>
      </c>
      <c r="CW91" s="2">
        <v>1</v>
      </c>
      <c r="CX91" s="2">
        <v>1</v>
      </c>
      <c r="CY91" s="2">
        <v>1</v>
      </c>
      <c r="CZ91" s="2">
        <v>1</v>
      </c>
      <c r="DA91" s="2">
        <v>1</v>
      </c>
      <c r="DB91" s="2">
        <v>1</v>
      </c>
      <c r="DC91" s="2">
        <v>2</v>
      </c>
      <c r="DD91" s="2">
        <v>1</v>
      </c>
      <c r="DE91" s="2">
        <v>1</v>
      </c>
      <c r="DF91" s="2">
        <v>1</v>
      </c>
      <c r="DG91" s="2">
        <v>1</v>
      </c>
      <c r="DH91" s="2">
        <v>1</v>
      </c>
      <c r="DI91" s="2">
        <v>1</v>
      </c>
      <c r="DJ91" s="2">
        <v>1</v>
      </c>
      <c r="DK91" s="2">
        <v>1</v>
      </c>
      <c r="DL91" s="2">
        <v>2</v>
      </c>
      <c r="DM91" s="2">
        <v>1</v>
      </c>
      <c r="DN91" s="2">
        <v>1</v>
      </c>
      <c r="DO91" s="234" t="s">
        <v>1011</v>
      </c>
      <c r="DP91" s="232" t="s">
        <v>217</v>
      </c>
      <c r="DQ91" s="232" t="s">
        <v>1010</v>
      </c>
      <c r="DR91" s="232">
        <v>8</v>
      </c>
      <c r="DS91" s="232" t="s">
        <v>103</v>
      </c>
      <c r="DT91" s="232" t="s">
        <v>103</v>
      </c>
      <c r="DU91" s="232" t="s">
        <v>26</v>
      </c>
      <c r="DV91" s="232" t="s">
        <v>26</v>
      </c>
      <c r="DW91" s="232" t="s">
        <v>26</v>
      </c>
      <c r="DX91" s="232" t="s">
        <v>26</v>
      </c>
      <c r="DY91" s="232" t="s">
        <v>26</v>
      </c>
      <c r="DZ91" s="232" t="s">
        <v>103</v>
      </c>
      <c r="EA91" s="232" t="s">
        <v>69</v>
      </c>
      <c r="EB91" s="232" t="s">
        <v>1009</v>
      </c>
      <c r="EC91" s="232" t="s">
        <v>26</v>
      </c>
      <c r="ED91" s="232" t="s">
        <v>26</v>
      </c>
      <c r="EE91" s="232" t="s">
        <v>66</v>
      </c>
      <c r="EF91" s="232" t="s">
        <v>100</v>
      </c>
      <c r="EG91" s="198">
        <v>120</v>
      </c>
      <c r="EH91" s="2" t="s">
        <v>7</v>
      </c>
      <c r="EI91" s="2" t="s">
        <v>7</v>
      </c>
      <c r="EK91" s="2" t="s">
        <v>60</v>
      </c>
      <c r="EL91" s="2" t="s">
        <v>96</v>
      </c>
      <c r="EM91" s="198">
        <v>4</v>
      </c>
      <c r="EN91" s="2">
        <v>3</v>
      </c>
      <c r="EO91" s="2">
        <v>3</v>
      </c>
      <c r="EP91" s="2">
        <v>2</v>
      </c>
      <c r="EQ91" s="2" t="s">
        <v>19</v>
      </c>
      <c r="ER91" s="2" t="s">
        <v>19</v>
      </c>
      <c r="ES91" s="2" t="s">
        <v>19</v>
      </c>
      <c r="ET91" s="2" t="s">
        <v>19</v>
      </c>
      <c r="EU91" s="2" t="s">
        <v>17</v>
      </c>
      <c r="EV91" s="2">
        <v>2</v>
      </c>
      <c r="EW91" s="2">
        <v>4</v>
      </c>
      <c r="EX91" s="2">
        <v>3</v>
      </c>
      <c r="EY91" s="2">
        <v>4</v>
      </c>
      <c r="FA91" s="2" t="s">
        <v>58</v>
      </c>
      <c r="FB91" s="2" t="s">
        <v>9</v>
      </c>
      <c r="FC91" s="2" t="s">
        <v>94</v>
      </c>
      <c r="FD91" s="2" t="s">
        <v>94</v>
      </c>
      <c r="FE91" s="2" t="s">
        <v>7</v>
      </c>
      <c r="FF91" s="2" t="s">
        <v>7</v>
      </c>
      <c r="FG91" s="2" t="s">
        <v>7</v>
      </c>
      <c r="FH91" s="198" t="s">
        <v>12</v>
      </c>
      <c r="FI91" s="2" t="s">
        <v>57</v>
      </c>
      <c r="FJ91" s="2" t="s">
        <v>9</v>
      </c>
      <c r="FK91" s="2" t="s">
        <v>7</v>
      </c>
      <c r="FM91" s="2" t="s">
        <v>160</v>
      </c>
      <c r="FN91" s="2" t="s">
        <v>9</v>
      </c>
      <c r="FO91" s="2" t="s">
        <v>9</v>
      </c>
      <c r="FP91" s="2" t="s">
        <v>7</v>
      </c>
      <c r="FR91" s="2" t="s">
        <v>9</v>
      </c>
      <c r="FS91" s="2" t="s">
        <v>7</v>
      </c>
      <c r="FU91" s="2" t="s">
        <v>7</v>
      </c>
      <c r="FV91" s="2" t="s">
        <v>7</v>
      </c>
      <c r="FW91" s="2" t="s">
        <v>6</v>
      </c>
      <c r="GB91" s="2">
        <v>1</v>
      </c>
      <c r="GF91" s="2" t="s">
        <v>5</v>
      </c>
      <c r="GN91" s="2" t="s">
        <v>4</v>
      </c>
      <c r="GR91" s="2" t="s">
        <v>336</v>
      </c>
      <c r="GT91" s="2" t="s">
        <v>356</v>
      </c>
      <c r="GU91" s="2" t="s">
        <v>355</v>
      </c>
      <c r="GV91" s="2" t="s">
        <v>1</v>
      </c>
      <c r="HL91" s="2" t="s">
        <v>0</v>
      </c>
      <c r="HM91">
        <f t="shared" si="9"/>
        <v>21</v>
      </c>
      <c r="HN91">
        <f t="shared" si="10"/>
        <v>2</v>
      </c>
      <c r="HO91">
        <f t="shared" si="11"/>
        <v>13</v>
      </c>
      <c r="HP91" s="1">
        <f t="shared" si="12"/>
        <v>1</v>
      </c>
      <c r="HQ91" s="1">
        <f t="shared" si="13"/>
        <v>1</v>
      </c>
      <c r="HR91" s="1">
        <f t="shared" si="14"/>
        <v>0</v>
      </c>
      <c r="HS91" s="1">
        <f t="shared" si="15"/>
        <v>0</v>
      </c>
      <c r="HT91" s="1">
        <f t="shared" si="18"/>
        <v>30</v>
      </c>
      <c r="HU91" s="1">
        <f t="shared" si="17"/>
        <v>0</v>
      </c>
    </row>
    <row r="92" spans="1:237" ht="26" x14ac:dyDescent="0.35">
      <c r="A92" s="4">
        <v>43955.671873935185</v>
      </c>
      <c r="C92" s="2">
        <v>43</v>
      </c>
      <c r="D92" s="2" t="s">
        <v>51</v>
      </c>
      <c r="E92" s="2" t="s">
        <v>138</v>
      </c>
      <c r="F92" s="2"/>
      <c r="G92" s="2"/>
      <c r="H92" s="2"/>
      <c r="I92" s="2"/>
      <c r="J92" s="2" t="s">
        <v>7</v>
      </c>
      <c r="L92" s="2" t="s">
        <v>524</v>
      </c>
      <c r="M92" s="2" t="s">
        <v>212</v>
      </c>
      <c r="N92" s="2" t="s">
        <v>7</v>
      </c>
      <c r="P92" s="2" t="s">
        <v>845</v>
      </c>
      <c r="Q92" s="2" t="s">
        <v>20</v>
      </c>
      <c r="R92" s="2" t="s">
        <v>40</v>
      </c>
      <c r="S92" s="2" t="s">
        <v>20</v>
      </c>
      <c r="T92" s="2" t="s">
        <v>20</v>
      </c>
      <c r="U92" s="2" t="s">
        <v>20</v>
      </c>
      <c r="V92" s="2" t="s">
        <v>80</v>
      </c>
      <c r="W92" s="2">
        <v>2</v>
      </c>
      <c r="X92" s="2">
        <v>1</v>
      </c>
      <c r="Y92" s="2" t="s">
        <v>20</v>
      </c>
      <c r="Z92" s="2" t="s">
        <v>38</v>
      </c>
      <c r="AA92" s="2" t="s">
        <v>9</v>
      </c>
      <c r="AB92" s="2" t="s">
        <v>966</v>
      </c>
      <c r="AC92" s="2" t="s">
        <v>9</v>
      </c>
      <c r="AD92" s="2" t="s">
        <v>193</v>
      </c>
      <c r="AE92" s="2" t="s">
        <v>9</v>
      </c>
      <c r="AF92" s="2" t="s">
        <v>132</v>
      </c>
      <c r="AG92" s="2" t="s">
        <v>965</v>
      </c>
      <c r="AH92" s="2" t="s">
        <v>9</v>
      </c>
      <c r="AI92" s="2" t="s">
        <v>964</v>
      </c>
      <c r="AJ92" s="198">
        <v>6</v>
      </c>
      <c r="AK92" s="2">
        <v>30</v>
      </c>
      <c r="AL92" s="2">
        <v>5</v>
      </c>
      <c r="AM92" s="2">
        <v>15</v>
      </c>
      <c r="AN92" s="2">
        <v>7</v>
      </c>
      <c r="AO92" s="2">
        <v>30</v>
      </c>
      <c r="AP92" s="2">
        <v>540</v>
      </c>
      <c r="AQ92" s="198">
        <v>4</v>
      </c>
      <c r="AR92" s="2">
        <v>4</v>
      </c>
      <c r="AS92" s="2">
        <v>3</v>
      </c>
      <c r="AT92" s="2">
        <v>3</v>
      </c>
      <c r="AU92" s="2">
        <v>1</v>
      </c>
      <c r="AV92" s="2">
        <v>2</v>
      </c>
      <c r="AW92" s="2">
        <v>1</v>
      </c>
      <c r="AX92" s="2">
        <v>3</v>
      </c>
      <c r="AY92" s="2">
        <v>1</v>
      </c>
      <c r="AZ92" s="2">
        <v>3</v>
      </c>
      <c r="BA92" s="2">
        <v>3</v>
      </c>
      <c r="BB92" s="2">
        <v>1</v>
      </c>
      <c r="BC92" s="2">
        <v>2</v>
      </c>
      <c r="BD92" s="2">
        <v>1</v>
      </c>
      <c r="BE92" s="2">
        <v>3</v>
      </c>
      <c r="BF92" s="2">
        <v>3</v>
      </c>
      <c r="BG92" s="2">
        <v>3</v>
      </c>
      <c r="BH92" s="2">
        <v>1</v>
      </c>
      <c r="BI92" s="2">
        <v>2</v>
      </c>
      <c r="BJ92" s="2">
        <v>3</v>
      </c>
      <c r="BK92" s="198">
        <v>2</v>
      </c>
      <c r="BL92" s="2">
        <v>0</v>
      </c>
      <c r="BM92" s="2">
        <v>0</v>
      </c>
      <c r="BN92" s="2">
        <v>0</v>
      </c>
      <c r="BO92" s="2">
        <v>2</v>
      </c>
      <c r="BP92" s="2">
        <v>0</v>
      </c>
      <c r="BQ92" s="2">
        <v>2</v>
      </c>
      <c r="BR92" s="2">
        <v>0</v>
      </c>
      <c r="BS92" s="2">
        <v>2</v>
      </c>
      <c r="BT92" s="2">
        <v>2</v>
      </c>
      <c r="BU92" s="2">
        <v>2</v>
      </c>
      <c r="BV92" s="2">
        <v>0</v>
      </c>
      <c r="BW92" s="2">
        <v>2</v>
      </c>
      <c r="BX92" s="2">
        <v>0</v>
      </c>
      <c r="BY92" s="2">
        <v>0</v>
      </c>
      <c r="BZ92" s="2">
        <v>2</v>
      </c>
      <c r="CA92" s="2">
        <v>0</v>
      </c>
      <c r="CB92" s="2">
        <v>0</v>
      </c>
      <c r="CC92" s="2">
        <v>0</v>
      </c>
      <c r="CD92" s="2">
        <v>0</v>
      </c>
      <c r="CE92" s="2">
        <v>0</v>
      </c>
      <c r="CF92" s="2">
        <v>2</v>
      </c>
      <c r="CG92" s="2">
        <v>0</v>
      </c>
      <c r="CH92" s="2">
        <v>2</v>
      </c>
      <c r="CI92" s="2">
        <v>0</v>
      </c>
      <c r="CJ92" s="2">
        <v>0</v>
      </c>
      <c r="CK92" s="2">
        <v>0</v>
      </c>
      <c r="CL92" s="2">
        <v>0</v>
      </c>
      <c r="CM92" s="2">
        <v>0</v>
      </c>
      <c r="CN92" s="2">
        <v>2</v>
      </c>
      <c r="CO92" s="2">
        <v>0</v>
      </c>
      <c r="CP92" s="2">
        <v>0</v>
      </c>
      <c r="CQ92" s="2">
        <v>0</v>
      </c>
      <c r="CR92" s="2">
        <v>0</v>
      </c>
      <c r="CS92" s="2">
        <v>2</v>
      </c>
      <c r="CT92" s="2">
        <v>0</v>
      </c>
      <c r="CU92" s="2">
        <v>1</v>
      </c>
      <c r="CV92" s="198">
        <v>1</v>
      </c>
      <c r="CW92" s="2">
        <v>1</v>
      </c>
      <c r="CX92" s="2">
        <v>1</v>
      </c>
      <c r="CY92" s="2">
        <v>1</v>
      </c>
      <c r="CZ92" s="2">
        <v>1</v>
      </c>
      <c r="DA92" s="2">
        <v>1</v>
      </c>
      <c r="DB92" s="2">
        <v>1</v>
      </c>
      <c r="DC92" s="2">
        <v>2</v>
      </c>
      <c r="DD92" s="2">
        <v>2</v>
      </c>
      <c r="DE92" s="2">
        <v>1</v>
      </c>
      <c r="DF92" s="2">
        <v>1</v>
      </c>
      <c r="DG92" s="2">
        <v>2</v>
      </c>
      <c r="DH92" s="2">
        <v>1</v>
      </c>
      <c r="DI92" s="2">
        <v>4</v>
      </c>
      <c r="DJ92" s="2">
        <v>2</v>
      </c>
      <c r="DK92" s="2">
        <v>2</v>
      </c>
      <c r="DL92" s="2">
        <v>4</v>
      </c>
      <c r="DM92" s="2">
        <v>4</v>
      </c>
      <c r="DN92" s="2">
        <v>4</v>
      </c>
      <c r="DO92" s="231" t="s">
        <v>572</v>
      </c>
      <c r="DP92" s="232" t="s">
        <v>960</v>
      </c>
      <c r="DQ92" s="233" t="s">
        <v>959</v>
      </c>
      <c r="DR92" s="232">
        <v>7</v>
      </c>
      <c r="DS92" s="232" t="s">
        <v>26</v>
      </c>
      <c r="DT92" s="232" t="s">
        <v>69</v>
      </c>
      <c r="DU92" s="232" t="s">
        <v>26</v>
      </c>
      <c r="DV92" s="232" t="s">
        <v>26</v>
      </c>
      <c r="DW92" s="232" t="s">
        <v>26</v>
      </c>
      <c r="DX92" s="232" t="s">
        <v>26</v>
      </c>
      <c r="DY92" s="232" t="s">
        <v>26</v>
      </c>
      <c r="DZ92" s="232" t="s">
        <v>26</v>
      </c>
      <c r="EA92" s="232" t="s">
        <v>26</v>
      </c>
      <c r="EB92" s="232" t="s">
        <v>7</v>
      </c>
      <c r="EC92" s="232" t="s">
        <v>26</v>
      </c>
      <c r="ED92" s="232" t="s">
        <v>26</v>
      </c>
      <c r="EE92" s="232" t="s">
        <v>66</v>
      </c>
      <c r="EF92" s="232" t="s">
        <v>23</v>
      </c>
      <c r="EG92" s="198">
        <v>60</v>
      </c>
      <c r="EH92" s="2" t="s">
        <v>9</v>
      </c>
      <c r="EI92" s="2" t="s">
        <v>9</v>
      </c>
      <c r="EJ92" s="2" t="s">
        <v>957</v>
      </c>
      <c r="EK92" s="2" t="s">
        <v>96</v>
      </c>
      <c r="EL92" s="2" t="s">
        <v>96</v>
      </c>
      <c r="EM92" s="198">
        <v>4</v>
      </c>
      <c r="EN92" s="2">
        <v>1</v>
      </c>
      <c r="EO92" s="2">
        <v>3</v>
      </c>
      <c r="EP92" s="2">
        <v>1</v>
      </c>
      <c r="EQ92" s="2" t="s">
        <v>19</v>
      </c>
      <c r="ER92" s="2" t="s">
        <v>19</v>
      </c>
      <c r="ES92" s="2" t="s">
        <v>17</v>
      </c>
      <c r="ET92" s="2" t="s">
        <v>17</v>
      </c>
      <c r="EU92" s="2" t="s">
        <v>18</v>
      </c>
      <c r="EV92" s="2">
        <v>3</v>
      </c>
      <c r="EW92" s="2">
        <v>1</v>
      </c>
      <c r="EX92" s="2">
        <v>1</v>
      </c>
      <c r="EY92" s="2">
        <v>2</v>
      </c>
      <c r="FA92" s="2" t="s">
        <v>94</v>
      </c>
      <c r="FB92" s="2" t="s">
        <v>7</v>
      </c>
      <c r="FC92" s="2" t="s">
        <v>14</v>
      </c>
      <c r="FD92" s="2" t="s">
        <v>14</v>
      </c>
      <c r="FE92" s="2" t="s">
        <v>7</v>
      </c>
      <c r="FF92" s="2" t="s">
        <v>7</v>
      </c>
      <c r="FG92" s="2" t="s">
        <v>7</v>
      </c>
      <c r="FH92" s="198" t="s">
        <v>12</v>
      </c>
      <c r="FI92" s="2" t="s">
        <v>57</v>
      </c>
      <c r="FJ92" s="2" t="s">
        <v>9</v>
      </c>
      <c r="FK92" s="2" t="s">
        <v>7</v>
      </c>
      <c r="FM92" s="2" t="s">
        <v>956</v>
      </c>
      <c r="FN92" s="2" t="s">
        <v>9</v>
      </c>
      <c r="FO92" s="2" t="s">
        <v>9</v>
      </c>
      <c r="FP92" s="2" t="s">
        <v>7</v>
      </c>
      <c r="FR92" s="2" t="s">
        <v>9</v>
      </c>
      <c r="FS92" s="2" t="s">
        <v>7</v>
      </c>
      <c r="FU92" s="2" t="s">
        <v>7</v>
      </c>
      <c r="FV92" s="2" t="s">
        <v>7</v>
      </c>
      <c r="FW92" s="2" t="s">
        <v>185</v>
      </c>
      <c r="GD92" s="2">
        <v>10</v>
      </c>
      <c r="GF92" s="2" t="s">
        <v>5</v>
      </c>
      <c r="GN92" s="2" t="s">
        <v>4</v>
      </c>
      <c r="GR92" s="2" t="s">
        <v>336</v>
      </c>
      <c r="GS92" s="2" t="s">
        <v>1</v>
      </c>
      <c r="GT92" s="2" t="s">
        <v>1</v>
      </c>
      <c r="GV92" s="2" t="s">
        <v>1</v>
      </c>
      <c r="HL92" s="2" t="s">
        <v>0</v>
      </c>
      <c r="HM92">
        <f t="shared" si="9"/>
        <v>36</v>
      </c>
      <c r="HN92">
        <f t="shared" si="10"/>
        <v>2</v>
      </c>
      <c r="HO92">
        <f t="shared" si="11"/>
        <v>10</v>
      </c>
      <c r="HP92" s="1">
        <f t="shared" si="12"/>
        <v>0</v>
      </c>
      <c r="HQ92" s="1">
        <f t="shared" si="13"/>
        <v>8</v>
      </c>
      <c r="HR92" s="1">
        <f t="shared" si="14"/>
        <v>4</v>
      </c>
      <c r="HS92" s="1">
        <f t="shared" si="15"/>
        <v>1</v>
      </c>
      <c r="HT92" s="1">
        <f t="shared" si="18"/>
        <v>39</v>
      </c>
      <c r="HU92" s="1">
        <f t="shared" si="17"/>
        <v>2265</v>
      </c>
    </row>
    <row r="93" spans="1:237" ht="26" x14ac:dyDescent="0.35">
      <c r="A93" s="4">
        <v>43957.432014097227</v>
      </c>
      <c r="C93" s="2">
        <v>43</v>
      </c>
      <c r="D93" s="2" t="s">
        <v>139</v>
      </c>
      <c r="E93" s="2" t="s">
        <v>50</v>
      </c>
      <c r="F93" s="2"/>
      <c r="G93" s="2"/>
      <c r="H93" s="2"/>
      <c r="I93" s="2"/>
      <c r="J93" s="2" t="s">
        <v>7</v>
      </c>
      <c r="L93" s="2" t="s">
        <v>7</v>
      </c>
      <c r="N93" s="2" t="s">
        <v>7</v>
      </c>
      <c r="Q93" s="2" t="s">
        <v>20</v>
      </c>
      <c r="R93" s="2" t="s">
        <v>40</v>
      </c>
      <c r="S93" s="2" t="s">
        <v>20</v>
      </c>
      <c r="T93" s="2" t="s">
        <v>20</v>
      </c>
      <c r="U93" s="2" t="s">
        <v>20</v>
      </c>
      <c r="V93" s="2" t="s">
        <v>39</v>
      </c>
      <c r="W93" s="2" t="s">
        <v>20</v>
      </c>
      <c r="X93" s="2">
        <v>2</v>
      </c>
      <c r="Y93" s="2">
        <v>1</v>
      </c>
      <c r="Z93" s="2" t="s">
        <v>38</v>
      </c>
      <c r="AA93" s="2" t="s">
        <v>9</v>
      </c>
      <c r="AB93" s="2" t="s">
        <v>863</v>
      </c>
      <c r="AC93" s="2" t="s">
        <v>7</v>
      </c>
      <c r="AE93" s="2" t="s">
        <v>9</v>
      </c>
      <c r="AF93" s="2" t="s">
        <v>132</v>
      </c>
      <c r="AG93" s="2" t="s">
        <v>256</v>
      </c>
      <c r="AH93" s="2" t="s">
        <v>9</v>
      </c>
      <c r="AI93" s="2" t="s">
        <v>862</v>
      </c>
      <c r="AJ93" s="198">
        <v>6</v>
      </c>
      <c r="AK93" s="2">
        <v>90</v>
      </c>
      <c r="AL93" s="2">
        <v>6</v>
      </c>
      <c r="AM93" s="2">
        <v>120</v>
      </c>
      <c r="AN93" s="2">
        <v>7</v>
      </c>
      <c r="AO93" s="2">
        <v>45</v>
      </c>
      <c r="AP93" s="2">
        <v>180</v>
      </c>
      <c r="AQ93" s="198">
        <v>4</v>
      </c>
      <c r="AR93" s="2">
        <v>4</v>
      </c>
      <c r="AS93" s="2">
        <v>1</v>
      </c>
      <c r="AT93" s="2">
        <v>1</v>
      </c>
      <c r="AU93" s="2">
        <v>4</v>
      </c>
      <c r="AV93" s="2">
        <v>1</v>
      </c>
      <c r="AW93" s="2">
        <v>2</v>
      </c>
      <c r="AX93" s="2">
        <v>4</v>
      </c>
      <c r="AY93" s="2">
        <v>2</v>
      </c>
      <c r="AZ93" s="2">
        <v>4</v>
      </c>
      <c r="BA93" s="2">
        <v>4</v>
      </c>
      <c r="BB93" s="2">
        <v>1</v>
      </c>
      <c r="BC93" s="2">
        <v>1</v>
      </c>
      <c r="BD93" s="2">
        <v>1</v>
      </c>
      <c r="BE93" s="2">
        <v>4</v>
      </c>
      <c r="BF93" s="2">
        <v>4</v>
      </c>
      <c r="BG93" s="2">
        <v>2</v>
      </c>
      <c r="BH93" s="2">
        <v>3</v>
      </c>
      <c r="BI93" s="2">
        <v>4</v>
      </c>
      <c r="BJ93" s="2">
        <v>4</v>
      </c>
      <c r="BK93" s="198">
        <v>1</v>
      </c>
      <c r="BL93" s="2">
        <v>1</v>
      </c>
      <c r="BM93" s="2">
        <v>0</v>
      </c>
      <c r="BN93" s="2">
        <v>0</v>
      </c>
      <c r="BO93" s="2">
        <v>3</v>
      </c>
      <c r="BP93" s="2">
        <v>1</v>
      </c>
      <c r="BQ93" s="2">
        <v>2</v>
      </c>
      <c r="BR93" s="2">
        <v>0</v>
      </c>
      <c r="BS93" s="2">
        <v>4</v>
      </c>
      <c r="BT93" s="2">
        <v>1</v>
      </c>
      <c r="BU93" s="2">
        <v>1</v>
      </c>
      <c r="BV93" s="2">
        <v>1</v>
      </c>
      <c r="BW93" s="2">
        <v>3</v>
      </c>
      <c r="BX93" s="2">
        <v>0</v>
      </c>
      <c r="BY93" s="2">
        <v>1</v>
      </c>
      <c r="BZ93" s="2">
        <v>1</v>
      </c>
      <c r="CA93" s="2">
        <v>0</v>
      </c>
      <c r="CB93" s="2">
        <v>0</v>
      </c>
      <c r="CC93" s="2">
        <v>1</v>
      </c>
      <c r="CD93" s="2">
        <v>0</v>
      </c>
      <c r="CE93" s="2">
        <v>0</v>
      </c>
      <c r="CF93" s="2">
        <v>1</v>
      </c>
      <c r="CG93" s="2">
        <v>0</v>
      </c>
      <c r="CH93" s="2">
        <v>3</v>
      </c>
      <c r="CI93" s="2">
        <v>0</v>
      </c>
      <c r="CJ93" s="2">
        <v>0</v>
      </c>
      <c r="CK93" s="2">
        <v>1</v>
      </c>
      <c r="CL93" s="2">
        <v>0</v>
      </c>
      <c r="CM93" s="2">
        <v>1</v>
      </c>
      <c r="CN93" s="2">
        <v>0</v>
      </c>
      <c r="CO93" s="2">
        <v>0</v>
      </c>
      <c r="CP93" s="2">
        <v>2</v>
      </c>
      <c r="CQ93" s="2">
        <v>0</v>
      </c>
      <c r="CR93" s="2">
        <v>1</v>
      </c>
      <c r="CS93" s="2">
        <v>3</v>
      </c>
      <c r="CT93" s="2">
        <v>2</v>
      </c>
      <c r="CU93" s="2">
        <v>0</v>
      </c>
      <c r="CV93" s="198">
        <v>2</v>
      </c>
      <c r="CW93" s="2">
        <v>1</v>
      </c>
      <c r="CX93" s="2">
        <v>1</v>
      </c>
      <c r="CY93" s="2">
        <v>2</v>
      </c>
      <c r="CZ93" s="2">
        <v>1</v>
      </c>
      <c r="DA93" s="2">
        <v>1</v>
      </c>
      <c r="DB93" s="2">
        <v>1</v>
      </c>
      <c r="DC93" s="2">
        <v>1</v>
      </c>
      <c r="DD93" s="2">
        <v>1</v>
      </c>
      <c r="DE93" s="2">
        <v>1</v>
      </c>
      <c r="DF93" s="2">
        <v>1</v>
      </c>
      <c r="DG93" s="2">
        <v>1</v>
      </c>
      <c r="DH93" s="2">
        <v>1</v>
      </c>
      <c r="DI93" s="2">
        <v>1</v>
      </c>
      <c r="DJ93" s="2">
        <v>1</v>
      </c>
      <c r="DK93" s="2">
        <v>1</v>
      </c>
      <c r="DL93" s="2">
        <v>3</v>
      </c>
      <c r="DM93" s="2">
        <v>1</v>
      </c>
      <c r="DN93" s="2">
        <v>1</v>
      </c>
      <c r="DO93" s="234" t="s">
        <v>534</v>
      </c>
      <c r="DP93" s="232">
        <v>15</v>
      </c>
      <c r="DQ93" s="232" t="s">
        <v>858</v>
      </c>
      <c r="DR93" s="232">
        <v>8</v>
      </c>
      <c r="DS93" s="232" t="s">
        <v>26</v>
      </c>
      <c r="DT93" s="232" t="s">
        <v>103</v>
      </c>
      <c r="DU93" s="232" t="s">
        <v>103</v>
      </c>
      <c r="DV93" s="232" t="s">
        <v>26</v>
      </c>
      <c r="DW93" s="232" t="s">
        <v>26</v>
      </c>
      <c r="DX93" s="232" t="s">
        <v>26</v>
      </c>
      <c r="DY93" s="232" t="s">
        <v>26</v>
      </c>
      <c r="DZ93" s="232" t="s">
        <v>103</v>
      </c>
      <c r="EA93" s="232" t="s">
        <v>26</v>
      </c>
      <c r="EB93" s="232" t="s">
        <v>7</v>
      </c>
      <c r="EC93" s="232" t="s">
        <v>26</v>
      </c>
      <c r="ED93" s="232" t="s">
        <v>26</v>
      </c>
      <c r="EE93" s="232" t="s">
        <v>66</v>
      </c>
      <c r="EF93" s="232" t="s">
        <v>23</v>
      </c>
      <c r="EG93" s="198">
        <v>300</v>
      </c>
      <c r="EH93" s="2" t="s">
        <v>7</v>
      </c>
      <c r="EI93" s="2" t="s">
        <v>7</v>
      </c>
      <c r="EK93" s="2" t="s">
        <v>60</v>
      </c>
      <c r="EL93" s="2" t="s">
        <v>21</v>
      </c>
      <c r="EM93" s="198">
        <v>3</v>
      </c>
      <c r="EN93" s="2">
        <v>2</v>
      </c>
      <c r="EO93" s="2">
        <v>2</v>
      </c>
      <c r="EP93" s="2">
        <v>2</v>
      </c>
      <c r="EQ93" s="2" t="s">
        <v>18</v>
      </c>
      <c r="ER93" s="2" t="s">
        <v>19</v>
      </c>
      <c r="ES93" s="2" t="s">
        <v>17</v>
      </c>
      <c r="ET93" s="2" t="s">
        <v>20</v>
      </c>
      <c r="EU93" s="2" t="s">
        <v>20</v>
      </c>
      <c r="EV93" s="2">
        <v>2</v>
      </c>
      <c r="EW93" s="2">
        <v>3</v>
      </c>
      <c r="EX93" s="2">
        <v>3</v>
      </c>
      <c r="EY93" s="2">
        <v>3</v>
      </c>
      <c r="FA93" s="2" t="s">
        <v>94</v>
      </c>
      <c r="FB93" s="2" t="s">
        <v>9</v>
      </c>
      <c r="FC93" s="2" t="s">
        <v>14</v>
      </c>
      <c r="FD93" s="2" t="s">
        <v>14</v>
      </c>
      <c r="FE93" s="2" t="s">
        <v>13</v>
      </c>
      <c r="FF93" s="2" t="s">
        <v>13</v>
      </c>
      <c r="FG93" s="2" t="s">
        <v>9</v>
      </c>
      <c r="FH93" s="198" t="s">
        <v>12</v>
      </c>
      <c r="FI93" s="2" t="s">
        <v>57</v>
      </c>
      <c r="FJ93" s="2" t="s">
        <v>9</v>
      </c>
      <c r="FK93" s="2" t="s">
        <v>7</v>
      </c>
      <c r="FM93" s="2" t="s">
        <v>857</v>
      </c>
      <c r="FN93" s="2" t="s">
        <v>9</v>
      </c>
      <c r="FO93" s="2" t="s">
        <v>7</v>
      </c>
      <c r="FP93" s="2" t="s">
        <v>9</v>
      </c>
      <c r="FR93" s="2" t="s">
        <v>7</v>
      </c>
      <c r="FS93" s="2" t="s">
        <v>7</v>
      </c>
      <c r="FV93" s="2" t="s">
        <v>7</v>
      </c>
      <c r="FW93" s="2" t="s">
        <v>55</v>
      </c>
      <c r="GE93" s="2">
        <v>2</v>
      </c>
      <c r="GF93" s="2" t="s">
        <v>5</v>
      </c>
      <c r="GV93" s="2" t="s">
        <v>54</v>
      </c>
      <c r="GX93" s="2" t="s">
        <v>184</v>
      </c>
      <c r="GY93" s="2" t="s">
        <v>183</v>
      </c>
      <c r="GZ93" s="2" t="s">
        <v>1</v>
      </c>
      <c r="HD93" s="2" t="s">
        <v>1</v>
      </c>
      <c r="HL93" s="2" t="s">
        <v>0</v>
      </c>
      <c r="HM93">
        <f t="shared" si="9"/>
        <v>23</v>
      </c>
      <c r="HN93">
        <f t="shared" si="10"/>
        <v>4</v>
      </c>
      <c r="HO93">
        <f t="shared" si="11"/>
        <v>18</v>
      </c>
      <c r="HP93" s="1">
        <f t="shared" si="12"/>
        <v>1</v>
      </c>
      <c r="HQ93" s="1">
        <f t="shared" si="13"/>
        <v>6</v>
      </c>
      <c r="HR93" s="1">
        <f t="shared" si="14"/>
        <v>5</v>
      </c>
      <c r="HS93" s="1">
        <f t="shared" si="15"/>
        <v>1</v>
      </c>
      <c r="HT93" s="1">
        <f t="shared" si="18"/>
        <v>25</v>
      </c>
      <c r="HU93" s="1">
        <f t="shared" si="17"/>
        <v>7987.5</v>
      </c>
    </row>
    <row r="94" spans="1:237" ht="26" x14ac:dyDescent="0.35">
      <c r="A94" s="4">
        <v>43957.494069166671</v>
      </c>
      <c r="C94" s="2">
        <v>81</v>
      </c>
      <c r="D94" s="2" t="s">
        <v>139</v>
      </c>
      <c r="E94" s="2" t="s">
        <v>50</v>
      </c>
      <c r="F94" s="2"/>
      <c r="G94" s="2"/>
      <c r="H94" s="2"/>
      <c r="I94" s="2"/>
      <c r="J94" s="2" t="s">
        <v>7</v>
      </c>
      <c r="L94" s="2" t="s">
        <v>7</v>
      </c>
      <c r="N94" s="2" t="s">
        <v>7</v>
      </c>
      <c r="Q94" s="2" t="s">
        <v>20</v>
      </c>
      <c r="R94" s="2" t="s">
        <v>40</v>
      </c>
      <c r="S94" s="2">
        <v>1</v>
      </c>
      <c r="T94" s="2" t="s">
        <v>20</v>
      </c>
      <c r="U94" s="2" t="s">
        <v>20</v>
      </c>
      <c r="V94" s="2" t="s">
        <v>39</v>
      </c>
      <c r="W94" s="2">
        <v>1</v>
      </c>
      <c r="X94" s="2" t="s">
        <v>20</v>
      </c>
      <c r="Y94" s="2">
        <v>4</v>
      </c>
      <c r="Z94" s="2" t="s">
        <v>38</v>
      </c>
      <c r="AA94" s="2" t="s">
        <v>9</v>
      </c>
      <c r="AB94" s="2" t="s">
        <v>754</v>
      </c>
      <c r="AC94" s="2" t="s">
        <v>7</v>
      </c>
      <c r="AE94" s="2" t="s">
        <v>7</v>
      </c>
      <c r="AF94" s="2" t="s">
        <v>20</v>
      </c>
      <c r="AG94" s="2" t="s">
        <v>753</v>
      </c>
      <c r="AH94" s="2" t="s">
        <v>9</v>
      </c>
      <c r="AI94" s="2" t="s">
        <v>752</v>
      </c>
      <c r="AJ94" s="198">
        <v>0</v>
      </c>
      <c r="AK94" s="1">
        <v>0</v>
      </c>
      <c r="AL94" s="2">
        <v>0</v>
      </c>
      <c r="AM94" s="2">
        <v>0</v>
      </c>
      <c r="AN94" s="2">
        <v>7</v>
      </c>
      <c r="AO94" s="2">
        <v>25</v>
      </c>
      <c r="AP94" s="2">
        <v>720</v>
      </c>
      <c r="AQ94" s="198">
        <v>4</v>
      </c>
      <c r="AR94" s="2">
        <v>4</v>
      </c>
      <c r="AS94" s="2">
        <v>1</v>
      </c>
      <c r="AT94" s="2">
        <v>1</v>
      </c>
      <c r="AU94" s="2">
        <v>4</v>
      </c>
      <c r="AV94" s="2">
        <v>1</v>
      </c>
      <c r="AW94" s="2">
        <v>2</v>
      </c>
      <c r="AX94" s="2">
        <v>2</v>
      </c>
      <c r="AY94" s="2">
        <v>2</v>
      </c>
      <c r="AZ94" s="2">
        <v>3</v>
      </c>
      <c r="BA94" s="2">
        <v>4</v>
      </c>
      <c r="BB94" s="2">
        <v>2</v>
      </c>
      <c r="BC94" s="2">
        <v>1</v>
      </c>
      <c r="BD94" s="2">
        <v>1</v>
      </c>
      <c r="BE94" s="2">
        <v>4</v>
      </c>
      <c r="BF94" s="2">
        <v>3</v>
      </c>
      <c r="BG94" s="2">
        <v>2</v>
      </c>
      <c r="BH94" s="2">
        <v>2</v>
      </c>
      <c r="BI94" s="2">
        <v>3</v>
      </c>
      <c r="BJ94" s="2">
        <v>3</v>
      </c>
      <c r="BK94" s="198">
        <v>0</v>
      </c>
      <c r="BL94" s="2">
        <v>1</v>
      </c>
      <c r="BM94" s="2">
        <v>0</v>
      </c>
      <c r="BN94" s="2">
        <v>1</v>
      </c>
      <c r="BO94" s="2">
        <v>2</v>
      </c>
      <c r="BP94" s="2">
        <v>1</v>
      </c>
      <c r="BQ94" s="2">
        <v>2</v>
      </c>
      <c r="BR94" s="2">
        <v>1</v>
      </c>
      <c r="BS94" s="2">
        <v>2</v>
      </c>
      <c r="BT94" s="2">
        <v>0</v>
      </c>
      <c r="BU94" s="2">
        <v>0</v>
      </c>
      <c r="BV94" s="2">
        <v>0</v>
      </c>
      <c r="BW94" s="2">
        <v>2</v>
      </c>
      <c r="BX94" s="2">
        <v>0</v>
      </c>
      <c r="BY94" s="2">
        <v>0</v>
      </c>
      <c r="BZ94" s="2">
        <v>1</v>
      </c>
      <c r="CA94" s="2">
        <v>1</v>
      </c>
      <c r="CB94" s="2">
        <v>1</v>
      </c>
      <c r="CC94" s="2">
        <v>1</v>
      </c>
      <c r="CD94" s="2">
        <v>1</v>
      </c>
      <c r="CE94" s="2">
        <v>2</v>
      </c>
      <c r="CF94" s="2">
        <v>0</v>
      </c>
      <c r="CG94" s="2">
        <v>0</v>
      </c>
      <c r="CH94" s="2">
        <v>1</v>
      </c>
      <c r="CI94" s="2">
        <v>0</v>
      </c>
      <c r="CJ94" s="2">
        <v>0</v>
      </c>
      <c r="CK94" s="2">
        <v>0</v>
      </c>
      <c r="CL94" s="2">
        <v>1</v>
      </c>
      <c r="CM94" s="2">
        <v>1</v>
      </c>
      <c r="CN94" s="2">
        <v>1</v>
      </c>
      <c r="CO94" s="2">
        <v>2</v>
      </c>
      <c r="CP94" s="2">
        <v>2</v>
      </c>
      <c r="CQ94" s="2">
        <v>0</v>
      </c>
      <c r="CR94" s="2">
        <v>0</v>
      </c>
      <c r="CS94" s="2">
        <v>1</v>
      </c>
      <c r="CT94" s="2">
        <v>3</v>
      </c>
      <c r="CU94" s="2">
        <v>1</v>
      </c>
      <c r="CV94" s="198">
        <v>3</v>
      </c>
      <c r="CW94" s="2">
        <v>1</v>
      </c>
      <c r="CX94" s="2">
        <v>2</v>
      </c>
      <c r="CY94" s="2">
        <v>1</v>
      </c>
      <c r="CZ94" s="2">
        <v>2</v>
      </c>
      <c r="DA94" s="2">
        <v>1</v>
      </c>
      <c r="DB94" s="2">
        <v>1</v>
      </c>
      <c r="DC94" s="2">
        <v>1</v>
      </c>
      <c r="DD94" s="2">
        <v>1</v>
      </c>
      <c r="DE94" s="2">
        <v>1</v>
      </c>
      <c r="DF94" s="2">
        <v>1</v>
      </c>
      <c r="DG94" s="2">
        <v>1</v>
      </c>
      <c r="DH94" s="2">
        <v>1</v>
      </c>
      <c r="DI94" s="2">
        <v>1</v>
      </c>
      <c r="DJ94" s="2">
        <v>2</v>
      </c>
      <c r="DK94" s="2">
        <v>1</v>
      </c>
      <c r="DL94" s="2">
        <v>1</v>
      </c>
      <c r="DM94" s="2">
        <v>1</v>
      </c>
      <c r="DN94" s="2">
        <v>2</v>
      </c>
      <c r="DO94" s="231" t="s">
        <v>608</v>
      </c>
      <c r="DP94" s="232" t="s">
        <v>98</v>
      </c>
      <c r="DQ94" s="233" t="s">
        <v>751</v>
      </c>
      <c r="DR94" s="232">
        <v>7</v>
      </c>
      <c r="DS94" s="232" t="s">
        <v>26</v>
      </c>
      <c r="DT94" s="232" t="s">
        <v>26</v>
      </c>
      <c r="DU94" s="232" t="s">
        <v>26</v>
      </c>
      <c r="DV94" s="232" t="s">
        <v>26</v>
      </c>
      <c r="DW94" s="232" t="s">
        <v>26</v>
      </c>
      <c r="DX94" s="232" t="s">
        <v>26</v>
      </c>
      <c r="DY94" s="232" t="s">
        <v>26</v>
      </c>
      <c r="DZ94" s="232" t="s">
        <v>26</v>
      </c>
      <c r="EA94" s="232" t="s">
        <v>26</v>
      </c>
      <c r="EB94" s="232" t="s">
        <v>7</v>
      </c>
      <c r="EC94" s="232" t="s">
        <v>26</v>
      </c>
      <c r="ED94" s="232" t="s">
        <v>26</v>
      </c>
      <c r="EE94" s="232" t="s">
        <v>24</v>
      </c>
      <c r="EF94" s="232" t="s">
        <v>23</v>
      </c>
      <c r="EG94" s="198">
        <v>60</v>
      </c>
      <c r="EH94" s="2" t="s">
        <v>7</v>
      </c>
      <c r="EI94" s="2" t="s">
        <v>7</v>
      </c>
      <c r="EK94" s="2" t="s">
        <v>96</v>
      </c>
      <c r="EL94" s="2" t="s">
        <v>96</v>
      </c>
      <c r="EM94" s="198">
        <v>4</v>
      </c>
      <c r="EN94" s="2">
        <v>2</v>
      </c>
      <c r="EO94" s="2">
        <v>4</v>
      </c>
      <c r="EP94" s="2">
        <v>1</v>
      </c>
      <c r="EQ94" s="2" t="s">
        <v>16</v>
      </c>
      <c r="ER94" s="2" t="s">
        <v>19</v>
      </c>
      <c r="ES94" s="2" t="s">
        <v>17</v>
      </c>
      <c r="ET94" s="2" t="s">
        <v>18</v>
      </c>
      <c r="EU94" s="2" t="s">
        <v>20</v>
      </c>
      <c r="EV94" s="2">
        <v>2</v>
      </c>
      <c r="EW94" s="2">
        <v>4</v>
      </c>
      <c r="EX94" s="2">
        <v>5</v>
      </c>
      <c r="EY94" s="2">
        <v>4</v>
      </c>
      <c r="FA94" s="2" t="s">
        <v>14</v>
      </c>
      <c r="FB94" s="2" t="s">
        <v>9</v>
      </c>
      <c r="FC94" s="2" t="s">
        <v>94</v>
      </c>
      <c r="FD94" s="2" t="s">
        <v>94</v>
      </c>
      <c r="FE94" s="2" t="s">
        <v>7</v>
      </c>
      <c r="FF94" s="2" t="s">
        <v>7</v>
      </c>
      <c r="FG94" s="2" t="s">
        <v>7</v>
      </c>
      <c r="FH94" s="198" t="s">
        <v>232</v>
      </c>
      <c r="FI94" s="2" t="s">
        <v>92</v>
      </c>
      <c r="FJ94" s="2" t="s">
        <v>7</v>
      </c>
      <c r="FK94" s="2" t="s">
        <v>7</v>
      </c>
      <c r="FM94" s="2" t="s">
        <v>232</v>
      </c>
      <c r="FN94" s="2" t="s">
        <v>7</v>
      </c>
      <c r="FO94" s="2" t="s">
        <v>7</v>
      </c>
      <c r="FP94" s="2" t="s">
        <v>9</v>
      </c>
      <c r="FR94" s="2" t="s">
        <v>7</v>
      </c>
      <c r="FS94" s="2" t="s">
        <v>9</v>
      </c>
      <c r="FT94" s="2" t="s">
        <v>748</v>
      </c>
      <c r="FU94" s="2" t="s">
        <v>9</v>
      </c>
      <c r="FV94" s="2" t="s">
        <v>9</v>
      </c>
      <c r="FW94" s="2" t="s">
        <v>337</v>
      </c>
      <c r="GA94" s="2">
        <v>2</v>
      </c>
      <c r="GF94" s="2" t="s">
        <v>5</v>
      </c>
      <c r="GV94" s="2" t="s">
        <v>54</v>
      </c>
      <c r="GZ94" s="2" t="s">
        <v>141</v>
      </c>
      <c r="HB94" s="2" t="s">
        <v>293</v>
      </c>
      <c r="HC94" s="2" t="s">
        <v>1</v>
      </c>
      <c r="HD94" s="2" t="s">
        <v>1</v>
      </c>
      <c r="HL94" s="2" t="s">
        <v>0</v>
      </c>
      <c r="HM94">
        <f t="shared" si="9"/>
        <v>25</v>
      </c>
      <c r="HN94">
        <f t="shared" si="10"/>
        <v>6</v>
      </c>
      <c r="HO94">
        <f t="shared" si="11"/>
        <v>10</v>
      </c>
      <c r="HP94" s="1">
        <f t="shared" si="12"/>
        <v>4</v>
      </c>
      <c r="HQ94" s="1">
        <f t="shared" si="13"/>
        <v>1</v>
      </c>
      <c r="HR94" s="1">
        <f t="shared" si="14"/>
        <v>8</v>
      </c>
      <c r="HS94" s="1">
        <f t="shared" si="15"/>
        <v>3</v>
      </c>
      <c r="HT94" s="1">
        <f t="shared" si="18"/>
        <v>31</v>
      </c>
      <c r="HU94" s="1">
        <f t="shared" si="17"/>
        <v>437.5</v>
      </c>
    </row>
    <row r="95" spans="1:237" ht="38.5" x14ac:dyDescent="0.35">
      <c r="A95" s="4">
        <v>43960.005077268521</v>
      </c>
      <c r="C95" s="2">
        <v>26</v>
      </c>
      <c r="D95" s="2" t="s">
        <v>51</v>
      </c>
      <c r="E95" s="2" t="s">
        <v>50</v>
      </c>
      <c r="F95" s="2"/>
      <c r="G95" s="2"/>
      <c r="H95" s="2"/>
      <c r="I95" s="2"/>
      <c r="J95" s="2" t="s">
        <v>7</v>
      </c>
      <c r="L95" s="2" t="s">
        <v>7</v>
      </c>
      <c r="N95" s="2" t="s">
        <v>7</v>
      </c>
      <c r="Q95" s="2" t="s">
        <v>20</v>
      </c>
      <c r="R95" s="2" t="s">
        <v>40</v>
      </c>
      <c r="S95" s="2" t="s">
        <v>20</v>
      </c>
      <c r="T95" s="2" t="s">
        <v>20</v>
      </c>
      <c r="U95" s="2">
        <v>2</v>
      </c>
      <c r="V95" s="2" t="s">
        <v>194</v>
      </c>
      <c r="W95" s="2">
        <v>1</v>
      </c>
      <c r="X95" s="2" t="s">
        <v>20</v>
      </c>
      <c r="Y95" s="2">
        <v>2</v>
      </c>
      <c r="Z95" s="2" t="s">
        <v>115</v>
      </c>
      <c r="AA95" s="2" t="s">
        <v>9</v>
      </c>
      <c r="AB95" s="2" t="s">
        <v>395</v>
      </c>
      <c r="AC95" s="2" t="s">
        <v>9</v>
      </c>
      <c r="AD95" s="2" t="s">
        <v>394</v>
      </c>
      <c r="AE95" s="2" t="s">
        <v>9</v>
      </c>
      <c r="AF95" s="2" t="s">
        <v>132</v>
      </c>
      <c r="AG95" s="2" t="s">
        <v>393</v>
      </c>
      <c r="AH95" s="2" t="s">
        <v>9</v>
      </c>
      <c r="AI95" s="2" t="s">
        <v>392</v>
      </c>
      <c r="AJ95" s="198">
        <v>0</v>
      </c>
      <c r="AK95" s="2">
        <v>0</v>
      </c>
      <c r="AL95" s="2">
        <v>2</v>
      </c>
      <c r="AM95" s="2">
        <v>30</v>
      </c>
      <c r="AN95" s="2">
        <v>2</v>
      </c>
      <c r="AO95" s="2">
        <v>25</v>
      </c>
      <c r="AP95" s="2">
        <v>450</v>
      </c>
      <c r="AQ95" s="198">
        <v>2</v>
      </c>
      <c r="AR95" s="2">
        <v>2</v>
      </c>
      <c r="AS95" s="2">
        <v>3</v>
      </c>
      <c r="AT95" s="2">
        <v>3</v>
      </c>
      <c r="AU95" s="2">
        <v>2</v>
      </c>
      <c r="AV95" s="2">
        <v>3</v>
      </c>
      <c r="AW95" s="2">
        <v>3</v>
      </c>
      <c r="AX95" s="2">
        <v>3</v>
      </c>
      <c r="AY95" s="2">
        <v>3</v>
      </c>
      <c r="AZ95" s="2">
        <v>3</v>
      </c>
      <c r="BA95" s="2">
        <v>3</v>
      </c>
      <c r="BB95" s="2">
        <v>2</v>
      </c>
      <c r="BC95" s="2">
        <v>3</v>
      </c>
      <c r="BD95" s="2">
        <v>3</v>
      </c>
      <c r="BE95" s="2">
        <v>2</v>
      </c>
      <c r="BF95" s="2">
        <v>2</v>
      </c>
      <c r="BG95" s="2">
        <v>3</v>
      </c>
      <c r="BH95" s="2">
        <v>3</v>
      </c>
      <c r="BI95" s="2">
        <v>2</v>
      </c>
      <c r="BJ95" s="2">
        <v>2</v>
      </c>
      <c r="BK95" s="198">
        <v>3</v>
      </c>
      <c r="BL95" s="2">
        <v>3</v>
      </c>
      <c r="BM95" s="2">
        <v>3</v>
      </c>
      <c r="BN95" s="2">
        <v>3</v>
      </c>
      <c r="BO95" s="2">
        <v>2</v>
      </c>
      <c r="BP95" s="2">
        <v>3</v>
      </c>
      <c r="BQ95" s="2">
        <v>2</v>
      </c>
      <c r="BR95" s="2">
        <v>3</v>
      </c>
      <c r="BS95" s="2">
        <v>1</v>
      </c>
      <c r="BT95" s="2">
        <v>2</v>
      </c>
      <c r="BU95" s="2">
        <v>2</v>
      </c>
      <c r="BV95" s="2">
        <v>2</v>
      </c>
      <c r="BW95" s="2">
        <v>2</v>
      </c>
      <c r="BX95" s="2">
        <v>2</v>
      </c>
      <c r="BY95" s="2">
        <v>3</v>
      </c>
      <c r="BZ95" s="2">
        <v>3</v>
      </c>
      <c r="CA95" s="2">
        <v>4</v>
      </c>
      <c r="CB95" s="2">
        <v>3</v>
      </c>
      <c r="CC95" s="2">
        <v>2</v>
      </c>
      <c r="CD95" s="2">
        <v>3</v>
      </c>
      <c r="CE95" s="2">
        <v>2</v>
      </c>
      <c r="CF95" s="2">
        <v>2</v>
      </c>
      <c r="CG95" s="2">
        <v>2</v>
      </c>
      <c r="CH95" s="2">
        <v>2</v>
      </c>
      <c r="CI95" s="2">
        <v>2</v>
      </c>
      <c r="CJ95" s="2">
        <v>3</v>
      </c>
      <c r="CK95" s="2">
        <v>3</v>
      </c>
      <c r="CL95" s="2">
        <v>3</v>
      </c>
      <c r="CM95" s="2">
        <v>3</v>
      </c>
      <c r="CN95" s="2">
        <v>2</v>
      </c>
      <c r="CO95" s="2">
        <v>2</v>
      </c>
      <c r="CP95" s="2">
        <v>2</v>
      </c>
      <c r="CQ95" s="2">
        <v>2</v>
      </c>
      <c r="CR95" s="2">
        <v>3</v>
      </c>
      <c r="CS95" s="2">
        <v>2</v>
      </c>
      <c r="CT95" s="2">
        <v>3</v>
      </c>
      <c r="CU95" s="2">
        <v>3</v>
      </c>
      <c r="CV95" s="198">
        <v>3</v>
      </c>
      <c r="CW95" s="2">
        <v>2</v>
      </c>
      <c r="CX95" s="2">
        <v>4</v>
      </c>
      <c r="CY95" s="2">
        <v>2</v>
      </c>
      <c r="CZ95" s="2">
        <v>3</v>
      </c>
      <c r="DA95" s="2">
        <v>1</v>
      </c>
      <c r="DB95" s="2">
        <v>3</v>
      </c>
      <c r="DC95" s="2">
        <v>2</v>
      </c>
      <c r="DD95" s="2">
        <v>4</v>
      </c>
      <c r="DE95" s="2">
        <v>4</v>
      </c>
      <c r="DF95" s="2">
        <v>3</v>
      </c>
      <c r="DG95" s="2">
        <v>2</v>
      </c>
      <c r="DH95" s="2">
        <v>4</v>
      </c>
      <c r="DI95" s="2">
        <v>3</v>
      </c>
      <c r="DJ95" s="2">
        <v>4</v>
      </c>
      <c r="DK95" s="2">
        <v>4</v>
      </c>
      <c r="DL95" s="2">
        <v>4</v>
      </c>
      <c r="DM95" s="2">
        <v>3</v>
      </c>
      <c r="DN95" s="2">
        <v>3</v>
      </c>
      <c r="DO95" s="231" t="s">
        <v>390</v>
      </c>
      <c r="DP95" s="232" t="s">
        <v>389</v>
      </c>
      <c r="DQ95" s="233" t="s">
        <v>388</v>
      </c>
      <c r="DR95" s="232">
        <v>7</v>
      </c>
      <c r="DS95" s="232" t="s">
        <v>68</v>
      </c>
      <c r="DT95" s="232" t="s">
        <v>26</v>
      </c>
      <c r="DU95" s="232" t="s">
        <v>103</v>
      </c>
      <c r="DV95" s="232" t="s">
        <v>103</v>
      </c>
      <c r="DW95" s="232" t="s">
        <v>26</v>
      </c>
      <c r="DX95" s="232" t="s">
        <v>26</v>
      </c>
      <c r="DY95" s="232" t="s">
        <v>26</v>
      </c>
      <c r="DZ95" s="232" t="s">
        <v>103</v>
      </c>
      <c r="EA95" s="232" t="s">
        <v>103</v>
      </c>
      <c r="EB95" s="232" t="s">
        <v>387</v>
      </c>
      <c r="EC95" s="232" t="s">
        <v>201</v>
      </c>
      <c r="ED95" s="232" t="s">
        <v>25</v>
      </c>
      <c r="EE95" s="232" t="s">
        <v>101</v>
      </c>
      <c r="EF95" s="232" t="s">
        <v>65</v>
      </c>
      <c r="EG95" s="198">
        <v>30</v>
      </c>
      <c r="EH95" s="2" t="s">
        <v>9</v>
      </c>
      <c r="EI95" s="2" t="s">
        <v>9</v>
      </c>
      <c r="EJ95" s="2" t="s">
        <v>384</v>
      </c>
      <c r="EK95" s="2" t="s">
        <v>21</v>
      </c>
      <c r="EL95" s="2" t="s">
        <v>22</v>
      </c>
      <c r="EM95" s="198">
        <v>5</v>
      </c>
      <c r="EN95" s="2">
        <v>3</v>
      </c>
      <c r="EO95" s="2">
        <v>5</v>
      </c>
      <c r="EP95" s="2">
        <v>1</v>
      </c>
      <c r="EQ95" s="2" t="s">
        <v>19</v>
      </c>
      <c r="ER95" s="2" t="s">
        <v>19</v>
      </c>
      <c r="ES95" s="2" t="s">
        <v>17</v>
      </c>
      <c r="ET95" s="2" t="s">
        <v>16</v>
      </c>
      <c r="EU95" s="2" t="s">
        <v>18</v>
      </c>
      <c r="EV95" s="2">
        <v>4</v>
      </c>
      <c r="EW95" s="2">
        <v>3</v>
      </c>
      <c r="EX95" s="2">
        <v>4</v>
      </c>
      <c r="EY95" s="2">
        <v>3</v>
      </c>
      <c r="EZ95" s="2" t="s">
        <v>383</v>
      </c>
      <c r="FA95" s="2" t="s">
        <v>14</v>
      </c>
      <c r="FB95" s="2" t="s">
        <v>9</v>
      </c>
      <c r="FC95" s="2" t="s">
        <v>162</v>
      </c>
      <c r="FD95" s="2" t="s">
        <v>162</v>
      </c>
      <c r="FE95" s="2" t="s">
        <v>7</v>
      </c>
      <c r="FF95" s="2" t="s">
        <v>7</v>
      </c>
      <c r="FG95" s="2" t="s">
        <v>7</v>
      </c>
      <c r="FH95" s="198" t="s">
        <v>12</v>
      </c>
      <c r="FI95" s="2" t="s">
        <v>57</v>
      </c>
      <c r="FJ95" s="2" t="s">
        <v>9</v>
      </c>
      <c r="FK95" s="2" t="s">
        <v>7</v>
      </c>
      <c r="FM95" s="2" t="s">
        <v>382</v>
      </c>
      <c r="FN95" s="2" t="s">
        <v>9</v>
      </c>
      <c r="FO95" s="2" t="s">
        <v>9</v>
      </c>
      <c r="FP95" s="2" t="s">
        <v>7</v>
      </c>
      <c r="FR95" s="2" t="s">
        <v>7</v>
      </c>
      <c r="FS95" s="2" t="s">
        <v>7</v>
      </c>
      <c r="FU95" s="2" t="s">
        <v>7</v>
      </c>
      <c r="FW95" s="2" t="s">
        <v>308</v>
      </c>
      <c r="FZ95" s="2">
        <v>4</v>
      </c>
      <c r="GF95" s="2" t="s">
        <v>5</v>
      </c>
      <c r="GV95" s="2" t="s">
        <v>54</v>
      </c>
      <c r="HD95" s="2" t="s">
        <v>158</v>
      </c>
      <c r="HH95" s="2" t="s">
        <v>229</v>
      </c>
      <c r="HJ95" s="2" t="s">
        <v>279</v>
      </c>
      <c r="HK95" s="2" t="s">
        <v>278</v>
      </c>
      <c r="HL95" s="2" t="s">
        <v>0</v>
      </c>
      <c r="HM95">
        <f t="shared" si="9"/>
        <v>58</v>
      </c>
      <c r="HN95">
        <f t="shared" si="10"/>
        <v>15</v>
      </c>
      <c r="HO95">
        <f t="shared" si="11"/>
        <v>11</v>
      </c>
      <c r="HP95" s="1">
        <f t="shared" si="12"/>
        <v>20</v>
      </c>
      <c r="HQ95" s="1">
        <f t="shared" si="13"/>
        <v>16</v>
      </c>
      <c r="HR95" s="1">
        <f t="shared" si="14"/>
        <v>15</v>
      </c>
      <c r="HS95" s="1">
        <f t="shared" si="15"/>
        <v>15</v>
      </c>
      <c r="HT95" s="1">
        <f t="shared" si="18"/>
        <v>56</v>
      </c>
      <c r="HU95" s="1">
        <f t="shared" si="17"/>
        <v>365</v>
      </c>
    </row>
    <row r="96" spans="1:237" ht="26" x14ac:dyDescent="0.35">
      <c r="A96" s="4">
        <v>43961.935383680553</v>
      </c>
      <c r="C96" s="2">
        <v>28</v>
      </c>
      <c r="D96" s="2" t="s">
        <v>51</v>
      </c>
      <c r="E96" s="2" t="s">
        <v>367</v>
      </c>
      <c r="F96" s="2"/>
      <c r="G96" s="2"/>
      <c r="H96" s="2"/>
      <c r="I96" s="2"/>
      <c r="J96" s="2" t="s">
        <v>7</v>
      </c>
      <c r="L96" s="2" t="s">
        <v>7</v>
      </c>
      <c r="N96" s="2" t="s">
        <v>7</v>
      </c>
      <c r="Q96" s="2" t="s">
        <v>20</v>
      </c>
      <c r="R96" s="2" t="s">
        <v>40</v>
      </c>
      <c r="S96" s="2">
        <v>4</v>
      </c>
      <c r="T96" s="2" t="s">
        <v>20</v>
      </c>
      <c r="U96" s="2" t="s">
        <v>20</v>
      </c>
      <c r="V96" s="2" t="s">
        <v>194</v>
      </c>
      <c r="W96" s="2">
        <v>1</v>
      </c>
      <c r="X96" s="2">
        <v>1</v>
      </c>
      <c r="Y96" s="2">
        <v>1</v>
      </c>
      <c r="Z96" s="2" t="s">
        <v>38</v>
      </c>
      <c r="AA96" s="2" t="s">
        <v>9</v>
      </c>
      <c r="AB96" s="2" t="s">
        <v>365</v>
      </c>
      <c r="AC96" s="2" t="s">
        <v>9</v>
      </c>
      <c r="AD96" s="2" t="s">
        <v>364</v>
      </c>
      <c r="AE96" s="2" t="s">
        <v>9</v>
      </c>
      <c r="AF96" s="2" t="s">
        <v>172</v>
      </c>
      <c r="AG96" s="2" t="s">
        <v>34</v>
      </c>
      <c r="AH96" s="2" t="s">
        <v>7</v>
      </c>
      <c r="AJ96" s="198">
        <v>6</v>
      </c>
      <c r="AK96" s="2">
        <v>75</v>
      </c>
      <c r="AL96" s="2">
        <v>3</v>
      </c>
      <c r="AM96" s="2">
        <v>30</v>
      </c>
      <c r="AN96" s="2">
        <v>3</v>
      </c>
      <c r="AO96" s="2">
        <v>45</v>
      </c>
      <c r="AP96" s="2">
        <v>360</v>
      </c>
      <c r="AQ96" s="198">
        <v>2</v>
      </c>
      <c r="AR96" s="2">
        <v>2</v>
      </c>
      <c r="AS96" s="2">
        <v>1</v>
      </c>
      <c r="AT96" s="2">
        <v>2</v>
      </c>
      <c r="AU96" s="2">
        <v>3</v>
      </c>
      <c r="AV96" s="2">
        <v>1</v>
      </c>
      <c r="AW96" s="2">
        <v>3</v>
      </c>
      <c r="AX96" s="2">
        <v>2</v>
      </c>
      <c r="AY96" s="2">
        <v>1</v>
      </c>
      <c r="AZ96" s="2">
        <v>3</v>
      </c>
      <c r="BA96" s="2">
        <v>2</v>
      </c>
      <c r="BB96" s="2">
        <v>2</v>
      </c>
      <c r="BC96" s="2">
        <v>1</v>
      </c>
      <c r="BD96" s="2">
        <v>3</v>
      </c>
      <c r="BE96" s="2">
        <v>3</v>
      </c>
      <c r="BF96" s="2">
        <v>2</v>
      </c>
      <c r="BG96" s="2">
        <v>1</v>
      </c>
      <c r="BH96" s="2">
        <v>2</v>
      </c>
      <c r="BI96" s="2">
        <v>2</v>
      </c>
      <c r="BJ96" s="2">
        <v>3</v>
      </c>
      <c r="BK96" s="198">
        <v>1</v>
      </c>
      <c r="BL96" s="2">
        <v>0</v>
      </c>
      <c r="BM96" s="2">
        <v>1</v>
      </c>
      <c r="BN96" s="2">
        <v>1</v>
      </c>
      <c r="BO96" s="2">
        <v>2</v>
      </c>
      <c r="BP96" s="2">
        <v>1</v>
      </c>
      <c r="BQ96" s="2">
        <v>0</v>
      </c>
      <c r="BR96" s="2">
        <v>0</v>
      </c>
      <c r="BS96" s="2">
        <v>3</v>
      </c>
      <c r="BT96" s="2">
        <v>1</v>
      </c>
      <c r="BU96" s="2">
        <v>0</v>
      </c>
      <c r="BV96" s="2">
        <v>0</v>
      </c>
      <c r="BW96" s="2">
        <v>2</v>
      </c>
      <c r="BX96" s="2">
        <v>1</v>
      </c>
      <c r="BY96" s="2">
        <v>1</v>
      </c>
      <c r="BZ96" s="2">
        <v>2</v>
      </c>
      <c r="CA96" s="2">
        <v>4</v>
      </c>
      <c r="CB96" s="2">
        <v>1</v>
      </c>
      <c r="CC96" s="2">
        <v>1</v>
      </c>
      <c r="CD96" s="2">
        <v>2</v>
      </c>
      <c r="CE96" s="2">
        <v>1</v>
      </c>
      <c r="CF96" s="2">
        <v>1</v>
      </c>
      <c r="CG96" s="2">
        <v>0</v>
      </c>
      <c r="CH96" s="2">
        <v>3</v>
      </c>
      <c r="CI96" s="2">
        <v>0</v>
      </c>
      <c r="CJ96" s="2">
        <v>1</v>
      </c>
      <c r="CK96" s="2">
        <v>2</v>
      </c>
      <c r="CL96" s="2">
        <v>0</v>
      </c>
      <c r="CM96" s="2">
        <v>0</v>
      </c>
      <c r="CN96" s="2">
        <v>0</v>
      </c>
      <c r="CO96" s="2">
        <v>0</v>
      </c>
      <c r="CP96" s="2">
        <v>2</v>
      </c>
      <c r="CQ96" s="2">
        <v>1</v>
      </c>
      <c r="CR96" s="2">
        <v>2</v>
      </c>
      <c r="CS96" s="2">
        <v>1</v>
      </c>
      <c r="CT96" s="2">
        <v>2</v>
      </c>
      <c r="CU96" s="2">
        <v>0</v>
      </c>
      <c r="CV96" s="198">
        <v>1</v>
      </c>
      <c r="CW96" s="2">
        <v>1</v>
      </c>
      <c r="CX96" s="2">
        <v>2</v>
      </c>
      <c r="CY96" s="2">
        <v>1</v>
      </c>
      <c r="CZ96" s="2">
        <v>1</v>
      </c>
      <c r="DA96" s="2">
        <v>1</v>
      </c>
      <c r="DB96" s="2">
        <v>2</v>
      </c>
      <c r="DC96" s="2">
        <v>2</v>
      </c>
      <c r="DD96" s="2">
        <v>2</v>
      </c>
      <c r="DE96" s="2">
        <v>1</v>
      </c>
      <c r="DF96" s="2">
        <v>1</v>
      </c>
      <c r="DG96" s="2">
        <v>2</v>
      </c>
      <c r="DH96" s="2">
        <v>1</v>
      </c>
      <c r="DI96" s="2">
        <v>2</v>
      </c>
      <c r="DJ96" s="2">
        <v>2</v>
      </c>
      <c r="DK96" s="2">
        <v>1</v>
      </c>
      <c r="DL96" s="2">
        <v>2</v>
      </c>
      <c r="DM96" s="2">
        <v>1</v>
      </c>
      <c r="DN96" s="2">
        <v>3</v>
      </c>
      <c r="DO96" s="231" t="s">
        <v>361</v>
      </c>
      <c r="DP96" s="232" t="s">
        <v>360</v>
      </c>
      <c r="DQ96" s="233" t="s">
        <v>359</v>
      </c>
      <c r="DR96" s="232">
        <v>9</v>
      </c>
      <c r="DS96" s="232" t="s">
        <v>68</v>
      </c>
      <c r="DT96" s="232" t="s">
        <v>26</v>
      </c>
      <c r="DU96" s="232" t="s">
        <v>26</v>
      </c>
      <c r="DV96" s="232" t="s">
        <v>26</v>
      </c>
      <c r="DW96" s="232" t="s">
        <v>26</v>
      </c>
      <c r="DX96" s="232" t="s">
        <v>26</v>
      </c>
      <c r="DY96" s="232" t="s">
        <v>103</v>
      </c>
      <c r="DZ96" s="232" t="s">
        <v>26</v>
      </c>
      <c r="EA96" s="232" t="s">
        <v>26</v>
      </c>
      <c r="EB96" s="232" t="s">
        <v>7</v>
      </c>
      <c r="EC96" s="232" t="s">
        <v>26</v>
      </c>
      <c r="ED96" s="232" t="s">
        <v>26</v>
      </c>
      <c r="EE96" s="232" t="s">
        <v>101</v>
      </c>
      <c r="EF96" s="232" t="s">
        <v>100</v>
      </c>
      <c r="EG96" s="198">
        <v>90</v>
      </c>
      <c r="EH96" s="2" t="s">
        <v>9</v>
      </c>
      <c r="EI96" s="2" t="s">
        <v>7</v>
      </c>
      <c r="EK96" s="2" t="s">
        <v>96</v>
      </c>
      <c r="EL96" s="2" t="s">
        <v>96</v>
      </c>
      <c r="EM96" s="198">
        <v>4</v>
      </c>
      <c r="EN96" s="2">
        <v>4</v>
      </c>
      <c r="EO96" s="2">
        <v>3</v>
      </c>
      <c r="EP96" s="2">
        <v>1</v>
      </c>
      <c r="EQ96" s="2" t="s">
        <v>17</v>
      </c>
      <c r="ER96" s="2" t="s">
        <v>18</v>
      </c>
      <c r="ES96" s="2" t="s">
        <v>19</v>
      </c>
      <c r="ET96" s="2" t="s">
        <v>16</v>
      </c>
      <c r="EU96" s="2" t="s">
        <v>20</v>
      </c>
      <c r="EV96" s="2">
        <v>2</v>
      </c>
      <c r="EW96" s="2">
        <v>3</v>
      </c>
      <c r="EX96" s="2">
        <v>2</v>
      </c>
      <c r="EY96" s="2">
        <v>5</v>
      </c>
      <c r="FA96" s="2" t="s">
        <v>14</v>
      </c>
      <c r="FB96" s="2" t="s">
        <v>9</v>
      </c>
      <c r="FC96" s="2" t="s">
        <v>58</v>
      </c>
      <c r="FD96" s="2" t="s">
        <v>162</v>
      </c>
      <c r="FE96" s="2" t="s">
        <v>7</v>
      </c>
      <c r="FF96" s="2" t="s">
        <v>7</v>
      </c>
      <c r="FG96" s="2" t="s">
        <v>7</v>
      </c>
      <c r="FH96" s="198" t="s">
        <v>143</v>
      </c>
      <c r="FI96" s="2" t="s">
        <v>57</v>
      </c>
      <c r="FJ96" s="2" t="s">
        <v>9</v>
      </c>
      <c r="FK96" s="2" t="s">
        <v>7</v>
      </c>
      <c r="FM96" s="2" t="s">
        <v>357</v>
      </c>
      <c r="FN96" s="2" t="s">
        <v>9</v>
      </c>
      <c r="FO96" s="2" t="s">
        <v>7</v>
      </c>
      <c r="FP96" s="2" t="s">
        <v>7</v>
      </c>
      <c r="FR96" s="2" t="s">
        <v>7</v>
      </c>
      <c r="FS96" s="2" t="s">
        <v>9</v>
      </c>
      <c r="FU96" s="2" t="s">
        <v>9</v>
      </c>
      <c r="FV96" s="2" t="s">
        <v>7</v>
      </c>
      <c r="FW96" s="2" t="s">
        <v>185</v>
      </c>
      <c r="GD96" s="2">
        <v>7</v>
      </c>
      <c r="GF96" s="2" t="s">
        <v>5</v>
      </c>
      <c r="GN96" s="2" t="s">
        <v>4</v>
      </c>
      <c r="GR96" s="2" t="s">
        <v>336</v>
      </c>
      <c r="GT96" s="2" t="s">
        <v>356</v>
      </c>
      <c r="GU96" s="2" t="s">
        <v>355</v>
      </c>
      <c r="GV96" s="2" t="s">
        <v>1</v>
      </c>
      <c r="HL96" s="2" t="s">
        <v>0</v>
      </c>
      <c r="HM96">
        <f t="shared" si="9"/>
        <v>29</v>
      </c>
      <c r="HN96">
        <f t="shared" si="10"/>
        <v>9</v>
      </c>
      <c r="HO96">
        <f t="shared" si="11"/>
        <v>13</v>
      </c>
      <c r="HP96" s="1">
        <f t="shared" si="12"/>
        <v>5</v>
      </c>
      <c r="HQ96" s="1">
        <f t="shared" si="13"/>
        <v>8</v>
      </c>
      <c r="HR96" s="1">
        <f t="shared" si="14"/>
        <v>2</v>
      </c>
      <c r="HS96" s="1">
        <f t="shared" si="15"/>
        <v>3</v>
      </c>
      <c r="HT96" s="1">
        <f t="shared" si="18"/>
        <v>43</v>
      </c>
      <c r="HU96" s="1">
        <f t="shared" si="17"/>
        <v>4297.5</v>
      </c>
    </row>
    <row r="117" spans="1:220" ht="15.75" customHeight="1" x14ac:dyDescent="0.35">
      <c r="A117" s="1" t="str">
        <f>TRIM(A1)</f>
        <v>Timestamp</v>
      </c>
      <c r="B117" s="1" t="str">
        <f>TRIM(B1)</f>
        <v>This situation is likely to change in the coming weeks and we are interested in following the evolution of your psychological well-being over time. If you agree to be contacted in the coming weeks, please provide us with your email address below :</v>
      </c>
      <c r="C117" s="1" t="str">
        <f>TRIM(C1)</f>
        <v>Age ( please indicate how old you are )</v>
      </c>
      <c r="D117" s="1" t="str">
        <f>TRIM(D1)</f>
        <v>Gender</v>
      </c>
      <c r="E117" s="1" t="str">
        <f>TRIM(E1)</f>
        <v>In which country do you currently live?</v>
      </c>
      <c r="J117" s="1" t="str">
        <f t="shared" ref="J117:AO117" si="19">TRIM(J1)</f>
        <v>Would you say that the COVID-19 had a negative impact on your relationship with your relatives this week?</v>
      </c>
      <c r="K117" s="1" t="str">
        <f t="shared" si="19"/>
        <v>If so, in what way? (optional)</v>
      </c>
      <c r="L117" s="1" t="str">
        <f t="shared" si="19"/>
        <v>Are you currently in conflict with any other family members?</v>
      </c>
      <c r="M117" s="1" t="str">
        <f t="shared" si="19"/>
        <v>If so, with whom? (optional)</v>
      </c>
      <c r="N117" s="1" t="str">
        <f t="shared" si="19"/>
        <v>Have you had a conflict or conflicts with other family members in the last week?</v>
      </c>
      <c r="O117" s="1" t="str">
        <f t="shared" si="19"/>
        <v>If so, with whom? (optional)</v>
      </c>
      <c r="P117" s="1" t="str">
        <f t="shared" si="19"/>
        <v>How many of the conflicts with family members were resolved? (optional)</v>
      </c>
      <c r="Q117" s="1" t="str">
        <f t="shared" si="19"/>
        <v>How many cigarettes have you smoked per day during the last 7 days?</v>
      </c>
      <c r="R117" s="1" t="str">
        <f t="shared" si="19"/>
        <v>Would you say that lockdown impacted your smoking habits?</v>
      </c>
      <c r="S117" s="1" t="str">
        <f t="shared" si="19"/>
        <v>How many glasses of beer have you drunk per day during the last 7 days?</v>
      </c>
      <c r="T117" s="1" t="str">
        <f t="shared" si="19"/>
        <v>How many glasses of wine have you drunk per day during the last 7 days?</v>
      </c>
      <c r="U117" s="1" t="str">
        <f t="shared" si="19"/>
        <v>How many glasses of liquor/whiskey/gin have you drunk per day within the last 7 days?</v>
      </c>
      <c r="V117" s="1" t="str">
        <f t="shared" si="19"/>
        <v>Would you say that the lockdown have modified your alcohol consumption?</v>
      </c>
      <c r="W117" s="1" t="str">
        <f t="shared" si="19"/>
        <v>How many cups of coffee have you drunk per day within the last 7 days?</v>
      </c>
      <c r="X117" s="1" t="str">
        <f t="shared" si="19"/>
        <v>How many cups of tea have you drunk per day within the last 7 days?</v>
      </c>
      <c r="Y117" s="1" t="str">
        <f t="shared" si="19"/>
        <v>How many cans of stimulant/caffeinated beverages (soft drinks) have you drunk per day within the last 7 days?</v>
      </c>
      <c r="Z117" s="1" t="str">
        <f t="shared" si="19"/>
        <v>Would you say that the lockdown impacted your consumption of stimulant beverages (coffee, tea or energy drinks)?</v>
      </c>
      <c r="AA117" s="1" t="str">
        <f t="shared" si="19"/>
        <v>In some way, does the current situation have a positive impact on your life this week (e.g., exercise routine, spending time with family, taking online courses...)?</v>
      </c>
      <c r="AB117" s="1" t="str">
        <f t="shared" si="19"/>
        <v>If so, to what extend?</v>
      </c>
      <c r="AC117" s="1" t="str">
        <f t="shared" si="19"/>
        <v>Within the last 7 days, have you started a new activity this week or have you taken up one that you had abandoned?</v>
      </c>
      <c r="AD117" s="1" t="str">
        <f t="shared" si="19"/>
        <v>If so, could you specify the activity or activities?</v>
      </c>
      <c r="AE117" s="1" t="str">
        <f t="shared" si="19"/>
        <v>Prior to lockdown, were you working out?</v>
      </c>
      <c r="AF117" s="1" t="str">
        <f t="shared" si="19"/>
        <v>How many days a week (prior to lockdown)?</v>
      </c>
      <c r="AG117" s="1" t="str">
        <f t="shared" si="19"/>
        <v>What kind of physical activity did you do prior to lockdown?</v>
      </c>
      <c r="AH117" s="1" t="str">
        <f t="shared" si="19"/>
        <v>Does the COVID-19 situation influence your regular exercise routine?</v>
      </c>
      <c r="AI117" s="1" t="str">
        <f t="shared" si="19"/>
        <v>If so, in what way? (optional)</v>
      </c>
      <c r="AJ117" s="199" t="str">
        <f t="shared" si="19"/>
        <v>During the last 7 days, on how many days did you do vigorous physical activities like heavy lifting, digging, aerobics, or fast bicycling?</v>
      </c>
      <c r="AK117" s="1" t="str">
        <f t="shared" si="19"/>
        <v>How much time did you usually spend doing vigorous physical activities on one of those days? Please answer: _____ hours per day and/or _____ minutes per day</v>
      </c>
      <c r="AL117" s="1" t="str">
        <f t="shared" si="19"/>
        <v>During the last 7 days, on how many days did you do moderate physical activities like carrying light loads, bicycling at a regular pace, or doubles tennis? Do not include walking.</v>
      </c>
      <c r="AM117" s="1" t="str">
        <f t="shared" si="19"/>
        <v>How much time did you usually spend doing moderate physical activities on one of those days? Please answer: _____ hours per day and/or _____ minutes per day</v>
      </c>
      <c r="AN117" s="1" t="str">
        <f t="shared" si="19"/>
        <v>During the last 7 days, on how many days did you walk for at least 10 minutes at a time?</v>
      </c>
      <c r="AO117" s="1" t="str">
        <f t="shared" si="19"/>
        <v>How much time did you usually spend walking on one of those days? Please answer: _____ hours per day and/or _____ minutes per day</v>
      </c>
      <c r="AP117" s="1" t="str">
        <f t="shared" ref="AP117:BU117" si="20">TRIM(AP1)</f>
        <v>During the last 7 days, how much time per did you spend sitting (in average)? Please answer: _____ hours per day and/or _____ minutes per day</v>
      </c>
      <c r="AQ117" s="199" t="str">
        <f t="shared" si="20"/>
        <v>I feel calm</v>
      </c>
      <c r="AR117" s="1" t="str">
        <f t="shared" si="20"/>
        <v>I feel secure</v>
      </c>
      <c r="AS117" s="1" t="str">
        <f t="shared" si="20"/>
        <v>I'm tense</v>
      </c>
      <c r="AT117" s="1" t="str">
        <f t="shared" si="20"/>
        <v>I feel strained</v>
      </c>
      <c r="AU117" s="1" t="str">
        <f t="shared" si="20"/>
        <v>I feel at ease</v>
      </c>
      <c r="AV117" s="1" t="str">
        <f t="shared" si="20"/>
        <v>I feel upset</v>
      </c>
      <c r="AW117" s="1" t="str">
        <f t="shared" si="20"/>
        <v>I am worried now about possible future misfortunes</v>
      </c>
      <c r="AX117" s="1" t="str">
        <f t="shared" si="20"/>
        <v>I feel satisfied</v>
      </c>
      <c r="AY117" s="1" t="str">
        <f t="shared" si="20"/>
        <v>I feel frightened</v>
      </c>
      <c r="AZ117" s="1" t="str">
        <f t="shared" si="20"/>
        <v>I feel comfortable</v>
      </c>
      <c r="BA117" s="1" t="str">
        <f t="shared" si="20"/>
        <v>I feel self-confident</v>
      </c>
      <c r="BB117" s="1" t="str">
        <f t="shared" si="20"/>
        <v>I feel nervous</v>
      </c>
      <c r="BC117" s="1" t="str">
        <f t="shared" si="20"/>
        <v>I am jittery</v>
      </c>
      <c r="BD117" s="1" t="str">
        <f t="shared" si="20"/>
        <v>I feel indecisive</v>
      </c>
      <c r="BE117" s="1" t="str">
        <f t="shared" si="20"/>
        <v>I'm relaxed</v>
      </c>
      <c r="BF117" s="1" t="str">
        <f t="shared" si="20"/>
        <v>I feel content</v>
      </c>
      <c r="BG117" s="1" t="str">
        <f t="shared" si="20"/>
        <v>I'm worried</v>
      </c>
      <c r="BH117" s="1" t="str">
        <f t="shared" si="20"/>
        <v>I feel confused</v>
      </c>
      <c r="BI117" s="1" t="str">
        <f t="shared" si="20"/>
        <v>I feel steady</v>
      </c>
      <c r="BJ117" s="1" t="str">
        <f t="shared" si="20"/>
        <v>I feel pleasant</v>
      </c>
      <c r="BK117" s="199" t="str">
        <f t="shared" si="20"/>
        <v>Tense</v>
      </c>
      <c r="BL117" s="1" t="str">
        <f t="shared" si="20"/>
        <v>Angry</v>
      </c>
      <c r="BM117" s="1" t="str">
        <f t="shared" si="20"/>
        <v>Worn out</v>
      </c>
      <c r="BN117" s="1" t="str">
        <f t="shared" si="20"/>
        <v>Unhappy</v>
      </c>
      <c r="BO117" s="1" t="str">
        <f t="shared" si="20"/>
        <v>Lively</v>
      </c>
      <c r="BP117" s="1" t="str">
        <f t="shared" si="20"/>
        <v>Confused</v>
      </c>
      <c r="BQ117" s="1" t="str">
        <f t="shared" si="20"/>
        <v>Peeved</v>
      </c>
      <c r="BR117" s="1" t="str">
        <f t="shared" si="20"/>
        <v>Sad</v>
      </c>
      <c r="BS117" s="1" t="str">
        <f t="shared" si="20"/>
        <v>Active</v>
      </c>
      <c r="BT117" s="1" t="str">
        <f t="shared" si="20"/>
        <v>On edge</v>
      </c>
      <c r="BU117" s="1" t="str">
        <f t="shared" si="20"/>
        <v>Grouchy</v>
      </c>
      <c r="BV117" s="1" t="str">
        <f t="shared" ref="BV117:DA117" si="21">TRIM(BV1)</f>
        <v>Blue</v>
      </c>
      <c r="BW117" s="1" t="str">
        <f t="shared" si="21"/>
        <v>Energetic</v>
      </c>
      <c r="BX117" s="1" t="str">
        <f t="shared" si="21"/>
        <v>Hopeless</v>
      </c>
      <c r="BY117" s="1" t="str">
        <f t="shared" si="21"/>
        <v>Uneasy</v>
      </c>
      <c r="BZ117" s="1" t="str">
        <f t="shared" si="21"/>
        <v>Restless</v>
      </c>
      <c r="CA117" s="1" t="str">
        <f t="shared" si="21"/>
        <v>Unable to concentrate</v>
      </c>
      <c r="CB117" s="1" t="str">
        <f t="shared" si="21"/>
        <v>Fatigued</v>
      </c>
      <c r="CC117" s="1" t="str">
        <f t="shared" si="21"/>
        <v>Annoyed</v>
      </c>
      <c r="CD117" s="1" t="str">
        <f t="shared" si="21"/>
        <v>Discouraged</v>
      </c>
      <c r="CE117" s="1" t="str">
        <f t="shared" si="21"/>
        <v>Resentful</v>
      </c>
      <c r="CF117" s="1" t="str">
        <f t="shared" si="21"/>
        <v>Nervous</v>
      </c>
      <c r="CG117" s="1" t="str">
        <f t="shared" si="21"/>
        <v>Miserable</v>
      </c>
      <c r="CH117" s="1" t="str">
        <f t="shared" si="21"/>
        <v>Cheerful</v>
      </c>
      <c r="CI117" s="1" t="str">
        <f t="shared" si="21"/>
        <v>Bitter</v>
      </c>
      <c r="CJ117" s="1" t="str">
        <f t="shared" si="21"/>
        <v>Exhausted</v>
      </c>
      <c r="CK117" s="1" t="str">
        <f t="shared" si="21"/>
        <v>Anxious</v>
      </c>
      <c r="CL117" s="1" t="str">
        <f t="shared" si="21"/>
        <v>Helpless</v>
      </c>
      <c r="CM117" s="1" t="str">
        <f t="shared" si="21"/>
        <v>Weary</v>
      </c>
      <c r="CN117" s="1" t="str">
        <f t="shared" si="21"/>
        <v>Bewildered</v>
      </c>
      <c r="CO117" s="1" t="str">
        <f t="shared" si="21"/>
        <v>Furious</v>
      </c>
      <c r="CP117" s="1" t="str">
        <f t="shared" si="21"/>
        <v>Full of pep</v>
      </c>
      <c r="CQ117" s="1" t="str">
        <f t="shared" si="21"/>
        <v>Worthless</v>
      </c>
      <c r="CR117" s="1" t="str">
        <f t="shared" si="21"/>
        <v>Forgetful</v>
      </c>
      <c r="CS117" s="1" t="str">
        <f t="shared" si="21"/>
        <v>Vigorous</v>
      </c>
      <c r="CT117" s="1" t="str">
        <f t="shared" si="21"/>
        <v>Uncertain about things</v>
      </c>
      <c r="CU117" s="1" t="str">
        <f t="shared" si="21"/>
        <v>Bushed</v>
      </c>
      <c r="CV117" s="199" t="str">
        <f t="shared" si="21"/>
        <v>I am unhappy doing so many things alone</v>
      </c>
      <c r="CW117" s="1" t="str">
        <f t="shared" si="21"/>
        <v>I cannot tolerate being so alone</v>
      </c>
      <c r="CX117" s="1" t="str">
        <f t="shared" si="21"/>
        <v>I lack companionship</v>
      </c>
      <c r="CY117" s="1" t="str">
        <f t="shared" si="21"/>
        <v>I feel as if nobody really understands me</v>
      </c>
      <c r="CZ117" s="1" t="str">
        <f t="shared" si="21"/>
        <v>I find myself waiting for people to call or write</v>
      </c>
      <c r="DA117" s="1" t="str">
        <f t="shared" si="21"/>
        <v>There is no one I can turn to</v>
      </c>
      <c r="DB117" s="1" t="str">
        <f t="shared" ref="DB117:EG117" si="22">TRIM(DB1)</f>
        <v>I am no longer close to anyone</v>
      </c>
      <c r="DC117" s="1" t="str">
        <f t="shared" si="22"/>
        <v>My interests and ideas are not shared by those around me</v>
      </c>
      <c r="DD117" s="1" t="str">
        <f t="shared" si="22"/>
        <v>I feel left out</v>
      </c>
      <c r="DE117" s="1" t="str">
        <f t="shared" si="22"/>
        <v>I feel completely alone</v>
      </c>
      <c r="DF117" s="1" t="str">
        <f t="shared" si="22"/>
        <v>I am unable to reach out and communicate with those around me</v>
      </c>
      <c r="DG117" s="1" t="str">
        <f t="shared" si="22"/>
        <v>My social relationships are superficial</v>
      </c>
      <c r="DH117" s="1" t="str">
        <f t="shared" si="22"/>
        <v>I feel starved for company</v>
      </c>
      <c r="DI117" s="1" t="str">
        <f t="shared" si="22"/>
        <v>No one really knows me well</v>
      </c>
      <c r="DJ117" s="1" t="str">
        <f t="shared" si="22"/>
        <v>I feel isolated from others</v>
      </c>
      <c r="DK117" s="1" t="str">
        <f t="shared" si="22"/>
        <v>I am unhappy being so withdrawn</v>
      </c>
      <c r="DL117" s="1" t="str">
        <f t="shared" si="22"/>
        <v>It is difficult for me to make friends</v>
      </c>
      <c r="DM117" s="1" t="str">
        <f t="shared" si="22"/>
        <v>I feel shut out and excluded by others</v>
      </c>
      <c r="DN117" s="1" t="str">
        <f t="shared" si="22"/>
        <v>People are around me but not with me</v>
      </c>
      <c r="DO117" s="235" t="str">
        <f t="shared" si="22"/>
        <v>During the past week, what time have you usually gone to bed at night? Please let us know what time you go to bed, for example, 10:30 p.m.</v>
      </c>
      <c r="DP117" s="236" t="str">
        <f t="shared" si="22"/>
        <v>During the past week, how long (in minutes) has it usually taken you to fall asleep each night?</v>
      </c>
      <c r="DQ117" s="236" t="str">
        <f t="shared" si="22"/>
        <v>During the past week, what time have you usually got up in the morning? Please let us know what time you wake up, for example, 07:15 a.m.</v>
      </c>
      <c r="DR117" s="236" t="str">
        <f t="shared" si="22"/>
        <v>During the past week, how many hours of actual sleep did you get at night? (This may be different than the number of hours you spent in bed.)</v>
      </c>
      <c r="DS117" s="236" t="str">
        <f t="shared" si="22"/>
        <v>During the past week, how often have you had trouble sleeping because you could not get to sleep within 30 minutes?</v>
      </c>
      <c r="DT117" s="236" t="str">
        <f t="shared" si="22"/>
        <v>During the past week, how often have you had trouble sleeping because you woke up in the middle of the night or early morning?</v>
      </c>
      <c r="DU117" s="236" t="str">
        <f t="shared" si="22"/>
        <v>During the past week, how often have you had trouble sleeping because you had to get up to use the bathroom?</v>
      </c>
      <c r="DV117" s="236" t="str">
        <f t="shared" si="22"/>
        <v>During the past week, how often have you had trouble sleeping because you could not breathe comfortably?</v>
      </c>
      <c r="DW117" s="236" t="str">
        <f t="shared" si="22"/>
        <v>During the past week, how often have you had trouble sleeping because you cough or snored loudly?</v>
      </c>
      <c r="DX117" s="236" t="str">
        <f t="shared" si="22"/>
        <v>During the past week, how often have you had trouble sleeping because you felt too cold?</v>
      </c>
      <c r="DY117" s="236" t="str">
        <f t="shared" si="22"/>
        <v>During the past week, how often have you had trouble sleeping because you felt too hot?</v>
      </c>
      <c r="DZ117" s="236" t="str">
        <f t="shared" si="22"/>
        <v>During the past week, how often have you had trouble sleeping because you had bad dreams?</v>
      </c>
      <c r="EA117" s="236" t="str">
        <f t="shared" si="22"/>
        <v>During the past week, how often have you had trouble sleeping because you had bad pain?</v>
      </c>
      <c r="EB117" s="236" t="str">
        <f t="shared" si="22"/>
        <v>During the last 7 days, have you had trouble sleeping for any reason(s) other than those mentioned above? If so, please tell us these reasons and their frequency.</v>
      </c>
      <c r="EC117" s="236" t="str">
        <f t="shared" si="22"/>
        <v>During the past week, how often have you taken medicine to help you sleep (prescribed or “over the counter”)?</v>
      </c>
      <c r="ED117" s="236" t="str">
        <f t="shared" si="22"/>
        <v>During the past week, how often have you had trouble staying awake while driving, eating meals, or engaging in social activity?</v>
      </c>
      <c r="EE117" s="236" t="str">
        <f t="shared" si="22"/>
        <v>During the past week, how much of a problem has it been for you to keep up enough enthusiasm to get things done?</v>
      </c>
      <c r="EF117" s="236" t="str">
        <f t="shared" si="22"/>
        <v>During the past week, how would you rate your sleep quality overall?</v>
      </c>
      <c r="EG117" s="199" t="str">
        <f t="shared" si="22"/>
        <v>On average, during the last 7 days, I spent the following amount of time outside in daylight (without a roof): Write the approximate number of minutes</v>
      </c>
      <c r="EH117" s="1" t="str">
        <f t="shared" ref="EH117:FQ117" si="23">TRIM(EH1)</f>
        <v>In the last 7 days, have you spent on average less time outside than usual?</v>
      </c>
      <c r="EI117" s="1" t="str">
        <f t="shared" si="23"/>
        <v>Do you think the confinement had an impact on your sleep?</v>
      </c>
      <c r="EJ117" s="1" t="str">
        <f t="shared" si="23"/>
        <v>Can you tell us whether this impact was either positive or negative and why? (optional)</v>
      </c>
      <c r="EK117" s="1" t="str">
        <f t="shared" si="23"/>
        <v>Have you taken a nap this week?</v>
      </c>
      <c r="EL117" s="1" t="str">
        <f t="shared" si="23"/>
        <v>Have you practiced meditation, relaxation, or mindfulness a few times in the past week?</v>
      </c>
      <c r="EM117" s="199" t="str">
        <f t="shared" si="23"/>
        <v>Do you think the coronavirus crisis will last long?</v>
      </c>
      <c r="EN117" s="1" t="str">
        <f t="shared" si="23"/>
        <v>How much do you trust the authorities?</v>
      </c>
      <c r="EO117" s="1" t="str">
        <f t="shared" si="23"/>
        <v>Do you think coronavirus infection is a serious disease and a threat?</v>
      </c>
      <c r="EP117" s="1" t="str">
        <f t="shared" si="23"/>
        <v>Do you believe any of the conspiracy theories about the origin of the pandemic?</v>
      </c>
      <c r="EQ117" s="1" t="str">
        <f t="shared" si="23"/>
        <v>Rate in order of most frequent use, what you use most to inform yourself of the crisis: [1st ]</v>
      </c>
      <c r="ER117" s="1" t="str">
        <f t="shared" si="23"/>
        <v>Rate in order of most frequent use, what you use most to inform yourself of the crisis: [2nd]</v>
      </c>
      <c r="ES117" s="1" t="str">
        <f t="shared" si="23"/>
        <v>Rate in order of most frequent use, what you use most to inform yourself of the crisis: [3rd]</v>
      </c>
      <c r="ET117" s="1" t="str">
        <f t="shared" si="23"/>
        <v>Rate in order of most frequent use, what you use most to inform yourself of the crisis: [4th]</v>
      </c>
      <c r="EU117" s="1" t="str">
        <f t="shared" si="23"/>
        <v>Rate in order of most frequent use, what you use most to inform yourself of the crisis: [5th]</v>
      </c>
      <c r="EV117" s="1" t="str">
        <f t="shared" si="23"/>
        <v>Do you think this will make us a more united society?</v>
      </c>
      <c r="EW117" s="1" t="str">
        <f t="shared" si="23"/>
        <v>Do you think there will be food supply problems?</v>
      </c>
      <c r="EX117" s="1" t="str">
        <f t="shared" si="23"/>
        <v>Have you stored non-perishable food or water?</v>
      </c>
      <c r="EY117" s="1" t="str">
        <f t="shared" si="23"/>
        <v>Your level of compliance with the rules of isolation and behavior within the last 7 days is</v>
      </c>
      <c r="EZ117" s="1" t="str">
        <f t="shared" si="23"/>
        <v>What are the most difficult rules to follow? (optional)</v>
      </c>
      <c r="FA117" s="1" t="str">
        <f t="shared" si="23"/>
        <v>Do you participate in social activities in your neighborhood (specific times when people play music on balconies, applause or demonstrations of gratitude, etc.) within the last 7 days?</v>
      </c>
      <c r="FB117" s="1" t="str">
        <f t="shared" si="23"/>
        <v>Do you participate in online social activities (e-apero, online board games with your friends,etc.)?</v>
      </c>
      <c r="FC117" s="1" t="str">
        <f t="shared" si="23"/>
        <v>Have you had any memory problems during the past week?</v>
      </c>
      <c r="FD117" s="1" t="str">
        <f t="shared" si="23"/>
        <v>Have you had any attention problems during the past week?</v>
      </c>
      <c r="FE117" s="1" t="str">
        <f t="shared" si="23"/>
        <v>Have you been infected with the virus?</v>
      </c>
      <c r="FF117" s="1" t="str">
        <f t="shared" si="23"/>
        <v>Do you have any housemates who have been infected with the virus?</v>
      </c>
      <c r="FG117" s="1" t="str">
        <f t="shared" si="23"/>
        <v>Have you suffered the loss of a family member/friend or someone close to you because of the virus?</v>
      </c>
      <c r="FH117" s="199" t="str">
        <f t="shared" si="23"/>
        <v>What is your work situation?</v>
      </c>
      <c r="FI117" s="1" t="str">
        <f t="shared" si="23"/>
        <v>In the last 7 days, Where have you been working?</v>
      </c>
      <c r="FJ117" s="1" t="str">
        <f t="shared" si="23"/>
        <v>Is your place of work during the last 7 days different from your usual place of work?</v>
      </c>
      <c r="FK117" s="1" t="str">
        <f t="shared" si="23"/>
        <v>Do you usually work from home (homeworking/teleworking)?</v>
      </c>
      <c r="FL117" s="1" t="str">
        <f t="shared" si="23"/>
        <v>If yes, how many days a week do you usually work from home?</v>
      </c>
      <c r="FM117" s="1" t="str">
        <f t="shared" si="23"/>
        <v>In which field do you work (e.g. medical, retail, catering, etc.)?</v>
      </c>
      <c r="FN117" s="1" t="str">
        <f t="shared" si="23"/>
        <v>Has the current situation influenced your work schedule during the last 7 days?</v>
      </c>
      <c r="FO117" s="1" t="str">
        <f t="shared" si="23"/>
        <v>Has the current situation influenced your workload during the last 7 days?</v>
      </c>
      <c r="FP117" s="1" t="str">
        <f t="shared" si="23"/>
        <v>Are you still allowed to leave the house for work?</v>
      </c>
      <c r="FQ117" s="1" t="str">
        <f t="shared" si="23"/>
        <v>If yes, in the last 7 days, how did you get to work?</v>
      </c>
      <c r="FR117" s="1" t="str">
        <f t="shared" ref="FR117:HL117" si="24">TRIM(FR1)</f>
        <v>Are you afraid of losing your job because of this situation?</v>
      </c>
      <c r="FS117" s="1" t="str">
        <f t="shared" si="24"/>
        <v>In the past 7 days, have you engaged in any volunteer activities?</v>
      </c>
      <c r="FT117" s="1" t="str">
        <f t="shared" si="24"/>
        <v>If so, which one? (optional)</v>
      </c>
      <c r="FU117" s="1" t="str">
        <f t="shared" si="24"/>
        <v>If so, were you already engaged in these activities before the COVID-19 crisis began?</v>
      </c>
      <c r="FV117" s="1" t="str">
        <f t="shared" si="24"/>
        <v>In the past 7 days, have you had to stop any of your previous volunteer activities?</v>
      </c>
      <c r="FW117" s="1" t="str">
        <f t="shared" si="24"/>
        <v>Please, first of all select the topmost button</v>
      </c>
      <c r="FX117" s="1" t="str">
        <f t="shared" si="24"/>
        <v>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sea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v>
      </c>
      <c r="FY117" s="1" t="str">
        <f t="shared" si="24"/>
        <v>You are driving through a narrow city street when all of a sudden a young mother carrying a child trips and falls into the path of your vehicle. You are going too fast to break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break out and hit the mother and child. Thus, there are no alternative actions. How morally appropriate is it for you to suddenly swerve which would hit the old lady, in order to avoid hitting the young mother and child?</v>
      </c>
      <c r="FZ117" s="1" t="str">
        <f t="shared" si="24"/>
        <v>You are a crewperson of a marine-research submarine on an expedition with 30 colleagues. You are travelling underneath a large iceberg. An onboard explosion has damaged the submarine. The upper part, where you and most of your colleagues are, does not have enough oxygen remaining for all to survive until you reach the surface. Only one crew member is in the lower part where there is enough oxygen. This colleague is knocked unconscious by the explosion. Through glass in the hatch you can see that he is lying underneath the hatch connecting the upper and lower part of the ship. If you release the hatch, oxygen will reach the upper section. As the hinges of the hatch are damaged, the hatch will fall as soon as you open it. If you open the hatch, there will be enough oxygen for all in the upper part. However, the heavy hatch will fall and crush the unconscious crewmember. There is no other way to gain oxygen. The electrolytic unit, which normally filters oxygen from sea water, got damaged. Moreover, the emergency oxygen candles are damaged. And even though all crewmember in the upper part are moving as little as possible to save oxygen, still the oxygen is not enough. How morally appropriate is it for you to open the hatch and kill the crewmember below in order to save yourself and the other crewmembers?</v>
      </c>
      <c r="GA117" s="1" t="str">
        <f t="shared" si="24"/>
        <v>An empty goods train coach has got disconnected from a train. It is heading down the tracks toward five workmen. If nothing is done, it will proceed and kill the five workmen. In between the train coach and the workmen, there is a bridge over the tracks. On it there is a man sitting in his car when you come along in your pickup. You could prevent the death of the five workmen by hitting the car from the side, pushing it onto the tracks below. This is possible as, due to a previous accident on the bridge, the damaged guardrail has been temporarily replaced by barrier tape and the car is standing exactly in the right place. The train coach would hit the car which would stop the coach, saving the five workmen. However, the fall from the bridge would kill the man in the car. The workmen will not get out of the way as they cannot hear the coach because they are working with noisy tools and wearing ear protection. Moreover, the line segment is supposed to be barred, so they do not expect any traffic. Unfortunately, there is no other way to save the workmen. You cannot drive your pick up off the bridge as the car is in the way. Moreover, there is no time for you to tell the man to leave his car. And you cannot jump yourself as you are not heavy enough to stop the coach. How morally appropriate is it for you to push the man in the car [/on the bicycle] from the bridge using your pick up, which would kill him, in order to save the five workmen?</v>
      </c>
      <c r="GB117" s="1" t="str">
        <f t="shared" si="24"/>
        <v>You are divorced now and your former spouse lives far away. You don’t expect to see your former spouse for a very long time. However, you have recently started dating a new person that is positively wonderful. Your new partner is head over heals in love for the first time and you feel equally strong about your partner. You want to do everything in your power to keep the relationship progressing smoothly to what you believe will be a second marriage. Unfortunately, your new partner has told you many times that dating someone who is divorced is totally unacceptable. It is expressly forbidden in your partner’s religion. Your partner doesn’t know about your ex-spouse. You consider simply pretending that you have never been divorced so that your current relationship can continue. How morally appropriate is it for you to leave your new partner in the dark about your previous relationship in order to keep her/ him happy and the relationship alive?</v>
      </c>
      <c r="GC117" s="1" t="str">
        <f t="shared" si="24"/>
        <v>You are a soldier guarding a border checkpoint between your nation and one troubled by insurgent violence. You have been informed that a terroristic attack has been planned against the checkpoint you are guarding. You notice a young man in a cheap, open car approaching the checkpoint with determined look on his face and without slowing the car approaching the signpost. You suspect he means to bomb the checkpoint, killing all the 5 soldiers inside. He is rapidly approaching your station. How morally appropriate Is it for you to shoot and kill the approaching man?</v>
      </c>
      <c r="GD117" s="1" t="str">
        <f t="shared" si="24"/>
        <v>You have been hired by a pharmaceutical company to conduct research on their products. Since products must be fit for human use, they are first tried out on animals. Your job is to find out the effects various chemicals have on rats, pigeons, and rabbits. Most chemicals have only minor effects on the animals, but some cause them discomfort or even permanent damage. The chemicals you are researching are slated to form part of a new promising AIDS drug cocktail that will give new hope to millions of AIDS victims around the world but might have lethal side effects for humans. You anticipate saving many lives with the chemicals. How morally appropriate is it for you to test these chemicals on animals?</v>
      </c>
      <c r="GE117" s="1" t="str">
        <f t="shared" si="24"/>
        <v>You are a police officer, and have recently caught a criminal you have been hunting for some time. He is allegedly responsible for rigging a series of explosive devices: some that have already gone off and some that have yet to detonate. He places explosives outside city cafes and sets them to go off at a time when people are drinking coffee on the patios. In this manner, he has injured many people and might injure many more. Now that the criminal is in custody, you want to know where the unexploded bombs are so you can defuse them. He refuses to talk, so you decide to use “aggressive interrogation techniques” like holding his head under water and beating him. How morally appropriate is it for you to use “aggressive interrogation techniques” in order to find and defuse the unexploded bombs?</v>
      </c>
      <c r="GF117" s="1" t="str">
        <f t="shared" si="24"/>
        <v>Now you will be asked to make choices between getting $10 right NOW or getting $20 sometime in the future, 5 times. Select the option that you would prefer. There are no right or wrong answers.</v>
      </c>
      <c r="GG117" s="1" t="str">
        <f t="shared" si="24"/>
        <v/>
      </c>
      <c r="GH117" s="1" t="str">
        <f t="shared" si="24"/>
        <v/>
      </c>
      <c r="GI117" s="1" t="str">
        <f t="shared" si="24"/>
        <v/>
      </c>
      <c r="GJ117" s="1" t="str">
        <f t="shared" si="24"/>
        <v/>
      </c>
      <c r="GK117" s="1" t="str">
        <f t="shared" si="24"/>
        <v/>
      </c>
      <c r="GL117" s="1" t="str">
        <f t="shared" si="24"/>
        <v/>
      </c>
      <c r="GM117" s="1" t="str">
        <f t="shared" si="24"/>
        <v/>
      </c>
      <c r="GN117" s="1" t="str">
        <f t="shared" si="24"/>
        <v/>
      </c>
      <c r="GO117" s="1" t="str">
        <f t="shared" si="24"/>
        <v/>
      </c>
      <c r="GP117" s="1" t="str">
        <f t="shared" si="24"/>
        <v/>
      </c>
      <c r="GQ117" s="1" t="str">
        <f t="shared" si="24"/>
        <v/>
      </c>
      <c r="GR117" s="1" t="str">
        <f t="shared" si="24"/>
        <v/>
      </c>
      <c r="GS117" s="1" t="str">
        <f t="shared" si="24"/>
        <v/>
      </c>
      <c r="GT117" s="1" t="str">
        <f t="shared" si="24"/>
        <v/>
      </c>
      <c r="GU117" s="1" t="str">
        <f t="shared" si="24"/>
        <v/>
      </c>
      <c r="GV117" s="1" t="str">
        <f t="shared" si="24"/>
        <v/>
      </c>
      <c r="GW117" s="1" t="str">
        <f t="shared" si="24"/>
        <v/>
      </c>
      <c r="GX117" s="1" t="str">
        <f t="shared" si="24"/>
        <v/>
      </c>
      <c r="GY117" s="1" t="str">
        <f t="shared" si="24"/>
        <v/>
      </c>
      <c r="GZ117" s="1" t="str">
        <f t="shared" si="24"/>
        <v/>
      </c>
      <c r="HA117" s="1" t="str">
        <f t="shared" si="24"/>
        <v/>
      </c>
      <c r="HB117" s="1" t="str">
        <f t="shared" si="24"/>
        <v/>
      </c>
      <c r="HC117" s="1" t="str">
        <f t="shared" si="24"/>
        <v/>
      </c>
      <c r="HD117" s="1" t="str">
        <f t="shared" si="24"/>
        <v/>
      </c>
      <c r="HE117" s="1" t="str">
        <f t="shared" si="24"/>
        <v/>
      </c>
      <c r="HF117" s="1" t="str">
        <f t="shared" si="24"/>
        <v/>
      </c>
      <c r="HG117" s="1" t="str">
        <f t="shared" si="24"/>
        <v/>
      </c>
      <c r="HH117" s="1" t="str">
        <f t="shared" si="24"/>
        <v/>
      </c>
      <c r="HI117" s="1" t="str">
        <f t="shared" si="24"/>
        <v/>
      </c>
      <c r="HJ117" s="1" t="str">
        <f t="shared" si="24"/>
        <v/>
      </c>
      <c r="HK117" s="1" t="str">
        <f t="shared" si="24"/>
        <v/>
      </c>
      <c r="HL117" s="1" t="str">
        <f t="shared" si="24"/>
        <v/>
      </c>
    </row>
  </sheetData>
  <sortState xmlns:xlrd2="http://schemas.microsoft.com/office/spreadsheetml/2017/richdata2" ref="A2:HR96">
    <sortCondition ref="B2:B96"/>
  </sortState>
  <pageMargins left="0.7" right="0.7" top="0.75" bottom="0.75" header="0.3" footer="0.3"/>
  <pageSetup orientation="portrait" verticalDpi="0"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77497-FC62-448E-8552-837032D75A6F}">
  <sheetPr>
    <outlinePr summaryBelow="0" summaryRight="0"/>
  </sheetPr>
  <dimension ref="A1:IC97"/>
  <sheetViews>
    <sheetView workbookViewId="0">
      <pane ySplit="1" topLeftCell="A2" activePane="bottomLeft" state="frozen"/>
      <selection pane="bottomLeft" activeCell="HV2" sqref="HV2:IC41"/>
    </sheetView>
  </sheetViews>
  <sheetFormatPr defaultColWidth="14.453125" defaultRowHeight="15.75" customHeight="1" x14ac:dyDescent="0.25"/>
  <cols>
    <col min="1" max="118" width="21.54296875" style="1" customWidth="1"/>
    <col min="119" max="119" width="21.54296875" style="199" customWidth="1"/>
    <col min="120" max="136" width="21.54296875" style="1" customWidth="1"/>
    <col min="137" max="137" width="21.54296875" style="199" customWidth="1"/>
    <col min="138" max="226" width="21.54296875" style="1" customWidth="1"/>
    <col min="227" max="16384" width="14.453125" style="1"/>
  </cols>
  <sheetData>
    <row r="1" spans="1:237" ht="15.75" customHeight="1" x14ac:dyDescent="0.25">
      <c r="A1" s="2" t="s">
        <v>1345</v>
      </c>
      <c r="B1" s="2" t="s">
        <v>2286</v>
      </c>
      <c r="C1" s="2" t="s">
        <v>1616</v>
      </c>
      <c r="D1" s="2"/>
      <c r="E1" s="2"/>
      <c r="F1" s="2"/>
      <c r="G1" s="2"/>
      <c r="H1" s="2"/>
      <c r="I1" s="2"/>
      <c r="J1" s="187" t="s">
        <v>1749</v>
      </c>
      <c r="K1" s="2" t="s">
        <v>1297</v>
      </c>
      <c r="L1" s="187" t="s">
        <v>1750</v>
      </c>
      <c r="M1" s="2" t="s">
        <v>1317</v>
      </c>
      <c r="N1" s="2" t="s">
        <v>1318</v>
      </c>
      <c r="O1" s="2" t="s">
        <v>1317</v>
      </c>
      <c r="P1" s="2" t="s">
        <v>1316</v>
      </c>
      <c r="Q1" s="2" t="s">
        <v>1315</v>
      </c>
      <c r="R1" s="2" t="s">
        <v>1314</v>
      </c>
      <c r="S1" s="2" t="s">
        <v>1313</v>
      </c>
      <c r="T1" s="2" t="s">
        <v>1312</v>
      </c>
      <c r="U1" s="2" t="s">
        <v>1311</v>
      </c>
      <c r="V1" s="2" t="s">
        <v>1310</v>
      </c>
      <c r="W1" s="2" t="s">
        <v>1309</v>
      </c>
      <c r="X1" s="2" t="s">
        <v>1308</v>
      </c>
      <c r="Y1" s="2" t="s">
        <v>1307</v>
      </c>
      <c r="Z1" s="2" t="s">
        <v>1306</v>
      </c>
      <c r="AA1" s="2" t="s">
        <v>1751</v>
      </c>
      <c r="AB1" s="2" t="s">
        <v>1304</v>
      </c>
      <c r="AC1" s="2" t="s">
        <v>1303</v>
      </c>
      <c r="AD1" s="2" t="s">
        <v>1302</v>
      </c>
      <c r="AE1" s="2" t="s">
        <v>1301</v>
      </c>
      <c r="AF1" s="2" t="s">
        <v>1300</v>
      </c>
      <c r="AG1" s="2" t="s">
        <v>1299</v>
      </c>
      <c r="AH1" s="2" t="s">
        <v>1298</v>
      </c>
      <c r="AI1" s="2" t="s">
        <v>1297</v>
      </c>
      <c r="AJ1" s="2" t="s">
        <v>1752</v>
      </c>
      <c r="AK1" s="2" t="s">
        <v>1753</v>
      </c>
      <c r="AL1" s="2" t="s">
        <v>1754</v>
      </c>
      <c r="AM1" s="2" t="s">
        <v>1755</v>
      </c>
      <c r="AN1" s="2" t="s">
        <v>1756</v>
      </c>
      <c r="AO1" s="2" t="s">
        <v>1757</v>
      </c>
      <c r="AP1" s="2" t="s">
        <v>1758</v>
      </c>
      <c r="AQ1" s="2" t="s">
        <v>1289</v>
      </c>
      <c r="AR1" s="2" t="s">
        <v>1288</v>
      </c>
      <c r="AS1" s="2" t="s">
        <v>1287</v>
      </c>
      <c r="AT1" s="2" t="s">
        <v>1286</v>
      </c>
      <c r="AU1" s="2" t="s">
        <v>1285</v>
      </c>
      <c r="AV1" s="2" t="s">
        <v>1284</v>
      </c>
      <c r="AW1" s="2" t="s">
        <v>1283</v>
      </c>
      <c r="AX1" s="2" t="s">
        <v>1282</v>
      </c>
      <c r="AY1" s="2" t="s">
        <v>1281</v>
      </c>
      <c r="AZ1" s="2" t="s">
        <v>1280</v>
      </c>
      <c r="BA1" s="2" t="s">
        <v>1279</v>
      </c>
      <c r="BB1" s="2" t="s">
        <v>1278</v>
      </c>
      <c r="BC1" s="2" t="s">
        <v>1277</v>
      </c>
      <c r="BD1" s="2" t="s">
        <v>1276</v>
      </c>
      <c r="BE1" s="2" t="s">
        <v>1275</v>
      </c>
      <c r="BF1" s="2" t="s">
        <v>1274</v>
      </c>
      <c r="BG1" s="2" t="s">
        <v>1273</v>
      </c>
      <c r="BH1" s="2" t="s">
        <v>1272</v>
      </c>
      <c r="BI1" s="2" t="s">
        <v>1271</v>
      </c>
      <c r="BJ1" s="2" t="s">
        <v>1270</v>
      </c>
      <c r="BK1" s="2" t="s">
        <v>1269</v>
      </c>
      <c r="BL1" s="2" t="s">
        <v>1268</v>
      </c>
      <c r="BM1" s="2" t="s">
        <v>1267</v>
      </c>
      <c r="BN1" s="2" t="s">
        <v>1266</v>
      </c>
      <c r="BO1" s="2" t="s">
        <v>1265</v>
      </c>
      <c r="BP1" s="2" t="s">
        <v>1264</v>
      </c>
      <c r="BQ1" s="2" t="s">
        <v>1263</v>
      </c>
      <c r="BR1" s="2" t="s">
        <v>1262</v>
      </c>
      <c r="BS1" s="2" t="s">
        <v>1261</v>
      </c>
      <c r="BT1" s="2" t="s">
        <v>1260</v>
      </c>
      <c r="BU1" s="2" t="s">
        <v>1259</v>
      </c>
      <c r="BV1" s="2" t="s">
        <v>1759</v>
      </c>
      <c r="BW1" s="2" t="s">
        <v>1760</v>
      </c>
      <c r="BX1" s="2" t="s">
        <v>1761</v>
      </c>
      <c r="BY1" s="2" t="s">
        <v>1762</v>
      </c>
      <c r="BZ1" s="2" t="s">
        <v>1763</v>
      </c>
      <c r="CA1" s="2" t="s">
        <v>1764</v>
      </c>
      <c r="CB1" s="2" t="s">
        <v>1765</v>
      </c>
      <c r="CC1" s="2" t="s">
        <v>1251</v>
      </c>
      <c r="CD1" s="2" t="s">
        <v>1766</v>
      </c>
      <c r="CE1" s="2" t="s">
        <v>1767</v>
      </c>
      <c r="CF1" s="2" t="s">
        <v>1768</v>
      </c>
      <c r="CG1" s="2" t="s">
        <v>1769</v>
      </c>
      <c r="CH1" s="2" t="s">
        <v>1770</v>
      </c>
      <c r="CI1" s="2" t="s">
        <v>1771</v>
      </c>
      <c r="CJ1" s="2" t="s">
        <v>1772</v>
      </c>
      <c r="CK1" s="2" t="s">
        <v>1773</v>
      </c>
      <c r="CL1" s="2" t="s">
        <v>1774</v>
      </c>
      <c r="CM1" s="2" t="s">
        <v>1775</v>
      </c>
      <c r="CN1" s="2" t="s">
        <v>1776</v>
      </c>
      <c r="CO1" s="2" t="s">
        <v>1777</v>
      </c>
      <c r="CP1" s="2" t="s">
        <v>1778</v>
      </c>
      <c r="CQ1" s="2" t="s">
        <v>1779</v>
      </c>
      <c r="CR1" s="2" t="s">
        <v>1780</v>
      </c>
      <c r="CS1" s="2" t="s">
        <v>1781</v>
      </c>
      <c r="CT1" s="2" t="s">
        <v>1782</v>
      </c>
      <c r="CU1" s="2" t="s">
        <v>1233</v>
      </c>
      <c r="CV1" s="2" t="s">
        <v>1783</v>
      </c>
      <c r="CW1" s="2" t="s">
        <v>1784</v>
      </c>
      <c r="CX1" s="2" t="s">
        <v>1785</v>
      </c>
      <c r="CY1" s="2" t="s">
        <v>1786</v>
      </c>
      <c r="CZ1" s="2" t="s">
        <v>1787</v>
      </c>
      <c r="DA1" s="2" t="s">
        <v>1788</v>
      </c>
      <c r="DB1" s="2" t="s">
        <v>1789</v>
      </c>
      <c r="DC1" s="2" t="s">
        <v>1790</v>
      </c>
      <c r="DD1" s="2" t="s">
        <v>1791</v>
      </c>
      <c r="DE1" s="2" t="s">
        <v>1792</v>
      </c>
      <c r="DF1" s="2" t="s">
        <v>1793</v>
      </c>
      <c r="DG1" s="2" t="s">
        <v>1794</v>
      </c>
      <c r="DH1" s="2" t="s">
        <v>1795</v>
      </c>
      <c r="DI1" s="2" t="s">
        <v>1796</v>
      </c>
      <c r="DJ1" s="2" t="s">
        <v>1797</v>
      </c>
      <c r="DK1" s="2" t="s">
        <v>1798</v>
      </c>
      <c r="DL1" s="2" t="s">
        <v>1799</v>
      </c>
      <c r="DM1" s="2" t="s">
        <v>1800</v>
      </c>
      <c r="DN1" s="2" t="s">
        <v>1801</v>
      </c>
      <c r="DO1" s="198" t="s">
        <v>1802</v>
      </c>
      <c r="DP1" s="2" t="s">
        <v>1803</v>
      </c>
      <c r="DQ1" s="2" t="s">
        <v>1211</v>
      </c>
      <c r="DR1" s="2" t="s">
        <v>1210</v>
      </c>
      <c r="DS1" s="2" t="s">
        <v>1209</v>
      </c>
      <c r="DT1" s="2" t="s">
        <v>1208</v>
      </c>
      <c r="DU1" s="2" t="s">
        <v>1207</v>
      </c>
      <c r="DV1" s="2" t="s">
        <v>1206</v>
      </c>
      <c r="DW1" s="2" t="s">
        <v>1205</v>
      </c>
      <c r="DX1" s="2" t="s">
        <v>1204</v>
      </c>
      <c r="DY1" s="2" t="s">
        <v>1203</v>
      </c>
      <c r="DZ1" s="2" t="s">
        <v>1202</v>
      </c>
      <c r="EA1" s="2" t="s">
        <v>1201</v>
      </c>
      <c r="EB1" s="2" t="s">
        <v>1804</v>
      </c>
      <c r="EC1" s="2" t="s">
        <v>1199</v>
      </c>
      <c r="ED1" s="2" t="s">
        <v>1198</v>
      </c>
      <c r="EE1" s="2" t="s">
        <v>1197</v>
      </c>
      <c r="EF1" s="2" t="s">
        <v>1196</v>
      </c>
      <c r="EG1" s="198" t="s">
        <v>1805</v>
      </c>
      <c r="EH1" s="2" t="s">
        <v>1191</v>
      </c>
      <c r="EI1" s="7" t="s">
        <v>1806</v>
      </c>
      <c r="EJ1" s="2" t="s">
        <v>1189</v>
      </c>
      <c r="EK1" s="2" t="s">
        <v>1807</v>
      </c>
      <c r="EL1" s="2" t="s">
        <v>1808</v>
      </c>
      <c r="EM1" s="2" t="s">
        <v>1809</v>
      </c>
      <c r="EN1" s="2" t="s">
        <v>1185</v>
      </c>
      <c r="EO1" s="2" t="s">
        <v>1810</v>
      </c>
      <c r="EP1" s="2" t="s">
        <v>1811</v>
      </c>
      <c r="EQ1" s="2" t="s">
        <v>1615</v>
      </c>
      <c r="ER1" s="2" t="s">
        <v>1181</v>
      </c>
      <c r="ES1" s="2" t="s">
        <v>1180</v>
      </c>
      <c r="ET1" s="2" t="s">
        <v>1179</v>
      </c>
      <c r="EU1" s="2" t="s">
        <v>1178</v>
      </c>
      <c r="EV1" s="2" t="s">
        <v>1177</v>
      </c>
      <c r="EW1" s="2" t="s">
        <v>1176</v>
      </c>
      <c r="EX1" s="2" t="s">
        <v>1175</v>
      </c>
      <c r="EY1" s="2" t="s">
        <v>1174</v>
      </c>
      <c r="EZ1" s="2" t="s">
        <v>1173</v>
      </c>
      <c r="FA1" s="2" t="s">
        <v>1812</v>
      </c>
      <c r="FB1" s="2" t="s">
        <v>1171</v>
      </c>
      <c r="FC1" s="2" t="s">
        <v>1170</v>
      </c>
      <c r="FD1" s="2" t="s">
        <v>1169</v>
      </c>
      <c r="FE1" s="2" t="s">
        <v>1168</v>
      </c>
      <c r="FF1" s="2" t="s">
        <v>1167</v>
      </c>
      <c r="FG1" s="2" t="s">
        <v>1166</v>
      </c>
      <c r="FH1" s="2" t="s">
        <v>1165</v>
      </c>
      <c r="FI1" s="2" t="s">
        <v>1164</v>
      </c>
      <c r="FJ1" s="2" t="s">
        <v>1163</v>
      </c>
      <c r="FK1" s="2" t="s">
        <v>1162</v>
      </c>
      <c r="FL1" s="2" t="s">
        <v>1161</v>
      </c>
      <c r="FM1" s="2" t="s">
        <v>1160</v>
      </c>
      <c r="FN1" s="2" t="s">
        <v>1159</v>
      </c>
      <c r="FO1" s="2" t="s">
        <v>1158</v>
      </c>
      <c r="FP1" s="2" t="s">
        <v>1157</v>
      </c>
      <c r="FQ1" s="2" t="s">
        <v>1156</v>
      </c>
      <c r="FR1" s="2" t="s">
        <v>1155</v>
      </c>
      <c r="FS1" s="2" t="s">
        <v>1154</v>
      </c>
      <c r="FT1" s="2" t="s">
        <v>1153</v>
      </c>
      <c r="FU1" s="2" t="s">
        <v>1152</v>
      </c>
      <c r="FV1" s="2" t="s">
        <v>1151</v>
      </c>
      <c r="FW1" s="2" t="s">
        <v>1150</v>
      </c>
      <c r="FX1" s="2" t="s">
        <v>1813</v>
      </c>
      <c r="FY1" s="2" t="s">
        <v>1814</v>
      </c>
      <c r="FZ1" s="2" t="s">
        <v>1815</v>
      </c>
      <c r="GA1" s="2" t="s">
        <v>1816</v>
      </c>
      <c r="GB1" s="2" t="s">
        <v>1817</v>
      </c>
      <c r="GC1" s="2" t="s">
        <v>1818</v>
      </c>
      <c r="GD1" s="2" t="s">
        <v>1819</v>
      </c>
      <c r="GE1" s="2" t="s">
        <v>1820</v>
      </c>
      <c r="GF1" s="2" t="s">
        <v>1613</v>
      </c>
      <c r="GG1" s="2" t="s">
        <v>1140</v>
      </c>
      <c r="GH1" s="2" t="s">
        <v>1140</v>
      </c>
      <c r="GI1" s="2" t="s">
        <v>1140</v>
      </c>
      <c r="GJ1" s="2" t="s">
        <v>1140</v>
      </c>
      <c r="GK1" s="2" t="s">
        <v>1140</v>
      </c>
      <c r="GL1" s="2" t="s">
        <v>1140</v>
      </c>
      <c r="GM1" s="2" t="s">
        <v>1140</v>
      </c>
      <c r="GN1" s="2" t="s">
        <v>1140</v>
      </c>
      <c r="GO1" s="2" t="s">
        <v>1140</v>
      </c>
      <c r="GP1" s="2" t="s">
        <v>1140</v>
      </c>
      <c r="GQ1" s="2" t="s">
        <v>1140</v>
      </c>
      <c r="GR1" s="2" t="s">
        <v>1140</v>
      </c>
      <c r="GS1" s="2" t="s">
        <v>1140</v>
      </c>
      <c r="GT1" s="2" t="s">
        <v>1140</v>
      </c>
      <c r="GU1" s="2" t="s">
        <v>1140</v>
      </c>
      <c r="GV1" s="2" t="s">
        <v>1140</v>
      </c>
      <c r="GW1" s="2" t="s">
        <v>1140</v>
      </c>
      <c r="GX1" s="2" t="s">
        <v>1140</v>
      </c>
      <c r="GY1" s="2" t="s">
        <v>1140</v>
      </c>
      <c r="GZ1" s="2" t="s">
        <v>1140</v>
      </c>
      <c r="HA1" s="2" t="s">
        <v>1140</v>
      </c>
      <c r="HB1" s="2" t="s">
        <v>1140</v>
      </c>
      <c r="HC1" s="2" t="s">
        <v>1140</v>
      </c>
      <c r="HD1" s="2" t="s">
        <v>1140</v>
      </c>
      <c r="HE1" s="2" t="s">
        <v>1140</v>
      </c>
      <c r="HF1" s="2" t="s">
        <v>1140</v>
      </c>
      <c r="HG1" s="2" t="s">
        <v>1140</v>
      </c>
      <c r="HH1" s="2" t="s">
        <v>1140</v>
      </c>
      <c r="HI1" s="2" t="s">
        <v>1140</v>
      </c>
      <c r="HJ1" s="2" t="s">
        <v>1140</v>
      </c>
      <c r="HK1" s="2" t="s">
        <v>1140</v>
      </c>
      <c r="HL1" s="2" t="s">
        <v>2522</v>
      </c>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75" customHeight="1" x14ac:dyDescent="0.35">
      <c r="A2" s="4">
        <v>43964.420743159717</v>
      </c>
      <c r="B2" s="2" t="s">
        <v>2541</v>
      </c>
      <c r="C2" s="2">
        <v>10</v>
      </c>
      <c r="D2" s="2"/>
      <c r="E2" s="2"/>
      <c r="F2" s="2"/>
      <c r="G2" s="2"/>
      <c r="H2" s="2"/>
      <c r="I2" s="2"/>
      <c r="J2" s="2" t="s">
        <v>9</v>
      </c>
      <c r="K2" s="2" t="s">
        <v>1553</v>
      </c>
      <c r="L2" s="2" t="s">
        <v>7</v>
      </c>
      <c r="M2" s="2" t="s">
        <v>212</v>
      </c>
      <c r="N2" s="2" t="s">
        <v>9</v>
      </c>
      <c r="O2" s="2" t="s">
        <v>1552</v>
      </c>
      <c r="P2" s="2" t="s">
        <v>624</v>
      </c>
      <c r="Q2" s="2" t="s">
        <v>20</v>
      </c>
      <c r="R2" s="2" t="s">
        <v>40</v>
      </c>
      <c r="S2" s="2" t="s">
        <v>20</v>
      </c>
      <c r="T2" s="2" t="s">
        <v>20</v>
      </c>
      <c r="U2" s="2" t="s">
        <v>20</v>
      </c>
      <c r="V2" s="2" t="s">
        <v>80</v>
      </c>
      <c r="W2" s="2" t="s">
        <v>20</v>
      </c>
      <c r="X2" s="2" t="s">
        <v>20</v>
      </c>
      <c r="Y2" s="2" t="s">
        <v>20</v>
      </c>
      <c r="Z2" s="2" t="s">
        <v>133</v>
      </c>
      <c r="AA2" s="2" t="s">
        <v>9</v>
      </c>
      <c r="AB2" s="2" t="s">
        <v>1551</v>
      </c>
      <c r="AC2" s="2" t="s">
        <v>7</v>
      </c>
      <c r="AE2" s="2" t="s">
        <v>7</v>
      </c>
      <c r="AF2" s="2" t="s">
        <v>20</v>
      </c>
      <c r="AH2" s="2" t="s">
        <v>7</v>
      </c>
      <c r="AJ2" s="2">
        <v>0</v>
      </c>
      <c r="AK2" s="2">
        <v>0</v>
      </c>
      <c r="AL2" s="2">
        <v>0</v>
      </c>
      <c r="AM2" s="2">
        <v>0</v>
      </c>
      <c r="AN2" s="2">
        <v>0</v>
      </c>
      <c r="AO2" s="2">
        <v>0</v>
      </c>
      <c r="AP2" s="2">
        <v>480</v>
      </c>
      <c r="AQ2" s="2">
        <v>4</v>
      </c>
      <c r="AR2" s="2">
        <v>4</v>
      </c>
      <c r="AS2" s="2">
        <v>1</v>
      </c>
      <c r="AT2" s="2">
        <v>1</v>
      </c>
      <c r="AU2" s="2">
        <v>4</v>
      </c>
      <c r="AV2" s="2">
        <v>1</v>
      </c>
      <c r="AW2" s="2">
        <v>1</v>
      </c>
      <c r="AX2" s="2">
        <v>1</v>
      </c>
      <c r="AY2" s="2">
        <v>1</v>
      </c>
      <c r="AZ2" s="2">
        <v>4</v>
      </c>
      <c r="BA2" s="2">
        <v>1</v>
      </c>
      <c r="BB2" s="2">
        <v>1</v>
      </c>
      <c r="BC2" s="2">
        <v>1</v>
      </c>
      <c r="BD2" s="2">
        <v>1</v>
      </c>
      <c r="BE2" s="2">
        <v>4</v>
      </c>
      <c r="BF2" s="2">
        <v>4</v>
      </c>
      <c r="BG2" s="2">
        <v>1</v>
      </c>
      <c r="BH2" s="2">
        <v>1</v>
      </c>
      <c r="BI2" s="2">
        <v>4</v>
      </c>
      <c r="BJ2" s="2">
        <v>3</v>
      </c>
      <c r="BK2" s="2">
        <v>0</v>
      </c>
      <c r="BL2" s="2">
        <v>0</v>
      </c>
      <c r="BM2" s="2">
        <v>2</v>
      </c>
      <c r="BN2" s="2">
        <v>0</v>
      </c>
      <c r="BO2" s="2">
        <v>0</v>
      </c>
      <c r="BP2" s="2">
        <v>0</v>
      </c>
      <c r="BQ2" s="2">
        <v>0</v>
      </c>
      <c r="BR2" s="2">
        <v>0</v>
      </c>
      <c r="BS2" s="2">
        <v>0</v>
      </c>
      <c r="BT2" s="2">
        <v>0</v>
      </c>
      <c r="BU2" s="2">
        <v>1</v>
      </c>
      <c r="BV2" s="2">
        <v>0</v>
      </c>
      <c r="BW2" s="2">
        <v>1</v>
      </c>
      <c r="BX2" s="2">
        <v>0</v>
      </c>
      <c r="BY2" s="2">
        <v>0</v>
      </c>
      <c r="BZ2" s="2">
        <v>1</v>
      </c>
      <c r="CA2" s="2">
        <v>1</v>
      </c>
      <c r="CB2" s="2">
        <v>2</v>
      </c>
      <c r="CC2" s="2">
        <v>0</v>
      </c>
      <c r="CD2" s="2">
        <v>0</v>
      </c>
      <c r="CE2" s="2">
        <v>0</v>
      </c>
      <c r="CF2" s="2">
        <v>0</v>
      </c>
      <c r="CG2" s="2">
        <v>0</v>
      </c>
      <c r="CH2" s="2">
        <v>2</v>
      </c>
      <c r="CI2" s="2">
        <v>0</v>
      </c>
      <c r="CJ2" s="2">
        <v>2</v>
      </c>
      <c r="CK2" s="2">
        <v>0</v>
      </c>
      <c r="CL2" s="2">
        <v>0</v>
      </c>
      <c r="CM2" s="2">
        <v>0</v>
      </c>
      <c r="CN2" s="2">
        <v>0</v>
      </c>
      <c r="CO2" s="2">
        <v>0</v>
      </c>
      <c r="CP2" s="2">
        <v>0</v>
      </c>
      <c r="CQ2" s="2">
        <v>0</v>
      </c>
      <c r="CR2" s="2">
        <v>0</v>
      </c>
      <c r="CS2" s="2">
        <v>0</v>
      </c>
      <c r="CT2" s="2">
        <v>0</v>
      </c>
      <c r="CU2" s="2">
        <v>0</v>
      </c>
      <c r="CV2" s="2">
        <v>1</v>
      </c>
      <c r="CW2" s="2">
        <v>1</v>
      </c>
      <c r="CX2" s="2">
        <v>1</v>
      </c>
      <c r="CY2" s="2">
        <v>1</v>
      </c>
      <c r="CZ2" s="2">
        <v>1</v>
      </c>
      <c r="DA2" s="2">
        <v>2</v>
      </c>
      <c r="DB2" s="2">
        <v>1</v>
      </c>
      <c r="DC2" s="2">
        <v>1</v>
      </c>
      <c r="DD2" s="2">
        <v>1</v>
      </c>
      <c r="DE2" s="2">
        <v>1</v>
      </c>
      <c r="DF2" s="2">
        <v>1</v>
      </c>
      <c r="DG2" s="2">
        <v>1</v>
      </c>
      <c r="DH2" s="2">
        <v>1</v>
      </c>
      <c r="DI2" s="2">
        <v>1</v>
      </c>
      <c r="DJ2" s="2">
        <v>1</v>
      </c>
      <c r="DK2" s="2">
        <v>1</v>
      </c>
      <c r="DL2" s="2">
        <v>1</v>
      </c>
      <c r="DM2" s="2">
        <v>1</v>
      </c>
      <c r="DN2" s="2">
        <v>1</v>
      </c>
      <c r="DO2" s="254" t="s">
        <v>1368</v>
      </c>
      <c r="DP2" s="2">
        <v>15</v>
      </c>
      <c r="DQ2" s="3" t="s">
        <v>1550</v>
      </c>
      <c r="DR2" s="2">
        <v>9</v>
      </c>
      <c r="DS2" s="2" t="s">
        <v>26</v>
      </c>
      <c r="DT2" s="2" t="s">
        <v>26</v>
      </c>
      <c r="DU2" s="2" t="s">
        <v>103</v>
      </c>
      <c r="DV2" s="2" t="s">
        <v>26</v>
      </c>
      <c r="DW2" s="2" t="s">
        <v>26</v>
      </c>
      <c r="DX2" s="2" t="s">
        <v>26</v>
      </c>
      <c r="DY2" s="2" t="s">
        <v>26</v>
      </c>
      <c r="DZ2" s="2" t="s">
        <v>26</v>
      </c>
      <c r="EA2" s="2" t="s">
        <v>26</v>
      </c>
      <c r="EB2" s="2" t="s">
        <v>121</v>
      </c>
      <c r="EC2" s="2" t="s">
        <v>26</v>
      </c>
      <c r="ED2" s="2" t="s">
        <v>26</v>
      </c>
      <c r="EE2" s="2" t="s">
        <v>101</v>
      </c>
      <c r="EF2" s="2" t="s">
        <v>100</v>
      </c>
      <c r="EG2" s="198">
        <v>5</v>
      </c>
      <c r="EH2" s="2" t="s">
        <v>9</v>
      </c>
      <c r="EI2" s="2" t="s">
        <v>7</v>
      </c>
      <c r="EJ2" s="2" t="s">
        <v>121</v>
      </c>
      <c r="EK2" s="2" t="s">
        <v>21</v>
      </c>
      <c r="EL2" s="2" t="s">
        <v>22</v>
      </c>
      <c r="EM2" s="2">
        <v>4</v>
      </c>
      <c r="EN2" s="2">
        <v>4</v>
      </c>
      <c r="EO2" s="2">
        <v>5</v>
      </c>
      <c r="EP2" s="2">
        <v>1</v>
      </c>
      <c r="EQ2" s="2" t="s">
        <v>1346</v>
      </c>
      <c r="ER2" s="2" t="s">
        <v>16</v>
      </c>
      <c r="ES2" s="2" t="s">
        <v>19</v>
      </c>
      <c r="ET2" s="2" t="s">
        <v>18</v>
      </c>
      <c r="EU2" s="2" t="s">
        <v>20</v>
      </c>
      <c r="EV2" s="2">
        <v>3</v>
      </c>
      <c r="EW2" s="2">
        <v>4</v>
      </c>
      <c r="EX2" s="2">
        <v>1</v>
      </c>
      <c r="EY2" s="2">
        <v>5</v>
      </c>
      <c r="EZ2" s="2" t="s">
        <v>121</v>
      </c>
      <c r="FA2" s="2" t="s">
        <v>14</v>
      </c>
      <c r="FB2" s="2" t="s">
        <v>7</v>
      </c>
      <c r="FC2" s="2" t="s">
        <v>14</v>
      </c>
      <c r="FD2" s="2" t="s">
        <v>58</v>
      </c>
      <c r="FE2" s="2" t="s">
        <v>7</v>
      </c>
      <c r="FF2" s="2" t="s">
        <v>7</v>
      </c>
      <c r="FG2" s="2" t="s">
        <v>7</v>
      </c>
      <c r="FH2" s="2" t="s">
        <v>93</v>
      </c>
      <c r="FI2" s="2" t="s">
        <v>92</v>
      </c>
      <c r="FL2" s="2" t="s">
        <v>121</v>
      </c>
      <c r="FM2" s="2" t="s">
        <v>368</v>
      </c>
      <c r="FN2" s="2" t="s">
        <v>9</v>
      </c>
      <c r="FO2" s="2" t="s">
        <v>9</v>
      </c>
      <c r="FP2" s="2" t="s">
        <v>7</v>
      </c>
      <c r="FR2" s="2" t="s">
        <v>9</v>
      </c>
      <c r="FS2" s="2" t="s">
        <v>7</v>
      </c>
      <c r="FT2" s="2" t="s">
        <v>121</v>
      </c>
      <c r="FV2" s="2" t="s">
        <v>7</v>
      </c>
      <c r="FW2" s="2" t="s">
        <v>121</v>
      </c>
      <c r="FX2" s="2">
        <v>10</v>
      </c>
      <c r="GF2" s="2" t="s">
        <v>5</v>
      </c>
      <c r="GV2" s="2" t="s">
        <v>54</v>
      </c>
      <c r="GW2" s="2" t="s">
        <v>1</v>
      </c>
      <c r="GX2" s="2" t="s">
        <v>1</v>
      </c>
      <c r="GZ2" s="2" t="s">
        <v>1</v>
      </c>
      <c r="HD2" s="2" t="s">
        <v>1</v>
      </c>
      <c r="HL2" s="2" t="s">
        <v>0</v>
      </c>
      <c r="HM2">
        <f>SUM(CV2:DN2)</f>
        <v>20</v>
      </c>
      <c r="HN2">
        <f>CT2+CR2+CA2+CN2+BP2</f>
        <v>1</v>
      </c>
      <c r="HO2">
        <f>CS2+CP2+CH2+BW2+BS2+BO2</f>
        <v>3</v>
      </c>
      <c r="HP2" s="1">
        <f>CQ2+CL2+CG2+CD2+BX2+BV2+BR2+BN2</f>
        <v>0</v>
      </c>
      <c r="HQ2" s="1">
        <f>CK2+CF2+BZ2+BY2+BT2+BK2</f>
        <v>1</v>
      </c>
      <c r="HR2" s="1">
        <f>CO2+CI2+CE2+CC2+BU2+BQ2+BL2</f>
        <v>1</v>
      </c>
      <c r="HS2" s="1">
        <f>CU2+CM2+CJ2+CB2+BM2</f>
        <v>6</v>
      </c>
      <c r="HT2" s="1">
        <f>(5-AQ2)+(5-AR2)+AS2+AT2+(5-AU2)+AV2+AW2+(5-AX2)+AY2+(5-AZ2)+(5-BA2)+BB2+BC2+BD2+(5-BE2)+(5-BF2)+BG2+BH2+(5-BI2)+(5-BJ2)</f>
        <v>27</v>
      </c>
      <c r="HU2" s="1">
        <f>(AJ2*(AK2*8))+(AL2*(AM2*4))+(AN2*(AO2*2.5))</f>
        <v>0</v>
      </c>
      <c r="HV2" s="1">
        <v>1</v>
      </c>
      <c r="HW2" s="1">
        <v>0</v>
      </c>
      <c r="HX2" s="1">
        <v>0</v>
      </c>
      <c r="HY2" s="1">
        <v>0</v>
      </c>
      <c r="HZ2" s="1">
        <v>1</v>
      </c>
      <c r="IA2" s="1">
        <v>0</v>
      </c>
      <c r="IB2" s="1">
        <v>1</v>
      </c>
      <c r="IC2" s="1">
        <v>3</v>
      </c>
    </row>
    <row r="3" spans="1:237" ht="15.75" customHeight="1" x14ac:dyDescent="0.35">
      <c r="A3" s="4">
        <v>43963.528284398148</v>
      </c>
      <c r="B3" s="2" t="s">
        <v>2544</v>
      </c>
      <c r="C3" s="2">
        <v>11</v>
      </c>
      <c r="D3" s="2"/>
      <c r="E3" s="2"/>
      <c r="F3" s="2"/>
      <c r="G3" s="2"/>
      <c r="H3" s="2"/>
      <c r="I3" s="2"/>
      <c r="J3" s="2" t="s">
        <v>7</v>
      </c>
      <c r="L3" s="2" t="s">
        <v>7</v>
      </c>
      <c r="N3" s="2" t="s">
        <v>7</v>
      </c>
      <c r="Q3" s="2" t="s">
        <v>20</v>
      </c>
      <c r="R3" s="2" t="s">
        <v>40</v>
      </c>
      <c r="S3" s="2" t="s">
        <v>20</v>
      </c>
      <c r="T3" s="2" t="s">
        <v>20</v>
      </c>
      <c r="U3" s="2" t="s">
        <v>20</v>
      </c>
      <c r="V3" s="2" t="s">
        <v>39</v>
      </c>
      <c r="W3" s="2">
        <v>4</v>
      </c>
      <c r="X3" s="2">
        <v>1</v>
      </c>
      <c r="Y3" s="2" t="s">
        <v>20</v>
      </c>
      <c r="Z3" s="2" t="s">
        <v>38</v>
      </c>
      <c r="AA3" s="2" t="s">
        <v>9</v>
      </c>
      <c r="AB3" s="2" t="s">
        <v>1605</v>
      </c>
      <c r="AC3" s="2" t="s">
        <v>7</v>
      </c>
      <c r="AE3" s="2" t="s">
        <v>9</v>
      </c>
      <c r="AF3" s="2" t="s">
        <v>112</v>
      </c>
      <c r="AG3" s="2" t="s">
        <v>34</v>
      </c>
      <c r="AH3" s="2" t="s">
        <v>9</v>
      </c>
      <c r="AI3" s="2" t="s">
        <v>1604</v>
      </c>
      <c r="AJ3" s="2">
        <v>4</v>
      </c>
      <c r="AK3" s="2">
        <v>30</v>
      </c>
      <c r="AL3" s="2">
        <v>4</v>
      </c>
      <c r="AM3" s="2">
        <v>30</v>
      </c>
      <c r="AN3" s="2">
        <v>7</v>
      </c>
      <c r="AO3" s="2">
        <v>90</v>
      </c>
      <c r="AP3" s="2">
        <v>180</v>
      </c>
      <c r="AQ3" s="2">
        <v>3</v>
      </c>
      <c r="AR3" s="2">
        <v>4</v>
      </c>
      <c r="AS3" s="2">
        <v>2</v>
      </c>
      <c r="AT3" s="2">
        <v>2</v>
      </c>
      <c r="AU3" s="2">
        <v>4</v>
      </c>
      <c r="AV3" s="2">
        <v>1</v>
      </c>
      <c r="AW3" s="2">
        <v>1</v>
      </c>
      <c r="AX3" s="2">
        <v>2</v>
      </c>
      <c r="AY3" s="2">
        <v>2</v>
      </c>
      <c r="AZ3" s="2">
        <v>3</v>
      </c>
      <c r="BA3" s="2">
        <v>4</v>
      </c>
      <c r="BB3" s="2">
        <v>2</v>
      </c>
      <c r="BC3" s="2">
        <v>2</v>
      </c>
      <c r="BD3" s="2">
        <v>1</v>
      </c>
      <c r="BE3" s="2">
        <v>3</v>
      </c>
      <c r="BF3" s="2">
        <v>2</v>
      </c>
      <c r="BG3" s="2">
        <v>2</v>
      </c>
      <c r="BH3" s="2">
        <v>2</v>
      </c>
      <c r="BI3" s="2">
        <v>3</v>
      </c>
      <c r="BJ3" s="2">
        <v>3</v>
      </c>
      <c r="BK3" s="2">
        <v>2</v>
      </c>
      <c r="BL3" s="2">
        <v>2</v>
      </c>
      <c r="BM3" s="2">
        <v>2</v>
      </c>
      <c r="BN3" s="2">
        <v>2</v>
      </c>
      <c r="BO3" s="2">
        <v>2</v>
      </c>
      <c r="BP3" s="2">
        <v>1</v>
      </c>
      <c r="BQ3" s="2">
        <v>2</v>
      </c>
      <c r="BR3" s="2">
        <v>2</v>
      </c>
      <c r="BS3" s="2">
        <v>3</v>
      </c>
      <c r="BT3" s="2">
        <v>2</v>
      </c>
      <c r="BU3" s="2">
        <v>2</v>
      </c>
      <c r="BV3" s="2">
        <v>2</v>
      </c>
      <c r="BW3" s="2">
        <v>2</v>
      </c>
      <c r="BX3" s="2">
        <v>0</v>
      </c>
      <c r="BY3" s="2">
        <v>0</v>
      </c>
      <c r="BZ3" s="2">
        <v>1</v>
      </c>
      <c r="CA3" s="2">
        <v>1</v>
      </c>
      <c r="CB3" s="2">
        <v>2</v>
      </c>
      <c r="CC3" s="2">
        <v>3</v>
      </c>
      <c r="CD3" s="2">
        <v>1</v>
      </c>
      <c r="CE3" s="2">
        <v>0</v>
      </c>
      <c r="CF3" s="2">
        <v>2</v>
      </c>
      <c r="CG3" s="2">
        <v>0</v>
      </c>
      <c r="CH3" s="2">
        <v>3</v>
      </c>
      <c r="CI3" s="2">
        <v>1</v>
      </c>
      <c r="CJ3" s="2">
        <v>0</v>
      </c>
      <c r="CK3" s="2">
        <v>0</v>
      </c>
      <c r="CL3" s="2">
        <v>0</v>
      </c>
      <c r="CM3" s="2">
        <v>1</v>
      </c>
      <c r="CN3" s="2">
        <v>1</v>
      </c>
      <c r="CO3" s="2">
        <v>1</v>
      </c>
      <c r="CP3" s="2">
        <v>2</v>
      </c>
      <c r="CQ3" s="2">
        <v>0</v>
      </c>
      <c r="CR3" s="2">
        <v>1</v>
      </c>
      <c r="CS3" s="2">
        <v>2</v>
      </c>
      <c r="CT3" s="2">
        <v>0</v>
      </c>
      <c r="CU3" s="2">
        <v>1</v>
      </c>
      <c r="CV3" s="2">
        <v>1</v>
      </c>
      <c r="CW3" s="2">
        <v>1</v>
      </c>
      <c r="CX3" s="2">
        <v>1</v>
      </c>
      <c r="CY3" s="2">
        <v>1</v>
      </c>
      <c r="CZ3" s="2">
        <v>1</v>
      </c>
      <c r="DA3" s="2">
        <v>1</v>
      </c>
      <c r="DB3" s="2">
        <v>1</v>
      </c>
      <c r="DC3" s="2">
        <v>2</v>
      </c>
      <c r="DD3" s="2">
        <v>1</v>
      </c>
      <c r="DE3" s="2">
        <v>1</v>
      </c>
      <c r="DF3" s="2">
        <v>1</v>
      </c>
      <c r="DG3" s="2">
        <v>2</v>
      </c>
      <c r="DH3" s="2">
        <v>1</v>
      </c>
      <c r="DI3" s="2">
        <v>2</v>
      </c>
      <c r="DJ3" s="2">
        <v>2</v>
      </c>
      <c r="DK3" s="2">
        <v>1</v>
      </c>
      <c r="DL3" s="2">
        <v>1</v>
      </c>
      <c r="DM3" s="2">
        <v>1</v>
      </c>
      <c r="DN3" s="2">
        <v>2</v>
      </c>
      <c r="DO3" s="254" t="s">
        <v>267</v>
      </c>
      <c r="DP3" s="2">
        <v>5</v>
      </c>
      <c r="DQ3" s="3" t="s">
        <v>1030</v>
      </c>
      <c r="DR3" s="2">
        <v>7</v>
      </c>
      <c r="DS3" s="2" t="s">
        <v>26</v>
      </c>
      <c r="DT3" s="2" t="s">
        <v>26</v>
      </c>
      <c r="DU3" s="2" t="s">
        <v>26</v>
      </c>
      <c r="DV3" s="2" t="s">
        <v>26</v>
      </c>
      <c r="DW3" s="2" t="s">
        <v>26</v>
      </c>
      <c r="DX3" s="2" t="s">
        <v>26</v>
      </c>
      <c r="DY3" s="2" t="s">
        <v>26</v>
      </c>
      <c r="DZ3" s="2" t="s">
        <v>26</v>
      </c>
      <c r="EA3" s="2" t="s">
        <v>26</v>
      </c>
      <c r="EB3" s="2" t="s">
        <v>7</v>
      </c>
      <c r="EC3" s="2" t="s">
        <v>26</v>
      </c>
      <c r="ED3" s="2" t="s">
        <v>26</v>
      </c>
      <c r="EE3" s="2" t="s">
        <v>66</v>
      </c>
      <c r="EF3" s="2" t="s">
        <v>23</v>
      </c>
      <c r="EG3" s="198">
        <v>240</v>
      </c>
      <c r="EH3" s="2" t="s">
        <v>7</v>
      </c>
      <c r="EI3" s="2" t="s">
        <v>7</v>
      </c>
      <c r="EK3" s="2" t="s">
        <v>60</v>
      </c>
      <c r="EL3" s="2" t="s">
        <v>96</v>
      </c>
      <c r="EM3" s="2">
        <v>3</v>
      </c>
      <c r="EN3" s="2">
        <v>5</v>
      </c>
      <c r="EO3" s="2">
        <v>5</v>
      </c>
      <c r="EP3" s="2">
        <v>1</v>
      </c>
      <c r="EQ3" s="2" t="s">
        <v>19</v>
      </c>
      <c r="ER3" s="2" t="s">
        <v>20</v>
      </c>
      <c r="ES3" s="2" t="s">
        <v>20</v>
      </c>
      <c r="ET3" s="2" t="s">
        <v>20</v>
      </c>
      <c r="EU3" s="2" t="s">
        <v>20</v>
      </c>
      <c r="EV3" s="2">
        <v>3</v>
      </c>
      <c r="EW3" s="2">
        <v>3</v>
      </c>
      <c r="EX3" s="2">
        <v>1</v>
      </c>
      <c r="EY3" s="2">
        <v>1</v>
      </c>
      <c r="FA3" s="2" t="s">
        <v>14</v>
      </c>
      <c r="FB3" s="2" t="s">
        <v>7</v>
      </c>
      <c r="FC3" s="2" t="s">
        <v>14</v>
      </c>
      <c r="FD3" s="2" t="s">
        <v>14</v>
      </c>
      <c r="FE3" s="2" t="s">
        <v>7</v>
      </c>
      <c r="FF3" s="2" t="s">
        <v>7</v>
      </c>
      <c r="FG3" s="2" t="s">
        <v>7</v>
      </c>
      <c r="FH3" s="2" t="s">
        <v>12</v>
      </c>
      <c r="FI3" s="2" t="s">
        <v>57</v>
      </c>
      <c r="FJ3" s="2" t="s">
        <v>9</v>
      </c>
      <c r="FK3" s="2" t="s">
        <v>9</v>
      </c>
      <c r="FL3" s="2">
        <v>2</v>
      </c>
      <c r="FM3" s="2" t="s">
        <v>1028</v>
      </c>
      <c r="FN3" s="2" t="s">
        <v>9</v>
      </c>
      <c r="FO3" s="2" t="s">
        <v>9</v>
      </c>
      <c r="FP3" s="2" t="s">
        <v>9</v>
      </c>
      <c r="FQ3" s="2" t="s">
        <v>8</v>
      </c>
      <c r="FR3" s="2" t="s">
        <v>7</v>
      </c>
      <c r="FS3" s="2" t="s">
        <v>7</v>
      </c>
      <c r="FU3" s="2" t="s">
        <v>7</v>
      </c>
      <c r="FV3" s="2" t="s">
        <v>7</v>
      </c>
      <c r="FW3" s="2" t="s">
        <v>185</v>
      </c>
      <c r="GD3" s="2">
        <v>7</v>
      </c>
      <c r="GF3" s="2" t="s">
        <v>5</v>
      </c>
      <c r="GG3" s="2" t="s">
        <v>1</v>
      </c>
      <c r="GH3" s="2" t="s">
        <v>1</v>
      </c>
      <c r="GJ3" s="2" t="s">
        <v>1</v>
      </c>
      <c r="GN3" s="2" t="s">
        <v>1</v>
      </c>
      <c r="GV3" s="2" t="s">
        <v>1</v>
      </c>
      <c r="HL3" s="2" t="s">
        <v>0</v>
      </c>
      <c r="HM3">
        <f t="shared" ref="HM3:HM44" si="0">SUM(CV3:DN3)</f>
        <v>24</v>
      </c>
      <c r="HN3">
        <f t="shared" ref="HN3:HN44" si="1">CT3+CR3+CA3+CN3+BP3</f>
        <v>4</v>
      </c>
      <c r="HO3">
        <f t="shared" ref="HO3:HO44" si="2">CS3+CP3+CH3+BW3+BS3+BO3</f>
        <v>14</v>
      </c>
      <c r="HP3" s="1">
        <f t="shared" ref="HP3:HP44" si="3">CQ3+CL3+CG3+CD3+BX3+BV3+BR3+BN3</f>
        <v>7</v>
      </c>
      <c r="HQ3" s="1">
        <f t="shared" ref="HQ3:HQ44" si="4">CK3+CF3+BZ3+BY3+BT3+BK3</f>
        <v>7</v>
      </c>
      <c r="HR3" s="1">
        <f t="shared" ref="HR3:HR44" si="5">CO3+CI3+CE3+CC3+BU3+BQ3+BL3</f>
        <v>11</v>
      </c>
      <c r="HS3" s="1">
        <f t="shared" ref="HS3:HS44" si="6">CU3+CM3+CJ3+CB3+BM3</f>
        <v>6</v>
      </c>
      <c r="HT3" s="1">
        <f t="shared" ref="HT3:HT44" si="7">(5-AQ3)+(5-AR3)+AS3+AT3+(5-AU3)+AV3+AW3+(5-AX3)+AY3+(5-AZ3)+(5-BA3)+BB3+BC3+BD3+(5-BE3)+(5-BF3)+BG3+BH3+(5-BI3)+(5-BJ3)</f>
        <v>36</v>
      </c>
      <c r="HU3" s="1">
        <f t="shared" ref="HU3:HU44" si="8">(AJ3*(AK3*8))+(AL3*(AM3*4))+(AN3*(AO3*2.5))</f>
        <v>3015</v>
      </c>
      <c r="HV3" s="1">
        <v>0</v>
      </c>
      <c r="HW3" s="1">
        <v>0</v>
      </c>
      <c r="HX3" s="1">
        <v>1</v>
      </c>
      <c r="HY3" s="1">
        <v>0</v>
      </c>
      <c r="HZ3" s="1">
        <v>0</v>
      </c>
      <c r="IA3" s="1">
        <v>0</v>
      </c>
      <c r="IB3" s="1">
        <v>0</v>
      </c>
      <c r="IC3" s="1">
        <v>1</v>
      </c>
    </row>
    <row r="4" spans="1:237" ht="15.75" customHeight="1" x14ac:dyDescent="0.35">
      <c r="A4" s="4">
        <v>43966.678012418983</v>
      </c>
      <c r="B4" s="2" t="s">
        <v>2545</v>
      </c>
      <c r="C4" s="2">
        <v>7</v>
      </c>
      <c r="D4" s="2"/>
      <c r="E4" s="2"/>
      <c r="F4" s="2"/>
      <c r="G4" s="2"/>
      <c r="H4" s="2"/>
      <c r="I4" s="2"/>
      <c r="J4" s="2" t="s">
        <v>7</v>
      </c>
      <c r="L4" s="2" t="s">
        <v>7</v>
      </c>
      <c r="N4" s="2" t="s">
        <v>9</v>
      </c>
      <c r="O4" s="2" t="s">
        <v>274</v>
      </c>
      <c r="P4" s="2" t="s">
        <v>41</v>
      </c>
      <c r="Q4" s="2" t="s">
        <v>20</v>
      </c>
      <c r="R4" s="2" t="s">
        <v>40</v>
      </c>
      <c r="S4" s="2" t="s">
        <v>20</v>
      </c>
      <c r="T4" s="2">
        <v>2</v>
      </c>
      <c r="U4" s="2" t="s">
        <v>20</v>
      </c>
      <c r="V4" s="2" t="s">
        <v>39</v>
      </c>
      <c r="W4" s="2">
        <v>1</v>
      </c>
      <c r="X4" s="2" t="s">
        <v>20</v>
      </c>
      <c r="Y4" s="2" t="s">
        <v>20</v>
      </c>
      <c r="Z4" s="2" t="s">
        <v>38</v>
      </c>
      <c r="AA4" s="2" t="s">
        <v>9</v>
      </c>
      <c r="AB4" s="2" t="s">
        <v>1441</v>
      </c>
      <c r="AC4" s="2" t="s">
        <v>7</v>
      </c>
      <c r="AE4" s="2" t="s">
        <v>9</v>
      </c>
      <c r="AF4" s="2" t="s">
        <v>112</v>
      </c>
      <c r="AG4" s="2" t="s">
        <v>256</v>
      </c>
      <c r="AH4" s="2" t="s">
        <v>9</v>
      </c>
      <c r="AI4" s="2" t="s">
        <v>1440</v>
      </c>
      <c r="AJ4" s="2">
        <v>4</v>
      </c>
      <c r="AK4" s="2">
        <v>60</v>
      </c>
      <c r="AL4" s="2">
        <v>4</v>
      </c>
      <c r="AM4" s="2">
        <v>30</v>
      </c>
      <c r="AN4" s="2">
        <v>7</v>
      </c>
      <c r="AO4" s="2">
        <v>45</v>
      </c>
      <c r="AP4" s="2">
        <v>600</v>
      </c>
      <c r="AQ4" s="2">
        <v>2</v>
      </c>
      <c r="AR4" s="2">
        <v>2</v>
      </c>
      <c r="AS4" s="2">
        <v>3</v>
      </c>
      <c r="AT4" s="2">
        <v>3</v>
      </c>
      <c r="AU4" s="2">
        <v>1</v>
      </c>
      <c r="AV4" s="2">
        <v>2</v>
      </c>
      <c r="AW4" s="2">
        <v>2</v>
      </c>
      <c r="AX4" s="2">
        <v>1</v>
      </c>
      <c r="AY4" s="2">
        <v>1</v>
      </c>
      <c r="AZ4" s="2">
        <v>2</v>
      </c>
      <c r="BA4" s="2">
        <v>2</v>
      </c>
      <c r="BB4" s="2">
        <v>2</v>
      </c>
      <c r="BC4" s="2">
        <v>1</v>
      </c>
      <c r="BD4" s="2">
        <v>1</v>
      </c>
      <c r="BE4" s="2">
        <v>1</v>
      </c>
      <c r="BF4" s="2">
        <v>2</v>
      </c>
      <c r="BG4" s="2">
        <v>2</v>
      </c>
      <c r="BH4" s="2">
        <v>2</v>
      </c>
      <c r="BI4" s="2">
        <v>1</v>
      </c>
      <c r="BJ4" s="2">
        <v>2</v>
      </c>
      <c r="BK4" s="2">
        <v>2</v>
      </c>
      <c r="BL4" s="2">
        <v>0</v>
      </c>
      <c r="BM4" s="2">
        <v>1</v>
      </c>
      <c r="BN4" s="2">
        <v>1</v>
      </c>
      <c r="BO4" s="2">
        <v>1</v>
      </c>
      <c r="BP4" s="2">
        <v>1</v>
      </c>
      <c r="BQ4" s="2">
        <v>0</v>
      </c>
      <c r="BR4" s="2">
        <v>0</v>
      </c>
      <c r="BS4" s="2">
        <v>2</v>
      </c>
      <c r="BT4" s="2">
        <v>1</v>
      </c>
      <c r="BU4" s="2">
        <v>0</v>
      </c>
      <c r="BV4" s="2">
        <v>0</v>
      </c>
      <c r="BW4" s="2">
        <v>1</v>
      </c>
      <c r="BX4" s="2">
        <v>0</v>
      </c>
      <c r="BY4" s="2">
        <v>0</v>
      </c>
      <c r="BZ4" s="2">
        <v>2</v>
      </c>
      <c r="CA4" s="2">
        <v>0</v>
      </c>
      <c r="CB4" s="2">
        <v>3</v>
      </c>
      <c r="CC4" s="2">
        <v>1</v>
      </c>
      <c r="CD4" s="2">
        <v>1</v>
      </c>
      <c r="CE4" s="2">
        <v>1</v>
      </c>
      <c r="CF4" s="2">
        <v>1</v>
      </c>
      <c r="CG4" s="2">
        <v>0</v>
      </c>
      <c r="CH4" s="2">
        <v>1</v>
      </c>
      <c r="CI4" s="2">
        <v>0</v>
      </c>
      <c r="CJ4" s="2">
        <v>2</v>
      </c>
      <c r="CK4" s="2">
        <v>2</v>
      </c>
      <c r="CL4" s="2">
        <v>0</v>
      </c>
      <c r="CM4" s="2">
        <v>1</v>
      </c>
      <c r="CN4" s="2">
        <v>0</v>
      </c>
      <c r="CO4" s="2">
        <v>0</v>
      </c>
      <c r="CP4" s="2">
        <v>1</v>
      </c>
      <c r="CQ4" s="2">
        <v>0</v>
      </c>
      <c r="CR4" s="2">
        <v>0</v>
      </c>
      <c r="CS4" s="2">
        <v>0</v>
      </c>
      <c r="CT4" s="2">
        <v>1</v>
      </c>
      <c r="CU4" s="2">
        <v>0</v>
      </c>
      <c r="CV4" s="2">
        <v>3</v>
      </c>
      <c r="CW4" s="2">
        <v>2</v>
      </c>
      <c r="CX4" s="2">
        <v>1</v>
      </c>
      <c r="CY4" s="2">
        <v>2</v>
      </c>
      <c r="CZ4" s="2">
        <v>2</v>
      </c>
      <c r="DA4" s="2">
        <v>1</v>
      </c>
      <c r="DB4" s="2">
        <v>1</v>
      </c>
      <c r="DC4" s="2">
        <v>1</v>
      </c>
      <c r="DD4" s="2">
        <v>2</v>
      </c>
      <c r="DE4" s="2">
        <v>1</v>
      </c>
      <c r="DF4" s="2">
        <v>1</v>
      </c>
      <c r="DG4" s="2">
        <v>2</v>
      </c>
      <c r="DH4" s="2">
        <v>2</v>
      </c>
      <c r="DI4" s="2">
        <v>1</v>
      </c>
      <c r="DJ4" s="2">
        <v>3</v>
      </c>
      <c r="DK4" s="2">
        <v>2</v>
      </c>
      <c r="DL4" s="2">
        <v>2</v>
      </c>
      <c r="DM4" s="2">
        <v>2</v>
      </c>
      <c r="DN4" s="2">
        <v>2</v>
      </c>
      <c r="DO4" s="254" t="s">
        <v>769</v>
      </c>
      <c r="DP4" s="2">
        <v>10</v>
      </c>
      <c r="DQ4" s="2" t="s">
        <v>1438</v>
      </c>
      <c r="DR4" s="2">
        <v>4</v>
      </c>
      <c r="DS4" s="2" t="s">
        <v>26</v>
      </c>
      <c r="DT4" s="2" t="s">
        <v>103</v>
      </c>
      <c r="DU4" s="2" t="s">
        <v>69</v>
      </c>
      <c r="DV4" s="2" t="s">
        <v>26</v>
      </c>
      <c r="DW4" s="2" t="s">
        <v>26</v>
      </c>
      <c r="DX4" s="2" t="s">
        <v>26</v>
      </c>
      <c r="DY4" s="2" t="s">
        <v>26</v>
      </c>
      <c r="DZ4" s="2" t="s">
        <v>26</v>
      </c>
      <c r="EA4" s="2" t="s">
        <v>26</v>
      </c>
      <c r="EB4" s="2" t="s">
        <v>1437</v>
      </c>
      <c r="EC4" s="2" t="s">
        <v>26</v>
      </c>
      <c r="ED4" s="2" t="s">
        <v>125</v>
      </c>
      <c r="EE4" s="2" t="s">
        <v>101</v>
      </c>
      <c r="EF4" s="2" t="s">
        <v>146</v>
      </c>
      <c r="EG4" s="198">
        <v>60</v>
      </c>
      <c r="EH4" s="2" t="s">
        <v>7</v>
      </c>
      <c r="EI4" s="2" t="s">
        <v>9</v>
      </c>
      <c r="EJ4" s="2" t="s">
        <v>187</v>
      </c>
      <c r="EK4" s="2" t="s">
        <v>96</v>
      </c>
      <c r="EL4" s="2" t="s">
        <v>96</v>
      </c>
      <c r="EM4" s="2">
        <v>4</v>
      </c>
      <c r="EN4" s="2">
        <v>2</v>
      </c>
      <c r="EO4" s="2">
        <v>3</v>
      </c>
      <c r="EP4" s="2">
        <v>2</v>
      </c>
      <c r="EQ4" s="2" t="s">
        <v>16</v>
      </c>
      <c r="ER4" s="2" t="s">
        <v>19</v>
      </c>
      <c r="ES4" s="2" t="s">
        <v>20</v>
      </c>
      <c r="ET4" s="2" t="s">
        <v>20</v>
      </c>
      <c r="EU4" s="2" t="s">
        <v>20</v>
      </c>
      <c r="EV4" s="2">
        <v>2</v>
      </c>
      <c r="EW4" s="2">
        <v>3</v>
      </c>
      <c r="EX4" s="2">
        <v>3</v>
      </c>
      <c r="EY4" s="2">
        <v>3</v>
      </c>
      <c r="EZ4" s="2" t="s">
        <v>1436</v>
      </c>
      <c r="FA4" s="2" t="s">
        <v>14</v>
      </c>
      <c r="FB4" s="2" t="s">
        <v>7</v>
      </c>
      <c r="FC4" s="2" t="s">
        <v>94</v>
      </c>
      <c r="FD4" s="2" t="s">
        <v>162</v>
      </c>
      <c r="FE4" s="2" t="s">
        <v>13</v>
      </c>
      <c r="FF4" s="2" t="s">
        <v>7</v>
      </c>
      <c r="FG4" s="2" t="s">
        <v>7</v>
      </c>
      <c r="FH4" s="2" t="s">
        <v>12</v>
      </c>
      <c r="FI4" s="2" t="s">
        <v>57</v>
      </c>
      <c r="FJ4" s="2" t="s">
        <v>7</v>
      </c>
      <c r="FK4" s="2" t="s">
        <v>7</v>
      </c>
      <c r="FM4" s="2" t="s">
        <v>1435</v>
      </c>
      <c r="FN4" s="2" t="s">
        <v>9</v>
      </c>
      <c r="FO4" s="2" t="s">
        <v>9</v>
      </c>
      <c r="FP4" s="2" t="s">
        <v>9</v>
      </c>
      <c r="FQ4" s="2" t="s">
        <v>8</v>
      </c>
      <c r="FR4" s="2" t="s">
        <v>7</v>
      </c>
      <c r="FS4" s="2" t="s">
        <v>7</v>
      </c>
      <c r="FU4" s="2" t="s">
        <v>7</v>
      </c>
      <c r="FV4" s="2" t="s">
        <v>7</v>
      </c>
      <c r="FW4" s="2" t="s">
        <v>249</v>
      </c>
      <c r="FY4" s="2">
        <v>5</v>
      </c>
      <c r="GF4" s="2" t="s">
        <v>5</v>
      </c>
      <c r="GN4" s="2" t="s">
        <v>4</v>
      </c>
      <c r="GR4" s="2" t="s">
        <v>336</v>
      </c>
      <c r="GS4" s="2" t="s">
        <v>1</v>
      </c>
      <c r="GT4" s="2" t="s">
        <v>1</v>
      </c>
      <c r="GV4" s="2" t="s">
        <v>1</v>
      </c>
      <c r="HL4" s="2" t="s">
        <v>0</v>
      </c>
      <c r="HM4">
        <f t="shared" si="0"/>
        <v>33</v>
      </c>
      <c r="HN4">
        <f t="shared" si="1"/>
        <v>2</v>
      </c>
      <c r="HO4">
        <f t="shared" si="2"/>
        <v>6</v>
      </c>
      <c r="HP4" s="1">
        <f t="shared" si="3"/>
        <v>2</v>
      </c>
      <c r="HQ4" s="1">
        <f t="shared" si="4"/>
        <v>8</v>
      </c>
      <c r="HR4" s="1">
        <f t="shared" si="5"/>
        <v>2</v>
      </c>
      <c r="HS4" s="1">
        <f t="shared" si="6"/>
        <v>7</v>
      </c>
      <c r="HT4" s="1">
        <f t="shared" si="7"/>
        <v>53</v>
      </c>
      <c r="HU4" s="1">
        <f t="shared" si="8"/>
        <v>3187.5</v>
      </c>
      <c r="HV4" s="1">
        <v>3</v>
      </c>
      <c r="HW4" s="1">
        <v>0</v>
      </c>
      <c r="HX4" s="1">
        <v>3</v>
      </c>
      <c r="HY4" s="1">
        <v>3</v>
      </c>
      <c r="HZ4" s="1">
        <v>1</v>
      </c>
      <c r="IA4" s="1">
        <v>0</v>
      </c>
      <c r="IB4" s="1">
        <v>2</v>
      </c>
      <c r="IC4" s="1">
        <v>12</v>
      </c>
    </row>
    <row r="5" spans="1:237" ht="15.75" customHeight="1" x14ac:dyDescent="0.35">
      <c r="A5" s="4">
        <v>43963.668027534717</v>
      </c>
      <c r="B5" s="2" t="s">
        <v>2546</v>
      </c>
      <c r="C5" s="2">
        <v>8</v>
      </c>
      <c r="D5" s="2"/>
      <c r="E5" s="2"/>
      <c r="F5" s="2"/>
      <c r="G5" s="2"/>
      <c r="H5" s="2"/>
      <c r="I5" s="2"/>
      <c r="J5" s="2" t="s">
        <v>9</v>
      </c>
      <c r="K5" s="2" t="s">
        <v>1587</v>
      </c>
      <c r="L5" s="2" t="s">
        <v>7</v>
      </c>
      <c r="M5" s="2" t="s">
        <v>177</v>
      </c>
      <c r="N5" s="2" t="s">
        <v>7</v>
      </c>
      <c r="Q5" s="2" t="s">
        <v>20</v>
      </c>
      <c r="R5" s="2" t="s">
        <v>40</v>
      </c>
      <c r="S5" s="2">
        <v>1</v>
      </c>
      <c r="T5" s="2" t="s">
        <v>20</v>
      </c>
      <c r="U5" s="2" t="s">
        <v>20</v>
      </c>
      <c r="V5" s="2" t="s">
        <v>39</v>
      </c>
      <c r="W5" s="2" t="s">
        <v>79</v>
      </c>
      <c r="X5" s="2" t="s">
        <v>20</v>
      </c>
      <c r="Y5" s="2" t="s">
        <v>20</v>
      </c>
      <c r="Z5" s="2" t="s">
        <v>349</v>
      </c>
      <c r="AA5" s="2" t="s">
        <v>9</v>
      </c>
      <c r="AB5" s="2" t="s">
        <v>1586</v>
      </c>
      <c r="AC5" s="2" t="s">
        <v>9</v>
      </c>
      <c r="AD5" s="2" t="s">
        <v>1585</v>
      </c>
      <c r="AE5" s="2" t="s">
        <v>9</v>
      </c>
      <c r="AF5" s="2" t="s">
        <v>112</v>
      </c>
      <c r="AG5" s="2" t="s">
        <v>34</v>
      </c>
      <c r="AH5" s="2" t="s">
        <v>9</v>
      </c>
      <c r="AI5" s="2" t="s">
        <v>1584</v>
      </c>
      <c r="AJ5" s="2">
        <v>4</v>
      </c>
      <c r="AK5" s="2">
        <v>30</v>
      </c>
      <c r="AL5" s="2">
        <v>0</v>
      </c>
      <c r="AM5" s="2">
        <v>0</v>
      </c>
      <c r="AN5" s="2">
        <v>2</v>
      </c>
      <c r="AO5" s="2">
        <v>45</v>
      </c>
      <c r="AP5" s="2">
        <v>600</v>
      </c>
      <c r="AQ5" s="2">
        <v>3</v>
      </c>
      <c r="AR5" s="2">
        <v>3</v>
      </c>
      <c r="AS5" s="2">
        <v>1</v>
      </c>
      <c r="AT5" s="2">
        <v>1</v>
      </c>
      <c r="AU5" s="2">
        <v>3</v>
      </c>
      <c r="AV5" s="2">
        <v>2</v>
      </c>
      <c r="AW5" s="2">
        <v>1</v>
      </c>
      <c r="AX5" s="2">
        <v>3</v>
      </c>
      <c r="AY5" s="2">
        <v>1</v>
      </c>
      <c r="AZ5" s="2">
        <v>4</v>
      </c>
      <c r="BA5" s="2">
        <v>4</v>
      </c>
      <c r="BB5" s="2">
        <v>2</v>
      </c>
      <c r="BC5" s="2">
        <v>2</v>
      </c>
      <c r="BD5" s="2">
        <v>1</v>
      </c>
      <c r="BE5" s="2">
        <v>3</v>
      </c>
      <c r="BF5" s="2">
        <v>3</v>
      </c>
      <c r="BG5" s="2">
        <v>1</v>
      </c>
      <c r="BH5" s="2">
        <v>1</v>
      </c>
      <c r="BI5" s="2">
        <v>3</v>
      </c>
      <c r="BJ5" s="2">
        <v>3</v>
      </c>
      <c r="BK5" s="2">
        <v>2</v>
      </c>
      <c r="BL5" s="2">
        <v>1</v>
      </c>
      <c r="BM5" s="2">
        <v>1</v>
      </c>
      <c r="BN5" s="2">
        <v>0</v>
      </c>
      <c r="BO5" s="2">
        <v>2</v>
      </c>
      <c r="BP5" s="2">
        <v>0</v>
      </c>
      <c r="BQ5" s="2">
        <v>2</v>
      </c>
      <c r="BR5" s="2">
        <v>1</v>
      </c>
      <c r="BS5" s="2">
        <v>2</v>
      </c>
      <c r="BT5" s="2">
        <v>0</v>
      </c>
      <c r="BU5" s="2">
        <v>2</v>
      </c>
      <c r="BV5" s="2">
        <v>0</v>
      </c>
      <c r="BW5" s="2">
        <v>2</v>
      </c>
      <c r="BX5" s="2">
        <v>0</v>
      </c>
      <c r="BY5" s="2">
        <v>2</v>
      </c>
      <c r="BZ5" s="2">
        <v>1</v>
      </c>
      <c r="CA5" s="2">
        <v>2</v>
      </c>
      <c r="CB5" s="2">
        <v>1</v>
      </c>
      <c r="CC5" s="2">
        <v>1</v>
      </c>
      <c r="CD5" s="2">
        <v>0</v>
      </c>
      <c r="CE5" s="2">
        <v>2</v>
      </c>
      <c r="CF5" s="2">
        <v>1</v>
      </c>
      <c r="CG5" s="2">
        <v>0</v>
      </c>
      <c r="CH5" s="2">
        <v>2</v>
      </c>
      <c r="CI5" s="2">
        <v>1</v>
      </c>
      <c r="CJ5" s="2">
        <v>0</v>
      </c>
      <c r="CK5" s="2">
        <v>1</v>
      </c>
      <c r="CL5" s="2">
        <v>0</v>
      </c>
      <c r="CM5" s="2">
        <v>1</v>
      </c>
      <c r="CN5" s="2">
        <v>1</v>
      </c>
      <c r="CO5" s="2">
        <v>0</v>
      </c>
      <c r="CP5" s="2">
        <v>2</v>
      </c>
      <c r="CQ5" s="2">
        <v>0</v>
      </c>
      <c r="CR5" s="2">
        <v>2</v>
      </c>
      <c r="CS5" s="2">
        <v>2</v>
      </c>
      <c r="CT5" s="2">
        <v>0</v>
      </c>
      <c r="CU5" s="2">
        <v>0</v>
      </c>
      <c r="CV5" s="2">
        <v>2</v>
      </c>
      <c r="CW5" s="2">
        <v>1</v>
      </c>
      <c r="CX5" s="2">
        <v>2</v>
      </c>
      <c r="CY5" s="2">
        <v>1</v>
      </c>
      <c r="CZ5" s="2">
        <v>3</v>
      </c>
      <c r="DA5" s="2">
        <v>2</v>
      </c>
      <c r="DB5" s="2">
        <v>2</v>
      </c>
      <c r="DC5" s="2">
        <v>2</v>
      </c>
      <c r="DD5" s="2">
        <v>1</v>
      </c>
      <c r="DE5" s="2">
        <v>1</v>
      </c>
      <c r="DF5" s="2">
        <v>1</v>
      </c>
      <c r="DG5" s="2">
        <v>2</v>
      </c>
      <c r="DH5" s="2">
        <v>2</v>
      </c>
      <c r="DI5" s="2">
        <v>2</v>
      </c>
      <c r="DJ5" s="2">
        <v>1</v>
      </c>
      <c r="DK5" s="2">
        <v>1</v>
      </c>
      <c r="DL5" s="2">
        <v>2</v>
      </c>
      <c r="DM5" s="2">
        <v>2</v>
      </c>
      <c r="DN5" s="2">
        <v>2</v>
      </c>
      <c r="DO5" s="198">
        <v>0</v>
      </c>
      <c r="DP5" s="2">
        <v>10</v>
      </c>
      <c r="DQ5" s="2">
        <v>7</v>
      </c>
      <c r="DR5" s="2">
        <v>6.45</v>
      </c>
      <c r="DS5" s="2" t="s">
        <v>26</v>
      </c>
      <c r="DT5" s="2" t="s">
        <v>103</v>
      </c>
      <c r="DU5" s="2" t="s">
        <v>26</v>
      </c>
      <c r="DV5" s="2" t="s">
        <v>26</v>
      </c>
      <c r="DW5" s="2" t="s">
        <v>26</v>
      </c>
      <c r="DX5" s="2" t="s">
        <v>26</v>
      </c>
      <c r="DY5" s="2" t="s">
        <v>103</v>
      </c>
      <c r="DZ5" s="2" t="s">
        <v>103</v>
      </c>
      <c r="EA5" s="2" t="s">
        <v>26</v>
      </c>
      <c r="EB5" s="2" t="s">
        <v>7</v>
      </c>
      <c r="EC5" s="2" t="s">
        <v>26</v>
      </c>
      <c r="ED5" s="2" t="s">
        <v>25</v>
      </c>
      <c r="EE5" s="2" t="s">
        <v>101</v>
      </c>
      <c r="EF5" s="2" t="s">
        <v>65</v>
      </c>
      <c r="EG5" s="198">
        <v>210</v>
      </c>
      <c r="EH5" s="2" t="s">
        <v>9</v>
      </c>
      <c r="EI5" s="2" t="s">
        <v>9</v>
      </c>
      <c r="EJ5" s="2" t="s">
        <v>1583</v>
      </c>
      <c r="EK5" s="2" t="s">
        <v>60</v>
      </c>
      <c r="EL5" s="2" t="s">
        <v>96</v>
      </c>
      <c r="EM5" s="2">
        <v>4</v>
      </c>
      <c r="EN5" s="2">
        <v>4</v>
      </c>
      <c r="EO5" s="2">
        <v>4</v>
      </c>
      <c r="EP5" s="2">
        <v>2</v>
      </c>
      <c r="EQ5" s="2" t="s">
        <v>1346</v>
      </c>
      <c r="ER5" s="2" t="s">
        <v>16</v>
      </c>
      <c r="ES5" s="2" t="s">
        <v>18</v>
      </c>
      <c r="ET5" s="2" t="s">
        <v>19</v>
      </c>
      <c r="EU5" s="2" t="s">
        <v>20</v>
      </c>
      <c r="EV5" s="2">
        <v>3</v>
      </c>
      <c r="EW5" s="2">
        <v>2</v>
      </c>
      <c r="EX5" s="2">
        <v>2</v>
      </c>
      <c r="EY5" s="2">
        <v>4</v>
      </c>
      <c r="EZ5" s="2" t="s">
        <v>1582</v>
      </c>
      <c r="FA5" s="2" t="s">
        <v>94</v>
      </c>
      <c r="FB5" s="2" t="s">
        <v>9</v>
      </c>
      <c r="FC5" s="2" t="s">
        <v>94</v>
      </c>
      <c r="FD5" s="2" t="s">
        <v>58</v>
      </c>
      <c r="FE5" s="2" t="s">
        <v>7</v>
      </c>
      <c r="FF5" s="2" t="s">
        <v>7</v>
      </c>
      <c r="FG5" s="2" t="s">
        <v>9</v>
      </c>
      <c r="FH5" s="2" t="s">
        <v>12</v>
      </c>
      <c r="FI5" s="2" t="s">
        <v>57</v>
      </c>
      <c r="FJ5" s="2" t="s">
        <v>9</v>
      </c>
      <c r="FK5" s="2" t="s">
        <v>7</v>
      </c>
      <c r="FM5" s="2" t="s">
        <v>1093</v>
      </c>
      <c r="FN5" s="2" t="s">
        <v>7</v>
      </c>
      <c r="FO5" s="2" t="s">
        <v>7</v>
      </c>
      <c r="FP5" s="2" t="s">
        <v>7</v>
      </c>
      <c r="FR5" s="2" t="s">
        <v>7</v>
      </c>
      <c r="FS5" s="2" t="s">
        <v>7</v>
      </c>
      <c r="FV5" s="2" t="s">
        <v>7</v>
      </c>
      <c r="FW5" s="2" t="s">
        <v>90</v>
      </c>
      <c r="GC5" s="2">
        <v>7</v>
      </c>
      <c r="GF5" s="2" t="s">
        <v>5</v>
      </c>
      <c r="GV5" s="2" t="s">
        <v>54</v>
      </c>
      <c r="GZ5" s="2" t="s">
        <v>141</v>
      </c>
      <c r="HB5" s="2" t="s">
        <v>293</v>
      </c>
      <c r="HC5" s="2" t="s">
        <v>1</v>
      </c>
      <c r="HD5" s="2" t="s">
        <v>1</v>
      </c>
      <c r="HL5" s="2" t="s">
        <v>0</v>
      </c>
      <c r="HM5">
        <f t="shared" si="0"/>
        <v>32</v>
      </c>
      <c r="HN5">
        <f t="shared" si="1"/>
        <v>5</v>
      </c>
      <c r="HO5">
        <f t="shared" si="2"/>
        <v>12</v>
      </c>
      <c r="HP5" s="1">
        <f t="shared" si="3"/>
        <v>1</v>
      </c>
      <c r="HQ5" s="1">
        <f t="shared" si="4"/>
        <v>7</v>
      </c>
      <c r="HR5" s="1">
        <f t="shared" si="5"/>
        <v>9</v>
      </c>
      <c r="HS5" s="1">
        <f t="shared" si="6"/>
        <v>3</v>
      </c>
      <c r="HT5" s="1">
        <f t="shared" si="7"/>
        <v>31</v>
      </c>
      <c r="HU5" s="1">
        <f t="shared" si="8"/>
        <v>1185</v>
      </c>
      <c r="HV5" s="1">
        <v>2</v>
      </c>
      <c r="HW5" s="1">
        <v>0</v>
      </c>
      <c r="HX5" s="1">
        <v>1</v>
      </c>
      <c r="HY5" s="1">
        <v>0</v>
      </c>
      <c r="HZ5" s="1">
        <v>1</v>
      </c>
      <c r="IA5" s="1">
        <v>0</v>
      </c>
      <c r="IB5" s="1">
        <v>2</v>
      </c>
      <c r="IC5" s="1">
        <v>6</v>
      </c>
    </row>
    <row r="6" spans="1:237" ht="15.75" customHeight="1" x14ac:dyDescent="0.35">
      <c r="A6" s="4">
        <v>43963.678809363424</v>
      </c>
      <c r="B6" s="2" t="s">
        <v>2548</v>
      </c>
      <c r="C6" s="2">
        <v>10</v>
      </c>
      <c r="D6" s="2"/>
      <c r="E6" s="2"/>
      <c r="F6" s="2"/>
      <c r="G6" s="2"/>
      <c r="H6" s="2"/>
      <c r="I6" s="2"/>
      <c r="J6" s="2" t="s">
        <v>9</v>
      </c>
      <c r="K6" s="2" t="s">
        <v>1580</v>
      </c>
      <c r="L6" s="2" t="s">
        <v>7</v>
      </c>
      <c r="N6" s="2" t="s">
        <v>9</v>
      </c>
      <c r="O6" s="2" t="s">
        <v>1579</v>
      </c>
      <c r="P6" s="2" t="s">
        <v>1578</v>
      </c>
      <c r="Q6" s="2" t="s">
        <v>20</v>
      </c>
      <c r="R6" s="2" t="s">
        <v>40</v>
      </c>
      <c r="S6" s="2">
        <v>2</v>
      </c>
      <c r="T6" s="2" t="s">
        <v>20</v>
      </c>
      <c r="U6" s="2" t="s">
        <v>20</v>
      </c>
      <c r="V6" s="2" t="s">
        <v>39</v>
      </c>
      <c r="W6" s="2">
        <v>1</v>
      </c>
      <c r="X6" s="2">
        <v>1</v>
      </c>
      <c r="Y6" s="2" t="s">
        <v>20</v>
      </c>
      <c r="Z6" s="2" t="s">
        <v>115</v>
      </c>
      <c r="AA6" s="2" t="s">
        <v>9</v>
      </c>
      <c r="AB6" s="2" t="s">
        <v>1577</v>
      </c>
      <c r="AC6" s="2" t="s">
        <v>7</v>
      </c>
      <c r="AD6" s="2" t="s">
        <v>1576</v>
      </c>
      <c r="AE6" s="2" t="s">
        <v>9</v>
      </c>
      <c r="AF6" s="2" t="s">
        <v>132</v>
      </c>
      <c r="AG6" s="2" t="s">
        <v>34</v>
      </c>
      <c r="AH6" s="2" t="s">
        <v>9</v>
      </c>
      <c r="AI6" s="2" t="s">
        <v>1575</v>
      </c>
      <c r="AJ6" s="2">
        <v>0</v>
      </c>
      <c r="AK6" s="2">
        <v>0</v>
      </c>
      <c r="AL6" s="2">
        <v>0</v>
      </c>
      <c r="AM6" s="2">
        <v>0</v>
      </c>
      <c r="AN6" s="2">
        <v>5</v>
      </c>
      <c r="AO6" s="2">
        <v>22</v>
      </c>
      <c r="AP6" s="2">
        <v>240</v>
      </c>
      <c r="AQ6" s="2">
        <v>2</v>
      </c>
      <c r="AR6" s="2">
        <v>2</v>
      </c>
      <c r="AS6" s="2">
        <v>3</v>
      </c>
      <c r="AT6" s="2">
        <v>3</v>
      </c>
      <c r="AU6" s="2">
        <v>2</v>
      </c>
      <c r="AV6" s="2">
        <v>3</v>
      </c>
      <c r="AW6" s="2">
        <v>4</v>
      </c>
      <c r="AX6" s="2">
        <v>2</v>
      </c>
      <c r="AY6" s="2">
        <v>4</v>
      </c>
      <c r="AZ6" s="2">
        <v>2</v>
      </c>
      <c r="BA6" s="2">
        <v>2</v>
      </c>
      <c r="BB6" s="2">
        <v>4</v>
      </c>
      <c r="BC6" s="2">
        <v>2</v>
      </c>
      <c r="BD6" s="2">
        <v>2</v>
      </c>
      <c r="BE6" s="2">
        <v>2</v>
      </c>
      <c r="BF6" s="2">
        <v>2</v>
      </c>
      <c r="BG6" s="2">
        <v>4</v>
      </c>
      <c r="BH6" s="2">
        <v>3</v>
      </c>
      <c r="BI6" s="2">
        <v>2</v>
      </c>
      <c r="BJ6" s="2">
        <v>2</v>
      </c>
      <c r="BK6" s="2">
        <v>4</v>
      </c>
      <c r="BL6" s="2">
        <v>2</v>
      </c>
      <c r="BM6" s="2">
        <v>4</v>
      </c>
      <c r="BN6" s="2">
        <v>3</v>
      </c>
      <c r="BO6" s="2">
        <v>2</v>
      </c>
      <c r="BP6" s="2">
        <v>1</v>
      </c>
      <c r="BQ6" s="2">
        <v>2</v>
      </c>
      <c r="BR6" s="2">
        <v>3</v>
      </c>
      <c r="BS6" s="2">
        <v>3</v>
      </c>
      <c r="BT6" s="2">
        <v>3</v>
      </c>
      <c r="BU6" s="2">
        <v>3</v>
      </c>
      <c r="BV6" s="2">
        <v>2</v>
      </c>
      <c r="BW6" s="2">
        <v>1</v>
      </c>
      <c r="BX6" s="2">
        <v>3</v>
      </c>
      <c r="BY6" s="2">
        <v>3</v>
      </c>
      <c r="BZ6" s="2">
        <v>3</v>
      </c>
      <c r="CA6" s="2">
        <v>4</v>
      </c>
      <c r="CB6" s="2">
        <v>3</v>
      </c>
      <c r="CC6" s="2">
        <v>3</v>
      </c>
      <c r="CD6" s="2">
        <v>4</v>
      </c>
      <c r="CE6" s="2">
        <v>4</v>
      </c>
      <c r="CF6" s="2">
        <v>4</v>
      </c>
      <c r="CG6" s="2">
        <v>3</v>
      </c>
      <c r="CH6" s="2">
        <v>1</v>
      </c>
      <c r="CI6" s="2">
        <v>3</v>
      </c>
      <c r="CJ6" s="2">
        <v>4</v>
      </c>
      <c r="CK6" s="2">
        <v>4</v>
      </c>
      <c r="CL6" s="2">
        <v>4</v>
      </c>
      <c r="CM6" s="2">
        <v>4</v>
      </c>
      <c r="CN6" s="2">
        <v>4</v>
      </c>
      <c r="CO6" s="2">
        <v>2</v>
      </c>
      <c r="CP6" s="2">
        <v>1</v>
      </c>
      <c r="CQ6" s="2">
        <v>1</v>
      </c>
      <c r="CR6" s="2">
        <v>2</v>
      </c>
      <c r="CS6" s="2">
        <v>1</v>
      </c>
      <c r="CT6" s="2">
        <v>4</v>
      </c>
      <c r="CU6" s="2">
        <v>2</v>
      </c>
      <c r="CV6" s="2">
        <v>3</v>
      </c>
      <c r="CW6" s="2">
        <v>4</v>
      </c>
      <c r="CX6" s="2">
        <v>2</v>
      </c>
      <c r="CY6" s="2">
        <v>3</v>
      </c>
      <c r="CZ6" s="2">
        <v>2</v>
      </c>
      <c r="DA6" s="2">
        <v>2</v>
      </c>
      <c r="DB6" s="2">
        <v>2</v>
      </c>
      <c r="DC6" s="2">
        <v>2</v>
      </c>
      <c r="DD6" s="2">
        <v>2</v>
      </c>
      <c r="DE6" s="2">
        <v>2</v>
      </c>
      <c r="DF6" s="2">
        <v>2</v>
      </c>
      <c r="DG6" s="2">
        <v>2</v>
      </c>
      <c r="DH6" s="2">
        <v>2</v>
      </c>
      <c r="DI6" s="2">
        <v>2</v>
      </c>
      <c r="DJ6" s="2">
        <v>2</v>
      </c>
      <c r="DK6" s="2">
        <v>2</v>
      </c>
      <c r="DL6" s="2">
        <v>2</v>
      </c>
      <c r="DM6" s="2">
        <v>2</v>
      </c>
      <c r="DN6" s="2">
        <v>2</v>
      </c>
      <c r="DO6" s="198" t="s">
        <v>312</v>
      </c>
      <c r="DP6" s="2" t="s">
        <v>571</v>
      </c>
      <c r="DQ6" s="3" t="s">
        <v>440</v>
      </c>
      <c r="DR6" s="2">
        <v>7.5</v>
      </c>
      <c r="DS6" s="2" t="s">
        <v>26</v>
      </c>
      <c r="DT6" s="2" t="s">
        <v>26</v>
      </c>
      <c r="DU6" s="2" t="s">
        <v>26</v>
      </c>
      <c r="DV6" s="2" t="s">
        <v>26</v>
      </c>
      <c r="DW6" s="2" t="s">
        <v>26</v>
      </c>
      <c r="DX6" s="2" t="s">
        <v>26</v>
      </c>
      <c r="DY6" s="2" t="s">
        <v>26</v>
      </c>
      <c r="DZ6" s="2" t="s">
        <v>103</v>
      </c>
      <c r="EA6" s="2" t="s">
        <v>26</v>
      </c>
      <c r="EB6" s="2">
        <v>0</v>
      </c>
      <c r="EC6" s="2" t="s">
        <v>125</v>
      </c>
      <c r="ED6" s="2" t="s">
        <v>26</v>
      </c>
      <c r="EE6" s="2" t="s">
        <v>24</v>
      </c>
      <c r="EF6" s="2" t="s">
        <v>100</v>
      </c>
      <c r="EG6" s="198">
        <v>110</v>
      </c>
      <c r="EH6" s="2" t="s">
        <v>7</v>
      </c>
      <c r="EI6" s="2" t="s">
        <v>9</v>
      </c>
      <c r="EJ6" s="2" t="s">
        <v>1572</v>
      </c>
      <c r="EK6" s="2" t="s">
        <v>96</v>
      </c>
      <c r="EL6" s="2" t="s">
        <v>96</v>
      </c>
      <c r="EM6" s="2">
        <v>5</v>
      </c>
      <c r="EN6" s="2">
        <v>2</v>
      </c>
      <c r="EO6" s="2">
        <v>5</v>
      </c>
      <c r="EP6" s="2">
        <v>1</v>
      </c>
      <c r="EQ6" s="2" t="s">
        <v>19</v>
      </c>
      <c r="ER6" s="2" t="s">
        <v>16</v>
      </c>
      <c r="ES6" s="2" t="s">
        <v>1346</v>
      </c>
      <c r="ET6" s="2" t="s">
        <v>18</v>
      </c>
      <c r="EU6" s="2" t="s">
        <v>20</v>
      </c>
      <c r="EV6" s="2">
        <v>1</v>
      </c>
      <c r="EW6" s="2">
        <v>5</v>
      </c>
      <c r="EX6" s="2">
        <v>2</v>
      </c>
      <c r="EY6" s="2">
        <v>5</v>
      </c>
      <c r="FA6" s="2" t="s">
        <v>14</v>
      </c>
      <c r="FB6" s="2" t="s">
        <v>9</v>
      </c>
      <c r="FC6" s="2" t="s">
        <v>58</v>
      </c>
      <c r="FD6" s="2" t="s">
        <v>58</v>
      </c>
      <c r="FE6" s="2" t="s">
        <v>7</v>
      </c>
      <c r="FF6" s="2" t="s">
        <v>7</v>
      </c>
      <c r="FG6" s="2" t="s">
        <v>7</v>
      </c>
      <c r="FH6" s="2" t="s">
        <v>12</v>
      </c>
      <c r="FI6" s="2" t="s">
        <v>57</v>
      </c>
      <c r="FJ6" s="2" t="s">
        <v>9</v>
      </c>
      <c r="FK6" s="2" t="s">
        <v>7</v>
      </c>
      <c r="FM6" s="2" t="s">
        <v>368</v>
      </c>
      <c r="FN6" s="2" t="s">
        <v>9</v>
      </c>
      <c r="FO6" s="2" t="s">
        <v>9</v>
      </c>
      <c r="FP6" s="2" t="s">
        <v>7</v>
      </c>
      <c r="FR6" s="2" t="s">
        <v>7</v>
      </c>
      <c r="FS6" s="2" t="s">
        <v>7</v>
      </c>
      <c r="FU6" s="2" t="s">
        <v>7</v>
      </c>
      <c r="FV6" s="2" t="s">
        <v>7</v>
      </c>
      <c r="FW6" s="2" t="s">
        <v>337</v>
      </c>
      <c r="GA6" s="2">
        <v>5</v>
      </c>
      <c r="GF6" s="2" t="s">
        <v>5</v>
      </c>
      <c r="GV6" s="2" t="s">
        <v>54</v>
      </c>
      <c r="GX6" s="2" t="s">
        <v>184</v>
      </c>
      <c r="GY6" s="2" t="s">
        <v>183</v>
      </c>
      <c r="GZ6" s="2" t="s">
        <v>1</v>
      </c>
      <c r="HD6" s="2" t="s">
        <v>1</v>
      </c>
      <c r="HL6" s="2" t="s">
        <v>0</v>
      </c>
      <c r="HM6">
        <f t="shared" si="0"/>
        <v>42</v>
      </c>
      <c r="HN6">
        <f t="shared" si="1"/>
        <v>15</v>
      </c>
      <c r="HO6">
        <f t="shared" si="2"/>
        <v>9</v>
      </c>
      <c r="HP6" s="1">
        <f t="shared" si="3"/>
        <v>23</v>
      </c>
      <c r="HQ6" s="1">
        <f t="shared" si="4"/>
        <v>21</v>
      </c>
      <c r="HR6" s="1">
        <f t="shared" si="5"/>
        <v>19</v>
      </c>
      <c r="HS6" s="1">
        <f t="shared" si="6"/>
        <v>17</v>
      </c>
      <c r="HT6" s="1">
        <f t="shared" si="7"/>
        <v>62</v>
      </c>
      <c r="HU6" s="1">
        <f t="shared" si="8"/>
        <v>275</v>
      </c>
      <c r="HV6" s="1">
        <v>1</v>
      </c>
      <c r="HW6" s="1">
        <v>0</v>
      </c>
      <c r="HX6" s="1">
        <v>0</v>
      </c>
      <c r="HY6" s="1">
        <v>0</v>
      </c>
      <c r="HZ6" s="1">
        <v>1</v>
      </c>
      <c r="IA6" s="1">
        <v>2</v>
      </c>
      <c r="IB6" s="1">
        <v>1</v>
      </c>
      <c r="IC6" s="1">
        <v>5</v>
      </c>
    </row>
    <row r="7" spans="1:237" ht="15.75" customHeight="1" x14ac:dyDescent="0.35">
      <c r="A7" s="4">
        <v>43972.491338993059</v>
      </c>
      <c r="B7" s="2" t="s">
        <v>2551</v>
      </c>
      <c r="C7" s="2" t="s">
        <v>1387</v>
      </c>
      <c r="D7" s="2"/>
      <c r="E7" s="2"/>
      <c r="F7" s="2"/>
      <c r="G7" s="2"/>
      <c r="H7" s="2"/>
      <c r="I7" s="2"/>
      <c r="J7" s="2" t="s">
        <v>9</v>
      </c>
      <c r="K7" s="2" t="s">
        <v>1386</v>
      </c>
      <c r="L7" s="2" t="s">
        <v>9</v>
      </c>
      <c r="M7" s="2" t="s">
        <v>351</v>
      </c>
      <c r="N7" s="2" t="s">
        <v>9</v>
      </c>
      <c r="O7" s="2" t="s">
        <v>1385</v>
      </c>
      <c r="Q7" s="2" t="s">
        <v>20</v>
      </c>
      <c r="R7" s="2" t="s">
        <v>40</v>
      </c>
      <c r="S7" s="2" t="s">
        <v>20</v>
      </c>
      <c r="T7" s="2" t="s">
        <v>20</v>
      </c>
      <c r="U7" s="2" t="s">
        <v>20</v>
      </c>
      <c r="V7" s="2" t="s">
        <v>80</v>
      </c>
      <c r="W7" s="2">
        <v>1</v>
      </c>
      <c r="X7" s="2" t="s">
        <v>20</v>
      </c>
      <c r="Y7" s="2" t="s">
        <v>20</v>
      </c>
      <c r="Z7" s="2" t="s">
        <v>349</v>
      </c>
      <c r="AA7" s="2" t="s">
        <v>9</v>
      </c>
      <c r="AB7" s="2" t="s">
        <v>1384</v>
      </c>
      <c r="AC7" s="2" t="s">
        <v>9</v>
      </c>
      <c r="AD7" s="2" t="s">
        <v>1383</v>
      </c>
      <c r="AE7" s="2" t="s">
        <v>7</v>
      </c>
      <c r="AF7" s="2" t="s">
        <v>20</v>
      </c>
      <c r="AG7" s="2" t="s">
        <v>34</v>
      </c>
      <c r="AH7" s="2" t="s">
        <v>9</v>
      </c>
      <c r="AI7" s="2" t="s">
        <v>1382</v>
      </c>
      <c r="AJ7" s="2">
        <v>0</v>
      </c>
      <c r="AK7" s="2">
        <v>0</v>
      </c>
      <c r="AL7" s="2">
        <v>1</v>
      </c>
      <c r="AM7" s="2">
        <v>75</v>
      </c>
      <c r="AN7" s="2">
        <v>3</v>
      </c>
      <c r="AO7" s="2">
        <v>45</v>
      </c>
      <c r="AP7" s="2">
        <v>480</v>
      </c>
      <c r="AQ7" s="2">
        <v>2</v>
      </c>
      <c r="AR7" s="2">
        <v>4</v>
      </c>
      <c r="AS7" s="2">
        <v>3</v>
      </c>
      <c r="AT7" s="2">
        <v>2</v>
      </c>
      <c r="AU7" s="2">
        <v>3</v>
      </c>
      <c r="AV7" s="2">
        <v>3</v>
      </c>
      <c r="AW7" s="2">
        <v>4</v>
      </c>
      <c r="AX7" s="2">
        <v>2</v>
      </c>
      <c r="AY7" s="2">
        <v>1</v>
      </c>
      <c r="AZ7" s="2">
        <v>2</v>
      </c>
      <c r="BA7" s="2">
        <v>2</v>
      </c>
      <c r="BB7" s="2">
        <v>1</v>
      </c>
      <c r="BC7" s="2">
        <v>1</v>
      </c>
      <c r="BD7" s="2">
        <v>2</v>
      </c>
      <c r="BE7" s="2">
        <v>2</v>
      </c>
      <c r="BF7" s="2">
        <v>3</v>
      </c>
      <c r="BG7" s="2">
        <v>1</v>
      </c>
      <c r="BH7" s="2">
        <v>1</v>
      </c>
      <c r="BI7" s="2">
        <v>1</v>
      </c>
      <c r="BJ7" s="2">
        <v>2</v>
      </c>
      <c r="BK7" s="2">
        <v>3</v>
      </c>
      <c r="BL7" s="2">
        <v>2</v>
      </c>
      <c r="BM7" s="2">
        <v>3</v>
      </c>
      <c r="BN7" s="2">
        <v>3</v>
      </c>
      <c r="BO7" s="2">
        <v>1</v>
      </c>
      <c r="BP7" s="2">
        <v>0</v>
      </c>
      <c r="BQ7" s="2">
        <v>3</v>
      </c>
      <c r="BR7" s="2">
        <v>1</v>
      </c>
      <c r="BS7" s="2">
        <v>1</v>
      </c>
      <c r="BT7" s="2">
        <v>2</v>
      </c>
      <c r="BU7" s="2">
        <v>3</v>
      </c>
      <c r="BV7" s="2">
        <v>3</v>
      </c>
      <c r="BW7" s="2">
        <v>1</v>
      </c>
      <c r="BX7" s="2">
        <v>0</v>
      </c>
      <c r="BY7" s="2">
        <v>1</v>
      </c>
      <c r="BZ7" s="2">
        <v>2</v>
      </c>
      <c r="CA7" s="2">
        <v>1</v>
      </c>
      <c r="CB7" s="2">
        <v>1</v>
      </c>
      <c r="CC7" s="2">
        <v>3</v>
      </c>
      <c r="CD7" s="2">
        <v>2</v>
      </c>
      <c r="CE7" s="2">
        <v>1</v>
      </c>
      <c r="CF7" s="2">
        <v>0</v>
      </c>
      <c r="CG7" s="2">
        <v>1</v>
      </c>
      <c r="CH7" s="2">
        <v>2</v>
      </c>
      <c r="CI7" s="2">
        <v>2</v>
      </c>
      <c r="CJ7" s="2">
        <v>1</v>
      </c>
      <c r="CK7" s="2">
        <v>2</v>
      </c>
      <c r="CL7" s="2">
        <v>0</v>
      </c>
      <c r="CM7" s="2">
        <v>2</v>
      </c>
      <c r="CN7" s="2">
        <v>0</v>
      </c>
      <c r="CO7" s="2">
        <v>1</v>
      </c>
      <c r="CP7" s="2">
        <v>0</v>
      </c>
      <c r="CQ7" s="2">
        <v>0</v>
      </c>
      <c r="CR7" s="2">
        <v>1</v>
      </c>
      <c r="CS7" s="2">
        <v>0</v>
      </c>
      <c r="CT7" s="2">
        <v>3</v>
      </c>
      <c r="CU7" s="2">
        <v>3</v>
      </c>
      <c r="CV7" s="2">
        <v>2</v>
      </c>
      <c r="CW7" s="2">
        <v>2</v>
      </c>
      <c r="CX7" s="2">
        <v>3</v>
      </c>
      <c r="CY7" s="2">
        <v>4</v>
      </c>
      <c r="CZ7" s="2">
        <v>4</v>
      </c>
      <c r="DA7" s="2">
        <v>2</v>
      </c>
      <c r="DB7" s="2">
        <v>3</v>
      </c>
      <c r="DC7" s="2">
        <v>3</v>
      </c>
      <c r="DD7" s="2">
        <v>4</v>
      </c>
      <c r="DE7" s="2">
        <v>1</v>
      </c>
      <c r="DF7" s="2">
        <v>2</v>
      </c>
      <c r="DG7" s="2">
        <v>4</v>
      </c>
      <c r="DH7" s="2">
        <v>2</v>
      </c>
      <c r="DI7" s="2">
        <v>4</v>
      </c>
      <c r="DJ7" s="2">
        <v>4</v>
      </c>
      <c r="DK7" s="2">
        <v>2</v>
      </c>
      <c r="DL7" s="2">
        <v>3</v>
      </c>
      <c r="DM7" s="2">
        <v>4</v>
      </c>
      <c r="DN7" s="2">
        <v>4</v>
      </c>
      <c r="DO7" s="254" t="s">
        <v>1379</v>
      </c>
      <c r="DP7" s="2" t="s">
        <v>1378</v>
      </c>
      <c r="DQ7" s="3" t="s">
        <v>1377</v>
      </c>
      <c r="DR7" s="2">
        <v>9</v>
      </c>
      <c r="DS7" s="2" t="s">
        <v>26</v>
      </c>
      <c r="DT7" s="2" t="s">
        <v>26</v>
      </c>
      <c r="DU7" s="2" t="s">
        <v>103</v>
      </c>
      <c r="DV7" s="2" t="s">
        <v>26</v>
      </c>
      <c r="DW7" s="2" t="s">
        <v>26</v>
      </c>
      <c r="DX7" s="2" t="s">
        <v>69</v>
      </c>
      <c r="DY7" s="2" t="s">
        <v>26</v>
      </c>
      <c r="DZ7" s="2" t="s">
        <v>26</v>
      </c>
      <c r="EA7" s="2" t="s">
        <v>69</v>
      </c>
      <c r="EB7" s="2" t="s">
        <v>1376</v>
      </c>
      <c r="EC7" s="2" t="s">
        <v>26</v>
      </c>
      <c r="ED7" s="2" t="s">
        <v>26</v>
      </c>
      <c r="EE7" s="2" t="s">
        <v>101</v>
      </c>
      <c r="EF7" s="2" t="s">
        <v>23</v>
      </c>
      <c r="EG7" s="198">
        <v>30</v>
      </c>
      <c r="EH7" s="2" t="s">
        <v>9</v>
      </c>
      <c r="EI7" s="2" t="s">
        <v>9</v>
      </c>
      <c r="EJ7" s="2" t="s">
        <v>1375</v>
      </c>
      <c r="EK7" s="2" t="s">
        <v>96</v>
      </c>
      <c r="EL7" s="2" t="s">
        <v>96</v>
      </c>
      <c r="EM7" s="2">
        <v>4</v>
      </c>
      <c r="EN7" s="2">
        <v>3</v>
      </c>
      <c r="EO7" s="2">
        <v>3</v>
      </c>
      <c r="EP7" s="2">
        <v>1</v>
      </c>
      <c r="EQ7" s="2" t="s">
        <v>1346</v>
      </c>
      <c r="ER7" s="2" t="s">
        <v>20</v>
      </c>
      <c r="ES7" s="2" t="s">
        <v>16</v>
      </c>
      <c r="ET7" s="2" t="s">
        <v>18</v>
      </c>
      <c r="EU7" s="2" t="s">
        <v>19</v>
      </c>
      <c r="EV7" s="2">
        <v>5</v>
      </c>
      <c r="EW7" s="2">
        <v>4</v>
      </c>
      <c r="EX7" s="2">
        <v>4</v>
      </c>
      <c r="EY7" s="2">
        <v>5</v>
      </c>
      <c r="EZ7" s="2" t="s">
        <v>1374</v>
      </c>
      <c r="FA7" s="2" t="s">
        <v>14</v>
      </c>
      <c r="FB7" s="2" t="s">
        <v>9</v>
      </c>
      <c r="FC7" s="2" t="s">
        <v>94</v>
      </c>
      <c r="FD7" s="2" t="s">
        <v>58</v>
      </c>
      <c r="FE7" s="2" t="s">
        <v>7</v>
      </c>
      <c r="FF7" s="2" t="s">
        <v>7</v>
      </c>
      <c r="FG7" s="2" t="s">
        <v>7</v>
      </c>
      <c r="FH7" s="2" t="s">
        <v>93</v>
      </c>
      <c r="FI7" s="2" t="s">
        <v>92</v>
      </c>
      <c r="FJ7" s="2" t="s">
        <v>9</v>
      </c>
      <c r="FK7" s="2" t="s">
        <v>7</v>
      </c>
      <c r="FM7" s="2" t="s">
        <v>122</v>
      </c>
      <c r="FN7" s="2" t="s">
        <v>9</v>
      </c>
      <c r="FO7" s="2" t="s">
        <v>9</v>
      </c>
      <c r="FP7" s="2" t="s">
        <v>7</v>
      </c>
      <c r="FR7" s="2" t="s">
        <v>7</v>
      </c>
      <c r="FS7" s="2" t="s">
        <v>7</v>
      </c>
      <c r="FW7" s="2" t="s">
        <v>6</v>
      </c>
      <c r="GB7" s="2">
        <v>3</v>
      </c>
      <c r="GF7" s="2" t="s">
        <v>5</v>
      </c>
      <c r="GN7" s="2" t="s">
        <v>4</v>
      </c>
      <c r="GR7" s="2" t="s">
        <v>336</v>
      </c>
      <c r="GS7" s="2" t="s">
        <v>335</v>
      </c>
      <c r="GT7" s="2" t="s">
        <v>1</v>
      </c>
      <c r="GV7" s="2" t="s">
        <v>1</v>
      </c>
      <c r="HL7" s="2" t="s">
        <v>0</v>
      </c>
      <c r="HM7">
        <f t="shared" si="0"/>
        <v>57</v>
      </c>
      <c r="HN7">
        <f t="shared" si="1"/>
        <v>5</v>
      </c>
      <c r="HO7">
        <f t="shared" si="2"/>
        <v>5</v>
      </c>
      <c r="HP7" s="1">
        <f t="shared" si="3"/>
        <v>10</v>
      </c>
      <c r="HQ7" s="1">
        <f t="shared" si="4"/>
        <v>10</v>
      </c>
      <c r="HR7" s="1">
        <f t="shared" si="5"/>
        <v>15</v>
      </c>
      <c r="HS7" s="1">
        <f t="shared" si="6"/>
        <v>10</v>
      </c>
      <c r="HT7" s="1">
        <f t="shared" si="7"/>
        <v>46</v>
      </c>
      <c r="HU7" s="1">
        <f t="shared" si="8"/>
        <v>637.5</v>
      </c>
      <c r="HV7" s="1">
        <v>0</v>
      </c>
      <c r="HW7" s="1">
        <v>0</v>
      </c>
      <c r="HX7" s="1">
        <v>0</v>
      </c>
      <c r="HY7" s="1">
        <v>0</v>
      </c>
      <c r="HZ7" s="1">
        <v>1</v>
      </c>
      <c r="IA7" s="1">
        <v>0</v>
      </c>
      <c r="IB7" s="1">
        <v>1</v>
      </c>
      <c r="IC7" s="1">
        <v>2</v>
      </c>
    </row>
    <row r="8" spans="1:237" ht="15.75" customHeight="1" x14ac:dyDescent="0.35">
      <c r="A8" s="4">
        <v>43964.45670033565</v>
      </c>
      <c r="B8" s="2" t="s">
        <v>2552</v>
      </c>
      <c r="C8" s="2">
        <v>10</v>
      </c>
      <c r="D8" s="2"/>
      <c r="E8" s="2"/>
      <c r="F8" s="2"/>
      <c r="G8" s="2"/>
      <c r="H8" s="2"/>
      <c r="I8" s="2"/>
      <c r="J8" s="2" t="s">
        <v>7</v>
      </c>
      <c r="L8" s="2" t="s">
        <v>7</v>
      </c>
      <c r="N8" s="2" t="s">
        <v>7</v>
      </c>
      <c r="Q8" s="2" t="s">
        <v>20</v>
      </c>
      <c r="R8" s="2" t="s">
        <v>40</v>
      </c>
      <c r="S8" s="2" t="s">
        <v>20</v>
      </c>
      <c r="T8" s="2" t="s">
        <v>20</v>
      </c>
      <c r="U8" s="2" t="s">
        <v>494</v>
      </c>
      <c r="V8" s="2" t="s">
        <v>39</v>
      </c>
      <c r="W8" s="2" t="s">
        <v>20</v>
      </c>
      <c r="X8" s="2" t="s">
        <v>79</v>
      </c>
      <c r="Y8" s="2">
        <v>2</v>
      </c>
      <c r="Z8" s="2" t="s">
        <v>349</v>
      </c>
      <c r="AA8" s="2" t="s">
        <v>9</v>
      </c>
      <c r="AB8" s="2" t="s">
        <v>1531</v>
      </c>
      <c r="AC8" s="2" t="s">
        <v>7</v>
      </c>
      <c r="AE8" s="2" t="s">
        <v>9</v>
      </c>
      <c r="AF8" s="2" t="s">
        <v>172</v>
      </c>
      <c r="AG8" s="2" t="s">
        <v>34</v>
      </c>
      <c r="AH8" s="2" t="s">
        <v>7</v>
      </c>
      <c r="AJ8" s="2">
        <v>7</v>
      </c>
      <c r="AK8" s="2">
        <v>60</v>
      </c>
      <c r="AL8" s="2">
        <v>7</v>
      </c>
      <c r="AM8" s="2">
        <v>60</v>
      </c>
      <c r="AN8" s="2">
        <v>7</v>
      </c>
      <c r="AO8" s="2">
        <v>30</v>
      </c>
      <c r="AP8" s="2">
        <v>360</v>
      </c>
      <c r="AQ8" s="2">
        <v>4</v>
      </c>
      <c r="AR8" s="2">
        <v>4</v>
      </c>
      <c r="AS8" s="2">
        <v>1</v>
      </c>
      <c r="AT8" s="2">
        <v>1</v>
      </c>
      <c r="AU8" s="2">
        <v>4</v>
      </c>
      <c r="AV8" s="2">
        <v>1</v>
      </c>
      <c r="AW8" s="2">
        <v>1</v>
      </c>
      <c r="AX8" s="2">
        <v>4</v>
      </c>
      <c r="AY8" s="2">
        <v>1</v>
      </c>
      <c r="AZ8" s="2">
        <v>4</v>
      </c>
      <c r="BA8" s="2">
        <v>4</v>
      </c>
      <c r="BB8" s="2">
        <v>1</v>
      </c>
      <c r="BC8" s="2">
        <v>1</v>
      </c>
      <c r="BD8" s="2">
        <v>1</v>
      </c>
      <c r="BE8" s="2">
        <v>4</v>
      </c>
      <c r="BF8" s="2">
        <v>4</v>
      </c>
      <c r="BG8" s="2">
        <v>1</v>
      </c>
      <c r="BH8" s="2">
        <v>1</v>
      </c>
      <c r="BI8" s="2">
        <v>4</v>
      </c>
      <c r="BJ8" s="2">
        <v>4</v>
      </c>
      <c r="BK8" s="2">
        <v>0</v>
      </c>
      <c r="BL8" s="2">
        <v>0</v>
      </c>
      <c r="BM8" s="2">
        <v>0</v>
      </c>
      <c r="BN8" s="2">
        <v>0</v>
      </c>
      <c r="BO8" s="2">
        <v>4</v>
      </c>
      <c r="BP8" s="2">
        <v>0</v>
      </c>
      <c r="BQ8" s="2">
        <v>0</v>
      </c>
      <c r="BR8" s="2">
        <v>0</v>
      </c>
      <c r="BS8" s="2">
        <v>4</v>
      </c>
      <c r="BT8" s="2">
        <v>0</v>
      </c>
      <c r="BU8" s="2">
        <v>0</v>
      </c>
      <c r="BV8" s="2">
        <v>0</v>
      </c>
      <c r="BW8" s="2">
        <v>4</v>
      </c>
      <c r="BX8" s="2">
        <v>0</v>
      </c>
      <c r="BY8" s="2">
        <v>0</v>
      </c>
      <c r="BZ8" s="2">
        <v>0</v>
      </c>
      <c r="CA8" s="2">
        <v>0</v>
      </c>
      <c r="CB8" s="2">
        <v>0</v>
      </c>
      <c r="CC8" s="2">
        <v>0</v>
      </c>
      <c r="CD8" s="2">
        <v>0</v>
      </c>
      <c r="CE8" s="2">
        <v>0</v>
      </c>
      <c r="CF8" s="2">
        <v>0</v>
      </c>
      <c r="CG8" s="2">
        <v>0</v>
      </c>
      <c r="CH8" s="2">
        <v>3</v>
      </c>
      <c r="CI8" s="2">
        <v>0</v>
      </c>
      <c r="CJ8" s="2">
        <v>0</v>
      </c>
      <c r="CK8" s="2">
        <v>0</v>
      </c>
      <c r="CL8" s="2">
        <v>0</v>
      </c>
      <c r="CM8" s="2">
        <v>0</v>
      </c>
      <c r="CN8" s="2">
        <v>0</v>
      </c>
      <c r="CO8" s="2">
        <v>0</v>
      </c>
      <c r="CP8" s="2">
        <v>4</v>
      </c>
      <c r="CQ8" s="2">
        <v>0</v>
      </c>
      <c r="CR8" s="2">
        <v>0</v>
      </c>
      <c r="CS8" s="2">
        <v>4</v>
      </c>
      <c r="CT8" s="2">
        <v>0</v>
      </c>
      <c r="CU8" s="2">
        <v>0</v>
      </c>
      <c r="CV8" s="2">
        <v>1</v>
      </c>
      <c r="CW8" s="2">
        <v>1</v>
      </c>
      <c r="CX8" s="2">
        <v>1</v>
      </c>
      <c r="CY8" s="2">
        <v>1</v>
      </c>
      <c r="CZ8" s="2">
        <v>1</v>
      </c>
      <c r="DA8" s="2">
        <v>1</v>
      </c>
      <c r="DB8" s="2">
        <v>1</v>
      </c>
      <c r="DC8" s="2">
        <v>1</v>
      </c>
      <c r="DD8" s="2">
        <v>1</v>
      </c>
      <c r="DE8" s="2">
        <v>1</v>
      </c>
      <c r="DF8" s="2">
        <v>1</v>
      </c>
      <c r="DG8" s="2">
        <v>1</v>
      </c>
      <c r="DH8" s="2">
        <v>1</v>
      </c>
      <c r="DI8" s="2">
        <v>1</v>
      </c>
      <c r="DJ8" s="2">
        <v>1</v>
      </c>
      <c r="DK8" s="2">
        <v>1</v>
      </c>
      <c r="DL8" s="2">
        <v>1</v>
      </c>
      <c r="DM8" s="2">
        <v>1</v>
      </c>
      <c r="DN8" s="2">
        <v>1</v>
      </c>
      <c r="DO8" s="254" t="s">
        <v>733</v>
      </c>
      <c r="DP8" s="2" t="s">
        <v>732</v>
      </c>
      <c r="DQ8" s="3" t="s">
        <v>731</v>
      </c>
      <c r="DR8" s="2">
        <v>9</v>
      </c>
      <c r="DS8" s="2" t="s">
        <v>26</v>
      </c>
      <c r="DT8" s="2" t="s">
        <v>26</v>
      </c>
      <c r="DU8" s="2" t="s">
        <v>26</v>
      </c>
      <c r="DV8" s="2" t="s">
        <v>26</v>
      </c>
      <c r="DW8" s="2" t="s">
        <v>26</v>
      </c>
      <c r="DX8" s="2" t="s">
        <v>26</v>
      </c>
      <c r="DY8" s="2" t="s">
        <v>26</v>
      </c>
      <c r="DZ8" s="2" t="s">
        <v>26</v>
      </c>
      <c r="EA8" s="2" t="s">
        <v>26</v>
      </c>
      <c r="EB8" s="2" t="s">
        <v>297</v>
      </c>
      <c r="EC8" s="2" t="s">
        <v>26</v>
      </c>
      <c r="ED8" s="2" t="s">
        <v>26</v>
      </c>
      <c r="EE8" s="2" t="s">
        <v>66</v>
      </c>
      <c r="EF8" s="2" t="s">
        <v>23</v>
      </c>
      <c r="EG8" s="198">
        <v>180</v>
      </c>
      <c r="EH8" s="2" t="s">
        <v>7</v>
      </c>
      <c r="EI8" s="2" t="s">
        <v>7</v>
      </c>
      <c r="EK8" s="2" t="s">
        <v>21</v>
      </c>
      <c r="EL8" s="2" t="s">
        <v>21</v>
      </c>
      <c r="EM8" s="2">
        <v>3</v>
      </c>
      <c r="EN8" s="2">
        <v>4</v>
      </c>
      <c r="EO8" s="2">
        <v>3</v>
      </c>
      <c r="EP8" s="2">
        <v>1</v>
      </c>
      <c r="EQ8" s="2" t="s">
        <v>19</v>
      </c>
      <c r="ER8" s="2" t="s">
        <v>16</v>
      </c>
      <c r="ES8" s="2" t="s">
        <v>20</v>
      </c>
      <c r="ET8" s="2" t="s">
        <v>20</v>
      </c>
      <c r="EU8" s="2" t="s">
        <v>20</v>
      </c>
      <c r="EV8" s="2">
        <v>2</v>
      </c>
      <c r="EW8" s="2">
        <v>3</v>
      </c>
      <c r="EX8" s="2">
        <v>3</v>
      </c>
      <c r="EY8" s="2">
        <v>5</v>
      </c>
      <c r="FA8" s="2" t="s">
        <v>58</v>
      </c>
      <c r="FB8" s="2" t="s">
        <v>9</v>
      </c>
      <c r="FC8" s="2" t="s">
        <v>14</v>
      </c>
      <c r="FD8" s="2" t="s">
        <v>14</v>
      </c>
      <c r="FE8" s="2" t="s">
        <v>13</v>
      </c>
      <c r="FF8" s="2" t="s">
        <v>13</v>
      </c>
      <c r="FG8" s="2" t="s">
        <v>7</v>
      </c>
      <c r="FH8" s="2" t="s">
        <v>12</v>
      </c>
      <c r="FI8" s="2" t="s">
        <v>57</v>
      </c>
      <c r="FJ8" s="2" t="s">
        <v>9</v>
      </c>
      <c r="FK8" s="2" t="s">
        <v>7</v>
      </c>
      <c r="FM8" s="2" t="s">
        <v>730</v>
      </c>
      <c r="FN8" s="2" t="s">
        <v>9</v>
      </c>
      <c r="FO8" s="2" t="s">
        <v>9</v>
      </c>
      <c r="FP8" s="2" t="s">
        <v>9</v>
      </c>
      <c r="FQ8" s="2" t="s">
        <v>8</v>
      </c>
      <c r="FR8" s="2" t="s">
        <v>7</v>
      </c>
      <c r="FS8" s="2" t="s">
        <v>7</v>
      </c>
      <c r="FU8" s="2" t="s">
        <v>7</v>
      </c>
      <c r="FV8" s="2" t="s">
        <v>9</v>
      </c>
      <c r="FW8" s="2" t="s">
        <v>6</v>
      </c>
      <c r="GB8" s="2">
        <v>1</v>
      </c>
      <c r="GF8" s="2" t="s">
        <v>5</v>
      </c>
      <c r="GV8" s="2" t="s">
        <v>54</v>
      </c>
      <c r="GX8" s="2" t="s">
        <v>184</v>
      </c>
      <c r="GY8" s="2" t="s">
        <v>183</v>
      </c>
      <c r="GZ8" s="2" t="s">
        <v>1</v>
      </c>
      <c r="HD8" s="2" t="s">
        <v>1</v>
      </c>
      <c r="HL8" s="2" t="s">
        <v>0</v>
      </c>
      <c r="HM8">
        <f t="shared" si="0"/>
        <v>19</v>
      </c>
      <c r="HN8">
        <f t="shared" si="1"/>
        <v>0</v>
      </c>
      <c r="HO8">
        <f t="shared" si="2"/>
        <v>23</v>
      </c>
      <c r="HP8" s="1">
        <f t="shared" si="3"/>
        <v>0</v>
      </c>
      <c r="HQ8" s="1">
        <f t="shared" si="4"/>
        <v>0</v>
      </c>
      <c r="HR8" s="1">
        <f t="shared" si="5"/>
        <v>0</v>
      </c>
      <c r="HS8" s="1">
        <f t="shared" si="6"/>
        <v>0</v>
      </c>
      <c r="HT8" s="1">
        <f t="shared" si="7"/>
        <v>20</v>
      </c>
      <c r="HU8" s="1">
        <f t="shared" si="8"/>
        <v>5565</v>
      </c>
      <c r="HV8" s="1">
        <v>0</v>
      </c>
      <c r="HW8" s="1">
        <v>0</v>
      </c>
      <c r="HX8" s="1">
        <v>0</v>
      </c>
      <c r="HY8" s="1">
        <v>0</v>
      </c>
      <c r="HZ8" s="1">
        <v>0</v>
      </c>
      <c r="IA8" s="1">
        <v>0</v>
      </c>
      <c r="IB8" s="1">
        <v>0</v>
      </c>
      <c r="IC8" s="1">
        <v>0</v>
      </c>
    </row>
    <row r="9" spans="1:237" ht="15.75" customHeight="1" x14ac:dyDescent="0.35">
      <c r="A9" s="4">
        <v>43965.393898935188</v>
      </c>
      <c r="B9" s="2" t="s">
        <v>2553</v>
      </c>
      <c r="C9" s="2">
        <v>9</v>
      </c>
      <c r="D9" s="2"/>
      <c r="E9" s="2"/>
      <c r="F9" s="2"/>
      <c r="G9" s="2"/>
      <c r="H9" s="2"/>
      <c r="I9" s="2"/>
      <c r="J9" s="2" t="s">
        <v>7</v>
      </c>
      <c r="L9" s="2" t="s">
        <v>7</v>
      </c>
      <c r="N9" s="2" t="s">
        <v>7</v>
      </c>
      <c r="Q9" s="2" t="s">
        <v>907</v>
      </c>
      <c r="R9" s="2" t="s">
        <v>81</v>
      </c>
      <c r="S9" s="2">
        <v>3</v>
      </c>
      <c r="T9" s="2" t="s">
        <v>20</v>
      </c>
      <c r="U9" s="2" t="s">
        <v>20</v>
      </c>
      <c r="V9" s="2" t="s">
        <v>194</v>
      </c>
      <c r="W9" s="2" t="s">
        <v>20</v>
      </c>
      <c r="X9" s="2" t="s">
        <v>20</v>
      </c>
      <c r="Y9" s="2">
        <v>1</v>
      </c>
      <c r="Z9" s="2" t="s">
        <v>115</v>
      </c>
      <c r="AA9" s="2" t="s">
        <v>7</v>
      </c>
      <c r="AC9" s="2" t="s">
        <v>7</v>
      </c>
      <c r="AE9" s="2" t="s">
        <v>9</v>
      </c>
      <c r="AF9" s="2" t="s">
        <v>112</v>
      </c>
      <c r="AG9" s="2" t="s">
        <v>1483</v>
      </c>
      <c r="AH9" s="2" t="s">
        <v>9</v>
      </c>
      <c r="AI9" s="2" t="s">
        <v>1482</v>
      </c>
      <c r="AJ9" s="2">
        <v>0</v>
      </c>
      <c r="AK9" s="2">
        <v>0</v>
      </c>
      <c r="AL9" s="2">
        <v>0</v>
      </c>
      <c r="AM9" s="2">
        <v>0</v>
      </c>
      <c r="AN9" s="2">
        <v>3</v>
      </c>
      <c r="AO9" s="2">
        <v>20</v>
      </c>
      <c r="AP9" s="2">
        <v>540</v>
      </c>
      <c r="AQ9" s="2">
        <v>4</v>
      </c>
      <c r="AR9" s="2">
        <v>4</v>
      </c>
      <c r="AS9" s="2">
        <v>2</v>
      </c>
      <c r="AT9" s="2">
        <v>2</v>
      </c>
      <c r="AU9" s="2">
        <v>4</v>
      </c>
      <c r="AV9" s="2">
        <v>2</v>
      </c>
      <c r="AW9" s="2">
        <v>2</v>
      </c>
      <c r="AX9" s="2">
        <v>4</v>
      </c>
      <c r="AY9" s="2">
        <v>1</v>
      </c>
      <c r="AZ9" s="2">
        <v>4</v>
      </c>
      <c r="BA9" s="2">
        <v>4</v>
      </c>
      <c r="BB9" s="2">
        <v>2</v>
      </c>
      <c r="BC9" s="2">
        <v>1</v>
      </c>
      <c r="BD9" s="2">
        <v>1</v>
      </c>
      <c r="BE9" s="2">
        <v>4</v>
      </c>
      <c r="BF9" s="2">
        <v>4</v>
      </c>
      <c r="BG9" s="2">
        <v>2</v>
      </c>
      <c r="BH9" s="2">
        <v>2</v>
      </c>
      <c r="BI9" s="2">
        <v>4</v>
      </c>
      <c r="BJ9" s="2">
        <v>4</v>
      </c>
      <c r="BK9" s="2">
        <v>1</v>
      </c>
      <c r="BL9" s="2">
        <v>0</v>
      </c>
      <c r="BM9" s="2">
        <v>2</v>
      </c>
      <c r="BN9" s="2">
        <v>0</v>
      </c>
      <c r="BO9" s="2">
        <v>4</v>
      </c>
      <c r="BP9" s="2">
        <v>1</v>
      </c>
      <c r="BQ9" s="2">
        <v>1</v>
      </c>
      <c r="BR9" s="2">
        <v>1</v>
      </c>
      <c r="BS9" s="2">
        <v>2</v>
      </c>
      <c r="BT9" s="2">
        <v>0</v>
      </c>
      <c r="BU9" s="2">
        <v>1</v>
      </c>
      <c r="BV9" s="2">
        <v>0</v>
      </c>
      <c r="BW9" s="2">
        <v>3</v>
      </c>
      <c r="BX9" s="2">
        <v>0</v>
      </c>
      <c r="BY9" s="2">
        <v>1</v>
      </c>
      <c r="BZ9" s="2">
        <v>1</v>
      </c>
      <c r="CA9" s="2">
        <v>1</v>
      </c>
      <c r="CB9" s="2">
        <v>1</v>
      </c>
      <c r="CC9" s="2">
        <v>1</v>
      </c>
      <c r="CD9" s="2">
        <v>0</v>
      </c>
      <c r="CE9" s="2">
        <v>0</v>
      </c>
      <c r="CF9" s="2">
        <v>1</v>
      </c>
      <c r="CG9" s="2">
        <v>0</v>
      </c>
      <c r="CH9" s="2">
        <v>4</v>
      </c>
      <c r="CI9" s="2">
        <v>1</v>
      </c>
      <c r="CJ9" s="2">
        <v>1</v>
      </c>
      <c r="CK9" s="2">
        <v>1</v>
      </c>
      <c r="CL9" s="2">
        <v>0</v>
      </c>
      <c r="CM9" s="2">
        <v>0</v>
      </c>
      <c r="CN9" s="2">
        <v>0</v>
      </c>
      <c r="CO9" s="2">
        <v>0</v>
      </c>
      <c r="CP9" s="2">
        <v>3</v>
      </c>
      <c r="CQ9" s="2">
        <v>0</v>
      </c>
      <c r="CR9" s="2">
        <v>1</v>
      </c>
      <c r="CS9" s="2">
        <v>3</v>
      </c>
      <c r="CT9" s="2">
        <v>1</v>
      </c>
      <c r="CU9" s="2">
        <v>1</v>
      </c>
      <c r="CV9" s="2">
        <v>2</v>
      </c>
      <c r="CW9" s="2">
        <v>1</v>
      </c>
      <c r="CX9" s="2">
        <v>1</v>
      </c>
      <c r="CY9" s="2">
        <v>1</v>
      </c>
      <c r="CZ9" s="2">
        <v>1</v>
      </c>
      <c r="DA9" s="2">
        <v>1</v>
      </c>
      <c r="DB9" s="2">
        <v>1</v>
      </c>
      <c r="DC9" s="2">
        <v>1</v>
      </c>
      <c r="DD9" s="2">
        <v>1</v>
      </c>
      <c r="DE9" s="2">
        <v>1</v>
      </c>
      <c r="DF9" s="2">
        <v>1</v>
      </c>
      <c r="DG9" s="2">
        <v>1</v>
      </c>
      <c r="DH9" s="2">
        <v>1</v>
      </c>
      <c r="DI9" s="2">
        <v>1</v>
      </c>
      <c r="DJ9" s="2">
        <v>1</v>
      </c>
      <c r="DK9" s="2">
        <v>1</v>
      </c>
      <c r="DL9" s="2">
        <v>1</v>
      </c>
      <c r="DM9" s="2">
        <v>1</v>
      </c>
      <c r="DN9" s="2">
        <v>1</v>
      </c>
      <c r="DO9" s="198" t="s">
        <v>740</v>
      </c>
      <c r="DP9" s="2">
        <v>15</v>
      </c>
      <c r="DQ9" s="2" t="s">
        <v>1480</v>
      </c>
      <c r="DR9" s="2">
        <v>7</v>
      </c>
      <c r="DS9" s="2" t="s">
        <v>103</v>
      </c>
      <c r="DT9" s="2" t="s">
        <v>103</v>
      </c>
      <c r="DU9" s="2" t="s">
        <v>69</v>
      </c>
      <c r="DV9" s="2" t="s">
        <v>26</v>
      </c>
      <c r="DW9" s="2" t="s">
        <v>26</v>
      </c>
      <c r="DX9" s="2" t="s">
        <v>26</v>
      </c>
      <c r="DY9" s="2" t="s">
        <v>103</v>
      </c>
      <c r="DZ9" s="2" t="s">
        <v>26</v>
      </c>
      <c r="EA9" s="2" t="s">
        <v>26</v>
      </c>
      <c r="EB9" s="2" t="s">
        <v>102</v>
      </c>
      <c r="EC9" s="2" t="s">
        <v>26</v>
      </c>
      <c r="ED9" s="2" t="s">
        <v>26</v>
      </c>
      <c r="EE9" s="2" t="s">
        <v>66</v>
      </c>
      <c r="EF9" s="2" t="s">
        <v>100</v>
      </c>
      <c r="EG9" s="198">
        <v>25</v>
      </c>
      <c r="EH9" s="2" t="s">
        <v>7</v>
      </c>
      <c r="EI9" s="2" t="s">
        <v>7</v>
      </c>
      <c r="EK9" s="2" t="s">
        <v>96</v>
      </c>
      <c r="EL9" s="2" t="s">
        <v>96</v>
      </c>
      <c r="EM9" s="2">
        <v>5</v>
      </c>
      <c r="EN9" s="2">
        <v>4</v>
      </c>
      <c r="EO9" s="2">
        <v>4</v>
      </c>
      <c r="EP9" s="2">
        <v>3</v>
      </c>
      <c r="EQ9" s="2" t="s">
        <v>16</v>
      </c>
      <c r="ER9" s="2" t="s">
        <v>1346</v>
      </c>
      <c r="ES9" s="2" t="s">
        <v>18</v>
      </c>
      <c r="ET9" s="2" t="s">
        <v>19</v>
      </c>
      <c r="EU9" s="2" t="s">
        <v>20</v>
      </c>
      <c r="EV9" s="2">
        <v>3</v>
      </c>
      <c r="EW9" s="2">
        <v>2</v>
      </c>
      <c r="EX9" s="2">
        <v>1</v>
      </c>
      <c r="EY9" s="2">
        <v>2</v>
      </c>
      <c r="EZ9" s="2" t="s">
        <v>1479</v>
      </c>
      <c r="FA9" s="2" t="s">
        <v>14</v>
      </c>
      <c r="FB9" s="2" t="s">
        <v>7</v>
      </c>
      <c r="FC9" s="2" t="s">
        <v>94</v>
      </c>
      <c r="FD9" s="2" t="s">
        <v>58</v>
      </c>
      <c r="FE9" s="2" t="s">
        <v>13</v>
      </c>
      <c r="FF9" s="2" t="s">
        <v>13</v>
      </c>
      <c r="FG9" s="2" t="s">
        <v>7</v>
      </c>
      <c r="FH9" s="2" t="s">
        <v>12</v>
      </c>
      <c r="FI9" s="2" t="s">
        <v>57</v>
      </c>
      <c r="FJ9" s="2" t="s">
        <v>7</v>
      </c>
      <c r="FK9" s="2" t="s">
        <v>7</v>
      </c>
      <c r="FM9" s="2" t="s">
        <v>368</v>
      </c>
      <c r="FN9" s="2" t="s">
        <v>7</v>
      </c>
      <c r="FO9" s="2" t="s">
        <v>7</v>
      </c>
      <c r="FP9" s="2" t="s">
        <v>7</v>
      </c>
      <c r="FR9" s="2" t="s">
        <v>7</v>
      </c>
      <c r="FS9" s="2" t="s">
        <v>7</v>
      </c>
      <c r="FV9" s="2" t="s">
        <v>7</v>
      </c>
      <c r="FW9" s="2" t="s">
        <v>185</v>
      </c>
      <c r="GD9" s="2">
        <v>7</v>
      </c>
      <c r="GF9" s="2" t="s">
        <v>5</v>
      </c>
      <c r="GV9" s="2" t="s">
        <v>54</v>
      </c>
      <c r="GZ9" s="2" t="s">
        <v>141</v>
      </c>
      <c r="HA9" s="2" t="s">
        <v>1</v>
      </c>
      <c r="HB9" s="2" t="s">
        <v>1</v>
      </c>
      <c r="HD9" s="2" t="s">
        <v>1</v>
      </c>
      <c r="HL9" s="2" t="s">
        <v>0</v>
      </c>
      <c r="HM9">
        <f t="shared" si="0"/>
        <v>20</v>
      </c>
      <c r="HN9">
        <f t="shared" si="1"/>
        <v>4</v>
      </c>
      <c r="HO9">
        <f t="shared" si="2"/>
        <v>19</v>
      </c>
      <c r="HP9" s="1">
        <f t="shared" si="3"/>
        <v>1</v>
      </c>
      <c r="HQ9" s="1">
        <f t="shared" si="4"/>
        <v>5</v>
      </c>
      <c r="HR9" s="1">
        <f t="shared" si="5"/>
        <v>4</v>
      </c>
      <c r="HS9" s="1">
        <f t="shared" si="6"/>
        <v>5</v>
      </c>
      <c r="HT9" s="1">
        <f t="shared" si="7"/>
        <v>27</v>
      </c>
      <c r="HU9" s="1">
        <f t="shared" si="8"/>
        <v>150</v>
      </c>
      <c r="HV9" s="1">
        <v>1</v>
      </c>
      <c r="HW9" s="1">
        <v>1</v>
      </c>
      <c r="HX9" s="1">
        <v>1</v>
      </c>
      <c r="HY9" s="1">
        <v>0</v>
      </c>
      <c r="HZ9" s="1">
        <v>1</v>
      </c>
      <c r="IA9" s="1">
        <v>0</v>
      </c>
      <c r="IB9" s="1">
        <v>0</v>
      </c>
      <c r="IC9" s="1">
        <v>4</v>
      </c>
    </row>
    <row r="10" spans="1:237" ht="15.75" customHeight="1" x14ac:dyDescent="0.35">
      <c r="A10" s="4">
        <v>43970.430366828703</v>
      </c>
      <c r="B10" s="2" t="s">
        <v>2555</v>
      </c>
      <c r="C10" s="2">
        <v>10</v>
      </c>
      <c r="D10" s="2"/>
      <c r="E10" s="2"/>
      <c r="F10" s="2"/>
      <c r="G10" s="2"/>
      <c r="H10" s="2"/>
      <c r="I10" s="2"/>
      <c r="J10" s="2" t="s">
        <v>7</v>
      </c>
      <c r="L10" s="2" t="s">
        <v>7</v>
      </c>
      <c r="N10" s="2" t="s">
        <v>7</v>
      </c>
      <c r="Q10" s="2" t="s">
        <v>20</v>
      </c>
      <c r="R10" s="2" t="s">
        <v>40</v>
      </c>
      <c r="S10" s="2" t="s">
        <v>20</v>
      </c>
      <c r="T10" s="2" t="s">
        <v>20</v>
      </c>
      <c r="U10" s="2" t="s">
        <v>20</v>
      </c>
      <c r="V10" s="2" t="s">
        <v>80</v>
      </c>
      <c r="W10" s="2">
        <v>1</v>
      </c>
      <c r="X10" s="2" t="s">
        <v>20</v>
      </c>
      <c r="Y10" s="2">
        <v>1</v>
      </c>
      <c r="Z10" s="2" t="s">
        <v>115</v>
      </c>
      <c r="AA10" s="2" t="s">
        <v>9</v>
      </c>
      <c r="AB10" s="2" t="s">
        <v>1418</v>
      </c>
      <c r="AC10" s="2" t="s">
        <v>9</v>
      </c>
      <c r="AD10" s="2" t="s">
        <v>1417</v>
      </c>
      <c r="AE10" s="2" t="s">
        <v>7</v>
      </c>
      <c r="AF10" s="2" t="s">
        <v>20</v>
      </c>
      <c r="AG10" s="2" t="s">
        <v>1416</v>
      </c>
      <c r="AH10" s="2" t="s">
        <v>7</v>
      </c>
      <c r="AJ10" s="2">
        <v>1</v>
      </c>
      <c r="AK10" s="2">
        <v>20</v>
      </c>
      <c r="AL10" s="2">
        <v>1</v>
      </c>
      <c r="AM10" s="2">
        <v>60</v>
      </c>
      <c r="AN10" s="2">
        <v>2</v>
      </c>
      <c r="AO10" s="2">
        <v>20</v>
      </c>
      <c r="AP10" s="2">
        <v>480</v>
      </c>
      <c r="AQ10" s="2">
        <v>2</v>
      </c>
      <c r="AR10" s="2">
        <v>4</v>
      </c>
      <c r="AS10" s="2">
        <v>3</v>
      </c>
      <c r="AT10" s="2">
        <v>3</v>
      </c>
      <c r="AU10" s="2">
        <v>2</v>
      </c>
      <c r="AV10" s="2">
        <v>2</v>
      </c>
      <c r="AW10" s="2">
        <v>2</v>
      </c>
      <c r="AX10" s="2">
        <v>2</v>
      </c>
      <c r="AY10" s="2">
        <v>1</v>
      </c>
      <c r="AZ10" s="2">
        <v>2</v>
      </c>
      <c r="BA10" s="2">
        <v>1</v>
      </c>
      <c r="BB10" s="2">
        <v>1</v>
      </c>
      <c r="BC10" s="2">
        <v>1</v>
      </c>
      <c r="BD10" s="2">
        <v>2</v>
      </c>
      <c r="BE10" s="2">
        <v>2</v>
      </c>
      <c r="BF10" s="2">
        <v>2</v>
      </c>
      <c r="BG10" s="2">
        <v>3</v>
      </c>
      <c r="BH10" s="2">
        <v>2</v>
      </c>
      <c r="BI10" s="2">
        <v>3</v>
      </c>
      <c r="BJ10" s="2">
        <v>2</v>
      </c>
      <c r="BK10" s="2">
        <v>2</v>
      </c>
      <c r="BL10" s="2">
        <v>3</v>
      </c>
      <c r="BM10" s="2">
        <v>4</v>
      </c>
      <c r="BN10" s="2">
        <v>2</v>
      </c>
      <c r="BO10" s="2">
        <v>1</v>
      </c>
      <c r="BP10" s="2">
        <v>1</v>
      </c>
      <c r="BQ10" s="2">
        <v>4</v>
      </c>
      <c r="BR10" s="2">
        <v>2</v>
      </c>
      <c r="BS10" s="2">
        <v>1</v>
      </c>
      <c r="BT10" s="2">
        <v>2</v>
      </c>
      <c r="BU10" s="2">
        <v>2</v>
      </c>
      <c r="BV10" s="2">
        <v>1</v>
      </c>
      <c r="BW10" s="2">
        <v>1</v>
      </c>
      <c r="BX10" s="2">
        <v>0</v>
      </c>
      <c r="BY10" s="2">
        <v>1</v>
      </c>
      <c r="BZ10" s="2">
        <v>1</v>
      </c>
      <c r="CA10" s="2">
        <v>1</v>
      </c>
      <c r="CB10" s="2">
        <v>4</v>
      </c>
      <c r="CC10" s="2">
        <v>4</v>
      </c>
      <c r="CD10" s="2">
        <v>2</v>
      </c>
      <c r="CE10" s="2">
        <v>1</v>
      </c>
      <c r="CF10" s="2">
        <v>1</v>
      </c>
      <c r="CG10" s="2">
        <v>2</v>
      </c>
      <c r="CH10" s="2">
        <v>1</v>
      </c>
      <c r="CI10" s="2">
        <v>2</v>
      </c>
      <c r="CJ10" s="2">
        <v>4</v>
      </c>
      <c r="CK10" s="2">
        <v>2</v>
      </c>
      <c r="CL10" s="2">
        <v>1</v>
      </c>
      <c r="CM10" s="2">
        <v>2</v>
      </c>
      <c r="CN10" s="2">
        <v>1</v>
      </c>
      <c r="CO10" s="2">
        <v>4</v>
      </c>
      <c r="CP10" s="2">
        <v>0</v>
      </c>
      <c r="CQ10" s="2">
        <v>0</v>
      </c>
      <c r="CR10" s="2">
        <v>1</v>
      </c>
      <c r="CS10" s="2">
        <v>1</v>
      </c>
      <c r="CT10" s="2">
        <v>1</v>
      </c>
      <c r="CU10" s="2">
        <v>3</v>
      </c>
      <c r="CV10" s="2">
        <v>2</v>
      </c>
      <c r="CW10" s="2">
        <v>2</v>
      </c>
      <c r="CX10" s="2">
        <v>2</v>
      </c>
      <c r="CY10" s="2">
        <v>2</v>
      </c>
      <c r="CZ10" s="2">
        <v>1</v>
      </c>
      <c r="DA10" s="2">
        <v>1</v>
      </c>
      <c r="DB10" s="2">
        <v>1</v>
      </c>
      <c r="DC10" s="2">
        <v>1</v>
      </c>
      <c r="DD10" s="2">
        <v>1</v>
      </c>
      <c r="DE10" s="2">
        <v>1</v>
      </c>
      <c r="DF10" s="2">
        <v>1</v>
      </c>
      <c r="DG10" s="2">
        <v>1</v>
      </c>
      <c r="DH10" s="2">
        <v>1</v>
      </c>
      <c r="DI10" s="2">
        <v>1</v>
      </c>
      <c r="DJ10" s="2">
        <v>1</v>
      </c>
      <c r="DK10" s="2">
        <v>1</v>
      </c>
      <c r="DL10" s="2">
        <v>1</v>
      </c>
      <c r="DM10" s="2">
        <v>1</v>
      </c>
      <c r="DN10" s="2">
        <v>1</v>
      </c>
      <c r="DO10" s="254" t="s">
        <v>572</v>
      </c>
      <c r="DP10" s="2" t="s">
        <v>921</v>
      </c>
      <c r="DQ10" s="3" t="s">
        <v>590</v>
      </c>
      <c r="DR10" s="2">
        <v>7</v>
      </c>
      <c r="DS10" s="2" t="s">
        <v>26</v>
      </c>
      <c r="DT10" s="2" t="s">
        <v>26</v>
      </c>
      <c r="DU10" s="2" t="s">
        <v>69</v>
      </c>
      <c r="DV10" s="2" t="s">
        <v>26</v>
      </c>
      <c r="DW10" s="2" t="s">
        <v>26</v>
      </c>
      <c r="DX10" s="2" t="s">
        <v>103</v>
      </c>
      <c r="DY10" s="2" t="s">
        <v>26</v>
      </c>
      <c r="DZ10" s="2" t="s">
        <v>26</v>
      </c>
      <c r="EA10" s="2" t="s">
        <v>26</v>
      </c>
      <c r="EB10" s="2" t="s">
        <v>1415</v>
      </c>
      <c r="EC10" s="2" t="s">
        <v>26</v>
      </c>
      <c r="ED10" s="2" t="s">
        <v>26</v>
      </c>
      <c r="EE10" s="2" t="s">
        <v>24</v>
      </c>
      <c r="EF10" s="2" t="s">
        <v>100</v>
      </c>
      <c r="EG10" s="198">
        <v>120</v>
      </c>
      <c r="EH10" s="2" t="s">
        <v>9</v>
      </c>
      <c r="EI10" s="2" t="s">
        <v>7</v>
      </c>
      <c r="EJ10" s="2" t="s">
        <v>1414</v>
      </c>
      <c r="EK10" s="2" t="s">
        <v>96</v>
      </c>
      <c r="EL10" s="2" t="s">
        <v>60</v>
      </c>
      <c r="EM10" s="2">
        <v>5</v>
      </c>
      <c r="EN10" s="2">
        <v>3</v>
      </c>
      <c r="EO10" s="2">
        <v>5</v>
      </c>
      <c r="EP10" s="2">
        <v>1</v>
      </c>
      <c r="EQ10" s="2" t="s">
        <v>16</v>
      </c>
      <c r="ER10" s="2" t="s">
        <v>1346</v>
      </c>
      <c r="ES10" s="2" t="s">
        <v>19</v>
      </c>
      <c r="ET10" s="2" t="s">
        <v>20</v>
      </c>
      <c r="EU10" s="2" t="s">
        <v>20</v>
      </c>
      <c r="EV10" s="2">
        <v>2</v>
      </c>
      <c r="EW10" s="2">
        <v>3</v>
      </c>
      <c r="EX10" s="2">
        <v>3</v>
      </c>
      <c r="EY10" s="2">
        <v>5</v>
      </c>
      <c r="EZ10" s="2" t="s">
        <v>1413</v>
      </c>
      <c r="FA10" s="2" t="s">
        <v>14</v>
      </c>
      <c r="FB10" s="2" t="s">
        <v>7</v>
      </c>
      <c r="FC10" s="2" t="s">
        <v>58</v>
      </c>
      <c r="FD10" s="2" t="s">
        <v>58</v>
      </c>
      <c r="FE10" s="2" t="s">
        <v>13</v>
      </c>
      <c r="FF10" s="2" t="s">
        <v>13</v>
      </c>
      <c r="FG10" s="2" t="s">
        <v>7</v>
      </c>
      <c r="FH10" s="2" t="s">
        <v>12</v>
      </c>
      <c r="FI10" s="2" t="s">
        <v>57</v>
      </c>
      <c r="FJ10" s="2" t="s">
        <v>9</v>
      </c>
      <c r="FK10" s="2" t="s">
        <v>7</v>
      </c>
      <c r="FM10" s="2" t="s">
        <v>580</v>
      </c>
      <c r="FN10" s="2" t="s">
        <v>9</v>
      </c>
      <c r="FO10" s="2" t="s">
        <v>7</v>
      </c>
      <c r="FP10" s="2" t="s">
        <v>9</v>
      </c>
      <c r="FQ10" s="2" t="s">
        <v>8</v>
      </c>
      <c r="FR10" s="2" t="s">
        <v>7</v>
      </c>
      <c r="FS10" s="2" t="s">
        <v>7</v>
      </c>
      <c r="FV10" s="2" t="s">
        <v>7</v>
      </c>
      <c r="FW10" s="2" t="s">
        <v>90</v>
      </c>
      <c r="GC10" s="2">
        <v>10</v>
      </c>
      <c r="GF10" s="2" t="s">
        <v>5</v>
      </c>
      <c r="GV10" s="2" t="s">
        <v>54</v>
      </c>
      <c r="GW10" s="2" t="s">
        <v>53</v>
      </c>
      <c r="GX10" s="2" t="s">
        <v>1</v>
      </c>
      <c r="GZ10" s="2" t="s">
        <v>1</v>
      </c>
      <c r="HD10" s="2" t="s">
        <v>1</v>
      </c>
      <c r="HL10" s="2" t="s">
        <v>0</v>
      </c>
      <c r="HM10">
        <f t="shared" si="0"/>
        <v>23</v>
      </c>
      <c r="HN10">
        <f t="shared" si="1"/>
        <v>5</v>
      </c>
      <c r="HO10">
        <f t="shared" si="2"/>
        <v>5</v>
      </c>
      <c r="HP10" s="1">
        <f t="shared" si="3"/>
        <v>10</v>
      </c>
      <c r="HQ10" s="1">
        <f t="shared" si="4"/>
        <v>9</v>
      </c>
      <c r="HR10" s="1">
        <f t="shared" si="5"/>
        <v>20</v>
      </c>
      <c r="HS10" s="1">
        <f t="shared" si="6"/>
        <v>17</v>
      </c>
      <c r="HT10" s="1">
        <f t="shared" si="7"/>
        <v>48</v>
      </c>
      <c r="HU10" s="1">
        <f t="shared" si="8"/>
        <v>500</v>
      </c>
      <c r="HV10" s="1">
        <v>1</v>
      </c>
      <c r="HW10" s="1">
        <v>0</v>
      </c>
      <c r="HX10" s="1">
        <v>1</v>
      </c>
      <c r="HY10" s="1">
        <v>0</v>
      </c>
      <c r="HZ10" s="1">
        <v>1</v>
      </c>
      <c r="IA10" s="1">
        <v>0</v>
      </c>
      <c r="IB10" s="1">
        <v>1</v>
      </c>
      <c r="IC10" s="1">
        <v>4</v>
      </c>
    </row>
    <row r="11" spans="1:237" ht="15.75" customHeight="1" x14ac:dyDescent="0.35">
      <c r="A11" s="4">
        <v>43987.177779456018</v>
      </c>
      <c r="B11" s="2" t="s">
        <v>2556</v>
      </c>
      <c r="C11" s="2" t="s">
        <v>1350</v>
      </c>
      <c r="D11" s="2"/>
      <c r="E11" s="2"/>
      <c r="F11" s="2"/>
      <c r="G11" s="2"/>
      <c r="H11" s="2"/>
      <c r="I11" s="2"/>
      <c r="J11" s="2" t="s">
        <v>7</v>
      </c>
      <c r="L11" s="2" t="s">
        <v>7</v>
      </c>
      <c r="N11" s="2" t="s">
        <v>7</v>
      </c>
      <c r="Q11" s="2" t="s">
        <v>20</v>
      </c>
      <c r="R11" s="2" t="s">
        <v>40</v>
      </c>
      <c r="S11" s="2" t="s">
        <v>20</v>
      </c>
      <c r="T11" s="2" t="s">
        <v>20</v>
      </c>
      <c r="U11" s="2" t="s">
        <v>20</v>
      </c>
      <c r="V11" s="2" t="s">
        <v>80</v>
      </c>
      <c r="W11" s="2" t="s">
        <v>20</v>
      </c>
      <c r="X11" s="2">
        <v>2</v>
      </c>
      <c r="Y11" s="2" t="s">
        <v>20</v>
      </c>
      <c r="Z11" s="2" t="s">
        <v>133</v>
      </c>
      <c r="AA11" s="2" t="s">
        <v>9</v>
      </c>
      <c r="AB11" s="2" t="s">
        <v>1349</v>
      </c>
      <c r="AC11" s="2" t="s">
        <v>7</v>
      </c>
      <c r="AE11" s="2" t="s">
        <v>9</v>
      </c>
      <c r="AF11" s="2" t="s">
        <v>112</v>
      </c>
      <c r="AG11" s="2" t="s">
        <v>34</v>
      </c>
      <c r="AH11" s="2" t="s">
        <v>7</v>
      </c>
      <c r="AJ11" s="2">
        <v>1</v>
      </c>
      <c r="AK11" s="2">
        <v>0</v>
      </c>
      <c r="AL11" s="2">
        <v>2</v>
      </c>
      <c r="AM11" s="2">
        <v>60</v>
      </c>
      <c r="AN11" s="2">
        <v>2</v>
      </c>
      <c r="AO11" s="2">
        <v>20</v>
      </c>
      <c r="AP11" s="2">
        <v>300</v>
      </c>
      <c r="AQ11" s="2">
        <v>3</v>
      </c>
      <c r="AR11" s="2">
        <v>2</v>
      </c>
      <c r="AS11" s="2">
        <v>2</v>
      </c>
      <c r="AT11" s="2">
        <v>2</v>
      </c>
      <c r="AU11" s="2">
        <v>2</v>
      </c>
      <c r="AV11" s="2">
        <v>2</v>
      </c>
      <c r="AW11" s="2">
        <v>3</v>
      </c>
      <c r="AX11" s="2">
        <v>1</v>
      </c>
      <c r="AY11" s="2">
        <v>3</v>
      </c>
      <c r="AZ11" s="2">
        <v>1</v>
      </c>
      <c r="BA11" s="2">
        <v>1</v>
      </c>
      <c r="BB11" s="2">
        <v>2</v>
      </c>
      <c r="BC11" s="2">
        <v>2</v>
      </c>
      <c r="BD11" s="2">
        <v>1</v>
      </c>
      <c r="BE11" s="2">
        <v>2</v>
      </c>
      <c r="BF11" s="2">
        <v>2</v>
      </c>
      <c r="BG11" s="2">
        <v>3</v>
      </c>
      <c r="BH11" s="2">
        <v>2</v>
      </c>
      <c r="BI11" s="2">
        <v>2</v>
      </c>
      <c r="BJ11" s="2">
        <v>2</v>
      </c>
      <c r="BK11" s="2">
        <v>1</v>
      </c>
      <c r="BL11" s="2">
        <v>1</v>
      </c>
      <c r="BM11" s="2">
        <v>2</v>
      </c>
      <c r="BN11" s="2">
        <v>2</v>
      </c>
      <c r="BO11" s="2">
        <v>1</v>
      </c>
      <c r="BP11" s="2">
        <v>2</v>
      </c>
      <c r="BQ11" s="2">
        <v>2</v>
      </c>
      <c r="BR11" s="2">
        <v>2</v>
      </c>
      <c r="BS11" s="2">
        <v>1</v>
      </c>
      <c r="BT11" s="2">
        <v>2</v>
      </c>
      <c r="BU11" s="2">
        <v>1</v>
      </c>
      <c r="BV11" s="2">
        <v>2</v>
      </c>
      <c r="BW11" s="2">
        <v>2</v>
      </c>
      <c r="BX11" s="2">
        <v>2</v>
      </c>
      <c r="BY11" s="2">
        <v>2</v>
      </c>
      <c r="BZ11" s="2">
        <v>1</v>
      </c>
      <c r="CA11" s="2">
        <v>2</v>
      </c>
      <c r="CB11" s="2">
        <v>3</v>
      </c>
      <c r="CC11" s="2">
        <v>3</v>
      </c>
      <c r="CD11" s="2">
        <v>3</v>
      </c>
      <c r="CE11" s="2">
        <v>2</v>
      </c>
      <c r="CF11" s="2">
        <v>2</v>
      </c>
      <c r="CG11" s="2">
        <v>1</v>
      </c>
      <c r="CH11" s="2">
        <v>1</v>
      </c>
      <c r="CI11" s="2">
        <v>1</v>
      </c>
      <c r="CJ11" s="2">
        <v>3</v>
      </c>
      <c r="CK11" s="2">
        <v>3</v>
      </c>
      <c r="CL11" s="2">
        <v>2</v>
      </c>
      <c r="CM11" s="2">
        <v>2</v>
      </c>
      <c r="CN11" s="2">
        <v>1</v>
      </c>
      <c r="CO11" s="2">
        <v>1</v>
      </c>
      <c r="CP11" s="2">
        <v>1</v>
      </c>
      <c r="CQ11" s="2">
        <v>3</v>
      </c>
      <c r="CR11" s="2">
        <v>1</v>
      </c>
      <c r="CS11" s="2">
        <v>1</v>
      </c>
      <c r="CT11" s="2">
        <v>4</v>
      </c>
      <c r="CU11" s="2">
        <v>2</v>
      </c>
      <c r="CV11" s="2">
        <v>2</v>
      </c>
      <c r="CW11" s="2">
        <v>2</v>
      </c>
      <c r="CX11" s="2">
        <v>2</v>
      </c>
      <c r="CY11" s="2">
        <v>3</v>
      </c>
      <c r="CZ11" s="2">
        <v>3</v>
      </c>
      <c r="DA11" s="2">
        <v>1</v>
      </c>
      <c r="DB11" s="2">
        <v>1</v>
      </c>
      <c r="DC11" s="2">
        <v>1</v>
      </c>
      <c r="DD11" s="2">
        <v>3</v>
      </c>
      <c r="DE11" s="2">
        <v>1</v>
      </c>
      <c r="DF11" s="2">
        <v>1</v>
      </c>
      <c r="DG11" s="2">
        <v>1</v>
      </c>
      <c r="DH11" s="2">
        <v>2</v>
      </c>
      <c r="DI11" s="2">
        <v>2</v>
      </c>
      <c r="DJ11" s="2">
        <v>2</v>
      </c>
      <c r="DK11" s="2">
        <v>3</v>
      </c>
      <c r="DL11" s="2">
        <v>2</v>
      </c>
      <c r="DM11" s="2">
        <v>3</v>
      </c>
      <c r="DN11" s="2">
        <v>2</v>
      </c>
      <c r="DO11" s="254" t="s">
        <v>106</v>
      </c>
      <c r="DP11" s="2" t="s">
        <v>533</v>
      </c>
      <c r="DQ11" s="3" t="s">
        <v>1347</v>
      </c>
      <c r="DR11" s="2">
        <v>8</v>
      </c>
      <c r="DS11" s="2" t="s">
        <v>69</v>
      </c>
      <c r="DT11" s="2" t="s">
        <v>103</v>
      </c>
      <c r="DU11" s="2" t="s">
        <v>69</v>
      </c>
      <c r="DV11" s="2" t="s">
        <v>26</v>
      </c>
      <c r="DW11" s="2" t="s">
        <v>26</v>
      </c>
      <c r="DX11" s="2" t="s">
        <v>26</v>
      </c>
      <c r="DY11" s="2" t="s">
        <v>103</v>
      </c>
      <c r="DZ11" s="2" t="s">
        <v>103</v>
      </c>
      <c r="EA11" s="2" t="s">
        <v>26</v>
      </c>
      <c r="EB11" s="2" t="s">
        <v>102</v>
      </c>
      <c r="EC11" s="2" t="s">
        <v>26</v>
      </c>
      <c r="ED11" s="2" t="s">
        <v>25</v>
      </c>
      <c r="EE11" s="2" t="s">
        <v>101</v>
      </c>
      <c r="EF11" s="2" t="s">
        <v>100</v>
      </c>
      <c r="EG11" s="198">
        <v>200</v>
      </c>
      <c r="EH11" s="2" t="s">
        <v>7</v>
      </c>
      <c r="EI11" s="2" t="s">
        <v>9</v>
      </c>
      <c r="EK11" s="2" t="s">
        <v>96</v>
      </c>
      <c r="EL11" s="2" t="s">
        <v>96</v>
      </c>
      <c r="EM11" s="2">
        <v>4</v>
      </c>
      <c r="EN11" s="2">
        <v>2</v>
      </c>
      <c r="EO11" s="2">
        <v>2</v>
      </c>
      <c r="EP11" s="2">
        <v>3</v>
      </c>
      <c r="EQ11" s="2" t="s">
        <v>16</v>
      </c>
      <c r="ER11" s="2" t="s">
        <v>19</v>
      </c>
      <c r="ES11" s="2" t="s">
        <v>1346</v>
      </c>
      <c r="ET11" s="2" t="s">
        <v>20</v>
      </c>
      <c r="EU11" s="2" t="s">
        <v>20</v>
      </c>
      <c r="EV11" s="2">
        <v>1</v>
      </c>
      <c r="EW11" s="2">
        <v>3</v>
      </c>
      <c r="EX11" s="2">
        <v>1</v>
      </c>
      <c r="EY11" s="2">
        <v>5</v>
      </c>
      <c r="FA11" s="2" t="s">
        <v>14</v>
      </c>
      <c r="FB11" s="2" t="s">
        <v>7</v>
      </c>
      <c r="FC11" s="2" t="s">
        <v>58</v>
      </c>
      <c r="FD11" s="2" t="s">
        <v>58</v>
      </c>
      <c r="FE11" s="2" t="s">
        <v>7</v>
      </c>
      <c r="FF11" s="2" t="s">
        <v>7</v>
      </c>
      <c r="FG11" s="2" t="s">
        <v>9</v>
      </c>
      <c r="FH11" s="2" t="s">
        <v>93</v>
      </c>
      <c r="FI11" s="2" t="s">
        <v>11</v>
      </c>
      <c r="FJ11" s="2" t="s">
        <v>9</v>
      </c>
      <c r="FK11" s="2" t="s">
        <v>9</v>
      </c>
      <c r="FL11" s="2">
        <v>2</v>
      </c>
      <c r="FM11" s="2" t="s">
        <v>91</v>
      </c>
      <c r="FN11" s="2" t="s">
        <v>9</v>
      </c>
      <c r="FO11" s="2" t="s">
        <v>9</v>
      </c>
      <c r="FP11" s="2" t="s">
        <v>9</v>
      </c>
      <c r="FQ11" s="2" t="s">
        <v>8</v>
      </c>
      <c r="FR11" s="2" t="s">
        <v>9</v>
      </c>
      <c r="FS11" s="2" t="s">
        <v>7</v>
      </c>
      <c r="FV11" s="2" t="s">
        <v>7</v>
      </c>
      <c r="FW11" s="2" t="s">
        <v>337</v>
      </c>
      <c r="GA11" s="2">
        <v>1</v>
      </c>
      <c r="GF11" s="2" t="s">
        <v>5</v>
      </c>
      <c r="GG11" s="2" t="s">
        <v>1</v>
      </c>
      <c r="GH11" s="2" t="s">
        <v>1</v>
      </c>
      <c r="GJ11" s="2" t="s">
        <v>1</v>
      </c>
      <c r="GN11" s="2" t="s">
        <v>1</v>
      </c>
      <c r="GV11" s="2" t="s">
        <v>1</v>
      </c>
      <c r="HL11" s="2" t="s">
        <v>0</v>
      </c>
      <c r="HM11">
        <f t="shared" si="0"/>
        <v>37</v>
      </c>
      <c r="HN11">
        <f t="shared" si="1"/>
        <v>10</v>
      </c>
      <c r="HO11">
        <f t="shared" si="2"/>
        <v>7</v>
      </c>
      <c r="HP11" s="1">
        <f t="shared" si="3"/>
        <v>17</v>
      </c>
      <c r="HQ11" s="1">
        <f t="shared" si="4"/>
        <v>11</v>
      </c>
      <c r="HR11" s="1">
        <f t="shared" si="5"/>
        <v>11</v>
      </c>
      <c r="HS11" s="1">
        <f t="shared" si="6"/>
        <v>12</v>
      </c>
      <c r="HT11" s="1">
        <f t="shared" si="7"/>
        <v>54</v>
      </c>
      <c r="HU11" s="1">
        <f t="shared" si="8"/>
        <v>580</v>
      </c>
      <c r="HV11" s="1">
        <v>1</v>
      </c>
      <c r="HW11" s="1">
        <v>1</v>
      </c>
      <c r="HX11" s="1">
        <v>0</v>
      </c>
      <c r="HY11" s="1">
        <v>0</v>
      </c>
      <c r="HZ11" s="1">
        <v>1</v>
      </c>
      <c r="IA11" s="1">
        <v>0</v>
      </c>
      <c r="IB11" s="1">
        <v>2</v>
      </c>
      <c r="IC11" s="1">
        <v>5</v>
      </c>
    </row>
    <row r="12" spans="1:237" ht="15.75" customHeight="1" x14ac:dyDescent="0.35">
      <c r="A12" s="4">
        <v>43964.625187337966</v>
      </c>
      <c r="B12" s="2" t="s">
        <v>2557</v>
      </c>
      <c r="C12" s="2">
        <v>8</v>
      </c>
      <c r="D12" s="2"/>
      <c r="E12" s="2"/>
      <c r="F12" s="2"/>
      <c r="G12" s="2"/>
      <c r="H12" s="2"/>
      <c r="I12" s="2"/>
      <c r="J12" s="2" t="s">
        <v>9</v>
      </c>
      <c r="K12" s="2" t="s">
        <v>1503</v>
      </c>
      <c r="L12" s="2" t="s">
        <v>7</v>
      </c>
      <c r="N12" s="2" t="s">
        <v>9</v>
      </c>
      <c r="O12" s="2" t="s">
        <v>1502</v>
      </c>
      <c r="P12" s="2" t="s">
        <v>41</v>
      </c>
      <c r="Q12" s="2" t="s">
        <v>20</v>
      </c>
      <c r="R12" s="2" t="s">
        <v>40</v>
      </c>
      <c r="S12" s="2">
        <v>2</v>
      </c>
      <c r="T12" s="2" t="s">
        <v>494</v>
      </c>
      <c r="U12" s="2">
        <v>1</v>
      </c>
      <c r="V12" s="2" t="s">
        <v>194</v>
      </c>
      <c r="W12" s="2" t="s">
        <v>79</v>
      </c>
      <c r="X12" s="2" t="s">
        <v>20</v>
      </c>
      <c r="Y12" s="2" t="s">
        <v>20</v>
      </c>
      <c r="Z12" s="2" t="s">
        <v>38</v>
      </c>
      <c r="AA12" s="2" t="s">
        <v>9</v>
      </c>
      <c r="AB12" s="2" t="s">
        <v>1501</v>
      </c>
      <c r="AC12" s="2" t="s">
        <v>7</v>
      </c>
      <c r="AE12" s="2" t="s">
        <v>9</v>
      </c>
      <c r="AF12" s="2" t="s">
        <v>132</v>
      </c>
      <c r="AG12" s="2" t="s">
        <v>1500</v>
      </c>
      <c r="AH12" s="2" t="s">
        <v>9</v>
      </c>
      <c r="AI12" s="2" t="s">
        <v>1499</v>
      </c>
      <c r="AJ12" s="2">
        <v>3</v>
      </c>
      <c r="AK12" s="2">
        <v>20</v>
      </c>
      <c r="AL12" s="2">
        <v>3</v>
      </c>
      <c r="AM12" s="2">
        <v>60</v>
      </c>
      <c r="AN12" s="2">
        <v>5</v>
      </c>
      <c r="AO12" s="2">
        <v>60</v>
      </c>
      <c r="AP12" s="2">
        <v>300</v>
      </c>
      <c r="AQ12" s="2">
        <v>2</v>
      </c>
      <c r="AR12" s="2">
        <v>2</v>
      </c>
      <c r="AS12" s="2">
        <v>3</v>
      </c>
      <c r="AT12" s="2">
        <v>2</v>
      </c>
      <c r="AU12" s="2">
        <v>2</v>
      </c>
      <c r="AV12" s="2">
        <v>2</v>
      </c>
      <c r="AW12" s="2">
        <v>3</v>
      </c>
      <c r="AX12" s="2">
        <v>1</v>
      </c>
      <c r="AY12" s="2">
        <v>2</v>
      </c>
      <c r="AZ12" s="2">
        <v>1</v>
      </c>
      <c r="BA12" s="2">
        <v>2</v>
      </c>
      <c r="BB12" s="2">
        <v>3</v>
      </c>
      <c r="BC12" s="2">
        <v>2</v>
      </c>
      <c r="BD12" s="2">
        <v>1</v>
      </c>
      <c r="BE12" s="2">
        <v>2</v>
      </c>
      <c r="BF12" s="2">
        <v>2</v>
      </c>
      <c r="BG12" s="2">
        <v>3</v>
      </c>
      <c r="BH12" s="2">
        <v>3</v>
      </c>
      <c r="BI12" s="2">
        <v>2</v>
      </c>
      <c r="BJ12" s="2">
        <v>2</v>
      </c>
      <c r="BK12" s="2">
        <v>2</v>
      </c>
      <c r="BL12" s="2">
        <v>2</v>
      </c>
      <c r="BM12" s="2">
        <v>1</v>
      </c>
      <c r="BN12" s="2">
        <v>1</v>
      </c>
      <c r="BO12" s="2">
        <v>1</v>
      </c>
      <c r="BP12" s="2">
        <v>3</v>
      </c>
      <c r="BQ12" s="2">
        <v>3</v>
      </c>
      <c r="BR12" s="2">
        <v>1</v>
      </c>
      <c r="BS12" s="2">
        <v>3</v>
      </c>
      <c r="BT12" s="2">
        <v>3</v>
      </c>
      <c r="BU12" s="2">
        <v>2</v>
      </c>
      <c r="BV12" s="2">
        <v>2</v>
      </c>
      <c r="BW12" s="2">
        <v>2</v>
      </c>
      <c r="BX12" s="2">
        <v>0</v>
      </c>
      <c r="BY12" s="2">
        <v>2</v>
      </c>
      <c r="BZ12" s="2">
        <v>3</v>
      </c>
      <c r="CA12" s="2">
        <v>1</v>
      </c>
      <c r="CB12" s="2">
        <v>1</v>
      </c>
      <c r="CC12" s="2">
        <v>4</v>
      </c>
      <c r="CD12" s="2">
        <v>2</v>
      </c>
      <c r="CE12" s="2">
        <v>4</v>
      </c>
      <c r="CF12" s="2">
        <v>2</v>
      </c>
      <c r="CG12" s="2">
        <v>0</v>
      </c>
      <c r="CH12" s="2">
        <v>1</v>
      </c>
      <c r="CI12" s="2">
        <v>2</v>
      </c>
      <c r="CJ12" s="2">
        <v>1</v>
      </c>
      <c r="CK12" s="2">
        <v>3</v>
      </c>
      <c r="CL12" s="2">
        <v>1</v>
      </c>
      <c r="CM12" s="2">
        <v>1</v>
      </c>
      <c r="CN12" s="2">
        <v>2</v>
      </c>
      <c r="CO12" s="2">
        <v>3</v>
      </c>
      <c r="CP12" s="2">
        <v>2</v>
      </c>
      <c r="CQ12" s="2">
        <v>0</v>
      </c>
      <c r="CR12" s="2">
        <v>1</v>
      </c>
      <c r="CS12" s="2">
        <v>2</v>
      </c>
      <c r="CT12" s="2">
        <v>4</v>
      </c>
      <c r="CU12" s="2">
        <v>1</v>
      </c>
      <c r="CV12" s="2">
        <v>3</v>
      </c>
      <c r="CW12" s="2">
        <v>2</v>
      </c>
      <c r="CX12" s="2">
        <v>2</v>
      </c>
      <c r="CY12" s="2">
        <v>4</v>
      </c>
      <c r="CZ12" s="2">
        <v>3</v>
      </c>
      <c r="DA12" s="2">
        <v>1</v>
      </c>
      <c r="DB12" s="2">
        <v>1</v>
      </c>
      <c r="DC12" s="2">
        <v>2</v>
      </c>
      <c r="DD12" s="2">
        <v>2</v>
      </c>
      <c r="DE12" s="2">
        <v>1</v>
      </c>
      <c r="DF12" s="2">
        <v>1</v>
      </c>
      <c r="DG12" s="2">
        <v>2</v>
      </c>
      <c r="DH12" s="2">
        <v>1</v>
      </c>
      <c r="DI12" s="2">
        <v>3</v>
      </c>
      <c r="DJ12" s="2">
        <v>2</v>
      </c>
      <c r="DK12" s="2">
        <v>1</v>
      </c>
      <c r="DL12" s="2">
        <v>2</v>
      </c>
      <c r="DM12" s="2">
        <v>2</v>
      </c>
      <c r="DN12" s="2">
        <v>1</v>
      </c>
      <c r="DO12" s="198" t="s">
        <v>465</v>
      </c>
      <c r="DP12" s="2" t="s">
        <v>98</v>
      </c>
      <c r="DQ12" s="2" t="s">
        <v>464</v>
      </c>
      <c r="DR12" s="2">
        <v>7</v>
      </c>
      <c r="DS12" s="2" t="s">
        <v>103</v>
      </c>
      <c r="DT12" s="2" t="s">
        <v>103</v>
      </c>
      <c r="DU12" s="2" t="s">
        <v>26</v>
      </c>
      <c r="DV12" s="2" t="s">
        <v>26</v>
      </c>
      <c r="DW12" s="2" t="s">
        <v>26</v>
      </c>
      <c r="DX12" s="2" t="s">
        <v>103</v>
      </c>
      <c r="DY12" s="2" t="s">
        <v>103</v>
      </c>
      <c r="DZ12" s="2" t="s">
        <v>26</v>
      </c>
      <c r="EA12" s="2" t="s">
        <v>26</v>
      </c>
      <c r="EB12" s="2" t="s">
        <v>102</v>
      </c>
      <c r="EC12" s="2" t="s">
        <v>201</v>
      </c>
      <c r="ED12" s="2" t="s">
        <v>26</v>
      </c>
      <c r="EE12" s="2" t="s">
        <v>66</v>
      </c>
      <c r="EF12" s="2" t="s">
        <v>100</v>
      </c>
      <c r="EG12" s="198">
        <v>120</v>
      </c>
      <c r="EH12" s="2" t="s">
        <v>7</v>
      </c>
      <c r="EI12" s="2" t="s">
        <v>7</v>
      </c>
      <c r="EK12" s="2" t="s">
        <v>96</v>
      </c>
      <c r="EL12" s="2" t="s">
        <v>21</v>
      </c>
      <c r="EM12" s="2">
        <v>4</v>
      </c>
      <c r="EN12" s="2">
        <v>2</v>
      </c>
      <c r="EO12" s="2">
        <v>3</v>
      </c>
      <c r="EP12" s="2">
        <v>3</v>
      </c>
      <c r="EQ12" s="2" t="s">
        <v>18</v>
      </c>
      <c r="ER12" s="2" t="s">
        <v>16</v>
      </c>
      <c r="ES12" s="2" t="s">
        <v>19</v>
      </c>
      <c r="ET12" s="2" t="s">
        <v>1346</v>
      </c>
      <c r="EU12" s="2" t="s">
        <v>20</v>
      </c>
      <c r="EV12" s="2">
        <v>1</v>
      </c>
      <c r="EW12" s="2">
        <v>3</v>
      </c>
      <c r="EX12" s="2">
        <v>1</v>
      </c>
      <c r="EY12" s="2">
        <v>3</v>
      </c>
      <c r="EZ12" s="2" t="s">
        <v>1498</v>
      </c>
      <c r="FA12" s="2" t="s">
        <v>58</v>
      </c>
      <c r="FB12" s="2" t="s">
        <v>9</v>
      </c>
      <c r="FC12" s="2" t="s">
        <v>94</v>
      </c>
      <c r="FD12" s="2" t="s">
        <v>94</v>
      </c>
      <c r="FE12" s="2" t="s">
        <v>7</v>
      </c>
      <c r="FF12" s="2" t="s">
        <v>13</v>
      </c>
      <c r="FG12" s="2" t="s">
        <v>7</v>
      </c>
      <c r="FH12" s="2" t="s">
        <v>12</v>
      </c>
      <c r="FI12" s="2" t="s">
        <v>11</v>
      </c>
      <c r="FJ12" s="2" t="s">
        <v>7</v>
      </c>
      <c r="FK12" s="2" t="s">
        <v>7</v>
      </c>
      <c r="FM12" s="2" t="s">
        <v>615</v>
      </c>
      <c r="FN12" s="2" t="s">
        <v>9</v>
      </c>
      <c r="FO12" s="2" t="s">
        <v>7</v>
      </c>
      <c r="FP12" s="2" t="s">
        <v>9</v>
      </c>
      <c r="FQ12" s="2" t="s">
        <v>8</v>
      </c>
      <c r="FR12" s="2" t="s">
        <v>7</v>
      </c>
      <c r="FS12" s="2" t="s">
        <v>7</v>
      </c>
      <c r="FU12" s="2" t="s">
        <v>7</v>
      </c>
      <c r="FV12" s="2" t="s">
        <v>7</v>
      </c>
      <c r="FW12" s="2" t="s">
        <v>185</v>
      </c>
      <c r="GD12" s="2">
        <v>3</v>
      </c>
      <c r="GF12" s="2" t="s">
        <v>5</v>
      </c>
      <c r="GV12" s="2" t="s">
        <v>54</v>
      </c>
      <c r="GX12" s="2" t="s">
        <v>184</v>
      </c>
      <c r="GY12" s="2" t="s">
        <v>1</v>
      </c>
      <c r="GZ12" s="2" t="s">
        <v>1</v>
      </c>
      <c r="HD12" s="2" t="s">
        <v>1</v>
      </c>
      <c r="HL12" s="2" t="s">
        <v>0</v>
      </c>
      <c r="HM12">
        <f t="shared" si="0"/>
        <v>36</v>
      </c>
      <c r="HN12">
        <f t="shared" si="1"/>
        <v>11</v>
      </c>
      <c r="HO12">
        <f t="shared" si="2"/>
        <v>11</v>
      </c>
      <c r="HP12" s="1">
        <f t="shared" si="3"/>
        <v>7</v>
      </c>
      <c r="HQ12" s="1">
        <f t="shared" si="4"/>
        <v>15</v>
      </c>
      <c r="HR12" s="1">
        <f t="shared" si="5"/>
        <v>20</v>
      </c>
      <c r="HS12" s="1">
        <f t="shared" si="6"/>
        <v>5</v>
      </c>
      <c r="HT12" s="1">
        <f t="shared" si="7"/>
        <v>56</v>
      </c>
      <c r="HU12" s="1">
        <f t="shared" si="8"/>
        <v>1950</v>
      </c>
      <c r="HV12" s="1">
        <v>1</v>
      </c>
      <c r="HW12" s="1">
        <v>1</v>
      </c>
      <c r="HX12" s="1">
        <v>1</v>
      </c>
      <c r="HY12" s="1">
        <v>0</v>
      </c>
      <c r="HZ12" s="1">
        <v>1</v>
      </c>
      <c r="IA12" s="1">
        <v>3</v>
      </c>
      <c r="IB12" s="1">
        <v>0</v>
      </c>
      <c r="IC12" s="1">
        <v>7</v>
      </c>
    </row>
    <row r="13" spans="1:237" ht="15.75" customHeight="1" x14ac:dyDescent="0.35">
      <c r="A13" s="4">
        <v>43970.495556435184</v>
      </c>
      <c r="B13" s="2" t="s">
        <v>2558</v>
      </c>
      <c r="C13" s="2">
        <v>9</v>
      </c>
      <c r="D13" s="2"/>
      <c r="E13" s="2"/>
      <c r="F13" s="2"/>
      <c r="G13" s="2"/>
      <c r="H13" s="2"/>
      <c r="I13" s="2"/>
      <c r="J13" s="2" t="s">
        <v>7</v>
      </c>
      <c r="L13" s="2" t="s">
        <v>7</v>
      </c>
      <c r="N13" s="2" t="s">
        <v>7</v>
      </c>
      <c r="Q13" s="2" t="s">
        <v>20</v>
      </c>
      <c r="R13" s="2" t="s">
        <v>40</v>
      </c>
      <c r="S13" s="2" t="s">
        <v>20</v>
      </c>
      <c r="T13" s="2">
        <v>1</v>
      </c>
      <c r="U13" s="2">
        <v>1</v>
      </c>
      <c r="V13" s="2" t="s">
        <v>39</v>
      </c>
      <c r="W13" s="2">
        <v>1</v>
      </c>
      <c r="X13" s="2">
        <v>3</v>
      </c>
      <c r="Y13" s="2" t="s">
        <v>20</v>
      </c>
      <c r="Z13" s="2" t="s">
        <v>115</v>
      </c>
      <c r="AA13" s="2" t="s">
        <v>9</v>
      </c>
      <c r="AB13" s="2" t="s">
        <v>1412</v>
      </c>
      <c r="AC13" s="2" t="s">
        <v>7</v>
      </c>
      <c r="AE13" s="2" t="s">
        <v>9</v>
      </c>
      <c r="AF13" s="2" t="s">
        <v>35</v>
      </c>
      <c r="AG13" s="2" t="s">
        <v>1411</v>
      </c>
      <c r="AH13" s="2" t="s">
        <v>7</v>
      </c>
      <c r="AJ13" s="2">
        <v>0</v>
      </c>
      <c r="AK13" s="2">
        <v>0</v>
      </c>
      <c r="AL13" s="2">
        <v>0</v>
      </c>
      <c r="AM13" s="2">
        <v>0</v>
      </c>
      <c r="AN13" s="2">
        <v>0</v>
      </c>
      <c r="AO13" s="2">
        <v>0</v>
      </c>
      <c r="AP13" s="2">
        <v>600</v>
      </c>
      <c r="AQ13" s="2">
        <v>3</v>
      </c>
      <c r="AR13" s="2">
        <v>4</v>
      </c>
      <c r="AS13" s="2">
        <v>2</v>
      </c>
      <c r="AT13" s="2">
        <v>1</v>
      </c>
      <c r="AU13" s="2">
        <v>3</v>
      </c>
      <c r="AV13" s="2">
        <v>2</v>
      </c>
      <c r="AW13" s="2">
        <v>1</v>
      </c>
      <c r="AX13" s="2">
        <v>2</v>
      </c>
      <c r="AY13" s="2">
        <v>1</v>
      </c>
      <c r="AZ13" s="2">
        <v>3</v>
      </c>
      <c r="BA13" s="2">
        <v>3</v>
      </c>
      <c r="BB13" s="2">
        <v>2</v>
      </c>
      <c r="BC13" s="2">
        <v>2</v>
      </c>
      <c r="BD13" s="2">
        <v>1</v>
      </c>
      <c r="BE13" s="2">
        <v>2</v>
      </c>
      <c r="BF13" s="2">
        <v>3</v>
      </c>
      <c r="BG13" s="2">
        <v>2</v>
      </c>
      <c r="BH13" s="2">
        <v>2</v>
      </c>
      <c r="BI13" s="2">
        <v>2</v>
      </c>
      <c r="BJ13" s="2">
        <v>2</v>
      </c>
      <c r="BK13" s="2">
        <v>3</v>
      </c>
      <c r="BL13" s="2">
        <v>0</v>
      </c>
      <c r="BM13" s="2">
        <v>1</v>
      </c>
      <c r="BN13" s="2">
        <v>1</v>
      </c>
      <c r="BO13" s="2">
        <v>1</v>
      </c>
      <c r="BP13" s="2">
        <v>0</v>
      </c>
      <c r="BQ13" s="2">
        <v>1</v>
      </c>
      <c r="BR13" s="2">
        <v>1</v>
      </c>
      <c r="BS13" s="2">
        <v>1</v>
      </c>
      <c r="BT13" s="2">
        <v>0</v>
      </c>
      <c r="BU13" s="2">
        <v>0</v>
      </c>
      <c r="BV13" s="2">
        <v>0</v>
      </c>
      <c r="BW13" s="2">
        <v>1</v>
      </c>
      <c r="BX13" s="2">
        <v>0</v>
      </c>
      <c r="BY13" s="2">
        <v>0</v>
      </c>
      <c r="BZ13" s="2">
        <v>2</v>
      </c>
      <c r="CA13" s="2">
        <v>3</v>
      </c>
      <c r="CB13" s="2">
        <v>0</v>
      </c>
      <c r="CC13" s="2">
        <v>0</v>
      </c>
      <c r="CD13" s="2">
        <v>0</v>
      </c>
      <c r="CE13" s="2">
        <v>0</v>
      </c>
      <c r="CF13" s="2">
        <v>1</v>
      </c>
      <c r="CG13" s="2">
        <v>0</v>
      </c>
      <c r="CH13" s="2">
        <v>2</v>
      </c>
      <c r="CI13" s="2">
        <v>0</v>
      </c>
      <c r="CJ13" s="2">
        <v>0</v>
      </c>
      <c r="CK13" s="2">
        <v>2</v>
      </c>
      <c r="CL13" s="2">
        <v>0</v>
      </c>
      <c r="CM13" s="2">
        <v>0</v>
      </c>
      <c r="CN13" s="2">
        <v>1</v>
      </c>
      <c r="CO13" s="2">
        <v>0</v>
      </c>
      <c r="CP13" s="2">
        <v>1</v>
      </c>
      <c r="CQ13" s="2">
        <v>0</v>
      </c>
      <c r="CR13" s="2">
        <v>0</v>
      </c>
      <c r="CS13" s="2">
        <v>1</v>
      </c>
      <c r="CT13" s="2">
        <v>1</v>
      </c>
      <c r="CU13" s="2">
        <v>0</v>
      </c>
      <c r="CV13" s="2">
        <v>3</v>
      </c>
      <c r="CW13" s="2">
        <v>3</v>
      </c>
      <c r="CX13" s="2">
        <v>3</v>
      </c>
      <c r="CY13" s="2">
        <v>1</v>
      </c>
      <c r="CZ13" s="2">
        <v>1</v>
      </c>
      <c r="DA13" s="2">
        <v>1</v>
      </c>
      <c r="DB13" s="2">
        <v>1</v>
      </c>
      <c r="DC13" s="2">
        <v>2</v>
      </c>
      <c r="DD13" s="2">
        <v>1</v>
      </c>
      <c r="DE13" s="2">
        <v>1</v>
      </c>
      <c r="DF13" s="2">
        <v>1</v>
      </c>
      <c r="DG13" s="2">
        <v>2</v>
      </c>
      <c r="DH13" s="2">
        <v>2</v>
      </c>
      <c r="DI13" s="2">
        <v>2</v>
      </c>
      <c r="DJ13" s="2">
        <v>2</v>
      </c>
      <c r="DK13" s="2">
        <v>3</v>
      </c>
      <c r="DL13" s="2">
        <v>1</v>
      </c>
      <c r="DM13" s="2">
        <v>1</v>
      </c>
      <c r="DN13" s="2">
        <v>1</v>
      </c>
      <c r="DO13" s="254" t="s">
        <v>284</v>
      </c>
      <c r="DP13" s="2" t="s">
        <v>1409</v>
      </c>
      <c r="DQ13" s="2" t="s">
        <v>1408</v>
      </c>
      <c r="DR13" s="2">
        <v>9</v>
      </c>
      <c r="DS13" s="2" t="s">
        <v>68</v>
      </c>
      <c r="DT13" s="2" t="s">
        <v>69</v>
      </c>
      <c r="DU13" s="2" t="s">
        <v>103</v>
      </c>
      <c r="DV13" s="2" t="s">
        <v>26</v>
      </c>
      <c r="DW13" s="2" t="s">
        <v>26</v>
      </c>
      <c r="DX13" s="2" t="s">
        <v>26</v>
      </c>
      <c r="DY13" s="2" t="s">
        <v>103</v>
      </c>
      <c r="DZ13" s="2" t="s">
        <v>69</v>
      </c>
      <c r="EA13" s="2" t="s">
        <v>26</v>
      </c>
      <c r="EB13" s="2" t="s">
        <v>7</v>
      </c>
      <c r="EC13" s="2" t="s">
        <v>26</v>
      </c>
      <c r="ED13" s="2" t="s">
        <v>26</v>
      </c>
      <c r="EE13" s="2" t="s">
        <v>124</v>
      </c>
      <c r="EF13" s="2" t="s">
        <v>100</v>
      </c>
      <c r="EG13" s="198">
        <v>105</v>
      </c>
      <c r="EH13" s="2" t="s">
        <v>9</v>
      </c>
      <c r="EI13" s="2" t="s">
        <v>9</v>
      </c>
      <c r="EJ13" s="2" t="s">
        <v>1407</v>
      </c>
      <c r="EK13" s="2" t="s">
        <v>21</v>
      </c>
      <c r="EL13" s="2" t="s">
        <v>21</v>
      </c>
      <c r="EM13" s="2">
        <v>5</v>
      </c>
      <c r="EN13" s="2">
        <v>3</v>
      </c>
      <c r="EO13" s="2">
        <v>2</v>
      </c>
      <c r="EP13" s="2">
        <v>1</v>
      </c>
      <c r="EQ13" s="2" t="s">
        <v>20</v>
      </c>
      <c r="ER13" s="2" t="s">
        <v>20</v>
      </c>
      <c r="ES13" s="2" t="s">
        <v>20</v>
      </c>
      <c r="ET13" s="2" t="s">
        <v>20</v>
      </c>
      <c r="EU13" s="2" t="s">
        <v>20</v>
      </c>
      <c r="EV13" s="2">
        <v>2</v>
      </c>
      <c r="EW13" s="2">
        <v>5</v>
      </c>
      <c r="EX13" s="2">
        <v>3</v>
      </c>
      <c r="EY13" s="2">
        <v>5</v>
      </c>
      <c r="EZ13" s="2" t="s">
        <v>1406</v>
      </c>
      <c r="FA13" s="2" t="s">
        <v>427</v>
      </c>
      <c r="FB13" s="2" t="s">
        <v>9</v>
      </c>
      <c r="FC13" s="2" t="s">
        <v>14</v>
      </c>
      <c r="FD13" s="2" t="s">
        <v>58</v>
      </c>
      <c r="FE13" s="2" t="s">
        <v>7</v>
      </c>
      <c r="FF13" s="2" t="s">
        <v>7</v>
      </c>
      <c r="FG13" s="2" t="s">
        <v>7</v>
      </c>
      <c r="FH13" s="2" t="s">
        <v>12</v>
      </c>
      <c r="FI13" s="2" t="s">
        <v>57</v>
      </c>
      <c r="FJ13" s="2" t="s">
        <v>9</v>
      </c>
      <c r="FK13" s="2" t="s">
        <v>7</v>
      </c>
      <c r="FM13" s="2" t="s">
        <v>280</v>
      </c>
      <c r="FN13" s="2" t="s">
        <v>9</v>
      </c>
      <c r="FO13" s="2" t="s">
        <v>7</v>
      </c>
      <c r="FP13" s="2" t="s">
        <v>7</v>
      </c>
      <c r="FR13" s="2" t="s">
        <v>7</v>
      </c>
      <c r="FS13" s="2" t="s">
        <v>7</v>
      </c>
      <c r="FU13" s="2" t="s">
        <v>7</v>
      </c>
      <c r="FV13" s="2" t="s">
        <v>7</v>
      </c>
      <c r="FW13" s="2" t="s">
        <v>6</v>
      </c>
      <c r="GB13" s="2">
        <v>1</v>
      </c>
      <c r="GF13" s="2" t="s">
        <v>5</v>
      </c>
      <c r="GV13" s="2" t="s">
        <v>54</v>
      </c>
      <c r="HD13" s="2" t="s">
        <v>158</v>
      </c>
      <c r="HH13" s="2" t="s">
        <v>229</v>
      </c>
      <c r="HJ13" s="2" t="s">
        <v>279</v>
      </c>
      <c r="HK13" s="2" t="s">
        <v>278</v>
      </c>
      <c r="HL13" s="2" t="s">
        <v>0</v>
      </c>
      <c r="HM13">
        <f t="shared" si="0"/>
        <v>32</v>
      </c>
      <c r="HN13">
        <f t="shared" si="1"/>
        <v>5</v>
      </c>
      <c r="HO13">
        <f t="shared" si="2"/>
        <v>7</v>
      </c>
      <c r="HP13" s="1">
        <f t="shared" si="3"/>
        <v>2</v>
      </c>
      <c r="HQ13" s="1">
        <f t="shared" si="4"/>
        <v>8</v>
      </c>
      <c r="HR13" s="1">
        <f t="shared" si="5"/>
        <v>1</v>
      </c>
      <c r="HS13" s="1">
        <f t="shared" si="6"/>
        <v>1</v>
      </c>
      <c r="HT13" s="1">
        <f t="shared" si="7"/>
        <v>39</v>
      </c>
      <c r="HU13" s="1">
        <f t="shared" si="8"/>
        <v>0</v>
      </c>
      <c r="HV13" s="1">
        <v>1</v>
      </c>
      <c r="HW13" s="1">
        <v>3</v>
      </c>
      <c r="HX13" s="1">
        <v>0</v>
      </c>
      <c r="HY13" s="1">
        <v>0</v>
      </c>
      <c r="HZ13" s="1">
        <v>1</v>
      </c>
      <c r="IA13" s="1">
        <v>0</v>
      </c>
      <c r="IB13" s="1">
        <v>2</v>
      </c>
      <c r="IC13" s="1">
        <v>7</v>
      </c>
    </row>
    <row r="14" spans="1:237" ht="15.75" customHeight="1" x14ac:dyDescent="0.35">
      <c r="A14" s="4">
        <v>43964.428288900468</v>
      </c>
      <c r="B14" s="2" t="s">
        <v>2560</v>
      </c>
      <c r="C14" s="2">
        <v>9</v>
      </c>
      <c r="D14" s="2"/>
      <c r="E14" s="2"/>
      <c r="F14" s="2"/>
      <c r="G14" s="2"/>
      <c r="H14" s="2"/>
      <c r="I14" s="2"/>
      <c r="J14" s="2" t="s">
        <v>7</v>
      </c>
      <c r="L14" s="2" t="s">
        <v>7</v>
      </c>
      <c r="N14" s="2" t="s">
        <v>7</v>
      </c>
      <c r="Q14" s="2" t="s">
        <v>20</v>
      </c>
      <c r="R14" s="2" t="s">
        <v>40</v>
      </c>
      <c r="S14" s="2" t="s">
        <v>20</v>
      </c>
      <c r="T14" s="2" t="s">
        <v>20</v>
      </c>
      <c r="U14" s="2" t="s">
        <v>20</v>
      </c>
      <c r="V14" s="2" t="s">
        <v>80</v>
      </c>
      <c r="W14" s="2">
        <v>2</v>
      </c>
      <c r="X14" s="2" t="s">
        <v>20</v>
      </c>
      <c r="Y14" s="2" t="s">
        <v>20</v>
      </c>
      <c r="Z14" s="2" t="s">
        <v>38</v>
      </c>
      <c r="AA14" s="2" t="s">
        <v>9</v>
      </c>
      <c r="AB14" s="2" t="s">
        <v>1548</v>
      </c>
      <c r="AC14" s="2" t="s">
        <v>9</v>
      </c>
      <c r="AD14" s="2" t="s">
        <v>1547</v>
      </c>
      <c r="AE14" s="2" t="s">
        <v>7</v>
      </c>
      <c r="AF14" s="2" t="s">
        <v>20</v>
      </c>
      <c r="AH14" s="2" t="s">
        <v>9</v>
      </c>
      <c r="AI14" s="2" t="s">
        <v>1546</v>
      </c>
      <c r="AJ14" s="2">
        <v>2</v>
      </c>
      <c r="AK14" s="2">
        <v>30</v>
      </c>
      <c r="AL14" s="2">
        <v>2</v>
      </c>
      <c r="AM14" s="2">
        <v>20</v>
      </c>
      <c r="AN14" s="2">
        <v>3</v>
      </c>
      <c r="AO14" s="1">
        <v>0</v>
      </c>
      <c r="AP14" s="2">
        <v>660</v>
      </c>
      <c r="AQ14" s="2">
        <v>2</v>
      </c>
      <c r="AR14" s="2">
        <v>3</v>
      </c>
      <c r="AS14" s="2">
        <v>4</v>
      </c>
      <c r="AT14" s="2">
        <v>4</v>
      </c>
      <c r="AU14" s="2">
        <v>2</v>
      </c>
      <c r="AV14" s="2">
        <v>3</v>
      </c>
      <c r="AW14" s="2">
        <v>1</v>
      </c>
      <c r="AX14" s="2">
        <v>3</v>
      </c>
      <c r="AY14" s="2">
        <v>2</v>
      </c>
      <c r="AZ14" s="2">
        <v>3</v>
      </c>
      <c r="BA14" s="2">
        <v>2</v>
      </c>
      <c r="BB14" s="2">
        <v>3</v>
      </c>
      <c r="BC14" s="2">
        <v>3</v>
      </c>
      <c r="BD14" s="2">
        <v>3</v>
      </c>
      <c r="BE14" s="2">
        <v>2</v>
      </c>
      <c r="BF14" s="2">
        <v>1</v>
      </c>
      <c r="BG14" s="2">
        <v>3</v>
      </c>
      <c r="BH14" s="2">
        <v>3</v>
      </c>
      <c r="BI14" s="2">
        <v>2</v>
      </c>
      <c r="BJ14" s="2">
        <v>2</v>
      </c>
      <c r="BK14" s="2">
        <v>4</v>
      </c>
      <c r="BL14" s="2">
        <v>1</v>
      </c>
      <c r="BM14" s="2">
        <v>4</v>
      </c>
      <c r="BN14" s="2">
        <v>1</v>
      </c>
      <c r="BO14" s="2">
        <v>1</v>
      </c>
      <c r="BP14" s="2">
        <v>3</v>
      </c>
      <c r="BQ14" s="2">
        <v>1</v>
      </c>
      <c r="BR14" s="2">
        <v>1</v>
      </c>
      <c r="BS14" s="2">
        <v>2</v>
      </c>
      <c r="BT14" s="2">
        <v>3</v>
      </c>
      <c r="BU14" s="2">
        <v>2</v>
      </c>
      <c r="BV14" s="2">
        <v>4</v>
      </c>
      <c r="BW14" s="2">
        <v>1</v>
      </c>
      <c r="BX14" s="2">
        <v>1</v>
      </c>
      <c r="BY14" s="2">
        <v>3</v>
      </c>
      <c r="BZ14" s="2">
        <v>4</v>
      </c>
      <c r="CA14" s="2">
        <v>4</v>
      </c>
      <c r="CB14" s="2">
        <v>4</v>
      </c>
      <c r="CC14" s="2">
        <v>1</v>
      </c>
      <c r="CD14" s="2">
        <v>3</v>
      </c>
      <c r="CE14" s="2">
        <v>0</v>
      </c>
      <c r="CF14" s="2">
        <v>3</v>
      </c>
      <c r="CG14" s="2">
        <v>0</v>
      </c>
      <c r="CH14" s="2">
        <v>1</v>
      </c>
      <c r="CI14" s="2">
        <v>0</v>
      </c>
      <c r="CJ14" s="2">
        <v>4</v>
      </c>
      <c r="CK14" s="2">
        <v>3</v>
      </c>
      <c r="CL14" s="2">
        <v>1</v>
      </c>
      <c r="CM14" s="2">
        <v>4</v>
      </c>
      <c r="CN14" s="2">
        <v>3</v>
      </c>
      <c r="CO14" s="2">
        <v>0</v>
      </c>
      <c r="CP14" s="2">
        <v>0</v>
      </c>
      <c r="CQ14" s="2">
        <v>0</v>
      </c>
      <c r="CR14" s="2">
        <v>4</v>
      </c>
      <c r="CS14" s="2">
        <v>0</v>
      </c>
      <c r="CT14" s="2">
        <v>4</v>
      </c>
      <c r="CU14" s="2">
        <v>4</v>
      </c>
      <c r="CV14" s="2">
        <v>1</v>
      </c>
      <c r="CW14" s="2">
        <v>1</v>
      </c>
      <c r="CX14" s="2">
        <v>1</v>
      </c>
      <c r="CY14" s="2">
        <v>1</v>
      </c>
      <c r="CZ14" s="2">
        <v>1</v>
      </c>
      <c r="DA14" s="2">
        <v>1</v>
      </c>
      <c r="DB14" s="2">
        <v>1</v>
      </c>
      <c r="DC14" s="2">
        <v>1</v>
      </c>
      <c r="DD14" s="2">
        <v>1</v>
      </c>
      <c r="DE14" s="2">
        <v>1</v>
      </c>
      <c r="DF14" s="2">
        <v>1</v>
      </c>
      <c r="DG14" s="2">
        <v>1</v>
      </c>
      <c r="DH14" s="2">
        <v>1</v>
      </c>
      <c r="DI14" s="2">
        <v>1</v>
      </c>
      <c r="DJ14" s="2">
        <v>3</v>
      </c>
      <c r="DK14" s="2">
        <v>1</v>
      </c>
      <c r="DL14" s="2">
        <v>1</v>
      </c>
      <c r="DM14" s="2">
        <v>1</v>
      </c>
      <c r="DN14" s="2">
        <v>1</v>
      </c>
      <c r="DO14" s="254" t="s">
        <v>1544</v>
      </c>
      <c r="DP14" s="2">
        <v>20</v>
      </c>
      <c r="DQ14" s="3" t="s">
        <v>165</v>
      </c>
      <c r="DR14" s="2">
        <v>5</v>
      </c>
      <c r="DS14" s="2" t="s">
        <v>68</v>
      </c>
      <c r="DT14" s="2" t="s">
        <v>68</v>
      </c>
      <c r="DU14" s="2" t="s">
        <v>26</v>
      </c>
      <c r="DV14" s="2" t="s">
        <v>26</v>
      </c>
      <c r="DW14" s="2" t="s">
        <v>26</v>
      </c>
      <c r="DX14" s="2" t="s">
        <v>26</v>
      </c>
      <c r="DY14" s="2" t="s">
        <v>26</v>
      </c>
      <c r="DZ14" s="2" t="s">
        <v>69</v>
      </c>
      <c r="EA14" s="2" t="s">
        <v>69</v>
      </c>
      <c r="EB14" s="2" t="s">
        <v>1543</v>
      </c>
      <c r="EC14" s="2" t="s">
        <v>26</v>
      </c>
      <c r="ED14" s="2" t="s">
        <v>25</v>
      </c>
      <c r="EE14" s="2" t="s">
        <v>101</v>
      </c>
      <c r="EF14" s="2" t="s">
        <v>146</v>
      </c>
      <c r="EG14" s="198">
        <v>120</v>
      </c>
      <c r="EH14" s="2" t="s">
        <v>7</v>
      </c>
      <c r="EI14" s="2" t="s">
        <v>9</v>
      </c>
      <c r="EJ14" s="2" t="s">
        <v>1542</v>
      </c>
      <c r="EK14" s="2" t="s">
        <v>96</v>
      </c>
      <c r="EL14" s="2" t="s">
        <v>60</v>
      </c>
      <c r="EM14" s="2">
        <v>5</v>
      </c>
      <c r="EN14" s="2">
        <v>2</v>
      </c>
      <c r="EO14" s="2">
        <v>5</v>
      </c>
      <c r="EP14" s="2">
        <v>1</v>
      </c>
      <c r="EQ14" s="2" t="s">
        <v>1346</v>
      </c>
      <c r="ER14" s="2" t="s">
        <v>16</v>
      </c>
      <c r="ES14" s="2" t="s">
        <v>18</v>
      </c>
      <c r="ET14" s="2" t="s">
        <v>19</v>
      </c>
      <c r="EU14" s="2" t="s">
        <v>20</v>
      </c>
      <c r="EV14" s="2">
        <v>3</v>
      </c>
      <c r="EW14" s="2">
        <v>5</v>
      </c>
      <c r="EX14" s="2">
        <v>2</v>
      </c>
      <c r="EY14" s="2">
        <v>5</v>
      </c>
      <c r="EZ14" s="2" t="s">
        <v>1541</v>
      </c>
      <c r="FA14" s="2" t="s">
        <v>14</v>
      </c>
      <c r="FB14" s="2" t="s">
        <v>9</v>
      </c>
      <c r="FC14" s="2" t="s">
        <v>162</v>
      </c>
      <c r="FD14" s="2" t="s">
        <v>551</v>
      </c>
      <c r="FE14" s="2" t="s">
        <v>13</v>
      </c>
      <c r="FF14" s="2" t="s">
        <v>13</v>
      </c>
      <c r="FG14" s="2" t="s">
        <v>7</v>
      </c>
      <c r="FH14" s="2" t="s">
        <v>12</v>
      </c>
      <c r="FI14" s="2" t="s">
        <v>57</v>
      </c>
      <c r="FJ14" s="2" t="s">
        <v>9</v>
      </c>
      <c r="FK14" s="2" t="s">
        <v>7</v>
      </c>
      <c r="FM14" s="2" t="s">
        <v>1540</v>
      </c>
      <c r="FN14" s="2" t="s">
        <v>9</v>
      </c>
      <c r="FO14" s="2" t="s">
        <v>9</v>
      </c>
      <c r="FP14" s="2" t="s">
        <v>7</v>
      </c>
      <c r="FR14" s="2" t="s">
        <v>7</v>
      </c>
      <c r="FS14" s="2" t="s">
        <v>9</v>
      </c>
      <c r="FT14" s="2" t="s">
        <v>1539</v>
      </c>
      <c r="FU14" s="2" t="s">
        <v>7</v>
      </c>
      <c r="FV14" s="2" t="s">
        <v>7</v>
      </c>
      <c r="FW14" s="2" t="s">
        <v>185</v>
      </c>
      <c r="GD14" s="2">
        <v>10</v>
      </c>
      <c r="GF14" s="2" t="s">
        <v>5</v>
      </c>
      <c r="GV14" s="2" t="s">
        <v>54</v>
      </c>
      <c r="GZ14" s="2" t="s">
        <v>141</v>
      </c>
      <c r="HA14" s="2" t="s">
        <v>248</v>
      </c>
      <c r="HB14" s="2" t="s">
        <v>1</v>
      </c>
      <c r="HD14" s="2" t="s">
        <v>1</v>
      </c>
      <c r="HL14" s="2" t="s">
        <v>0</v>
      </c>
      <c r="HM14">
        <f t="shared" si="0"/>
        <v>21</v>
      </c>
      <c r="HN14">
        <f t="shared" si="1"/>
        <v>18</v>
      </c>
      <c r="HO14">
        <f t="shared" si="2"/>
        <v>5</v>
      </c>
      <c r="HP14" s="1">
        <f t="shared" si="3"/>
        <v>11</v>
      </c>
      <c r="HQ14" s="1">
        <f t="shared" si="4"/>
        <v>20</v>
      </c>
      <c r="HR14" s="1">
        <f t="shared" si="5"/>
        <v>5</v>
      </c>
      <c r="HS14" s="1">
        <f t="shared" si="6"/>
        <v>20</v>
      </c>
      <c r="HT14" s="1">
        <f t="shared" si="7"/>
        <v>57</v>
      </c>
      <c r="HU14" s="1">
        <f t="shared" si="8"/>
        <v>640</v>
      </c>
      <c r="HV14" s="1">
        <v>3</v>
      </c>
      <c r="HW14" s="1">
        <v>2</v>
      </c>
      <c r="HX14" s="1">
        <v>2</v>
      </c>
      <c r="HY14" s="1">
        <v>3</v>
      </c>
      <c r="HZ14" s="1">
        <v>1</v>
      </c>
      <c r="IA14" s="1">
        <v>0</v>
      </c>
      <c r="IB14" s="1">
        <v>2</v>
      </c>
      <c r="IC14" s="1">
        <v>13</v>
      </c>
    </row>
    <row r="15" spans="1:237" ht="15.75" customHeight="1" x14ac:dyDescent="0.35">
      <c r="A15" s="4">
        <v>43964.416460995373</v>
      </c>
      <c r="B15" s="2" t="s">
        <v>2561</v>
      </c>
      <c r="C15" s="2">
        <v>7</v>
      </c>
      <c r="D15" s="2"/>
      <c r="E15" s="2"/>
      <c r="F15" s="2"/>
      <c r="G15" s="2"/>
      <c r="H15" s="2"/>
      <c r="I15" s="2"/>
      <c r="J15" s="2" t="s">
        <v>7</v>
      </c>
      <c r="L15" s="2" t="s">
        <v>7</v>
      </c>
      <c r="N15" s="2" t="s">
        <v>7</v>
      </c>
      <c r="Q15" s="2" t="s">
        <v>20</v>
      </c>
      <c r="R15" s="2" t="s">
        <v>40</v>
      </c>
      <c r="S15" s="2" t="s">
        <v>494</v>
      </c>
      <c r="T15" s="2" t="s">
        <v>20</v>
      </c>
      <c r="U15" s="2" t="s">
        <v>20</v>
      </c>
      <c r="V15" s="2" t="s">
        <v>194</v>
      </c>
      <c r="W15" s="2" t="s">
        <v>20</v>
      </c>
      <c r="X15" s="2">
        <v>2</v>
      </c>
      <c r="Y15" s="2">
        <v>4</v>
      </c>
      <c r="Z15" s="2" t="s">
        <v>115</v>
      </c>
      <c r="AA15" s="2" t="s">
        <v>9</v>
      </c>
      <c r="AB15" s="2" t="s">
        <v>1559</v>
      </c>
      <c r="AC15" s="2" t="s">
        <v>9</v>
      </c>
      <c r="AD15" s="2" t="s">
        <v>1558</v>
      </c>
      <c r="AE15" s="2" t="s">
        <v>9</v>
      </c>
      <c r="AF15" s="2" t="s">
        <v>112</v>
      </c>
      <c r="AG15" s="2" t="s">
        <v>34</v>
      </c>
      <c r="AH15" s="2" t="s">
        <v>9</v>
      </c>
      <c r="AI15" s="2" t="s">
        <v>1557</v>
      </c>
      <c r="AJ15" s="2">
        <v>6</v>
      </c>
      <c r="AK15" s="2">
        <v>120</v>
      </c>
      <c r="AL15" s="2">
        <v>4</v>
      </c>
      <c r="AM15" s="2">
        <v>30</v>
      </c>
      <c r="AN15" s="2">
        <v>7</v>
      </c>
      <c r="AO15" s="2">
        <v>60</v>
      </c>
      <c r="AP15" s="2">
        <v>540</v>
      </c>
      <c r="AQ15" s="2">
        <v>3</v>
      </c>
      <c r="AR15" s="2">
        <v>3</v>
      </c>
      <c r="AS15" s="2">
        <v>2</v>
      </c>
      <c r="AT15" s="2">
        <v>1</v>
      </c>
      <c r="AU15" s="2">
        <v>2</v>
      </c>
      <c r="AV15" s="2">
        <v>1</v>
      </c>
      <c r="AW15" s="2">
        <v>2</v>
      </c>
      <c r="AX15" s="2">
        <v>3</v>
      </c>
      <c r="AY15" s="2">
        <v>1</v>
      </c>
      <c r="AZ15" s="2">
        <v>3</v>
      </c>
      <c r="BA15" s="2">
        <v>3</v>
      </c>
      <c r="BB15" s="2">
        <v>1</v>
      </c>
      <c r="BC15" s="2">
        <v>1</v>
      </c>
      <c r="BD15" s="2">
        <v>1</v>
      </c>
      <c r="BE15" s="2">
        <v>2</v>
      </c>
      <c r="BF15" s="2">
        <v>2</v>
      </c>
      <c r="BG15" s="2">
        <v>2</v>
      </c>
      <c r="BH15" s="2">
        <v>1</v>
      </c>
      <c r="BI15" s="2">
        <v>3</v>
      </c>
      <c r="BJ15" s="2">
        <v>2</v>
      </c>
      <c r="BK15" s="2">
        <v>1</v>
      </c>
      <c r="BL15" s="2">
        <v>0</v>
      </c>
      <c r="BM15" s="2">
        <v>1</v>
      </c>
      <c r="BN15" s="2">
        <v>0</v>
      </c>
      <c r="BO15" s="2">
        <v>2</v>
      </c>
      <c r="BP15" s="2">
        <v>1</v>
      </c>
      <c r="BQ15" s="2">
        <v>0</v>
      </c>
      <c r="BR15" s="2">
        <v>0</v>
      </c>
      <c r="BS15" s="2">
        <v>3</v>
      </c>
      <c r="BT15" s="2">
        <v>0</v>
      </c>
      <c r="BU15" s="2">
        <v>0</v>
      </c>
      <c r="BV15" s="2">
        <v>0</v>
      </c>
      <c r="BW15" s="2">
        <v>2</v>
      </c>
      <c r="BX15" s="2">
        <v>0</v>
      </c>
      <c r="BY15" s="2">
        <v>1</v>
      </c>
      <c r="BZ15" s="2">
        <v>2</v>
      </c>
      <c r="CA15" s="2">
        <v>1</v>
      </c>
      <c r="CB15" s="2">
        <v>1</v>
      </c>
      <c r="CC15" s="2">
        <v>0</v>
      </c>
      <c r="CD15" s="2">
        <v>1</v>
      </c>
      <c r="CE15" s="2">
        <v>0</v>
      </c>
      <c r="CF15" s="2">
        <v>1</v>
      </c>
      <c r="CG15" s="2">
        <v>0</v>
      </c>
      <c r="CH15" s="2">
        <v>1</v>
      </c>
      <c r="CI15" s="2">
        <v>0</v>
      </c>
      <c r="CJ15" s="2">
        <v>1</v>
      </c>
      <c r="CK15" s="2">
        <v>1</v>
      </c>
      <c r="CL15" s="2">
        <v>0</v>
      </c>
      <c r="CM15" s="2">
        <v>0</v>
      </c>
      <c r="CN15" s="2">
        <v>1</v>
      </c>
      <c r="CO15" s="2">
        <v>0</v>
      </c>
      <c r="CP15" s="2">
        <v>1</v>
      </c>
      <c r="CQ15" s="2">
        <v>0</v>
      </c>
      <c r="CR15" s="2">
        <v>1</v>
      </c>
      <c r="CS15" s="2">
        <v>1</v>
      </c>
      <c r="CT15" s="2">
        <v>1</v>
      </c>
      <c r="CU15" s="2">
        <v>0</v>
      </c>
      <c r="CV15" s="2">
        <v>2</v>
      </c>
      <c r="CW15" s="2">
        <v>2</v>
      </c>
      <c r="CX15" s="2">
        <v>1</v>
      </c>
      <c r="CY15" s="2">
        <v>1</v>
      </c>
      <c r="CZ15" s="2">
        <v>2</v>
      </c>
      <c r="DA15" s="2">
        <v>1</v>
      </c>
      <c r="DB15" s="2">
        <v>1</v>
      </c>
      <c r="DC15" s="2">
        <v>1</v>
      </c>
      <c r="DD15" s="2">
        <v>3</v>
      </c>
      <c r="DE15" s="2">
        <v>1</v>
      </c>
      <c r="DF15" s="2">
        <v>1</v>
      </c>
      <c r="DG15" s="2">
        <v>1</v>
      </c>
      <c r="DH15" s="2">
        <v>1</v>
      </c>
      <c r="DI15" s="2">
        <v>1</v>
      </c>
      <c r="DJ15" s="2">
        <v>2</v>
      </c>
      <c r="DK15" s="2">
        <v>2</v>
      </c>
      <c r="DL15" s="2">
        <v>1</v>
      </c>
      <c r="DM15" s="2">
        <v>2</v>
      </c>
      <c r="DN15" s="2">
        <v>1</v>
      </c>
      <c r="DO15" s="198" t="s">
        <v>465</v>
      </c>
      <c r="DP15" s="2">
        <v>30</v>
      </c>
      <c r="DQ15" s="2" t="s">
        <v>553</v>
      </c>
      <c r="DR15" s="2">
        <v>7</v>
      </c>
      <c r="DS15" s="2" t="s">
        <v>69</v>
      </c>
      <c r="DT15" s="2" t="s">
        <v>69</v>
      </c>
      <c r="DU15" s="2" t="s">
        <v>69</v>
      </c>
      <c r="DV15" s="2" t="s">
        <v>26</v>
      </c>
      <c r="DW15" s="2" t="s">
        <v>26</v>
      </c>
      <c r="DX15" s="2" t="s">
        <v>26</v>
      </c>
      <c r="DY15" s="2" t="s">
        <v>103</v>
      </c>
      <c r="DZ15" s="2" t="s">
        <v>26</v>
      </c>
      <c r="EA15" s="2" t="s">
        <v>26</v>
      </c>
      <c r="EB15" s="2" t="s">
        <v>102</v>
      </c>
      <c r="EC15" s="2" t="s">
        <v>26</v>
      </c>
      <c r="ED15" s="2" t="s">
        <v>26</v>
      </c>
      <c r="EE15" s="2" t="s">
        <v>24</v>
      </c>
      <c r="EF15" s="2" t="s">
        <v>100</v>
      </c>
      <c r="EG15" s="198">
        <v>60</v>
      </c>
      <c r="EH15" s="2" t="s">
        <v>7</v>
      </c>
      <c r="EI15" s="2" t="s">
        <v>7</v>
      </c>
      <c r="EJ15" s="2" t="s">
        <v>1555</v>
      </c>
      <c r="EK15" s="2" t="s">
        <v>96</v>
      </c>
      <c r="EL15" s="2" t="s">
        <v>60</v>
      </c>
      <c r="EM15" s="2">
        <v>4</v>
      </c>
      <c r="EN15" s="2">
        <v>4</v>
      </c>
      <c r="EO15" s="2">
        <v>5</v>
      </c>
      <c r="EP15" s="2">
        <v>1</v>
      </c>
      <c r="EQ15" s="2" t="s">
        <v>16</v>
      </c>
      <c r="ER15" s="2" t="s">
        <v>1346</v>
      </c>
      <c r="ES15" s="2" t="s">
        <v>18</v>
      </c>
      <c r="ET15" s="2" t="s">
        <v>19</v>
      </c>
      <c r="EU15" s="2" t="s">
        <v>20</v>
      </c>
      <c r="EV15" s="2">
        <v>3</v>
      </c>
      <c r="EW15" s="2">
        <v>2</v>
      </c>
      <c r="EX15" s="2">
        <v>2</v>
      </c>
      <c r="EY15" s="2">
        <v>5</v>
      </c>
      <c r="EZ15" s="2" t="s">
        <v>1554</v>
      </c>
      <c r="FA15" s="2" t="s">
        <v>14</v>
      </c>
      <c r="FB15" s="2" t="s">
        <v>9</v>
      </c>
      <c r="FC15" s="2" t="s">
        <v>94</v>
      </c>
      <c r="FD15" s="2" t="s">
        <v>94</v>
      </c>
      <c r="FE15" s="2" t="s">
        <v>7</v>
      </c>
      <c r="FF15" s="2" t="s">
        <v>7</v>
      </c>
      <c r="FG15" s="2" t="s">
        <v>7</v>
      </c>
      <c r="FH15" s="2" t="s">
        <v>12</v>
      </c>
      <c r="FI15" s="2" t="s">
        <v>57</v>
      </c>
      <c r="FJ15" s="2" t="s">
        <v>9</v>
      </c>
      <c r="FK15" s="2" t="s">
        <v>7</v>
      </c>
      <c r="FL15" s="2">
        <v>0</v>
      </c>
      <c r="FM15" s="2" t="s">
        <v>368</v>
      </c>
      <c r="FN15" s="2" t="s">
        <v>9</v>
      </c>
      <c r="FO15" s="2" t="s">
        <v>9</v>
      </c>
      <c r="FP15" s="2" t="s">
        <v>7</v>
      </c>
      <c r="FQ15" s="2" t="s">
        <v>8</v>
      </c>
      <c r="FR15" s="2" t="s">
        <v>9</v>
      </c>
      <c r="FS15" s="2" t="s">
        <v>7</v>
      </c>
      <c r="FT15" s="2" t="s">
        <v>297</v>
      </c>
      <c r="FU15" s="2" t="s">
        <v>7</v>
      </c>
      <c r="FV15" s="2" t="s">
        <v>9</v>
      </c>
      <c r="FW15" s="2" t="s">
        <v>121</v>
      </c>
      <c r="FX15" s="2">
        <v>3</v>
      </c>
      <c r="GF15" s="2" t="s">
        <v>5</v>
      </c>
      <c r="GV15" s="2" t="s">
        <v>54</v>
      </c>
      <c r="GX15" s="2" t="s">
        <v>184</v>
      </c>
      <c r="GY15" s="2" t="s">
        <v>183</v>
      </c>
      <c r="GZ15" s="2" t="s">
        <v>1</v>
      </c>
      <c r="HD15" s="2" t="s">
        <v>1</v>
      </c>
      <c r="HL15" s="2" t="s">
        <v>0</v>
      </c>
      <c r="HM15">
        <f t="shared" si="0"/>
        <v>27</v>
      </c>
      <c r="HN15">
        <f t="shared" si="1"/>
        <v>5</v>
      </c>
      <c r="HO15">
        <f t="shared" si="2"/>
        <v>10</v>
      </c>
      <c r="HP15" s="1">
        <f t="shared" si="3"/>
        <v>1</v>
      </c>
      <c r="HQ15" s="1">
        <f t="shared" si="4"/>
        <v>6</v>
      </c>
      <c r="HR15" s="1">
        <f t="shared" si="5"/>
        <v>0</v>
      </c>
      <c r="HS15" s="1">
        <f t="shared" si="6"/>
        <v>3</v>
      </c>
      <c r="HT15" s="1">
        <f t="shared" si="7"/>
        <v>37</v>
      </c>
      <c r="HU15" s="1">
        <f t="shared" si="8"/>
        <v>7290</v>
      </c>
      <c r="HV15" s="1">
        <v>1</v>
      </c>
      <c r="HW15" s="1">
        <v>2</v>
      </c>
      <c r="HX15" s="1">
        <v>1</v>
      </c>
      <c r="HY15" s="1">
        <v>1</v>
      </c>
      <c r="HZ15" s="1">
        <v>1</v>
      </c>
      <c r="IA15" s="1">
        <v>0</v>
      </c>
      <c r="IB15" s="1">
        <v>1</v>
      </c>
      <c r="IC15" s="1">
        <v>7</v>
      </c>
    </row>
    <row r="16" spans="1:237" ht="15.75" customHeight="1" x14ac:dyDescent="0.35">
      <c r="A16" s="4">
        <v>43964.433845706022</v>
      </c>
      <c r="B16" s="2" t="s">
        <v>2562</v>
      </c>
      <c r="C16" s="2">
        <v>8</v>
      </c>
      <c r="D16" s="2"/>
      <c r="E16" s="2"/>
      <c r="F16" s="2"/>
      <c r="G16" s="2"/>
      <c r="H16" s="2"/>
      <c r="I16" s="2"/>
      <c r="J16" s="2" t="s">
        <v>7</v>
      </c>
      <c r="L16" s="2" t="s">
        <v>7</v>
      </c>
      <c r="N16" s="2" t="s">
        <v>7</v>
      </c>
      <c r="Q16" s="2" t="s">
        <v>20</v>
      </c>
      <c r="R16" s="2" t="s">
        <v>40</v>
      </c>
      <c r="S16" s="2" t="s">
        <v>20</v>
      </c>
      <c r="T16" s="2" t="s">
        <v>20</v>
      </c>
      <c r="U16" s="2" t="s">
        <v>20</v>
      </c>
      <c r="V16" s="2" t="s">
        <v>80</v>
      </c>
      <c r="W16" s="2" t="s">
        <v>20</v>
      </c>
      <c r="X16" s="2" t="s">
        <v>20</v>
      </c>
      <c r="Y16" s="2" t="s">
        <v>79</v>
      </c>
      <c r="Z16" s="2" t="s">
        <v>38</v>
      </c>
      <c r="AA16" s="2" t="s">
        <v>9</v>
      </c>
      <c r="AB16" s="2" t="s">
        <v>1538</v>
      </c>
      <c r="AC16" s="2" t="s">
        <v>7</v>
      </c>
      <c r="AE16" s="2" t="s">
        <v>9</v>
      </c>
      <c r="AF16" s="2" t="s">
        <v>172</v>
      </c>
      <c r="AG16" s="2" t="s">
        <v>34</v>
      </c>
      <c r="AH16" s="2" t="s">
        <v>9</v>
      </c>
      <c r="AI16" s="2" t="s">
        <v>1537</v>
      </c>
      <c r="AJ16" s="2">
        <v>2</v>
      </c>
      <c r="AK16" s="2">
        <v>60</v>
      </c>
      <c r="AL16" s="2">
        <v>0</v>
      </c>
      <c r="AM16" s="2">
        <v>0</v>
      </c>
      <c r="AN16" s="2">
        <v>7</v>
      </c>
      <c r="AO16" s="2">
        <v>120</v>
      </c>
      <c r="AP16" s="2">
        <v>300</v>
      </c>
      <c r="AQ16" s="2">
        <v>2</v>
      </c>
      <c r="AR16" s="2">
        <v>2</v>
      </c>
      <c r="AS16" s="2">
        <v>3</v>
      </c>
      <c r="AT16" s="2">
        <v>2</v>
      </c>
      <c r="AU16" s="2">
        <v>2</v>
      </c>
      <c r="AV16" s="2">
        <v>1</v>
      </c>
      <c r="AW16" s="2">
        <v>4</v>
      </c>
      <c r="AX16" s="2">
        <v>2</v>
      </c>
      <c r="AY16" s="2">
        <v>2</v>
      </c>
      <c r="AZ16" s="2">
        <v>3</v>
      </c>
      <c r="BA16" s="2">
        <v>3</v>
      </c>
      <c r="BB16" s="2">
        <v>4</v>
      </c>
      <c r="BC16" s="2">
        <v>1</v>
      </c>
      <c r="BD16" s="2">
        <v>1</v>
      </c>
      <c r="BE16" s="2">
        <v>2</v>
      </c>
      <c r="BF16" s="2">
        <v>2</v>
      </c>
      <c r="BG16" s="2">
        <v>3</v>
      </c>
      <c r="BH16" s="2">
        <v>1</v>
      </c>
      <c r="BI16" s="2">
        <v>2</v>
      </c>
      <c r="BJ16" s="2">
        <v>2</v>
      </c>
      <c r="BK16" s="2">
        <v>3</v>
      </c>
      <c r="BL16" s="2">
        <v>0</v>
      </c>
      <c r="BM16" s="2">
        <v>3</v>
      </c>
      <c r="BN16" s="2">
        <v>1</v>
      </c>
      <c r="BO16" s="2">
        <v>2</v>
      </c>
      <c r="BP16" s="2">
        <v>0</v>
      </c>
      <c r="BQ16" s="2">
        <v>0</v>
      </c>
      <c r="BR16" s="2">
        <v>1</v>
      </c>
      <c r="BS16" s="2">
        <v>3</v>
      </c>
      <c r="BT16" s="2">
        <v>2</v>
      </c>
      <c r="BU16" s="2">
        <v>0</v>
      </c>
      <c r="BV16" s="2">
        <v>2</v>
      </c>
      <c r="BW16" s="2">
        <v>2</v>
      </c>
      <c r="BX16" s="2">
        <v>1</v>
      </c>
      <c r="BY16" s="2">
        <v>2</v>
      </c>
      <c r="BZ16" s="2">
        <v>1</v>
      </c>
      <c r="CA16" s="2">
        <v>2</v>
      </c>
      <c r="CB16" s="2">
        <v>3</v>
      </c>
      <c r="CC16" s="2">
        <v>0</v>
      </c>
      <c r="CD16" s="2">
        <v>1</v>
      </c>
      <c r="CE16" s="2">
        <v>0</v>
      </c>
      <c r="CF16" s="2">
        <v>3</v>
      </c>
      <c r="CG16" s="2">
        <v>1</v>
      </c>
      <c r="CH16" s="2">
        <v>1</v>
      </c>
      <c r="CI16" s="2">
        <v>0</v>
      </c>
      <c r="CJ16" s="2">
        <v>3</v>
      </c>
      <c r="CK16" s="2">
        <v>4</v>
      </c>
      <c r="CL16" s="2">
        <v>1</v>
      </c>
      <c r="CM16" s="2">
        <v>2</v>
      </c>
      <c r="CN16" s="2">
        <v>0</v>
      </c>
      <c r="CO16" s="2">
        <v>0</v>
      </c>
      <c r="CP16" s="2">
        <v>0</v>
      </c>
      <c r="CQ16" s="2">
        <v>0</v>
      </c>
      <c r="CR16" s="2">
        <v>0</v>
      </c>
      <c r="CS16" s="2">
        <v>1</v>
      </c>
      <c r="CT16" s="2">
        <v>3</v>
      </c>
      <c r="CU16" s="2">
        <v>2</v>
      </c>
      <c r="CV16" s="2">
        <v>3</v>
      </c>
      <c r="CW16" s="2">
        <v>2</v>
      </c>
      <c r="CX16" s="2">
        <v>3</v>
      </c>
      <c r="CY16" s="2">
        <v>1</v>
      </c>
      <c r="CZ16" s="2">
        <v>2</v>
      </c>
      <c r="DA16" s="2">
        <v>1</v>
      </c>
      <c r="DB16" s="2">
        <v>2</v>
      </c>
      <c r="DC16" s="2">
        <v>1</v>
      </c>
      <c r="DD16" s="2">
        <v>1</v>
      </c>
      <c r="DE16" s="2">
        <v>2</v>
      </c>
      <c r="DF16" s="2">
        <v>1</v>
      </c>
      <c r="DG16" s="2">
        <v>2</v>
      </c>
      <c r="DH16" s="2">
        <v>2</v>
      </c>
      <c r="DI16" s="2">
        <v>3</v>
      </c>
      <c r="DJ16" s="2">
        <v>3</v>
      </c>
      <c r="DK16" s="2">
        <v>2</v>
      </c>
      <c r="DL16" s="2">
        <v>2</v>
      </c>
      <c r="DM16" s="2">
        <v>1</v>
      </c>
      <c r="DN16" s="2">
        <v>1</v>
      </c>
      <c r="DO16" s="198" t="s">
        <v>1536</v>
      </c>
      <c r="DP16" s="2" t="s">
        <v>253</v>
      </c>
      <c r="DQ16" s="2" t="s">
        <v>1535</v>
      </c>
      <c r="DR16" s="2">
        <v>7</v>
      </c>
      <c r="DS16" s="2" t="s">
        <v>69</v>
      </c>
      <c r="DT16" s="2" t="s">
        <v>69</v>
      </c>
      <c r="DU16" s="2" t="s">
        <v>69</v>
      </c>
      <c r="DV16" s="2" t="s">
        <v>26</v>
      </c>
      <c r="DW16" s="2" t="s">
        <v>26</v>
      </c>
      <c r="DX16" s="2" t="s">
        <v>26</v>
      </c>
      <c r="DY16" s="2" t="s">
        <v>103</v>
      </c>
      <c r="DZ16" s="2" t="s">
        <v>26</v>
      </c>
      <c r="EA16" s="2" t="s">
        <v>26</v>
      </c>
      <c r="EB16" s="2" t="s">
        <v>7</v>
      </c>
      <c r="EC16" s="2" t="s">
        <v>125</v>
      </c>
      <c r="ED16" s="2" t="s">
        <v>26</v>
      </c>
      <c r="EE16" s="2" t="s">
        <v>101</v>
      </c>
      <c r="EF16" s="2" t="s">
        <v>100</v>
      </c>
      <c r="EG16" s="198">
        <v>40</v>
      </c>
      <c r="EH16" s="2" t="s">
        <v>7</v>
      </c>
      <c r="EI16" s="2" t="s">
        <v>9</v>
      </c>
      <c r="EJ16" s="2" t="s">
        <v>1534</v>
      </c>
      <c r="EK16" s="2" t="s">
        <v>96</v>
      </c>
      <c r="EL16" s="2" t="s">
        <v>60</v>
      </c>
      <c r="EM16" s="2">
        <v>4</v>
      </c>
      <c r="EN16" s="2">
        <v>2</v>
      </c>
      <c r="EO16" s="2">
        <v>3</v>
      </c>
      <c r="EP16" s="2">
        <v>2</v>
      </c>
      <c r="EQ16" s="2" t="s">
        <v>16</v>
      </c>
      <c r="ER16" s="2" t="s">
        <v>1346</v>
      </c>
      <c r="ES16" s="2" t="s">
        <v>19</v>
      </c>
      <c r="ET16" s="2" t="s">
        <v>18</v>
      </c>
      <c r="EU16" s="2" t="s">
        <v>20</v>
      </c>
      <c r="EV16" s="2">
        <v>1</v>
      </c>
      <c r="EW16" s="2">
        <v>5</v>
      </c>
      <c r="EX16" s="2">
        <v>5</v>
      </c>
      <c r="EY16" s="2">
        <v>4</v>
      </c>
      <c r="EZ16" s="2" t="s">
        <v>1533</v>
      </c>
      <c r="FA16" s="2" t="s">
        <v>14</v>
      </c>
      <c r="FB16" s="2" t="s">
        <v>7</v>
      </c>
      <c r="FC16" s="2" t="s">
        <v>94</v>
      </c>
      <c r="FD16" s="2" t="s">
        <v>94</v>
      </c>
      <c r="FE16" s="2" t="s">
        <v>7</v>
      </c>
      <c r="FF16" s="2" t="s">
        <v>7</v>
      </c>
      <c r="FG16" s="2" t="s">
        <v>7</v>
      </c>
      <c r="FH16" s="2" t="s">
        <v>12</v>
      </c>
      <c r="FI16" s="2" t="s">
        <v>57</v>
      </c>
      <c r="FJ16" s="2" t="s">
        <v>9</v>
      </c>
      <c r="FK16" s="2" t="s">
        <v>7</v>
      </c>
      <c r="FM16" s="2" t="s">
        <v>580</v>
      </c>
      <c r="FN16" s="2" t="s">
        <v>9</v>
      </c>
      <c r="FO16" s="2" t="s">
        <v>9</v>
      </c>
      <c r="FP16" s="2" t="s">
        <v>9</v>
      </c>
      <c r="FQ16" s="2" t="s">
        <v>8</v>
      </c>
      <c r="FR16" s="2" t="s">
        <v>9</v>
      </c>
      <c r="FS16" s="2" t="s">
        <v>9</v>
      </c>
      <c r="FT16" s="2" t="s">
        <v>1532</v>
      </c>
      <c r="FU16" s="2" t="s">
        <v>7</v>
      </c>
      <c r="FV16" s="2" t="s">
        <v>9</v>
      </c>
      <c r="FW16" s="2" t="s">
        <v>55</v>
      </c>
      <c r="GE16" s="2">
        <v>6</v>
      </c>
      <c r="GF16" s="2" t="s">
        <v>5</v>
      </c>
      <c r="GV16" s="2" t="s">
        <v>54</v>
      </c>
      <c r="GZ16" s="2" t="s">
        <v>141</v>
      </c>
      <c r="HA16" s="2" t="s">
        <v>1</v>
      </c>
      <c r="HB16" s="2" t="s">
        <v>1</v>
      </c>
      <c r="HD16" s="2" t="s">
        <v>1</v>
      </c>
      <c r="HL16" s="2" t="s">
        <v>0</v>
      </c>
      <c r="HM16">
        <f t="shared" si="0"/>
        <v>35</v>
      </c>
      <c r="HN16">
        <f t="shared" si="1"/>
        <v>5</v>
      </c>
      <c r="HO16">
        <f t="shared" si="2"/>
        <v>9</v>
      </c>
      <c r="HP16" s="1">
        <f t="shared" si="3"/>
        <v>8</v>
      </c>
      <c r="HQ16" s="1">
        <f t="shared" si="4"/>
        <v>15</v>
      </c>
      <c r="HR16" s="1">
        <f t="shared" si="5"/>
        <v>0</v>
      </c>
      <c r="HS16" s="1">
        <f t="shared" si="6"/>
        <v>13</v>
      </c>
      <c r="HT16" s="1">
        <f t="shared" si="7"/>
        <v>50</v>
      </c>
      <c r="HU16" s="1">
        <f t="shared" si="8"/>
        <v>3060</v>
      </c>
      <c r="HV16" s="1">
        <v>1</v>
      </c>
      <c r="HW16" s="1">
        <v>2</v>
      </c>
      <c r="HX16" s="1">
        <v>1</v>
      </c>
      <c r="HY16" s="1">
        <v>0</v>
      </c>
      <c r="HZ16" s="1">
        <v>1</v>
      </c>
      <c r="IA16" s="1">
        <v>2</v>
      </c>
      <c r="IB16" s="1">
        <v>1</v>
      </c>
      <c r="IC16" s="1">
        <v>8</v>
      </c>
    </row>
    <row r="17" spans="1:237" ht="15.75" customHeight="1" x14ac:dyDescent="0.35">
      <c r="A17" s="4">
        <v>43965.071986631941</v>
      </c>
      <c r="B17" s="2" t="s">
        <v>2563</v>
      </c>
      <c r="C17" s="2">
        <v>9</v>
      </c>
      <c r="D17" s="2"/>
      <c r="E17" s="2"/>
      <c r="F17" s="2"/>
      <c r="G17" s="2"/>
      <c r="H17" s="2"/>
      <c r="I17" s="2"/>
      <c r="J17" s="2" t="s">
        <v>7</v>
      </c>
      <c r="L17" s="2" t="s">
        <v>9</v>
      </c>
      <c r="M17" s="2" t="s">
        <v>43</v>
      </c>
      <c r="N17" s="2" t="s">
        <v>7</v>
      </c>
      <c r="P17" s="2" t="s">
        <v>1373</v>
      </c>
      <c r="Q17" s="2" t="s">
        <v>20</v>
      </c>
      <c r="R17" s="2" t="s">
        <v>40</v>
      </c>
      <c r="S17" s="2" t="s">
        <v>20</v>
      </c>
      <c r="T17" s="2" t="s">
        <v>20</v>
      </c>
      <c r="U17" s="2" t="s">
        <v>20</v>
      </c>
      <c r="V17" s="2" t="s">
        <v>134</v>
      </c>
      <c r="W17" s="2" t="s">
        <v>20</v>
      </c>
      <c r="X17" s="2" t="s">
        <v>20</v>
      </c>
      <c r="Y17" s="2">
        <v>1</v>
      </c>
      <c r="Z17" s="2" t="s">
        <v>349</v>
      </c>
      <c r="AA17" s="2" t="s">
        <v>9</v>
      </c>
      <c r="AB17" s="2" t="s">
        <v>1372</v>
      </c>
      <c r="AC17" s="2" t="s">
        <v>9</v>
      </c>
      <c r="AD17" s="2" t="s">
        <v>1371</v>
      </c>
      <c r="AE17" s="2" t="s">
        <v>9</v>
      </c>
      <c r="AF17" s="2" t="s">
        <v>35</v>
      </c>
      <c r="AG17" s="2" t="s">
        <v>256</v>
      </c>
      <c r="AH17" s="2" t="s">
        <v>9</v>
      </c>
      <c r="AI17" s="2" t="s">
        <v>1370</v>
      </c>
      <c r="AJ17" s="2">
        <v>0</v>
      </c>
      <c r="AK17" s="2">
        <v>0</v>
      </c>
      <c r="AL17" s="2">
        <v>3</v>
      </c>
      <c r="AM17" s="2">
        <v>60</v>
      </c>
      <c r="AN17" s="2">
        <v>3</v>
      </c>
      <c r="AO17" s="2">
        <v>25</v>
      </c>
      <c r="AP17" s="2">
        <v>420</v>
      </c>
      <c r="AQ17" s="2">
        <v>3</v>
      </c>
      <c r="AR17" s="2">
        <v>3</v>
      </c>
      <c r="AS17" s="2">
        <v>2</v>
      </c>
      <c r="AT17" s="2">
        <v>3</v>
      </c>
      <c r="AU17" s="2">
        <v>3</v>
      </c>
      <c r="AV17" s="2">
        <v>3</v>
      </c>
      <c r="AW17" s="2">
        <v>3</v>
      </c>
      <c r="AX17" s="2">
        <v>2</v>
      </c>
      <c r="AY17" s="2">
        <v>2</v>
      </c>
      <c r="AZ17" s="2">
        <v>3</v>
      </c>
      <c r="BA17" s="2">
        <v>4</v>
      </c>
      <c r="BB17" s="2">
        <v>3</v>
      </c>
      <c r="BC17" s="2">
        <v>2</v>
      </c>
      <c r="BD17" s="2">
        <v>3</v>
      </c>
      <c r="BE17" s="2">
        <v>3</v>
      </c>
      <c r="BF17" s="2">
        <v>3</v>
      </c>
      <c r="BG17" s="2">
        <v>3</v>
      </c>
      <c r="BH17" s="2">
        <v>2</v>
      </c>
      <c r="BI17" s="2">
        <v>3</v>
      </c>
      <c r="BJ17" s="2">
        <v>3</v>
      </c>
      <c r="BK17" s="2">
        <v>2</v>
      </c>
      <c r="BL17" s="2">
        <v>1</v>
      </c>
      <c r="BM17" s="2">
        <v>4</v>
      </c>
      <c r="BN17" s="2">
        <v>2</v>
      </c>
      <c r="BO17" s="2">
        <v>2</v>
      </c>
      <c r="BP17" s="2">
        <v>1</v>
      </c>
      <c r="BQ17" s="2">
        <v>1</v>
      </c>
      <c r="BR17" s="2">
        <v>2</v>
      </c>
      <c r="BS17" s="2">
        <v>2</v>
      </c>
      <c r="BT17" s="2">
        <v>2</v>
      </c>
      <c r="BU17" s="2">
        <v>1</v>
      </c>
      <c r="BV17" s="2">
        <v>1</v>
      </c>
      <c r="BW17" s="2">
        <v>2</v>
      </c>
      <c r="BX17" s="2">
        <v>0</v>
      </c>
      <c r="BY17" s="2">
        <v>2</v>
      </c>
      <c r="BZ17" s="2">
        <v>3</v>
      </c>
      <c r="CA17" s="2">
        <v>3</v>
      </c>
      <c r="CB17" s="2">
        <v>2</v>
      </c>
      <c r="CC17" s="2">
        <v>1</v>
      </c>
      <c r="CD17" s="2">
        <v>3</v>
      </c>
      <c r="CE17" s="2">
        <v>2</v>
      </c>
      <c r="CF17" s="2">
        <v>2</v>
      </c>
      <c r="CG17" s="2">
        <v>1</v>
      </c>
      <c r="CH17" s="2">
        <v>3</v>
      </c>
      <c r="CI17" s="2">
        <v>2</v>
      </c>
      <c r="CJ17" s="2">
        <v>3</v>
      </c>
      <c r="CK17" s="2">
        <v>1</v>
      </c>
      <c r="CL17" s="2">
        <v>1</v>
      </c>
      <c r="CM17" s="2">
        <v>2</v>
      </c>
      <c r="CN17" s="2">
        <v>1</v>
      </c>
      <c r="CO17" s="2">
        <v>0</v>
      </c>
      <c r="CP17" s="2">
        <v>1</v>
      </c>
      <c r="CQ17" s="2">
        <v>0</v>
      </c>
      <c r="CR17" s="2">
        <v>3</v>
      </c>
      <c r="CS17" s="2">
        <v>0</v>
      </c>
      <c r="CT17" s="2">
        <v>2</v>
      </c>
      <c r="CU17" s="2">
        <v>2</v>
      </c>
      <c r="CV17" s="2">
        <v>4</v>
      </c>
      <c r="CW17" s="2">
        <v>2</v>
      </c>
      <c r="CX17" s="2">
        <v>2</v>
      </c>
      <c r="CY17" s="2">
        <v>2</v>
      </c>
      <c r="CZ17" s="2">
        <v>3</v>
      </c>
      <c r="DA17" s="2">
        <v>1</v>
      </c>
      <c r="DB17" s="2">
        <v>1</v>
      </c>
      <c r="DC17" s="2">
        <v>2</v>
      </c>
      <c r="DD17" s="2">
        <v>3</v>
      </c>
      <c r="DE17" s="2">
        <v>2</v>
      </c>
      <c r="DF17" s="2">
        <v>2</v>
      </c>
      <c r="DG17" s="2">
        <v>1</v>
      </c>
      <c r="DH17" s="2">
        <v>4</v>
      </c>
      <c r="DI17" s="2">
        <v>2</v>
      </c>
      <c r="DJ17" s="2">
        <v>4</v>
      </c>
      <c r="DK17" s="2">
        <v>3</v>
      </c>
      <c r="DL17" s="2">
        <v>2</v>
      </c>
      <c r="DM17" s="2">
        <v>1</v>
      </c>
      <c r="DN17" s="2">
        <v>3</v>
      </c>
      <c r="DO17" s="254" t="s">
        <v>1368</v>
      </c>
      <c r="DP17" s="2" t="s">
        <v>253</v>
      </c>
      <c r="DQ17" s="3" t="s">
        <v>1367</v>
      </c>
      <c r="DR17" s="2">
        <v>9</v>
      </c>
      <c r="DS17" s="2" t="s">
        <v>103</v>
      </c>
      <c r="DT17" s="2" t="s">
        <v>26</v>
      </c>
      <c r="DU17" s="2" t="s">
        <v>26</v>
      </c>
      <c r="DV17" s="2" t="s">
        <v>26</v>
      </c>
      <c r="DW17" s="2" t="s">
        <v>26</v>
      </c>
      <c r="DX17" s="2" t="s">
        <v>103</v>
      </c>
      <c r="DY17" s="2" t="s">
        <v>103</v>
      </c>
      <c r="DZ17" s="2" t="s">
        <v>103</v>
      </c>
      <c r="EA17" s="2" t="s">
        <v>26</v>
      </c>
      <c r="EB17" s="2" t="s">
        <v>7</v>
      </c>
      <c r="EC17" s="2" t="s">
        <v>26</v>
      </c>
      <c r="ED17" s="2" t="s">
        <v>26</v>
      </c>
      <c r="EE17" s="2" t="s">
        <v>101</v>
      </c>
      <c r="EF17" s="2" t="s">
        <v>100</v>
      </c>
      <c r="EG17" s="198">
        <v>240</v>
      </c>
      <c r="EH17" s="2" t="s">
        <v>7</v>
      </c>
      <c r="EI17" s="2" t="s">
        <v>9</v>
      </c>
      <c r="EJ17" s="2" t="s">
        <v>1366</v>
      </c>
      <c r="EK17" s="2" t="s">
        <v>96</v>
      </c>
      <c r="EL17" s="2" t="s">
        <v>96</v>
      </c>
      <c r="EM17" s="2">
        <v>4</v>
      </c>
      <c r="EN17" s="2">
        <v>3</v>
      </c>
      <c r="EO17" s="2">
        <v>4</v>
      </c>
      <c r="EP17" s="2">
        <v>3</v>
      </c>
      <c r="EQ17" s="2" t="s">
        <v>16</v>
      </c>
      <c r="ER17" s="2" t="s">
        <v>1346</v>
      </c>
      <c r="ES17" s="2" t="s">
        <v>19</v>
      </c>
      <c r="ET17" s="2" t="s">
        <v>18</v>
      </c>
      <c r="EU17" s="2" t="s">
        <v>20</v>
      </c>
      <c r="EV17" s="2">
        <v>4</v>
      </c>
      <c r="EW17" s="2">
        <v>5</v>
      </c>
      <c r="EX17" s="2">
        <v>4</v>
      </c>
      <c r="EY17" s="2">
        <v>5</v>
      </c>
      <c r="EZ17" s="2" t="s">
        <v>1365</v>
      </c>
      <c r="FA17" s="2" t="s">
        <v>14</v>
      </c>
      <c r="FB17" s="2" t="s">
        <v>9</v>
      </c>
      <c r="FC17" s="2" t="s">
        <v>58</v>
      </c>
      <c r="FD17" s="2" t="s">
        <v>162</v>
      </c>
      <c r="FE17" s="2" t="s">
        <v>13</v>
      </c>
      <c r="FF17" s="2" t="s">
        <v>7</v>
      </c>
      <c r="FG17" s="2" t="s">
        <v>7</v>
      </c>
      <c r="FH17" s="2" t="s">
        <v>143</v>
      </c>
      <c r="FI17" s="2" t="s">
        <v>92</v>
      </c>
      <c r="FM17" s="2" t="s">
        <v>865</v>
      </c>
      <c r="FN17" s="2" t="s">
        <v>7</v>
      </c>
      <c r="FO17" s="2" t="s">
        <v>7</v>
      </c>
      <c r="FP17" s="2" t="s">
        <v>7</v>
      </c>
      <c r="FR17" s="2" t="s">
        <v>7</v>
      </c>
      <c r="FS17" s="2" t="s">
        <v>7</v>
      </c>
      <c r="FU17" s="2" t="s">
        <v>7</v>
      </c>
      <c r="FV17" s="2" t="s">
        <v>7</v>
      </c>
      <c r="FW17" s="2" t="s">
        <v>337</v>
      </c>
      <c r="GA17" s="2">
        <v>3</v>
      </c>
      <c r="GF17" s="2" t="s">
        <v>5</v>
      </c>
      <c r="GV17" s="2" t="s">
        <v>54</v>
      </c>
      <c r="GZ17" s="2" t="s">
        <v>141</v>
      </c>
      <c r="HA17" s="2" t="s">
        <v>1</v>
      </c>
      <c r="HB17" s="2" t="s">
        <v>1</v>
      </c>
      <c r="HD17" s="2" t="s">
        <v>1</v>
      </c>
      <c r="HL17" s="2" t="s">
        <v>0</v>
      </c>
      <c r="HM17">
        <f t="shared" si="0"/>
        <v>44</v>
      </c>
      <c r="HN17">
        <f t="shared" si="1"/>
        <v>10</v>
      </c>
      <c r="HO17">
        <f t="shared" si="2"/>
        <v>10</v>
      </c>
      <c r="HP17" s="1">
        <f t="shared" si="3"/>
        <v>10</v>
      </c>
      <c r="HQ17" s="1">
        <f t="shared" si="4"/>
        <v>12</v>
      </c>
      <c r="HR17" s="1">
        <f t="shared" si="5"/>
        <v>8</v>
      </c>
      <c r="HS17" s="1">
        <f t="shared" si="6"/>
        <v>13</v>
      </c>
      <c r="HT17" s="1">
        <f t="shared" si="7"/>
        <v>46</v>
      </c>
      <c r="HU17" s="1">
        <f t="shared" si="8"/>
        <v>907.5</v>
      </c>
      <c r="HV17" s="1">
        <v>1</v>
      </c>
      <c r="HW17" s="1">
        <v>1</v>
      </c>
      <c r="HX17" s="1">
        <v>0</v>
      </c>
      <c r="HY17" s="1">
        <v>0</v>
      </c>
      <c r="HZ17" s="1">
        <v>1</v>
      </c>
      <c r="IA17" s="1">
        <v>0</v>
      </c>
      <c r="IB17" s="1">
        <v>1</v>
      </c>
      <c r="IC17" s="1">
        <v>4</v>
      </c>
    </row>
    <row r="18" spans="1:237" ht="15.75" customHeight="1" x14ac:dyDescent="0.35">
      <c r="A18" s="4">
        <v>43965.450608530096</v>
      </c>
      <c r="B18" s="2" t="s">
        <v>2566</v>
      </c>
      <c r="C18" s="2">
        <v>8</v>
      </c>
      <c r="D18" s="2"/>
      <c r="E18" s="2"/>
      <c r="F18" s="2"/>
      <c r="G18" s="2"/>
      <c r="H18" s="2"/>
      <c r="I18" s="2"/>
      <c r="J18" s="2" t="s">
        <v>9</v>
      </c>
      <c r="L18" s="2" t="s">
        <v>9</v>
      </c>
      <c r="M18" s="2" t="s">
        <v>351</v>
      </c>
      <c r="N18" s="2" t="s">
        <v>7</v>
      </c>
      <c r="P18" s="2">
        <v>1</v>
      </c>
      <c r="Q18" s="2" t="s">
        <v>20</v>
      </c>
      <c r="R18" s="2" t="s">
        <v>40</v>
      </c>
      <c r="S18" s="2" t="s">
        <v>20</v>
      </c>
      <c r="T18" s="2" t="s">
        <v>20</v>
      </c>
      <c r="U18" s="2" t="s">
        <v>20</v>
      </c>
      <c r="V18" s="2" t="s">
        <v>80</v>
      </c>
      <c r="W18" s="2" t="s">
        <v>20</v>
      </c>
      <c r="X18" s="2">
        <v>3</v>
      </c>
      <c r="Y18" s="2" t="s">
        <v>20</v>
      </c>
      <c r="Z18" s="2" t="s">
        <v>38</v>
      </c>
      <c r="AA18" s="2" t="s">
        <v>9</v>
      </c>
      <c r="AB18" s="2" t="s">
        <v>1478</v>
      </c>
      <c r="AC18" s="2" t="s">
        <v>9</v>
      </c>
      <c r="AD18" s="2" t="s">
        <v>1477</v>
      </c>
      <c r="AE18" s="2" t="s">
        <v>9</v>
      </c>
      <c r="AF18" s="2" t="s">
        <v>35</v>
      </c>
      <c r="AG18" s="2" t="s">
        <v>34</v>
      </c>
      <c r="AH18" s="2" t="s">
        <v>9</v>
      </c>
      <c r="AJ18" s="2">
        <v>1</v>
      </c>
      <c r="AK18" s="2">
        <v>40</v>
      </c>
      <c r="AL18" s="2">
        <v>0</v>
      </c>
      <c r="AM18" s="2">
        <v>0</v>
      </c>
      <c r="AN18" s="2">
        <v>6</v>
      </c>
      <c r="AO18" s="2">
        <v>60</v>
      </c>
      <c r="AP18" s="2">
        <v>600</v>
      </c>
      <c r="AQ18" s="2">
        <v>3</v>
      </c>
      <c r="AR18" s="2">
        <v>2</v>
      </c>
      <c r="AS18" s="2">
        <v>3</v>
      </c>
      <c r="AT18" s="2">
        <v>3</v>
      </c>
      <c r="AU18" s="2">
        <v>3</v>
      </c>
      <c r="AV18" s="2">
        <v>2</v>
      </c>
      <c r="AW18" s="2">
        <v>3</v>
      </c>
      <c r="AX18" s="2">
        <v>2</v>
      </c>
      <c r="AY18" s="2">
        <v>3</v>
      </c>
      <c r="AZ18" s="2">
        <v>3</v>
      </c>
      <c r="BA18" s="2">
        <v>2</v>
      </c>
      <c r="BB18" s="2">
        <v>3</v>
      </c>
      <c r="BC18" s="2">
        <v>2</v>
      </c>
      <c r="BD18" s="2">
        <v>4</v>
      </c>
      <c r="BE18" s="2">
        <v>2</v>
      </c>
      <c r="BF18" s="2">
        <v>2</v>
      </c>
      <c r="BG18" s="2">
        <v>3</v>
      </c>
      <c r="BH18" s="2">
        <v>3</v>
      </c>
      <c r="BI18" s="2">
        <v>3</v>
      </c>
      <c r="BJ18" s="2">
        <v>3</v>
      </c>
      <c r="BK18" s="2">
        <v>3</v>
      </c>
      <c r="BL18" s="2">
        <v>2</v>
      </c>
      <c r="BM18" s="2">
        <v>3</v>
      </c>
      <c r="BN18" s="2">
        <v>3</v>
      </c>
      <c r="BO18" s="2">
        <v>2</v>
      </c>
      <c r="BP18" s="2">
        <v>2</v>
      </c>
      <c r="BQ18" s="2">
        <v>1</v>
      </c>
      <c r="BR18" s="2">
        <v>3</v>
      </c>
      <c r="BS18" s="2">
        <v>3</v>
      </c>
      <c r="BT18" s="2">
        <v>2</v>
      </c>
      <c r="BU18" s="2">
        <v>2</v>
      </c>
      <c r="BV18" s="2">
        <v>3</v>
      </c>
      <c r="BW18" s="2">
        <v>2</v>
      </c>
      <c r="BX18" s="2">
        <v>3</v>
      </c>
      <c r="BY18" s="2">
        <v>2</v>
      </c>
      <c r="BZ18" s="2">
        <v>4</v>
      </c>
      <c r="CA18" s="2">
        <v>3</v>
      </c>
      <c r="CB18" s="2">
        <v>3</v>
      </c>
      <c r="CC18" s="2">
        <v>1</v>
      </c>
      <c r="CD18" s="2">
        <v>2</v>
      </c>
      <c r="CE18" s="2">
        <v>3</v>
      </c>
      <c r="CF18" s="2">
        <v>3</v>
      </c>
      <c r="CG18" s="2">
        <v>2</v>
      </c>
      <c r="CH18" s="2">
        <v>2</v>
      </c>
      <c r="CI18" s="2">
        <v>2</v>
      </c>
      <c r="CJ18" s="2">
        <v>1</v>
      </c>
      <c r="CK18" s="2">
        <v>3</v>
      </c>
      <c r="CL18" s="2">
        <v>1</v>
      </c>
      <c r="CM18" s="2">
        <v>3</v>
      </c>
      <c r="CN18" s="2">
        <v>2</v>
      </c>
      <c r="CO18" s="2">
        <v>2</v>
      </c>
      <c r="CP18" s="2">
        <v>1</v>
      </c>
      <c r="CQ18" s="2">
        <v>2</v>
      </c>
      <c r="CR18" s="2">
        <v>3</v>
      </c>
      <c r="CS18" s="2">
        <v>3</v>
      </c>
      <c r="CT18" s="2">
        <v>4</v>
      </c>
      <c r="CU18" s="2">
        <v>3</v>
      </c>
      <c r="CV18" s="2">
        <v>3</v>
      </c>
      <c r="CW18" s="2">
        <v>2</v>
      </c>
      <c r="CX18" s="2">
        <v>3</v>
      </c>
      <c r="CY18" s="2">
        <v>3</v>
      </c>
      <c r="CZ18" s="2">
        <v>4</v>
      </c>
      <c r="DA18" s="2">
        <v>2</v>
      </c>
      <c r="DB18" s="2">
        <v>2</v>
      </c>
      <c r="DC18" s="2">
        <v>2</v>
      </c>
      <c r="DD18" s="2">
        <v>1</v>
      </c>
      <c r="DE18" s="2">
        <v>2</v>
      </c>
      <c r="DF18" s="2">
        <v>3</v>
      </c>
      <c r="DG18" s="2">
        <v>2</v>
      </c>
      <c r="DH18" s="2">
        <v>3</v>
      </c>
      <c r="DI18" s="2">
        <v>1</v>
      </c>
      <c r="DJ18" s="2">
        <v>3</v>
      </c>
      <c r="DK18" s="2">
        <v>3</v>
      </c>
      <c r="DL18" s="2">
        <v>3</v>
      </c>
      <c r="DM18" s="2">
        <v>2</v>
      </c>
      <c r="DN18" s="2">
        <v>3</v>
      </c>
      <c r="DO18" s="254" t="s">
        <v>708</v>
      </c>
      <c r="DP18" s="2">
        <v>15</v>
      </c>
      <c r="DQ18" s="3" t="s">
        <v>1476</v>
      </c>
      <c r="DR18" s="2">
        <v>5</v>
      </c>
      <c r="DS18" s="2" t="s">
        <v>69</v>
      </c>
      <c r="DT18" s="2" t="s">
        <v>26</v>
      </c>
      <c r="DU18" s="2" t="s">
        <v>69</v>
      </c>
      <c r="DV18" s="2" t="s">
        <v>26</v>
      </c>
      <c r="DW18" s="2" t="s">
        <v>26</v>
      </c>
      <c r="DX18" s="2" t="s">
        <v>69</v>
      </c>
      <c r="DY18" s="2" t="s">
        <v>26</v>
      </c>
      <c r="DZ18" s="2" t="s">
        <v>103</v>
      </c>
      <c r="EA18" s="2" t="s">
        <v>26</v>
      </c>
      <c r="EB18" s="2" t="s">
        <v>1475</v>
      </c>
      <c r="EC18" s="2" t="s">
        <v>26</v>
      </c>
      <c r="ED18" s="2" t="s">
        <v>26</v>
      </c>
      <c r="EE18" s="2" t="s">
        <v>101</v>
      </c>
      <c r="EF18" s="2" t="s">
        <v>65</v>
      </c>
      <c r="EG18" s="198">
        <v>280</v>
      </c>
      <c r="EH18" s="2" t="s">
        <v>9</v>
      </c>
      <c r="EI18" s="2" t="s">
        <v>9</v>
      </c>
      <c r="EK18" s="2" t="s">
        <v>60</v>
      </c>
      <c r="EL18" s="2" t="s">
        <v>22</v>
      </c>
      <c r="EM18" s="2">
        <v>3</v>
      </c>
      <c r="EN18" s="2">
        <v>2</v>
      </c>
      <c r="EO18" s="2">
        <v>4</v>
      </c>
      <c r="EP18" s="2">
        <v>2</v>
      </c>
      <c r="EQ18" s="2" t="s">
        <v>1346</v>
      </c>
      <c r="ER18" s="2" t="s">
        <v>19</v>
      </c>
      <c r="ES18" s="2" t="s">
        <v>20</v>
      </c>
      <c r="ET18" s="2" t="s">
        <v>16</v>
      </c>
      <c r="EU18" s="2" t="s">
        <v>18</v>
      </c>
      <c r="EV18" s="2">
        <v>2</v>
      </c>
      <c r="EW18" s="2">
        <v>5</v>
      </c>
      <c r="EX18" s="2">
        <v>5</v>
      </c>
      <c r="EY18" s="2">
        <v>4</v>
      </c>
      <c r="FA18" s="2" t="s">
        <v>14</v>
      </c>
      <c r="FB18" s="2" t="s">
        <v>9</v>
      </c>
      <c r="FC18" s="2" t="s">
        <v>94</v>
      </c>
      <c r="FD18" s="2" t="s">
        <v>162</v>
      </c>
      <c r="FE18" s="2" t="s">
        <v>7</v>
      </c>
      <c r="FF18" s="2" t="s">
        <v>7</v>
      </c>
      <c r="FG18" s="2" t="s">
        <v>7</v>
      </c>
      <c r="FH18" s="2" t="s">
        <v>143</v>
      </c>
      <c r="FI18" s="2" t="s">
        <v>92</v>
      </c>
      <c r="FJ18" s="2" t="s">
        <v>7</v>
      </c>
      <c r="FK18" s="2" t="s">
        <v>7</v>
      </c>
      <c r="FM18" s="2" t="s">
        <v>20</v>
      </c>
      <c r="FN18" s="2" t="s">
        <v>7</v>
      </c>
      <c r="FO18" s="2" t="s">
        <v>7</v>
      </c>
      <c r="FP18" s="2" t="s">
        <v>7</v>
      </c>
      <c r="FR18" s="2" t="s">
        <v>7</v>
      </c>
      <c r="FS18" s="2" t="s">
        <v>7</v>
      </c>
      <c r="FW18" s="2" t="s">
        <v>308</v>
      </c>
      <c r="FZ18" s="2">
        <v>6</v>
      </c>
      <c r="GF18" s="2" t="s">
        <v>5</v>
      </c>
      <c r="GV18" s="2" t="s">
        <v>54</v>
      </c>
      <c r="GZ18" s="2" t="s">
        <v>141</v>
      </c>
      <c r="HB18" s="2" t="s">
        <v>293</v>
      </c>
      <c r="HC18" s="2" t="s">
        <v>486</v>
      </c>
      <c r="HD18" s="2" t="s">
        <v>1</v>
      </c>
      <c r="HL18" s="2" t="s">
        <v>0</v>
      </c>
      <c r="HM18">
        <f t="shared" si="0"/>
        <v>47</v>
      </c>
      <c r="HN18">
        <f t="shared" si="1"/>
        <v>14</v>
      </c>
      <c r="HO18">
        <f t="shared" si="2"/>
        <v>13</v>
      </c>
      <c r="HP18" s="1">
        <f t="shared" si="3"/>
        <v>19</v>
      </c>
      <c r="HQ18" s="1">
        <f t="shared" si="4"/>
        <v>17</v>
      </c>
      <c r="HR18" s="1">
        <f t="shared" si="5"/>
        <v>13</v>
      </c>
      <c r="HS18" s="1">
        <f t="shared" si="6"/>
        <v>13</v>
      </c>
      <c r="HT18" s="1">
        <f t="shared" si="7"/>
        <v>54</v>
      </c>
      <c r="HU18" s="1">
        <f t="shared" si="8"/>
        <v>1220</v>
      </c>
      <c r="HV18" s="1">
        <v>2</v>
      </c>
      <c r="HW18" s="1">
        <v>1</v>
      </c>
      <c r="HX18" s="1">
        <v>2</v>
      </c>
      <c r="HY18" s="1">
        <v>3</v>
      </c>
      <c r="HZ18" s="1">
        <v>1</v>
      </c>
      <c r="IA18" s="1">
        <v>0</v>
      </c>
      <c r="IB18" s="1">
        <v>1</v>
      </c>
      <c r="IC18" s="1">
        <v>10</v>
      </c>
    </row>
    <row r="19" spans="1:237" ht="15.75" customHeight="1" x14ac:dyDescent="0.35">
      <c r="A19" s="4">
        <v>43967.560486817129</v>
      </c>
      <c r="B19" s="2" t="s">
        <v>2568</v>
      </c>
      <c r="C19" s="2">
        <v>9</v>
      </c>
      <c r="D19" s="2"/>
      <c r="E19" s="2"/>
      <c r="F19" s="2"/>
      <c r="G19" s="2"/>
      <c r="H19" s="2"/>
      <c r="I19" s="2"/>
      <c r="J19" s="2" t="s">
        <v>7</v>
      </c>
      <c r="L19" s="2" t="s">
        <v>7</v>
      </c>
      <c r="N19" s="2" t="s">
        <v>7</v>
      </c>
      <c r="Q19" s="2" t="s">
        <v>20</v>
      </c>
      <c r="R19" s="2" t="s">
        <v>81</v>
      </c>
      <c r="S19" s="2" t="s">
        <v>20</v>
      </c>
      <c r="T19" s="2" t="s">
        <v>20</v>
      </c>
      <c r="U19" s="2" t="s">
        <v>20</v>
      </c>
      <c r="V19" s="2" t="s">
        <v>39</v>
      </c>
      <c r="W19" s="2">
        <v>1</v>
      </c>
      <c r="X19" s="2" t="s">
        <v>20</v>
      </c>
      <c r="Y19" s="2">
        <v>1</v>
      </c>
      <c r="Z19" s="2" t="s">
        <v>38</v>
      </c>
      <c r="AA19" s="2" t="s">
        <v>9</v>
      </c>
      <c r="AB19" s="2" t="s">
        <v>1434</v>
      </c>
      <c r="AC19" s="2" t="s">
        <v>7</v>
      </c>
      <c r="AE19" s="2" t="s">
        <v>9</v>
      </c>
      <c r="AF19" s="2" t="s">
        <v>112</v>
      </c>
      <c r="AG19" s="2" t="s">
        <v>256</v>
      </c>
      <c r="AH19" s="2" t="s">
        <v>9</v>
      </c>
      <c r="AI19" s="2" t="s">
        <v>1433</v>
      </c>
      <c r="AJ19" s="2">
        <v>1</v>
      </c>
      <c r="AK19" s="2">
        <v>90</v>
      </c>
      <c r="AL19" s="2">
        <v>2</v>
      </c>
      <c r="AM19" s="2">
        <v>35</v>
      </c>
      <c r="AN19" s="2">
        <v>2</v>
      </c>
      <c r="AO19" s="2">
        <v>20</v>
      </c>
      <c r="AP19" s="2">
        <v>480</v>
      </c>
      <c r="AQ19" s="2">
        <v>4</v>
      </c>
      <c r="AR19" s="2">
        <v>4</v>
      </c>
      <c r="AS19" s="2">
        <v>1</v>
      </c>
      <c r="AT19" s="2">
        <v>2</v>
      </c>
      <c r="AU19" s="2">
        <v>3</v>
      </c>
      <c r="AV19" s="2">
        <v>1</v>
      </c>
      <c r="AW19" s="2">
        <v>2</v>
      </c>
      <c r="AX19" s="2">
        <v>4</v>
      </c>
      <c r="AY19" s="2">
        <v>1</v>
      </c>
      <c r="AZ19" s="2">
        <v>4</v>
      </c>
      <c r="BA19" s="2">
        <v>4</v>
      </c>
      <c r="BB19" s="2">
        <v>2</v>
      </c>
      <c r="BC19" s="2">
        <v>1</v>
      </c>
      <c r="BD19" s="2">
        <v>2</v>
      </c>
      <c r="BE19" s="2">
        <v>4</v>
      </c>
      <c r="BF19" s="2">
        <v>3</v>
      </c>
      <c r="BG19" s="2">
        <v>2</v>
      </c>
      <c r="BH19" s="2">
        <v>1</v>
      </c>
      <c r="BI19" s="2">
        <v>3</v>
      </c>
      <c r="BJ19" s="2">
        <v>4</v>
      </c>
      <c r="BK19" s="2">
        <v>0</v>
      </c>
      <c r="BL19" s="2">
        <v>0</v>
      </c>
      <c r="BM19" s="2">
        <v>1</v>
      </c>
      <c r="BN19" s="2">
        <v>0</v>
      </c>
      <c r="BO19" s="2">
        <v>3</v>
      </c>
      <c r="BP19" s="2">
        <v>0</v>
      </c>
      <c r="BQ19" s="2">
        <v>0</v>
      </c>
      <c r="BR19" s="2">
        <v>0</v>
      </c>
      <c r="BS19" s="2">
        <v>2</v>
      </c>
      <c r="BT19" s="2">
        <v>0</v>
      </c>
      <c r="BU19" s="2">
        <v>0</v>
      </c>
      <c r="BV19" s="2">
        <v>0</v>
      </c>
      <c r="BW19" s="2">
        <v>3</v>
      </c>
      <c r="BX19" s="2">
        <v>0</v>
      </c>
      <c r="BY19" s="2">
        <v>0</v>
      </c>
      <c r="BZ19" s="2">
        <v>1</v>
      </c>
      <c r="CA19" s="2">
        <v>2</v>
      </c>
      <c r="CB19" s="2">
        <v>1</v>
      </c>
      <c r="CC19" s="2">
        <v>1</v>
      </c>
      <c r="CD19" s="2">
        <v>0</v>
      </c>
      <c r="CE19" s="2">
        <v>0</v>
      </c>
      <c r="CF19" s="2">
        <v>0</v>
      </c>
      <c r="CG19" s="2">
        <v>0</v>
      </c>
      <c r="CH19" s="2">
        <v>3</v>
      </c>
      <c r="CI19" s="2">
        <v>0</v>
      </c>
      <c r="CJ19" s="2">
        <v>1</v>
      </c>
      <c r="CK19" s="2">
        <v>1</v>
      </c>
      <c r="CL19" s="2">
        <v>0</v>
      </c>
      <c r="CM19" s="2">
        <v>0</v>
      </c>
      <c r="CN19" s="2">
        <v>0</v>
      </c>
      <c r="CO19" s="2">
        <v>0</v>
      </c>
      <c r="CP19" s="2">
        <v>2</v>
      </c>
      <c r="CQ19" s="2">
        <v>0</v>
      </c>
      <c r="CR19" s="2">
        <v>2</v>
      </c>
      <c r="CS19" s="2">
        <v>0</v>
      </c>
      <c r="CT19" s="2">
        <v>0</v>
      </c>
      <c r="CU19" s="2">
        <v>0</v>
      </c>
      <c r="CV19" s="2">
        <v>2</v>
      </c>
      <c r="CW19" s="2">
        <v>1</v>
      </c>
      <c r="CX19" s="2">
        <v>1</v>
      </c>
      <c r="CY19" s="2">
        <v>1</v>
      </c>
      <c r="CZ19" s="2">
        <v>1</v>
      </c>
      <c r="DA19" s="2">
        <v>1</v>
      </c>
      <c r="DB19" s="2">
        <v>1</v>
      </c>
      <c r="DC19" s="2">
        <v>1</v>
      </c>
      <c r="DD19" s="2">
        <v>1</v>
      </c>
      <c r="DE19" s="2">
        <v>1</v>
      </c>
      <c r="DF19" s="2">
        <v>1</v>
      </c>
      <c r="DG19" s="2">
        <v>2</v>
      </c>
      <c r="DH19" s="2">
        <v>1</v>
      </c>
      <c r="DI19" s="2">
        <v>1</v>
      </c>
      <c r="DJ19" s="2">
        <v>2</v>
      </c>
      <c r="DK19" s="2">
        <v>2</v>
      </c>
      <c r="DL19" s="2">
        <v>1</v>
      </c>
      <c r="DM19" s="2">
        <v>2</v>
      </c>
      <c r="DN19" s="2">
        <v>1</v>
      </c>
      <c r="DO19" s="254" t="s">
        <v>1431</v>
      </c>
      <c r="DP19" s="2" t="s">
        <v>253</v>
      </c>
      <c r="DQ19" s="3" t="s">
        <v>678</v>
      </c>
      <c r="DR19" s="2">
        <v>6</v>
      </c>
      <c r="DS19" s="2" t="s">
        <v>103</v>
      </c>
      <c r="DT19" s="2" t="s">
        <v>26</v>
      </c>
      <c r="DU19" s="2" t="s">
        <v>26</v>
      </c>
      <c r="DV19" s="2" t="s">
        <v>26</v>
      </c>
      <c r="DW19" s="2" t="s">
        <v>26</v>
      </c>
      <c r="DX19" s="2" t="s">
        <v>26</v>
      </c>
      <c r="DY19" s="2" t="s">
        <v>68</v>
      </c>
      <c r="DZ19" s="2" t="s">
        <v>26</v>
      </c>
      <c r="EA19" s="2" t="s">
        <v>69</v>
      </c>
      <c r="EB19" s="2" t="s">
        <v>102</v>
      </c>
      <c r="EC19" s="2" t="s">
        <v>26</v>
      </c>
      <c r="ED19" s="2" t="s">
        <v>25</v>
      </c>
      <c r="EE19" s="2" t="s">
        <v>24</v>
      </c>
      <c r="EF19" s="2" t="s">
        <v>100</v>
      </c>
      <c r="EG19" s="198">
        <v>15</v>
      </c>
      <c r="EH19" s="2" t="s">
        <v>9</v>
      </c>
      <c r="EI19" s="2" t="s">
        <v>9</v>
      </c>
      <c r="EK19" s="2" t="s">
        <v>21</v>
      </c>
      <c r="EL19" s="2" t="s">
        <v>21</v>
      </c>
      <c r="EM19" s="2">
        <v>3</v>
      </c>
      <c r="EN19" s="2">
        <v>4</v>
      </c>
      <c r="EO19" s="2">
        <v>4</v>
      </c>
      <c r="EP19" s="2">
        <v>3</v>
      </c>
      <c r="EQ19" s="2" t="s">
        <v>1346</v>
      </c>
      <c r="ER19" s="2" t="s">
        <v>20</v>
      </c>
      <c r="ES19" s="2" t="s">
        <v>16</v>
      </c>
      <c r="ET19" s="2" t="s">
        <v>19</v>
      </c>
      <c r="EU19" s="2" t="s">
        <v>18</v>
      </c>
      <c r="EV19" s="2">
        <v>3</v>
      </c>
      <c r="EW19" s="2">
        <v>1</v>
      </c>
      <c r="EX19" s="2">
        <v>1</v>
      </c>
      <c r="EY19" s="2">
        <v>3</v>
      </c>
      <c r="FA19" s="2" t="s">
        <v>14</v>
      </c>
      <c r="FB19" s="2" t="s">
        <v>9</v>
      </c>
      <c r="FC19" s="2" t="s">
        <v>94</v>
      </c>
      <c r="FD19" s="2" t="s">
        <v>58</v>
      </c>
      <c r="FE19" s="2" t="s">
        <v>7</v>
      </c>
      <c r="FF19" s="2" t="s">
        <v>7</v>
      </c>
      <c r="FG19" s="2" t="s">
        <v>7</v>
      </c>
      <c r="FH19" s="2" t="s">
        <v>12</v>
      </c>
      <c r="FI19" s="2" t="s">
        <v>11</v>
      </c>
      <c r="FJ19" s="2" t="s">
        <v>7</v>
      </c>
      <c r="FK19" s="2" t="s">
        <v>7</v>
      </c>
      <c r="FM19" s="2" t="s">
        <v>1430</v>
      </c>
      <c r="FN19" s="2" t="s">
        <v>7</v>
      </c>
      <c r="FO19" s="2" t="s">
        <v>7</v>
      </c>
      <c r="FP19" s="2" t="s">
        <v>9</v>
      </c>
      <c r="FQ19" s="2" t="s">
        <v>8</v>
      </c>
      <c r="FR19" s="2" t="s">
        <v>7</v>
      </c>
      <c r="FS19" s="2" t="s">
        <v>7</v>
      </c>
      <c r="FV19" s="2" t="s">
        <v>7</v>
      </c>
      <c r="FW19" s="2" t="s">
        <v>249</v>
      </c>
      <c r="FY19" s="2">
        <v>6</v>
      </c>
      <c r="GF19" s="2" t="s">
        <v>5</v>
      </c>
      <c r="GV19" s="2" t="s">
        <v>54</v>
      </c>
      <c r="GZ19" s="2" t="s">
        <v>141</v>
      </c>
      <c r="HA19" s="2" t="s">
        <v>248</v>
      </c>
      <c r="HB19" s="2" t="s">
        <v>1</v>
      </c>
      <c r="HD19" s="2" t="s">
        <v>1</v>
      </c>
      <c r="HL19" s="2" t="s">
        <v>0</v>
      </c>
      <c r="HM19">
        <f t="shared" si="0"/>
        <v>24</v>
      </c>
      <c r="HN19">
        <f t="shared" si="1"/>
        <v>4</v>
      </c>
      <c r="HO19">
        <f t="shared" si="2"/>
        <v>13</v>
      </c>
      <c r="HP19" s="1">
        <f t="shared" si="3"/>
        <v>0</v>
      </c>
      <c r="HQ19" s="1">
        <f t="shared" si="4"/>
        <v>2</v>
      </c>
      <c r="HR19" s="1">
        <f t="shared" si="5"/>
        <v>1</v>
      </c>
      <c r="HS19" s="1">
        <f t="shared" si="6"/>
        <v>3</v>
      </c>
      <c r="HT19" s="1">
        <f t="shared" si="7"/>
        <v>28</v>
      </c>
      <c r="HU19" s="1">
        <f t="shared" si="8"/>
        <v>1100</v>
      </c>
      <c r="HV19" s="1">
        <v>1</v>
      </c>
      <c r="HW19" s="1">
        <v>1</v>
      </c>
      <c r="HX19" s="1">
        <v>2</v>
      </c>
      <c r="HY19" s="1">
        <v>1</v>
      </c>
      <c r="HZ19" s="1">
        <v>1</v>
      </c>
      <c r="IA19" s="1">
        <v>0</v>
      </c>
      <c r="IB19" s="1">
        <v>1</v>
      </c>
      <c r="IC19" s="1">
        <v>7</v>
      </c>
    </row>
    <row r="20" spans="1:237" ht="15.75" customHeight="1" x14ac:dyDescent="0.35">
      <c r="A20" s="4">
        <v>43964.5157544213</v>
      </c>
      <c r="B20" s="2" t="s">
        <v>2569</v>
      </c>
      <c r="C20" s="2">
        <v>9</v>
      </c>
      <c r="D20" s="2"/>
      <c r="E20" s="2"/>
      <c r="F20" s="2"/>
      <c r="G20" s="2"/>
      <c r="H20" s="2"/>
      <c r="I20" s="2"/>
      <c r="J20" s="2" t="s">
        <v>7</v>
      </c>
      <c r="L20" s="2" t="s">
        <v>7</v>
      </c>
      <c r="N20" s="2" t="s">
        <v>7</v>
      </c>
      <c r="Q20" s="2" t="s">
        <v>20</v>
      </c>
      <c r="R20" s="2" t="s">
        <v>40</v>
      </c>
      <c r="S20" s="2" t="s">
        <v>494</v>
      </c>
      <c r="T20" s="2">
        <v>4</v>
      </c>
      <c r="U20" s="2" t="s">
        <v>494</v>
      </c>
      <c r="V20" s="2" t="s">
        <v>194</v>
      </c>
      <c r="W20" s="2" t="s">
        <v>20</v>
      </c>
      <c r="X20" s="2" t="s">
        <v>20</v>
      </c>
      <c r="Y20" s="2" t="s">
        <v>20</v>
      </c>
      <c r="Z20" s="2" t="s">
        <v>38</v>
      </c>
      <c r="AA20" s="2" t="s">
        <v>9</v>
      </c>
      <c r="AB20" s="2" t="s">
        <v>1515</v>
      </c>
      <c r="AC20" s="2" t="s">
        <v>7</v>
      </c>
      <c r="AE20" s="2" t="s">
        <v>9</v>
      </c>
      <c r="AF20" s="2" t="s">
        <v>35</v>
      </c>
      <c r="AG20" s="2" t="s">
        <v>34</v>
      </c>
      <c r="AH20" s="2" t="s">
        <v>9</v>
      </c>
      <c r="AI20" s="2" t="s">
        <v>1514</v>
      </c>
      <c r="AJ20" s="2">
        <v>2</v>
      </c>
      <c r="AK20" s="2">
        <v>45</v>
      </c>
      <c r="AL20" s="2">
        <v>0</v>
      </c>
      <c r="AM20" s="2">
        <v>0</v>
      </c>
      <c r="AN20" s="2">
        <v>3</v>
      </c>
      <c r="AO20" s="2">
        <v>45</v>
      </c>
      <c r="AP20" s="2">
        <v>720</v>
      </c>
      <c r="AQ20" s="2">
        <v>2</v>
      </c>
      <c r="AR20" s="2">
        <v>3</v>
      </c>
      <c r="AS20" s="2">
        <v>3</v>
      </c>
      <c r="AT20" s="2">
        <v>2</v>
      </c>
      <c r="AU20" s="2">
        <v>2</v>
      </c>
      <c r="AV20" s="2">
        <v>2</v>
      </c>
      <c r="AW20" s="2">
        <v>3</v>
      </c>
      <c r="AX20" s="2">
        <v>2</v>
      </c>
      <c r="AY20" s="2">
        <v>2</v>
      </c>
      <c r="AZ20" s="2">
        <v>2</v>
      </c>
      <c r="BA20" s="2">
        <v>3</v>
      </c>
      <c r="BB20" s="2">
        <v>3</v>
      </c>
      <c r="BC20" s="2">
        <v>3</v>
      </c>
      <c r="BD20" s="2">
        <v>3</v>
      </c>
      <c r="BE20" s="2">
        <v>2</v>
      </c>
      <c r="BF20" s="2">
        <v>2</v>
      </c>
      <c r="BG20" s="2">
        <v>2</v>
      </c>
      <c r="BH20" s="2">
        <v>2</v>
      </c>
      <c r="BI20" s="2">
        <v>2</v>
      </c>
      <c r="BJ20" s="2">
        <v>2</v>
      </c>
      <c r="BK20" s="2">
        <v>1</v>
      </c>
      <c r="BL20" s="2">
        <v>0</v>
      </c>
      <c r="BM20" s="2">
        <v>3</v>
      </c>
      <c r="BN20" s="2">
        <v>1</v>
      </c>
      <c r="BO20" s="2">
        <v>2</v>
      </c>
      <c r="BP20" s="2">
        <v>2</v>
      </c>
      <c r="BQ20" s="2">
        <v>0</v>
      </c>
      <c r="BR20" s="2">
        <v>2</v>
      </c>
      <c r="BS20" s="2">
        <v>1</v>
      </c>
      <c r="BT20" s="2">
        <v>2</v>
      </c>
      <c r="BU20" s="2">
        <v>1</v>
      </c>
      <c r="BV20" s="2">
        <v>2</v>
      </c>
      <c r="BW20" s="2">
        <v>1</v>
      </c>
      <c r="BX20" s="2">
        <v>1</v>
      </c>
      <c r="BY20" s="2">
        <v>3</v>
      </c>
      <c r="BZ20" s="2">
        <v>2</v>
      </c>
      <c r="CA20" s="2">
        <v>3</v>
      </c>
      <c r="CB20" s="2">
        <v>2</v>
      </c>
      <c r="CC20" s="2">
        <v>1</v>
      </c>
      <c r="CD20" s="2">
        <v>2</v>
      </c>
      <c r="CE20" s="2">
        <v>0</v>
      </c>
      <c r="CF20" s="2">
        <v>1</v>
      </c>
      <c r="CG20" s="2">
        <v>0</v>
      </c>
      <c r="CH20" s="2">
        <v>1</v>
      </c>
      <c r="CI20" s="2">
        <v>0</v>
      </c>
      <c r="CJ20" s="2">
        <v>2</v>
      </c>
      <c r="CK20" s="2">
        <v>2</v>
      </c>
      <c r="CL20" s="2">
        <v>0</v>
      </c>
      <c r="CM20" s="2">
        <v>2</v>
      </c>
      <c r="CN20" s="2">
        <v>0</v>
      </c>
      <c r="CO20" s="2">
        <v>0</v>
      </c>
      <c r="CP20" s="2">
        <v>1</v>
      </c>
      <c r="CQ20" s="2">
        <v>0</v>
      </c>
      <c r="CR20" s="2">
        <v>2</v>
      </c>
      <c r="CS20" s="2">
        <v>1</v>
      </c>
      <c r="CT20" s="2">
        <v>3</v>
      </c>
      <c r="CU20" s="2">
        <v>0</v>
      </c>
      <c r="CV20" s="2">
        <v>1</v>
      </c>
      <c r="CW20" s="2">
        <v>2</v>
      </c>
      <c r="CX20" s="2">
        <v>1</v>
      </c>
      <c r="CY20" s="2">
        <v>1</v>
      </c>
      <c r="CZ20" s="2">
        <v>1</v>
      </c>
      <c r="DA20" s="2">
        <v>1</v>
      </c>
      <c r="DB20" s="2">
        <v>1</v>
      </c>
      <c r="DC20" s="2">
        <v>1</v>
      </c>
      <c r="DD20" s="2">
        <v>1</v>
      </c>
      <c r="DE20" s="2">
        <v>1</v>
      </c>
      <c r="DF20" s="2">
        <v>1</v>
      </c>
      <c r="DG20" s="2">
        <v>1</v>
      </c>
      <c r="DH20" s="2">
        <v>1</v>
      </c>
      <c r="DI20" s="2">
        <v>1</v>
      </c>
      <c r="DJ20" s="2">
        <v>1</v>
      </c>
      <c r="DK20" s="2">
        <v>1</v>
      </c>
      <c r="DL20" s="2">
        <v>1</v>
      </c>
      <c r="DM20" s="2">
        <v>1</v>
      </c>
      <c r="DN20" s="2">
        <v>1</v>
      </c>
      <c r="DO20" s="254" t="s">
        <v>935</v>
      </c>
      <c r="DP20" s="2" t="s">
        <v>1512</v>
      </c>
      <c r="DQ20" s="3" t="s">
        <v>793</v>
      </c>
      <c r="DR20" s="2">
        <v>6</v>
      </c>
      <c r="DS20" s="2" t="s">
        <v>26</v>
      </c>
      <c r="DT20" s="2" t="s">
        <v>103</v>
      </c>
      <c r="DU20" s="2" t="s">
        <v>69</v>
      </c>
      <c r="DV20" s="2" t="s">
        <v>26</v>
      </c>
      <c r="DW20" s="2" t="s">
        <v>26</v>
      </c>
      <c r="DX20" s="2" t="s">
        <v>26</v>
      </c>
      <c r="DY20" s="2" t="s">
        <v>26</v>
      </c>
      <c r="DZ20" s="2" t="s">
        <v>26</v>
      </c>
      <c r="EA20" s="2" t="s">
        <v>26</v>
      </c>
      <c r="EB20" s="2" t="s">
        <v>378</v>
      </c>
      <c r="EC20" s="2" t="s">
        <v>26</v>
      </c>
      <c r="ED20" s="2" t="s">
        <v>26</v>
      </c>
      <c r="EE20" s="2" t="s">
        <v>101</v>
      </c>
      <c r="EF20" s="2" t="s">
        <v>100</v>
      </c>
      <c r="EG20" s="198">
        <v>30</v>
      </c>
      <c r="EH20" s="2" t="s">
        <v>9</v>
      </c>
      <c r="EI20" s="2" t="s">
        <v>9</v>
      </c>
      <c r="EJ20" s="2" t="s">
        <v>1511</v>
      </c>
      <c r="EK20" s="2" t="s">
        <v>96</v>
      </c>
      <c r="EL20" s="2" t="s">
        <v>96</v>
      </c>
      <c r="EM20" s="2">
        <v>5</v>
      </c>
      <c r="EN20" s="2">
        <v>2</v>
      </c>
      <c r="EO20" s="2">
        <v>5</v>
      </c>
      <c r="EP20" s="2">
        <v>1</v>
      </c>
      <c r="EQ20" s="2" t="s">
        <v>19</v>
      </c>
      <c r="ER20" s="2" t="s">
        <v>1346</v>
      </c>
      <c r="ES20" s="2" t="s">
        <v>18</v>
      </c>
      <c r="ET20" s="2" t="s">
        <v>16</v>
      </c>
      <c r="EU20" s="2" t="s">
        <v>20</v>
      </c>
      <c r="EV20" s="2">
        <v>2</v>
      </c>
      <c r="EW20" s="2">
        <v>3</v>
      </c>
      <c r="EX20" s="2">
        <v>1</v>
      </c>
      <c r="EY20" s="2">
        <v>5</v>
      </c>
      <c r="FA20" s="2" t="s">
        <v>14</v>
      </c>
      <c r="FB20" s="2" t="s">
        <v>9</v>
      </c>
      <c r="FC20" s="2" t="s">
        <v>58</v>
      </c>
      <c r="FD20" s="2" t="s">
        <v>162</v>
      </c>
      <c r="FE20" s="2" t="s">
        <v>7</v>
      </c>
      <c r="FF20" s="2" t="s">
        <v>7</v>
      </c>
      <c r="FG20" s="2" t="s">
        <v>7</v>
      </c>
      <c r="FH20" s="2" t="s">
        <v>12</v>
      </c>
      <c r="FI20" s="2" t="s">
        <v>57</v>
      </c>
      <c r="FJ20" s="2" t="s">
        <v>9</v>
      </c>
      <c r="FK20" s="2" t="s">
        <v>7</v>
      </c>
      <c r="FM20" s="2" t="s">
        <v>1510</v>
      </c>
      <c r="FN20" s="2" t="s">
        <v>9</v>
      </c>
      <c r="FO20" s="2" t="s">
        <v>9</v>
      </c>
      <c r="FP20" s="2" t="s">
        <v>9</v>
      </c>
      <c r="FQ20" s="2" t="s">
        <v>8</v>
      </c>
      <c r="FR20" s="2" t="s">
        <v>7</v>
      </c>
      <c r="FS20" s="2" t="s">
        <v>7</v>
      </c>
      <c r="FW20" s="2" t="s">
        <v>90</v>
      </c>
      <c r="GC20" s="2">
        <v>4</v>
      </c>
      <c r="GF20" s="2" t="s">
        <v>5</v>
      </c>
      <c r="GV20" s="2" t="s">
        <v>54</v>
      </c>
      <c r="GW20" s="2" t="s">
        <v>53</v>
      </c>
      <c r="GX20" s="2" t="s">
        <v>1</v>
      </c>
      <c r="GZ20" s="2" t="s">
        <v>1</v>
      </c>
      <c r="HD20" s="2" t="s">
        <v>1</v>
      </c>
      <c r="HL20" s="2" t="s">
        <v>0</v>
      </c>
      <c r="HM20">
        <f t="shared" si="0"/>
        <v>20</v>
      </c>
      <c r="HN20">
        <f t="shared" si="1"/>
        <v>10</v>
      </c>
      <c r="HO20">
        <f t="shared" si="2"/>
        <v>7</v>
      </c>
      <c r="HP20" s="1">
        <f t="shared" si="3"/>
        <v>8</v>
      </c>
      <c r="HQ20" s="1">
        <f t="shared" si="4"/>
        <v>11</v>
      </c>
      <c r="HR20" s="1">
        <f t="shared" si="5"/>
        <v>2</v>
      </c>
      <c r="HS20" s="1">
        <f t="shared" si="6"/>
        <v>9</v>
      </c>
      <c r="HT20" s="1">
        <f t="shared" si="7"/>
        <v>53</v>
      </c>
      <c r="HU20" s="1">
        <f t="shared" si="8"/>
        <v>1057.5</v>
      </c>
      <c r="HV20" s="1">
        <v>1</v>
      </c>
      <c r="HW20" s="1">
        <v>0</v>
      </c>
      <c r="HX20" s="1">
        <v>2</v>
      </c>
      <c r="HY20" s="1">
        <v>0</v>
      </c>
      <c r="HZ20" s="1">
        <v>1</v>
      </c>
      <c r="IA20" s="1">
        <v>0</v>
      </c>
      <c r="IB20" s="1">
        <v>1</v>
      </c>
      <c r="IC20" s="1">
        <v>5</v>
      </c>
    </row>
    <row r="21" spans="1:237" ht="15.75" customHeight="1" x14ac:dyDescent="0.35">
      <c r="A21" s="4">
        <v>43964.414490925927</v>
      </c>
      <c r="B21" s="2" t="s">
        <v>2573</v>
      </c>
      <c r="C21" s="2">
        <v>5</v>
      </c>
      <c r="D21" s="2"/>
      <c r="E21" s="2"/>
      <c r="F21" s="2"/>
      <c r="G21" s="2"/>
      <c r="H21" s="2"/>
      <c r="I21" s="2"/>
      <c r="J21" s="2" t="s">
        <v>7</v>
      </c>
      <c r="L21" s="2" t="s">
        <v>7</v>
      </c>
      <c r="N21" s="2" t="s">
        <v>7</v>
      </c>
      <c r="Q21" s="2" t="s">
        <v>20</v>
      </c>
      <c r="R21" s="2" t="s">
        <v>40</v>
      </c>
      <c r="S21" s="2" t="s">
        <v>20</v>
      </c>
      <c r="T21" s="2">
        <v>1</v>
      </c>
      <c r="U21" s="2" t="s">
        <v>20</v>
      </c>
      <c r="V21" s="2" t="s">
        <v>39</v>
      </c>
      <c r="W21" s="2">
        <v>2</v>
      </c>
      <c r="X21" s="2" t="s">
        <v>20</v>
      </c>
      <c r="Y21" s="2" t="s">
        <v>20</v>
      </c>
      <c r="Z21" s="2" t="s">
        <v>38</v>
      </c>
      <c r="AA21" s="2" t="s">
        <v>7</v>
      </c>
      <c r="AC21" s="2" t="s">
        <v>7</v>
      </c>
      <c r="AE21" s="2" t="s">
        <v>9</v>
      </c>
      <c r="AF21" s="2" t="s">
        <v>132</v>
      </c>
      <c r="AG21" s="2" t="s">
        <v>256</v>
      </c>
      <c r="AH21" s="2" t="s">
        <v>9</v>
      </c>
      <c r="AI21" s="2" t="s">
        <v>761</v>
      </c>
      <c r="AJ21" s="2">
        <v>6</v>
      </c>
      <c r="AK21" s="2">
        <v>60</v>
      </c>
      <c r="AL21" s="2">
        <v>0</v>
      </c>
      <c r="AM21" s="2">
        <v>0</v>
      </c>
      <c r="AN21" s="2">
        <v>5</v>
      </c>
      <c r="AO21" s="2">
        <v>30</v>
      </c>
      <c r="AP21" s="2">
        <v>300</v>
      </c>
      <c r="AQ21" s="2">
        <v>4</v>
      </c>
      <c r="AR21" s="2">
        <v>4</v>
      </c>
      <c r="AS21" s="2">
        <v>1</v>
      </c>
      <c r="AT21" s="2">
        <v>1</v>
      </c>
      <c r="AU21" s="2">
        <v>3</v>
      </c>
      <c r="AV21" s="2">
        <v>2</v>
      </c>
      <c r="AW21" s="2">
        <v>2</v>
      </c>
      <c r="AX21" s="2">
        <v>4</v>
      </c>
      <c r="AY21" s="2">
        <v>1</v>
      </c>
      <c r="AZ21" s="2">
        <v>4</v>
      </c>
      <c r="BA21" s="2">
        <v>3</v>
      </c>
      <c r="BB21" s="2">
        <v>1</v>
      </c>
      <c r="BC21" s="2">
        <v>1</v>
      </c>
      <c r="BD21" s="2">
        <v>1</v>
      </c>
      <c r="BE21" s="2">
        <v>3</v>
      </c>
      <c r="BF21" s="2">
        <v>4</v>
      </c>
      <c r="BG21" s="2">
        <v>1</v>
      </c>
      <c r="BH21" s="2">
        <v>1</v>
      </c>
      <c r="BI21" s="2">
        <v>4</v>
      </c>
      <c r="BJ21" s="2">
        <v>3</v>
      </c>
      <c r="BK21" s="2">
        <v>0</v>
      </c>
      <c r="BL21" s="2">
        <v>1</v>
      </c>
      <c r="BM21" s="2">
        <v>1</v>
      </c>
      <c r="BN21" s="2">
        <v>0</v>
      </c>
      <c r="BO21" s="2">
        <v>3</v>
      </c>
      <c r="BP21" s="2">
        <v>0</v>
      </c>
      <c r="BQ21" s="2">
        <v>1</v>
      </c>
      <c r="BR21" s="2">
        <v>0</v>
      </c>
      <c r="BS21" s="2">
        <v>3</v>
      </c>
      <c r="BT21" s="2">
        <v>0</v>
      </c>
      <c r="BU21" s="2">
        <v>0</v>
      </c>
      <c r="BV21" s="2">
        <v>0</v>
      </c>
      <c r="BW21" s="2">
        <v>3</v>
      </c>
      <c r="BX21" s="2">
        <v>0</v>
      </c>
      <c r="BY21" s="2">
        <v>0</v>
      </c>
      <c r="BZ21" s="2">
        <v>1</v>
      </c>
      <c r="CA21" s="2">
        <v>1</v>
      </c>
      <c r="CB21" s="2">
        <v>1</v>
      </c>
      <c r="CC21" s="2">
        <v>1</v>
      </c>
      <c r="CD21" s="2">
        <v>0</v>
      </c>
      <c r="CE21" s="2">
        <v>1</v>
      </c>
      <c r="CF21" s="2">
        <v>0</v>
      </c>
      <c r="CG21" s="2">
        <v>0</v>
      </c>
      <c r="CH21" s="2">
        <v>3</v>
      </c>
      <c r="CI21" s="2">
        <v>0</v>
      </c>
      <c r="CJ21" s="2">
        <v>2</v>
      </c>
      <c r="CK21" s="2">
        <v>0</v>
      </c>
      <c r="CL21" s="2">
        <v>0</v>
      </c>
      <c r="CM21" s="2">
        <v>0</v>
      </c>
      <c r="CN21" s="2">
        <v>2</v>
      </c>
      <c r="CO21" s="2">
        <v>0</v>
      </c>
      <c r="CP21" s="2">
        <v>3</v>
      </c>
      <c r="CQ21" s="2">
        <v>0</v>
      </c>
      <c r="CR21" s="2">
        <v>1</v>
      </c>
      <c r="CS21" s="2">
        <v>3</v>
      </c>
      <c r="CT21" s="2">
        <v>1</v>
      </c>
      <c r="CU21" s="2">
        <v>1</v>
      </c>
      <c r="CV21" s="2">
        <v>1</v>
      </c>
      <c r="CW21" s="2">
        <v>1</v>
      </c>
      <c r="CX21" s="2">
        <v>1</v>
      </c>
      <c r="CY21" s="2">
        <v>1</v>
      </c>
      <c r="CZ21" s="2">
        <v>1</v>
      </c>
      <c r="DA21" s="2">
        <v>1</v>
      </c>
      <c r="DB21" s="2">
        <v>1</v>
      </c>
      <c r="DC21" s="2">
        <v>1</v>
      </c>
      <c r="DD21" s="2">
        <v>1</v>
      </c>
      <c r="DE21" s="2">
        <v>1</v>
      </c>
      <c r="DF21" s="2">
        <v>1</v>
      </c>
      <c r="DG21" s="2">
        <v>1</v>
      </c>
      <c r="DH21" s="2">
        <v>1</v>
      </c>
      <c r="DI21" s="2">
        <v>1</v>
      </c>
      <c r="DJ21" s="2">
        <v>2</v>
      </c>
      <c r="DK21" s="2">
        <v>1</v>
      </c>
      <c r="DL21" s="2">
        <v>1</v>
      </c>
      <c r="DM21" s="2">
        <v>1</v>
      </c>
      <c r="DN21" s="2">
        <v>1</v>
      </c>
      <c r="DO21" s="254" t="s">
        <v>106</v>
      </c>
      <c r="DP21" s="2" t="s">
        <v>63</v>
      </c>
      <c r="DQ21" s="3" t="s">
        <v>1562</v>
      </c>
      <c r="DR21" s="2">
        <v>5</v>
      </c>
      <c r="DS21" s="2" t="s">
        <v>26</v>
      </c>
      <c r="DT21" s="2" t="s">
        <v>68</v>
      </c>
      <c r="DU21" s="2" t="s">
        <v>68</v>
      </c>
      <c r="DV21" s="2" t="s">
        <v>26</v>
      </c>
      <c r="DW21" s="2" t="s">
        <v>26</v>
      </c>
      <c r="DX21" s="2" t="s">
        <v>26</v>
      </c>
      <c r="DY21" s="2" t="s">
        <v>26</v>
      </c>
      <c r="DZ21" s="2" t="s">
        <v>26</v>
      </c>
      <c r="EA21" s="2" t="s">
        <v>26</v>
      </c>
      <c r="EB21" s="2" t="s">
        <v>1561</v>
      </c>
      <c r="EC21" s="2" t="s">
        <v>26</v>
      </c>
      <c r="ED21" s="2" t="s">
        <v>26</v>
      </c>
      <c r="EE21" s="2" t="s">
        <v>24</v>
      </c>
      <c r="EF21" s="2" t="s">
        <v>100</v>
      </c>
      <c r="EG21" s="198">
        <v>90</v>
      </c>
      <c r="EH21" s="2" t="s">
        <v>7</v>
      </c>
      <c r="EI21" s="2" t="s">
        <v>7</v>
      </c>
      <c r="EK21" s="2" t="s">
        <v>96</v>
      </c>
      <c r="EL21" s="2" t="s">
        <v>96</v>
      </c>
      <c r="EM21" s="2">
        <v>3</v>
      </c>
      <c r="EN21" s="2">
        <v>2</v>
      </c>
      <c r="EO21" s="2">
        <v>3</v>
      </c>
      <c r="EP21" s="2">
        <v>1</v>
      </c>
      <c r="EQ21" s="2" t="s">
        <v>16</v>
      </c>
      <c r="ER21" s="2" t="s">
        <v>19</v>
      </c>
      <c r="ES21" s="2" t="s">
        <v>20</v>
      </c>
      <c r="ET21" s="2" t="s">
        <v>20</v>
      </c>
      <c r="EU21" s="2" t="s">
        <v>1346</v>
      </c>
      <c r="EV21" s="2">
        <v>3</v>
      </c>
      <c r="EW21" s="2">
        <v>3</v>
      </c>
      <c r="EX21" s="2">
        <v>1</v>
      </c>
      <c r="EY21" s="2">
        <v>4</v>
      </c>
      <c r="EZ21" s="2" t="s">
        <v>1560</v>
      </c>
      <c r="FA21" s="2" t="s">
        <v>58</v>
      </c>
      <c r="FB21" s="2" t="s">
        <v>7</v>
      </c>
      <c r="FC21" s="2" t="s">
        <v>94</v>
      </c>
      <c r="FD21" s="2" t="s">
        <v>94</v>
      </c>
      <c r="FE21" s="2" t="s">
        <v>7</v>
      </c>
      <c r="FF21" s="2" t="s">
        <v>7</v>
      </c>
      <c r="FG21" s="2" t="s">
        <v>7</v>
      </c>
      <c r="FH21" s="2" t="s">
        <v>12</v>
      </c>
      <c r="FI21" s="2" t="s">
        <v>11</v>
      </c>
      <c r="FJ21" s="2" t="s">
        <v>7</v>
      </c>
      <c r="FK21" s="2" t="s">
        <v>7</v>
      </c>
      <c r="FM21" s="2" t="s">
        <v>756</v>
      </c>
      <c r="FN21" s="2" t="s">
        <v>7</v>
      </c>
      <c r="FO21" s="2" t="s">
        <v>9</v>
      </c>
      <c r="FP21" s="2" t="s">
        <v>9</v>
      </c>
      <c r="FQ21" s="2" t="s">
        <v>8</v>
      </c>
      <c r="FR21" s="2" t="s">
        <v>7</v>
      </c>
      <c r="FS21" s="2" t="s">
        <v>7</v>
      </c>
      <c r="FU21" s="2" t="s">
        <v>7</v>
      </c>
      <c r="FV21" s="2" t="s">
        <v>7</v>
      </c>
      <c r="FW21" s="2" t="s">
        <v>308</v>
      </c>
      <c r="FZ21" s="2">
        <v>7</v>
      </c>
      <c r="GF21" s="2" t="s">
        <v>5</v>
      </c>
      <c r="GV21" s="2" t="s">
        <v>54</v>
      </c>
      <c r="GX21" s="2" t="s">
        <v>184</v>
      </c>
      <c r="GY21" s="2" t="s">
        <v>1</v>
      </c>
      <c r="GZ21" s="2" t="s">
        <v>1</v>
      </c>
      <c r="HD21" s="2" t="s">
        <v>1</v>
      </c>
      <c r="HL21" s="2" t="s">
        <v>0</v>
      </c>
      <c r="HM21">
        <f t="shared" si="0"/>
        <v>20</v>
      </c>
      <c r="HN21">
        <f t="shared" si="1"/>
        <v>5</v>
      </c>
      <c r="HO21">
        <f t="shared" si="2"/>
        <v>18</v>
      </c>
      <c r="HP21" s="1">
        <f t="shared" si="3"/>
        <v>0</v>
      </c>
      <c r="HQ21" s="1">
        <f t="shared" si="4"/>
        <v>1</v>
      </c>
      <c r="HR21" s="1">
        <f t="shared" si="5"/>
        <v>4</v>
      </c>
      <c r="HS21" s="1">
        <f t="shared" si="6"/>
        <v>5</v>
      </c>
      <c r="HT21" s="1">
        <f t="shared" si="7"/>
        <v>26</v>
      </c>
      <c r="HU21" s="1">
        <f t="shared" si="8"/>
        <v>3255</v>
      </c>
      <c r="HV21" s="1">
        <v>1</v>
      </c>
      <c r="HW21" s="1">
        <v>0</v>
      </c>
      <c r="HX21" s="1">
        <v>2</v>
      </c>
      <c r="HY21" s="1">
        <v>2</v>
      </c>
      <c r="HZ21" s="1">
        <v>1</v>
      </c>
      <c r="IA21" s="1">
        <v>0</v>
      </c>
      <c r="IB21" s="1">
        <v>1</v>
      </c>
      <c r="IC21" s="1">
        <v>7</v>
      </c>
    </row>
    <row r="22" spans="1:237" ht="15.75" customHeight="1" x14ac:dyDescent="0.35">
      <c r="A22" s="4">
        <v>43964.488656875001</v>
      </c>
      <c r="B22" s="2" t="s">
        <v>2575</v>
      </c>
      <c r="C22" s="2">
        <v>8</v>
      </c>
      <c r="D22" s="2"/>
      <c r="E22" s="2"/>
      <c r="F22" s="2"/>
      <c r="G22" s="2"/>
      <c r="H22" s="2"/>
      <c r="I22" s="2"/>
      <c r="J22" s="2" t="s">
        <v>9</v>
      </c>
      <c r="K22" s="2" t="s">
        <v>1524</v>
      </c>
      <c r="L22" s="2" t="s">
        <v>7</v>
      </c>
      <c r="N22" s="2" t="s">
        <v>7</v>
      </c>
      <c r="Q22" s="2" t="s">
        <v>20</v>
      </c>
      <c r="R22" s="2" t="s">
        <v>40</v>
      </c>
      <c r="S22" s="2">
        <v>1</v>
      </c>
      <c r="T22" s="2" t="s">
        <v>20</v>
      </c>
      <c r="U22" s="2" t="s">
        <v>20</v>
      </c>
      <c r="V22" s="2" t="s">
        <v>39</v>
      </c>
      <c r="W22" s="2" t="s">
        <v>20</v>
      </c>
      <c r="X22" s="2" t="s">
        <v>20</v>
      </c>
      <c r="Y22" s="2">
        <v>2</v>
      </c>
      <c r="Z22" s="2" t="s">
        <v>115</v>
      </c>
      <c r="AA22" s="2" t="s">
        <v>7</v>
      </c>
      <c r="AC22" s="2" t="s">
        <v>7</v>
      </c>
      <c r="AE22" s="2" t="s">
        <v>9</v>
      </c>
      <c r="AF22" s="2" t="s">
        <v>35</v>
      </c>
      <c r="AG22" s="2" t="s">
        <v>301</v>
      </c>
      <c r="AH22" s="2" t="s">
        <v>9</v>
      </c>
      <c r="AI22" s="2" t="s">
        <v>1523</v>
      </c>
      <c r="AJ22" s="2">
        <v>0</v>
      </c>
      <c r="AK22" s="2">
        <v>0</v>
      </c>
      <c r="AL22" s="2">
        <v>0</v>
      </c>
      <c r="AM22" s="2">
        <v>0</v>
      </c>
      <c r="AN22" s="2">
        <v>0</v>
      </c>
      <c r="AO22" s="2">
        <v>0</v>
      </c>
      <c r="AP22" s="2">
        <v>720</v>
      </c>
      <c r="AQ22" s="2">
        <v>2</v>
      </c>
      <c r="AR22" s="2">
        <v>2</v>
      </c>
      <c r="AS22" s="2">
        <v>4</v>
      </c>
      <c r="AT22" s="2">
        <v>3</v>
      </c>
      <c r="AU22" s="2">
        <v>1</v>
      </c>
      <c r="AV22" s="2">
        <v>2</v>
      </c>
      <c r="AW22" s="2">
        <v>4</v>
      </c>
      <c r="AX22" s="2">
        <v>1</v>
      </c>
      <c r="AY22" s="2">
        <v>2</v>
      </c>
      <c r="AZ22" s="2">
        <v>1</v>
      </c>
      <c r="BA22" s="2">
        <v>2</v>
      </c>
      <c r="BB22" s="2">
        <v>3</v>
      </c>
      <c r="BC22" s="2">
        <v>3</v>
      </c>
      <c r="BD22" s="2">
        <v>2</v>
      </c>
      <c r="BE22" s="2">
        <v>1</v>
      </c>
      <c r="BF22" s="2">
        <v>1</v>
      </c>
      <c r="BG22" s="2">
        <v>4</v>
      </c>
      <c r="BH22" s="2">
        <v>3</v>
      </c>
      <c r="BI22" s="2">
        <v>1</v>
      </c>
      <c r="BJ22" s="2">
        <v>1</v>
      </c>
      <c r="BK22" s="2">
        <v>3</v>
      </c>
      <c r="BL22" s="2">
        <v>1</v>
      </c>
      <c r="BM22" s="2">
        <v>4</v>
      </c>
      <c r="BN22" s="2">
        <v>3</v>
      </c>
      <c r="BO22" s="2">
        <v>0</v>
      </c>
      <c r="BP22" s="2">
        <v>2</v>
      </c>
      <c r="BQ22" s="2">
        <v>3</v>
      </c>
      <c r="BR22" s="2">
        <v>3</v>
      </c>
      <c r="BS22" s="2">
        <v>0</v>
      </c>
      <c r="BT22" s="2">
        <v>1</v>
      </c>
      <c r="BU22" s="2">
        <v>3</v>
      </c>
      <c r="BV22" s="2">
        <v>4</v>
      </c>
      <c r="BW22" s="2">
        <v>1</v>
      </c>
      <c r="BX22" s="2">
        <v>4</v>
      </c>
      <c r="BY22" s="2">
        <v>2</v>
      </c>
      <c r="BZ22" s="2">
        <v>3</v>
      </c>
      <c r="CA22" s="2">
        <v>3</v>
      </c>
      <c r="CB22" s="2">
        <v>3</v>
      </c>
      <c r="CC22" s="2">
        <v>3</v>
      </c>
      <c r="CD22" s="2">
        <v>2</v>
      </c>
      <c r="CE22" s="2">
        <v>2</v>
      </c>
      <c r="CF22" s="2">
        <v>3</v>
      </c>
      <c r="CG22" s="2">
        <v>4</v>
      </c>
      <c r="CH22" s="2">
        <v>1</v>
      </c>
      <c r="CI22" s="2">
        <v>0</v>
      </c>
      <c r="CJ22" s="2">
        <v>3</v>
      </c>
      <c r="CK22" s="2">
        <v>4</v>
      </c>
      <c r="CL22" s="2">
        <v>3</v>
      </c>
      <c r="CM22" s="2">
        <v>3</v>
      </c>
      <c r="CN22" s="2">
        <v>1</v>
      </c>
      <c r="CO22" s="2">
        <v>0</v>
      </c>
      <c r="CP22" s="2">
        <v>0</v>
      </c>
      <c r="CQ22" s="2">
        <v>4</v>
      </c>
      <c r="CR22" s="2">
        <v>3</v>
      </c>
      <c r="CS22" s="2">
        <v>0</v>
      </c>
      <c r="CT22" s="2">
        <v>2</v>
      </c>
      <c r="CU22" s="2">
        <v>2</v>
      </c>
      <c r="CV22" s="2">
        <v>3</v>
      </c>
      <c r="CW22" s="2">
        <v>2</v>
      </c>
      <c r="CX22" s="2">
        <v>3</v>
      </c>
      <c r="CY22" s="2">
        <v>4</v>
      </c>
      <c r="CZ22" s="2">
        <v>3</v>
      </c>
      <c r="DA22" s="2">
        <v>3</v>
      </c>
      <c r="DB22" s="2">
        <v>3</v>
      </c>
      <c r="DC22" s="2">
        <v>4</v>
      </c>
      <c r="DD22" s="2">
        <v>4</v>
      </c>
      <c r="DE22" s="2">
        <v>3</v>
      </c>
      <c r="DF22" s="2">
        <v>3</v>
      </c>
      <c r="DG22" s="2">
        <v>4</v>
      </c>
      <c r="DH22" s="2">
        <v>3</v>
      </c>
      <c r="DI22" s="2">
        <v>4</v>
      </c>
      <c r="DJ22" s="2">
        <v>4</v>
      </c>
      <c r="DK22" s="2">
        <v>3</v>
      </c>
      <c r="DL22" s="2">
        <v>4</v>
      </c>
      <c r="DM22" s="2">
        <v>4</v>
      </c>
      <c r="DN22" s="2">
        <v>3</v>
      </c>
      <c r="DO22" s="254" t="s">
        <v>1522</v>
      </c>
      <c r="DP22" s="2">
        <v>25</v>
      </c>
      <c r="DQ22" s="3" t="s">
        <v>455</v>
      </c>
      <c r="DR22" s="2">
        <v>9</v>
      </c>
      <c r="DS22" s="2" t="s">
        <v>69</v>
      </c>
      <c r="DT22" s="2" t="s">
        <v>103</v>
      </c>
      <c r="DU22" s="2" t="s">
        <v>68</v>
      </c>
      <c r="DV22" s="2" t="s">
        <v>69</v>
      </c>
      <c r="DW22" s="2" t="s">
        <v>26</v>
      </c>
      <c r="DX22" s="2" t="s">
        <v>26</v>
      </c>
      <c r="DY22" s="2" t="s">
        <v>68</v>
      </c>
      <c r="DZ22" s="2" t="s">
        <v>103</v>
      </c>
      <c r="EA22" s="2" t="s">
        <v>69</v>
      </c>
      <c r="EB22" s="2" t="s">
        <v>1521</v>
      </c>
      <c r="EC22" s="2" t="s">
        <v>201</v>
      </c>
      <c r="ED22" s="2" t="s">
        <v>25</v>
      </c>
      <c r="EE22" s="2" t="s">
        <v>124</v>
      </c>
      <c r="EF22" s="2" t="s">
        <v>100</v>
      </c>
      <c r="EG22" s="198">
        <v>5</v>
      </c>
      <c r="EH22" s="2" t="s">
        <v>9</v>
      </c>
      <c r="EI22" s="2" t="s">
        <v>9</v>
      </c>
      <c r="EJ22" s="2" t="s">
        <v>1520</v>
      </c>
      <c r="EK22" s="2" t="s">
        <v>60</v>
      </c>
      <c r="EL22" s="2" t="s">
        <v>96</v>
      </c>
      <c r="EM22" s="2">
        <v>4</v>
      </c>
      <c r="EN22" s="2">
        <v>3</v>
      </c>
      <c r="EO22" s="2">
        <v>5</v>
      </c>
      <c r="EP22" s="2">
        <v>2</v>
      </c>
      <c r="EQ22" s="2" t="s">
        <v>16</v>
      </c>
      <c r="ER22" s="2" t="s">
        <v>19</v>
      </c>
      <c r="ES22" s="2" t="s">
        <v>1346</v>
      </c>
      <c r="ET22" s="2" t="s">
        <v>20</v>
      </c>
      <c r="EU22" s="2" t="s">
        <v>20</v>
      </c>
      <c r="EV22" s="2">
        <v>3</v>
      </c>
      <c r="EW22" s="2">
        <v>4</v>
      </c>
      <c r="EX22" s="2">
        <v>3</v>
      </c>
      <c r="EY22" s="2">
        <v>4</v>
      </c>
      <c r="EZ22" s="2" t="s">
        <v>1519</v>
      </c>
      <c r="FA22" s="2" t="s">
        <v>14</v>
      </c>
      <c r="FB22" s="2" t="s">
        <v>7</v>
      </c>
      <c r="FC22" s="2" t="s">
        <v>162</v>
      </c>
      <c r="FD22" s="2" t="s">
        <v>551</v>
      </c>
      <c r="FE22" s="2" t="s">
        <v>13</v>
      </c>
      <c r="FF22" s="2" t="s">
        <v>7</v>
      </c>
      <c r="FG22" s="2" t="s">
        <v>7</v>
      </c>
      <c r="FH22" s="2" t="s">
        <v>12</v>
      </c>
      <c r="FI22" s="2" t="s">
        <v>57</v>
      </c>
      <c r="FJ22" s="2" t="s">
        <v>9</v>
      </c>
      <c r="FK22" s="2" t="s">
        <v>7</v>
      </c>
      <c r="FM22" s="2" t="s">
        <v>876</v>
      </c>
      <c r="FN22" s="2" t="s">
        <v>9</v>
      </c>
      <c r="FO22" s="2" t="s">
        <v>9</v>
      </c>
      <c r="FP22" s="2" t="s">
        <v>9</v>
      </c>
      <c r="FQ22" s="2" t="s">
        <v>8</v>
      </c>
      <c r="FR22" s="2" t="s">
        <v>9</v>
      </c>
      <c r="FS22" s="2" t="s">
        <v>7</v>
      </c>
      <c r="FW22" s="2" t="s">
        <v>185</v>
      </c>
      <c r="GD22" s="2">
        <v>9</v>
      </c>
      <c r="GF22" s="2" t="s">
        <v>5</v>
      </c>
      <c r="GV22" s="2" t="s">
        <v>54</v>
      </c>
      <c r="GZ22" s="2" t="s">
        <v>141</v>
      </c>
      <c r="HA22" s="2" t="s">
        <v>1</v>
      </c>
      <c r="HB22" s="2" t="s">
        <v>1</v>
      </c>
      <c r="HD22" s="2" t="s">
        <v>1</v>
      </c>
      <c r="HL22" s="2" t="s">
        <v>0</v>
      </c>
      <c r="HM22">
        <f t="shared" si="0"/>
        <v>64</v>
      </c>
      <c r="HN22">
        <f t="shared" si="1"/>
        <v>11</v>
      </c>
      <c r="HO22">
        <f t="shared" si="2"/>
        <v>2</v>
      </c>
      <c r="HP22" s="1">
        <f t="shared" si="3"/>
        <v>27</v>
      </c>
      <c r="HQ22" s="1">
        <f t="shared" si="4"/>
        <v>16</v>
      </c>
      <c r="HR22" s="1">
        <f t="shared" si="5"/>
        <v>12</v>
      </c>
      <c r="HS22" s="1">
        <f t="shared" si="6"/>
        <v>15</v>
      </c>
      <c r="HT22" s="1">
        <f t="shared" si="7"/>
        <v>67</v>
      </c>
      <c r="HU22" s="1">
        <f t="shared" si="8"/>
        <v>0</v>
      </c>
      <c r="HV22" s="1">
        <v>1</v>
      </c>
      <c r="HW22" s="1">
        <v>2</v>
      </c>
      <c r="HX22" s="1">
        <v>0</v>
      </c>
      <c r="HY22" s="1">
        <v>0</v>
      </c>
      <c r="HZ22" s="1">
        <v>2</v>
      </c>
      <c r="IA22" s="1">
        <v>3</v>
      </c>
      <c r="IB22" s="1">
        <v>2</v>
      </c>
      <c r="IC22" s="1">
        <v>10</v>
      </c>
    </row>
    <row r="23" spans="1:237" ht="15.75" customHeight="1" x14ac:dyDescent="0.35">
      <c r="A23" s="4">
        <v>43964.406560543983</v>
      </c>
      <c r="B23" s="2" t="s">
        <v>2576</v>
      </c>
      <c r="C23" s="2">
        <v>8</v>
      </c>
      <c r="D23" s="2"/>
      <c r="E23" s="2"/>
      <c r="F23" s="2"/>
      <c r="G23" s="2"/>
      <c r="H23" s="2"/>
      <c r="I23" s="2"/>
      <c r="J23" s="2" t="s">
        <v>7</v>
      </c>
      <c r="L23" s="2" t="s">
        <v>7</v>
      </c>
      <c r="N23" s="2" t="s">
        <v>7</v>
      </c>
      <c r="Q23" s="2" t="s">
        <v>20</v>
      </c>
      <c r="R23" s="2" t="s">
        <v>40</v>
      </c>
      <c r="S23" s="2" t="s">
        <v>20</v>
      </c>
      <c r="T23" s="2" t="s">
        <v>20</v>
      </c>
      <c r="U23" s="2" t="s">
        <v>20</v>
      </c>
      <c r="V23" s="2" t="s">
        <v>134</v>
      </c>
      <c r="W23" s="2">
        <v>2</v>
      </c>
      <c r="X23" s="2">
        <v>1</v>
      </c>
      <c r="Y23" s="2" t="s">
        <v>20</v>
      </c>
      <c r="Z23" s="2" t="s">
        <v>38</v>
      </c>
      <c r="AA23" s="2" t="s">
        <v>7</v>
      </c>
      <c r="AC23" s="2" t="s">
        <v>7</v>
      </c>
      <c r="AE23" s="2" t="s">
        <v>9</v>
      </c>
      <c r="AF23" s="2" t="s">
        <v>112</v>
      </c>
      <c r="AG23" s="2" t="s">
        <v>34</v>
      </c>
      <c r="AH23" s="2" t="s">
        <v>9</v>
      </c>
      <c r="AI23" s="2" t="s">
        <v>1567</v>
      </c>
      <c r="AJ23" s="2">
        <v>3</v>
      </c>
      <c r="AK23" s="2">
        <v>150</v>
      </c>
      <c r="AL23" s="2">
        <v>0</v>
      </c>
      <c r="AM23" s="1">
        <v>0</v>
      </c>
      <c r="AN23" s="2">
        <v>7</v>
      </c>
      <c r="AO23" s="2">
        <v>20</v>
      </c>
      <c r="AP23" s="2">
        <v>480</v>
      </c>
      <c r="AQ23" s="2">
        <v>3</v>
      </c>
      <c r="AR23" s="2">
        <v>1</v>
      </c>
      <c r="AS23" s="2">
        <v>2</v>
      </c>
      <c r="AT23" s="2">
        <v>1</v>
      </c>
      <c r="AU23" s="2">
        <v>3</v>
      </c>
      <c r="AV23" s="2">
        <v>1</v>
      </c>
      <c r="AW23" s="2">
        <v>4</v>
      </c>
      <c r="AX23" s="2">
        <v>2</v>
      </c>
      <c r="AY23" s="2">
        <v>2</v>
      </c>
      <c r="AZ23" s="2">
        <v>2</v>
      </c>
      <c r="BA23" s="2">
        <v>4</v>
      </c>
      <c r="BB23" s="2">
        <v>2</v>
      </c>
      <c r="BC23" s="2">
        <v>1</v>
      </c>
      <c r="BD23" s="2">
        <v>1</v>
      </c>
      <c r="BE23" s="2">
        <v>3</v>
      </c>
      <c r="BF23" s="2">
        <v>2</v>
      </c>
      <c r="BG23" s="2">
        <v>3</v>
      </c>
      <c r="BH23" s="2">
        <v>1</v>
      </c>
      <c r="BI23" s="2">
        <v>3</v>
      </c>
      <c r="BJ23" s="2">
        <v>3</v>
      </c>
      <c r="BK23" s="2">
        <v>1</v>
      </c>
      <c r="BL23" s="2">
        <v>1</v>
      </c>
      <c r="BM23" s="2">
        <v>2</v>
      </c>
      <c r="BN23" s="2">
        <v>1</v>
      </c>
      <c r="BO23" s="2">
        <v>1</v>
      </c>
      <c r="BP23" s="2">
        <v>0</v>
      </c>
      <c r="BQ23" s="2">
        <v>1</v>
      </c>
      <c r="BR23" s="2">
        <v>1</v>
      </c>
      <c r="BS23" s="2">
        <v>3</v>
      </c>
      <c r="BT23" s="2">
        <v>1</v>
      </c>
      <c r="BU23" s="2">
        <v>1</v>
      </c>
      <c r="BV23" s="2">
        <v>1</v>
      </c>
      <c r="BW23" s="2">
        <v>1</v>
      </c>
      <c r="BX23" s="2">
        <v>0</v>
      </c>
      <c r="BY23" s="2">
        <v>2</v>
      </c>
      <c r="BZ23" s="2">
        <v>0</v>
      </c>
      <c r="CA23" s="2">
        <v>1</v>
      </c>
      <c r="CB23" s="2">
        <v>2</v>
      </c>
      <c r="CC23" s="2">
        <v>1</v>
      </c>
      <c r="CD23" s="2">
        <v>1</v>
      </c>
      <c r="CE23" s="2">
        <v>2</v>
      </c>
      <c r="CF23" s="2">
        <v>1</v>
      </c>
      <c r="CG23" s="2">
        <v>0</v>
      </c>
      <c r="CH23" s="2">
        <v>0</v>
      </c>
      <c r="CI23" s="2">
        <v>1</v>
      </c>
      <c r="CJ23" s="2">
        <v>2</v>
      </c>
      <c r="CK23" s="2">
        <v>2</v>
      </c>
      <c r="CL23" s="2">
        <v>0</v>
      </c>
      <c r="CM23" s="2">
        <v>2</v>
      </c>
      <c r="CN23" s="2">
        <v>0</v>
      </c>
      <c r="CO23" s="2">
        <v>0</v>
      </c>
      <c r="CP23" s="2">
        <v>0</v>
      </c>
      <c r="CQ23" s="2">
        <v>0</v>
      </c>
      <c r="CR23" s="2">
        <v>0</v>
      </c>
      <c r="CS23" s="2">
        <v>1</v>
      </c>
      <c r="CT23" s="2">
        <v>3</v>
      </c>
      <c r="CU23" s="2">
        <v>2</v>
      </c>
      <c r="CV23" s="2">
        <v>3</v>
      </c>
      <c r="CW23" s="2">
        <v>1</v>
      </c>
      <c r="CX23" s="2">
        <v>3</v>
      </c>
      <c r="CY23" s="2">
        <v>4</v>
      </c>
      <c r="CZ23" s="2">
        <v>3</v>
      </c>
      <c r="DA23" s="2">
        <v>4</v>
      </c>
      <c r="DB23" s="2">
        <v>4</v>
      </c>
      <c r="DC23" s="2">
        <v>4</v>
      </c>
      <c r="DD23" s="2">
        <v>4</v>
      </c>
      <c r="DE23" s="2">
        <v>4</v>
      </c>
      <c r="DF23" s="2">
        <v>4</v>
      </c>
      <c r="DG23" s="2">
        <v>4</v>
      </c>
      <c r="DH23" s="2">
        <v>2</v>
      </c>
      <c r="DI23" s="2">
        <v>4</v>
      </c>
      <c r="DJ23" s="2">
        <v>4</v>
      </c>
      <c r="DK23" s="2">
        <v>3</v>
      </c>
      <c r="DL23" s="2">
        <v>4</v>
      </c>
      <c r="DM23" s="2">
        <v>4</v>
      </c>
      <c r="DN23" s="2">
        <v>4</v>
      </c>
      <c r="DO23" s="198">
        <v>1900</v>
      </c>
      <c r="DP23" s="2">
        <v>2</v>
      </c>
      <c r="DQ23" s="3" t="s">
        <v>1565</v>
      </c>
      <c r="DR23" s="2">
        <v>8</v>
      </c>
      <c r="DS23" s="2" t="s">
        <v>26</v>
      </c>
      <c r="DT23" s="2" t="s">
        <v>103</v>
      </c>
      <c r="DU23" s="2" t="s">
        <v>103</v>
      </c>
      <c r="DV23" s="2" t="s">
        <v>26</v>
      </c>
      <c r="DW23" s="2" t="s">
        <v>26</v>
      </c>
      <c r="DX23" s="2" t="s">
        <v>26</v>
      </c>
      <c r="DY23" s="2" t="s">
        <v>26</v>
      </c>
      <c r="DZ23" s="2" t="s">
        <v>26</v>
      </c>
      <c r="EA23" s="2" t="s">
        <v>26</v>
      </c>
      <c r="EB23" s="2" t="s">
        <v>102</v>
      </c>
      <c r="EC23" s="2" t="s">
        <v>25</v>
      </c>
      <c r="ED23" s="2" t="s">
        <v>26</v>
      </c>
      <c r="EE23" s="2" t="s">
        <v>101</v>
      </c>
      <c r="EF23" s="2" t="s">
        <v>23</v>
      </c>
      <c r="EG23" s="198">
        <v>10</v>
      </c>
      <c r="EH23" s="2" t="s">
        <v>7</v>
      </c>
      <c r="EI23" s="2" t="s">
        <v>9</v>
      </c>
      <c r="EJ23" s="2" t="s">
        <v>1564</v>
      </c>
      <c r="EK23" s="2" t="s">
        <v>96</v>
      </c>
      <c r="EL23" s="2" t="s">
        <v>96</v>
      </c>
      <c r="EM23" s="2">
        <v>5</v>
      </c>
      <c r="EN23" s="2">
        <v>1</v>
      </c>
      <c r="EO23" s="2">
        <v>1</v>
      </c>
      <c r="EP23" s="2">
        <v>1</v>
      </c>
      <c r="EQ23" s="2" t="s">
        <v>1346</v>
      </c>
      <c r="ER23" s="2" t="s">
        <v>18</v>
      </c>
      <c r="ES23" s="2" t="s">
        <v>20</v>
      </c>
      <c r="ET23" s="2" t="s">
        <v>20</v>
      </c>
      <c r="EU23" s="2" t="s">
        <v>20</v>
      </c>
      <c r="EV23" s="2">
        <v>1</v>
      </c>
      <c r="EW23" s="2">
        <v>5</v>
      </c>
      <c r="EX23" s="2">
        <v>3</v>
      </c>
      <c r="EY23" s="2">
        <v>2</v>
      </c>
      <c r="EZ23" s="2" t="s">
        <v>1563</v>
      </c>
      <c r="FA23" s="2" t="s">
        <v>14</v>
      </c>
      <c r="FB23" s="2" t="s">
        <v>7</v>
      </c>
      <c r="FC23" s="2" t="s">
        <v>94</v>
      </c>
      <c r="FD23" s="2" t="s">
        <v>162</v>
      </c>
      <c r="FE23" s="2" t="s">
        <v>13</v>
      </c>
      <c r="FF23" s="2" t="s">
        <v>7</v>
      </c>
      <c r="FG23" s="2" t="s">
        <v>7</v>
      </c>
      <c r="FH23" s="2" t="s">
        <v>12</v>
      </c>
      <c r="FI23" s="2" t="s">
        <v>57</v>
      </c>
      <c r="FJ23" s="2" t="s">
        <v>9</v>
      </c>
      <c r="FK23" s="2" t="s">
        <v>7</v>
      </c>
      <c r="FM23" s="2" t="s">
        <v>580</v>
      </c>
      <c r="FN23" s="2" t="s">
        <v>9</v>
      </c>
      <c r="FO23" s="2" t="s">
        <v>7</v>
      </c>
      <c r="FP23" s="2" t="s">
        <v>9</v>
      </c>
      <c r="FQ23" s="2" t="s">
        <v>829</v>
      </c>
      <c r="FR23" s="2" t="s">
        <v>9</v>
      </c>
      <c r="FS23" s="2" t="s">
        <v>7</v>
      </c>
      <c r="FV23" s="2" t="s">
        <v>7</v>
      </c>
      <c r="FW23" s="2" t="s">
        <v>90</v>
      </c>
      <c r="GC23" s="2">
        <v>10</v>
      </c>
      <c r="GF23" s="2" t="s">
        <v>5</v>
      </c>
      <c r="GV23" s="2" t="s">
        <v>54</v>
      </c>
      <c r="GZ23" s="2" t="s">
        <v>141</v>
      </c>
      <c r="HB23" s="2" t="s">
        <v>293</v>
      </c>
      <c r="HC23" s="2" t="s">
        <v>486</v>
      </c>
      <c r="HD23" s="2" t="s">
        <v>1</v>
      </c>
      <c r="HL23" s="2" t="s">
        <v>0</v>
      </c>
      <c r="HM23">
        <f t="shared" si="0"/>
        <v>67</v>
      </c>
      <c r="HN23">
        <f t="shared" si="1"/>
        <v>4</v>
      </c>
      <c r="HO23">
        <f t="shared" si="2"/>
        <v>6</v>
      </c>
      <c r="HP23" s="1">
        <f t="shared" si="3"/>
        <v>4</v>
      </c>
      <c r="HQ23" s="1">
        <f t="shared" si="4"/>
        <v>7</v>
      </c>
      <c r="HR23" s="1">
        <f t="shared" si="5"/>
        <v>7</v>
      </c>
      <c r="HS23" s="1">
        <f t="shared" si="6"/>
        <v>10</v>
      </c>
      <c r="HT23" s="1">
        <f t="shared" si="7"/>
        <v>42</v>
      </c>
      <c r="HU23" s="1">
        <f t="shared" si="8"/>
        <v>3950</v>
      </c>
      <c r="HV23" s="1">
        <v>0</v>
      </c>
      <c r="HW23" s="1">
        <v>0</v>
      </c>
      <c r="HX23" s="1">
        <v>0</v>
      </c>
      <c r="HY23" s="1">
        <v>0</v>
      </c>
      <c r="HZ23" s="1">
        <v>1</v>
      </c>
      <c r="IA23" s="1">
        <v>1</v>
      </c>
      <c r="IB23" s="1">
        <v>1</v>
      </c>
      <c r="IC23" s="1">
        <v>3</v>
      </c>
    </row>
    <row r="24" spans="1:237" ht="15.75" customHeight="1" x14ac:dyDescent="0.35">
      <c r="A24" s="4">
        <v>43977.429782511579</v>
      </c>
      <c r="B24" s="2" t="s">
        <v>2582</v>
      </c>
      <c r="C24" s="2">
        <v>7</v>
      </c>
      <c r="D24" s="2"/>
      <c r="E24" s="2"/>
      <c r="F24" s="2"/>
      <c r="G24" s="2"/>
      <c r="H24" s="2"/>
      <c r="I24" s="2"/>
      <c r="J24" s="2" t="s">
        <v>7</v>
      </c>
      <c r="L24" s="2" t="s">
        <v>7</v>
      </c>
      <c r="N24" s="2" t="s">
        <v>7</v>
      </c>
      <c r="Q24" s="2" t="s">
        <v>20</v>
      </c>
      <c r="R24" s="2" t="s">
        <v>40</v>
      </c>
      <c r="S24" s="2" t="s">
        <v>20</v>
      </c>
      <c r="T24" s="2" t="s">
        <v>20</v>
      </c>
      <c r="U24" s="2" t="s">
        <v>20</v>
      </c>
      <c r="V24" s="2" t="s">
        <v>80</v>
      </c>
      <c r="W24" s="2" t="s">
        <v>20</v>
      </c>
      <c r="X24" s="2" t="s">
        <v>20</v>
      </c>
      <c r="Y24" s="2" t="s">
        <v>20</v>
      </c>
      <c r="Z24" s="2" t="s">
        <v>133</v>
      </c>
      <c r="AA24" s="2" t="s">
        <v>9</v>
      </c>
      <c r="AB24" s="2" t="s">
        <v>1364</v>
      </c>
      <c r="AC24" s="2" t="s">
        <v>7</v>
      </c>
      <c r="AD24" s="2" t="s">
        <v>1363</v>
      </c>
      <c r="AE24" s="2" t="s">
        <v>9</v>
      </c>
      <c r="AF24" s="2" t="s">
        <v>35</v>
      </c>
      <c r="AG24" s="2" t="s">
        <v>327</v>
      </c>
      <c r="AH24" s="2" t="s">
        <v>9</v>
      </c>
      <c r="AI24" s="2" t="s">
        <v>1362</v>
      </c>
      <c r="AJ24" s="2">
        <v>0</v>
      </c>
      <c r="AK24" s="2">
        <v>0</v>
      </c>
      <c r="AL24" s="2">
        <v>0</v>
      </c>
      <c r="AM24" s="2">
        <v>0</v>
      </c>
      <c r="AN24" s="2">
        <v>1</v>
      </c>
      <c r="AO24" s="2">
        <v>75</v>
      </c>
      <c r="AP24" s="2">
        <v>600</v>
      </c>
      <c r="AQ24" s="2">
        <v>3</v>
      </c>
      <c r="AR24" s="2">
        <v>4</v>
      </c>
      <c r="AS24" s="2">
        <v>3</v>
      </c>
      <c r="AT24" s="2">
        <v>2</v>
      </c>
      <c r="AU24" s="2">
        <v>3</v>
      </c>
      <c r="AV24" s="2">
        <v>1</v>
      </c>
      <c r="AW24" s="2">
        <v>2</v>
      </c>
      <c r="AX24" s="2">
        <v>3</v>
      </c>
      <c r="AY24" s="2">
        <v>1</v>
      </c>
      <c r="AZ24" s="2">
        <v>4</v>
      </c>
      <c r="BA24" s="2">
        <v>4</v>
      </c>
      <c r="BB24" s="2">
        <v>2</v>
      </c>
      <c r="BC24" s="2">
        <v>1</v>
      </c>
      <c r="BD24" s="2">
        <v>3</v>
      </c>
      <c r="BE24" s="2">
        <v>2</v>
      </c>
      <c r="BF24" s="2">
        <v>3</v>
      </c>
      <c r="BG24" s="2">
        <v>3</v>
      </c>
      <c r="BH24" s="2">
        <v>1</v>
      </c>
      <c r="BI24" s="2">
        <v>4</v>
      </c>
      <c r="BJ24" s="2">
        <v>3</v>
      </c>
      <c r="BK24" s="2">
        <v>2</v>
      </c>
      <c r="BL24" s="2">
        <v>0</v>
      </c>
      <c r="BM24" s="2">
        <v>2</v>
      </c>
      <c r="BN24" s="2">
        <v>1</v>
      </c>
      <c r="BO24" s="2">
        <v>1</v>
      </c>
      <c r="BP24" s="2">
        <v>0</v>
      </c>
      <c r="BQ24" s="2">
        <v>0</v>
      </c>
      <c r="BR24" s="2">
        <v>1</v>
      </c>
      <c r="BS24" s="2">
        <v>0</v>
      </c>
      <c r="BT24" s="2">
        <v>1</v>
      </c>
      <c r="BU24" s="2">
        <v>0</v>
      </c>
      <c r="BV24" s="2">
        <v>1</v>
      </c>
      <c r="BW24" s="2">
        <v>2</v>
      </c>
      <c r="BX24" s="2">
        <v>0</v>
      </c>
      <c r="BY24" s="2">
        <v>1</v>
      </c>
      <c r="BZ24" s="2">
        <v>0</v>
      </c>
      <c r="CA24" s="2">
        <v>0</v>
      </c>
      <c r="CB24" s="2">
        <v>1</v>
      </c>
      <c r="CC24" s="2">
        <v>2</v>
      </c>
      <c r="CD24" s="2">
        <v>0</v>
      </c>
      <c r="CE24" s="2">
        <v>0</v>
      </c>
      <c r="CF24" s="2">
        <v>1</v>
      </c>
      <c r="CG24" s="2">
        <v>0</v>
      </c>
      <c r="CH24" s="2">
        <v>0</v>
      </c>
      <c r="CI24" s="2">
        <v>0</v>
      </c>
      <c r="CJ24" s="2">
        <v>0</v>
      </c>
      <c r="CK24" s="2">
        <v>1</v>
      </c>
      <c r="CL24" s="2">
        <v>0</v>
      </c>
      <c r="CM24" s="2">
        <v>1</v>
      </c>
      <c r="CN24" s="2">
        <v>0</v>
      </c>
      <c r="CO24" s="2">
        <v>0</v>
      </c>
      <c r="CP24" s="2">
        <v>0</v>
      </c>
      <c r="CQ24" s="2">
        <v>0</v>
      </c>
      <c r="CR24" s="2">
        <v>0</v>
      </c>
      <c r="CS24" s="2">
        <v>0</v>
      </c>
      <c r="CT24" s="2">
        <v>1</v>
      </c>
      <c r="CU24" s="2">
        <v>0</v>
      </c>
      <c r="CV24" s="2">
        <v>3</v>
      </c>
      <c r="CW24" s="2">
        <v>2</v>
      </c>
      <c r="CX24" s="2">
        <v>2</v>
      </c>
      <c r="CY24" s="2">
        <v>1</v>
      </c>
      <c r="CZ24" s="2">
        <v>3</v>
      </c>
      <c r="DA24" s="2">
        <v>1</v>
      </c>
      <c r="DB24" s="2">
        <v>1</v>
      </c>
      <c r="DC24" s="2">
        <v>2</v>
      </c>
      <c r="DD24" s="2">
        <v>1</v>
      </c>
      <c r="DE24" s="2">
        <v>1</v>
      </c>
      <c r="DF24" s="2">
        <v>1</v>
      </c>
      <c r="DG24" s="2">
        <v>1</v>
      </c>
      <c r="DH24" s="2">
        <v>2</v>
      </c>
      <c r="DI24" s="2">
        <v>1</v>
      </c>
      <c r="DJ24" s="2">
        <v>3</v>
      </c>
      <c r="DK24" s="2">
        <v>3</v>
      </c>
      <c r="DL24" s="2">
        <v>1</v>
      </c>
      <c r="DM24" s="2">
        <v>1</v>
      </c>
      <c r="DN24" s="2">
        <v>1</v>
      </c>
      <c r="DO24" s="198" t="s">
        <v>1359</v>
      </c>
      <c r="DP24" s="2" t="s">
        <v>571</v>
      </c>
      <c r="DQ24" s="3" t="s">
        <v>104</v>
      </c>
      <c r="DR24" s="2">
        <v>9</v>
      </c>
      <c r="DS24" s="2" t="s">
        <v>26</v>
      </c>
      <c r="DT24" s="2" t="s">
        <v>103</v>
      </c>
      <c r="DU24" s="2" t="s">
        <v>103</v>
      </c>
      <c r="DV24" s="2" t="s">
        <v>26</v>
      </c>
      <c r="DW24" s="2" t="s">
        <v>26</v>
      </c>
      <c r="DX24" s="2" t="s">
        <v>103</v>
      </c>
      <c r="DY24" s="2" t="s">
        <v>26</v>
      </c>
      <c r="DZ24" s="2" t="s">
        <v>103</v>
      </c>
      <c r="EA24" s="2" t="s">
        <v>26</v>
      </c>
      <c r="EB24" s="2" t="s">
        <v>297</v>
      </c>
      <c r="EC24" s="2" t="s">
        <v>26</v>
      </c>
      <c r="ED24" s="2" t="s">
        <v>26</v>
      </c>
      <c r="EE24" s="2" t="s">
        <v>101</v>
      </c>
      <c r="EF24" s="2" t="s">
        <v>100</v>
      </c>
      <c r="EG24" s="198">
        <v>180</v>
      </c>
      <c r="EH24" s="2" t="s">
        <v>7</v>
      </c>
      <c r="EI24" s="2" t="s">
        <v>7</v>
      </c>
      <c r="EK24" s="2" t="s">
        <v>96</v>
      </c>
      <c r="EL24" s="2" t="s">
        <v>96</v>
      </c>
      <c r="EM24" s="2">
        <v>4</v>
      </c>
      <c r="EN24" s="2">
        <v>4</v>
      </c>
      <c r="EO24" s="2">
        <v>5</v>
      </c>
      <c r="EP24" s="2">
        <v>1</v>
      </c>
      <c r="EQ24" s="2" t="s">
        <v>19</v>
      </c>
      <c r="ER24" s="2" t="s">
        <v>1346</v>
      </c>
      <c r="ES24" s="2" t="s">
        <v>20</v>
      </c>
      <c r="ET24" s="2" t="s">
        <v>16</v>
      </c>
      <c r="EU24" s="2" t="s">
        <v>18</v>
      </c>
      <c r="EV24" s="2">
        <v>2</v>
      </c>
      <c r="EW24" s="2">
        <v>1</v>
      </c>
      <c r="EX24" s="2">
        <v>1</v>
      </c>
      <c r="EY24" s="2">
        <v>5</v>
      </c>
      <c r="FA24" s="2" t="s">
        <v>14</v>
      </c>
      <c r="FB24" s="2" t="s">
        <v>9</v>
      </c>
      <c r="FC24" s="2" t="s">
        <v>94</v>
      </c>
      <c r="FD24" s="2" t="s">
        <v>162</v>
      </c>
      <c r="FE24" s="2" t="s">
        <v>13</v>
      </c>
      <c r="FF24" s="2" t="s">
        <v>13</v>
      </c>
      <c r="FG24" s="2" t="s">
        <v>7</v>
      </c>
      <c r="FH24" s="2" t="s">
        <v>143</v>
      </c>
      <c r="FI24" s="2" t="s">
        <v>92</v>
      </c>
      <c r="FJ24" s="2" t="s">
        <v>7</v>
      </c>
      <c r="FK24" s="2" t="s">
        <v>7</v>
      </c>
      <c r="FM24" s="2" t="s">
        <v>1358</v>
      </c>
      <c r="FN24" s="2" t="s">
        <v>7</v>
      </c>
      <c r="FO24" s="2" t="s">
        <v>7</v>
      </c>
      <c r="FP24" s="2" t="s">
        <v>7</v>
      </c>
      <c r="FR24" s="2" t="s">
        <v>7</v>
      </c>
      <c r="FS24" s="2" t="s">
        <v>7</v>
      </c>
      <c r="FW24" s="2" t="s">
        <v>249</v>
      </c>
      <c r="FY24" s="2">
        <v>6</v>
      </c>
      <c r="GF24" s="2" t="s">
        <v>5</v>
      </c>
      <c r="GV24" s="2" t="s">
        <v>54</v>
      </c>
      <c r="HD24" s="2" t="s">
        <v>158</v>
      </c>
      <c r="HF24" s="2" t="s">
        <v>693</v>
      </c>
      <c r="HG24" s="2" t="s">
        <v>1</v>
      </c>
      <c r="HH24" s="2" t="s">
        <v>1</v>
      </c>
      <c r="HL24" s="2" t="s">
        <v>0</v>
      </c>
      <c r="HM24">
        <f t="shared" si="0"/>
        <v>31</v>
      </c>
      <c r="HN24">
        <f t="shared" si="1"/>
        <v>1</v>
      </c>
      <c r="HO24">
        <f t="shared" si="2"/>
        <v>3</v>
      </c>
      <c r="HP24" s="1">
        <f t="shared" si="3"/>
        <v>3</v>
      </c>
      <c r="HQ24" s="1">
        <f t="shared" si="4"/>
        <v>6</v>
      </c>
      <c r="HR24" s="1">
        <f t="shared" si="5"/>
        <v>2</v>
      </c>
      <c r="HS24" s="1">
        <f t="shared" si="6"/>
        <v>4</v>
      </c>
      <c r="HT24" s="1">
        <f t="shared" si="7"/>
        <v>36</v>
      </c>
      <c r="HU24" s="1">
        <f t="shared" si="8"/>
        <v>187.5</v>
      </c>
      <c r="HV24" s="1">
        <v>1</v>
      </c>
      <c r="HW24" s="1">
        <v>0</v>
      </c>
      <c r="HX24" s="1">
        <v>0</v>
      </c>
      <c r="HY24" s="1">
        <v>0</v>
      </c>
      <c r="HZ24" s="1">
        <v>1</v>
      </c>
      <c r="IA24" s="1">
        <v>0</v>
      </c>
      <c r="IB24" s="1">
        <v>1</v>
      </c>
      <c r="IC24" s="1">
        <v>3</v>
      </c>
    </row>
    <row r="25" spans="1:237" ht="15.75" customHeight="1" x14ac:dyDescent="0.35">
      <c r="A25" s="4">
        <v>43970.562516956023</v>
      </c>
      <c r="B25" s="2" t="s">
        <v>2583</v>
      </c>
      <c r="C25" s="2">
        <v>9</v>
      </c>
      <c r="D25" s="2"/>
      <c r="E25" s="2"/>
      <c r="F25" s="2"/>
      <c r="G25" s="2"/>
      <c r="H25" s="2"/>
      <c r="I25" s="2"/>
      <c r="J25" s="2" t="s">
        <v>7</v>
      </c>
      <c r="L25" s="2" t="s">
        <v>7</v>
      </c>
      <c r="N25" s="2" t="s">
        <v>7</v>
      </c>
      <c r="Q25" s="2" t="s">
        <v>20</v>
      </c>
      <c r="R25" s="2" t="s">
        <v>40</v>
      </c>
      <c r="S25" s="2" t="s">
        <v>20</v>
      </c>
      <c r="T25" s="2" t="s">
        <v>20</v>
      </c>
      <c r="U25" s="2" t="s">
        <v>20</v>
      </c>
      <c r="V25" s="2" t="s">
        <v>80</v>
      </c>
      <c r="W25" s="2">
        <v>2</v>
      </c>
      <c r="X25" s="2">
        <v>1</v>
      </c>
      <c r="Y25" s="2">
        <v>1</v>
      </c>
      <c r="Z25" s="2" t="s">
        <v>38</v>
      </c>
      <c r="AA25" s="2" t="s">
        <v>9</v>
      </c>
      <c r="AB25" s="2" t="s">
        <v>1405</v>
      </c>
      <c r="AC25" s="2" t="s">
        <v>9</v>
      </c>
      <c r="AD25" s="2" t="s">
        <v>1404</v>
      </c>
      <c r="AE25" s="2" t="s">
        <v>7</v>
      </c>
      <c r="AF25" s="2" t="s">
        <v>35</v>
      </c>
      <c r="AG25" s="2" t="s">
        <v>1403</v>
      </c>
      <c r="AH25" s="2" t="s">
        <v>7</v>
      </c>
      <c r="AJ25" s="2">
        <v>0</v>
      </c>
      <c r="AK25" s="2">
        <v>0</v>
      </c>
      <c r="AL25" s="2">
        <v>5</v>
      </c>
      <c r="AM25" s="2">
        <v>20</v>
      </c>
      <c r="AN25" s="2">
        <v>5</v>
      </c>
      <c r="AO25" s="2">
        <v>20</v>
      </c>
      <c r="AP25" s="2">
        <v>360</v>
      </c>
      <c r="AQ25" s="2">
        <v>3</v>
      </c>
      <c r="AR25" s="2">
        <v>3</v>
      </c>
      <c r="AS25" s="2">
        <v>2</v>
      </c>
      <c r="AT25" s="2">
        <v>2</v>
      </c>
      <c r="AU25" s="2">
        <v>3</v>
      </c>
      <c r="AV25" s="2">
        <v>2</v>
      </c>
      <c r="AW25" s="2">
        <v>2</v>
      </c>
      <c r="AX25" s="2">
        <v>3</v>
      </c>
      <c r="AY25" s="2">
        <v>1</v>
      </c>
      <c r="AZ25" s="2">
        <v>4</v>
      </c>
      <c r="BA25" s="2">
        <v>3</v>
      </c>
      <c r="BB25" s="2">
        <v>2</v>
      </c>
      <c r="BC25" s="2">
        <v>1</v>
      </c>
      <c r="BD25" s="2">
        <v>2</v>
      </c>
      <c r="BE25" s="2">
        <v>3</v>
      </c>
      <c r="BF25" s="2">
        <v>3</v>
      </c>
      <c r="BG25" s="2">
        <v>2</v>
      </c>
      <c r="BH25" s="2">
        <v>1</v>
      </c>
      <c r="BI25" s="2">
        <v>3</v>
      </c>
      <c r="BJ25" s="2">
        <v>3</v>
      </c>
      <c r="BK25" s="2">
        <v>2</v>
      </c>
      <c r="BL25" s="2">
        <v>1</v>
      </c>
      <c r="BM25" s="2">
        <v>3</v>
      </c>
      <c r="BN25" s="2">
        <v>1</v>
      </c>
      <c r="BO25" s="2">
        <v>1</v>
      </c>
      <c r="BP25" s="2">
        <v>0</v>
      </c>
      <c r="BQ25" s="2">
        <v>1</v>
      </c>
      <c r="BR25" s="2">
        <v>1</v>
      </c>
      <c r="BS25" s="2">
        <v>2</v>
      </c>
      <c r="BT25" s="2">
        <v>1</v>
      </c>
      <c r="BU25" s="2">
        <v>1</v>
      </c>
      <c r="BV25" s="2">
        <v>1</v>
      </c>
      <c r="BW25" s="2">
        <v>2</v>
      </c>
      <c r="BX25" s="2">
        <v>1</v>
      </c>
      <c r="BY25" s="2">
        <v>2</v>
      </c>
      <c r="BZ25" s="2">
        <v>1</v>
      </c>
      <c r="CA25" s="2">
        <v>2</v>
      </c>
      <c r="CB25" s="2">
        <v>2</v>
      </c>
      <c r="CC25" s="2">
        <v>1</v>
      </c>
      <c r="CD25" s="2">
        <v>2</v>
      </c>
      <c r="CE25" s="2">
        <v>2</v>
      </c>
      <c r="CF25" s="2">
        <v>1</v>
      </c>
      <c r="CG25" s="2">
        <v>0</v>
      </c>
      <c r="CH25" s="2">
        <v>2</v>
      </c>
      <c r="CI25" s="2">
        <v>2</v>
      </c>
      <c r="CJ25" s="2">
        <v>2</v>
      </c>
      <c r="CK25" s="2">
        <v>0</v>
      </c>
      <c r="CL25" s="2">
        <v>1</v>
      </c>
      <c r="CM25" s="2">
        <v>3</v>
      </c>
      <c r="CN25" s="2">
        <v>1</v>
      </c>
      <c r="CO25" s="2">
        <v>0</v>
      </c>
      <c r="CP25" s="2">
        <v>1</v>
      </c>
      <c r="CQ25" s="2">
        <v>1</v>
      </c>
      <c r="CR25" s="2">
        <v>2</v>
      </c>
      <c r="CS25" s="2">
        <v>1</v>
      </c>
      <c r="CT25" s="2">
        <v>2</v>
      </c>
      <c r="CU25" s="2">
        <v>2</v>
      </c>
      <c r="CV25" s="2">
        <v>2</v>
      </c>
      <c r="CW25" s="2">
        <v>1</v>
      </c>
      <c r="CX25" s="2">
        <v>2</v>
      </c>
      <c r="CY25" s="2">
        <v>2</v>
      </c>
      <c r="CZ25" s="2">
        <v>2</v>
      </c>
      <c r="DA25" s="2">
        <v>1</v>
      </c>
      <c r="DB25" s="2">
        <v>1</v>
      </c>
      <c r="DC25" s="2">
        <v>2</v>
      </c>
      <c r="DD25" s="2">
        <v>2</v>
      </c>
      <c r="DE25" s="2">
        <v>1</v>
      </c>
      <c r="DF25" s="2">
        <v>1</v>
      </c>
      <c r="DG25" s="2">
        <v>2</v>
      </c>
      <c r="DH25" s="2">
        <v>1</v>
      </c>
      <c r="DI25" s="2">
        <v>3</v>
      </c>
      <c r="DJ25" s="2">
        <v>2</v>
      </c>
      <c r="DK25" s="2">
        <v>1</v>
      </c>
      <c r="DL25" s="2">
        <v>3</v>
      </c>
      <c r="DM25" s="2">
        <v>2</v>
      </c>
      <c r="DN25" s="2">
        <v>2</v>
      </c>
      <c r="DO25" s="254" t="s">
        <v>1402</v>
      </c>
      <c r="DP25" s="2">
        <v>10</v>
      </c>
      <c r="DQ25" s="3" t="s">
        <v>678</v>
      </c>
      <c r="DR25" s="2">
        <v>6</v>
      </c>
      <c r="DS25" s="2" t="s">
        <v>26</v>
      </c>
      <c r="DT25" s="2" t="s">
        <v>68</v>
      </c>
      <c r="DU25" s="2" t="s">
        <v>68</v>
      </c>
      <c r="DV25" s="2" t="s">
        <v>26</v>
      </c>
      <c r="DW25" s="2" t="s">
        <v>26</v>
      </c>
      <c r="DX25" s="2" t="s">
        <v>26</v>
      </c>
      <c r="DY25" s="2" t="s">
        <v>103</v>
      </c>
      <c r="DZ25" s="2" t="s">
        <v>26</v>
      </c>
      <c r="EA25" s="2" t="s">
        <v>68</v>
      </c>
      <c r="EB25" s="2" t="s">
        <v>7</v>
      </c>
      <c r="EC25" s="2" t="s">
        <v>25</v>
      </c>
      <c r="ED25" s="2" t="s">
        <v>26</v>
      </c>
      <c r="EE25" s="2" t="s">
        <v>24</v>
      </c>
      <c r="EF25" s="2" t="s">
        <v>65</v>
      </c>
      <c r="EG25" s="198">
        <v>45</v>
      </c>
      <c r="EH25" s="2" t="s">
        <v>7</v>
      </c>
      <c r="EI25" s="2" t="s">
        <v>7</v>
      </c>
      <c r="EK25" s="2" t="s">
        <v>21</v>
      </c>
      <c r="EL25" s="2" t="s">
        <v>21</v>
      </c>
      <c r="EM25" s="2">
        <v>5</v>
      </c>
      <c r="EN25" s="2">
        <v>1</v>
      </c>
      <c r="EO25" s="2">
        <v>5</v>
      </c>
      <c r="EP25" s="2">
        <v>1</v>
      </c>
      <c r="EQ25" s="2" t="s">
        <v>19</v>
      </c>
      <c r="ER25" s="2" t="s">
        <v>18</v>
      </c>
      <c r="ES25" s="2" t="s">
        <v>16</v>
      </c>
      <c r="ET25" s="2" t="s">
        <v>1346</v>
      </c>
      <c r="EU25" s="2" t="s">
        <v>20</v>
      </c>
      <c r="EV25" s="2">
        <v>3</v>
      </c>
      <c r="EW25" s="2">
        <v>2</v>
      </c>
      <c r="EX25" s="2">
        <v>4</v>
      </c>
      <c r="EY25" s="2">
        <v>4</v>
      </c>
      <c r="EZ25" s="2" t="s">
        <v>1401</v>
      </c>
      <c r="FA25" s="2" t="s">
        <v>14</v>
      </c>
      <c r="FB25" s="2" t="s">
        <v>7</v>
      </c>
      <c r="FC25" s="2" t="s">
        <v>58</v>
      </c>
      <c r="FD25" s="2" t="s">
        <v>162</v>
      </c>
      <c r="FE25" s="2" t="s">
        <v>7</v>
      </c>
      <c r="FF25" s="2" t="s">
        <v>7</v>
      </c>
      <c r="FG25" s="2" t="s">
        <v>7</v>
      </c>
      <c r="FH25" s="2" t="s">
        <v>232</v>
      </c>
      <c r="FI25" s="2" t="s">
        <v>11</v>
      </c>
      <c r="FJ25" s="2" t="s">
        <v>7</v>
      </c>
      <c r="FK25" s="2" t="s">
        <v>7</v>
      </c>
      <c r="FM25" s="2" t="s">
        <v>1400</v>
      </c>
      <c r="FN25" s="2" t="s">
        <v>7</v>
      </c>
      <c r="FO25" s="2" t="s">
        <v>7</v>
      </c>
      <c r="FP25" s="2" t="s">
        <v>9</v>
      </c>
      <c r="FQ25" s="2" t="s">
        <v>8</v>
      </c>
      <c r="FR25" s="2" t="s">
        <v>7</v>
      </c>
      <c r="FS25" s="2" t="s">
        <v>9</v>
      </c>
      <c r="FT25" s="2" t="s">
        <v>1399</v>
      </c>
      <c r="FU25" s="2" t="s">
        <v>9</v>
      </c>
      <c r="FV25" s="2" t="s">
        <v>7</v>
      </c>
      <c r="FW25" s="2" t="s">
        <v>6</v>
      </c>
      <c r="GB25" s="2">
        <v>2</v>
      </c>
      <c r="GF25" s="2" t="s">
        <v>5</v>
      </c>
      <c r="GV25" s="2" t="s">
        <v>54</v>
      </c>
      <c r="GZ25" s="2" t="s">
        <v>141</v>
      </c>
      <c r="HA25" s="2" t="s">
        <v>1</v>
      </c>
      <c r="HB25" s="2" t="s">
        <v>1</v>
      </c>
      <c r="HD25" s="2" t="s">
        <v>1</v>
      </c>
      <c r="HL25" s="2" t="s">
        <v>0</v>
      </c>
      <c r="HM25">
        <f t="shared" si="0"/>
        <v>33</v>
      </c>
      <c r="HN25">
        <f t="shared" si="1"/>
        <v>7</v>
      </c>
      <c r="HO25">
        <f t="shared" si="2"/>
        <v>9</v>
      </c>
      <c r="HP25" s="1">
        <f t="shared" si="3"/>
        <v>8</v>
      </c>
      <c r="HQ25" s="1">
        <f t="shared" si="4"/>
        <v>7</v>
      </c>
      <c r="HR25" s="1">
        <f t="shared" si="5"/>
        <v>8</v>
      </c>
      <c r="HS25" s="1">
        <f t="shared" si="6"/>
        <v>12</v>
      </c>
      <c r="HT25" s="1">
        <f t="shared" si="7"/>
        <v>36</v>
      </c>
      <c r="HU25" s="1">
        <f t="shared" si="8"/>
        <v>650</v>
      </c>
      <c r="HV25" s="1">
        <v>2</v>
      </c>
      <c r="HW25" s="1">
        <v>0</v>
      </c>
      <c r="HX25" s="1">
        <v>2</v>
      </c>
      <c r="HY25" s="1">
        <v>3</v>
      </c>
      <c r="HZ25" s="1">
        <v>2</v>
      </c>
      <c r="IA25" s="1">
        <v>1</v>
      </c>
      <c r="IB25" s="1">
        <v>1</v>
      </c>
      <c r="IC25" s="1">
        <v>11</v>
      </c>
    </row>
    <row r="26" spans="1:237" ht="15.75" customHeight="1" x14ac:dyDescent="0.35">
      <c r="A26" s="4">
        <v>43965.370378981483</v>
      </c>
      <c r="B26" s="2" t="s">
        <v>2586</v>
      </c>
      <c r="C26" s="2">
        <v>8</v>
      </c>
      <c r="D26" s="2"/>
      <c r="E26" s="2"/>
      <c r="F26" s="2"/>
      <c r="G26" s="2"/>
      <c r="H26" s="2"/>
      <c r="I26" s="2"/>
      <c r="J26" s="2" t="s">
        <v>7</v>
      </c>
      <c r="L26" s="2" t="s">
        <v>7</v>
      </c>
      <c r="N26" s="2" t="s">
        <v>7</v>
      </c>
      <c r="Q26" s="2" t="s">
        <v>20</v>
      </c>
      <c r="R26" s="2" t="s">
        <v>40</v>
      </c>
      <c r="S26" s="2" t="s">
        <v>20</v>
      </c>
      <c r="T26" s="2" t="s">
        <v>20</v>
      </c>
      <c r="U26" s="2">
        <v>1</v>
      </c>
      <c r="V26" s="2" t="s">
        <v>39</v>
      </c>
      <c r="W26" s="2" t="s">
        <v>20</v>
      </c>
      <c r="X26" s="2" t="s">
        <v>79</v>
      </c>
      <c r="Y26" s="2" t="s">
        <v>79</v>
      </c>
      <c r="Z26" s="2" t="s">
        <v>115</v>
      </c>
      <c r="AA26" s="2" t="s">
        <v>9</v>
      </c>
      <c r="AB26" s="2" t="s">
        <v>1487</v>
      </c>
      <c r="AC26" s="2" t="s">
        <v>9</v>
      </c>
      <c r="AD26" s="2" t="s">
        <v>1486</v>
      </c>
      <c r="AE26" s="2" t="s">
        <v>7</v>
      </c>
      <c r="AF26" s="2" t="s">
        <v>20</v>
      </c>
      <c r="AH26" s="2" t="s">
        <v>7</v>
      </c>
      <c r="AJ26" s="2">
        <v>0</v>
      </c>
      <c r="AK26" s="2">
        <v>0</v>
      </c>
      <c r="AL26" s="2">
        <v>0</v>
      </c>
      <c r="AM26" s="2">
        <v>0</v>
      </c>
      <c r="AN26" s="2">
        <v>0</v>
      </c>
      <c r="AO26" s="2">
        <v>0</v>
      </c>
      <c r="AP26" s="2">
        <v>720</v>
      </c>
      <c r="AQ26" s="2">
        <v>4</v>
      </c>
      <c r="AR26" s="2">
        <v>3</v>
      </c>
      <c r="AS26" s="2">
        <v>1</v>
      </c>
      <c r="AT26" s="2">
        <v>2</v>
      </c>
      <c r="AU26" s="2">
        <v>3</v>
      </c>
      <c r="AV26" s="2">
        <v>1</v>
      </c>
      <c r="AW26" s="2">
        <v>4</v>
      </c>
      <c r="AX26" s="2">
        <v>3</v>
      </c>
      <c r="AY26" s="2">
        <v>1</v>
      </c>
      <c r="AZ26" s="2">
        <v>3</v>
      </c>
      <c r="BA26" s="2">
        <v>1</v>
      </c>
      <c r="BB26" s="2">
        <v>1</v>
      </c>
      <c r="BC26" s="2">
        <v>1</v>
      </c>
      <c r="BD26" s="2">
        <v>1</v>
      </c>
      <c r="BE26" s="2">
        <v>3</v>
      </c>
      <c r="BF26" s="2">
        <v>2</v>
      </c>
      <c r="BG26" s="2">
        <v>4</v>
      </c>
      <c r="BH26" s="2">
        <v>1</v>
      </c>
      <c r="BI26" s="2">
        <v>1</v>
      </c>
      <c r="BJ26" s="2">
        <v>3</v>
      </c>
      <c r="BK26" s="2">
        <v>0</v>
      </c>
      <c r="BL26" s="2">
        <v>0</v>
      </c>
      <c r="BM26" s="2">
        <v>1</v>
      </c>
      <c r="BN26" s="2">
        <v>1</v>
      </c>
      <c r="BO26" s="2">
        <v>2</v>
      </c>
      <c r="BP26" s="2">
        <v>0</v>
      </c>
      <c r="BQ26" s="2">
        <v>0</v>
      </c>
      <c r="BR26" s="2">
        <v>0</v>
      </c>
      <c r="BS26" s="2">
        <v>3</v>
      </c>
      <c r="BT26" s="2">
        <v>0</v>
      </c>
      <c r="BU26" s="2">
        <v>0</v>
      </c>
      <c r="BV26" s="2">
        <v>0</v>
      </c>
      <c r="BW26" s="2">
        <v>2</v>
      </c>
      <c r="BX26" s="2">
        <v>1</v>
      </c>
      <c r="BY26" s="2">
        <v>3</v>
      </c>
      <c r="BZ26" s="2">
        <v>4</v>
      </c>
      <c r="CA26" s="2">
        <v>3</v>
      </c>
      <c r="CB26" s="2">
        <v>3</v>
      </c>
      <c r="CC26" s="2">
        <v>0</v>
      </c>
      <c r="CD26" s="2">
        <v>0</v>
      </c>
      <c r="CE26" s="2">
        <v>0</v>
      </c>
      <c r="CF26" s="2">
        <v>0</v>
      </c>
      <c r="CG26" s="2">
        <v>0</v>
      </c>
      <c r="CH26" s="2">
        <v>2</v>
      </c>
      <c r="CI26" s="2">
        <v>0</v>
      </c>
      <c r="CJ26" s="2">
        <v>2</v>
      </c>
      <c r="CK26" s="2">
        <v>2</v>
      </c>
      <c r="CL26" s="2">
        <v>0</v>
      </c>
      <c r="CM26" s="2">
        <v>0</v>
      </c>
      <c r="CN26" s="2">
        <v>0</v>
      </c>
      <c r="CO26" s="2">
        <v>0</v>
      </c>
      <c r="CP26" s="2">
        <v>0</v>
      </c>
      <c r="CQ26" s="2">
        <v>0</v>
      </c>
      <c r="CR26" s="2">
        <v>0</v>
      </c>
      <c r="CS26" s="2">
        <v>0</v>
      </c>
      <c r="CT26" s="2">
        <v>4</v>
      </c>
      <c r="CU26" s="2">
        <v>2</v>
      </c>
      <c r="CV26" s="2">
        <v>4</v>
      </c>
      <c r="CW26" s="2">
        <v>1</v>
      </c>
      <c r="CX26" s="2">
        <v>4</v>
      </c>
      <c r="CY26" s="2">
        <v>4</v>
      </c>
      <c r="CZ26" s="2">
        <v>4</v>
      </c>
      <c r="DA26" s="2">
        <v>2</v>
      </c>
      <c r="DB26" s="2">
        <v>1</v>
      </c>
      <c r="DC26" s="2">
        <v>4</v>
      </c>
      <c r="DD26" s="2">
        <v>2</v>
      </c>
      <c r="DE26" s="2">
        <v>3</v>
      </c>
      <c r="DF26" s="2">
        <v>1</v>
      </c>
      <c r="DG26" s="2">
        <v>3</v>
      </c>
      <c r="DH26" s="2">
        <v>4</v>
      </c>
      <c r="DI26" s="2">
        <v>4</v>
      </c>
      <c r="DJ26" s="2">
        <v>4</v>
      </c>
      <c r="DK26" s="2">
        <v>3</v>
      </c>
      <c r="DL26" s="2">
        <v>4</v>
      </c>
      <c r="DM26" s="2">
        <v>4</v>
      </c>
      <c r="DN26" s="2">
        <v>4</v>
      </c>
      <c r="DO26" s="198">
        <v>12</v>
      </c>
      <c r="DP26" s="2">
        <v>10</v>
      </c>
      <c r="DQ26" s="2" t="s">
        <v>1485</v>
      </c>
      <c r="DR26" s="2">
        <v>7</v>
      </c>
      <c r="DS26" s="2" t="s">
        <v>103</v>
      </c>
      <c r="DT26" s="2" t="s">
        <v>26</v>
      </c>
      <c r="DU26" s="2" t="s">
        <v>26</v>
      </c>
      <c r="DV26" s="2" t="s">
        <v>26</v>
      </c>
      <c r="DW26" s="2" t="s">
        <v>26</v>
      </c>
      <c r="DX26" s="2" t="s">
        <v>103</v>
      </c>
      <c r="DY26" s="2" t="s">
        <v>103</v>
      </c>
      <c r="DZ26" s="2" t="s">
        <v>26</v>
      </c>
      <c r="EA26" s="2" t="s">
        <v>26</v>
      </c>
      <c r="EB26" s="2" t="s">
        <v>102</v>
      </c>
      <c r="EC26" s="2" t="s">
        <v>26</v>
      </c>
      <c r="ED26" s="2" t="s">
        <v>25</v>
      </c>
      <c r="EE26" s="2" t="s">
        <v>101</v>
      </c>
      <c r="EF26" s="2" t="s">
        <v>65</v>
      </c>
      <c r="EG26" s="198">
        <v>4</v>
      </c>
      <c r="EH26" s="2" t="s">
        <v>7</v>
      </c>
      <c r="EI26" s="2" t="s">
        <v>7</v>
      </c>
      <c r="EJ26" s="2" t="s">
        <v>1484</v>
      </c>
      <c r="EK26" s="2" t="s">
        <v>21</v>
      </c>
      <c r="EL26" s="2" t="s">
        <v>96</v>
      </c>
      <c r="EM26" s="2">
        <v>5</v>
      </c>
      <c r="EN26" s="2">
        <v>3</v>
      </c>
      <c r="EO26" s="2">
        <v>5</v>
      </c>
      <c r="EP26" s="2">
        <v>5</v>
      </c>
      <c r="EQ26" s="2" t="s">
        <v>1346</v>
      </c>
      <c r="ER26" s="2" t="s">
        <v>16</v>
      </c>
      <c r="ES26" s="2" t="s">
        <v>19</v>
      </c>
      <c r="ET26" s="2" t="s">
        <v>18</v>
      </c>
      <c r="EU26" s="2" t="s">
        <v>20</v>
      </c>
      <c r="EV26" s="2">
        <v>2</v>
      </c>
      <c r="EW26" s="2">
        <v>4</v>
      </c>
      <c r="EX26" s="2">
        <v>1</v>
      </c>
      <c r="EY26" s="2">
        <v>5</v>
      </c>
      <c r="EZ26" s="2" t="s">
        <v>297</v>
      </c>
      <c r="FA26" s="2" t="s">
        <v>14</v>
      </c>
      <c r="FB26" s="2" t="s">
        <v>9</v>
      </c>
      <c r="FC26" s="2" t="s">
        <v>14</v>
      </c>
      <c r="FD26" s="2" t="s">
        <v>162</v>
      </c>
      <c r="FE26" s="2" t="s">
        <v>7</v>
      </c>
      <c r="FF26" s="2" t="s">
        <v>7</v>
      </c>
      <c r="FG26" s="2" t="s">
        <v>7</v>
      </c>
      <c r="FH26" s="2" t="s">
        <v>12</v>
      </c>
      <c r="FI26" s="2" t="s">
        <v>57</v>
      </c>
      <c r="FJ26" s="2" t="s">
        <v>9</v>
      </c>
      <c r="FK26" s="2" t="s">
        <v>7</v>
      </c>
      <c r="FL26" s="2">
        <v>5</v>
      </c>
      <c r="FM26" s="2" t="s">
        <v>810</v>
      </c>
      <c r="FN26" s="2" t="s">
        <v>7</v>
      </c>
      <c r="FO26" s="2" t="s">
        <v>9</v>
      </c>
      <c r="FP26" s="2" t="s">
        <v>7</v>
      </c>
      <c r="FQ26" s="2" t="s">
        <v>8</v>
      </c>
      <c r="FR26" s="2" t="s">
        <v>9</v>
      </c>
      <c r="FS26" s="2" t="s">
        <v>7</v>
      </c>
      <c r="FW26" s="2" t="s">
        <v>121</v>
      </c>
      <c r="FX26" s="2">
        <v>5</v>
      </c>
      <c r="GF26" s="2" t="s">
        <v>5</v>
      </c>
      <c r="GV26" s="2" t="s">
        <v>54</v>
      </c>
      <c r="GZ26" s="2" t="s">
        <v>141</v>
      </c>
      <c r="HA26" s="2" t="s">
        <v>248</v>
      </c>
      <c r="HB26" s="2" t="s">
        <v>1</v>
      </c>
      <c r="HD26" s="2" t="s">
        <v>1</v>
      </c>
      <c r="HL26" s="2" t="s">
        <v>0</v>
      </c>
      <c r="HM26">
        <f t="shared" si="0"/>
        <v>60</v>
      </c>
      <c r="HN26">
        <f t="shared" si="1"/>
        <v>7</v>
      </c>
      <c r="HO26">
        <f t="shared" si="2"/>
        <v>9</v>
      </c>
      <c r="HP26" s="1">
        <f t="shared" si="3"/>
        <v>2</v>
      </c>
      <c r="HQ26" s="1">
        <f t="shared" si="4"/>
        <v>9</v>
      </c>
      <c r="HR26" s="1">
        <f t="shared" si="5"/>
        <v>0</v>
      </c>
      <c r="HS26" s="1">
        <f t="shared" si="6"/>
        <v>8</v>
      </c>
      <c r="HT26" s="1">
        <f t="shared" si="7"/>
        <v>41</v>
      </c>
      <c r="HU26" s="1">
        <f t="shared" si="8"/>
        <v>0</v>
      </c>
      <c r="HV26" s="1">
        <v>2</v>
      </c>
      <c r="HW26" s="1">
        <v>1</v>
      </c>
      <c r="HX26" s="1">
        <v>1</v>
      </c>
      <c r="HY26" s="1">
        <v>0</v>
      </c>
      <c r="HZ26" s="1">
        <v>1</v>
      </c>
      <c r="IA26" s="1">
        <v>0</v>
      </c>
      <c r="IB26" s="1">
        <v>2</v>
      </c>
      <c r="IC26" s="1">
        <v>7</v>
      </c>
    </row>
    <row r="27" spans="1:237" ht="15.75" customHeight="1" x14ac:dyDescent="0.35">
      <c r="A27" s="4">
        <v>43963.566683460653</v>
      </c>
      <c r="B27" s="193" t="s">
        <v>2587</v>
      </c>
      <c r="C27" s="2">
        <v>8</v>
      </c>
      <c r="D27" s="2"/>
      <c r="E27" s="2"/>
      <c r="F27" s="2"/>
      <c r="G27" s="2"/>
      <c r="H27" s="2"/>
      <c r="I27" s="2"/>
      <c r="J27" s="2" t="s">
        <v>7</v>
      </c>
      <c r="L27" s="2" t="s">
        <v>7</v>
      </c>
      <c r="N27" s="2" t="s">
        <v>7</v>
      </c>
      <c r="Q27" s="2" t="s">
        <v>20</v>
      </c>
      <c r="R27" s="2" t="s">
        <v>40</v>
      </c>
      <c r="S27" s="2">
        <v>4</v>
      </c>
      <c r="T27" s="2" t="s">
        <v>20</v>
      </c>
      <c r="U27" s="2" t="s">
        <v>20</v>
      </c>
      <c r="V27" s="2" t="s">
        <v>39</v>
      </c>
      <c r="W27" s="2" t="s">
        <v>20</v>
      </c>
      <c r="X27" s="2" t="s">
        <v>20</v>
      </c>
      <c r="Y27" s="2" t="s">
        <v>79</v>
      </c>
      <c r="Z27" s="2" t="s">
        <v>38</v>
      </c>
      <c r="AA27" s="2" t="s">
        <v>9</v>
      </c>
      <c r="AB27" s="2" t="s">
        <v>1600</v>
      </c>
      <c r="AC27" s="2" t="s">
        <v>9</v>
      </c>
      <c r="AD27" s="2" t="s">
        <v>1599</v>
      </c>
      <c r="AE27" s="2" t="s">
        <v>9</v>
      </c>
      <c r="AF27" s="2" t="s">
        <v>132</v>
      </c>
      <c r="AG27" s="2" t="s">
        <v>256</v>
      </c>
      <c r="AH27" s="2" t="s">
        <v>9</v>
      </c>
      <c r="AI27" s="2" t="s">
        <v>1598</v>
      </c>
      <c r="AJ27" s="2">
        <v>0</v>
      </c>
      <c r="AK27" s="2">
        <v>0</v>
      </c>
      <c r="AL27" s="2">
        <v>2</v>
      </c>
      <c r="AM27" s="2">
        <v>30</v>
      </c>
      <c r="AN27" s="2">
        <v>7</v>
      </c>
      <c r="AO27" s="2">
        <v>90</v>
      </c>
      <c r="AP27" s="2">
        <v>390</v>
      </c>
      <c r="AQ27" s="2">
        <v>2</v>
      </c>
      <c r="AR27" s="2">
        <v>4</v>
      </c>
      <c r="AS27" s="2">
        <v>3</v>
      </c>
      <c r="AT27" s="2">
        <v>3</v>
      </c>
      <c r="AU27" s="2">
        <v>3</v>
      </c>
      <c r="AV27" s="2">
        <v>3</v>
      </c>
      <c r="AW27" s="2">
        <v>2</v>
      </c>
      <c r="AX27" s="2">
        <v>3</v>
      </c>
      <c r="AY27" s="2">
        <v>1</v>
      </c>
      <c r="AZ27" s="2">
        <v>3</v>
      </c>
      <c r="BA27" s="2">
        <v>2</v>
      </c>
      <c r="BB27" s="2">
        <v>2</v>
      </c>
      <c r="BC27" s="2">
        <v>2</v>
      </c>
      <c r="BD27" s="2">
        <v>3</v>
      </c>
      <c r="BE27" s="2">
        <v>2</v>
      </c>
      <c r="BF27" s="2">
        <v>3</v>
      </c>
      <c r="BG27" s="2">
        <v>2</v>
      </c>
      <c r="BH27" s="2">
        <v>2</v>
      </c>
      <c r="BI27" s="2">
        <v>3</v>
      </c>
      <c r="BJ27" s="2">
        <v>3</v>
      </c>
      <c r="BK27" s="2">
        <v>3</v>
      </c>
      <c r="BL27" s="2">
        <v>1</v>
      </c>
      <c r="BM27" s="2">
        <v>3</v>
      </c>
      <c r="BN27" s="2">
        <v>2</v>
      </c>
      <c r="BO27" s="2">
        <v>3</v>
      </c>
      <c r="BP27" s="2">
        <v>1</v>
      </c>
      <c r="BQ27" s="2">
        <v>1</v>
      </c>
      <c r="BR27" s="2">
        <v>4</v>
      </c>
      <c r="BS27" s="2">
        <v>2</v>
      </c>
      <c r="BT27" s="2">
        <v>0</v>
      </c>
      <c r="BU27" s="2">
        <v>1</v>
      </c>
      <c r="BV27" s="2">
        <v>3</v>
      </c>
      <c r="BW27" s="2">
        <v>3</v>
      </c>
      <c r="BX27" s="2">
        <v>2</v>
      </c>
      <c r="BY27" s="2">
        <v>1</v>
      </c>
      <c r="BZ27" s="2">
        <v>2</v>
      </c>
      <c r="CA27" s="2">
        <v>4</v>
      </c>
      <c r="CB27" s="2">
        <v>4</v>
      </c>
      <c r="CC27" s="2">
        <v>1</v>
      </c>
      <c r="CD27" s="2">
        <v>2</v>
      </c>
      <c r="CE27" s="2">
        <v>1</v>
      </c>
      <c r="CF27" s="2">
        <v>3</v>
      </c>
      <c r="CG27" s="2">
        <v>2</v>
      </c>
      <c r="CH27" s="2">
        <v>3</v>
      </c>
      <c r="CI27" s="2">
        <v>0</v>
      </c>
      <c r="CJ27" s="2">
        <v>3</v>
      </c>
      <c r="CK27" s="2">
        <v>3</v>
      </c>
      <c r="CL27" s="2">
        <v>1</v>
      </c>
      <c r="CM27" s="2">
        <v>3</v>
      </c>
      <c r="CN27" s="2">
        <v>0</v>
      </c>
      <c r="CO27" s="2">
        <v>0</v>
      </c>
      <c r="CP27" s="2">
        <v>3</v>
      </c>
      <c r="CQ27" s="2">
        <v>1</v>
      </c>
      <c r="CR27" s="2">
        <v>2</v>
      </c>
      <c r="CS27" s="2">
        <v>1</v>
      </c>
      <c r="CT27" s="2">
        <v>3</v>
      </c>
      <c r="CU27" s="2">
        <v>0</v>
      </c>
      <c r="CV27" s="2">
        <v>3</v>
      </c>
      <c r="CW27" s="2">
        <v>2</v>
      </c>
      <c r="CX27" s="2">
        <v>3</v>
      </c>
      <c r="CY27" s="2">
        <v>4</v>
      </c>
      <c r="CZ27" s="2">
        <v>4</v>
      </c>
      <c r="DA27" s="2">
        <v>1</v>
      </c>
      <c r="DB27" s="2">
        <v>2</v>
      </c>
      <c r="DC27" s="2">
        <v>1</v>
      </c>
      <c r="DD27" s="2">
        <v>2</v>
      </c>
      <c r="DE27" s="2">
        <v>2</v>
      </c>
      <c r="DF27" s="2">
        <v>1</v>
      </c>
      <c r="DG27" s="2">
        <v>1</v>
      </c>
      <c r="DH27" s="2">
        <v>3</v>
      </c>
      <c r="DI27" s="2">
        <v>2</v>
      </c>
      <c r="DJ27" s="2">
        <v>2</v>
      </c>
      <c r="DK27" s="2">
        <v>3</v>
      </c>
      <c r="DL27" s="2">
        <v>1</v>
      </c>
      <c r="DM27" s="2">
        <v>1</v>
      </c>
      <c r="DN27" s="2">
        <v>2</v>
      </c>
      <c r="DO27" s="198" t="s">
        <v>1594</v>
      </c>
      <c r="DP27" s="2" t="s">
        <v>170</v>
      </c>
      <c r="DQ27" s="3" t="s">
        <v>923</v>
      </c>
      <c r="DR27" s="2">
        <v>7</v>
      </c>
      <c r="DS27" s="2" t="s">
        <v>103</v>
      </c>
      <c r="DT27" s="2" t="s">
        <v>69</v>
      </c>
      <c r="DU27" s="2" t="s">
        <v>26</v>
      </c>
      <c r="DV27" s="2" t="s">
        <v>26</v>
      </c>
      <c r="DW27" s="2" t="s">
        <v>26</v>
      </c>
      <c r="DX27" s="2" t="s">
        <v>103</v>
      </c>
      <c r="DY27" s="2" t="s">
        <v>26</v>
      </c>
      <c r="DZ27" s="2" t="s">
        <v>26</v>
      </c>
      <c r="EA27" s="2" t="s">
        <v>26</v>
      </c>
      <c r="EB27" s="2" t="s">
        <v>102</v>
      </c>
      <c r="EC27" s="2" t="s">
        <v>26</v>
      </c>
      <c r="ED27" s="2" t="s">
        <v>26</v>
      </c>
      <c r="EE27" s="2" t="s">
        <v>101</v>
      </c>
      <c r="EF27" s="2" t="s">
        <v>23</v>
      </c>
      <c r="EG27" s="198">
        <v>240</v>
      </c>
      <c r="EH27" s="2" t="s">
        <v>7</v>
      </c>
      <c r="EI27" s="2" t="s">
        <v>7</v>
      </c>
      <c r="EK27" s="2" t="s">
        <v>21</v>
      </c>
      <c r="EL27" s="2" t="s">
        <v>60</v>
      </c>
      <c r="EM27" s="2">
        <v>5</v>
      </c>
      <c r="EN27" s="2">
        <v>2</v>
      </c>
      <c r="EO27" s="2">
        <v>4</v>
      </c>
      <c r="EP27" s="2">
        <v>4</v>
      </c>
      <c r="EQ27" s="2" t="s">
        <v>19</v>
      </c>
      <c r="ER27" s="2" t="s">
        <v>1346</v>
      </c>
      <c r="ES27" s="2" t="s">
        <v>16</v>
      </c>
      <c r="ET27" s="2" t="s">
        <v>18</v>
      </c>
      <c r="EU27" s="2" t="s">
        <v>20</v>
      </c>
      <c r="EV27" s="2">
        <v>4</v>
      </c>
      <c r="EW27" s="2">
        <v>4</v>
      </c>
      <c r="EX27" s="2">
        <v>1</v>
      </c>
      <c r="EY27" s="2">
        <v>2</v>
      </c>
      <c r="EZ27" s="2" t="s">
        <v>1593</v>
      </c>
      <c r="FA27" s="2" t="s">
        <v>14</v>
      </c>
      <c r="FB27" s="2" t="s">
        <v>9</v>
      </c>
      <c r="FC27" s="2" t="s">
        <v>94</v>
      </c>
      <c r="FD27" s="2" t="s">
        <v>551</v>
      </c>
      <c r="FE27" s="2" t="s">
        <v>7</v>
      </c>
      <c r="FF27" s="2" t="s">
        <v>7</v>
      </c>
      <c r="FG27" s="2" t="s">
        <v>7</v>
      </c>
      <c r="FH27" s="2" t="s">
        <v>12</v>
      </c>
      <c r="FI27" s="2" t="s">
        <v>11</v>
      </c>
      <c r="FJ27" s="2" t="s">
        <v>7</v>
      </c>
      <c r="FK27" s="2" t="s">
        <v>7</v>
      </c>
      <c r="FM27" s="2" t="s">
        <v>756</v>
      </c>
      <c r="FN27" s="2" t="s">
        <v>7</v>
      </c>
      <c r="FO27" s="2" t="s">
        <v>7</v>
      </c>
      <c r="FP27" s="2" t="s">
        <v>9</v>
      </c>
      <c r="FQ27" s="2" t="s">
        <v>8</v>
      </c>
      <c r="FR27" s="2" t="s">
        <v>7</v>
      </c>
      <c r="FS27" s="2" t="s">
        <v>7</v>
      </c>
      <c r="FU27" s="2" t="s">
        <v>7</v>
      </c>
      <c r="FV27" s="2" t="s">
        <v>7</v>
      </c>
      <c r="FW27" s="2" t="s">
        <v>337</v>
      </c>
      <c r="GA27" s="2">
        <v>1</v>
      </c>
      <c r="GF27" s="2" t="s">
        <v>5</v>
      </c>
      <c r="GV27" s="2" t="s">
        <v>54</v>
      </c>
      <c r="GZ27" s="2" t="s">
        <v>141</v>
      </c>
      <c r="HB27" s="2" t="s">
        <v>293</v>
      </c>
      <c r="HC27" s="2" t="s">
        <v>1</v>
      </c>
      <c r="HD27" s="2" t="s">
        <v>1</v>
      </c>
      <c r="HL27" s="2" t="s">
        <v>0</v>
      </c>
      <c r="HM27">
        <f t="shared" si="0"/>
        <v>40</v>
      </c>
      <c r="HN27">
        <f t="shared" si="1"/>
        <v>10</v>
      </c>
      <c r="HO27">
        <f t="shared" si="2"/>
        <v>15</v>
      </c>
      <c r="HP27" s="1">
        <f t="shared" si="3"/>
        <v>17</v>
      </c>
      <c r="HQ27" s="1">
        <f t="shared" si="4"/>
        <v>12</v>
      </c>
      <c r="HR27" s="1">
        <f t="shared" si="5"/>
        <v>5</v>
      </c>
      <c r="HS27" s="1">
        <f t="shared" si="6"/>
        <v>13</v>
      </c>
      <c r="HT27" s="1">
        <f t="shared" si="7"/>
        <v>45</v>
      </c>
      <c r="HU27" s="1">
        <f t="shared" si="8"/>
        <v>1815</v>
      </c>
      <c r="HV27" s="1">
        <v>0</v>
      </c>
      <c r="HW27" s="1">
        <v>1</v>
      </c>
      <c r="HX27" s="1">
        <v>1</v>
      </c>
      <c r="HY27" s="1">
        <v>2</v>
      </c>
      <c r="HZ27" s="1">
        <v>1</v>
      </c>
      <c r="IA27" s="1">
        <v>0</v>
      </c>
      <c r="IB27" s="1">
        <v>1</v>
      </c>
      <c r="IC27" s="1">
        <v>6</v>
      </c>
    </row>
    <row r="28" spans="1:237" ht="15.75" customHeight="1" x14ac:dyDescent="0.35">
      <c r="A28" s="4">
        <v>43965.452351284723</v>
      </c>
      <c r="B28" s="2" t="s">
        <v>2591</v>
      </c>
      <c r="C28" s="2">
        <v>9</v>
      </c>
      <c r="D28" s="2"/>
      <c r="E28" s="2"/>
      <c r="F28" s="2"/>
      <c r="G28" s="2"/>
      <c r="H28" s="2"/>
      <c r="I28" s="2"/>
      <c r="J28" s="2" t="s">
        <v>7</v>
      </c>
      <c r="L28" s="2" t="s">
        <v>7</v>
      </c>
      <c r="N28" s="2" t="s">
        <v>7</v>
      </c>
      <c r="Q28" s="2" t="s">
        <v>20</v>
      </c>
      <c r="R28" s="2" t="s">
        <v>40</v>
      </c>
      <c r="S28" s="2" t="s">
        <v>20</v>
      </c>
      <c r="T28" s="2" t="s">
        <v>20</v>
      </c>
      <c r="U28" s="2" t="s">
        <v>20</v>
      </c>
      <c r="V28" s="2" t="s">
        <v>80</v>
      </c>
      <c r="W28" s="2" t="s">
        <v>20</v>
      </c>
      <c r="X28" s="2" t="s">
        <v>20</v>
      </c>
      <c r="Y28" s="2" t="s">
        <v>20</v>
      </c>
      <c r="Z28" s="2" t="s">
        <v>133</v>
      </c>
      <c r="AA28" s="2" t="s">
        <v>9</v>
      </c>
      <c r="AB28" s="2" t="s">
        <v>1474</v>
      </c>
      <c r="AC28" s="2" t="s">
        <v>9</v>
      </c>
      <c r="AD28" s="2" t="s">
        <v>1473</v>
      </c>
      <c r="AE28" s="2" t="s">
        <v>9</v>
      </c>
      <c r="AF28" s="2" t="s">
        <v>112</v>
      </c>
      <c r="AG28" s="2" t="s">
        <v>256</v>
      </c>
      <c r="AH28" s="2" t="s">
        <v>9</v>
      </c>
      <c r="AI28" s="2" t="s">
        <v>1472</v>
      </c>
      <c r="AJ28" s="2">
        <v>0</v>
      </c>
      <c r="AK28" s="2">
        <v>0</v>
      </c>
      <c r="AL28" s="2">
        <v>2</v>
      </c>
      <c r="AM28" s="2">
        <v>60</v>
      </c>
      <c r="AN28" s="2">
        <v>4</v>
      </c>
      <c r="AO28" s="2">
        <v>1</v>
      </c>
      <c r="AP28" s="2">
        <v>420</v>
      </c>
      <c r="AQ28" s="2">
        <v>4</v>
      </c>
      <c r="AR28" s="2">
        <v>4</v>
      </c>
      <c r="AS28" s="2">
        <v>1</v>
      </c>
      <c r="AT28" s="2">
        <v>1</v>
      </c>
      <c r="AU28" s="2">
        <v>4</v>
      </c>
      <c r="AV28" s="2">
        <v>2</v>
      </c>
      <c r="AW28" s="2">
        <v>2</v>
      </c>
      <c r="AX28" s="2">
        <v>4</v>
      </c>
      <c r="AY28" s="2">
        <v>1</v>
      </c>
      <c r="AZ28" s="2">
        <v>4</v>
      </c>
      <c r="BA28" s="2">
        <v>3</v>
      </c>
      <c r="BB28" s="2">
        <v>2</v>
      </c>
      <c r="BC28" s="2">
        <v>1</v>
      </c>
      <c r="BD28" s="2">
        <v>2</v>
      </c>
      <c r="BE28" s="2">
        <v>4</v>
      </c>
      <c r="BF28" s="2">
        <v>4</v>
      </c>
      <c r="BG28" s="2">
        <v>2</v>
      </c>
      <c r="BH28" s="2">
        <v>1</v>
      </c>
      <c r="BI28" s="2">
        <v>4</v>
      </c>
      <c r="BJ28" s="2">
        <v>4</v>
      </c>
      <c r="BK28" s="2">
        <v>0</v>
      </c>
      <c r="BL28" s="2">
        <v>0</v>
      </c>
      <c r="BM28" s="2">
        <v>0</v>
      </c>
      <c r="BN28" s="2">
        <v>1</v>
      </c>
      <c r="BO28" s="2">
        <v>2</v>
      </c>
      <c r="BP28" s="2">
        <v>0</v>
      </c>
      <c r="BQ28" s="2">
        <v>0</v>
      </c>
      <c r="BR28" s="2">
        <v>1</v>
      </c>
      <c r="BS28" s="2">
        <v>3</v>
      </c>
      <c r="BT28" s="2">
        <v>0</v>
      </c>
      <c r="BU28" s="2">
        <v>0</v>
      </c>
      <c r="BV28" s="2">
        <v>1</v>
      </c>
      <c r="BW28" s="2">
        <v>2</v>
      </c>
      <c r="BX28" s="2">
        <v>0</v>
      </c>
      <c r="BY28" s="2">
        <v>0</v>
      </c>
      <c r="BZ28" s="2">
        <v>2</v>
      </c>
      <c r="CA28" s="2">
        <v>2</v>
      </c>
      <c r="CB28" s="2">
        <v>0</v>
      </c>
      <c r="CC28" s="2">
        <v>1</v>
      </c>
      <c r="CD28" s="2">
        <v>0</v>
      </c>
      <c r="CE28" s="2">
        <v>0</v>
      </c>
      <c r="CF28" s="2">
        <v>0</v>
      </c>
      <c r="CG28" s="2">
        <v>0</v>
      </c>
      <c r="CH28" s="2">
        <v>2</v>
      </c>
      <c r="CI28" s="2">
        <v>0</v>
      </c>
      <c r="CJ28" s="2">
        <v>0</v>
      </c>
      <c r="CK28" s="2">
        <v>1</v>
      </c>
      <c r="CL28" s="2">
        <v>0</v>
      </c>
      <c r="CM28" s="2">
        <v>0</v>
      </c>
      <c r="CN28" s="2">
        <v>0</v>
      </c>
      <c r="CO28" s="2">
        <v>0</v>
      </c>
      <c r="CP28" s="2">
        <v>1</v>
      </c>
      <c r="CQ28" s="2">
        <v>0</v>
      </c>
      <c r="CR28" s="2">
        <v>1</v>
      </c>
      <c r="CS28" s="2">
        <v>0</v>
      </c>
      <c r="CT28" s="2">
        <v>1</v>
      </c>
      <c r="CU28" s="2">
        <v>0</v>
      </c>
      <c r="CV28" s="2">
        <v>2</v>
      </c>
      <c r="CW28" s="2">
        <v>1</v>
      </c>
      <c r="CX28" s="2">
        <v>1</v>
      </c>
      <c r="CY28" s="2">
        <v>2</v>
      </c>
      <c r="CZ28" s="2">
        <v>1</v>
      </c>
      <c r="DA28" s="2">
        <v>1</v>
      </c>
      <c r="DB28" s="2">
        <v>1</v>
      </c>
      <c r="DC28" s="2">
        <v>2</v>
      </c>
      <c r="DD28" s="2">
        <v>2</v>
      </c>
      <c r="DE28" s="2">
        <v>1</v>
      </c>
      <c r="DF28" s="2">
        <v>1</v>
      </c>
      <c r="DG28" s="2">
        <v>1</v>
      </c>
      <c r="DH28" s="2">
        <v>1</v>
      </c>
      <c r="DI28" s="2">
        <v>2</v>
      </c>
      <c r="DJ28" s="2">
        <v>1</v>
      </c>
      <c r="DK28" s="2">
        <v>1</v>
      </c>
      <c r="DL28" s="2">
        <v>2</v>
      </c>
      <c r="DM28" s="2">
        <v>2</v>
      </c>
      <c r="DN28" s="2">
        <v>2</v>
      </c>
      <c r="DO28" s="198" t="s">
        <v>1471</v>
      </c>
      <c r="DP28" s="2">
        <v>60</v>
      </c>
      <c r="DQ28" s="2" t="s">
        <v>1470</v>
      </c>
      <c r="DR28" s="2">
        <v>8</v>
      </c>
      <c r="DS28" s="2" t="s">
        <v>68</v>
      </c>
      <c r="DT28" s="2" t="s">
        <v>69</v>
      </c>
      <c r="DU28" s="2" t="s">
        <v>26</v>
      </c>
      <c r="DV28" s="2" t="s">
        <v>26</v>
      </c>
      <c r="DW28" s="2" t="s">
        <v>26</v>
      </c>
      <c r="DX28" s="2" t="s">
        <v>26</v>
      </c>
      <c r="DY28" s="2" t="s">
        <v>26</v>
      </c>
      <c r="DZ28" s="2" t="s">
        <v>26</v>
      </c>
      <c r="EA28" s="2" t="s">
        <v>26</v>
      </c>
      <c r="EB28" s="2" t="s">
        <v>378</v>
      </c>
      <c r="EC28" s="2" t="s">
        <v>26</v>
      </c>
      <c r="ED28" s="2" t="s">
        <v>25</v>
      </c>
      <c r="EE28" s="2" t="s">
        <v>101</v>
      </c>
      <c r="EF28" s="2" t="s">
        <v>100</v>
      </c>
      <c r="EG28" s="198">
        <v>120</v>
      </c>
      <c r="EH28" s="2" t="s">
        <v>7</v>
      </c>
      <c r="EI28" s="2" t="s">
        <v>7</v>
      </c>
      <c r="EK28" s="2" t="s">
        <v>96</v>
      </c>
      <c r="EL28" s="2" t="s">
        <v>96</v>
      </c>
      <c r="EM28" s="2">
        <v>4</v>
      </c>
      <c r="EN28" s="2">
        <v>4</v>
      </c>
      <c r="EO28" s="2">
        <v>5</v>
      </c>
      <c r="EP28" s="2">
        <v>2</v>
      </c>
      <c r="EQ28" s="2" t="s">
        <v>1346</v>
      </c>
      <c r="ER28" s="2" t="s">
        <v>19</v>
      </c>
      <c r="ES28" s="2" t="s">
        <v>16</v>
      </c>
      <c r="ET28" s="2" t="s">
        <v>18</v>
      </c>
      <c r="EU28" s="2" t="s">
        <v>20</v>
      </c>
      <c r="EV28" s="2">
        <v>3</v>
      </c>
      <c r="EW28" s="2">
        <v>2</v>
      </c>
      <c r="EX28" s="2">
        <v>2</v>
      </c>
      <c r="EY28" s="2">
        <v>5</v>
      </c>
      <c r="FA28" s="2" t="s">
        <v>14</v>
      </c>
      <c r="FB28" s="2" t="s">
        <v>7</v>
      </c>
      <c r="FC28" s="2" t="s">
        <v>14</v>
      </c>
      <c r="FD28" s="2" t="s">
        <v>94</v>
      </c>
      <c r="FE28" s="2" t="s">
        <v>7</v>
      </c>
      <c r="FF28" s="2" t="s">
        <v>7</v>
      </c>
      <c r="FG28" s="2" t="s">
        <v>7</v>
      </c>
      <c r="FH28" s="2" t="s">
        <v>12</v>
      </c>
      <c r="FI28" s="2" t="s">
        <v>57</v>
      </c>
      <c r="FJ28" s="2" t="s">
        <v>9</v>
      </c>
      <c r="FK28" s="2" t="s">
        <v>7</v>
      </c>
      <c r="FL28" s="2">
        <v>4</v>
      </c>
      <c r="FM28" s="2" t="s">
        <v>1469</v>
      </c>
      <c r="FN28" s="2" t="s">
        <v>9</v>
      </c>
      <c r="FO28" s="2" t="s">
        <v>9</v>
      </c>
      <c r="FP28" s="2" t="s">
        <v>7</v>
      </c>
      <c r="FR28" s="2" t="s">
        <v>7</v>
      </c>
      <c r="FS28" s="2" t="s">
        <v>7</v>
      </c>
      <c r="FV28" s="2" t="s">
        <v>7</v>
      </c>
      <c r="FW28" s="2" t="s">
        <v>185</v>
      </c>
      <c r="GD28" s="2">
        <v>8</v>
      </c>
      <c r="GF28" s="2" t="s">
        <v>5</v>
      </c>
      <c r="GV28" s="2" t="s">
        <v>54</v>
      </c>
      <c r="HD28" s="2" t="s">
        <v>158</v>
      </c>
      <c r="HH28" s="2" t="s">
        <v>229</v>
      </c>
      <c r="HI28" s="2" t="s">
        <v>1</v>
      </c>
      <c r="HJ28" s="2" t="s">
        <v>1</v>
      </c>
      <c r="HL28" s="2" t="s">
        <v>0</v>
      </c>
      <c r="HM28">
        <f t="shared" si="0"/>
        <v>27</v>
      </c>
      <c r="HN28">
        <f t="shared" si="1"/>
        <v>4</v>
      </c>
      <c r="HO28">
        <f t="shared" si="2"/>
        <v>10</v>
      </c>
      <c r="HP28" s="1">
        <f t="shared" si="3"/>
        <v>3</v>
      </c>
      <c r="HQ28" s="1">
        <f t="shared" si="4"/>
        <v>3</v>
      </c>
      <c r="HR28" s="1">
        <f t="shared" si="5"/>
        <v>1</v>
      </c>
      <c r="HS28" s="1">
        <f t="shared" si="6"/>
        <v>0</v>
      </c>
      <c r="HT28" s="1">
        <f t="shared" si="7"/>
        <v>26</v>
      </c>
      <c r="HU28" s="1">
        <f t="shared" si="8"/>
        <v>490</v>
      </c>
      <c r="HV28" s="1">
        <v>1</v>
      </c>
      <c r="HW28" s="1">
        <v>3</v>
      </c>
      <c r="HX28" s="1">
        <v>0</v>
      </c>
      <c r="HY28" s="1">
        <v>0</v>
      </c>
      <c r="HZ28" s="1">
        <v>1</v>
      </c>
      <c r="IA28" s="1">
        <v>0</v>
      </c>
      <c r="IB28" s="1">
        <v>2</v>
      </c>
      <c r="IC28" s="1">
        <v>7</v>
      </c>
    </row>
    <row r="29" spans="1:237" ht="15.75" customHeight="1" x14ac:dyDescent="0.35">
      <c r="A29" s="4">
        <v>43969.400573761573</v>
      </c>
      <c r="B29" s="2" t="s">
        <v>2597</v>
      </c>
      <c r="C29" s="2">
        <v>9</v>
      </c>
      <c r="D29" s="2"/>
      <c r="E29" s="2"/>
      <c r="F29" s="2"/>
      <c r="G29" s="2"/>
      <c r="H29" s="2"/>
      <c r="I29" s="2"/>
      <c r="J29" s="2" t="s">
        <v>9</v>
      </c>
      <c r="L29" s="2" t="s">
        <v>9</v>
      </c>
      <c r="M29" s="2" t="s">
        <v>43</v>
      </c>
      <c r="N29" s="2" t="s">
        <v>9</v>
      </c>
      <c r="Q29" s="2" t="s">
        <v>20</v>
      </c>
      <c r="R29" s="2" t="s">
        <v>40</v>
      </c>
      <c r="S29" s="2" t="s">
        <v>20</v>
      </c>
      <c r="T29" s="2" t="s">
        <v>20</v>
      </c>
      <c r="U29" s="2" t="s">
        <v>20</v>
      </c>
      <c r="V29" s="2" t="s">
        <v>39</v>
      </c>
      <c r="W29" s="2" t="s">
        <v>20</v>
      </c>
      <c r="X29" s="2" t="s">
        <v>79</v>
      </c>
      <c r="Y29" s="2" t="s">
        <v>20</v>
      </c>
      <c r="Z29" s="2" t="s">
        <v>38</v>
      </c>
      <c r="AA29" s="2" t="s">
        <v>9</v>
      </c>
      <c r="AB29" s="2" t="s">
        <v>1429</v>
      </c>
      <c r="AC29" s="2" t="s">
        <v>9</v>
      </c>
      <c r="AD29" s="2" t="s">
        <v>1428</v>
      </c>
      <c r="AE29" s="2" t="s">
        <v>7</v>
      </c>
      <c r="AF29" s="2" t="s">
        <v>20</v>
      </c>
      <c r="AH29" s="2" t="s">
        <v>9</v>
      </c>
      <c r="AI29" s="2" t="s">
        <v>1427</v>
      </c>
      <c r="AJ29" s="2">
        <v>0</v>
      </c>
      <c r="AK29" s="1">
        <v>0</v>
      </c>
      <c r="AL29" s="2">
        <v>0</v>
      </c>
      <c r="AM29" s="1">
        <v>0</v>
      </c>
      <c r="AN29" s="2">
        <v>7</v>
      </c>
      <c r="AO29" s="2">
        <v>30</v>
      </c>
      <c r="AP29" s="2">
        <v>720</v>
      </c>
      <c r="AQ29" s="2">
        <v>3</v>
      </c>
      <c r="AR29" s="2">
        <v>4</v>
      </c>
      <c r="AS29" s="2">
        <v>2</v>
      </c>
      <c r="AT29" s="2">
        <v>2</v>
      </c>
      <c r="AU29" s="2">
        <v>3</v>
      </c>
      <c r="AV29" s="2">
        <v>1</v>
      </c>
      <c r="AW29" s="2">
        <v>1</v>
      </c>
      <c r="AX29" s="2">
        <v>2</v>
      </c>
      <c r="AY29" s="2">
        <v>1</v>
      </c>
      <c r="AZ29" s="2">
        <v>3</v>
      </c>
      <c r="BA29" s="2">
        <v>2</v>
      </c>
      <c r="BB29" s="2">
        <v>2</v>
      </c>
      <c r="BC29" s="2">
        <v>2</v>
      </c>
      <c r="BD29" s="2">
        <v>2</v>
      </c>
      <c r="BE29" s="2">
        <v>3</v>
      </c>
      <c r="BF29" s="2">
        <v>2</v>
      </c>
      <c r="BG29" s="2">
        <v>2</v>
      </c>
      <c r="BH29" s="2">
        <v>1</v>
      </c>
      <c r="BI29" s="2">
        <v>2</v>
      </c>
      <c r="BJ29" s="2">
        <v>3</v>
      </c>
      <c r="BK29" s="2">
        <v>2</v>
      </c>
      <c r="BL29" s="2">
        <v>1</v>
      </c>
      <c r="BM29" s="2">
        <v>2</v>
      </c>
      <c r="BN29" s="2">
        <v>1</v>
      </c>
      <c r="BO29" s="2">
        <v>1</v>
      </c>
      <c r="BP29" s="2">
        <v>0</v>
      </c>
      <c r="BQ29" s="2">
        <v>2</v>
      </c>
      <c r="BR29" s="2">
        <v>2</v>
      </c>
      <c r="BS29" s="2">
        <v>1</v>
      </c>
      <c r="BT29" s="2">
        <v>1</v>
      </c>
      <c r="BU29" s="2">
        <v>1</v>
      </c>
      <c r="BV29" s="2">
        <v>2</v>
      </c>
      <c r="BW29" s="2">
        <v>1</v>
      </c>
      <c r="BX29" s="2">
        <v>0</v>
      </c>
      <c r="BY29" s="2">
        <v>2</v>
      </c>
      <c r="BZ29" s="2">
        <v>2</v>
      </c>
      <c r="CA29" s="2">
        <v>3</v>
      </c>
      <c r="CB29" s="2">
        <v>2</v>
      </c>
      <c r="CC29" s="2">
        <v>2</v>
      </c>
      <c r="CD29" s="2">
        <v>2</v>
      </c>
      <c r="CE29" s="2">
        <v>2</v>
      </c>
      <c r="CF29" s="2">
        <v>2</v>
      </c>
      <c r="CG29" s="2">
        <v>1</v>
      </c>
      <c r="CH29" s="2">
        <v>3</v>
      </c>
      <c r="CI29" s="2">
        <v>1</v>
      </c>
      <c r="CJ29" s="2">
        <v>1</v>
      </c>
      <c r="CK29" s="2">
        <v>1</v>
      </c>
      <c r="CL29" s="2">
        <v>0</v>
      </c>
      <c r="CM29" s="2">
        <v>1</v>
      </c>
      <c r="CN29" s="2">
        <v>0</v>
      </c>
      <c r="CO29" s="2">
        <v>0</v>
      </c>
      <c r="CP29" s="2">
        <v>1</v>
      </c>
      <c r="CQ29" s="2">
        <v>1</v>
      </c>
      <c r="CR29" s="2">
        <v>1</v>
      </c>
      <c r="CS29" s="2">
        <v>2</v>
      </c>
      <c r="CT29" s="2">
        <v>0</v>
      </c>
      <c r="CU29" s="2">
        <v>1</v>
      </c>
      <c r="CV29" s="2">
        <v>1</v>
      </c>
      <c r="CW29" s="2">
        <v>1</v>
      </c>
      <c r="CX29" s="2">
        <v>1</v>
      </c>
      <c r="CY29" s="2">
        <v>2</v>
      </c>
      <c r="CZ29" s="2">
        <v>1</v>
      </c>
      <c r="DA29" s="2">
        <v>1</v>
      </c>
      <c r="DB29" s="2">
        <v>1</v>
      </c>
      <c r="DC29" s="2">
        <v>2</v>
      </c>
      <c r="DD29" s="2">
        <v>2</v>
      </c>
      <c r="DE29" s="2">
        <v>2</v>
      </c>
      <c r="DF29" s="2">
        <v>1</v>
      </c>
      <c r="DG29" s="2">
        <v>1</v>
      </c>
      <c r="DH29" s="2">
        <v>1</v>
      </c>
      <c r="DI29" s="2">
        <v>2</v>
      </c>
      <c r="DJ29" s="2">
        <v>2</v>
      </c>
      <c r="DK29" s="2">
        <v>1</v>
      </c>
      <c r="DL29" s="2">
        <v>1</v>
      </c>
      <c r="DM29" s="2">
        <v>1</v>
      </c>
      <c r="DN29" s="2">
        <v>2</v>
      </c>
      <c r="DO29" s="198" t="s">
        <v>477</v>
      </c>
      <c r="DP29" s="2" t="s">
        <v>571</v>
      </c>
      <c r="DQ29" s="2" t="s">
        <v>913</v>
      </c>
      <c r="DR29" s="2">
        <v>7</v>
      </c>
      <c r="DS29" s="2" t="s">
        <v>26</v>
      </c>
      <c r="DT29" s="2" t="s">
        <v>26</v>
      </c>
      <c r="DU29" s="2" t="s">
        <v>26</v>
      </c>
      <c r="DV29" s="2" t="s">
        <v>26</v>
      </c>
      <c r="DW29" s="2" t="s">
        <v>26</v>
      </c>
      <c r="DX29" s="2" t="s">
        <v>26</v>
      </c>
      <c r="DY29" s="2" t="s">
        <v>26</v>
      </c>
      <c r="DZ29" s="2" t="s">
        <v>26</v>
      </c>
      <c r="EA29" s="2" t="s">
        <v>26</v>
      </c>
      <c r="EB29" s="2" t="s">
        <v>378</v>
      </c>
      <c r="EC29" s="2" t="s">
        <v>26</v>
      </c>
      <c r="ED29" s="2" t="s">
        <v>26</v>
      </c>
      <c r="EE29" s="2" t="s">
        <v>101</v>
      </c>
      <c r="EF29" s="2" t="s">
        <v>100</v>
      </c>
      <c r="EG29" s="198">
        <v>30</v>
      </c>
      <c r="EH29" s="2" t="s">
        <v>7</v>
      </c>
      <c r="EI29" s="2" t="s">
        <v>7</v>
      </c>
      <c r="EK29" s="2" t="s">
        <v>21</v>
      </c>
      <c r="EL29" s="2" t="s">
        <v>96</v>
      </c>
      <c r="EM29" s="2">
        <v>5</v>
      </c>
      <c r="EN29" s="2">
        <v>3</v>
      </c>
      <c r="EO29" s="2">
        <v>5</v>
      </c>
      <c r="EP29" s="2">
        <v>2</v>
      </c>
      <c r="EQ29" s="2" t="s">
        <v>1346</v>
      </c>
      <c r="ER29" s="2" t="s">
        <v>20</v>
      </c>
      <c r="ES29" s="2" t="s">
        <v>19</v>
      </c>
      <c r="ET29" s="2" t="s">
        <v>16</v>
      </c>
      <c r="EU29" s="2" t="s">
        <v>18</v>
      </c>
      <c r="EV29" s="2">
        <v>3</v>
      </c>
      <c r="EW29" s="2">
        <v>1</v>
      </c>
      <c r="EX29" s="2">
        <v>1</v>
      </c>
      <c r="EY29" s="2">
        <v>4</v>
      </c>
      <c r="FA29" s="2" t="s">
        <v>14</v>
      </c>
      <c r="FB29" s="2" t="s">
        <v>9</v>
      </c>
      <c r="FC29" s="2" t="s">
        <v>94</v>
      </c>
      <c r="FD29" s="2" t="s">
        <v>58</v>
      </c>
      <c r="FE29" s="2" t="s">
        <v>7</v>
      </c>
      <c r="FF29" s="2" t="s">
        <v>7</v>
      </c>
      <c r="FG29" s="2" t="s">
        <v>7</v>
      </c>
      <c r="FH29" s="2" t="s">
        <v>12</v>
      </c>
      <c r="FI29" s="2" t="s">
        <v>57</v>
      </c>
      <c r="FJ29" s="2" t="s">
        <v>9</v>
      </c>
      <c r="FK29" s="2" t="s">
        <v>7</v>
      </c>
      <c r="FM29" s="2" t="s">
        <v>580</v>
      </c>
      <c r="FN29" s="2" t="s">
        <v>9</v>
      </c>
      <c r="FO29" s="2" t="s">
        <v>9</v>
      </c>
      <c r="FP29" s="2" t="s">
        <v>7</v>
      </c>
      <c r="FR29" s="2" t="s">
        <v>7</v>
      </c>
      <c r="FS29" s="2" t="s">
        <v>7</v>
      </c>
      <c r="FW29" s="2" t="s">
        <v>337</v>
      </c>
      <c r="GA29" s="2">
        <v>6</v>
      </c>
      <c r="GF29" s="2" t="s">
        <v>5</v>
      </c>
      <c r="GV29" s="2" t="s">
        <v>54</v>
      </c>
      <c r="HD29" s="2" t="s">
        <v>158</v>
      </c>
      <c r="HH29" s="2" t="s">
        <v>229</v>
      </c>
      <c r="HJ29" s="2" t="s">
        <v>279</v>
      </c>
      <c r="HK29" s="2" t="s">
        <v>278</v>
      </c>
      <c r="HL29" s="2" t="s">
        <v>0</v>
      </c>
      <c r="HM29">
        <f t="shared" si="0"/>
        <v>26</v>
      </c>
      <c r="HN29">
        <f t="shared" si="1"/>
        <v>4</v>
      </c>
      <c r="HO29">
        <f t="shared" si="2"/>
        <v>9</v>
      </c>
      <c r="HP29" s="1">
        <f t="shared" si="3"/>
        <v>9</v>
      </c>
      <c r="HQ29" s="1">
        <f t="shared" si="4"/>
        <v>10</v>
      </c>
      <c r="HR29" s="1">
        <f t="shared" si="5"/>
        <v>9</v>
      </c>
      <c r="HS29" s="1">
        <f t="shared" si="6"/>
        <v>7</v>
      </c>
      <c r="HT29" s="1">
        <f t="shared" si="7"/>
        <v>39</v>
      </c>
      <c r="HU29" s="1">
        <f t="shared" si="8"/>
        <v>525</v>
      </c>
      <c r="HV29" s="1">
        <v>1</v>
      </c>
      <c r="HW29" s="1">
        <v>0</v>
      </c>
      <c r="HX29" s="1">
        <v>1</v>
      </c>
      <c r="HY29" s="1">
        <v>0</v>
      </c>
      <c r="HZ29" s="1">
        <v>0</v>
      </c>
      <c r="IA29" s="1">
        <v>0</v>
      </c>
      <c r="IB29" s="1">
        <v>1</v>
      </c>
      <c r="IC29" s="1">
        <v>3</v>
      </c>
    </row>
    <row r="30" spans="1:237" ht="15.75" customHeight="1" x14ac:dyDescent="0.35">
      <c r="A30" s="4">
        <v>43964.466472175925</v>
      </c>
      <c r="B30" s="2" t="s">
        <v>2599</v>
      </c>
      <c r="C30" s="2">
        <v>5</v>
      </c>
      <c r="D30" s="2"/>
      <c r="E30" s="2"/>
      <c r="F30" s="2"/>
      <c r="G30" s="2"/>
      <c r="H30" s="2"/>
      <c r="I30" s="2"/>
      <c r="J30" s="2" t="s">
        <v>7</v>
      </c>
      <c r="L30" s="2" t="s">
        <v>7</v>
      </c>
      <c r="N30" s="2" t="s">
        <v>9</v>
      </c>
      <c r="O30" s="2" t="s">
        <v>1530</v>
      </c>
      <c r="Q30" s="2" t="s">
        <v>20</v>
      </c>
      <c r="R30" s="2" t="s">
        <v>40</v>
      </c>
      <c r="S30" s="2" t="s">
        <v>20</v>
      </c>
      <c r="T30" s="2">
        <v>1</v>
      </c>
      <c r="U30" s="2" t="s">
        <v>20</v>
      </c>
      <c r="V30" s="2" t="s">
        <v>39</v>
      </c>
      <c r="W30" s="2" t="s">
        <v>20</v>
      </c>
      <c r="X30" s="2">
        <v>1</v>
      </c>
      <c r="Y30" s="2" t="s">
        <v>20</v>
      </c>
      <c r="Z30" s="2" t="s">
        <v>133</v>
      </c>
      <c r="AA30" s="2" t="s">
        <v>9</v>
      </c>
      <c r="AB30" s="2" t="s">
        <v>1529</v>
      </c>
      <c r="AC30" s="2" t="s">
        <v>9</v>
      </c>
      <c r="AD30" s="2" t="s">
        <v>1528</v>
      </c>
      <c r="AE30" s="2" t="s">
        <v>9</v>
      </c>
      <c r="AF30" s="2" t="s">
        <v>112</v>
      </c>
      <c r="AG30" s="2" t="s">
        <v>256</v>
      </c>
      <c r="AH30" s="2" t="s">
        <v>9</v>
      </c>
      <c r="AI30" s="2" t="s">
        <v>1527</v>
      </c>
      <c r="AJ30" s="2">
        <v>4</v>
      </c>
      <c r="AK30" s="2">
        <v>60</v>
      </c>
      <c r="AL30" s="2">
        <v>2</v>
      </c>
      <c r="AM30" s="2">
        <v>60</v>
      </c>
      <c r="AN30" s="2">
        <v>5</v>
      </c>
      <c r="AO30" s="2">
        <v>30</v>
      </c>
      <c r="AP30" s="2">
        <v>60</v>
      </c>
      <c r="AQ30" s="2">
        <v>4</v>
      </c>
      <c r="AR30" s="2">
        <v>4</v>
      </c>
      <c r="AS30" s="2">
        <v>1</v>
      </c>
      <c r="AT30" s="2">
        <v>1</v>
      </c>
      <c r="AU30" s="2">
        <v>1</v>
      </c>
      <c r="AV30" s="2">
        <v>1</v>
      </c>
      <c r="AW30" s="2">
        <v>2</v>
      </c>
      <c r="AX30" s="2">
        <v>4</v>
      </c>
      <c r="AY30" s="2">
        <v>1</v>
      </c>
      <c r="AZ30" s="2">
        <v>3</v>
      </c>
      <c r="BA30" s="2">
        <v>4</v>
      </c>
      <c r="BB30" s="2">
        <v>1</v>
      </c>
      <c r="BC30" s="2">
        <v>1</v>
      </c>
      <c r="BD30" s="2">
        <v>1</v>
      </c>
      <c r="BE30" s="2">
        <v>4</v>
      </c>
      <c r="BF30" s="2">
        <v>4</v>
      </c>
      <c r="BG30" s="2">
        <v>2</v>
      </c>
      <c r="BH30" s="2">
        <v>1</v>
      </c>
      <c r="BI30" s="2">
        <v>4</v>
      </c>
      <c r="BJ30" s="2">
        <v>4</v>
      </c>
      <c r="BK30" s="2">
        <v>0</v>
      </c>
      <c r="BL30" s="2">
        <v>0</v>
      </c>
      <c r="BM30" s="2">
        <v>1</v>
      </c>
      <c r="BN30" s="2">
        <v>0</v>
      </c>
      <c r="BO30" s="2">
        <v>4</v>
      </c>
      <c r="BP30" s="2">
        <v>0</v>
      </c>
      <c r="BQ30" s="2">
        <v>1</v>
      </c>
      <c r="BR30" s="2">
        <v>0</v>
      </c>
      <c r="BS30" s="2">
        <v>4</v>
      </c>
      <c r="BT30" s="2">
        <v>0</v>
      </c>
      <c r="BU30" s="2">
        <v>0</v>
      </c>
      <c r="BV30" s="2">
        <v>0</v>
      </c>
      <c r="BW30" s="2">
        <v>4</v>
      </c>
      <c r="BX30" s="2">
        <v>0</v>
      </c>
      <c r="BY30" s="2">
        <v>0</v>
      </c>
      <c r="BZ30" s="2">
        <v>0</v>
      </c>
      <c r="CA30" s="2">
        <v>0</v>
      </c>
      <c r="CB30" s="2">
        <v>0</v>
      </c>
      <c r="CC30" s="2">
        <v>0</v>
      </c>
      <c r="CD30" s="2">
        <v>0</v>
      </c>
      <c r="CE30" s="2">
        <v>0</v>
      </c>
      <c r="CF30" s="2">
        <v>0</v>
      </c>
      <c r="CG30" s="2">
        <v>0</v>
      </c>
      <c r="CH30" s="2">
        <v>3</v>
      </c>
      <c r="CI30" s="2">
        <v>0</v>
      </c>
      <c r="CJ30" s="2">
        <v>0</v>
      </c>
      <c r="CK30" s="2">
        <v>0</v>
      </c>
      <c r="CL30" s="2">
        <v>0</v>
      </c>
      <c r="CM30" s="2">
        <v>0</v>
      </c>
      <c r="CN30" s="2">
        <v>0</v>
      </c>
      <c r="CO30" s="2">
        <v>0</v>
      </c>
      <c r="CP30" s="2">
        <v>4</v>
      </c>
      <c r="CQ30" s="2">
        <v>0</v>
      </c>
      <c r="CR30" s="2">
        <v>0</v>
      </c>
      <c r="CS30" s="2">
        <v>3</v>
      </c>
      <c r="CT30" s="2">
        <v>0</v>
      </c>
      <c r="CU30" s="2">
        <v>0</v>
      </c>
      <c r="CV30" s="2">
        <v>1</v>
      </c>
      <c r="CW30" s="2">
        <v>2</v>
      </c>
      <c r="CX30" s="2">
        <v>2</v>
      </c>
      <c r="CY30" s="2">
        <v>2</v>
      </c>
      <c r="CZ30" s="2">
        <v>1</v>
      </c>
      <c r="DA30" s="2">
        <v>1</v>
      </c>
      <c r="DB30" s="2">
        <v>1</v>
      </c>
      <c r="DC30" s="2">
        <v>2</v>
      </c>
      <c r="DD30" s="2">
        <v>1</v>
      </c>
      <c r="DE30" s="2">
        <v>1</v>
      </c>
      <c r="DF30" s="2">
        <v>1</v>
      </c>
      <c r="DG30" s="2">
        <v>1</v>
      </c>
      <c r="DH30" s="2">
        <v>1</v>
      </c>
      <c r="DI30" s="2">
        <v>2</v>
      </c>
      <c r="DJ30" s="2">
        <v>2</v>
      </c>
      <c r="DK30" s="2">
        <v>1</v>
      </c>
      <c r="DL30" s="2">
        <v>1</v>
      </c>
      <c r="DM30" s="2">
        <v>1</v>
      </c>
      <c r="DN30" s="2">
        <v>1</v>
      </c>
      <c r="DO30" s="254" t="s">
        <v>724</v>
      </c>
      <c r="DP30" s="2">
        <v>30</v>
      </c>
      <c r="DQ30" s="3" t="s">
        <v>1526</v>
      </c>
      <c r="DR30" s="2">
        <v>7</v>
      </c>
      <c r="DS30" s="2" t="s">
        <v>103</v>
      </c>
      <c r="DT30" s="2" t="s">
        <v>26</v>
      </c>
      <c r="DU30" s="2" t="s">
        <v>103</v>
      </c>
      <c r="DV30" s="2" t="s">
        <v>26</v>
      </c>
      <c r="DW30" s="2" t="s">
        <v>26</v>
      </c>
      <c r="DX30" s="2" t="s">
        <v>26</v>
      </c>
      <c r="DY30" s="2" t="s">
        <v>26</v>
      </c>
      <c r="DZ30" s="2" t="s">
        <v>26</v>
      </c>
      <c r="EA30" s="2" t="s">
        <v>103</v>
      </c>
      <c r="EB30" s="2" t="s">
        <v>1525</v>
      </c>
      <c r="EC30" s="2" t="s">
        <v>25</v>
      </c>
      <c r="ED30" s="2" t="s">
        <v>26</v>
      </c>
      <c r="EE30" s="2" t="s">
        <v>66</v>
      </c>
      <c r="EF30" s="2" t="s">
        <v>23</v>
      </c>
      <c r="EG30" s="198">
        <v>90</v>
      </c>
      <c r="EH30" s="2" t="s">
        <v>9</v>
      </c>
      <c r="EI30" s="2" t="s">
        <v>7</v>
      </c>
      <c r="EK30" s="2" t="s">
        <v>21</v>
      </c>
      <c r="EL30" s="2" t="s">
        <v>22</v>
      </c>
      <c r="EM30" s="2">
        <v>3</v>
      </c>
      <c r="EN30" s="2">
        <v>2</v>
      </c>
      <c r="EO30" s="2">
        <v>1</v>
      </c>
      <c r="EP30" s="2">
        <v>2</v>
      </c>
      <c r="EQ30" s="2" t="s">
        <v>16</v>
      </c>
      <c r="ER30" s="2" t="s">
        <v>18</v>
      </c>
      <c r="ES30" s="2" t="s">
        <v>19</v>
      </c>
      <c r="ET30" s="2" t="s">
        <v>1346</v>
      </c>
      <c r="EU30" s="2" t="s">
        <v>20</v>
      </c>
      <c r="EV30" s="2">
        <v>2</v>
      </c>
      <c r="EW30" s="2">
        <v>3</v>
      </c>
      <c r="EX30" s="2">
        <v>5</v>
      </c>
      <c r="EY30" s="2">
        <v>4</v>
      </c>
      <c r="FA30" s="2" t="s">
        <v>14</v>
      </c>
      <c r="FB30" s="2" t="s">
        <v>7</v>
      </c>
      <c r="FC30" s="2" t="s">
        <v>94</v>
      </c>
      <c r="FD30" s="2" t="s">
        <v>94</v>
      </c>
      <c r="FE30" s="2" t="s">
        <v>13</v>
      </c>
      <c r="FF30" s="2" t="s">
        <v>7</v>
      </c>
      <c r="FG30" s="2" t="s">
        <v>7</v>
      </c>
      <c r="FH30" s="2" t="s">
        <v>12</v>
      </c>
      <c r="FI30" s="2" t="s">
        <v>11</v>
      </c>
      <c r="FJ30" s="2" t="s">
        <v>7</v>
      </c>
      <c r="FK30" s="2" t="s">
        <v>7</v>
      </c>
      <c r="FM30" s="2" t="s">
        <v>399</v>
      </c>
      <c r="FN30" s="2" t="s">
        <v>9</v>
      </c>
      <c r="FO30" s="2" t="s">
        <v>9</v>
      </c>
      <c r="FP30" s="2" t="s">
        <v>9</v>
      </c>
      <c r="FQ30" s="2" t="s">
        <v>8</v>
      </c>
      <c r="FR30" s="2" t="s">
        <v>7</v>
      </c>
      <c r="FS30" s="2" t="s">
        <v>7</v>
      </c>
      <c r="FU30" s="2" t="s">
        <v>7</v>
      </c>
      <c r="FV30" s="2" t="s">
        <v>7</v>
      </c>
      <c r="FW30" s="2" t="s">
        <v>308</v>
      </c>
      <c r="FZ30" s="2">
        <v>9</v>
      </c>
      <c r="GF30" s="2" t="s">
        <v>5</v>
      </c>
      <c r="GV30" s="2" t="s">
        <v>54</v>
      </c>
      <c r="GW30" s="2" t="s">
        <v>1</v>
      </c>
      <c r="GX30" s="2" t="s">
        <v>1</v>
      </c>
      <c r="GZ30" s="2" t="s">
        <v>1</v>
      </c>
      <c r="HD30" s="2" t="s">
        <v>1</v>
      </c>
      <c r="HL30" s="2" t="s">
        <v>0</v>
      </c>
      <c r="HM30">
        <f t="shared" si="0"/>
        <v>25</v>
      </c>
      <c r="HN30">
        <f t="shared" si="1"/>
        <v>0</v>
      </c>
      <c r="HO30">
        <f t="shared" si="2"/>
        <v>22</v>
      </c>
      <c r="HP30" s="1">
        <f t="shared" si="3"/>
        <v>0</v>
      </c>
      <c r="HQ30" s="1">
        <f t="shared" si="4"/>
        <v>0</v>
      </c>
      <c r="HR30" s="1">
        <f t="shared" si="5"/>
        <v>1</v>
      </c>
      <c r="HS30" s="1">
        <f t="shared" si="6"/>
        <v>1</v>
      </c>
      <c r="HT30" s="1">
        <f t="shared" si="7"/>
        <v>26</v>
      </c>
      <c r="HU30" s="1">
        <f t="shared" si="8"/>
        <v>2775</v>
      </c>
      <c r="HV30" s="1">
        <v>0</v>
      </c>
      <c r="HW30" s="1">
        <v>1</v>
      </c>
      <c r="HX30" s="1">
        <v>1</v>
      </c>
      <c r="HY30" s="1">
        <v>1</v>
      </c>
      <c r="HZ30" s="1">
        <v>1</v>
      </c>
      <c r="IA30" s="1">
        <v>1</v>
      </c>
      <c r="IB30" s="1">
        <v>0</v>
      </c>
      <c r="IC30" s="1">
        <v>5</v>
      </c>
    </row>
    <row r="31" spans="1:237" ht="15.75" customHeight="1" x14ac:dyDescent="0.35">
      <c r="A31" s="4">
        <v>43964.498274988422</v>
      </c>
      <c r="B31" s="190" t="s">
        <v>2604</v>
      </c>
      <c r="C31" s="2">
        <v>8</v>
      </c>
      <c r="D31" s="2"/>
      <c r="E31" s="2"/>
      <c r="F31" s="2"/>
      <c r="G31" s="2"/>
      <c r="H31" s="2"/>
      <c r="I31" s="2"/>
      <c r="J31" s="2" t="s">
        <v>7</v>
      </c>
      <c r="L31" s="2" t="s">
        <v>7</v>
      </c>
      <c r="N31" s="2" t="s">
        <v>7</v>
      </c>
      <c r="Q31" s="2" t="s">
        <v>20</v>
      </c>
      <c r="R31" s="2" t="s">
        <v>40</v>
      </c>
      <c r="S31" s="2" t="s">
        <v>20</v>
      </c>
      <c r="T31" s="2" t="s">
        <v>20</v>
      </c>
      <c r="U31" s="2" t="s">
        <v>20</v>
      </c>
      <c r="V31" s="2" t="s">
        <v>39</v>
      </c>
      <c r="W31" s="2">
        <v>2</v>
      </c>
      <c r="X31" s="2" t="s">
        <v>20</v>
      </c>
      <c r="Y31" s="2">
        <v>1</v>
      </c>
      <c r="Z31" s="2" t="s">
        <v>38</v>
      </c>
      <c r="AA31" s="2" t="s">
        <v>9</v>
      </c>
      <c r="AB31" s="2" t="s">
        <v>1517</v>
      </c>
      <c r="AC31" s="2" t="s">
        <v>7</v>
      </c>
      <c r="AE31" s="2" t="s">
        <v>7</v>
      </c>
      <c r="AF31" s="2" t="s">
        <v>20</v>
      </c>
      <c r="AG31" s="2" t="s">
        <v>20</v>
      </c>
      <c r="AH31" s="2" t="s">
        <v>7</v>
      </c>
      <c r="AJ31" s="2">
        <v>0</v>
      </c>
      <c r="AK31" s="2">
        <v>0</v>
      </c>
      <c r="AL31" s="2">
        <v>0</v>
      </c>
      <c r="AM31" s="2">
        <v>0</v>
      </c>
      <c r="AN31" s="2">
        <v>0</v>
      </c>
      <c r="AO31" s="2">
        <v>0</v>
      </c>
      <c r="AP31" s="2">
        <v>480</v>
      </c>
      <c r="AQ31" s="2">
        <v>4</v>
      </c>
      <c r="AR31" s="2">
        <v>4</v>
      </c>
      <c r="AS31" s="2">
        <v>1</v>
      </c>
      <c r="AT31" s="2">
        <v>1</v>
      </c>
      <c r="AU31" s="2">
        <v>4</v>
      </c>
      <c r="AV31" s="2">
        <v>1</v>
      </c>
      <c r="AW31" s="2">
        <v>4</v>
      </c>
      <c r="AX31" s="2">
        <v>3</v>
      </c>
      <c r="AY31" s="2">
        <v>1</v>
      </c>
      <c r="AZ31" s="2">
        <v>4</v>
      </c>
      <c r="BA31" s="2">
        <v>4</v>
      </c>
      <c r="BB31" s="2">
        <v>1</v>
      </c>
      <c r="BC31" s="2">
        <v>1</v>
      </c>
      <c r="BD31" s="2">
        <v>1</v>
      </c>
      <c r="BE31" s="2">
        <v>4</v>
      </c>
      <c r="BF31" s="2">
        <v>4</v>
      </c>
      <c r="BG31" s="2">
        <v>1</v>
      </c>
      <c r="BH31" s="2">
        <v>1</v>
      </c>
      <c r="BI31" s="2">
        <v>4</v>
      </c>
      <c r="BJ31" s="2">
        <v>4</v>
      </c>
      <c r="BK31" s="2">
        <v>0</v>
      </c>
      <c r="BL31" s="2">
        <v>0</v>
      </c>
      <c r="BM31" s="2">
        <v>0</v>
      </c>
      <c r="BN31" s="2">
        <v>0</v>
      </c>
      <c r="BO31" s="2">
        <v>3</v>
      </c>
      <c r="BP31" s="2">
        <v>0</v>
      </c>
      <c r="BQ31" s="2">
        <v>0</v>
      </c>
      <c r="BR31" s="2">
        <v>0</v>
      </c>
      <c r="BS31" s="2">
        <v>3</v>
      </c>
      <c r="BT31" s="2">
        <v>0</v>
      </c>
      <c r="BU31" s="2">
        <v>0</v>
      </c>
      <c r="BV31" s="2">
        <v>0</v>
      </c>
      <c r="BW31" s="2">
        <v>3</v>
      </c>
      <c r="BX31" s="2">
        <v>0</v>
      </c>
      <c r="BY31" s="2">
        <v>0</v>
      </c>
      <c r="BZ31" s="2">
        <v>0</v>
      </c>
      <c r="CA31" s="2">
        <v>0</v>
      </c>
      <c r="CB31" s="2">
        <v>0</v>
      </c>
      <c r="CC31" s="2">
        <v>0</v>
      </c>
      <c r="CD31" s="2">
        <v>0</v>
      </c>
      <c r="CE31" s="2">
        <v>0</v>
      </c>
      <c r="CF31" s="2">
        <v>0</v>
      </c>
      <c r="CG31" s="2">
        <v>0</v>
      </c>
      <c r="CH31" s="2">
        <v>3</v>
      </c>
      <c r="CI31" s="2">
        <v>0</v>
      </c>
      <c r="CJ31" s="2">
        <v>0</v>
      </c>
      <c r="CK31" s="2">
        <v>0</v>
      </c>
      <c r="CL31" s="2">
        <v>0</v>
      </c>
      <c r="CM31" s="2">
        <v>0</v>
      </c>
      <c r="CN31" s="2">
        <v>0</v>
      </c>
      <c r="CO31" s="2">
        <v>0</v>
      </c>
      <c r="CP31" s="2">
        <v>3</v>
      </c>
      <c r="CQ31" s="2">
        <v>0</v>
      </c>
      <c r="CR31" s="2">
        <v>0</v>
      </c>
      <c r="CS31" s="2">
        <v>3</v>
      </c>
      <c r="CT31" s="2">
        <v>0</v>
      </c>
      <c r="CU31" s="2">
        <v>0</v>
      </c>
      <c r="CV31" s="2">
        <v>2</v>
      </c>
      <c r="CW31" s="2">
        <v>2</v>
      </c>
      <c r="CX31" s="2">
        <v>1</v>
      </c>
      <c r="CY31" s="2">
        <v>1</v>
      </c>
      <c r="CZ31" s="2">
        <v>1</v>
      </c>
      <c r="DA31" s="2">
        <v>1</v>
      </c>
      <c r="DB31" s="2">
        <v>1</v>
      </c>
      <c r="DC31" s="2">
        <v>2</v>
      </c>
      <c r="DD31" s="2">
        <v>1</v>
      </c>
      <c r="DE31" s="2">
        <v>1</v>
      </c>
      <c r="DF31" s="2">
        <v>1</v>
      </c>
      <c r="DG31" s="2">
        <v>1</v>
      </c>
      <c r="DH31" s="2">
        <v>1</v>
      </c>
      <c r="DI31" s="2">
        <v>1</v>
      </c>
      <c r="DJ31" s="2">
        <v>1</v>
      </c>
      <c r="DK31" s="2">
        <v>1</v>
      </c>
      <c r="DL31" s="2">
        <v>1</v>
      </c>
      <c r="DM31" s="2">
        <v>1</v>
      </c>
      <c r="DN31" s="2">
        <v>1</v>
      </c>
      <c r="DO31" s="198" t="s">
        <v>1516</v>
      </c>
      <c r="DP31" s="2">
        <v>10</v>
      </c>
      <c r="DQ31" s="2" t="s">
        <v>850</v>
      </c>
      <c r="DR31" s="2">
        <v>7</v>
      </c>
      <c r="DS31" s="2" t="s">
        <v>103</v>
      </c>
      <c r="DT31" s="2" t="s">
        <v>103</v>
      </c>
      <c r="DU31" s="2" t="s">
        <v>26</v>
      </c>
      <c r="DV31" s="2" t="s">
        <v>26</v>
      </c>
      <c r="DW31" s="2" t="s">
        <v>26</v>
      </c>
      <c r="DX31" s="2" t="s">
        <v>26</v>
      </c>
      <c r="DY31" s="2" t="s">
        <v>26</v>
      </c>
      <c r="DZ31" s="2" t="s">
        <v>26</v>
      </c>
      <c r="EA31" s="2" t="s">
        <v>26</v>
      </c>
      <c r="EB31" s="2" t="s">
        <v>378</v>
      </c>
      <c r="EC31" s="2" t="s">
        <v>26</v>
      </c>
      <c r="ED31" s="2" t="s">
        <v>26</v>
      </c>
      <c r="EE31" s="2" t="s">
        <v>66</v>
      </c>
      <c r="EF31" s="2" t="s">
        <v>100</v>
      </c>
      <c r="EG31" s="198">
        <v>30</v>
      </c>
      <c r="EH31" s="2" t="s">
        <v>7</v>
      </c>
      <c r="EI31" s="2" t="s">
        <v>7</v>
      </c>
      <c r="EK31" s="2" t="s">
        <v>96</v>
      </c>
      <c r="EL31" s="2" t="s">
        <v>96</v>
      </c>
      <c r="EM31" s="2">
        <v>3</v>
      </c>
      <c r="EN31" s="2">
        <v>2</v>
      </c>
      <c r="EO31" s="2">
        <v>3</v>
      </c>
      <c r="EP31" s="2">
        <v>1</v>
      </c>
      <c r="EQ31" s="2" t="s">
        <v>19</v>
      </c>
      <c r="ER31" s="2" t="s">
        <v>19</v>
      </c>
      <c r="ES31" s="2" t="s">
        <v>19</v>
      </c>
      <c r="ET31" s="2" t="s">
        <v>18</v>
      </c>
      <c r="EU31" s="2" t="s">
        <v>1346</v>
      </c>
      <c r="EV31" s="2">
        <v>3</v>
      </c>
      <c r="EW31" s="2">
        <v>3</v>
      </c>
      <c r="EX31" s="2">
        <v>2</v>
      </c>
      <c r="EY31" s="2">
        <v>5</v>
      </c>
      <c r="FA31" s="2" t="s">
        <v>14</v>
      </c>
      <c r="FB31" s="2" t="s">
        <v>7</v>
      </c>
      <c r="FC31" s="2" t="s">
        <v>14</v>
      </c>
      <c r="FD31" s="2" t="s">
        <v>14</v>
      </c>
      <c r="FE31" s="2" t="s">
        <v>13</v>
      </c>
      <c r="FF31" s="2" t="s">
        <v>13</v>
      </c>
      <c r="FG31" s="2" t="s">
        <v>7</v>
      </c>
      <c r="FH31" s="2" t="s">
        <v>12</v>
      </c>
      <c r="FI31" s="2" t="s">
        <v>57</v>
      </c>
      <c r="FJ31" s="2" t="s">
        <v>9</v>
      </c>
      <c r="FK31" s="2" t="s">
        <v>7</v>
      </c>
      <c r="FM31" s="2" t="s">
        <v>580</v>
      </c>
      <c r="FN31" s="2" t="s">
        <v>7</v>
      </c>
      <c r="FO31" s="2" t="s">
        <v>7</v>
      </c>
      <c r="FP31" s="2" t="s">
        <v>7</v>
      </c>
      <c r="FR31" s="2" t="s">
        <v>7</v>
      </c>
      <c r="FS31" s="2" t="s">
        <v>7</v>
      </c>
      <c r="FU31" s="2" t="s">
        <v>7</v>
      </c>
      <c r="FV31" s="2" t="s">
        <v>7</v>
      </c>
      <c r="FW31" s="2" t="s">
        <v>6</v>
      </c>
      <c r="GB31" s="2">
        <v>1</v>
      </c>
      <c r="GF31" s="2" t="s">
        <v>5</v>
      </c>
      <c r="GV31" s="2" t="s">
        <v>54</v>
      </c>
      <c r="GW31" s="2" t="s">
        <v>53</v>
      </c>
      <c r="GX31" s="2" t="s">
        <v>1</v>
      </c>
      <c r="GZ31" s="2" t="s">
        <v>1</v>
      </c>
      <c r="HD31" s="2" t="s">
        <v>1</v>
      </c>
      <c r="HL31" s="2" t="s">
        <v>0</v>
      </c>
      <c r="HM31">
        <f t="shared" si="0"/>
        <v>22</v>
      </c>
      <c r="HN31">
        <f t="shared" si="1"/>
        <v>0</v>
      </c>
      <c r="HO31">
        <f t="shared" si="2"/>
        <v>18</v>
      </c>
      <c r="HP31" s="1">
        <f t="shared" si="3"/>
        <v>0</v>
      </c>
      <c r="HQ31" s="1">
        <f t="shared" si="4"/>
        <v>0</v>
      </c>
      <c r="HR31" s="1">
        <f t="shared" si="5"/>
        <v>0</v>
      </c>
      <c r="HS31" s="1">
        <f t="shared" si="6"/>
        <v>0</v>
      </c>
      <c r="HT31" s="1">
        <f t="shared" si="7"/>
        <v>24</v>
      </c>
      <c r="HU31" s="1">
        <f t="shared" si="8"/>
        <v>0</v>
      </c>
      <c r="HV31" s="1">
        <v>1</v>
      </c>
      <c r="HW31" s="1">
        <v>1</v>
      </c>
      <c r="HX31" s="1">
        <v>1</v>
      </c>
      <c r="HY31" s="1">
        <v>0</v>
      </c>
      <c r="HZ31" s="1">
        <v>1</v>
      </c>
      <c r="IA31" s="1">
        <v>0</v>
      </c>
      <c r="IB31" s="1">
        <v>0</v>
      </c>
      <c r="IC31" s="1">
        <v>4</v>
      </c>
    </row>
    <row r="32" spans="1:237" ht="14.5" x14ac:dyDescent="0.35">
      <c r="A32" s="4">
        <v>43966.524349398147</v>
      </c>
      <c r="B32" s="2" t="s">
        <v>2602</v>
      </c>
      <c r="C32" s="2">
        <v>8</v>
      </c>
      <c r="D32" s="2"/>
      <c r="E32" s="2"/>
      <c r="F32" s="2"/>
      <c r="G32" s="2"/>
      <c r="H32" s="2"/>
      <c r="I32" s="2"/>
      <c r="J32" s="2" t="s">
        <v>7</v>
      </c>
      <c r="L32" s="2" t="s">
        <v>7</v>
      </c>
      <c r="N32" s="2" t="s">
        <v>7</v>
      </c>
      <c r="Q32" s="2" t="s">
        <v>20</v>
      </c>
      <c r="R32" s="2" t="s">
        <v>40</v>
      </c>
      <c r="S32" s="2" t="s">
        <v>20</v>
      </c>
      <c r="T32" s="2" t="s">
        <v>20</v>
      </c>
      <c r="U32" s="2" t="s">
        <v>20</v>
      </c>
      <c r="V32" s="2" t="s">
        <v>80</v>
      </c>
      <c r="W32" s="2" t="s">
        <v>20</v>
      </c>
      <c r="X32" s="2" t="s">
        <v>20</v>
      </c>
      <c r="Y32" s="2" t="s">
        <v>20</v>
      </c>
      <c r="Z32" s="2" t="s">
        <v>133</v>
      </c>
      <c r="AA32" s="2" t="s">
        <v>9</v>
      </c>
      <c r="AB32" s="2" t="s">
        <v>1449</v>
      </c>
      <c r="AC32" s="2" t="s">
        <v>9</v>
      </c>
      <c r="AD32" s="2" t="s">
        <v>1448</v>
      </c>
      <c r="AE32" s="2" t="s">
        <v>9</v>
      </c>
      <c r="AF32" s="2" t="s">
        <v>172</v>
      </c>
      <c r="AG32" s="2" t="s">
        <v>301</v>
      </c>
      <c r="AH32" s="2" t="s">
        <v>9</v>
      </c>
      <c r="AI32" s="2" t="s">
        <v>1447</v>
      </c>
      <c r="AJ32" s="2">
        <v>0</v>
      </c>
      <c r="AK32" s="2">
        <v>0</v>
      </c>
      <c r="AL32" s="2">
        <v>2</v>
      </c>
      <c r="AM32" s="2">
        <v>5</v>
      </c>
      <c r="AN32" s="2">
        <v>7</v>
      </c>
      <c r="AO32" s="2">
        <v>25</v>
      </c>
      <c r="AP32" s="2">
        <v>360</v>
      </c>
      <c r="AQ32" s="2">
        <v>3</v>
      </c>
      <c r="AR32" s="2">
        <v>3</v>
      </c>
      <c r="AS32" s="2">
        <v>2</v>
      </c>
      <c r="AT32" s="2">
        <v>2</v>
      </c>
      <c r="AU32" s="2">
        <v>3</v>
      </c>
      <c r="AV32" s="2">
        <v>1</v>
      </c>
      <c r="AW32" s="2">
        <v>2</v>
      </c>
      <c r="AX32" s="2">
        <v>4</v>
      </c>
      <c r="AY32" s="2">
        <v>1</v>
      </c>
      <c r="AZ32" s="2">
        <v>4</v>
      </c>
      <c r="BA32" s="2">
        <v>4</v>
      </c>
      <c r="BB32" s="2">
        <v>1</v>
      </c>
      <c r="BC32" s="2">
        <v>1</v>
      </c>
      <c r="BD32" s="2">
        <v>1</v>
      </c>
      <c r="BE32" s="2">
        <v>3</v>
      </c>
      <c r="BF32" s="2">
        <v>4</v>
      </c>
      <c r="BG32" s="2">
        <v>2</v>
      </c>
      <c r="BH32" s="2">
        <v>1</v>
      </c>
      <c r="BI32" s="2">
        <v>4</v>
      </c>
      <c r="BJ32" s="2">
        <v>3</v>
      </c>
      <c r="BK32" s="2">
        <v>1</v>
      </c>
      <c r="BL32" s="2">
        <v>1</v>
      </c>
      <c r="BM32" s="2">
        <v>1</v>
      </c>
      <c r="BN32" s="2">
        <v>0</v>
      </c>
      <c r="BO32" s="2">
        <v>3</v>
      </c>
      <c r="BP32" s="2">
        <v>0</v>
      </c>
      <c r="BQ32" s="2">
        <v>0</v>
      </c>
      <c r="BR32" s="2">
        <v>1</v>
      </c>
      <c r="BS32" s="2">
        <v>2</v>
      </c>
      <c r="BT32" s="2">
        <v>0</v>
      </c>
      <c r="BU32" s="2">
        <v>1</v>
      </c>
      <c r="BV32" s="2">
        <v>0</v>
      </c>
      <c r="BW32" s="2">
        <v>2</v>
      </c>
      <c r="BX32" s="2">
        <v>0</v>
      </c>
      <c r="BY32" s="2">
        <v>1</v>
      </c>
      <c r="BZ32" s="2">
        <v>0</v>
      </c>
      <c r="CA32" s="2">
        <v>0</v>
      </c>
      <c r="CB32" s="2">
        <v>0</v>
      </c>
      <c r="CC32" s="2">
        <v>0</v>
      </c>
      <c r="CD32" s="2">
        <v>1</v>
      </c>
      <c r="CE32" s="2">
        <v>0</v>
      </c>
      <c r="CF32" s="2">
        <v>0</v>
      </c>
      <c r="CG32" s="2">
        <v>0</v>
      </c>
      <c r="CH32" s="2">
        <v>3</v>
      </c>
      <c r="CI32" s="2">
        <v>0</v>
      </c>
      <c r="CJ32" s="2">
        <v>0</v>
      </c>
      <c r="CK32" s="2">
        <v>1</v>
      </c>
      <c r="CL32" s="2">
        <v>1</v>
      </c>
      <c r="CM32" s="2">
        <v>0</v>
      </c>
      <c r="CN32" s="2">
        <v>0</v>
      </c>
      <c r="CO32" s="2">
        <v>0</v>
      </c>
      <c r="CP32" s="2">
        <v>1</v>
      </c>
      <c r="CQ32" s="2">
        <v>0</v>
      </c>
      <c r="CR32" s="2">
        <v>0</v>
      </c>
      <c r="CS32" s="2">
        <v>3</v>
      </c>
      <c r="CT32" s="2">
        <v>1</v>
      </c>
      <c r="CU32" s="2">
        <v>0</v>
      </c>
      <c r="CV32" s="2">
        <v>1</v>
      </c>
      <c r="CW32" s="2">
        <v>1</v>
      </c>
      <c r="CX32" s="2">
        <v>1</v>
      </c>
      <c r="CY32" s="2">
        <v>1</v>
      </c>
      <c r="CZ32" s="2">
        <v>2</v>
      </c>
      <c r="DA32" s="2">
        <v>1</v>
      </c>
      <c r="DB32" s="2">
        <v>1</v>
      </c>
      <c r="DC32" s="2">
        <v>1</v>
      </c>
      <c r="DD32" s="2">
        <v>1</v>
      </c>
      <c r="DE32" s="2">
        <v>1</v>
      </c>
      <c r="DF32" s="2">
        <v>1</v>
      </c>
      <c r="DG32" s="2">
        <v>1</v>
      </c>
      <c r="DH32" s="2">
        <v>1</v>
      </c>
      <c r="DI32" s="2">
        <v>1</v>
      </c>
      <c r="DJ32" s="2">
        <v>1</v>
      </c>
      <c r="DK32" s="2">
        <v>1</v>
      </c>
      <c r="DL32" s="2">
        <v>1</v>
      </c>
      <c r="DM32" s="2">
        <v>1</v>
      </c>
      <c r="DN32" s="2">
        <v>1</v>
      </c>
      <c r="DO32" s="254" t="s">
        <v>403</v>
      </c>
      <c r="DP32" s="2" t="s">
        <v>1445</v>
      </c>
      <c r="DQ32" s="3" t="s">
        <v>402</v>
      </c>
      <c r="DR32" s="2">
        <v>7</v>
      </c>
      <c r="DS32" s="2" t="s">
        <v>26</v>
      </c>
      <c r="DT32" s="2" t="s">
        <v>103</v>
      </c>
      <c r="DU32" s="2" t="s">
        <v>103</v>
      </c>
      <c r="DV32" s="2" t="s">
        <v>26</v>
      </c>
      <c r="DW32" s="2" t="s">
        <v>26</v>
      </c>
      <c r="DX32" s="2" t="s">
        <v>103</v>
      </c>
      <c r="DY32" s="2" t="s">
        <v>103</v>
      </c>
      <c r="DZ32" s="2" t="s">
        <v>26</v>
      </c>
      <c r="EA32" s="2" t="s">
        <v>26</v>
      </c>
      <c r="EB32" s="2" t="s">
        <v>1444</v>
      </c>
      <c r="EC32" s="2" t="s">
        <v>26</v>
      </c>
      <c r="ED32" s="2" t="s">
        <v>26</v>
      </c>
      <c r="EE32" s="2" t="s">
        <v>66</v>
      </c>
      <c r="EF32" s="2" t="s">
        <v>100</v>
      </c>
      <c r="EG32" s="198">
        <v>35</v>
      </c>
      <c r="EH32" s="2" t="s">
        <v>9</v>
      </c>
      <c r="EI32" s="2" t="s">
        <v>7</v>
      </c>
      <c r="EK32" s="2" t="s">
        <v>22</v>
      </c>
      <c r="EL32" s="2" t="s">
        <v>60</v>
      </c>
      <c r="EM32" s="2">
        <v>5</v>
      </c>
      <c r="EN32" s="2">
        <v>4</v>
      </c>
      <c r="EO32" s="2">
        <v>5</v>
      </c>
      <c r="EP32" s="2">
        <v>1</v>
      </c>
      <c r="EQ32" s="2" t="s">
        <v>18</v>
      </c>
      <c r="ER32" s="2" t="s">
        <v>19</v>
      </c>
      <c r="ES32" s="2" t="s">
        <v>16</v>
      </c>
      <c r="ET32" s="2" t="s">
        <v>20</v>
      </c>
      <c r="EU32" s="2" t="s">
        <v>1346</v>
      </c>
      <c r="EV32" s="2">
        <v>3</v>
      </c>
      <c r="EW32" s="2">
        <v>2</v>
      </c>
      <c r="EX32" s="2">
        <v>3</v>
      </c>
      <c r="EY32" s="2">
        <v>5</v>
      </c>
      <c r="FA32" s="2" t="s">
        <v>14</v>
      </c>
      <c r="FB32" s="2" t="s">
        <v>7</v>
      </c>
      <c r="FC32" s="2" t="s">
        <v>14</v>
      </c>
      <c r="FD32" s="2" t="s">
        <v>14</v>
      </c>
      <c r="FE32" s="2" t="s">
        <v>7</v>
      </c>
      <c r="FF32" s="2" t="s">
        <v>7</v>
      </c>
      <c r="FG32" s="2" t="s">
        <v>7</v>
      </c>
      <c r="FH32" s="2" t="s">
        <v>232</v>
      </c>
      <c r="FI32" s="2" t="s">
        <v>92</v>
      </c>
      <c r="FJ32" s="2" t="s">
        <v>7</v>
      </c>
      <c r="FK32" s="2" t="s">
        <v>9</v>
      </c>
      <c r="FL32" s="2">
        <v>7</v>
      </c>
      <c r="FM32" s="2" t="s">
        <v>1443</v>
      </c>
      <c r="FN32" s="2" t="s">
        <v>7</v>
      </c>
      <c r="FO32" s="2" t="s">
        <v>7</v>
      </c>
      <c r="FP32" s="2" t="s">
        <v>7</v>
      </c>
      <c r="FR32" s="2" t="s">
        <v>7</v>
      </c>
      <c r="FS32" s="2" t="s">
        <v>7</v>
      </c>
      <c r="FU32" s="2" t="s">
        <v>9</v>
      </c>
      <c r="FV32" s="2" t="s">
        <v>7</v>
      </c>
      <c r="FW32" s="2" t="s">
        <v>6</v>
      </c>
      <c r="GB32" s="2">
        <v>3</v>
      </c>
      <c r="GF32" s="2" t="s">
        <v>5</v>
      </c>
      <c r="GV32" s="2" t="s">
        <v>54</v>
      </c>
      <c r="GZ32" s="2" t="s">
        <v>141</v>
      </c>
      <c r="HB32" s="2" t="s">
        <v>293</v>
      </c>
      <c r="HC32" s="2" t="s">
        <v>486</v>
      </c>
      <c r="HD32" s="2" t="s">
        <v>1</v>
      </c>
      <c r="HL32" s="2" t="s">
        <v>0</v>
      </c>
      <c r="HM32">
        <f t="shared" si="0"/>
        <v>20</v>
      </c>
      <c r="HN32">
        <f t="shared" si="1"/>
        <v>1</v>
      </c>
      <c r="HO32">
        <f t="shared" si="2"/>
        <v>14</v>
      </c>
      <c r="HP32" s="1">
        <f t="shared" si="3"/>
        <v>3</v>
      </c>
      <c r="HQ32" s="1">
        <f t="shared" si="4"/>
        <v>3</v>
      </c>
      <c r="HR32" s="1">
        <f t="shared" si="5"/>
        <v>2</v>
      </c>
      <c r="HS32" s="1">
        <f t="shared" si="6"/>
        <v>1</v>
      </c>
      <c r="HT32" s="1">
        <f t="shared" si="7"/>
        <v>29</v>
      </c>
      <c r="HU32" s="1">
        <f t="shared" si="8"/>
        <v>477.5</v>
      </c>
      <c r="HV32" s="1">
        <v>1</v>
      </c>
      <c r="HW32" s="1">
        <v>1</v>
      </c>
      <c r="HX32" s="1">
        <v>1</v>
      </c>
      <c r="HY32" s="1">
        <v>0</v>
      </c>
      <c r="HZ32" s="1">
        <v>1</v>
      </c>
      <c r="IA32" s="1">
        <v>0</v>
      </c>
      <c r="IB32" s="1">
        <v>0</v>
      </c>
      <c r="IC32" s="1">
        <v>4</v>
      </c>
    </row>
    <row r="33" spans="1:237" ht="14.5" x14ac:dyDescent="0.35">
      <c r="A33" s="4">
        <v>43965.457316064814</v>
      </c>
      <c r="B33" s="190" t="s">
        <v>2607</v>
      </c>
      <c r="C33" s="2">
        <v>9</v>
      </c>
      <c r="D33" s="2"/>
      <c r="E33" s="2"/>
      <c r="F33" s="2"/>
      <c r="G33" s="2"/>
      <c r="H33" s="2"/>
      <c r="I33" s="2"/>
      <c r="J33" s="2" t="s">
        <v>7</v>
      </c>
      <c r="L33" s="2" t="s">
        <v>7</v>
      </c>
      <c r="N33" s="2" t="s">
        <v>7</v>
      </c>
      <c r="Q33" s="2" t="s">
        <v>20</v>
      </c>
      <c r="R33" s="2" t="s">
        <v>40</v>
      </c>
      <c r="S33" s="2" t="s">
        <v>20</v>
      </c>
      <c r="T33" s="2" t="s">
        <v>20</v>
      </c>
      <c r="U33" s="2" t="s">
        <v>20</v>
      </c>
      <c r="V33" s="2" t="s">
        <v>80</v>
      </c>
      <c r="W33" s="2" t="s">
        <v>20</v>
      </c>
      <c r="X33" s="2" t="s">
        <v>20</v>
      </c>
      <c r="Y33" s="2" t="s">
        <v>20</v>
      </c>
      <c r="Z33" s="2" t="s">
        <v>133</v>
      </c>
      <c r="AA33" s="2" t="s">
        <v>9</v>
      </c>
      <c r="AB33" s="2" t="s">
        <v>1467</v>
      </c>
      <c r="AC33" s="2" t="s">
        <v>7</v>
      </c>
      <c r="AE33" s="2" t="s">
        <v>9</v>
      </c>
      <c r="AF33" s="2" t="s">
        <v>112</v>
      </c>
      <c r="AG33" s="2" t="s">
        <v>256</v>
      </c>
      <c r="AH33" s="2" t="s">
        <v>9</v>
      </c>
      <c r="AI33" s="2" t="s">
        <v>1466</v>
      </c>
      <c r="AJ33" s="2">
        <v>4</v>
      </c>
      <c r="AK33" s="2">
        <v>45</v>
      </c>
      <c r="AL33" s="2">
        <v>0</v>
      </c>
      <c r="AM33" s="2">
        <v>0</v>
      </c>
      <c r="AN33" s="2">
        <v>3</v>
      </c>
      <c r="AO33" s="2">
        <v>30</v>
      </c>
      <c r="AP33" s="2">
        <v>360</v>
      </c>
      <c r="AQ33" s="2">
        <v>2</v>
      </c>
      <c r="AR33" s="2">
        <v>2</v>
      </c>
      <c r="AS33" s="2">
        <v>3</v>
      </c>
      <c r="AT33" s="2">
        <v>1</v>
      </c>
      <c r="AU33" s="2">
        <v>1</v>
      </c>
      <c r="AV33" s="2">
        <v>2</v>
      </c>
      <c r="AW33" s="2">
        <v>4</v>
      </c>
      <c r="AX33" s="2">
        <v>1</v>
      </c>
      <c r="AY33" s="2">
        <v>2</v>
      </c>
      <c r="AZ33" s="2">
        <v>2</v>
      </c>
      <c r="BA33" s="2">
        <v>2</v>
      </c>
      <c r="BB33" s="2">
        <v>3</v>
      </c>
      <c r="BC33" s="2">
        <v>1</v>
      </c>
      <c r="BD33" s="2">
        <v>2</v>
      </c>
      <c r="BE33" s="2">
        <v>2</v>
      </c>
      <c r="BF33" s="2">
        <v>1</v>
      </c>
      <c r="BG33" s="2">
        <v>3</v>
      </c>
      <c r="BH33" s="2">
        <v>1</v>
      </c>
      <c r="BI33" s="2">
        <v>2</v>
      </c>
      <c r="BJ33" s="2">
        <v>1</v>
      </c>
      <c r="BK33" s="2">
        <v>1</v>
      </c>
      <c r="BL33" s="2">
        <v>0</v>
      </c>
      <c r="BM33" s="2">
        <v>1</v>
      </c>
      <c r="BN33" s="2">
        <v>2</v>
      </c>
      <c r="BO33" s="2">
        <v>0</v>
      </c>
      <c r="BP33" s="2">
        <v>1</v>
      </c>
      <c r="BQ33" s="2">
        <v>2</v>
      </c>
      <c r="BR33" s="2">
        <v>1</v>
      </c>
      <c r="BS33" s="2">
        <v>2</v>
      </c>
      <c r="BT33" s="2">
        <v>1</v>
      </c>
      <c r="BU33" s="2">
        <v>0</v>
      </c>
      <c r="BV33" s="2">
        <v>1</v>
      </c>
      <c r="BW33" s="2">
        <v>1</v>
      </c>
      <c r="BX33" s="2">
        <v>4</v>
      </c>
      <c r="BY33" s="2">
        <v>1</v>
      </c>
      <c r="BZ33" s="2">
        <v>2</v>
      </c>
      <c r="CA33" s="2">
        <v>0</v>
      </c>
      <c r="CB33" s="2">
        <v>1</v>
      </c>
      <c r="CC33" s="2">
        <v>2</v>
      </c>
      <c r="CD33" s="2">
        <v>1</v>
      </c>
      <c r="CE33" s="2">
        <v>1</v>
      </c>
      <c r="CF33" s="2">
        <v>1</v>
      </c>
      <c r="CG33" s="2">
        <v>1</v>
      </c>
      <c r="CH33" s="2">
        <v>0</v>
      </c>
      <c r="CI33" s="2">
        <v>0</v>
      </c>
      <c r="CJ33" s="2">
        <v>1</v>
      </c>
      <c r="CK33" s="2">
        <v>4</v>
      </c>
      <c r="CL33" s="2">
        <v>4</v>
      </c>
      <c r="CM33" s="2">
        <v>0</v>
      </c>
      <c r="CN33" s="2">
        <v>0</v>
      </c>
      <c r="CO33" s="2">
        <v>0</v>
      </c>
      <c r="CP33" s="2">
        <v>0</v>
      </c>
      <c r="CQ33" s="2">
        <v>4</v>
      </c>
      <c r="CR33" s="2">
        <v>0</v>
      </c>
      <c r="CS33" s="2">
        <v>0</v>
      </c>
      <c r="CT33" s="2">
        <v>3</v>
      </c>
      <c r="CU33" s="2">
        <v>0</v>
      </c>
      <c r="CV33" s="2">
        <v>2</v>
      </c>
      <c r="CW33" s="2">
        <v>1</v>
      </c>
      <c r="CX33" s="2">
        <v>3</v>
      </c>
      <c r="CY33" s="2">
        <v>4</v>
      </c>
      <c r="CZ33" s="2">
        <v>3</v>
      </c>
      <c r="DA33" s="2">
        <v>3</v>
      </c>
      <c r="DB33" s="2">
        <v>3</v>
      </c>
      <c r="DC33" s="2">
        <v>4</v>
      </c>
      <c r="DD33" s="2">
        <v>3</v>
      </c>
      <c r="DE33" s="2">
        <v>3</v>
      </c>
      <c r="DF33" s="2">
        <v>4</v>
      </c>
      <c r="DG33" s="2">
        <v>2</v>
      </c>
      <c r="DH33" s="2">
        <v>2</v>
      </c>
      <c r="DI33" s="2">
        <v>3</v>
      </c>
      <c r="DJ33" s="2">
        <v>4</v>
      </c>
      <c r="DK33" s="2">
        <v>2</v>
      </c>
      <c r="DL33" s="2">
        <v>4</v>
      </c>
      <c r="DM33" s="2">
        <v>3</v>
      </c>
      <c r="DN33" s="2">
        <v>1</v>
      </c>
      <c r="DO33" s="254" t="s">
        <v>1462</v>
      </c>
      <c r="DP33" s="2">
        <v>20</v>
      </c>
      <c r="DQ33" s="3" t="s">
        <v>1085</v>
      </c>
      <c r="DR33" s="2">
        <v>7</v>
      </c>
      <c r="DS33" s="2" t="s">
        <v>103</v>
      </c>
      <c r="DT33" s="2" t="s">
        <v>68</v>
      </c>
      <c r="DU33" s="2" t="s">
        <v>68</v>
      </c>
      <c r="DV33" s="2" t="s">
        <v>26</v>
      </c>
      <c r="DW33" s="2" t="s">
        <v>26</v>
      </c>
      <c r="DX33" s="2" t="s">
        <v>26</v>
      </c>
      <c r="DY33" s="2" t="s">
        <v>26</v>
      </c>
      <c r="DZ33" s="2" t="s">
        <v>103</v>
      </c>
      <c r="EA33" s="2" t="s">
        <v>103</v>
      </c>
      <c r="EB33" s="2" t="s">
        <v>950</v>
      </c>
      <c r="EC33" s="2" t="s">
        <v>26</v>
      </c>
      <c r="ED33" s="2" t="s">
        <v>26</v>
      </c>
      <c r="EE33" s="2" t="s">
        <v>24</v>
      </c>
      <c r="EF33" s="2" t="s">
        <v>100</v>
      </c>
      <c r="EG33" s="198">
        <v>160</v>
      </c>
      <c r="EH33" s="2" t="s">
        <v>7</v>
      </c>
      <c r="EI33" s="2" t="s">
        <v>9</v>
      </c>
      <c r="EJ33" s="2" t="s">
        <v>1461</v>
      </c>
      <c r="EK33" s="2" t="s">
        <v>96</v>
      </c>
      <c r="EL33" s="2" t="s">
        <v>96</v>
      </c>
      <c r="EM33" s="2">
        <v>4</v>
      </c>
      <c r="EN33" s="2">
        <v>3</v>
      </c>
      <c r="EO33" s="2">
        <v>5</v>
      </c>
      <c r="EP33" s="2">
        <v>1</v>
      </c>
      <c r="EQ33" s="2" t="s">
        <v>16</v>
      </c>
      <c r="ER33" s="2" t="s">
        <v>1346</v>
      </c>
      <c r="ES33" s="2" t="s">
        <v>19</v>
      </c>
      <c r="ET33" s="2" t="s">
        <v>18</v>
      </c>
      <c r="EU33" s="2" t="s">
        <v>20</v>
      </c>
      <c r="EV33" s="2">
        <v>3</v>
      </c>
      <c r="EW33" s="2">
        <v>3</v>
      </c>
      <c r="EX33" s="2">
        <v>1</v>
      </c>
      <c r="EY33" s="2">
        <v>5</v>
      </c>
      <c r="FA33" s="2" t="s">
        <v>14</v>
      </c>
      <c r="FB33" s="2" t="s">
        <v>7</v>
      </c>
      <c r="FC33" s="2" t="s">
        <v>94</v>
      </c>
      <c r="FD33" s="2" t="s">
        <v>94</v>
      </c>
      <c r="FE33" s="2" t="s">
        <v>7</v>
      </c>
      <c r="FF33" s="2" t="s">
        <v>7</v>
      </c>
      <c r="FG33" s="2" t="s">
        <v>7</v>
      </c>
      <c r="FH33" s="2" t="s">
        <v>143</v>
      </c>
      <c r="FI33" s="2" t="s">
        <v>92</v>
      </c>
      <c r="FM33" s="2" t="s">
        <v>378</v>
      </c>
      <c r="FN33" s="2" t="s">
        <v>7</v>
      </c>
      <c r="FO33" s="2" t="s">
        <v>7</v>
      </c>
      <c r="FP33" s="2" t="s">
        <v>7</v>
      </c>
      <c r="FR33" s="2" t="s">
        <v>7</v>
      </c>
      <c r="FS33" s="2" t="s">
        <v>7</v>
      </c>
      <c r="FV33" s="2" t="s">
        <v>9</v>
      </c>
      <c r="FW33" s="2" t="s">
        <v>337</v>
      </c>
      <c r="GA33" s="2">
        <v>2</v>
      </c>
      <c r="GF33" s="2" t="s">
        <v>5</v>
      </c>
      <c r="GV33" s="2" t="s">
        <v>54</v>
      </c>
      <c r="GZ33" s="2" t="s">
        <v>141</v>
      </c>
      <c r="HB33" s="2" t="s">
        <v>293</v>
      </c>
      <c r="HC33" s="2" t="s">
        <v>486</v>
      </c>
      <c r="HD33" s="2" t="s">
        <v>1</v>
      </c>
      <c r="HL33" s="2" t="s">
        <v>0</v>
      </c>
      <c r="HM33">
        <f t="shared" si="0"/>
        <v>54</v>
      </c>
      <c r="HN33">
        <f t="shared" si="1"/>
        <v>4</v>
      </c>
      <c r="HO33">
        <f t="shared" si="2"/>
        <v>3</v>
      </c>
      <c r="HP33" s="1">
        <f t="shared" si="3"/>
        <v>18</v>
      </c>
      <c r="HQ33" s="1">
        <f t="shared" si="4"/>
        <v>10</v>
      </c>
      <c r="HR33" s="1">
        <f t="shared" si="5"/>
        <v>5</v>
      </c>
      <c r="HS33" s="1">
        <f t="shared" si="6"/>
        <v>3</v>
      </c>
      <c r="HT33" s="1">
        <f t="shared" si="7"/>
        <v>56</v>
      </c>
      <c r="HU33" s="1">
        <f t="shared" si="8"/>
        <v>1665</v>
      </c>
      <c r="HV33" s="1">
        <v>1</v>
      </c>
      <c r="HW33" s="1">
        <v>1</v>
      </c>
      <c r="HX33" s="1">
        <v>1</v>
      </c>
      <c r="HY33" s="1">
        <v>1</v>
      </c>
      <c r="HZ33" s="1">
        <v>1</v>
      </c>
      <c r="IA33" s="1">
        <v>0</v>
      </c>
      <c r="IB33" s="1">
        <v>1</v>
      </c>
      <c r="IC33" s="1">
        <v>6</v>
      </c>
    </row>
    <row r="34" spans="1:237" ht="14.5" x14ac:dyDescent="0.35">
      <c r="A34" s="4">
        <v>43964.683377280089</v>
      </c>
      <c r="B34" s="2" t="s">
        <v>2609</v>
      </c>
      <c r="C34" s="2">
        <v>7</v>
      </c>
      <c r="D34" s="2"/>
      <c r="E34" s="2"/>
      <c r="F34" s="2"/>
      <c r="G34" s="2"/>
      <c r="H34" s="2"/>
      <c r="I34" s="2"/>
      <c r="J34" s="2" t="s">
        <v>9</v>
      </c>
      <c r="K34" s="2" t="s">
        <v>1497</v>
      </c>
      <c r="L34" s="2" t="s">
        <v>7</v>
      </c>
      <c r="M34" s="2" t="s">
        <v>177</v>
      </c>
      <c r="N34" s="2" t="s">
        <v>9</v>
      </c>
      <c r="O34" s="2" t="s">
        <v>1496</v>
      </c>
      <c r="P34" s="2" t="s">
        <v>845</v>
      </c>
      <c r="Q34" s="2" t="s">
        <v>20</v>
      </c>
      <c r="R34" s="2" t="s">
        <v>40</v>
      </c>
      <c r="S34" s="2" t="s">
        <v>20</v>
      </c>
      <c r="T34" s="2" t="s">
        <v>20</v>
      </c>
      <c r="U34" s="2">
        <v>2</v>
      </c>
      <c r="V34" s="2" t="s">
        <v>194</v>
      </c>
      <c r="W34" s="2" t="s">
        <v>20</v>
      </c>
      <c r="X34" s="2">
        <v>1</v>
      </c>
      <c r="Y34" s="2" t="s">
        <v>79</v>
      </c>
      <c r="Z34" s="2" t="s">
        <v>115</v>
      </c>
      <c r="AA34" s="2" t="s">
        <v>9</v>
      </c>
      <c r="AB34" s="2" t="s">
        <v>1495</v>
      </c>
      <c r="AC34" s="2" t="s">
        <v>9</v>
      </c>
      <c r="AD34" s="2" t="s">
        <v>1494</v>
      </c>
      <c r="AE34" s="2" t="s">
        <v>9</v>
      </c>
      <c r="AF34" s="2" t="s">
        <v>112</v>
      </c>
      <c r="AG34" s="2" t="s">
        <v>34</v>
      </c>
      <c r="AH34" s="2" t="s">
        <v>9</v>
      </c>
      <c r="AI34" s="2" t="s">
        <v>1493</v>
      </c>
      <c r="AJ34" s="2">
        <v>0</v>
      </c>
      <c r="AK34" s="2">
        <v>0</v>
      </c>
      <c r="AL34" s="2">
        <v>0</v>
      </c>
      <c r="AM34" s="2">
        <v>0</v>
      </c>
      <c r="AN34" s="2">
        <v>3</v>
      </c>
      <c r="AO34" s="2">
        <v>30</v>
      </c>
      <c r="AP34" s="2">
        <v>540</v>
      </c>
      <c r="AQ34" s="2">
        <v>3</v>
      </c>
      <c r="AR34" s="2">
        <v>3</v>
      </c>
      <c r="AS34" s="2">
        <v>2</v>
      </c>
      <c r="AT34" s="2">
        <v>2</v>
      </c>
      <c r="AU34" s="2">
        <v>3</v>
      </c>
      <c r="AV34" s="2">
        <v>3</v>
      </c>
      <c r="AW34" s="2">
        <v>3</v>
      </c>
      <c r="AX34" s="2">
        <v>3</v>
      </c>
      <c r="AY34" s="2">
        <v>1</v>
      </c>
      <c r="AZ34" s="2">
        <v>4</v>
      </c>
      <c r="BA34" s="2">
        <v>4</v>
      </c>
      <c r="BB34" s="2">
        <v>2</v>
      </c>
      <c r="BC34" s="2">
        <v>3</v>
      </c>
      <c r="BD34" s="2">
        <v>2</v>
      </c>
      <c r="BE34" s="2">
        <v>3</v>
      </c>
      <c r="BF34" s="2">
        <v>3</v>
      </c>
      <c r="BG34" s="2">
        <v>2</v>
      </c>
      <c r="BH34" s="2">
        <v>2</v>
      </c>
      <c r="BI34" s="2">
        <v>2</v>
      </c>
      <c r="BJ34" s="2">
        <v>3</v>
      </c>
      <c r="BK34" s="2">
        <v>1</v>
      </c>
      <c r="BL34" s="2">
        <v>1</v>
      </c>
      <c r="BM34" s="2">
        <v>2</v>
      </c>
      <c r="BN34" s="2">
        <v>2</v>
      </c>
      <c r="BO34" s="2">
        <v>2</v>
      </c>
      <c r="BP34" s="2">
        <v>0</v>
      </c>
      <c r="BQ34" s="2">
        <v>2</v>
      </c>
      <c r="BR34" s="2">
        <v>1</v>
      </c>
      <c r="BS34" s="2">
        <v>3</v>
      </c>
      <c r="BT34" s="2">
        <v>1</v>
      </c>
      <c r="BU34" s="2">
        <v>1</v>
      </c>
      <c r="BV34" s="2">
        <v>2</v>
      </c>
      <c r="BW34" s="2">
        <v>2</v>
      </c>
      <c r="BX34" s="2">
        <v>0</v>
      </c>
      <c r="BY34" s="2">
        <v>2</v>
      </c>
      <c r="BZ34" s="2">
        <v>1</v>
      </c>
      <c r="CA34" s="2">
        <v>0</v>
      </c>
      <c r="CB34" s="2">
        <v>3</v>
      </c>
      <c r="CC34" s="2">
        <v>1</v>
      </c>
      <c r="CD34" s="2">
        <v>1</v>
      </c>
      <c r="CE34" s="2">
        <v>1</v>
      </c>
      <c r="CF34" s="2">
        <v>1</v>
      </c>
      <c r="CG34" s="2">
        <v>0</v>
      </c>
      <c r="CH34" s="2">
        <v>2</v>
      </c>
      <c r="CI34" s="2">
        <v>0</v>
      </c>
      <c r="CJ34" s="2">
        <v>1</v>
      </c>
      <c r="CK34" s="2">
        <v>2</v>
      </c>
      <c r="CL34" s="2">
        <v>1</v>
      </c>
      <c r="CM34" s="2">
        <v>0</v>
      </c>
      <c r="CN34" s="2">
        <v>1</v>
      </c>
      <c r="CO34" s="2">
        <v>0</v>
      </c>
      <c r="CP34" s="2">
        <v>2</v>
      </c>
      <c r="CQ34" s="2">
        <v>0</v>
      </c>
      <c r="CR34" s="2">
        <v>1</v>
      </c>
      <c r="CS34" s="2">
        <v>1</v>
      </c>
      <c r="CT34" s="2">
        <v>1</v>
      </c>
      <c r="CU34" s="2">
        <v>2</v>
      </c>
      <c r="CV34" s="2">
        <v>2</v>
      </c>
      <c r="CW34" s="2">
        <v>4</v>
      </c>
      <c r="CX34" s="2">
        <v>1</v>
      </c>
      <c r="CY34" s="2">
        <v>2</v>
      </c>
      <c r="CZ34" s="2">
        <v>1</v>
      </c>
      <c r="DA34" s="2">
        <v>1</v>
      </c>
      <c r="DB34" s="2">
        <v>1</v>
      </c>
      <c r="DC34" s="2">
        <v>1</v>
      </c>
      <c r="DD34" s="2">
        <v>2</v>
      </c>
      <c r="DE34" s="2">
        <v>1</v>
      </c>
      <c r="DF34" s="2">
        <v>1</v>
      </c>
      <c r="DG34" s="2">
        <v>1</v>
      </c>
      <c r="DH34" s="2">
        <v>1</v>
      </c>
      <c r="DI34" s="2">
        <v>1</v>
      </c>
      <c r="DJ34" s="2">
        <v>1</v>
      </c>
      <c r="DK34" s="2">
        <v>1</v>
      </c>
      <c r="DL34" s="2">
        <v>1</v>
      </c>
      <c r="DM34" s="2">
        <v>2</v>
      </c>
      <c r="DN34" s="2">
        <v>1</v>
      </c>
      <c r="DO34" s="198" t="s">
        <v>1471</v>
      </c>
      <c r="DP34" s="2" t="s">
        <v>362</v>
      </c>
      <c r="DQ34" s="2" t="s">
        <v>1489</v>
      </c>
      <c r="DR34" s="2">
        <v>7</v>
      </c>
      <c r="DS34" s="2" t="s">
        <v>69</v>
      </c>
      <c r="DT34" s="2" t="s">
        <v>26</v>
      </c>
      <c r="DU34" s="2" t="s">
        <v>26</v>
      </c>
      <c r="DV34" s="2" t="s">
        <v>26</v>
      </c>
      <c r="DW34" s="2" t="s">
        <v>26</v>
      </c>
      <c r="DX34" s="2" t="s">
        <v>26</v>
      </c>
      <c r="DY34" s="2" t="s">
        <v>103</v>
      </c>
      <c r="DZ34" s="2" t="s">
        <v>26</v>
      </c>
      <c r="EA34" s="2" t="s">
        <v>69</v>
      </c>
      <c r="EB34" s="2" t="s">
        <v>7</v>
      </c>
      <c r="EC34" s="2" t="s">
        <v>201</v>
      </c>
      <c r="ED34" s="2" t="s">
        <v>25</v>
      </c>
      <c r="EE34" s="2" t="s">
        <v>24</v>
      </c>
      <c r="EF34" s="2" t="s">
        <v>100</v>
      </c>
      <c r="EG34" s="198">
        <v>30</v>
      </c>
      <c r="EH34" s="2" t="s">
        <v>9</v>
      </c>
      <c r="EI34" s="2" t="s">
        <v>9</v>
      </c>
      <c r="EK34" s="2" t="s">
        <v>96</v>
      </c>
      <c r="EL34" s="2" t="s">
        <v>96</v>
      </c>
      <c r="EM34" s="2">
        <v>4</v>
      </c>
      <c r="EN34" s="2">
        <v>5</v>
      </c>
      <c r="EO34" s="2">
        <v>4</v>
      </c>
      <c r="EP34" s="2">
        <v>1</v>
      </c>
      <c r="EQ34" s="2" t="s">
        <v>18</v>
      </c>
      <c r="ER34" s="2" t="s">
        <v>19</v>
      </c>
      <c r="ES34" s="2" t="s">
        <v>1346</v>
      </c>
      <c r="ET34" s="2" t="s">
        <v>16</v>
      </c>
      <c r="EU34" s="2" t="s">
        <v>20</v>
      </c>
      <c r="EV34" s="2">
        <v>4</v>
      </c>
      <c r="EW34" s="2">
        <v>3</v>
      </c>
      <c r="EX34" s="2">
        <v>4</v>
      </c>
      <c r="EY34" s="2">
        <v>3</v>
      </c>
      <c r="EZ34" s="2" t="s">
        <v>1488</v>
      </c>
      <c r="FA34" s="2" t="s">
        <v>14</v>
      </c>
      <c r="FB34" s="2" t="s">
        <v>9</v>
      </c>
      <c r="FC34" s="2" t="s">
        <v>94</v>
      </c>
      <c r="FD34" s="2" t="s">
        <v>94</v>
      </c>
      <c r="FE34" s="2" t="s">
        <v>7</v>
      </c>
      <c r="FF34" s="2" t="s">
        <v>7</v>
      </c>
      <c r="FG34" s="2" t="s">
        <v>7</v>
      </c>
      <c r="FH34" s="2" t="s">
        <v>12</v>
      </c>
      <c r="FI34" s="2" t="s">
        <v>57</v>
      </c>
      <c r="FJ34" s="2" t="s">
        <v>9</v>
      </c>
      <c r="FK34" s="2" t="s">
        <v>7</v>
      </c>
      <c r="FM34" s="2" t="s">
        <v>580</v>
      </c>
      <c r="FN34" s="2" t="s">
        <v>9</v>
      </c>
      <c r="FO34" s="2" t="s">
        <v>9</v>
      </c>
      <c r="FP34" s="2" t="s">
        <v>9</v>
      </c>
      <c r="FQ34" s="2" t="s">
        <v>8</v>
      </c>
      <c r="FR34" s="2" t="s">
        <v>9</v>
      </c>
      <c r="FS34" s="2" t="s">
        <v>7</v>
      </c>
      <c r="FU34" s="2" t="s">
        <v>7</v>
      </c>
      <c r="FV34" s="2" t="s">
        <v>7</v>
      </c>
      <c r="FW34" s="2" t="s">
        <v>121</v>
      </c>
      <c r="FX34" s="2">
        <v>10</v>
      </c>
      <c r="GF34" s="2" t="s">
        <v>5</v>
      </c>
      <c r="GN34" s="2" t="s">
        <v>4</v>
      </c>
      <c r="GR34" s="2" t="s">
        <v>336</v>
      </c>
      <c r="GT34" s="2" t="s">
        <v>356</v>
      </c>
      <c r="GU34" s="2" t="s">
        <v>1</v>
      </c>
      <c r="GV34" s="2" t="s">
        <v>1</v>
      </c>
      <c r="HL34" s="2" t="s">
        <v>0</v>
      </c>
      <c r="HM34">
        <f t="shared" si="0"/>
        <v>26</v>
      </c>
      <c r="HN34">
        <f t="shared" si="1"/>
        <v>3</v>
      </c>
      <c r="HO34">
        <f t="shared" si="2"/>
        <v>12</v>
      </c>
      <c r="HP34" s="1">
        <f t="shared" si="3"/>
        <v>7</v>
      </c>
      <c r="HQ34" s="1">
        <f t="shared" si="4"/>
        <v>8</v>
      </c>
      <c r="HR34" s="1">
        <f t="shared" si="5"/>
        <v>6</v>
      </c>
      <c r="HS34" s="1">
        <f t="shared" si="6"/>
        <v>8</v>
      </c>
      <c r="HT34" s="1">
        <f t="shared" si="7"/>
        <v>41</v>
      </c>
      <c r="HU34" s="1">
        <f t="shared" si="8"/>
        <v>225</v>
      </c>
      <c r="HV34" s="1">
        <v>1</v>
      </c>
      <c r="HW34" s="1">
        <v>2</v>
      </c>
      <c r="HX34" s="1">
        <v>1</v>
      </c>
      <c r="HY34" s="1">
        <v>0</v>
      </c>
      <c r="HZ34" s="1">
        <v>1</v>
      </c>
      <c r="IA34" s="1">
        <v>3</v>
      </c>
      <c r="IB34" s="1">
        <v>1</v>
      </c>
      <c r="IC34" s="1">
        <v>9</v>
      </c>
    </row>
    <row r="35" spans="1:237" ht="14.5" x14ac:dyDescent="0.35">
      <c r="A35" s="4">
        <v>43964.549354560186</v>
      </c>
      <c r="B35" s="2" t="s">
        <v>2611</v>
      </c>
      <c r="C35" s="2">
        <v>8</v>
      </c>
      <c r="D35" s="2"/>
      <c r="E35" s="2"/>
      <c r="F35" s="2"/>
      <c r="G35" s="2"/>
      <c r="H35" s="2"/>
      <c r="I35" s="2"/>
      <c r="J35" s="2" t="s">
        <v>7</v>
      </c>
      <c r="L35" s="2" t="s">
        <v>7</v>
      </c>
      <c r="N35" s="2" t="s">
        <v>7</v>
      </c>
      <c r="Q35" s="2" t="s">
        <v>20</v>
      </c>
      <c r="R35" s="2" t="s">
        <v>40</v>
      </c>
      <c r="S35" s="2" t="s">
        <v>20</v>
      </c>
      <c r="T35" s="2" t="s">
        <v>20</v>
      </c>
      <c r="U35" s="2" t="s">
        <v>20</v>
      </c>
      <c r="V35" s="2" t="s">
        <v>80</v>
      </c>
      <c r="W35" s="2" t="s">
        <v>20</v>
      </c>
      <c r="X35" s="2" t="s">
        <v>20</v>
      </c>
      <c r="Y35" s="2" t="s">
        <v>20</v>
      </c>
      <c r="Z35" s="2" t="s">
        <v>38</v>
      </c>
      <c r="AA35" s="2" t="s">
        <v>9</v>
      </c>
      <c r="AB35" s="2" t="s">
        <v>1509</v>
      </c>
      <c r="AC35" s="2" t="s">
        <v>7</v>
      </c>
      <c r="AE35" s="2" t="s">
        <v>7</v>
      </c>
      <c r="AF35" s="2" t="s">
        <v>35</v>
      </c>
      <c r="AG35" s="2" t="s">
        <v>34</v>
      </c>
      <c r="AH35" s="2" t="s">
        <v>9</v>
      </c>
      <c r="AI35" s="2" t="s">
        <v>1508</v>
      </c>
      <c r="AJ35" s="2">
        <v>1</v>
      </c>
      <c r="AK35" s="2">
        <v>45</v>
      </c>
      <c r="AL35" s="2">
        <v>0</v>
      </c>
      <c r="AM35" s="2">
        <v>0</v>
      </c>
      <c r="AN35" s="2">
        <v>0</v>
      </c>
      <c r="AO35" s="2">
        <v>0</v>
      </c>
      <c r="AP35" s="2">
        <v>720</v>
      </c>
      <c r="AQ35" s="2">
        <v>3</v>
      </c>
      <c r="AR35" s="2">
        <v>3</v>
      </c>
      <c r="AS35" s="2">
        <v>2</v>
      </c>
      <c r="AT35" s="2">
        <v>1</v>
      </c>
      <c r="AU35" s="2">
        <v>3</v>
      </c>
      <c r="AV35" s="2">
        <v>1</v>
      </c>
      <c r="AW35" s="2">
        <v>1</v>
      </c>
      <c r="AX35" s="2">
        <v>1</v>
      </c>
      <c r="AY35" s="2">
        <v>1</v>
      </c>
      <c r="AZ35" s="2">
        <v>3</v>
      </c>
      <c r="BA35" s="2">
        <v>3</v>
      </c>
      <c r="BB35" s="2">
        <v>2</v>
      </c>
      <c r="BC35" s="2">
        <v>1</v>
      </c>
      <c r="BD35" s="2">
        <v>1</v>
      </c>
      <c r="BE35" s="2">
        <v>3</v>
      </c>
      <c r="BF35" s="2">
        <v>3</v>
      </c>
      <c r="BG35" s="2">
        <v>1</v>
      </c>
      <c r="BH35" s="2">
        <v>1</v>
      </c>
      <c r="BI35" s="2">
        <v>3</v>
      </c>
      <c r="BJ35" s="2">
        <v>3</v>
      </c>
      <c r="BK35" s="2">
        <v>1</v>
      </c>
      <c r="BL35" s="2">
        <v>0</v>
      </c>
      <c r="BM35" s="2">
        <v>2</v>
      </c>
      <c r="BN35" s="2">
        <v>0</v>
      </c>
      <c r="BO35" s="2">
        <v>3</v>
      </c>
      <c r="BP35" s="2">
        <v>0</v>
      </c>
      <c r="BQ35" s="2">
        <v>0</v>
      </c>
      <c r="BR35" s="2">
        <v>1</v>
      </c>
      <c r="BS35" s="2">
        <v>2</v>
      </c>
      <c r="BT35" s="2">
        <v>0</v>
      </c>
      <c r="BU35" s="2">
        <v>0</v>
      </c>
      <c r="BV35" s="2">
        <v>0</v>
      </c>
      <c r="BW35" s="2">
        <v>2</v>
      </c>
      <c r="BX35" s="2">
        <v>0</v>
      </c>
      <c r="BY35" s="2">
        <v>1</v>
      </c>
      <c r="BZ35" s="2">
        <v>1</v>
      </c>
      <c r="CA35" s="2">
        <v>2</v>
      </c>
      <c r="CB35" s="2">
        <v>1</v>
      </c>
      <c r="CC35" s="2">
        <v>0</v>
      </c>
      <c r="CD35" s="2">
        <v>0</v>
      </c>
      <c r="CE35" s="2">
        <v>0</v>
      </c>
      <c r="CF35" s="2">
        <v>1</v>
      </c>
      <c r="CG35" s="2">
        <v>0</v>
      </c>
      <c r="CH35" s="2">
        <v>3</v>
      </c>
      <c r="CI35" s="2">
        <v>0</v>
      </c>
      <c r="CJ35" s="2">
        <v>1</v>
      </c>
      <c r="CK35" s="2">
        <v>1</v>
      </c>
      <c r="CL35" s="2">
        <v>0</v>
      </c>
      <c r="CM35" s="2">
        <v>0</v>
      </c>
      <c r="CN35" s="2">
        <v>0</v>
      </c>
      <c r="CO35" s="2">
        <v>0</v>
      </c>
      <c r="CP35" s="2">
        <v>2</v>
      </c>
      <c r="CQ35" s="2">
        <v>0</v>
      </c>
      <c r="CR35" s="2">
        <v>0</v>
      </c>
      <c r="CS35" s="2">
        <v>2</v>
      </c>
      <c r="CT35" s="2">
        <v>0</v>
      </c>
      <c r="CU35" s="2">
        <v>0</v>
      </c>
      <c r="CV35" s="2">
        <v>2</v>
      </c>
      <c r="CW35" s="2">
        <v>1</v>
      </c>
      <c r="CX35" s="2">
        <v>2</v>
      </c>
      <c r="CY35" s="2">
        <v>1</v>
      </c>
      <c r="CZ35" s="2">
        <v>1</v>
      </c>
      <c r="DA35" s="2">
        <v>1</v>
      </c>
      <c r="DB35" s="2">
        <v>1</v>
      </c>
      <c r="DC35" s="2">
        <v>1</v>
      </c>
      <c r="DD35" s="2">
        <v>1</v>
      </c>
      <c r="DE35" s="2">
        <v>2</v>
      </c>
      <c r="DF35" s="2">
        <v>1</v>
      </c>
      <c r="DG35" s="2">
        <v>1</v>
      </c>
      <c r="DH35" s="2">
        <v>2</v>
      </c>
      <c r="DI35" s="2">
        <v>1</v>
      </c>
      <c r="DJ35" s="2">
        <v>2</v>
      </c>
      <c r="DK35" s="2">
        <v>1</v>
      </c>
      <c r="DL35" s="2">
        <v>1</v>
      </c>
      <c r="DM35" s="2">
        <v>1</v>
      </c>
      <c r="DN35" s="2">
        <v>1</v>
      </c>
      <c r="DO35" s="254" t="s">
        <v>608</v>
      </c>
      <c r="DP35" s="2" t="s">
        <v>571</v>
      </c>
      <c r="DQ35" s="3" t="s">
        <v>165</v>
      </c>
      <c r="DR35" s="2">
        <v>7</v>
      </c>
      <c r="DS35" s="2" t="s">
        <v>26</v>
      </c>
      <c r="DT35" s="2" t="s">
        <v>26</v>
      </c>
      <c r="DU35" s="2" t="s">
        <v>26</v>
      </c>
      <c r="DV35" s="2" t="s">
        <v>26</v>
      </c>
      <c r="DW35" s="2" t="s">
        <v>26</v>
      </c>
      <c r="DX35" s="2" t="s">
        <v>26</v>
      </c>
      <c r="DY35" s="2" t="s">
        <v>26</v>
      </c>
      <c r="DZ35" s="2" t="s">
        <v>26</v>
      </c>
      <c r="EA35" s="2" t="s">
        <v>26</v>
      </c>
      <c r="EB35" s="2" t="s">
        <v>1505</v>
      </c>
      <c r="EC35" s="2" t="s">
        <v>26</v>
      </c>
      <c r="ED35" s="2" t="s">
        <v>26</v>
      </c>
      <c r="EE35" s="2" t="s">
        <v>24</v>
      </c>
      <c r="EF35" s="2" t="s">
        <v>23</v>
      </c>
      <c r="EG35" s="198">
        <v>15</v>
      </c>
      <c r="EH35" s="2" t="s">
        <v>7</v>
      </c>
      <c r="EI35" s="2" t="s">
        <v>7</v>
      </c>
      <c r="EK35" s="2" t="s">
        <v>96</v>
      </c>
      <c r="EL35" s="2" t="s">
        <v>96</v>
      </c>
      <c r="EM35" s="2">
        <v>3</v>
      </c>
      <c r="EN35" s="2">
        <v>4</v>
      </c>
      <c r="EO35" s="2">
        <v>4</v>
      </c>
      <c r="EP35" s="2">
        <v>1</v>
      </c>
      <c r="EQ35" s="2" t="s">
        <v>19</v>
      </c>
      <c r="ER35" s="2" t="s">
        <v>1346</v>
      </c>
      <c r="ES35" s="2" t="s">
        <v>16</v>
      </c>
      <c r="ET35" s="2" t="s">
        <v>18</v>
      </c>
      <c r="EU35" s="2" t="s">
        <v>20</v>
      </c>
      <c r="EV35" s="2">
        <v>2</v>
      </c>
      <c r="EW35" s="2">
        <v>3</v>
      </c>
      <c r="EX35" s="2">
        <v>1</v>
      </c>
      <c r="EY35" s="2">
        <v>4</v>
      </c>
      <c r="EZ35" s="2" t="s">
        <v>1504</v>
      </c>
      <c r="FA35" s="2" t="s">
        <v>14</v>
      </c>
      <c r="FB35" s="2" t="s">
        <v>9</v>
      </c>
      <c r="FC35" s="2" t="s">
        <v>14</v>
      </c>
      <c r="FD35" s="2" t="s">
        <v>94</v>
      </c>
      <c r="FE35" s="2" t="s">
        <v>7</v>
      </c>
      <c r="FF35" s="2" t="s">
        <v>7</v>
      </c>
      <c r="FG35" s="2" t="s">
        <v>7</v>
      </c>
      <c r="FH35" s="2" t="s">
        <v>12</v>
      </c>
      <c r="FI35" s="2" t="s">
        <v>11</v>
      </c>
      <c r="FJ35" s="2" t="s">
        <v>7</v>
      </c>
      <c r="FK35" s="2" t="s">
        <v>7</v>
      </c>
      <c r="FL35" s="2">
        <v>5</v>
      </c>
      <c r="FM35" s="2" t="s">
        <v>857</v>
      </c>
      <c r="FN35" s="2" t="s">
        <v>7</v>
      </c>
      <c r="FO35" s="2" t="s">
        <v>7</v>
      </c>
      <c r="FP35" s="2" t="s">
        <v>9</v>
      </c>
      <c r="FQ35" s="2" t="s">
        <v>8</v>
      </c>
      <c r="FR35" s="2" t="s">
        <v>7</v>
      </c>
      <c r="FS35" s="2" t="s">
        <v>7</v>
      </c>
      <c r="FU35" s="2" t="s">
        <v>7</v>
      </c>
      <c r="FV35" s="2" t="s">
        <v>7</v>
      </c>
      <c r="FW35" s="2" t="s">
        <v>55</v>
      </c>
      <c r="GE35" s="2">
        <v>4</v>
      </c>
      <c r="GF35" s="2" t="s">
        <v>5</v>
      </c>
      <c r="GV35" s="2" t="s">
        <v>54</v>
      </c>
      <c r="GZ35" s="2" t="s">
        <v>141</v>
      </c>
      <c r="HB35" s="2" t="s">
        <v>293</v>
      </c>
      <c r="HC35" s="2" t="s">
        <v>1</v>
      </c>
      <c r="HD35" s="2" t="s">
        <v>1</v>
      </c>
      <c r="HL35" s="2" t="s">
        <v>0</v>
      </c>
      <c r="HM35">
        <f t="shared" si="0"/>
        <v>24</v>
      </c>
      <c r="HN35">
        <f t="shared" si="1"/>
        <v>2</v>
      </c>
      <c r="HO35">
        <f t="shared" si="2"/>
        <v>14</v>
      </c>
      <c r="HP35" s="1">
        <f t="shared" si="3"/>
        <v>1</v>
      </c>
      <c r="HQ35" s="1">
        <f t="shared" si="4"/>
        <v>5</v>
      </c>
      <c r="HR35" s="1">
        <f t="shared" si="5"/>
        <v>0</v>
      </c>
      <c r="HS35" s="1">
        <f t="shared" si="6"/>
        <v>4</v>
      </c>
      <c r="HT35" s="1">
        <f t="shared" si="7"/>
        <v>34</v>
      </c>
      <c r="HU35" s="1">
        <f t="shared" si="8"/>
        <v>360</v>
      </c>
      <c r="HV35" s="1">
        <v>0</v>
      </c>
      <c r="HW35" s="1">
        <v>0</v>
      </c>
      <c r="HX35" s="1">
        <v>1</v>
      </c>
      <c r="HY35" s="1">
        <v>0</v>
      </c>
      <c r="HZ35" s="1">
        <v>0</v>
      </c>
      <c r="IA35" s="1">
        <v>0</v>
      </c>
      <c r="IB35" s="1">
        <v>1</v>
      </c>
      <c r="IC35" s="1">
        <v>2</v>
      </c>
    </row>
    <row r="36" spans="1:237" ht="14.5" x14ac:dyDescent="0.35">
      <c r="A36" s="4">
        <v>43971.453556898152</v>
      </c>
      <c r="B36" s="2" t="s">
        <v>2612</v>
      </c>
      <c r="C36" s="2">
        <v>11</v>
      </c>
      <c r="D36" s="2"/>
      <c r="E36" s="2"/>
      <c r="F36" s="2"/>
      <c r="G36" s="2"/>
      <c r="H36" s="2"/>
      <c r="I36" s="2"/>
      <c r="J36" s="2" t="s">
        <v>9</v>
      </c>
      <c r="K36" s="2" t="s">
        <v>1398</v>
      </c>
      <c r="L36" s="2" t="s">
        <v>7</v>
      </c>
      <c r="N36" s="2" t="s">
        <v>7</v>
      </c>
      <c r="Q36" s="2" t="s">
        <v>20</v>
      </c>
      <c r="R36" s="2" t="s">
        <v>40</v>
      </c>
      <c r="T36" s="2" t="s">
        <v>20</v>
      </c>
      <c r="U36" s="2" t="s">
        <v>20</v>
      </c>
      <c r="V36" s="2" t="s">
        <v>80</v>
      </c>
      <c r="W36" s="2" t="s">
        <v>20</v>
      </c>
      <c r="X36" s="2">
        <v>2</v>
      </c>
      <c r="Y36" s="2" t="s">
        <v>79</v>
      </c>
      <c r="Z36" s="2" t="s">
        <v>349</v>
      </c>
      <c r="AA36" s="2" t="s">
        <v>9</v>
      </c>
      <c r="AB36" s="2" t="s">
        <v>1397</v>
      </c>
      <c r="AC36" s="2" t="s">
        <v>7</v>
      </c>
      <c r="AD36" s="2" t="s">
        <v>1396</v>
      </c>
      <c r="AE36" s="2" t="s">
        <v>9</v>
      </c>
      <c r="AF36" s="2" t="s">
        <v>35</v>
      </c>
      <c r="AG36" s="2" t="s">
        <v>1395</v>
      </c>
      <c r="AH36" s="2" t="s">
        <v>9</v>
      </c>
      <c r="AI36" s="2" t="s">
        <v>1394</v>
      </c>
      <c r="AJ36" s="2">
        <v>0</v>
      </c>
      <c r="AK36" s="2">
        <v>0</v>
      </c>
      <c r="AL36" s="2">
        <v>0</v>
      </c>
      <c r="AM36" s="2">
        <v>0</v>
      </c>
      <c r="AN36" s="2">
        <v>0</v>
      </c>
      <c r="AO36" s="2">
        <v>0</v>
      </c>
      <c r="AP36" s="2">
        <v>720</v>
      </c>
      <c r="AQ36" s="2">
        <v>4</v>
      </c>
      <c r="AR36" s="2">
        <v>2</v>
      </c>
      <c r="AS36" s="2">
        <v>4</v>
      </c>
      <c r="AT36" s="2">
        <v>1</v>
      </c>
      <c r="AU36" s="2">
        <v>4</v>
      </c>
      <c r="AV36" s="2">
        <v>2</v>
      </c>
      <c r="AW36" s="2">
        <v>4</v>
      </c>
      <c r="AX36" s="2">
        <v>2</v>
      </c>
      <c r="AY36" s="2">
        <v>3</v>
      </c>
      <c r="AZ36" s="2">
        <v>4</v>
      </c>
      <c r="BA36" s="2">
        <v>2</v>
      </c>
      <c r="BB36" s="2">
        <v>2</v>
      </c>
      <c r="BC36" s="2">
        <v>1</v>
      </c>
      <c r="BD36" s="2">
        <v>1</v>
      </c>
      <c r="BE36" s="2">
        <v>4</v>
      </c>
      <c r="BF36" s="2">
        <v>4</v>
      </c>
      <c r="BG36" s="2">
        <v>3</v>
      </c>
      <c r="BH36" s="2">
        <v>1</v>
      </c>
      <c r="BI36" s="2">
        <v>3</v>
      </c>
      <c r="BJ36" s="2">
        <v>3</v>
      </c>
      <c r="BK36" s="2">
        <v>3</v>
      </c>
      <c r="BL36" s="2">
        <v>3</v>
      </c>
      <c r="BM36" s="2">
        <v>4</v>
      </c>
      <c r="BN36" s="2">
        <v>2</v>
      </c>
      <c r="BO36" s="2">
        <v>0</v>
      </c>
      <c r="BP36" s="2">
        <v>0</v>
      </c>
      <c r="BQ36" s="2">
        <v>2</v>
      </c>
      <c r="BR36" s="2">
        <v>0</v>
      </c>
      <c r="BS36" s="2">
        <v>0</v>
      </c>
      <c r="BT36" s="2">
        <v>0</v>
      </c>
      <c r="BU36" s="2">
        <v>2</v>
      </c>
      <c r="BV36" s="2">
        <v>3</v>
      </c>
      <c r="BW36" s="2">
        <v>1</v>
      </c>
      <c r="BX36" s="2">
        <v>0</v>
      </c>
      <c r="BY36" s="2">
        <v>2</v>
      </c>
      <c r="BZ36" s="2">
        <v>0</v>
      </c>
      <c r="CA36" s="2">
        <v>0</v>
      </c>
      <c r="CB36" s="2">
        <v>4</v>
      </c>
      <c r="CC36" s="2">
        <v>3</v>
      </c>
      <c r="CD36" s="2">
        <v>4</v>
      </c>
      <c r="CE36" s="2">
        <v>3</v>
      </c>
      <c r="CF36" s="2">
        <v>1</v>
      </c>
      <c r="CG36" s="2">
        <v>0</v>
      </c>
      <c r="CH36" s="2">
        <v>3</v>
      </c>
      <c r="CI36" s="2">
        <v>1</v>
      </c>
      <c r="CJ36" s="2">
        <v>4</v>
      </c>
      <c r="CK36" s="2">
        <v>2</v>
      </c>
      <c r="CL36" s="2">
        <v>0</v>
      </c>
      <c r="CM36" s="2">
        <v>4</v>
      </c>
      <c r="CN36" s="2">
        <v>0</v>
      </c>
      <c r="CO36" s="2">
        <v>1</v>
      </c>
      <c r="CP36" s="2">
        <v>0</v>
      </c>
      <c r="CQ36" s="2">
        <v>0</v>
      </c>
      <c r="CR36" s="2">
        <v>3</v>
      </c>
      <c r="CS36" s="2">
        <v>0</v>
      </c>
      <c r="CT36" s="2">
        <v>3</v>
      </c>
      <c r="CU36" s="2">
        <v>4</v>
      </c>
      <c r="CV36" s="2">
        <v>1</v>
      </c>
      <c r="CW36" s="2">
        <v>1</v>
      </c>
      <c r="CX36" s="2">
        <v>4</v>
      </c>
      <c r="CY36" s="2">
        <v>3</v>
      </c>
      <c r="CZ36" s="2">
        <v>3</v>
      </c>
      <c r="DA36" s="2">
        <v>1</v>
      </c>
      <c r="DB36" s="2">
        <v>1</v>
      </c>
      <c r="DC36" s="2">
        <v>3</v>
      </c>
      <c r="DD36" s="2">
        <v>3</v>
      </c>
      <c r="DE36" s="2">
        <v>1</v>
      </c>
      <c r="DF36" s="2">
        <v>1</v>
      </c>
      <c r="DG36" s="2">
        <v>4</v>
      </c>
      <c r="DH36" s="2">
        <v>2</v>
      </c>
      <c r="DI36" s="2">
        <v>3</v>
      </c>
      <c r="DJ36" s="2">
        <v>1</v>
      </c>
      <c r="DK36" s="2">
        <v>1</v>
      </c>
      <c r="DL36" s="2">
        <v>4</v>
      </c>
      <c r="DM36" s="2">
        <v>3</v>
      </c>
      <c r="DN36" s="2">
        <v>1</v>
      </c>
      <c r="DO36" s="254" t="s">
        <v>267</v>
      </c>
      <c r="DP36" s="2">
        <v>30</v>
      </c>
      <c r="DQ36" s="3" t="s">
        <v>1392</v>
      </c>
      <c r="DR36" s="2">
        <v>6</v>
      </c>
      <c r="DS36" s="2" t="s">
        <v>103</v>
      </c>
      <c r="DT36" s="2" t="s">
        <v>69</v>
      </c>
      <c r="DU36" s="2" t="s">
        <v>103</v>
      </c>
      <c r="DV36" s="2" t="s">
        <v>26</v>
      </c>
      <c r="DW36" s="2" t="s">
        <v>26</v>
      </c>
      <c r="DX36" s="2" t="s">
        <v>26</v>
      </c>
      <c r="DY36" s="2" t="s">
        <v>26</v>
      </c>
      <c r="DZ36" s="2" t="s">
        <v>26</v>
      </c>
      <c r="EA36" s="2" t="s">
        <v>103</v>
      </c>
      <c r="EB36" s="2" t="s">
        <v>1391</v>
      </c>
      <c r="EC36" s="2" t="s">
        <v>201</v>
      </c>
      <c r="ED36" s="2" t="s">
        <v>26</v>
      </c>
      <c r="EE36" s="2" t="s">
        <v>124</v>
      </c>
      <c r="EF36" s="2" t="s">
        <v>100</v>
      </c>
      <c r="EG36" s="198">
        <v>10</v>
      </c>
      <c r="EH36" s="2" t="s">
        <v>9</v>
      </c>
      <c r="EI36" s="2" t="s">
        <v>9</v>
      </c>
      <c r="EJ36" s="2" t="s">
        <v>187</v>
      </c>
      <c r="EK36" s="2" t="s">
        <v>22</v>
      </c>
      <c r="EL36" s="2" t="s">
        <v>96</v>
      </c>
      <c r="EM36" s="2">
        <v>5</v>
      </c>
      <c r="EN36" s="2">
        <v>1</v>
      </c>
      <c r="EO36" s="2">
        <v>5</v>
      </c>
      <c r="EP36" s="2">
        <v>2</v>
      </c>
      <c r="EQ36" s="2" t="s">
        <v>19</v>
      </c>
      <c r="ER36" s="2" t="s">
        <v>16</v>
      </c>
      <c r="ES36" s="2" t="s">
        <v>20</v>
      </c>
      <c r="ET36" s="2" t="s">
        <v>20</v>
      </c>
      <c r="EU36" s="2" t="s">
        <v>20</v>
      </c>
      <c r="EV36" s="2">
        <v>1</v>
      </c>
      <c r="EW36" s="2">
        <v>4</v>
      </c>
      <c r="EX36" s="2">
        <v>3</v>
      </c>
      <c r="EY36" s="2">
        <v>5</v>
      </c>
      <c r="EZ36" s="2" t="s">
        <v>1390</v>
      </c>
      <c r="FA36" s="2" t="s">
        <v>14</v>
      </c>
      <c r="FB36" s="2" t="s">
        <v>7</v>
      </c>
      <c r="FC36" s="2" t="s">
        <v>58</v>
      </c>
      <c r="FD36" s="2" t="s">
        <v>58</v>
      </c>
      <c r="FE36" s="2" t="s">
        <v>7</v>
      </c>
      <c r="FF36" s="2" t="s">
        <v>7</v>
      </c>
      <c r="FG36" s="2" t="s">
        <v>7</v>
      </c>
      <c r="FH36" s="2" t="s">
        <v>12</v>
      </c>
      <c r="FI36" s="2" t="s">
        <v>57</v>
      </c>
      <c r="FJ36" s="2" t="s">
        <v>9</v>
      </c>
      <c r="FK36" s="2" t="s">
        <v>7</v>
      </c>
      <c r="FM36" s="2" t="s">
        <v>1389</v>
      </c>
      <c r="FN36" s="2" t="s">
        <v>7</v>
      </c>
      <c r="FO36" s="2" t="s">
        <v>7</v>
      </c>
      <c r="FP36" s="2" t="s">
        <v>7</v>
      </c>
      <c r="FR36" s="2" t="s">
        <v>9</v>
      </c>
      <c r="FS36" s="2" t="s">
        <v>7</v>
      </c>
      <c r="FU36" s="2" t="s">
        <v>7</v>
      </c>
      <c r="FV36" s="2" t="s">
        <v>7</v>
      </c>
      <c r="FW36" s="2" t="s">
        <v>55</v>
      </c>
      <c r="GE36" s="2">
        <v>1</v>
      </c>
      <c r="GF36" s="2" t="s">
        <v>5</v>
      </c>
      <c r="GV36" s="2" t="s">
        <v>54</v>
      </c>
      <c r="GZ36" s="2" t="s">
        <v>141</v>
      </c>
      <c r="HB36" s="2" t="s">
        <v>293</v>
      </c>
      <c r="HC36" s="2" t="s">
        <v>1</v>
      </c>
      <c r="HD36" s="2" t="s">
        <v>1</v>
      </c>
      <c r="HL36" s="2" t="s">
        <v>0</v>
      </c>
      <c r="HM36">
        <f t="shared" si="0"/>
        <v>41</v>
      </c>
      <c r="HN36">
        <f t="shared" si="1"/>
        <v>6</v>
      </c>
      <c r="HO36">
        <f t="shared" si="2"/>
        <v>4</v>
      </c>
      <c r="HP36" s="1">
        <f t="shared" si="3"/>
        <v>9</v>
      </c>
      <c r="HQ36" s="1">
        <f t="shared" si="4"/>
        <v>8</v>
      </c>
      <c r="HR36" s="1">
        <f t="shared" si="5"/>
        <v>15</v>
      </c>
      <c r="HS36" s="1">
        <f t="shared" si="6"/>
        <v>20</v>
      </c>
      <c r="HT36" s="1">
        <f t="shared" si="7"/>
        <v>40</v>
      </c>
      <c r="HU36" s="1">
        <f t="shared" si="8"/>
        <v>0</v>
      </c>
      <c r="HV36" s="1">
        <v>1</v>
      </c>
      <c r="HW36" s="1">
        <v>1</v>
      </c>
      <c r="HX36" s="1">
        <v>2</v>
      </c>
      <c r="HY36" s="1">
        <v>1</v>
      </c>
      <c r="HZ36" s="1">
        <v>1</v>
      </c>
      <c r="IA36" s="1">
        <v>3</v>
      </c>
      <c r="IB36" s="1">
        <v>2</v>
      </c>
      <c r="IC36" s="1">
        <v>11</v>
      </c>
    </row>
    <row r="37" spans="1:237" ht="14.5" x14ac:dyDescent="0.35">
      <c r="A37" s="4">
        <v>43969.821537187498</v>
      </c>
      <c r="B37" s="190" t="s">
        <v>2613</v>
      </c>
      <c r="C37" s="2">
        <v>8</v>
      </c>
      <c r="D37" s="2"/>
      <c r="E37" s="2"/>
      <c r="F37" s="2"/>
      <c r="G37" s="2"/>
      <c r="H37" s="2"/>
      <c r="I37" s="2"/>
      <c r="J37" s="2" t="s">
        <v>7</v>
      </c>
      <c r="L37" s="2" t="s">
        <v>7</v>
      </c>
      <c r="N37" s="2" t="s">
        <v>7</v>
      </c>
      <c r="Q37" s="2" t="s">
        <v>20</v>
      </c>
      <c r="R37" s="2" t="s">
        <v>40</v>
      </c>
      <c r="S37" s="2" t="s">
        <v>494</v>
      </c>
      <c r="T37" s="2" t="s">
        <v>20</v>
      </c>
      <c r="U37" s="2" t="s">
        <v>20</v>
      </c>
      <c r="V37" s="2" t="s">
        <v>194</v>
      </c>
      <c r="W37" s="2">
        <v>2</v>
      </c>
      <c r="X37" s="2" t="s">
        <v>20</v>
      </c>
      <c r="Y37" s="2" t="s">
        <v>79</v>
      </c>
      <c r="Z37" s="2" t="s">
        <v>38</v>
      </c>
      <c r="AA37" s="2" t="s">
        <v>9</v>
      </c>
      <c r="AB37" s="2" t="s">
        <v>1425</v>
      </c>
      <c r="AC37" s="2" t="s">
        <v>7</v>
      </c>
      <c r="AE37" s="2" t="s">
        <v>9</v>
      </c>
      <c r="AF37" s="2" t="s">
        <v>132</v>
      </c>
      <c r="AG37" s="2" t="s">
        <v>256</v>
      </c>
      <c r="AH37" s="2" t="s">
        <v>9</v>
      </c>
      <c r="AI37" s="2" t="s">
        <v>1424</v>
      </c>
      <c r="AJ37" s="2">
        <v>5</v>
      </c>
      <c r="AK37" s="2">
        <v>90</v>
      </c>
      <c r="AL37" s="2">
        <v>0</v>
      </c>
      <c r="AM37" s="2">
        <v>0</v>
      </c>
      <c r="AN37" s="2">
        <v>6</v>
      </c>
      <c r="AO37" s="2">
        <v>60</v>
      </c>
      <c r="AP37" s="2">
        <v>600</v>
      </c>
      <c r="AQ37" s="2">
        <v>3</v>
      </c>
      <c r="AR37" s="2">
        <v>4</v>
      </c>
      <c r="AS37" s="2">
        <v>2</v>
      </c>
      <c r="AT37" s="2">
        <v>2</v>
      </c>
      <c r="AU37" s="2">
        <v>3</v>
      </c>
      <c r="AV37" s="2">
        <v>2</v>
      </c>
      <c r="AW37" s="2">
        <v>3</v>
      </c>
      <c r="AX37" s="2">
        <v>2</v>
      </c>
      <c r="AY37" s="2">
        <v>1</v>
      </c>
      <c r="AZ37" s="2">
        <v>3</v>
      </c>
      <c r="BA37" s="2">
        <v>3</v>
      </c>
      <c r="BB37" s="2">
        <v>1</v>
      </c>
      <c r="BC37" s="2">
        <v>1</v>
      </c>
      <c r="BD37" s="2">
        <v>1</v>
      </c>
      <c r="BE37" s="2">
        <v>3</v>
      </c>
      <c r="BF37" s="2">
        <v>2</v>
      </c>
      <c r="BG37" s="2">
        <v>2</v>
      </c>
      <c r="BH37" s="2">
        <v>2</v>
      </c>
      <c r="BI37" s="2">
        <v>3</v>
      </c>
      <c r="BJ37" s="2">
        <v>3</v>
      </c>
      <c r="BK37" s="2">
        <v>2</v>
      </c>
      <c r="BL37" s="2">
        <v>2</v>
      </c>
      <c r="BM37" s="2">
        <v>1</v>
      </c>
      <c r="BN37" s="2">
        <v>2</v>
      </c>
      <c r="BO37" s="2">
        <v>2</v>
      </c>
      <c r="BP37" s="2">
        <v>1</v>
      </c>
      <c r="BQ37" s="2">
        <v>2</v>
      </c>
      <c r="BR37" s="2">
        <v>2</v>
      </c>
      <c r="BS37" s="2">
        <v>3</v>
      </c>
      <c r="BT37" s="2">
        <v>1</v>
      </c>
      <c r="BU37" s="2">
        <v>1</v>
      </c>
      <c r="BV37" s="2">
        <v>2</v>
      </c>
      <c r="BW37" s="2">
        <v>2</v>
      </c>
      <c r="BX37" s="2">
        <v>0</v>
      </c>
      <c r="BY37" s="2">
        <v>0</v>
      </c>
      <c r="BZ37" s="2">
        <v>3</v>
      </c>
      <c r="CA37" s="2">
        <v>1</v>
      </c>
      <c r="CB37" s="2">
        <v>1</v>
      </c>
      <c r="CC37" s="2">
        <v>2</v>
      </c>
      <c r="CD37" s="2">
        <v>1</v>
      </c>
      <c r="CE37" s="2">
        <v>2</v>
      </c>
      <c r="CF37" s="2">
        <v>1</v>
      </c>
      <c r="CG37" s="2">
        <v>0</v>
      </c>
      <c r="CH37" s="2">
        <v>2</v>
      </c>
      <c r="CI37" s="2">
        <v>2</v>
      </c>
      <c r="CJ37" s="2">
        <v>1</v>
      </c>
      <c r="CK37" s="2">
        <v>1</v>
      </c>
      <c r="CL37" s="2">
        <v>0</v>
      </c>
      <c r="CM37" s="2">
        <v>1</v>
      </c>
      <c r="CN37" s="2">
        <v>0</v>
      </c>
      <c r="CO37" s="2">
        <v>1</v>
      </c>
      <c r="CP37" s="2">
        <v>2</v>
      </c>
      <c r="CQ37" s="2">
        <v>0</v>
      </c>
      <c r="CR37" s="2">
        <v>0</v>
      </c>
      <c r="CS37" s="2">
        <v>3</v>
      </c>
      <c r="CT37" s="2">
        <v>2</v>
      </c>
      <c r="CU37" s="2">
        <v>1</v>
      </c>
      <c r="CV37" s="2">
        <v>2</v>
      </c>
      <c r="CW37" s="2">
        <v>2</v>
      </c>
      <c r="CX37" s="2">
        <v>4</v>
      </c>
      <c r="CY37" s="2">
        <v>2</v>
      </c>
      <c r="CZ37" s="2">
        <v>4</v>
      </c>
      <c r="DA37" s="2">
        <v>2</v>
      </c>
      <c r="DB37" s="2">
        <v>2</v>
      </c>
      <c r="DC37" s="2">
        <v>2</v>
      </c>
      <c r="DD37" s="2">
        <v>3</v>
      </c>
      <c r="DE37" s="2">
        <v>1</v>
      </c>
      <c r="DF37" s="2">
        <v>2</v>
      </c>
      <c r="DG37" s="2">
        <v>1</v>
      </c>
      <c r="DH37" s="2">
        <v>3</v>
      </c>
      <c r="DI37" s="2">
        <v>2</v>
      </c>
      <c r="DJ37" s="2">
        <v>3</v>
      </c>
      <c r="DK37" s="2">
        <v>2</v>
      </c>
      <c r="DL37" s="2">
        <v>3</v>
      </c>
      <c r="DM37" s="2">
        <v>1</v>
      </c>
      <c r="DN37" s="2">
        <v>1</v>
      </c>
      <c r="DO37" s="254" t="s">
        <v>504</v>
      </c>
      <c r="DP37" s="2">
        <v>10</v>
      </c>
      <c r="DQ37" s="3" t="s">
        <v>1422</v>
      </c>
      <c r="DR37" s="2">
        <v>9</v>
      </c>
      <c r="DS37" s="2" t="s">
        <v>103</v>
      </c>
      <c r="DT37" s="2" t="s">
        <v>26</v>
      </c>
      <c r="DU37" s="2" t="s">
        <v>26</v>
      </c>
      <c r="DV37" s="2" t="s">
        <v>26</v>
      </c>
      <c r="DW37" s="2" t="s">
        <v>26</v>
      </c>
      <c r="DX37" s="2" t="s">
        <v>26</v>
      </c>
      <c r="DY37" s="2" t="s">
        <v>26</v>
      </c>
      <c r="DZ37" s="2" t="s">
        <v>26</v>
      </c>
      <c r="EA37" s="2" t="s">
        <v>26</v>
      </c>
      <c r="EB37" s="2" t="s">
        <v>20</v>
      </c>
      <c r="EC37" s="2" t="s">
        <v>25</v>
      </c>
      <c r="ED37" s="2" t="s">
        <v>26</v>
      </c>
      <c r="EE37" s="2" t="s">
        <v>24</v>
      </c>
      <c r="EF37" s="2" t="s">
        <v>100</v>
      </c>
      <c r="EG37" s="198">
        <v>60</v>
      </c>
      <c r="EH37" s="2" t="s">
        <v>7</v>
      </c>
      <c r="EI37" s="2" t="s">
        <v>9</v>
      </c>
      <c r="EJ37" s="2" t="s">
        <v>1421</v>
      </c>
      <c r="EK37" s="2" t="s">
        <v>22</v>
      </c>
      <c r="EL37" s="2" t="s">
        <v>96</v>
      </c>
      <c r="EM37" s="2">
        <v>4</v>
      </c>
      <c r="EN37" s="2">
        <v>3</v>
      </c>
      <c r="EO37" s="2">
        <v>3</v>
      </c>
      <c r="EP37" s="2">
        <v>1</v>
      </c>
      <c r="EQ37" s="2" t="s">
        <v>1346</v>
      </c>
      <c r="ER37" s="2" t="s">
        <v>1346</v>
      </c>
      <c r="ES37" s="2" t="s">
        <v>19</v>
      </c>
      <c r="ET37" s="2" t="s">
        <v>18</v>
      </c>
      <c r="EU37" s="2" t="s">
        <v>16</v>
      </c>
      <c r="EV37" s="2">
        <v>3</v>
      </c>
      <c r="EW37" s="2">
        <v>2</v>
      </c>
      <c r="EX37" s="2">
        <v>2</v>
      </c>
      <c r="EY37" s="2">
        <v>2</v>
      </c>
      <c r="EZ37" s="2" t="s">
        <v>1420</v>
      </c>
      <c r="FA37" s="2" t="s">
        <v>14</v>
      </c>
      <c r="FB37" s="2" t="s">
        <v>9</v>
      </c>
      <c r="FC37" s="2" t="s">
        <v>14</v>
      </c>
      <c r="FD37" s="2" t="s">
        <v>94</v>
      </c>
      <c r="FE37" s="2" t="s">
        <v>13</v>
      </c>
      <c r="FF37" s="2" t="s">
        <v>7</v>
      </c>
      <c r="FG37" s="2" t="s">
        <v>7</v>
      </c>
      <c r="FH37" s="2" t="s">
        <v>143</v>
      </c>
      <c r="FI37" s="2" t="s">
        <v>92</v>
      </c>
      <c r="FJ37" s="2" t="s">
        <v>7</v>
      </c>
      <c r="FK37" s="2" t="s">
        <v>7</v>
      </c>
      <c r="FM37" s="2" t="s">
        <v>1419</v>
      </c>
      <c r="FN37" s="2" t="s">
        <v>9</v>
      </c>
      <c r="FO37" s="2" t="s">
        <v>9</v>
      </c>
      <c r="FP37" s="2" t="s">
        <v>9</v>
      </c>
      <c r="FQ37" s="2" t="s">
        <v>8</v>
      </c>
      <c r="FR37" s="2" t="s">
        <v>7</v>
      </c>
      <c r="FS37" s="2" t="s">
        <v>7</v>
      </c>
      <c r="FU37" s="2" t="s">
        <v>7</v>
      </c>
      <c r="FV37" s="2" t="s">
        <v>7</v>
      </c>
      <c r="FW37" s="2" t="s">
        <v>121</v>
      </c>
      <c r="FX37" s="2">
        <v>7</v>
      </c>
      <c r="GF37" s="2" t="s">
        <v>5</v>
      </c>
      <c r="GV37" s="2" t="s">
        <v>54</v>
      </c>
      <c r="GZ37" s="2" t="s">
        <v>141</v>
      </c>
      <c r="HA37" s="2" t="s">
        <v>1</v>
      </c>
      <c r="HB37" s="2" t="s">
        <v>1</v>
      </c>
      <c r="HD37" s="2" t="s">
        <v>1</v>
      </c>
      <c r="HL37" s="2" t="s">
        <v>0</v>
      </c>
      <c r="HM37">
        <f t="shared" si="0"/>
        <v>42</v>
      </c>
      <c r="HN37">
        <f t="shared" si="1"/>
        <v>4</v>
      </c>
      <c r="HO37">
        <f t="shared" si="2"/>
        <v>14</v>
      </c>
      <c r="HP37" s="1">
        <f t="shared" si="3"/>
        <v>7</v>
      </c>
      <c r="HQ37" s="1">
        <f t="shared" si="4"/>
        <v>8</v>
      </c>
      <c r="HR37" s="1">
        <f t="shared" si="5"/>
        <v>12</v>
      </c>
      <c r="HS37" s="1">
        <f t="shared" si="6"/>
        <v>5</v>
      </c>
      <c r="HT37" s="1">
        <f t="shared" si="7"/>
        <v>38</v>
      </c>
      <c r="HU37" s="1">
        <f t="shared" si="8"/>
        <v>4500</v>
      </c>
      <c r="HV37" s="1">
        <v>1</v>
      </c>
      <c r="HW37" s="1">
        <v>1</v>
      </c>
      <c r="HX37" s="1">
        <v>0</v>
      </c>
      <c r="HY37" s="1">
        <v>0</v>
      </c>
      <c r="HZ37" s="1">
        <v>0</v>
      </c>
      <c r="IA37" s="1">
        <v>1</v>
      </c>
      <c r="IB37" s="1">
        <v>1</v>
      </c>
      <c r="IC37" s="1">
        <v>4</v>
      </c>
    </row>
    <row r="38" spans="1:237" ht="14.5" x14ac:dyDescent="0.35">
      <c r="A38" s="4">
        <v>43966.590700231478</v>
      </c>
      <c r="B38" s="190" t="s">
        <v>2614</v>
      </c>
      <c r="C38" s="2">
        <v>8</v>
      </c>
      <c r="D38" s="2"/>
      <c r="E38" s="2"/>
      <c r="F38" s="2"/>
      <c r="G38" s="2"/>
      <c r="H38" s="2"/>
      <c r="I38" s="2"/>
      <c r="J38" s="2" t="s">
        <v>7</v>
      </c>
      <c r="L38" s="2" t="s">
        <v>7</v>
      </c>
      <c r="N38" s="2" t="s">
        <v>7</v>
      </c>
      <c r="Q38" s="2" t="s">
        <v>20</v>
      </c>
      <c r="R38" s="2" t="s">
        <v>40</v>
      </c>
      <c r="S38" s="2" t="s">
        <v>20</v>
      </c>
      <c r="T38" s="2" t="s">
        <v>20</v>
      </c>
      <c r="U38" s="2" t="s">
        <v>20</v>
      </c>
      <c r="V38" s="2" t="s">
        <v>80</v>
      </c>
      <c r="W38" s="2" t="s">
        <v>20</v>
      </c>
      <c r="X38" s="2" t="s">
        <v>20</v>
      </c>
      <c r="Y38" s="2">
        <v>4</v>
      </c>
      <c r="Z38" s="2" t="s">
        <v>38</v>
      </c>
      <c r="AA38" s="2" t="s">
        <v>7</v>
      </c>
      <c r="AC38" s="2" t="s">
        <v>7</v>
      </c>
      <c r="AE38" s="2" t="s">
        <v>7</v>
      </c>
      <c r="AF38" s="2" t="s">
        <v>20</v>
      </c>
      <c r="AH38" s="2" t="s">
        <v>7</v>
      </c>
      <c r="AJ38" s="2">
        <v>0</v>
      </c>
      <c r="AK38" s="1">
        <v>0</v>
      </c>
      <c r="AL38" s="2">
        <v>0</v>
      </c>
      <c r="AM38" s="1">
        <v>0</v>
      </c>
      <c r="AN38" s="2">
        <v>1</v>
      </c>
      <c r="AO38" s="1">
        <v>0</v>
      </c>
      <c r="AP38" s="1">
        <v>0</v>
      </c>
      <c r="AQ38" s="2">
        <v>3</v>
      </c>
      <c r="AR38" s="2">
        <v>3</v>
      </c>
      <c r="AS38" s="2">
        <v>3</v>
      </c>
      <c r="AT38" s="2">
        <v>3</v>
      </c>
      <c r="AU38" s="2">
        <v>3</v>
      </c>
      <c r="AV38" s="2">
        <v>3</v>
      </c>
      <c r="AW38" s="2">
        <v>3</v>
      </c>
      <c r="AX38" s="2">
        <v>3</v>
      </c>
      <c r="AY38" s="2">
        <v>2</v>
      </c>
      <c r="AZ38" s="2">
        <v>3</v>
      </c>
      <c r="BA38" s="2">
        <v>3</v>
      </c>
      <c r="BB38" s="2">
        <v>2</v>
      </c>
      <c r="BC38" s="2">
        <v>2</v>
      </c>
      <c r="BD38" s="2">
        <v>2</v>
      </c>
      <c r="BE38" s="2">
        <v>3</v>
      </c>
      <c r="BF38" s="2">
        <v>2</v>
      </c>
      <c r="BG38" s="2">
        <v>3</v>
      </c>
      <c r="BH38" s="2">
        <v>2</v>
      </c>
      <c r="BI38" s="2">
        <v>3</v>
      </c>
      <c r="BJ38" s="2">
        <v>2</v>
      </c>
      <c r="BK38" s="2">
        <v>2</v>
      </c>
      <c r="BL38" s="2">
        <v>1</v>
      </c>
      <c r="BM38" s="2">
        <v>1</v>
      </c>
      <c r="BN38" s="2">
        <v>2</v>
      </c>
      <c r="BO38" s="2">
        <v>1</v>
      </c>
      <c r="BP38" s="2">
        <v>1</v>
      </c>
      <c r="BQ38" s="2">
        <v>1</v>
      </c>
      <c r="BR38" s="2">
        <v>2</v>
      </c>
      <c r="BS38" s="2">
        <v>1</v>
      </c>
      <c r="BT38" s="2">
        <v>2</v>
      </c>
      <c r="BU38" s="2">
        <v>3</v>
      </c>
      <c r="BV38" s="2">
        <v>1</v>
      </c>
      <c r="BW38" s="2">
        <v>1</v>
      </c>
      <c r="BX38" s="2">
        <v>3</v>
      </c>
      <c r="BY38" s="2">
        <v>2</v>
      </c>
      <c r="BZ38" s="2">
        <v>2</v>
      </c>
      <c r="CA38" s="2">
        <v>1</v>
      </c>
      <c r="CB38" s="2">
        <v>1</v>
      </c>
      <c r="CC38" s="2">
        <v>1</v>
      </c>
      <c r="CD38" s="2">
        <v>3</v>
      </c>
      <c r="CE38" s="2">
        <v>2</v>
      </c>
      <c r="CF38" s="2">
        <v>1</v>
      </c>
      <c r="CG38" s="2">
        <v>1</v>
      </c>
      <c r="CH38" s="2">
        <v>1</v>
      </c>
      <c r="CI38" s="2">
        <v>1</v>
      </c>
      <c r="CJ38" s="2">
        <v>1</v>
      </c>
      <c r="CK38" s="2">
        <v>1</v>
      </c>
      <c r="CL38" s="2">
        <v>2</v>
      </c>
      <c r="CM38" s="2">
        <v>1</v>
      </c>
      <c r="CN38" s="2">
        <v>0</v>
      </c>
      <c r="CO38" s="2">
        <v>0</v>
      </c>
      <c r="CP38" s="2">
        <v>1</v>
      </c>
      <c r="CQ38" s="2">
        <v>1</v>
      </c>
      <c r="CR38" s="2">
        <v>1</v>
      </c>
      <c r="CS38" s="2">
        <v>0</v>
      </c>
      <c r="CT38" s="2">
        <v>2</v>
      </c>
      <c r="CU38" s="2">
        <v>1</v>
      </c>
      <c r="CV38" s="2">
        <v>3</v>
      </c>
      <c r="CW38" s="2">
        <v>2</v>
      </c>
      <c r="CX38" s="2">
        <v>3</v>
      </c>
      <c r="CY38" s="2">
        <v>2</v>
      </c>
      <c r="CZ38" s="2">
        <v>2</v>
      </c>
      <c r="DA38" s="2">
        <v>1</v>
      </c>
      <c r="DB38" s="2">
        <v>2</v>
      </c>
      <c r="DC38" s="2">
        <v>2</v>
      </c>
      <c r="DD38" s="2">
        <v>2</v>
      </c>
      <c r="DE38" s="2">
        <v>2</v>
      </c>
      <c r="DF38" s="2">
        <v>2</v>
      </c>
      <c r="DG38" s="2">
        <v>2</v>
      </c>
      <c r="DH38" s="2">
        <v>1</v>
      </c>
      <c r="DI38" s="2">
        <v>2</v>
      </c>
      <c r="DJ38" s="2">
        <v>1</v>
      </c>
      <c r="DK38" s="2">
        <v>1</v>
      </c>
      <c r="DL38" s="2">
        <v>1</v>
      </c>
      <c r="DM38" s="2">
        <v>1</v>
      </c>
      <c r="DN38" s="2">
        <v>2</v>
      </c>
      <c r="DO38" s="198">
        <v>10</v>
      </c>
      <c r="DP38" s="2">
        <v>20</v>
      </c>
      <c r="DQ38" s="2">
        <v>7</v>
      </c>
      <c r="DR38" s="2">
        <v>7</v>
      </c>
      <c r="DS38" s="2" t="s">
        <v>103</v>
      </c>
      <c r="DT38" s="2" t="s">
        <v>69</v>
      </c>
      <c r="DU38" s="2" t="s">
        <v>26</v>
      </c>
      <c r="DV38" s="2" t="s">
        <v>26</v>
      </c>
      <c r="DW38" s="2" t="s">
        <v>26</v>
      </c>
      <c r="DX38" s="2" t="s">
        <v>103</v>
      </c>
      <c r="DY38" s="2" t="s">
        <v>26</v>
      </c>
      <c r="DZ38" s="2" t="s">
        <v>26</v>
      </c>
      <c r="EA38" s="2" t="s">
        <v>103</v>
      </c>
      <c r="EB38" s="2" t="s">
        <v>102</v>
      </c>
      <c r="EC38" s="2" t="s">
        <v>26</v>
      </c>
      <c r="ED38" s="2" t="s">
        <v>26</v>
      </c>
      <c r="EE38" s="2" t="s">
        <v>101</v>
      </c>
      <c r="EF38" s="2" t="s">
        <v>65</v>
      </c>
      <c r="EG38" s="198">
        <v>120</v>
      </c>
      <c r="EH38" s="2" t="s">
        <v>9</v>
      </c>
      <c r="EI38" s="2" t="s">
        <v>7</v>
      </c>
      <c r="EK38" s="2" t="s">
        <v>96</v>
      </c>
      <c r="EL38" s="2" t="s">
        <v>21</v>
      </c>
      <c r="EM38" s="2">
        <v>4</v>
      </c>
      <c r="EN38" s="2">
        <v>3</v>
      </c>
      <c r="EO38" s="2">
        <v>5</v>
      </c>
      <c r="EP38" s="2">
        <v>2</v>
      </c>
      <c r="EQ38" s="2" t="s">
        <v>16</v>
      </c>
      <c r="ER38" s="2" t="s">
        <v>1346</v>
      </c>
      <c r="ES38" s="2" t="s">
        <v>19</v>
      </c>
      <c r="ET38" s="2" t="s">
        <v>18</v>
      </c>
      <c r="EU38" s="2" t="s">
        <v>20</v>
      </c>
      <c r="EV38" s="2">
        <v>2</v>
      </c>
      <c r="EW38" s="2">
        <v>5</v>
      </c>
      <c r="EX38" s="2">
        <v>4</v>
      </c>
      <c r="EY38" s="2">
        <v>5</v>
      </c>
      <c r="FA38" s="2" t="s">
        <v>14</v>
      </c>
      <c r="FB38" s="2" t="s">
        <v>7</v>
      </c>
      <c r="FC38" s="2" t="s">
        <v>14</v>
      </c>
      <c r="FD38" s="2" t="s">
        <v>14</v>
      </c>
      <c r="FE38" s="2" t="s">
        <v>7</v>
      </c>
      <c r="FF38" s="2" t="s">
        <v>7</v>
      </c>
      <c r="FG38" s="2" t="s">
        <v>7</v>
      </c>
      <c r="FH38" s="2" t="s">
        <v>12</v>
      </c>
      <c r="FI38" s="2" t="s">
        <v>57</v>
      </c>
      <c r="FJ38" s="2" t="s">
        <v>9</v>
      </c>
      <c r="FK38" s="2" t="s">
        <v>7</v>
      </c>
      <c r="FM38" s="2" t="s">
        <v>368</v>
      </c>
      <c r="FN38" s="2" t="s">
        <v>9</v>
      </c>
      <c r="FO38" s="2" t="s">
        <v>9</v>
      </c>
      <c r="FP38" s="2" t="s">
        <v>7</v>
      </c>
      <c r="FR38" s="2" t="s">
        <v>7</v>
      </c>
      <c r="FS38" s="2" t="s">
        <v>7</v>
      </c>
      <c r="FU38" s="2" t="s">
        <v>7</v>
      </c>
      <c r="FV38" s="2" t="s">
        <v>7</v>
      </c>
      <c r="FW38" s="2" t="s">
        <v>185</v>
      </c>
      <c r="GD38" s="2">
        <v>9</v>
      </c>
      <c r="GF38" s="2" t="s">
        <v>5</v>
      </c>
      <c r="GV38" s="2" t="s">
        <v>54</v>
      </c>
      <c r="GW38" s="2" t="s">
        <v>53</v>
      </c>
      <c r="GX38" s="2" t="s">
        <v>1</v>
      </c>
      <c r="GZ38" s="2" t="s">
        <v>1</v>
      </c>
      <c r="HD38" s="2" t="s">
        <v>1</v>
      </c>
      <c r="HL38" s="2" t="s">
        <v>0</v>
      </c>
      <c r="HM38">
        <f t="shared" si="0"/>
        <v>34</v>
      </c>
      <c r="HN38">
        <f t="shared" si="1"/>
        <v>5</v>
      </c>
      <c r="HO38">
        <f t="shared" si="2"/>
        <v>5</v>
      </c>
      <c r="HP38" s="1">
        <f t="shared" si="3"/>
        <v>15</v>
      </c>
      <c r="HQ38" s="1">
        <f t="shared" si="4"/>
        <v>10</v>
      </c>
      <c r="HR38" s="1">
        <f t="shared" si="5"/>
        <v>9</v>
      </c>
      <c r="HS38" s="1">
        <f t="shared" si="6"/>
        <v>5</v>
      </c>
      <c r="HT38" s="1">
        <f t="shared" si="7"/>
        <v>47</v>
      </c>
      <c r="HU38" s="1">
        <f t="shared" si="8"/>
        <v>0</v>
      </c>
      <c r="HV38" s="1">
        <v>2</v>
      </c>
      <c r="HW38" s="1">
        <v>1</v>
      </c>
      <c r="HX38" s="1">
        <v>1</v>
      </c>
      <c r="HY38" s="1">
        <v>1</v>
      </c>
      <c r="HZ38" s="1">
        <v>1</v>
      </c>
      <c r="IA38" s="1">
        <v>0</v>
      </c>
      <c r="IB38" s="1">
        <v>1</v>
      </c>
      <c r="IC38" s="1">
        <v>7</v>
      </c>
    </row>
    <row r="39" spans="1:237" ht="14.5" x14ac:dyDescent="0.35">
      <c r="A39" s="4">
        <v>43963.591500254624</v>
      </c>
      <c r="B39" s="2" t="s">
        <v>2618</v>
      </c>
      <c r="C39" s="2">
        <v>8</v>
      </c>
      <c r="D39" s="2"/>
      <c r="E39" s="2"/>
      <c r="F39" s="2"/>
      <c r="G39" s="2"/>
      <c r="H39" s="2"/>
      <c r="I39" s="2"/>
      <c r="J39" s="2" t="s">
        <v>7</v>
      </c>
      <c r="L39" s="2" t="s">
        <v>7</v>
      </c>
      <c r="N39" s="2" t="s">
        <v>7</v>
      </c>
      <c r="Q39" s="2" t="s">
        <v>977</v>
      </c>
      <c r="R39" s="2" t="s">
        <v>81</v>
      </c>
      <c r="S39" s="2" t="s">
        <v>494</v>
      </c>
      <c r="T39" s="2">
        <v>4</v>
      </c>
      <c r="U39" s="2">
        <v>3</v>
      </c>
      <c r="V39" s="2" t="s">
        <v>194</v>
      </c>
      <c r="W39" s="2">
        <v>3</v>
      </c>
      <c r="X39" s="2" t="s">
        <v>20</v>
      </c>
      <c r="Y39" s="2">
        <v>2</v>
      </c>
      <c r="Z39" s="2" t="s">
        <v>38</v>
      </c>
      <c r="AA39" s="2" t="s">
        <v>7</v>
      </c>
      <c r="AC39" s="2" t="s">
        <v>7</v>
      </c>
      <c r="AE39" s="2" t="s">
        <v>9</v>
      </c>
      <c r="AF39" s="2" t="s">
        <v>35</v>
      </c>
      <c r="AG39" s="2" t="s">
        <v>34</v>
      </c>
      <c r="AH39" s="2" t="s">
        <v>9</v>
      </c>
      <c r="AI39" s="2" t="s">
        <v>1591</v>
      </c>
      <c r="AJ39" s="2">
        <v>2</v>
      </c>
      <c r="AK39" s="2">
        <v>15</v>
      </c>
      <c r="AL39" s="2">
        <v>0</v>
      </c>
      <c r="AM39" s="1">
        <v>0</v>
      </c>
      <c r="AN39" s="2">
        <v>5</v>
      </c>
      <c r="AO39" s="2">
        <v>20</v>
      </c>
      <c r="AP39" s="2">
        <v>900</v>
      </c>
      <c r="AQ39" s="2">
        <v>1</v>
      </c>
      <c r="AR39" s="2">
        <v>1</v>
      </c>
      <c r="AS39" s="2">
        <v>4</v>
      </c>
      <c r="AT39" s="2">
        <v>3</v>
      </c>
      <c r="AU39" s="2">
        <v>1</v>
      </c>
      <c r="AV39" s="2">
        <v>4</v>
      </c>
      <c r="AW39" s="2">
        <v>4</v>
      </c>
      <c r="AX39" s="2">
        <v>2</v>
      </c>
      <c r="AY39" s="2">
        <v>3</v>
      </c>
      <c r="AZ39" s="2">
        <v>2</v>
      </c>
      <c r="BA39" s="2">
        <v>1</v>
      </c>
      <c r="BB39" s="2">
        <v>4</v>
      </c>
      <c r="BC39" s="2">
        <v>4</v>
      </c>
      <c r="BD39" s="2">
        <v>3</v>
      </c>
      <c r="BE39" s="2">
        <v>1</v>
      </c>
      <c r="BF39" s="2">
        <v>2</v>
      </c>
      <c r="BG39" s="2">
        <v>4</v>
      </c>
      <c r="BH39" s="2">
        <v>3</v>
      </c>
      <c r="BI39" s="2">
        <v>2</v>
      </c>
      <c r="BJ39" s="2">
        <v>2</v>
      </c>
      <c r="BK39" s="2">
        <v>4</v>
      </c>
      <c r="BL39" s="2">
        <v>0</v>
      </c>
      <c r="BM39" s="2">
        <v>4</v>
      </c>
      <c r="BN39" s="2">
        <v>2</v>
      </c>
      <c r="BO39" s="2">
        <v>0</v>
      </c>
      <c r="BP39" s="2">
        <v>0</v>
      </c>
      <c r="BQ39" s="2">
        <v>1</v>
      </c>
      <c r="BR39" s="2">
        <v>1</v>
      </c>
      <c r="BS39" s="2">
        <v>0</v>
      </c>
      <c r="BT39" s="2">
        <v>1</v>
      </c>
      <c r="BU39" s="2">
        <v>0</v>
      </c>
      <c r="BV39" s="2">
        <v>1</v>
      </c>
      <c r="BW39" s="2">
        <v>0</v>
      </c>
      <c r="BX39" s="2">
        <v>1</v>
      </c>
      <c r="BY39" s="2">
        <v>3</v>
      </c>
      <c r="BZ39" s="2">
        <v>2</v>
      </c>
      <c r="CA39" s="2">
        <v>1</v>
      </c>
      <c r="CB39" s="2">
        <v>2</v>
      </c>
      <c r="CC39" s="2">
        <v>0</v>
      </c>
      <c r="CD39" s="2">
        <v>3</v>
      </c>
      <c r="CE39" s="2">
        <v>1</v>
      </c>
      <c r="CF39" s="2">
        <v>4</v>
      </c>
      <c r="CG39" s="2">
        <v>1</v>
      </c>
      <c r="CH39" s="2">
        <v>0</v>
      </c>
      <c r="CI39" s="2">
        <v>1</v>
      </c>
      <c r="CJ39" s="2">
        <v>3</v>
      </c>
      <c r="CK39" s="2">
        <v>4</v>
      </c>
      <c r="CL39" s="2">
        <v>1</v>
      </c>
      <c r="CM39" s="2">
        <v>2</v>
      </c>
      <c r="CN39" s="2">
        <v>1</v>
      </c>
      <c r="CO39" s="2">
        <v>0</v>
      </c>
      <c r="CP39" s="2">
        <v>0</v>
      </c>
      <c r="CQ39" s="2">
        <v>0</v>
      </c>
      <c r="CR39" s="2">
        <v>1</v>
      </c>
      <c r="CS39" s="2">
        <v>0</v>
      </c>
      <c r="CT39" s="2">
        <v>4</v>
      </c>
      <c r="CU39" s="2">
        <v>0</v>
      </c>
      <c r="CV39" s="2">
        <v>2</v>
      </c>
      <c r="CW39" s="2">
        <v>1</v>
      </c>
      <c r="CX39" s="2">
        <v>1</v>
      </c>
      <c r="CY39" s="2">
        <v>3</v>
      </c>
      <c r="CZ39" s="2">
        <v>1</v>
      </c>
      <c r="DA39" s="2">
        <v>1</v>
      </c>
      <c r="DB39" s="2">
        <v>1</v>
      </c>
      <c r="DC39" s="2">
        <v>2</v>
      </c>
      <c r="DD39" s="2">
        <v>3</v>
      </c>
      <c r="DE39" s="2">
        <v>1</v>
      </c>
      <c r="DF39" s="2">
        <v>2</v>
      </c>
      <c r="DG39" s="2">
        <v>2</v>
      </c>
      <c r="DH39" s="2">
        <v>1</v>
      </c>
      <c r="DI39" s="2">
        <v>2</v>
      </c>
      <c r="DJ39" s="2">
        <v>1</v>
      </c>
      <c r="DK39" s="2">
        <v>3</v>
      </c>
      <c r="DL39" s="2">
        <v>1</v>
      </c>
      <c r="DM39" s="2">
        <v>2</v>
      </c>
      <c r="DN39" s="2">
        <v>1</v>
      </c>
      <c r="DO39" s="254" t="s">
        <v>72</v>
      </c>
      <c r="DP39" s="2">
        <v>10</v>
      </c>
      <c r="DQ39" s="3" t="s">
        <v>322</v>
      </c>
      <c r="DR39" s="2">
        <v>10</v>
      </c>
      <c r="DS39" s="2" t="s">
        <v>26</v>
      </c>
      <c r="DT39" s="2" t="s">
        <v>69</v>
      </c>
      <c r="DU39" s="2" t="s">
        <v>26</v>
      </c>
      <c r="DV39" s="2" t="s">
        <v>26</v>
      </c>
      <c r="DW39" s="2" t="s">
        <v>26</v>
      </c>
      <c r="DX39" s="2" t="s">
        <v>26</v>
      </c>
      <c r="DY39" s="2" t="s">
        <v>68</v>
      </c>
      <c r="DZ39" s="2" t="s">
        <v>69</v>
      </c>
      <c r="EA39" s="2" t="s">
        <v>26</v>
      </c>
      <c r="EB39" s="2" t="s">
        <v>1590</v>
      </c>
      <c r="EC39" s="2" t="s">
        <v>26</v>
      </c>
      <c r="ED39" s="2" t="s">
        <v>25</v>
      </c>
      <c r="EE39" s="2" t="s">
        <v>101</v>
      </c>
      <c r="EF39" s="2" t="s">
        <v>65</v>
      </c>
      <c r="EG39" s="198">
        <v>20</v>
      </c>
      <c r="EH39" s="2" t="s">
        <v>9</v>
      </c>
      <c r="EI39" s="2" t="s">
        <v>9</v>
      </c>
      <c r="EJ39" s="2" t="s">
        <v>1589</v>
      </c>
      <c r="EK39" s="2" t="s">
        <v>60</v>
      </c>
      <c r="EL39" s="2" t="s">
        <v>96</v>
      </c>
      <c r="EM39" s="2">
        <v>5</v>
      </c>
      <c r="EN39" s="2">
        <v>1</v>
      </c>
      <c r="EO39" s="2">
        <v>4</v>
      </c>
      <c r="EP39" s="2">
        <v>1</v>
      </c>
      <c r="EQ39" s="2" t="s">
        <v>1346</v>
      </c>
      <c r="ER39" s="2" t="s">
        <v>19</v>
      </c>
      <c r="ES39" s="2" t="s">
        <v>16</v>
      </c>
      <c r="ET39" s="2" t="s">
        <v>20</v>
      </c>
      <c r="EU39" s="2" t="s">
        <v>20</v>
      </c>
      <c r="EV39" s="2">
        <v>1</v>
      </c>
      <c r="EW39" s="2">
        <v>4</v>
      </c>
      <c r="EX39" s="2">
        <v>1</v>
      </c>
      <c r="EY39" s="2">
        <v>4</v>
      </c>
      <c r="FA39" s="2" t="s">
        <v>14</v>
      </c>
      <c r="FB39" s="2" t="s">
        <v>9</v>
      </c>
      <c r="FC39" s="2" t="s">
        <v>14</v>
      </c>
      <c r="FD39" s="2" t="s">
        <v>58</v>
      </c>
      <c r="FE39" s="2" t="s">
        <v>7</v>
      </c>
      <c r="FF39" s="2" t="s">
        <v>13</v>
      </c>
      <c r="FG39" s="2" t="s">
        <v>7</v>
      </c>
      <c r="FH39" s="2" t="s">
        <v>93</v>
      </c>
      <c r="FI39" s="2" t="s">
        <v>92</v>
      </c>
      <c r="FM39" s="2" t="s">
        <v>1588</v>
      </c>
      <c r="FN39" s="2" t="s">
        <v>9</v>
      </c>
      <c r="FO39" s="2" t="s">
        <v>9</v>
      </c>
      <c r="FP39" s="2" t="s">
        <v>7</v>
      </c>
      <c r="FR39" s="2" t="s">
        <v>9</v>
      </c>
      <c r="FS39" s="2" t="s">
        <v>7</v>
      </c>
      <c r="FW39" s="2" t="s">
        <v>249</v>
      </c>
      <c r="FY39" s="2">
        <v>3</v>
      </c>
      <c r="GF39" s="2" t="s">
        <v>5</v>
      </c>
      <c r="GV39" s="2" t="s">
        <v>54</v>
      </c>
      <c r="GX39" s="2" t="s">
        <v>184</v>
      </c>
      <c r="GY39" s="2" t="s">
        <v>1</v>
      </c>
      <c r="GZ39" s="2" t="s">
        <v>1</v>
      </c>
      <c r="HD39" s="2" t="s">
        <v>1</v>
      </c>
      <c r="HL39" s="2" t="s">
        <v>0</v>
      </c>
      <c r="HM39">
        <f t="shared" si="0"/>
        <v>31</v>
      </c>
      <c r="HN39">
        <f t="shared" si="1"/>
        <v>7</v>
      </c>
      <c r="HO39">
        <f t="shared" si="2"/>
        <v>0</v>
      </c>
      <c r="HP39" s="1">
        <f t="shared" si="3"/>
        <v>10</v>
      </c>
      <c r="HQ39" s="1">
        <f t="shared" si="4"/>
        <v>18</v>
      </c>
      <c r="HR39" s="1">
        <f t="shared" si="5"/>
        <v>3</v>
      </c>
      <c r="HS39" s="1">
        <f t="shared" si="6"/>
        <v>11</v>
      </c>
      <c r="HT39" s="1">
        <f t="shared" si="7"/>
        <v>71</v>
      </c>
      <c r="HU39" s="1">
        <f t="shared" si="8"/>
        <v>490</v>
      </c>
      <c r="HV39" s="1">
        <v>2</v>
      </c>
      <c r="HW39" s="1">
        <v>0</v>
      </c>
      <c r="HX39" s="1">
        <v>0</v>
      </c>
      <c r="HY39" s="1">
        <v>0</v>
      </c>
      <c r="HZ39" s="1">
        <v>1</v>
      </c>
      <c r="IA39" s="1">
        <v>0</v>
      </c>
      <c r="IB39" s="1">
        <v>2</v>
      </c>
      <c r="IC39" s="1">
        <v>5</v>
      </c>
    </row>
    <row r="40" spans="1:237" ht="14.5" x14ac:dyDescent="0.35">
      <c r="A40" s="4">
        <v>43965.548453530093</v>
      </c>
      <c r="B40" s="2" t="s">
        <v>2619</v>
      </c>
      <c r="C40" s="2">
        <v>6</v>
      </c>
      <c r="D40" s="2"/>
      <c r="E40" s="2"/>
      <c r="F40" s="2"/>
      <c r="G40" s="2"/>
      <c r="H40" s="2"/>
      <c r="I40" s="2"/>
      <c r="J40" s="2" t="s">
        <v>9</v>
      </c>
      <c r="K40" s="2" t="s">
        <v>1460</v>
      </c>
      <c r="L40" s="2" t="s">
        <v>9</v>
      </c>
      <c r="M40" s="2" t="s">
        <v>43</v>
      </c>
      <c r="N40" s="2" t="s">
        <v>9</v>
      </c>
      <c r="O40" s="2" t="s">
        <v>1459</v>
      </c>
      <c r="P40" s="2" t="s">
        <v>41</v>
      </c>
      <c r="Q40" s="2" t="s">
        <v>20</v>
      </c>
      <c r="R40" s="2" t="s">
        <v>40</v>
      </c>
      <c r="S40" s="2" t="s">
        <v>20</v>
      </c>
      <c r="T40" s="2" t="s">
        <v>20</v>
      </c>
      <c r="U40" s="2" t="s">
        <v>20</v>
      </c>
      <c r="V40" s="2" t="s">
        <v>39</v>
      </c>
      <c r="W40" s="2" t="s">
        <v>20</v>
      </c>
      <c r="X40" s="2" t="s">
        <v>20</v>
      </c>
      <c r="Y40" s="2" t="s">
        <v>20</v>
      </c>
      <c r="Z40" s="2" t="s">
        <v>133</v>
      </c>
      <c r="AA40" s="2" t="s">
        <v>7</v>
      </c>
      <c r="AC40" s="2" t="s">
        <v>7</v>
      </c>
      <c r="AE40" s="2" t="s">
        <v>9</v>
      </c>
      <c r="AF40" s="2" t="s">
        <v>112</v>
      </c>
      <c r="AG40" s="2" t="s">
        <v>256</v>
      </c>
      <c r="AH40" s="2" t="s">
        <v>9</v>
      </c>
      <c r="AI40" s="2" t="s">
        <v>1458</v>
      </c>
      <c r="AJ40" s="2">
        <v>3</v>
      </c>
      <c r="AK40" s="2">
        <v>120</v>
      </c>
      <c r="AL40" s="2">
        <v>3</v>
      </c>
      <c r="AM40" s="2">
        <v>120</v>
      </c>
      <c r="AN40" s="2">
        <v>3</v>
      </c>
      <c r="AO40" s="2">
        <v>60</v>
      </c>
      <c r="AP40" s="2">
        <v>720</v>
      </c>
      <c r="AQ40" s="2">
        <v>3</v>
      </c>
      <c r="AR40" s="2">
        <v>2</v>
      </c>
      <c r="AS40" s="2">
        <v>2</v>
      </c>
      <c r="AT40" s="2">
        <v>2</v>
      </c>
      <c r="AU40" s="2">
        <v>3</v>
      </c>
      <c r="AV40" s="2">
        <v>2</v>
      </c>
      <c r="AW40" s="2">
        <v>3</v>
      </c>
      <c r="AX40" s="2">
        <v>2</v>
      </c>
      <c r="AY40" s="2">
        <v>1</v>
      </c>
      <c r="AZ40" s="2">
        <v>2</v>
      </c>
      <c r="BA40" s="2">
        <v>3</v>
      </c>
      <c r="BB40" s="2">
        <v>3</v>
      </c>
      <c r="BC40" s="2">
        <v>3</v>
      </c>
      <c r="BD40" s="2">
        <v>3</v>
      </c>
      <c r="BE40" s="2">
        <v>2</v>
      </c>
      <c r="BF40" s="2">
        <v>1</v>
      </c>
      <c r="BG40" s="2">
        <v>2</v>
      </c>
      <c r="BH40" s="2">
        <v>2</v>
      </c>
      <c r="BI40" s="2">
        <v>1</v>
      </c>
      <c r="BJ40" s="2">
        <v>1</v>
      </c>
      <c r="BK40" s="2">
        <v>1</v>
      </c>
      <c r="BL40" s="2">
        <v>0</v>
      </c>
      <c r="BM40" s="2">
        <v>1</v>
      </c>
      <c r="BN40" s="2">
        <v>2</v>
      </c>
      <c r="BO40" s="2">
        <v>1</v>
      </c>
      <c r="BP40" s="2">
        <v>1</v>
      </c>
      <c r="BQ40" s="2">
        <v>2</v>
      </c>
      <c r="BR40" s="2">
        <v>0</v>
      </c>
      <c r="BS40" s="2">
        <v>1</v>
      </c>
      <c r="BT40" s="2">
        <v>2</v>
      </c>
      <c r="BU40" s="2">
        <v>1</v>
      </c>
      <c r="BV40" s="2">
        <v>1</v>
      </c>
      <c r="BW40" s="2">
        <v>0</v>
      </c>
      <c r="BX40" s="2">
        <v>0</v>
      </c>
      <c r="BY40" s="2">
        <v>1</v>
      </c>
      <c r="BZ40" s="2">
        <v>2</v>
      </c>
      <c r="CA40" s="2">
        <v>3</v>
      </c>
      <c r="CB40" s="2">
        <v>1</v>
      </c>
      <c r="CC40" s="2">
        <v>2</v>
      </c>
      <c r="CD40" s="2">
        <v>1</v>
      </c>
      <c r="CE40" s="2">
        <v>0</v>
      </c>
      <c r="CF40" s="2">
        <v>1</v>
      </c>
      <c r="CG40" s="2">
        <v>2</v>
      </c>
      <c r="CH40" s="2">
        <v>1</v>
      </c>
      <c r="CI40" s="2">
        <v>0</v>
      </c>
      <c r="CJ40" s="2">
        <v>1</v>
      </c>
      <c r="CK40" s="2">
        <v>1</v>
      </c>
      <c r="CL40" s="2">
        <v>1</v>
      </c>
      <c r="CM40" s="2">
        <v>1</v>
      </c>
      <c r="CN40" s="2">
        <v>1</v>
      </c>
      <c r="CO40" s="2">
        <v>0</v>
      </c>
      <c r="CP40" s="2">
        <v>0</v>
      </c>
      <c r="CQ40" s="2">
        <v>0</v>
      </c>
      <c r="CR40" s="2">
        <v>1</v>
      </c>
      <c r="CS40" s="2">
        <v>0</v>
      </c>
      <c r="CT40" s="2">
        <v>1</v>
      </c>
      <c r="CU40" s="2">
        <v>1</v>
      </c>
      <c r="CV40" s="2">
        <v>3</v>
      </c>
      <c r="CW40" s="2">
        <v>3</v>
      </c>
      <c r="CX40" s="2">
        <v>2</v>
      </c>
      <c r="CY40" s="2">
        <v>1</v>
      </c>
      <c r="CZ40" s="2">
        <v>1</v>
      </c>
      <c r="DA40" s="2">
        <v>2</v>
      </c>
      <c r="DB40" s="2">
        <v>3</v>
      </c>
      <c r="DC40" s="2">
        <v>4</v>
      </c>
      <c r="DD40" s="2">
        <v>3</v>
      </c>
      <c r="DE40" s="2">
        <v>2</v>
      </c>
      <c r="DF40" s="2">
        <v>1</v>
      </c>
      <c r="DG40" s="2">
        <v>3</v>
      </c>
      <c r="DH40" s="2">
        <v>3</v>
      </c>
      <c r="DI40" s="2">
        <v>3</v>
      </c>
      <c r="DJ40" s="2">
        <v>3</v>
      </c>
      <c r="DK40" s="2">
        <v>1</v>
      </c>
      <c r="DL40" s="2">
        <v>2</v>
      </c>
      <c r="DM40" s="2">
        <v>2</v>
      </c>
      <c r="DN40" s="2">
        <v>3</v>
      </c>
      <c r="DO40" s="254" t="s">
        <v>167</v>
      </c>
      <c r="DP40" s="2" t="s">
        <v>170</v>
      </c>
      <c r="DQ40" s="3" t="s">
        <v>1454</v>
      </c>
      <c r="DR40" s="2">
        <v>8.5</v>
      </c>
      <c r="DS40" s="2" t="s">
        <v>103</v>
      </c>
      <c r="DT40" s="2" t="s">
        <v>103</v>
      </c>
      <c r="DU40" s="2" t="s">
        <v>103</v>
      </c>
      <c r="DV40" s="2" t="s">
        <v>26</v>
      </c>
      <c r="DW40" s="2" t="s">
        <v>26</v>
      </c>
      <c r="DX40" s="2" t="s">
        <v>26</v>
      </c>
      <c r="DY40" s="2" t="s">
        <v>68</v>
      </c>
      <c r="DZ40" s="2" t="s">
        <v>103</v>
      </c>
      <c r="EA40" s="2" t="s">
        <v>103</v>
      </c>
      <c r="EB40" s="2" t="s">
        <v>1453</v>
      </c>
      <c r="EC40" s="2" t="s">
        <v>26</v>
      </c>
      <c r="ED40" s="2" t="s">
        <v>26</v>
      </c>
      <c r="EE40" s="2" t="s">
        <v>101</v>
      </c>
      <c r="EF40" s="2" t="s">
        <v>100</v>
      </c>
      <c r="EG40" s="198">
        <v>180</v>
      </c>
      <c r="EH40" s="2" t="s">
        <v>9</v>
      </c>
      <c r="EI40" s="2" t="s">
        <v>9</v>
      </c>
      <c r="EJ40" s="2" t="s">
        <v>1452</v>
      </c>
      <c r="EK40" s="2" t="s">
        <v>96</v>
      </c>
      <c r="EL40" s="2" t="s">
        <v>96</v>
      </c>
      <c r="EM40" s="2">
        <v>2</v>
      </c>
      <c r="EN40" s="2">
        <v>2</v>
      </c>
      <c r="EO40" s="2">
        <v>3</v>
      </c>
      <c r="EP40" s="2">
        <v>2</v>
      </c>
      <c r="EQ40" s="2" t="s">
        <v>19</v>
      </c>
      <c r="ER40" s="2" t="s">
        <v>1346</v>
      </c>
      <c r="ES40" s="2" t="s">
        <v>16</v>
      </c>
      <c r="ET40" s="2" t="s">
        <v>18</v>
      </c>
      <c r="EU40" s="2" t="s">
        <v>20</v>
      </c>
      <c r="EV40" s="2">
        <v>2</v>
      </c>
      <c r="EW40" s="2">
        <v>3</v>
      </c>
      <c r="EX40" s="2">
        <v>1</v>
      </c>
      <c r="EY40" s="2">
        <v>3</v>
      </c>
      <c r="EZ40" s="2" t="s">
        <v>1451</v>
      </c>
      <c r="FA40" s="2" t="s">
        <v>14</v>
      </c>
      <c r="FB40" s="2" t="s">
        <v>7</v>
      </c>
      <c r="FC40" s="2" t="s">
        <v>58</v>
      </c>
      <c r="FD40" s="2" t="s">
        <v>58</v>
      </c>
      <c r="FE40" s="2" t="s">
        <v>7</v>
      </c>
      <c r="FF40" s="2" t="s">
        <v>7</v>
      </c>
      <c r="FG40" s="2" t="s">
        <v>7</v>
      </c>
      <c r="FH40" s="2" t="s">
        <v>143</v>
      </c>
      <c r="FI40" s="2" t="s">
        <v>92</v>
      </c>
      <c r="FJ40" s="2" t="s">
        <v>7</v>
      </c>
      <c r="FK40" s="2" t="s">
        <v>7</v>
      </c>
      <c r="FM40" s="2" t="s">
        <v>1450</v>
      </c>
      <c r="FN40" s="2" t="s">
        <v>7</v>
      </c>
      <c r="FO40" s="2" t="s">
        <v>7</v>
      </c>
      <c r="FP40" s="2" t="s">
        <v>7</v>
      </c>
      <c r="FQ40" s="2" t="s">
        <v>8</v>
      </c>
      <c r="FR40" s="2" t="s">
        <v>9</v>
      </c>
      <c r="FS40" s="2" t="s">
        <v>7</v>
      </c>
      <c r="FU40" s="2" t="s">
        <v>7</v>
      </c>
      <c r="FV40" s="2" t="s">
        <v>7</v>
      </c>
      <c r="FW40" s="2" t="s">
        <v>121</v>
      </c>
      <c r="FX40" s="2">
        <v>10</v>
      </c>
      <c r="GF40" s="2" t="s">
        <v>5</v>
      </c>
      <c r="GV40" s="2" t="s">
        <v>54</v>
      </c>
      <c r="HD40" s="2" t="s">
        <v>158</v>
      </c>
      <c r="HH40" s="2" t="s">
        <v>229</v>
      </c>
      <c r="HJ40" s="2" t="s">
        <v>279</v>
      </c>
      <c r="HK40" s="2" t="s">
        <v>278</v>
      </c>
      <c r="HL40" s="2" t="s">
        <v>0</v>
      </c>
      <c r="HM40">
        <f t="shared" si="0"/>
        <v>45</v>
      </c>
      <c r="HN40">
        <f t="shared" si="1"/>
        <v>7</v>
      </c>
      <c r="HO40">
        <f t="shared" si="2"/>
        <v>3</v>
      </c>
      <c r="HP40" s="1">
        <f t="shared" si="3"/>
        <v>7</v>
      </c>
      <c r="HQ40" s="1">
        <f t="shared" si="4"/>
        <v>8</v>
      </c>
      <c r="HR40" s="1">
        <f t="shared" si="5"/>
        <v>5</v>
      </c>
      <c r="HS40" s="1">
        <f t="shared" si="6"/>
        <v>5</v>
      </c>
      <c r="HT40" s="1">
        <f t="shared" si="7"/>
        <v>53</v>
      </c>
      <c r="HU40" s="1">
        <f t="shared" si="8"/>
        <v>4770</v>
      </c>
      <c r="HV40" s="1">
        <v>1</v>
      </c>
      <c r="HW40" s="1">
        <v>1</v>
      </c>
      <c r="HX40" s="1">
        <v>0</v>
      </c>
      <c r="HY40" s="1">
        <v>0</v>
      </c>
      <c r="HZ40" s="1">
        <v>1</v>
      </c>
      <c r="IA40" s="1">
        <v>0</v>
      </c>
      <c r="IB40" s="1">
        <v>1</v>
      </c>
      <c r="IC40" s="1">
        <v>4</v>
      </c>
    </row>
    <row r="41" spans="1:237" ht="14.5" x14ac:dyDescent="0.35">
      <c r="A41" s="4">
        <v>43971.51926173611</v>
      </c>
      <c r="B41" s="2" t="s">
        <v>2623</v>
      </c>
      <c r="C41" s="2">
        <v>10</v>
      </c>
      <c r="D41" s="2"/>
      <c r="E41" s="2"/>
      <c r="F41" s="2"/>
      <c r="G41" s="2"/>
      <c r="H41" s="2"/>
      <c r="I41" s="2"/>
      <c r="J41" s="2" t="s">
        <v>7</v>
      </c>
      <c r="L41" s="2" t="s">
        <v>7</v>
      </c>
      <c r="N41" s="2" t="s">
        <v>7</v>
      </c>
      <c r="Q41" s="2" t="s">
        <v>20</v>
      </c>
      <c r="R41" s="2" t="s">
        <v>40</v>
      </c>
      <c r="S41" s="2" t="s">
        <v>20</v>
      </c>
      <c r="T41" s="2" t="s">
        <v>20</v>
      </c>
      <c r="U41" s="2" t="s">
        <v>20</v>
      </c>
      <c r="V41" s="2" t="s">
        <v>39</v>
      </c>
      <c r="W41" s="2">
        <v>2</v>
      </c>
      <c r="X41" s="2">
        <v>2</v>
      </c>
      <c r="Y41" s="2">
        <v>1</v>
      </c>
      <c r="Z41" s="2" t="s">
        <v>38</v>
      </c>
      <c r="AA41" s="2" t="s">
        <v>7</v>
      </c>
      <c r="AC41" s="2" t="s">
        <v>7</v>
      </c>
      <c r="AE41" s="2" t="s">
        <v>9</v>
      </c>
      <c r="AF41" s="2" t="s">
        <v>132</v>
      </c>
      <c r="AG41" s="2" t="s">
        <v>256</v>
      </c>
      <c r="AH41" s="2" t="s">
        <v>9</v>
      </c>
      <c r="AI41" s="2" t="s">
        <v>1388</v>
      </c>
      <c r="AJ41" s="2">
        <v>5</v>
      </c>
      <c r="AK41" s="2">
        <v>60</v>
      </c>
      <c r="AL41" s="2">
        <v>1</v>
      </c>
      <c r="AM41" s="2">
        <v>60</v>
      </c>
      <c r="AN41" s="2">
        <v>2</v>
      </c>
      <c r="AO41" s="2">
        <v>10</v>
      </c>
      <c r="AP41" s="2">
        <v>600</v>
      </c>
      <c r="AQ41" s="2">
        <v>4</v>
      </c>
      <c r="AR41" s="2">
        <v>4</v>
      </c>
      <c r="AS41" s="2">
        <v>1</v>
      </c>
      <c r="AT41" s="2">
        <v>1</v>
      </c>
      <c r="AU41" s="2">
        <v>4</v>
      </c>
      <c r="AV41" s="2">
        <v>1</v>
      </c>
      <c r="AW41" s="2">
        <v>3</v>
      </c>
      <c r="AX41" s="2">
        <v>3</v>
      </c>
      <c r="AY41" s="2">
        <v>1</v>
      </c>
      <c r="AZ41" s="2">
        <v>4</v>
      </c>
      <c r="BA41" s="2">
        <v>4</v>
      </c>
      <c r="BB41" s="2">
        <v>2</v>
      </c>
      <c r="BC41" s="2">
        <v>1</v>
      </c>
      <c r="BD41" s="2">
        <v>1</v>
      </c>
      <c r="BE41" s="2">
        <v>3</v>
      </c>
      <c r="BF41" s="2">
        <v>4</v>
      </c>
      <c r="BG41" s="2">
        <v>2</v>
      </c>
      <c r="BH41" s="2">
        <v>1</v>
      </c>
      <c r="BI41" s="2">
        <v>4</v>
      </c>
      <c r="BJ41" s="2">
        <v>3</v>
      </c>
      <c r="BK41" s="2">
        <v>0</v>
      </c>
      <c r="BL41" s="2">
        <v>0</v>
      </c>
      <c r="BM41" s="2">
        <v>0</v>
      </c>
      <c r="BN41" s="2">
        <v>0</v>
      </c>
      <c r="BO41" s="2">
        <v>2</v>
      </c>
      <c r="BP41" s="2">
        <v>0</v>
      </c>
      <c r="BQ41" s="2">
        <v>0</v>
      </c>
      <c r="BR41" s="2">
        <v>0</v>
      </c>
      <c r="BS41" s="2">
        <v>2</v>
      </c>
      <c r="BT41" s="2">
        <v>0</v>
      </c>
      <c r="BU41" s="2">
        <v>0</v>
      </c>
      <c r="BV41" s="2">
        <v>0</v>
      </c>
      <c r="BW41" s="2">
        <v>1</v>
      </c>
      <c r="BX41" s="2">
        <v>0</v>
      </c>
      <c r="BY41" s="2">
        <v>0</v>
      </c>
      <c r="BZ41" s="2">
        <v>0</v>
      </c>
      <c r="CA41" s="2">
        <v>1</v>
      </c>
      <c r="CB41" s="2">
        <v>1</v>
      </c>
      <c r="CC41" s="2">
        <v>0</v>
      </c>
      <c r="CD41" s="2">
        <v>0</v>
      </c>
      <c r="CE41" s="2">
        <v>0</v>
      </c>
      <c r="CF41" s="2">
        <v>0</v>
      </c>
      <c r="CG41" s="2">
        <v>0</v>
      </c>
      <c r="CH41" s="2">
        <v>2</v>
      </c>
      <c r="CI41" s="2">
        <v>0</v>
      </c>
      <c r="CJ41" s="2">
        <v>0</v>
      </c>
      <c r="CK41" s="2">
        <v>0</v>
      </c>
      <c r="CL41" s="2">
        <v>0</v>
      </c>
      <c r="CM41" s="2">
        <v>0</v>
      </c>
      <c r="CN41" s="2">
        <v>0</v>
      </c>
      <c r="CO41" s="2">
        <v>0</v>
      </c>
      <c r="CP41" s="2">
        <v>0</v>
      </c>
      <c r="CQ41" s="2">
        <v>0</v>
      </c>
      <c r="CR41" s="2">
        <v>0</v>
      </c>
      <c r="CS41" s="2">
        <v>2</v>
      </c>
      <c r="CT41" s="2">
        <v>1</v>
      </c>
      <c r="CU41" s="2">
        <v>0</v>
      </c>
      <c r="CV41" s="2">
        <v>1</v>
      </c>
      <c r="CW41" s="2">
        <v>1</v>
      </c>
      <c r="CX41" s="2">
        <v>1</v>
      </c>
      <c r="CY41" s="2">
        <v>1</v>
      </c>
      <c r="CZ41" s="2">
        <v>1</v>
      </c>
      <c r="DA41" s="2">
        <v>1</v>
      </c>
      <c r="DB41" s="2">
        <v>1</v>
      </c>
      <c r="DC41" s="2">
        <v>2</v>
      </c>
      <c r="DD41" s="2">
        <v>1</v>
      </c>
      <c r="DE41" s="2">
        <v>1</v>
      </c>
      <c r="DF41" s="2">
        <v>1</v>
      </c>
      <c r="DG41" s="2">
        <v>1</v>
      </c>
      <c r="DH41" s="2">
        <v>1</v>
      </c>
      <c r="DI41" s="2">
        <v>2</v>
      </c>
      <c r="DJ41" s="2">
        <v>1</v>
      </c>
      <c r="DK41" s="2">
        <v>1</v>
      </c>
      <c r="DL41" s="2">
        <v>2</v>
      </c>
      <c r="DM41" s="2">
        <v>1</v>
      </c>
      <c r="DN41" s="2">
        <v>1</v>
      </c>
      <c r="DO41" s="254" t="s">
        <v>252</v>
      </c>
      <c r="DP41" s="2">
        <v>10</v>
      </c>
      <c r="DQ41" s="3" t="s">
        <v>251</v>
      </c>
      <c r="DR41" s="2">
        <v>7.5</v>
      </c>
      <c r="DS41" s="2" t="s">
        <v>26</v>
      </c>
      <c r="DT41" s="2" t="s">
        <v>26</v>
      </c>
      <c r="DU41" s="2" t="s">
        <v>26</v>
      </c>
      <c r="DV41" s="2" t="s">
        <v>26</v>
      </c>
      <c r="DW41" s="2" t="s">
        <v>26</v>
      </c>
      <c r="DX41" s="2" t="s">
        <v>26</v>
      </c>
      <c r="DY41" s="2" t="s">
        <v>26</v>
      </c>
      <c r="DZ41" s="2" t="s">
        <v>26</v>
      </c>
      <c r="EA41" s="2" t="s">
        <v>26</v>
      </c>
      <c r="EB41" s="2" t="s">
        <v>297</v>
      </c>
      <c r="EC41" s="2" t="s">
        <v>26</v>
      </c>
      <c r="ED41" s="2" t="s">
        <v>26</v>
      </c>
      <c r="EE41" s="2" t="s">
        <v>66</v>
      </c>
      <c r="EF41" s="2" t="s">
        <v>23</v>
      </c>
      <c r="EG41" s="198">
        <v>30</v>
      </c>
      <c r="EH41" s="2" t="s">
        <v>9</v>
      </c>
      <c r="EI41" s="2" t="s">
        <v>7</v>
      </c>
      <c r="EK41" s="2" t="s">
        <v>21</v>
      </c>
      <c r="EL41" s="2" t="s">
        <v>96</v>
      </c>
      <c r="EM41" s="2">
        <v>5</v>
      </c>
      <c r="EN41" s="2">
        <v>5</v>
      </c>
      <c r="EO41" s="2">
        <v>4</v>
      </c>
      <c r="EP41" s="2">
        <v>1</v>
      </c>
      <c r="EQ41" s="2" t="s">
        <v>19</v>
      </c>
      <c r="ER41" s="2" t="s">
        <v>1346</v>
      </c>
      <c r="ES41" s="2" t="s">
        <v>16</v>
      </c>
      <c r="ET41" s="2" t="s">
        <v>18</v>
      </c>
      <c r="EU41" s="2" t="s">
        <v>20</v>
      </c>
      <c r="EV41" s="2">
        <v>1</v>
      </c>
      <c r="EW41" s="2">
        <v>1</v>
      </c>
      <c r="EX41" s="2">
        <v>1</v>
      </c>
      <c r="EY41" s="2">
        <v>5</v>
      </c>
      <c r="FA41" s="2" t="s">
        <v>14</v>
      </c>
      <c r="FB41" s="2" t="s">
        <v>9</v>
      </c>
      <c r="FC41" s="2" t="s">
        <v>14</v>
      </c>
      <c r="FD41" s="2" t="s">
        <v>94</v>
      </c>
      <c r="FE41" s="2" t="s">
        <v>13</v>
      </c>
      <c r="FF41" s="2" t="s">
        <v>13</v>
      </c>
      <c r="FG41" s="2" t="s">
        <v>9</v>
      </c>
      <c r="FH41" s="2" t="s">
        <v>12</v>
      </c>
      <c r="FI41" s="2" t="s">
        <v>57</v>
      </c>
      <c r="FJ41" s="2" t="s">
        <v>7</v>
      </c>
      <c r="FK41" s="2" t="s">
        <v>7</v>
      </c>
      <c r="FM41" s="2" t="s">
        <v>160</v>
      </c>
      <c r="FN41" s="2" t="s">
        <v>9</v>
      </c>
      <c r="FO41" s="2" t="s">
        <v>7</v>
      </c>
      <c r="FP41" s="2" t="s">
        <v>9</v>
      </c>
      <c r="FQ41" s="2" t="s">
        <v>8</v>
      </c>
      <c r="FR41" s="2" t="s">
        <v>7</v>
      </c>
      <c r="FS41" s="2" t="s">
        <v>7</v>
      </c>
      <c r="FW41" s="2" t="s">
        <v>337</v>
      </c>
      <c r="GA41" s="2">
        <v>5</v>
      </c>
      <c r="GF41" s="2" t="s">
        <v>5</v>
      </c>
      <c r="GV41" s="2" t="s">
        <v>54</v>
      </c>
      <c r="GZ41" s="2" t="s">
        <v>141</v>
      </c>
      <c r="HA41" s="2" t="s">
        <v>248</v>
      </c>
      <c r="HB41" s="2" t="s">
        <v>1</v>
      </c>
      <c r="HD41" s="2" t="s">
        <v>1</v>
      </c>
      <c r="HL41" s="2" t="s">
        <v>0</v>
      </c>
      <c r="HM41">
        <f t="shared" si="0"/>
        <v>22</v>
      </c>
      <c r="HN41">
        <f t="shared" si="1"/>
        <v>2</v>
      </c>
      <c r="HO41">
        <f t="shared" si="2"/>
        <v>9</v>
      </c>
      <c r="HP41" s="1">
        <f t="shared" si="3"/>
        <v>0</v>
      </c>
      <c r="HQ41" s="1">
        <f t="shared" si="4"/>
        <v>0</v>
      </c>
      <c r="HR41" s="1">
        <f t="shared" si="5"/>
        <v>0</v>
      </c>
      <c r="HS41" s="1">
        <f t="shared" si="6"/>
        <v>1</v>
      </c>
      <c r="HT41" s="1">
        <f t="shared" si="7"/>
        <v>27</v>
      </c>
      <c r="HU41" s="1">
        <f t="shared" si="8"/>
        <v>2690</v>
      </c>
      <c r="HV41" s="1">
        <v>0</v>
      </c>
      <c r="HW41" s="1">
        <v>0</v>
      </c>
      <c r="HX41" s="1">
        <v>0</v>
      </c>
      <c r="HY41" s="1">
        <v>0</v>
      </c>
      <c r="HZ41" s="1">
        <v>0</v>
      </c>
      <c r="IA41" s="1">
        <v>0</v>
      </c>
      <c r="IB41" s="1">
        <v>0</v>
      </c>
      <c r="IC41" s="1">
        <v>0</v>
      </c>
    </row>
    <row r="42" spans="1:237" ht="14.5" x14ac:dyDescent="0.35">
      <c r="A42" s="4">
        <v>43963.499163043976</v>
      </c>
      <c r="C42" s="2">
        <v>8</v>
      </c>
      <c r="D42" s="2"/>
      <c r="E42" s="2"/>
      <c r="F42" s="2"/>
      <c r="G42" s="2"/>
      <c r="H42" s="2"/>
      <c r="I42" s="2"/>
      <c r="J42" s="2" t="s">
        <v>9</v>
      </c>
      <c r="K42" s="2" t="s">
        <v>1612</v>
      </c>
      <c r="L42" s="2" t="s">
        <v>7</v>
      </c>
      <c r="N42" s="2" t="s">
        <v>9</v>
      </c>
      <c r="O42" s="2" t="s">
        <v>1611</v>
      </c>
      <c r="P42" s="2" t="s">
        <v>845</v>
      </c>
      <c r="Q42" s="2" t="s">
        <v>20</v>
      </c>
      <c r="R42" s="2" t="s">
        <v>40</v>
      </c>
      <c r="S42" s="2" t="s">
        <v>20</v>
      </c>
      <c r="T42" s="2" t="s">
        <v>20</v>
      </c>
      <c r="U42" s="2">
        <v>1</v>
      </c>
      <c r="V42" s="2" t="s">
        <v>39</v>
      </c>
      <c r="W42" s="2">
        <v>2</v>
      </c>
      <c r="X42" s="2" t="s">
        <v>20</v>
      </c>
      <c r="Y42" s="2">
        <v>1</v>
      </c>
      <c r="Z42" s="2" t="s">
        <v>115</v>
      </c>
      <c r="AA42" s="2" t="s">
        <v>9</v>
      </c>
      <c r="AB42" s="2" t="s">
        <v>1610</v>
      </c>
      <c r="AC42" s="2" t="s">
        <v>9</v>
      </c>
      <c r="AD42" s="2" t="s">
        <v>1609</v>
      </c>
      <c r="AE42" s="2" t="s">
        <v>9</v>
      </c>
      <c r="AF42" s="2" t="s">
        <v>112</v>
      </c>
      <c r="AG42" s="2" t="s">
        <v>537</v>
      </c>
      <c r="AH42" s="2" t="s">
        <v>9</v>
      </c>
      <c r="AI42" s="2" t="s">
        <v>1608</v>
      </c>
      <c r="AJ42" s="2">
        <v>0</v>
      </c>
      <c r="AK42" s="2">
        <v>0</v>
      </c>
      <c r="AL42" s="2">
        <v>0</v>
      </c>
      <c r="AM42" s="2">
        <v>0</v>
      </c>
      <c r="AN42" s="2">
        <v>7</v>
      </c>
      <c r="AO42" s="2">
        <v>60</v>
      </c>
      <c r="AP42" s="2">
        <v>300</v>
      </c>
      <c r="AQ42" s="2">
        <v>2</v>
      </c>
      <c r="AR42" s="2">
        <v>2</v>
      </c>
      <c r="AS42" s="2">
        <v>2</v>
      </c>
      <c r="AT42" s="2">
        <v>2</v>
      </c>
      <c r="AU42" s="2">
        <v>2</v>
      </c>
      <c r="AV42" s="2">
        <v>2</v>
      </c>
      <c r="AW42" s="2">
        <v>2</v>
      </c>
      <c r="AX42" s="2">
        <v>2</v>
      </c>
      <c r="AY42" s="2">
        <v>2</v>
      </c>
      <c r="AZ42" s="2">
        <v>2</v>
      </c>
      <c r="BA42" s="2">
        <v>3</v>
      </c>
      <c r="BB42" s="2">
        <v>2</v>
      </c>
      <c r="BC42" s="2">
        <v>2</v>
      </c>
      <c r="BD42" s="2">
        <v>2</v>
      </c>
      <c r="BE42" s="2">
        <v>2</v>
      </c>
      <c r="BF42" s="2">
        <v>2</v>
      </c>
      <c r="BG42" s="2">
        <v>2</v>
      </c>
      <c r="BH42" s="2">
        <v>2</v>
      </c>
      <c r="BI42" s="2">
        <v>2</v>
      </c>
      <c r="BJ42" s="2">
        <v>2</v>
      </c>
      <c r="BK42" s="2">
        <v>2</v>
      </c>
      <c r="BL42" s="2">
        <v>2</v>
      </c>
      <c r="BM42" s="2">
        <v>3</v>
      </c>
      <c r="BN42" s="2">
        <v>2</v>
      </c>
      <c r="BO42" s="2">
        <v>2</v>
      </c>
      <c r="BP42" s="2">
        <v>2</v>
      </c>
      <c r="BQ42" s="2">
        <v>2</v>
      </c>
      <c r="BR42" s="2">
        <v>2</v>
      </c>
      <c r="BS42" s="2">
        <v>2</v>
      </c>
      <c r="BT42" s="2">
        <v>2</v>
      </c>
      <c r="BU42" s="2">
        <v>2</v>
      </c>
      <c r="BV42" s="2">
        <v>2</v>
      </c>
      <c r="BW42" s="2">
        <v>2</v>
      </c>
      <c r="BX42" s="2">
        <v>2</v>
      </c>
      <c r="BY42" s="2">
        <v>2</v>
      </c>
      <c r="BZ42" s="2">
        <v>2</v>
      </c>
      <c r="CA42" s="2">
        <v>3</v>
      </c>
      <c r="CB42" s="2">
        <v>2</v>
      </c>
      <c r="CC42" s="2">
        <v>2</v>
      </c>
      <c r="CD42" s="2">
        <v>2</v>
      </c>
      <c r="CE42" s="2">
        <v>2</v>
      </c>
      <c r="CF42" s="2">
        <v>2</v>
      </c>
      <c r="CG42" s="2">
        <v>2</v>
      </c>
      <c r="CH42" s="2">
        <v>2</v>
      </c>
      <c r="CI42" s="2">
        <v>1</v>
      </c>
      <c r="CJ42" s="2">
        <v>2</v>
      </c>
      <c r="CK42" s="2">
        <v>2</v>
      </c>
      <c r="CL42" s="2">
        <v>2</v>
      </c>
      <c r="CM42" s="2">
        <v>2</v>
      </c>
      <c r="CN42" s="2">
        <v>2</v>
      </c>
      <c r="CO42" s="2">
        <v>2</v>
      </c>
      <c r="CP42" s="2">
        <v>2</v>
      </c>
      <c r="CQ42" s="2">
        <v>2</v>
      </c>
      <c r="CR42" s="2">
        <v>3</v>
      </c>
      <c r="CS42" s="2">
        <v>1</v>
      </c>
      <c r="CT42" s="2">
        <v>2</v>
      </c>
      <c r="CU42" s="2">
        <v>2</v>
      </c>
      <c r="CV42" s="2">
        <v>3</v>
      </c>
      <c r="CW42" s="2">
        <v>3</v>
      </c>
      <c r="CX42" s="2">
        <v>3</v>
      </c>
      <c r="CY42" s="2">
        <v>2</v>
      </c>
      <c r="CZ42" s="2">
        <v>2</v>
      </c>
      <c r="DA42" s="2">
        <v>1</v>
      </c>
      <c r="DB42" s="2">
        <v>1</v>
      </c>
      <c r="DC42" s="2">
        <v>1</v>
      </c>
      <c r="DD42" s="2">
        <v>2</v>
      </c>
      <c r="DE42" s="2">
        <v>2</v>
      </c>
      <c r="DF42" s="2">
        <v>1</v>
      </c>
      <c r="DG42" s="2">
        <v>1</v>
      </c>
      <c r="DH42" s="2">
        <v>2</v>
      </c>
      <c r="DI42" s="2">
        <v>2</v>
      </c>
      <c r="DJ42" s="2">
        <v>3</v>
      </c>
      <c r="DK42" s="2">
        <v>2</v>
      </c>
      <c r="DL42" s="2">
        <v>2</v>
      </c>
      <c r="DM42" s="2">
        <v>1</v>
      </c>
      <c r="DN42" s="2">
        <v>1</v>
      </c>
      <c r="DO42" s="254" t="s">
        <v>1607</v>
      </c>
      <c r="DP42" s="2">
        <v>15</v>
      </c>
      <c r="DQ42" s="3" t="s">
        <v>1606</v>
      </c>
      <c r="DR42" s="2">
        <v>7</v>
      </c>
      <c r="DS42" s="2" t="s">
        <v>103</v>
      </c>
      <c r="DT42" s="2" t="s">
        <v>103</v>
      </c>
      <c r="DU42" s="2" t="s">
        <v>68</v>
      </c>
      <c r="DV42" s="2" t="s">
        <v>26</v>
      </c>
      <c r="DW42" s="2" t="s">
        <v>26</v>
      </c>
      <c r="DX42" s="2" t="s">
        <v>26</v>
      </c>
      <c r="DY42" s="2" t="s">
        <v>103</v>
      </c>
      <c r="DZ42" s="2" t="s">
        <v>26</v>
      </c>
      <c r="EA42" s="2" t="s">
        <v>26</v>
      </c>
      <c r="EB42" s="2" t="s">
        <v>7</v>
      </c>
      <c r="EC42" s="2" t="s">
        <v>25</v>
      </c>
      <c r="ED42" s="2" t="s">
        <v>26</v>
      </c>
      <c r="EE42" s="2" t="s">
        <v>101</v>
      </c>
      <c r="EF42" s="2" t="s">
        <v>100</v>
      </c>
      <c r="EG42" s="198">
        <v>300</v>
      </c>
      <c r="EH42" s="2" t="s">
        <v>7</v>
      </c>
      <c r="EI42" s="2" t="s">
        <v>7</v>
      </c>
      <c r="EK42" s="2" t="s">
        <v>60</v>
      </c>
      <c r="EL42" s="2" t="s">
        <v>60</v>
      </c>
      <c r="EM42" s="2">
        <v>4</v>
      </c>
      <c r="EN42" s="2">
        <v>2</v>
      </c>
      <c r="EO42" s="2">
        <v>5</v>
      </c>
      <c r="EP42" s="2">
        <v>1</v>
      </c>
      <c r="EQ42" s="2" t="s">
        <v>16</v>
      </c>
      <c r="ER42" s="2" t="s">
        <v>19</v>
      </c>
      <c r="ES42" s="2" t="s">
        <v>1346</v>
      </c>
      <c r="ET42" s="2" t="s">
        <v>18</v>
      </c>
      <c r="EU42" s="2" t="s">
        <v>20</v>
      </c>
      <c r="EV42" s="2">
        <v>1</v>
      </c>
      <c r="EW42" s="2">
        <v>3</v>
      </c>
      <c r="EX42" s="2">
        <v>3</v>
      </c>
      <c r="EY42" s="2">
        <v>5</v>
      </c>
      <c r="FA42" s="2" t="s">
        <v>14</v>
      </c>
      <c r="FB42" s="2" t="s">
        <v>9</v>
      </c>
      <c r="FC42" s="2" t="s">
        <v>58</v>
      </c>
      <c r="FD42" s="2" t="s">
        <v>58</v>
      </c>
      <c r="FE42" s="2" t="s">
        <v>7</v>
      </c>
      <c r="FF42" s="2" t="s">
        <v>7</v>
      </c>
      <c r="FG42" s="2" t="s">
        <v>7</v>
      </c>
      <c r="FH42" s="2" t="s">
        <v>12</v>
      </c>
      <c r="FI42" s="2" t="s">
        <v>57</v>
      </c>
      <c r="FJ42" s="2" t="s">
        <v>9</v>
      </c>
      <c r="FK42" s="2" t="s">
        <v>7</v>
      </c>
      <c r="FM42" s="2" t="s">
        <v>580</v>
      </c>
      <c r="FN42" s="2" t="s">
        <v>9</v>
      </c>
      <c r="FO42" s="2" t="s">
        <v>9</v>
      </c>
      <c r="FP42" s="2" t="s">
        <v>7</v>
      </c>
      <c r="FR42" s="2" t="s">
        <v>7</v>
      </c>
      <c r="FS42" s="2" t="s">
        <v>7</v>
      </c>
      <c r="FU42" s="2" t="s">
        <v>7</v>
      </c>
      <c r="FV42" s="2" t="s">
        <v>7</v>
      </c>
      <c r="FW42" s="2" t="s">
        <v>90</v>
      </c>
      <c r="GC42" s="2">
        <v>8</v>
      </c>
      <c r="GF42" s="2" t="s">
        <v>5</v>
      </c>
      <c r="GV42" s="2" t="s">
        <v>54</v>
      </c>
      <c r="GZ42" s="2" t="s">
        <v>141</v>
      </c>
      <c r="HA42" s="2" t="s">
        <v>1</v>
      </c>
      <c r="HB42" s="2" t="s">
        <v>1</v>
      </c>
      <c r="HD42" s="2" t="s">
        <v>1</v>
      </c>
      <c r="HL42" s="2" t="s">
        <v>0</v>
      </c>
      <c r="HM42">
        <f t="shared" si="0"/>
        <v>35</v>
      </c>
      <c r="HN42">
        <f t="shared" si="1"/>
        <v>12</v>
      </c>
      <c r="HO42">
        <f t="shared" si="2"/>
        <v>11</v>
      </c>
      <c r="HP42" s="1">
        <f t="shared" si="3"/>
        <v>16</v>
      </c>
      <c r="HQ42" s="1">
        <f t="shared" si="4"/>
        <v>12</v>
      </c>
      <c r="HR42" s="1">
        <f t="shared" si="5"/>
        <v>13</v>
      </c>
      <c r="HS42" s="1">
        <f t="shared" si="6"/>
        <v>11</v>
      </c>
      <c r="HT42" s="1">
        <f t="shared" si="7"/>
        <v>49</v>
      </c>
      <c r="HU42" s="1">
        <f t="shared" si="8"/>
        <v>1050</v>
      </c>
    </row>
    <row r="43" spans="1:237" ht="14.5" x14ac:dyDescent="0.35">
      <c r="A43" s="4">
        <v>43963.817396493054</v>
      </c>
      <c r="C43" s="2">
        <v>0</v>
      </c>
      <c r="D43" s="2"/>
      <c r="E43" s="2"/>
      <c r="F43" s="2"/>
      <c r="G43" s="2"/>
      <c r="H43" s="2"/>
      <c r="I43" s="2"/>
      <c r="J43" s="2" t="s">
        <v>7</v>
      </c>
      <c r="L43" s="2" t="s">
        <v>7</v>
      </c>
      <c r="N43" s="2" t="s">
        <v>7</v>
      </c>
      <c r="Q43" s="2" t="s">
        <v>20</v>
      </c>
      <c r="R43" s="2" t="s">
        <v>40</v>
      </c>
      <c r="S43" s="2">
        <v>1</v>
      </c>
      <c r="T43" s="2" t="s">
        <v>20</v>
      </c>
      <c r="U43" s="2" t="s">
        <v>20</v>
      </c>
      <c r="V43" s="2" t="s">
        <v>194</v>
      </c>
      <c r="W43" s="2" t="s">
        <v>20</v>
      </c>
      <c r="X43" s="2" t="s">
        <v>20</v>
      </c>
      <c r="Y43" s="2" t="s">
        <v>20</v>
      </c>
      <c r="Z43" s="2" t="s">
        <v>38</v>
      </c>
      <c r="AA43" s="2" t="s">
        <v>7</v>
      </c>
      <c r="AC43" s="2" t="s">
        <v>9</v>
      </c>
      <c r="AD43" s="2" t="s">
        <v>1571</v>
      </c>
      <c r="AE43" s="2" t="s">
        <v>9</v>
      </c>
      <c r="AF43" s="2" t="s">
        <v>112</v>
      </c>
      <c r="AG43" s="2" t="s">
        <v>34</v>
      </c>
      <c r="AH43" s="2" t="s">
        <v>7</v>
      </c>
      <c r="AJ43" s="2">
        <v>1</v>
      </c>
      <c r="AK43" s="2">
        <v>10</v>
      </c>
      <c r="AL43" s="2">
        <v>4</v>
      </c>
      <c r="AM43" s="2">
        <v>15</v>
      </c>
      <c r="AN43" s="2">
        <v>6</v>
      </c>
      <c r="AO43" s="2">
        <v>30</v>
      </c>
      <c r="AP43" s="2">
        <v>300</v>
      </c>
      <c r="AQ43" s="2">
        <v>3</v>
      </c>
      <c r="AR43" s="2">
        <v>2</v>
      </c>
      <c r="AS43" s="2">
        <v>2</v>
      </c>
      <c r="AT43" s="2">
        <v>1</v>
      </c>
      <c r="AU43" s="2">
        <v>3</v>
      </c>
      <c r="AV43" s="2">
        <v>1</v>
      </c>
      <c r="AW43" s="2">
        <v>2</v>
      </c>
      <c r="AX43" s="2">
        <v>2</v>
      </c>
      <c r="AY43" s="2">
        <v>1</v>
      </c>
      <c r="AZ43" s="2">
        <v>3</v>
      </c>
      <c r="BA43" s="2">
        <v>2</v>
      </c>
      <c r="BB43" s="2">
        <v>1</v>
      </c>
      <c r="BC43" s="2">
        <v>1</v>
      </c>
      <c r="BD43" s="2">
        <v>1</v>
      </c>
      <c r="BE43" s="2">
        <v>3</v>
      </c>
      <c r="BF43" s="2">
        <v>3</v>
      </c>
      <c r="BG43" s="2">
        <v>2</v>
      </c>
      <c r="BH43" s="2">
        <v>1</v>
      </c>
      <c r="BI43" s="2">
        <v>2</v>
      </c>
      <c r="BJ43" s="2">
        <v>2</v>
      </c>
      <c r="BK43" s="2">
        <v>1</v>
      </c>
      <c r="BL43" s="2">
        <v>1</v>
      </c>
      <c r="BM43" s="2">
        <v>2</v>
      </c>
      <c r="BN43" s="2">
        <v>0</v>
      </c>
      <c r="BO43" s="2">
        <v>0</v>
      </c>
      <c r="BP43" s="2">
        <v>0</v>
      </c>
      <c r="BQ43" s="2">
        <v>1</v>
      </c>
      <c r="BR43" s="2">
        <v>1</v>
      </c>
      <c r="BS43" s="2">
        <v>2</v>
      </c>
      <c r="BT43" s="2">
        <v>0</v>
      </c>
      <c r="BU43" s="2">
        <v>0</v>
      </c>
      <c r="BV43" s="2">
        <v>1</v>
      </c>
      <c r="BW43" s="2">
        <v>1</v>
      </c>
      <c r="BX43" s="2">
        <v>0</v>
      </c>
      <c r="BY43" s="2">
        <v>1</v>
      </c>
      <c r="BZ43" s="2">
        <v>0</v>
      </c>
      <c r="CA43" s="2">
        <v>1</v>
      </c>
      <c r="CB43" s="2">
        <v>3</v>
      </c>
      <c r="CC43" s="2">
        <v>0</v>
      </c>
      <c r="CD43" s="2">
        <v>1</v>
      </c>
      <c r="CE43" s="2">
        <v>0</v>
      </c>
      <c r="CF43" s="2">
        <v>0</v>
      </c>
      <c r="CG43" s="2">
        <v>0</v>
      </c>
      <c r="CH43" s="2">
        <v>1</v>
      </c>
      <c r="CI43" s="2">
        <v>0</v>
      </c>
      <c r="CJ43" s="2">
        <v>2</v>
      </c>
      <c r="CK43" s="2">
        <v>0</v>
      </c>
      <c r="CL43" s="2">
        <v>0</v>
      </c>
      <c r="CM43" s="2">
        <v>0</v>
      </c>
      <c r="CN43" s="2">
        <v>0</v>
      </c>
      <c r="CO43" s="2">
        <v>0</v>
      </c>
      <c r="CP43" s="2">
        <v>0</v>
      </c>
      <c r="CQ43" s="2">
        <v>0</v>
      </c>
      <c r="CR43" s="2">
        <v>0</v>
      </c>
      <c r="CS43" s="2">
        <v>0</v>
      </c>
      <c r="CT43" s="2">
        <v>1</v>
      </c>
      <c r="CU43" s="2">
        <v>0</v>
      </c>
      <c r="CV43" s="2">
        <v>2</v>
      </c>
      <c r="CW43" s="2">
        <v>2</v>
      </c>
      <c r="CX43" s="2">
        <v>3</v>
      </c>
      <c r="CY43" s="2">
        <v>3</v>
      </c>
      <c r="CZ43" s="2">
        <v>1</v>
      </c>
      <c r="DA43" s="2">
        <v>3</v>
      </c>
      <c r="DB43" s="2">
        <v>3</v>
      </c>
      <c r="DC43" s="2">
        <v>2</v>
      </c>
      <c r="DD43" s="2">
        <v>3</v>
      </c>
      <c r="DE43" s="2">
        <v>2</v>
      </c>
      <c r="DF43" s="2">
        <v>2</v>
      </c>
      <c r="DG43" s="2">
        <v>3</v>
      </c>
      <c r="DH43" s="2">
        <v>1</v>
      </c>
      <c r="DI43" s="2">
        <v>3</v>
      </c>
      <c r="DJ43" s="2">
        <v>2</v>
      </c>
      <c r="DK43" s="2">
        <v>2</v>
      </c>
      <c r="DL43" s="2">
        <v>1</v>
      </c>
      <c r="DM43" s="2">
        <v>2</v>
      </c>
      <c r="DN43" s="2">
        <v>3</v>
      </c>
      <c r="DO43" s="198" t="s">
        <v>465</v>
      </c>
      <c r="DP43" s="2">
        <v>5</v>
      </c>
      <c r="DQ43" s="2" t="s">
        <v>126</v>
      </c>
      <c r="DR43" s="2">
        <v>8</v>
      </c>
      <c r="DS43" s="2" t="s">
        <v>26</v>
      </c>
      <c r="DT43" s="2" t="s">
        <v>26</v>
      </c>
      <c r="DU43" s="2" t="s">
        <v>26</v>
      </c>
      <c r="DV43" s="2" t="s">
        <v>26</v>
      </c>
      <c r="DW43" s="2" t="s">
        <v>26</v>
      </c>
      <c r="DX43" s="2" t="s">
        <v>26</v>
      </c>
      <c r="DY43" s="2" t="s">
        <v>69</v>
      </c>
      <c r="DZ43" s="2" t="s">
        <v>26</v>
      </c>
      <c r="EA43" s="2" t="s">
        <v>26</v>
      </c>
      <c r="EB43" s="2" t="s">
        <v>20</v>
      </c>
      <c r="EC43" s="2" t="s">
        <v>26</v>
      </c>
      <c r="ED43" s="2" t="s">
        <v>26</v>
      </c>
      <c r="EE43" s="2" t="s">
        <v>24</v>
      </c>
      <c r="EF43" s="2" t="s">
        <v>100</v>
      </c>
      <c r="EG43" s="198">
        <v>60</v>
      </c>
      <c r="EH43" s="2" t="s">
        <v>7</v>
      </c>
      <c r="EI43" s="2" t="s">
        <v>7</v>
      </c>
      <c r="EK43" s="2" t="s">
        <v>96</v>
      </c>
      <c r="EL43" s="2" t="s">
        <v>21</v>
      </c>
      <c r="EM43" s="2">
        <v>4</v>
      </c>
      <c r="EN43" s="2">
        <v>3</v>
      </c>
      <c r="EO43" s="2">
        <v>4</v>
      </c>
      <c r="EP43" s="2">
        <v>1</v>
      </c>
      <c r="EQ43" s="2" t="s">
        <v>19</v>
      </c>
      <c r="ER43" s="2" t="s">
        <v>1346</v>
      </c>
      <c r="ES43" s="2" t="s">
        <v>20</v>
      </c>
      <c r="ET43" s="2" t="s">
        <v>20</v>
      </c>
      <c r="EU43" s="2" t="s">
        <v>20</v>
      </c>
      <c r="EV43" s="2">
        <v>3</v>
      </c>
      <c r="EW43" s="2">
        <v>2</v>
      </c>
      <c r="EX43" s="2">
        <v>1</v>
      </c>
      <c r="EY43" s="2">
        <v>5</v>
      </c>
      <c r="FA43" s="2" t="s">
        <v>14</v>
      </c>
      <c r="FB43" s="2" t="s">
        <v>7</v>
      </c>
      <c r="FC43" s="2" t="s">
        <v>14</v>
      </c>
      <c r="FD43" s="2" t="s">
        <v>58</v>
      </c>
      <c r="FE43" s="2" t="s">
        <v>7</v>
      </c>
      <c r="FF43" s="2" t="s">
        <v>7</v>
      </c>
      <c r="FG43" s="2" t="s">
        <v>7</v>
      </c>
      <c r="FH43" s="2" t="s">
        <v>161</v>
      </c>
      <c r="FI43" s="2" t="s">
        <v>57</v>
      </c>
      <c r="FJ43" s="2" t="s">
        <v>7</v>
      </c>
      <c r="FK43" s="2" t="s">
        <v>9</v>
      </c>
      <c r="FL43" s="2">
        <v>5</v>
      </c>
      <c r="FM43" s="2" t="s">
        <v>1568</v>
      </c>
      <c r="FN43" s="2" t="s">
        <v>9</v>
      </c>
      <c r="FO43" s="2" t="s">
        <v>9</v>
      </c>
      <c r="FP43" s="2" t="s">
        <v>9</v>
      </c>
      <c r="FQ43" s="2" t="s">
        <v>829</v>
      </c>
      <c r="FR43" s="2" t="s">
        <v>7</v>
      </c>
      <c r="FS43" s="2" t="s">
        <v>7</v>
      </c>
      <c r="FW43" s="2" t="s">
        <v>121</v>
      </c>
      <c r="FX43" s="2">
        <v>7</v>
      </c>
      <c r="GF43" s="2" t="s">
        <v>5</v>
      </c>
      <c r="GV43" s="2" t="s">
        <v>54</v>
      </c>
      <c r="GZ43" s="2" t="s">
        <v>141</v>
      </c>
      <c r="HB43" s="2" t="s">
        <v>293</v>
      </c>
      <c r="HC43" s="2" t="s">
        <v>486</v>
      </c>
      <c r="HD43" s="2" t="s">
        <v>1</v>
      </c>
      <c r="HL43" s="2" t="s">
        <v>0</v>
      </c>
      <c r="HM43">
        <f t="shared" si="0"/>
        <v>43</v>
      </c>
      <c r="HN43">
        <f t="shared" si="1"/>
        <v>2</v>
      </c>
      <c r="HO43">
        <f t="shared" si="2"/>
        <v>4</v>
      </c>
      <c r="HP43" s="1">
        <f t="shared" si="3"/>
        <v>3</v>
      </c>
      <c r="HQ43" s="1">
        <f t="shared" si="4"/>
        <v>2</v>
      </c>
      <c r="HR43" s="1">
        <f t="shared" si="5"/>
        <v>2</v>
      </c>
      <c r="HS43" s="1">
        <f t="shared" si="6"/>
        <v>7</v>
      </c>
      <c r="HT43" s="1">
        <f t="shared" si="7"/>
        <v>38</v>
      </c>
      <c r="HU43" s="1">
        <f t="shared" si="8"/>
        <v>770</v>
      </c>
    </row>
    <row r="44" spans="1:237" ht="14.5" x14ac:dyDescent="0.35">
      <c r="A44" s="4">
        <v>43984.480683831018</v>
      </c>
      <c r="C44" s="2">
        <v>11</v>
      </c>
      <c r="D44" s="2"/>
      <c r="E44" s="2"/>
      <c r="F44" s="2"/>
      <c r="G44" s="2"/>
      <c r="H44" s="2"/>
      <c r="I44" s="2"/>
      <c r="J44" s="2" t="s">
        <v>7</v>
      </c>
      <c r="L44" s="2" t="s">
        <v>7</v>
      </c>
      <c r="N44" s="2" t="s">
        <v>7</v>
      </c>
      <c r="Q44" s="2" t="s">
        <v>20</v>
      </c>
      <c r="R44" s="2" t="s">
        <v>40</v>
      </c>
      <c r="S44" s="2" t="s">
        <v>20</v>
      </c>
      <c r="T44" s="2">
        <v>2</v>
      </c>
      <c r="U44" s="2" t="s">
        <v>20</v>
      </c>
      <c r="V44" s="2" t="s">
        <v>134</v>
      </c>
      <c r="W44" s="2">
        <v>2</v>
      </c>
      <c r="X44" s="2" t="s">
        <v>20</v>
      </c>
      <c r="Y44" s="2" t="s">
        <v>20</v>
      </c>
      <c r="Z44" s="2" t="s">
        <v>349</v>
      </c>
      <c r="AA44" s="2" t="s">
        <v>9</v>
      </c>
      <c r="AB44" s="2" t="s">
        <v>1357</v>
      </c>
      <c r="AC44" s="2" t="s">
        <v>9</v>
      </c>
      <c r="AD44" s="2" t="s">
        <v>1356</v>
      </c>
      <c r="AE44" s="2" t="s">
        <v>9</v>
      </c>
      <c r="AF44" s="2" t="s">
        <v>35</v>
      </c>
      <c r="AG44" s="2" t="s">
        <v>301</v>
      </c>
      <c r="AH44" s="2" t="s">
        <v>9</v>
      </c>
      <c r="AI44" s="2" t="s">
        <v>1355</v>
      </c>
      <c r="AJ44" s="2">
        <v>0</v>
      </c>
      <c r="AK44" s="1">
        <v>0</v>
      </c>
      <c r="AL44" s="2">
        <v>1</v>
      </c>
      <c r="AM44" s="2">
        <v>15</v>
      </c>
      <c r="AN44" s="2">
        <v>5</v>
      </c>
      <c r="AO44" s="2">
        <v>60</v>
      </c>
      <c r="AP44" s="2">
        <v>480</v>
      </c>
      <c r="AQ44" s="2">
        <v>3</v>
      </c>
      <c r="AR44" s="2">
        <v>4</v>
      </c>
      <c r="AS44" s="2">
        <v>1</v>
      </c>
      <c r="AT44" s="2">
        <v>1</v>
      </c>
      <c r="AU44" s="2">
        <v>2</v>
      </c>
      <c r="AV44" s="2">
        <v>2</v>
      </c>
      <c r="AW44" s="2">
        <v>2</v>
      </c>
      <c r="AX44" s="2">
        <v>3</v>
      </c>
      <c r="AY44" s="2">
        <v>1</v>
      </c>
      <c r="AZ44" s="2">
        <v>2</v>
      </c>
      <c r="BA44" s="2">
        <v>3</v>
      </c>
      <c r="BB44" s="2">
        <v>1</v>
      </c>
      <c r="BC44" s="2">
        <v>1</v>
      </c>
      <c r="BD44" s="2">
        <v>2</v>
      </c>
      <c r="BE44" s="2">
        <v>2</v>
      </c>
      <c r="BF44" s="2">
        <v>3</v>
      </c>
      <c r="BG44" s="2">
        <v>2</v>
      </c>
      <c r="BH44" s="2">
        <v>2</v>
      </c>
      <c r="BI44" s="2">
        <v>2</v>
      </c>
      <c r="BJ44" s="2">
        <v>2</v>
      </c>
      <c r="BK44" s="2">
        <v>1</v>
      </c>
      <c r="BL44" s="2">
        <v>1</v>
      </c>
      <c r="BM44" s="2">
        <v>1</v>
      </c>
      <c r="BN44" s="2">
        <v>0</v>
      </c>
      <c r="BO44" s="2">
        <v>2</v>
      </c>
      <c r="BP44" s="2">
        <v>1</v>
      </c>
      <c r="BQ44" s="2">
        <v>0</v>
      </c>
      <c r="BR44" s="2">
        <v>0</v>
      </c>
      <c r="BS44" s="2">
        <v>1</v>
      </c>
      <c r="BT44" s="2">
        <v>1</v>
      </c>
      <c r="BU44" s="2">
        <v>0</v>
      </c>
      <c r="BV44" s="2">
        <v>0</v>
      </c>
      <c r="BW44" s="2">
        <v>1</v>
      </c>
      <c r="BX44" s="2">
        <v>0</v>
      </c>
      <c r="BY44" s="2">
        <v>1</v>
      </c>
      <c r="BZ44" s="2">
        <v>0</v>
      </c>
      <c r="CA44" s="2">
        <v>2</v>
      </c>
      <c r="CB44" s="2">
        <v>2</v>
      </c>
      <c r="CC44" s="2">
        <v>1</v>
      </c>
      <c r="CD44" s="2">
        <v>0</v>
      </c>
      <c r="CE44" s="2">
        <v>0</v>
      </c>
      <c r="CF44" s="2">
        <v>0</v>
      </c>
      <c r="CG44" s="2">
        <v>0</v>
      </c>
      <c r="CH44" s="2">
        <v>2</v>
      </c>
      <c r="CI44" s="2">
        <v>0</v>
      </c>
      <c r="CJ44" s="2">
        <v>0</v>
      </c>
      <c r="CK44" s="2">
        <v>1</v>
      </c>
      <c r="CL44" s="2">
        <v>0</v>
      </c>
      <c r="CM44" s="2">
        <v>0</v>
      </c>
      <c r="CN44" s="2">
        <v>1</v>
      </c>
      <c r="CO44" s="2">
        <v>0</v>
      </c>
      <c r="CP44" s="2">
        <v>1</v>
      </c>
      <c r="CQ44" s="2">
        <v>0</v>
      </c>
      <c r="CR44" s="2">
        <v>2</v>
      </c>
      <c r="CS44" s="2">
        <v>1</v>
      </c>
      <c r="CT44" s="2">
        <v>3</v>
      </c>
      <c r="CU44" s="2">
        <v>1</v>
      </c>
      <c r="CV44" s="2">
        <v>2</v>
      </c>
      <c r="CW44" s="2">
        <v>1</v>
      </c>
      <c r="CX44" s="2">
        <v>1</v>
      </c>
      <c r="CY44" s="2">
        <v>1</v>
      </c>
      <c r="CZ44" s="2">
        <v>1</v>
      </c>
      <c r="DA44" s="2">
        <v>1</v>
      </c>
      <c r="DB44" s="2">
        <v>1</v>
      </c>
      <c r="DC44" s="2">
        <v>1</v>
      </c>
      <c r="DD44" s="2">
        <v>1</v>
      </c>
      <c r="DE44" s="2">
        <v>1</v>
      </c>
      <c r="DF44" s="2">
        <v>1</v>
      </c>
      <c r="DG44" s="2">
        <v>2</v>
      </c>
      <c r="DH44" s="2">
        <v>2</v>
      </c>
      <c r="DI44" s="2">
        <v>1</v>
      </c>
      <c r="DJ44" s="2">
        <v>2</v>
      </c>
      <c r="DK44" s="2">
        <v>1</v>
      </c>
      <c r="DL44" s="2">
        <v>2</v>
      </c>
      <c r="DM44" s="2">
        <v>1</v>
      </c>
      <c r="DN44" s="2">
        <v>1</v>
      </c>
      <c r="DO44" s="198" t="s">
        <v>740</v>
      </c>
      <c r="DP44" s="2">
        <v>20</v>
      </c>
      <c r="DQ44" s="2" t="s">
        <v>1354</v>
      </c>
      <c r="DR44" s="2">
        <v>7.5</v>
      </c>
      <c r="DS44" s="2" t="s">
        <v>103</v>
      </c>
      <c r="DT44" s="2" t="s">
        <v>103</v>
      </c>
      <c r="DU44" s="2" t="s">
        <v>26</v>
      </c>
      <c r="DV44" s="2" t="s">
        <v>26</v>
      </c>
      <c r="DW44" s="2" t="s">
        <v>26</v>
      </c>
      <c r="DX44" s="2" t="s">
        <v>26</v>
      </c>
      <c r="DY44" s="2" t="s">
        <v>26</v>
      </c>
      <c r="DZ44" s="2" t="s">
        <v>26</v>
      </c>
      <c r="EA44" s="2" t="s">
        <v>26</v>
      </c>
      <c r="EB44" s="2" t="s">
        <v>1353</v>
      </c>
      <c r="EC44" s="2" t="s">
        <v>26</v>
      </c>
      <c r="ED44" s="2" t="s">
        <v>25</v>
      </c>
      <c r="EE44" s="2" t="s">
        <v>24</v>
      </c>
      <c r="EF44" s="2" t="s">
        <v>100</v>
      </c>
      <c r="EG44" s="198">
        <v>420</v>
      </c>
      <c r="EH44" s="2" t="s">
        <v>7</v>
      </c>
      <c r="EI44" s="2" t="s">
        <v>9</v>
      </c>
      <c r="EJ44" s="2" t="s">
        <v>1352</v>
      </c>
      <c r="EK44" s="2" t="s">
        <v>60</v>
      </c>
      <c r="EL44" s="2" t="s">
        <v>96</v>
      </c>
      <c r="EM44" s="2">
        <v>4</v>
      </c>
      <c r="EN44" s="2">
        <v>3</v>
      </c>
      <c r="EO44" s="2">
        <v>4</v>
      </c>
      <c r="EP44" s="2">
        <v>1</v>
      </c>
      <c r="EQ44" s="2" t="s">
        <v>19</v>
      </c>
      <c r="ER44" s="2" t="s">
        <v>1346</v>
      </c>
      <c r="ES44" s="2" t="s">
        <v>18</v>
      </c>
      <c r="ET44" s="2" t="s">
        <v>16</v>
      </c>
      <c r="EU44" s="2" t="s">
        <v>20</v>
      </c>
      <c r="EV44" s="2">
        <v>3</v>
      </c>
      <c r="EW44" s="2">
        <v>3</v>
      </c>
      <c r="EX44" s="2">
        <v>4</v>
      </c>
      <c r="EY44" s="2">
        <v>4</v>
      </c>
      <c r="EZ44" s="2" t="s">
        <v>1351</v>
      </c>
      <c r="FA44" s="2" t="s">
        <v>14</v>
      </c>
      <c r="FB44" s="2" t="s">
        <v>9</v>
      </c>
      <c r="FC44" s="2" t="s">
        <v>58</v>
      </c>
      <c r="FD44" s="2" t="s">
        <v>58</v>
      </c>
      <c r="FE44" s="2" t="s">
        <v>7</v>
      </c>
      <c r="FF44" s="2" t="s">
        <v>7</v>
      </c>
      <c r="FG44" s="2" t="s">
        <v>7</v>
      </c>
      <c r="FH44" s="2" t="s">
        <v>12</v>
      </c>
      <c r="FI44" s="2" t="s">
        <v>57</v>
      </c>
      <c r="FJ44" s="2" t="s">
        <v>9</v>
      </c>
      <c r="FK44" s="2" t="s">
        <v>9</v>
      </c>
      <c r="FL44" s="2">
        <v>1</v>
      </c>
      <c r="FM44" s="2" t="s">
        <v>1017</v>
      </c>
      <c r="FN44" s="2" t="s">
        <v>9</v>
      </c>
      <c r="FO44" s="2" t="s">
        <v>9</v>
      </c>
      <c r="FP44" s="2" t="s">
        <v>9</v>
      </c>
      <c r="FQ44" s="2" t="s">
        <v>8</v>
      </c>
      <c r="FR44" s="2" t="s">
        <v>7</v>
      </c>
      <c r="FS44" s="2" t="s">
        <v>7</v>
      </c>
      <c r="FV44" s="2" t="s">
        <v>7</v>
      </c>
      <c r="FW44" s="2" t="s">
        <v>55</v>
      </c>
      <c r="GE44" s="2">
        <v>2</v>
      </c>
      <c r="GF44" s="2" t="s">
        <v>5</v>
      </c>
      <c r="GV44" s="2" t="s">
        <v>54</v>
      </c>
      <c r="GZ44" s="2" t="s">
        <v>141</v>
      </c>
      <c r="HB44" s="2" t="s">
        <v>293</v>
      </c>
      <c r="HC44" s="2" t="s">
        <v>486</v>
      </c>
      <c r="HD44" s="2" t="s">
        <v>1</v>
      </c>
      <c r="HL44" s="2" t="s">
        <v>0</v>
      </c>
      <c r="HM44">
        <f t="shared" si="0"/>
        <v>24</v>
      </c>
      <c r="HN44">
        <f t="shared" si="1"/>
        <v>9</v>
      </c>
      <c r="HO44">
        <f t="shared" si="2"/>
        <v>8</v>
      </c>
      <c r="HP44" s="1">
        <f t="shared" si="3"/>
        <v>0</v>
      </c>
      <c r="HQ44" s="1">
        <f t="shared" si="4"/>
        <v>4</v>
      </c>
      <c r="HR44" s="1">
        <f t="shared" si="5"/>
        <v>2</v>
      </c>
      <c r="HS44" s="1">
        <f t="shared" si="6"/>
        <v>4</v>
      </c>
      <c r="HT44" s="1">
        <f t="shared" si="7"/>
        <v>39</v>
      </c>
      <c r="HU44" s="1">
        <f t="shared" si="8"/>
        <v>810</v>
      </c>
    </row>
    <row r="45" spans="1:237" ht="15.75" customHeight="1" x14ac:dyDescent="0.35">
      <c r="HM45"/>
    </row>
    <row r="46" spans="1:237" ht="15.75" customHeight="1" x14ac:dyDescent="0.35">
      <c r="HM46"/>
    </row>
    <row r="47" spans="1:237" ht="15.75" customHeight="1" x14ac:dyDescent="0.35">
      <c r="HM47"/>
    </row>
    <row r="48" spans="1:237" ht="15.75" customHeight="1" x14ac:dyDescent="0.35">
      <c r="HM48"/>
    </row>
    <row r="49" spans="221:221" ht="15.75" customHeight="1" x14ac:dyDescent="0.35">
      <c r="HM49"/>
    </row>
    <row r="50" spans="221:221" ht="15.75" customHeight="1" x14ac:dyDescent="0.35">
      <c r="HM50"/>
    </row>
    <row r="51" spans="221:221" ht="15.75" customHeight="1" x14ac:dyDescent="0.35">
      <c r="HM51"/>
    </row>
    <row r="52" spans="221:221" ht="15.75" customHeight="1" x14ac:dyDescent="0.35">
      <c r="HM52"/>
    </row>
    <row r="53" spans="221:221" ht="15.75" customHeight="1" x14ac:dyDescent="0.35">
      <c r="HM53"/>
    </row>
    <row r="54" spans="221:221" ht="15.75" customHeight="1" x14ac:dyDescent="0.35">
      <c r="HM54"/>
    </row>
    <row r="55" spans="221:221" ht="15.75" customHeight="1" x14ac:dyDescent="0.35">
      <c r="HM55"/>
    </row>
    <row r="56" spans="221:221" ht="15.75" customHeight="1" x14ac:dyDescent="0.35">
      <c r="HM56"/>
    </row>
    <row r="57" spans="221:221" ht="15.75" customHeight="1" x14ac:dyDescent="0.35">
      <c r="HM57"/>
    </row>
    <row r="58" spans="221:221" ht="15.75" customHeight="1" x14ac:dyDescent="0.35">
      <c r="HM58"/>
    </row>
    <row r="59" spans="221:221" ht="15.75" customHeight="1" x14ac:dyDescent="0.35">
      <c r="HM59"/>
    </row>
    <row r="60" spans="221:221" ht="15.75" customHeight="1" x14ac:dyDescent="0.35">
      <c r="HM60"/>
    </row>
    <row r="61" spans="221:221" ht="15.75" customHeight="1" x14ac:dyDescent="0.35">
      <c r="HM61"/>
    </row>
    <row r="62" spans="221:221" ht="15.75" customHeight="1" x14ac:dyDescent="0.35">
      <c r="HM62"/>
    </row>
    <row r="63" spans="221:221" ht="15.75" customHeight="1" x14ac:dyDescent="0.35">
      <c r="HM63"/>
    </row>
    <row r="64" spans="221:221" ht="15.75" customHeight="1" x14ac:dyDescent="0.35">
      <c r="HM64"/>
    </row>
    <row r="65" spans="221:221" ht="15.75" customHeight="1" x14ac:dyDescent="0.35">
      <c r="HM65"/>
    </row>
    <row r="66" spans="221:221" ht="15.75" customHeight="1" x14ac:dyDescent="0.35">
      <c r="HM66"/>
    </row>
    <row r="67" spans="221:221" ht="15.75" customHeight="1" x14ac:dyDescent="0.35">
      <c r="HM67"/>
    </row>
    <row r="68" spans="221:221" ht="15.75" customHeight="1" x14ac:dyDescent="0.35">
      <c r="HM68"/>
    </row>
    <row r="69" spans="221:221" ht="15.75" customHeight="1" x14ac:dyDescent="0.35">
      <c r="HM69"/>
    </row>
    <row r="70" spans="221:221" ht="15.75" customHeight="1" x14ac:dyDescent="0.35">
      <c r="HM70"/>
    </row>
    <row r="71" spans="221:221" ht="15.75" customHeight="1" x14ac:dyDescent="0.35">
      <c r="HM71"/>
    </row>
    <row r="72" spans="221:221" ht="15.75" customHeight="1" x14ac:dyDescent="0.35">
      <c r="HM72"/>
    </row>
    <row r="73" spans="221:221" ht="15.75" customHeight="1" x14ac:dyDescent="0.35">
      <c r="HM73"/>
    </row>
    <row r="74" spans="221:221" ht="15.75" customHeight="1" x14ac:dyDescent="0.35">
      <c r="HM74"/>
    </row>
    <row r="75" spans="221:221" ht="15.75" customHeight="1" x14ac:dyDescent="0.35">
      <c r="HM75"/>
    </row>
    <row r="76" spans="221:221" ht="15.75" customHeight="1" x14ac:dyDescent="0.35">
      <c r="HM76"/>
    </row>
    <row r="77" spans="221:221" ht="15.75" customHeight="1" x14ac:dyDescent="0.35">
      <c r="HM77"/>
    </row>
    <row r="78" spans="221:221" ht="15.75" customHeight="1" x14ac:dyDescent="0.35">
      <c r="HM78"/>
    </row>
    <row r="79" spans="221:221" ht="15.75" customHeight="1" x14ac:dyDescent="0.35">
      <c r="HM79"/>
    </row>
    <row r="80" spans="221:221" ht="15.75" customHeight="1" x14ac:dyDescent="0.35">
      <c r="HM80"/>
    </row>
    <row r="81" spans="221:221" ht="15.75" customHeight="1" x14ac:dyDescent="0.35">
      <c r="HM81"/>
    </row>
    <row r="82" spans="221:221" ht="15.75" customHeight="1" x14ac:dyDescent="0.35">
      <c r="HM82"/>
    </row>
    <row r="83" spans="221:221" ht="15.75" customHeight="1" x14ac:dyDescent="0.35">
      <c r="HM83"/>
    </row>
    <row r="84" spans="221:221" ht="15.75" customHeight="1" x14ac:dyDescent="0.35">
      <c r="HM84"/>
    </row>
    <row r="85" spans="221:221" ht="15.75" customHeight="1" x14ac:dyDescent="0.35">
      <c r="HM85"/>
    </row>
    <row r="86" spans="221:221" ht="15.75" customHeight="1" x14ac:dyDescent="0.35">
      <c r="HM86"/>
    </row>
    <row r="87" spans="221:221" ht="15.75" customHeight="1" x14ac:dyDescent="0.35">
      <c r="HM87"/>
    </row>
    <row r="88" spans="221:221" ht="15.75" customHeight="1" x14ac:dyDescent="0.35">
      <c r="HM88"/>
    </row>
    <row r="89" spans="221:221" ht="15.75" customHeight="1" x14ac:dyDescent="0.35">
      <c r="HM89"/>
    </row>
    <row r="90" spans="221:221" ht="15.75" customHeight="1" x14ac:dyDescent="0.35">
      <c r="HM90"/>
    </row>
    <row r="91" spans="221:221" ht="15.75" customHeight="1" x14ac:dyDescent="0.35">
      <c r="HM91"/>
    </row>
    <row r="92" spans="221:221" ht="15.75" customHeight="1" x14ac:dyDescent="0.35">
      <c r="HM92"/>
    </row>
    <row r="93" spans="221:221" ht="15.75" customHeight="1" x14ac:dyDescent="0.35">
      <c r="HM93"/>
    </row>
    <row r="94" spans="221:221" ht="15.75" customHeight="1" x14ac:dyDescent="0.35">
      <c r="HM94"/>
    </row>
    <row r="95" spans="221:221" ht="15.75" customHeight="1" x14ac:dyDescent="0.35">
      <c r="HM95"/>
    </row>
    <row r="96" spans="221:221" ht="15.75" customHeight="1" x14ac:dyDescent="0.35">
      <c r="HM96"/>
    </row>
    <row r="97" spans="221:221" ht="15.75" customHeight="1" x14ac:dyDescent="0.35">
      <c r="HM97"/>
    </row>
  </sheetData>
  <sortState xmlns:xlrd2="http://schemas.microsoft.com/office/spreadsheetml/2017/richdata2" ref="A2:HN44">
    <sortCondition ref="B2:B44"/>
  </sortState>
  <hyperlinks>
    <hyperlink ref="B27" r:id="rId1" display="kjohns15@tamu.edu" xr:uid="{FA352B40-1FFB-445D-9DA8-818CE1964388}"/>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2DABC-25C6-4131-A1BE-B2016D6171FB}">
  <sheetPr>
    <outlinePr summaryBelow="0" summaryRight="0"/>
  </sheetPr>
  <dimension ref="A1:IC97"/>
  <sheetViews>
    <sheetView workbookViewId="0">
      <pane ySplit="1" topLeftCell="A2" activePane="bottomLeft" state="frozen"/>
      <selection pane="bottomLeft" activeCell="P23" sqref="P23"/>
    </sheetView>
  </sheetViews>
  <sheetFormatPr defaultColWidth="14.453125" defaultRowHeight="15.75" customHeight="1" x14ac:dyDescent="0.25"/>
  <cols>
    <col min="1" max="1" width="21.54296875" style="1" customWidth="1"/>
    <col min="2" max="2" width="44.6328125" style="1" customWidth="1"/>
    <col min="3" max="225" width="21.54296875" style="1" customWidth="1"/>
    <col min="226" max="16384" width="14.453125" style="1"/>
  </cols>
  <sheetData>
    <row r="1" spans="1:237" ht="15.75" customHeight="1" x14ac:dyDescent="0.25">
      <c r="A1" s="2" t="s">
        <v>1345</v>
      </c>
      <c r="B1" s="2" t="s">
        <v>2286</v>
      </c>
      <c r="C1" s="2" t="s">
        <v>1616</v>
      </c>
      <c r="D1" s="2"/>
      <c r="E1" s="2"/>
      <c r="F1" s="2"/>
      <c r="G1" s="2"/>
      <c r="H1" s="2"/>
      <c r="I1" s="2"/>
      <c r="J1" s="187" t="s">
        <v>1749</v>
      </c>
      <c r="K1" s="2" t="s">
        <v>1297</v>
      </c>
      <c r="L1" s="187" t="s">
        <v>1750</v>
      </c>
      <c r="M1" s="2" t="s">
        <v>1317</v>
      </c>
      <c r="N1" s="2" t="s">
        <v>1318</v>
      </c>
      <c r="O1" s="2" t="s">
        <v>1317</v>
      </c>
      <c r="P1" s="2" t="s">
        <v>1316</v>
      </c>
      <c r="Q1" s="2" t="s">
        <v>1315</v>
      </c>
      <c r="R1" s="2" t="s">
        <v>1314</v>
      </c>
      <c r="S1" s="2" t="s">
        <v>1313</v>
      </c>
      <c r="T1" s="2" t="s">
        <v>1312</v>
      </c>
      <c r="U1" s="2" t="s">
        <v>1311</v>
      </c>
      <c r="V1" s="2" t="s">
        <v>1310</v>
      </c>
      <c r="W1" s="2" t="s">
        <v>1309</v>
      </c>
      <c r="X1" s="2" t="s">
        <v>1308</v>
      </c>
      <c r="Y1" s="2" t="s">
        <v>1307</v>
      </c>
      <c r="Z1" s="2" t="s">
        <v>1306</v>
      </c>
      <c r="AA1" s="2" t="s">
        <v>1751</v>
      </c>
      <c r="AB1" s="2" t="s">
        <v>1304</v>
      </c>
      <c r="AC1" s="2" t="s">
        <v>1303</v>
      </c>
      <c r="AD1" s="2" t="s">
        <v>1302</v>
      </c>
      <c r="AE1" s="2" t="s">
        <v>1301</v>
      </c>
      <c r="AF1" s="2" t="s">
        <v>1300</v>
      </c>
      <c r="AG1" s="2" t="s">
        <v>1299</v>
      </c>
      <c r="AH1" s="2" t="s">
        <v>1298</v>
      </c>
      <c r="AI1" s="2" t="s">
        <v>1297</v>
      </c>
      <c r="AJ1" s="2" t="s">
        <v>1752</v>
      </c>
      <c r="AK1" s="2" t="s">
        <v>1753</v>
      </c>
      <c r="AL1" s="2" t="s">
        <v>1754</v>
      </c>
      <c r="AM1" s="2" t="s">
        <v>1755</v>
      </c>
      <c r="AN1" s="2" t="s">
        <v>1756</v>
      </c>
      <c r="AO1" s="2" t="s">
        <v>1757</v>
      </c>
      <c r="AP1" s="2" t="s">
        <v>1758</v>
      </c>
      <c r="AQ1" s="2" t="s">
        <v>1289</v>
      </c>
      <c r="AR1" s="2" t="s">
        <v>1288</v>
      </c>
      <c r="AS1" s="2" t="s">
        <v>1287</v>
      </c>
      <c r="AT1" s="2" t="s">
        <v>1286</v>
      </c>
      <c r="AU1" s="2" t="s">
        <v>1285</v>
      </c>
      <c r="AV1" s="2" t="s">
        <v>1284</v>
      </c>
      <c r="AW1" s="2" t="s">
        <v>1283</v>
      </c>
      <c r="AX1" s="2" t="s">
        <v>1282</v>
      </c>
      <c r="AY1" s="2" t="s">
        <v>1281</v>
      </c>
      <c r="AZ1" s="2" t="s">
        <v>1280</v>
      </c>
      <c r="BA1" s="2" t="s">
        <v>1279</v>
      </c>
      <c r="BB1" s="2" t="s">
        <v>1278</v>
      </c>
      <c r="BC1" s="2" t="s">
        <v>1277</v>
      </c>
      <c r="BD1" s="2" t="s">
        <v>1276</v>
      </c>
      <c r="BE1" s="2" t="s">
        <v>1275</v>
      </c>
      <c r="BF1" s="2" t="s">
        <v>1274</v>
      </c>
      <c r="BG1" s="2" t="s">
        <v>1273</v>
      </c>
      <c r="BH1" s="2" t="s">
        <v>1272</v>
      </c>
      <c r="BI1" s="2" t="s">
        <v>1271</v>
      </c>
      <c r="BJ1" s="2" t="s">
        <v>1270</v>
      </c>
      <c r="BK1" s="2" t="s">
        <v>1269</v>
      </c>
      <c r="BL1" s="2" t="s">
        <v>1268</v>
      </c>
      <c r="BM1" s="2" t="s">
        <v>1267</v>
      </c>
      <c r="BN1" s="2" t="s">
        <v>1266</v>
      </c>
      <c r="BO1" s="2" t="s">
        <v>1265</v>
      </c>
      <c r="BP1" s="2" t="s">
        <v>1264</v>
      </c>
      <c r="BQ1" s="2" t="s">
        <v>1263</v>
      </c>
      <c r="BR1" s="2" t="s">
        <v>1262</v>
      </c>
      <c r="BS1" s="2" t="s">
        <v>1261</v>
      </c>
      <c r="BT1" s="2" t="s">
        <v>1260</v>
      </c>
      <c r="BU1" s="2" t="s">
        <v>1259</v>
      </c>
      <c r="BV1" s="2" t="s">
        <v>1759</v>
      </c>
      <c r="BW1" s="2" t="s">
        <v>1760</v>
      </c>
      <c r="BX1" s="2" t="s">
        <v>1761</v>
      </c>
      <c r="BY1" s="2" t="s">
        <v>1762</v>
      </c>
      <c r="BZ1" s="2" t="s">
        <v>1763</v>
      </c>
      <c r="CA1" s="2" t="s">
        <v>1764</v>
      </c>
      <c r="CB1" s="2" t="s">
        <v>1765</v>
      </c>
      <c r="CC1" s="2" t="s">
        <v>1251</v>
      </c>
      <c r="CD1" s="2" t="s">
        <v>1766</v>
      </c>
      <c r="CE1" s="2" t="s">
        <v>1767</v>
      </c>
      <c r="CF1" s="2" t="s">
        <v>1768</v>
      </c>
      <c r="CG1" s="2" t="s">
        <v>1769</v>
      </c>
      <c r="CH1" s="2" t="s">
        <v>1770</v>
      </c>
      <c r="CI1" s="2" t="s">
        <v>1771</v>
      </c>
      <c r="CJ1" s="2" t="s">
        <v>1772</v>
      </c>
      <c r="CK1" s="2" t="s">
        <v>1773</v>
      </c>
      <c r="CL1" s="2" t="s">
        <v>1774</v>
      </c>
      <c r="CM1" s="2" t="s">
        <v>1775</v>
      </c>
      <c r="CN1" s="2" t="s">
        <v>1776</v>
      </c>
      <c r="CO1" s="2" t="s">
        <v>1777</v>
      </c>
      <c r="CP1" s="2" t="s">
        <v>1778</v>
      </c>
      <c r="CQ1" s="2" t="s">
        <v>1779</v>
      </c>
      <c r="CR1" s="2" t="s">
        <v>1780</v>
      </c>
      <c r="CS1" s="2" t="s">
        <v>1781</v>
      </c>
      <c r="CT1" s="2" t="s">
        <v>1782</v>
      </c>
      <c r="CU1" s="2" t="s">
        <v>1233</v>
      </c>
      <c r="CV1" s="2" t="s">
        <v>1783</v>
      </c>
      <c r="CW1" s="2" t="s">
        <v>1784</v>
      </c>
      <c r="CX1" s="2" t="s">
        <v>1785</v>
      </c>
      <c r="CY1" s="2" t="s">
        <v>1786</v>
      </c>
      <c r="CZ1" s="2" t="s">
        <v>1787</v>
      </c>
      <c r="DA1" s="2" t="s">
        <v>1788</v>
      </c>
      <c r="DB1" s="2" t="s">
        <v>1789</v>
      </c>
      <c r="DC1" s="2" t="s">
        <v>1790</v>
      </c>
      <c r="DD1" s="2" t="s">
        <v>1791</v>
      </c>
      <c r="DE1" s="2" t="s">
        <v>1792</v>
      </c>
      <c r="DF1" s="2" t="s">
        <v>1793</v>
      </c>
      <c r="DG1" s="2" t="s">
        <v>1794</v>
      </c>
      <c r="DH1" s="2" t="s">
        <v>1795</v>
      </c>
      <c r="DI1" s="2" t="s">
        <v>1796</v>
      </c>
      <c r="DJ1" s="2" t="s">
        <v>1797</v>
      </c>
      <c r="DK1" s="2" t="s">
        <v>1798</v>
      </c>
      <c r="DL1" s="2" t="s">
        <v>1799</v>
      </c>
      <c r="DM1" s="2" t="s">
        <v>1800</v>
      </c>
      <c r="DN1" s="2" t="s">
        <v>1801</v>
      </c>
      <c r="DO1" s="2" t="s">
        <v>1802</v>
      </c>
      <c r="DP1" s="2" t="s">
        <v>1803</v>
      </c>
      <c r="DQ1" s="2" t="s">
        <v>1211</v>
      </c>
      <c r="DR1" s="2" t="s">
        <v>1210</v>
      </c>
      <c r="DS1" s="2" t="s">
        <v>1209</v>
      </c>
      <c r="DT1" s="2" t="s">
        <v>1208</v>
      </c>
      <c r="DU1" s="2" t="s">
        <v>1207</v>
      </c>
      <c r="DV1" s="2" t="s">
        <v>1206</v>
      </c>
      <c r="DW1" s="2" t="s">
        <v>1205</v>
      </c>
      <c r="DX1" s="2" t="s">
        <v>1204</v>
      </c>
      <c r="DY1" s="2" t="s">
        <v>1203</v>
      </c>
      <c r="DZ1" s="2" t="s">
        <v>1202</v>
      </c>
      <c r="EA1" s="2" t="s">
        <v>1201</v>
      </c>
      <c r="EB1" s="2" t="s">
        <v>1804</v>
      </c>
      <c r="EC1" s="2" t="s">
        <v>1199</v>
      </c>
      <c r="ED1" s="2" t="s">
        <v>1198</v>
      </c>
      <c r="EE1" s="2" t="s">
        <v>1197</v>
      </c>
      <c r="EF1" s="2" t="s">
        <v>1196</v>
      </c>
      <c r="EG1" s="2" t="s">
        <v>1805</v>
      </c>
      <c r="EH1" s="2" t="s">
        <v>1191</v>
      </c>
      <c r="EI1" s="2" t="s">
        <v>1806</v>
      </c>
      <c r="EJ1" s="2" t="s">
        <v>1189</v>
      </c>
      <c r="EK1" s="2" t="s">
        <v>1807</v>
      </c>
      <c r="EL1" s="2" t="s">
        <v>1808</v>
      </c>
      <c r="EM1" s="2" t="s">
        <v>1809</v>
      </c>
      <c r="EN1" s="2" t="s">
        <v>1185</v>
      </c>
      <c r="EO1" s="2" t="s">
        <v>1810</v>
      </c>
      <c r="EP1" s="2" t="s">
        <v>1811</v>
      </c>
      <c r="EQ1" s="2" t="s">
        <v>1615</v>
      </c>
      <c r="ER1" s="2" t="s">
        <v>1181</v>
      </c>
      <c r="ES1" s="2" t="s">
        <v>1180</v>
      </c>
      <c r="ET1" s="2" t="s">
        <v>1179</v>
      </c>
      <c r="EU1" s="2" t="s">
        <v>1178</v>
      </c>
      <c r="EV1" s="2" t="s">
        <v>1177</v>
      </c>
      <c r="EW1" s="2" t="s">
        <v>1176</v>
      </c>
      <c r="EX1" s="2" t="s">
        <v>1175</v>
      </c>
      <c r="EY1" s="2" t="s">
        <v>1174</v>
      </c>
      <c r="EZ1" s="2" t="s">
        <v>1173</v>
      </c>
      <c r="FA1" s="2" t="s">
        <v>1812</v>
      </c>
      <c r="FB1" s="2" t="s">
        <v>1171</v>
      </c>
      <c r="FC1" s="2" t="s">
        <v>1170</v>
      </c>
      <c r="FD1" s="2" t="s">
        <v>1169</v>
      </c>
      <c r="FE1" s="2" t="s">
        <v>1168</v>
      </c>
      <c r="FF1" s="2" t="s">
        <v>1167</v>
      </c>
      <c r="FG1" s="2" t="s">
        <v>1166</v>
      </c>
      <c r="FH1" s="2" t="s">
        <v>1165</v>
      </c>
      <c r="FI1" s="2" t="s">
        <v>1164</v>
      </c>
      <c r="FJ1" s="2" t="s">
        <v>1163</v>
      </c>
      <c r="FK1" s="2" t="s">
        <v>1162</v>
      </c>
      <c r="FL1" s="2" t="s">
        <v>1161</v>
      </c>
      <c r="FM1" s="2" t="s">
        <v>1160</v>
      </c>
      <c r="FN1" s="2" t="s">
        <v>1159</v>
      </c>
      <c r="FO1" s="2" t="s">
        <v>1158</v>
      </c>
      <c r="FP1" s="2" t="s">
        <v>1157</v>
      </c>
      <c r="FQ1" s="2" t="s">
        <v>1156</v>
      </c>
      <c r="FR1" s="2" t="s">
        <v>1155</v>
      </c>
      <c r="FS1" s="2" t="s">
        <v>1154</v>
      </c>
      <c r="FT1" s="2" t="s">
        <v>1153</v>
      </c>
      <c r="FU1" s="2" t="s">
        <v>1152</v>
      </c>
      <c r="FV1" s="2" t="s">
        <v>1151</v>
      </c>
      <c r="FW1" s="2" t="s">
        <v>1150</v>
      </c>
      <c r="FX1" s="2" t="s">
        <v>1813</v>
      </c>
      <c r="FY1" s="2" t="s">
        <v>1814</v>
      </c>
      <c r="FZ1" s="2" t="s">
        <v>1815</v>
      </c>
      <c r="GA1" s="2" t="s">
        <v>1816</v>
      </c>
      <c r="GB1" s="2" t="s">
        <v>1817</v>
      </c>
      <c r="GC1" s="2" t="s">
        <v>1818</v>
      </c>
      <c r="GD1" s="2" t="s">
        <v>1819</v>
      </c>
      <c r="GE1" s="2" t="s">
        <v>1820</v>
      </c>
      <c r="GF1" s="2" t="s">
        <v>1613</v>
      </c>
      <c r="GG1" s="2" t="s">
        <v>1140</v>
      </c>
      <c r="GH1" s="2" t="s">
        <v>1140</v>
      </c>
      <c r="GI1" s="2" t="s">
        <v>1140</v>
      </c>
      <c r="GJ1" s="2" t="s">
        <v>1140</v>
      </c>
      <c r="GK1" s="2" t="s">
        <v>1140</v>
      </c>
      <c r="GL1" s="2" t="s">
        <v>1140</v>
      </c>
      <c r="GM1" s="2" t="s">
        <v>1140</v>
      </c>
      <c r="GN1" s="2" t="s">
        <v>1140</v>
      </c>
      <c r="GO1" s="2" t="s">
        <v>1140</v>
      </c>
      <c r="GP1" s="2" t="s">
        <v>1140</v>
      </c>
      <c r="GQ1" s="2" t="s">
        <v>1140</v>
      </c>
      <c r="GR1" s="2" t="s">
        <v>1140</v>
      </c>
      <c r="GS1" s="2" t="s">
        <v>1140</v>
      </c>
      <c r="GT1" s="2" t="s">
        <v>1140</v>
      </c>
      <c r="GU1" s="2" t="s">
        <v>1140</v>
      </c>
      <c r="GV1" s="2" t="s">
        <v>1140</v>
      </c>
      <c r="GW1" s="2" t="s">
        <v>1140</v>
      </c>
      <c r="GX1" s="2" t="s">
        <v>1140</v>
      </c>
      <c r="GY1" s="2" t="s">
        <v>1140</v>
      </c>
      <c r="GZ1" s="2" t="s">
        <v>1140</v>
      </c>
      <c r="HA1" s="2" t="s">
        <v>1140</v>
      </c>
      <c r="HB1" s="2" t="s">
        <v>1140</v>
      </c>
      <c r="HC1" s="2" t="s">
        <v>1140</v>
      </c>
      <c r="HD1" s="2" t="s">
        <v>1140</v>
      </c>
      <c r="HE1" s="2" t="s">
        <v>1140</v>
      </c>
      <c r="HF1" s="2" t="s">
        <v>1140</v>
      </c>
      <c r="HG1" s="2" t="s">
        <v>1140</v>
      </c>
      <c r="HH1" s="2" t="s">
        <v>1140</v>
      </c>
      <c r="HI1" s="2" t="s">
        <v>1140</v>
      </c>
      <c r="HJ1" s="2" t="s">
        <v>1140</v>
      </c>
      <c r="HK1" s="2" t="s">
        <v>1140</v>
      </c>
      <c r="HL1" s="2" t="s">
        <v>1140</v>
      </c>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75" customHeight="1" x14ac:dyDescent="0.35">
      <c r="A2" s="4">
        <v>43971.54358646991</v>
      </c>
      <c r="B2" s="2" t="s">
        <v>2541</v>
      </c>
      <c r="C2" s="2">
        <v>11</v>
      </c>
      <c r="D2" s="2"/>
      <c r="E2" s="2"/>
      <c r="F2" s="2"/>
      <c r="G2" s="2"/>
      <c r="H2" s="2"/>
      <c r="I2" s="2"/>
      <c r="J2" s="2" t="s">
        <v>9</v>
      </c>
      <c r="K2" s="2" t="s">
        <v>1686</v>
      </c>
      <c r="L2" s="2" t="s">
        <v>9</v>
      </c>
      <c r="M2" s="2" t="s">
        <v>212</v>
      </c>
      <c r="N2" s="2" t="s">
        <v>7</v>
      </c>
      <c r="P2" s="2">
        <v>1</v>
      </c>
      <c r="Q2" s="2" t="s">
        <v>20</v>
      </c>
      <c r="R2" s="2" t="s">
        <v>40</v>
      </c>
      <c r="S2" s="2" t="s">
        <v>20</v>
      </c>
      <c r="T2" s="2" t="s">
        <v>20</v>
      </c>
      <c r="U2" s="2" t="s">
        <v>20</v>
      </c>
      <c r="V2" s="2" t="s">
        <v>80</v>
      </c>
      <c r="W2" s="2" t="s">
        <v>20</v>
      </c>
      <c r="X2" s="2" t="s">
        <v>20</v>
      </c>
      <c r="Y2" s="2" t="s">
        <v>20</v>
      </c>
      <c r="Z2" s="2" t="s">
        <v>133</v>
      </c>
      <c r="AA2" s="2" t="s">
        <v>9</v>
      </c>
      <c r="AB2" s="2" t="s">
        <v>1685</v>
      </c>
      <c r="AC2" s="2" t="s">
        <v>7</v>
      </c>
      <c r="AD2" s="2" t="s">
        <v>121</v>
      </c>
      <c r="AE2" s="2" t="s">
        <v>7</v>
      </c>
      <c r="AF2" s="2" t="s">
        <v>20</v>
      </c>
      <c r="AH2" s="2" t="s">
        <v>7</v>
      </c>
      <c r="AI2" s="2" t="s">
        <v>121</v>
      </c>
      <c r="AJ2" s="2">
        <v>0</v>
      </c>
      <c r="AK2" s="2">
        <v>0</v>
      </c>
      <c r="AL2" s="2">
        <v>0</v>
      </c>
      <c r="AM2" s="2">
        <v>0</v>
      </c>
      <c r="AN2" s="2">
        <v>0</v>
      </c>
      <c r="AO2" s="2">
        <v>0</v>
      </c>
      <c r="AP2" s="2">
        <v>0</v>
      </c>
      <c r="AQ2" s="2">
        <v>3</v>
      </c>
      <c r="AR2" s="2">
        <v>4</v>
      </c>
      <c r="AS2" s="2">
        <v>1</v>
      </c>
      <c r="AT2" s="2">
        <v>2</v>
      </c>
      <c r="AU2" s="2">
        <v>4</v>
      </c>
      <c r="AV2" s="2">
        <v>1</v>
      </c>
      <c r="AW2" s="2">
        <v>1</v>
      </c>
      <c r="AX2" s="2">
        <v>3</v>
      </c>
      <c r="AY2" s="2">
        <v>1</v>
      </c>
      <c r="AZ2" s="2">
        <v>4</v>
      </c>
      <c r="BA2" s="2">
        <v>3</v>
      </c>
      <c r="BB2" s="2">
        <v>1</v>
      </c>
      <c r="BC2" s="2">
        <v>1</v>
      </c>
      <c r="BD2" s="2">
        <v>1</v>
      </c>
      <c r="BE2" s="2">
        <v>4</v>
      </c>
      <c r="BF2" s="2">
        <v>4</v>
      </c>
      <c r="BG2" s="2">
        <v>1</v>
      </c>
      <c r="BH2" s="2">
        <v>1</v>
      </c>
      <c r="BI2" s="2">
        <v>3</v>
      </c>
      <c r="BJ2" s="2">
        <v>3</v>
      </c>
      <c r="BK2" s="2">
        <v>0</v>
      </c>
      <c r="BL2" s="2">
        <v>0</v>
      </c>
      <c r="BM2" s="2">
        <v>0</v>
      </c>
      <c r="BN2" s="2">
        <v>0</v>
      </c>
      <c r="BO2" s="2">
        <v>0</v>
      </c>
      <c r="BP2" s="2">
        <v>0</v>
      </c>
      <c r="BQ2" s="2">
        <v>0</v>
      </c>
      <c r="BR2" s="2">
        <v>0</v>
      </c>
      <c r="BS2" s="2">
        <v>0</v>
      </c>
      <c r="BT2" s="2">
        <v>0</v>
      </c>
      <c r="BU2" s="2">
        <v>0</v>
      </c>
      <c r="BV2" s="2">
        <v>0</v>
      </c>
      <c r="BW2" s="2">
        <v>0</v>
      </c>
      <c r="BX2" s="2">
        <v>0</v>
      </c>
      <c r="BY2" s="2">
        <v>0</v>
      </c>
      <c r="BZ2" s="2">
        <v>0</v>
      </c>
      <c r="CA2" s="2">
        <v>0</v>
      </c>
      <c r="CB2" s="2">
        <v>2</v>
      </c>
      <c r="CC2" s="2">
        <v>1</v>
      </c>
      <c r="CD2" s="2">
        <v>0</v>
      </c>
      <c r="CE2" s="2">
        <v>0</v>
      </c>
      <c r="CF2" s="2">
        <v>0</v>
      </c>
      <c r="CG2" s="2">
        <v>0</v>
      </c>
      <c r="CH2" s="2">
        <v>0</v>
      </c>
      <c r="CI2" s="2">
        <v>0</v>
      </c>
      <c r="CJ2" s="2">
        <v>1</v>
      </c>
      <c r="CK2" s="2">
        <v>0</v>
      </c>
      <c r="CL2" s="2">
        <v>0</v>
      </c>
      <c r="CM2" s="2">
        <v>0</v>
      </c>
      <c r="CN2" s="2">
        <v>0</v>
      </c>
      <c r="CO2" s="2">
        <v>0</v>
      </c>
      <c r="CP2" s="2">
        <v>0</v>
      </c>
      <c r="CQ2" s="2">
        <v>0</v>
      </c>
      <c r="CR2" s="2">
        <v>0</v>
      </c>
      <c r="CS2" s="2">
        <v>0</v>
      </c>
      <c r="CT2" s="2">
        <v>0</v>
      </c>
      <c r="CU2" s="2">
        <v>0</v>
      </c>
      <c r="CV2" s="2">
        <v>1</v>
      </c>
      <c r="CW2" s="2">
        <v>1</v>
      </c>
      <c r="CX2" s="2">
        <v>1</v>
      </c>
      <c r="CY2" s="2">
        <v>2</v>
      </c>
      <c r="CZ2" s="2">
        <v>1</v>
      </c>
      <c r="DA2" s="2">
        <v>3</v>
      </c>
      <c r="DB2" s="2">
        <v>2</v>
      </c>
      <c r="DC2" s="2">
        <v>3</v>
      </c>
      <c r="DD2" s="2">
        <v>1</v>
      </c>
      <c r="DE2" s="2">
        <v>1</v>
      </c>
      <c r="DF2" s="2">
        <v>1</v>
      </c>
      <c r="DG2" s="2">
        <v>1</v>
      </c>
      <c r="DH2" s="2">
        <v>1</v>
      </c>
      <c r="DI2" s="2">
        <v>3</v>
      </c>
      <c r="DJ2" s="2">
        <v>1</v>
      </c>
      <c r="DK2" s="2">
        <v>1</v>
      </c>
      <c r="DL2" s="2">
        <v>3</v>
      </c>
      <c r="DM2" s="2">
        <v>1</v>
      </c>
      <c r="DN2" s="2">
        <v>1</v>
      </c>
      <c r="DO2" s="2" t="s">
        <v>871</v>
      </c>
      <c r="DP2" s="2">
        <v>9</v>
      </c>
      <c r="DQ2" s="2" t="s">
        <v>516</v>
      </c>
      <c r="DR2" s="2">
        <v>9</v>
      </c>
      <c r="DS2" s="2" t="s">
        <v>26</v>
      </c>
      <c r="DT2" s="2" t="s">
        <v>26</v>
      </c>
      <c r="DU2" s="2" t="s">
        <v>69</v>
      </c>
      <c r="DV2" s="2" t="s">
        <v>26</v>
      </c>
      <c r="DW2" s="2" t="s">
        <v>26</v>
      </c>
      <c r="DX2" s="2" t="s">
        <v>26</v>
      </c>
      <c r="DY2" s="2" t="s">
        <v>26</v>
      </c>
      <c r="DZ2" s="2" t="s">
        <v>26</v>
      </c>
      <c r="EA2" s="2" t="s">
        <v>26</v>
      </c>
      <c r="EB2" s="2" t="s">
        <v>102</v>
      </c>
      <c r="EC2" s="2" t="s">
        <v>26</v>
      </c>
      <c r="ED2" s="2" t="s">
        <v>25</v>
      </c>
      <c r="EE2" s="2" t="s">
        <v>101</v>
      </c>
      <c r="EF2" s="2" t="s">
        <v>100</v>
      </c>
      <c r="EG2" s="2">
        <v>0</v>
      </c>
      <c r="EH2" s="2" t="s">
        <v>7</v>
      </c>
      <c r="EI2" s="2" t="s">
        <v>9</v>
      </c>
      <c r="EJ2" s="2" t="s">
        <v>1684</v>
      </c>
      <c r="EK2" s="2" t="s">
        <v>21</v>
      </c>
      <c r="EL2" s="2" t="s">
        <v>22</v>
      </c>
      <c r="EM2" s="2">
        <v>5</v>
      </c>
      <c r="EN2" s="2">
        <v>3</v>
      </c>
      <c r="EO2" s="2">
        <v>5</v>
      </c>
      <c r="EP2" s="2">
        <v>1</v>
      </c>
      <c r="EQ2" s="2" t="s">
        <v>1346</v>
      </c>
      <c r="ER2" s="2" t="s">
        <v>16</v>
      </c>
      <c r="ES2" s="2" t="s">
        <v>19</v>
      </c>
      <c r="ET2" s="2" t="s">
        <v>18</v>
      </c>
      <c r="EU2" s="2" t="s">
        <v>20</v>
      </c>
      <c r="EV2" s="2">
        <v>3</v>
      </c>
      <c r="EW2" s="2">
        <v>5</v>
      </c>
      <c r="EX2" s="2">
        <v>1</v>
      </c>
      <c r="EY2" s="2">
        <v>5</v>
      </c>
      <c r="FA2" s="2" t="s">
        <v>14</v>
      </c>
      <c r="FB2" s="2" t="s">
        <v>7</v>
      </c>
      <c r="FC2" s="2" t="s">
        <v>94</v>
      </c>
      <c r="FD2" s="2" t="s">
        <v>14</v>
      </c>
      <c r="FE2" s="2" t="s">
        <v>7</v>
      </c>
      <c r="FF2" s="2" t="s">
        <v>7</v>
      </c>
      <c r="FG2" s="2" t="s">
        <v>7</v>
      </c>
      <c r="FH2" s="2" t="s">
        <v>93</v>
      </c>
      <c r="FI2" s="2" t="s">
        <v>92</v>
      </c>
      <c r="FK2" s="2" t="s">
        <v>7</v>
      </c>
      <c r="FM2" s="2" t="s">
        <v>368</v>
      </c>
      <c r="FN2" s="2" t="s">
        <v>9</v>
      </c>
      <c r="FO2" s="2" t="s">
        <v>9</v>
      </c>
      <c r="FP2" s="2" t="s">
        <v>9</v>
      </c>
      <c r="FR2" s="2" t="s">
        <v>9</v>
      </c>
      <c r="FS2" s="2" t="s">
        <v>7</v>
      </c>
      <c r="FT2" s="2" t="s">
        <v>121</v>
      </c>
      <c r="FV2" s="2" t="s">
        <v>7</v>
      </c>
      <c r="FW2" s="2" t="s">
        <v>55</v>
      </c>
      <c r="GE2" s="2">
        <v>8</v>
      </c>
      <c r="GF2" s="2" t="s">
        <v>5</v>
      </c>
      <c r="GN2" s="2" t="s">
        <v>4</v>
      </c>
      <c r="GR2" s="2" t="s">
        <v>336</v>
      </c>
      <c r="GT2" s="2" t="s">
        <v>356</v>
      </c>
      <c r="GU2" s="2" t="s">
        <v>355</v>
      </c>
      <c r="GV2" s="2" t="s">
        <v>1</v>
      </c>
      <c r="HL2" s="2" t="s">
        <v>0</v>
      </c>
      <c r="HM2">
        <f>SUM(CV2:DN2)</f>
        <v>29</v>
      </c>
      <c r="HN2">
        <f>CT2+CR2+CA2+CN2+BP2</f>
        <v>0</v>
      </c>
      <c r="HO2">
        <f>CS2+CP2+CH2+BW2+BS2+BO2</f>
        <v>0</v>
      </c>
      <c r="HP2" s="1">
        <f>CQ2+CL2+CG2+CD2+BX2+BV2+BR2+BN2</f>
        <v>0</v>
      </c>
      <c r="HQ2" s="1">
        <f>CK2+CF2+BZ2+BY2+BT2+BK2</f>
        <v>0</v>
      </c>
      <c r="HR2" s="1">
        <f>CO2+CI2+CE2+CC2+BU2+BQ2+BL2</f>
        <v>1</v>
      </c>
      <c r="HS2" s="1">
        <f>CU2+CM2+CJ2+CB2+BM2</f>
        <v>3</v>
      </c>
      <c r="HT2" s="1">
        <f>(5-AQ2)+(5-AR2)+AS2+AT2+(5-AU2)+AV2+AW2+(5-AX2)+AY2+(5-AZ2)+(5-BA2)+BB2+BC2+BD2+(5-BE2)+(5-BF2)+BG2+BH2+(5-BI2)+(5-BJ2)</f>
        <v>26</v>
      </c>
      <c r="HU2" s="1">
        <f>(AJ2*(AK2*8))+(AL2*(AM2*4))+(AN2*(AO2*2.5))</f>
        <v>0</v>
      </c>
      <c r="HV2" s="1">
        <v>1</v>
      </c>
      <c r="HW2" s="1">
        <v>0</v>
      </c>
      <c r="HX2" s="1">
        <v>0</v>
      </c>
      <c r="HY2" s="1">
        <v>0</v>
      </c>
      <c r="HZ2" s="1">
        <v>1</v>
      </c>
      <c r="IA2" s="1">
        <v>0</v>
      </c>
      <c r="IB2" s="1">
        <v>2</v>
      </c>
      <c r="IC2" s="1">
        <v>4</v>
      </c>
    </row>
    <row r="3" spans="1:237" ht="15.75" customHeight="1" x14ac:dyDescent="0.35">
      <c r="A3" s="4">
        <v>43975.287720138891</v>
      </c>
      <c r="B3" s="2" t="s">
        <v>2544</v>
      </c>
      <c r="C3" s="2">
        <v>12</v>
      </c>
      <c r="D3" s="2"/>
      <c r="E3" s="2"/>
      <c r="F3" s="2"/>
      <c r="G3" s="2"/>
      <c r="H3" s="2"/>
      <c r="I3" s="2"/>
      <c r="J3" s="2" t="s">
        <v>7</v>
      </c>
      <c r="L3" s="2" t="s">
        <v>7</v>
      </c>
      <c r="M3" s="2" t="s">
        <v>351</v>
      </c>
      <c r="N3" s="2" t="s">
        <v>7</v>
      </c>
      <c r="Q3" s="2" t="s">
        <v>20</v>
      </c>
      <c r="R3" s="2" t="s">
        <v>40</v>
      </c>
      <c r="S3" s="2" t="s">
        <v>20</v>
      </c>
      <c r="T3" s="2" t="s">
        <v>20</v>
      </c>
      <c r="U3" s="2" t="s">
        <v>20</v>
      </c>
      <c r="V3" s="2" t="s">
        <v>39</v>
      </c>
      <c r="W3" s="2">
        <v>5</v>
      </c>
      <c r="X3" s="2">
        <v>1</v>
      </c>
      <c r="Y3" s="2" t="s">
        <v>20</v>
      </c>
      <c r="Z3" s="2" t="s">
        <v>38</v>
      </c>
      <c r="AA3" s="2" t="s">
        <v>7</v>
      </c>
      <c r="AC3" s="2" t="s">
        <v>7</v>
      </c>
      <c r="AE3" s="2" t="s">
        <v>9</v>
      </c>
      <c r="AF3" s="2" t="s">
        <v>112</v>
      </c>
      <c r="AG3" s="2" t="s">
        <v>34</v>
      </c>
      <c r="AH3" s="2" t="s">
        <v>7</v>
      </c>
      <c r="AJ3" s="2">
        <v>2</v>
      </c>
      <c r="AK3" s="2">
        <v>60</v>
      </c>
      <c r="AL3" s="2">
        <v>0</v>
      </c>
      <c r="AM3" s="1">
        <v>0</v>
      </c>
      <c r="AN3" s="2">
        <v>7</v>
      </c>
      <c r="AO3" s="2">
        <v>210</v>
      </c>
      <c r="AP3" s="2">
        <v>180</v>
      </c>
      <c r="AQ3" s="2">
        <v>2</v>
      </c>
      <c r="AR3" s="2">
        <v>3</v>
      </c>
      <c r="AS3" s="2">
        <v>2</v>
      </c>
      <c r="AT3" s="2">
        <v>2</v>
      </c>
      <c r="AU3" s="2">
        <v>4</v>
      </c>
      <c r="AV3" s="2">
        <v>1</v>
      </c>
      <c r="AW3" s="2">
        <v>1</v>
      </c>
      <c r="AX3" s="2">
        <v>3</v>
      </c>
      <c r="AY3" s="2">
        <v>1</v>
      </c>
      <c r="AZ3" s="2">
        <v>3</v>
      </c>
      <c r="BA3" s="2">
        <v>4</v>
      </c>
      <c r="BB3" s="2">
        <v>1</v>
      </c>
      <c r="BC3" s="2">
        <v>2</v>
      </c>
      <c r="BD3" s="2">
        <v>1</v>
      </c>
      <c r="BE3" s="2">
        <v>2</v>
      </c>
      <c r="BF3" s="2">
        <v>2</v>
      </c>
      <c r="BG3" s="2">
        <v>1</v>
      </c>
      <c r="BH3" s="2">
        <v>1</v>
      </c>
      <c r="BI3" s="2">
        <v>3</v>
      </c>
      <c r="BJ3" s="2">
        <v>3</v>
      </c>
      <c r="BK3" s="2">
        <v>1</v>
      </c>
      <c r="BL3" s="2">
        <v>1</v>
      </c>
      <c r="BM3" s="2">
        <v>2</v>
      </c>
      <c r="BN3" s="2">
        <v>0</v>
      </c>
      <c r="BO3" s="2">
        <v>2</v>
      </c>
      <c r="BP3" s="2">
        <v>0</v>
      </c>
      <c r="BQ3" s="2">
        <v>1</v>
      </c>
      <c r="BR3" s="2">
        <v>1</v>
      </c>
      <c r="BS3" s="2">
        <v>3</v>
      </c>
      <c r="BT3" s="2">
        <v>2</v>
      </c>
      <c r="BU3" s="2">
        <v>1</v>
      </c>
      <c r="BV3" s="2">
        <v>1</v>
      </c>
      <c r="BW3" s="2">
        <v>2</v>
      </c>
      <c r="BX3" s="2">
        <v>0</v>
      </c>
      <c r="BY3" s="2">
        <v>0</v>
      </c>
      <c r="BZ3" s="2">
        <v>1</v>
      </c>
      <c r="CA3" s="2">
        <v>0</v>
      </c>
      <c r="CB3" s="2">
        <v>1</v>
      </c>
      <c r="CC3" s="2">
        <v>1</v>
      </c>
      <c r="CD3" s="2">
        <v>0</v>
      </c>
      <c r="CE3" s="2">
        <v>0</v>
      </c>
      <c r="CF3" s="2">
        <v>1</v>
      </c>
      <c r="CG3" s="2">
        <v>0</v>
      </c>
      <c r="CH3" s="2">
        <v>3</v>
      </c>
      <c r="CI3" s="2">
        <v>2</v>
      </c>
      <c r="CJ3" s="2">
        <v>1</v>
      </c>
      <c r="CK3" s="2">
        <v>0</v>
      </c>
      <c r="CL3" s="2">
        <v>0</v>
      </c>
      <c r="CM3" s="2">
        <v>1</v>
      </c>
      <c r="CN3" s="2">
        <v>0</v>
      </c>
      <c r="CO3" s="2">
        <v>0</v>
      </c>
      <c r="CP3" s="2">
        <v>2</v>
      </c>
      <c r="CQ3" s="2">
        <v>0</v>
      </c>
      <c r="CR3" s="2">
        <v>0</v>
      </c>
      <c r="CS3" s="2">
        <v>3</v>
      </c>
      <c r="CT3" s="2">
        <v>0</v>
      </c>
      <c r="CU3" s="2">
        <v>1</v>
      </c>
      <c r="CV3" s="2">
        <v>1</v>
      </c>
      <c r="CW3" s="2">
        <v>1</v>
      </c>
      <c r="CX3" s="2">
        <v>1</v>
      </c>
      <c r="CY3" s="2">
        <v>1</v>
      </c>
      <c r="CZ3" s="2">
        <v>1</v>
      </c>
      <c r="DA3" s="2">
        <v>1</v>
      </c>
      <c r="DB3" s="2">
        <v>1</v>
      </c>
      <c r="DC3" s="2">
        <v>1</v>
      </c>
      <c r="DD3" s="2">
        <v>1</v>
      </c>
      <c r="DE3" s="2">
        <v>1</v>
      </c>
      <c r="DF3" s="2">
        <v>1</v>
      </c>
      <c r="DG3" s="2">
        <v>2</v>
      </c>
      <c r="DH3" s="2">
        <v>1</v>
      </c>
      <c r="DI3" s="2">
        <v>1</v>
      </c>
      <c r="DJ3" s="2">
        <v>1</v>
      </c>
      <c r="DK3" s="2">
        <v>1</v>
      </c>
      <c r="DL3" s="2">
        <v>1</v>
      </c>
      <c r="DM3" s="2">
        <v>1</v>
      </c>
      <c r="DN3" s="2">
        <v>2</v>
      </c>
      <c r="DO3" s="2" t="s">
        <v>1661</v>
      </c>
      <c r="DP3" s="2">
        <v>5</v>
      </c>
      <c r="DQ3" s="3" t="s">
        <v>1030</v>
      </c>
      <c r="DR3" s="2">
        <v>7.5</v>
      </c>
      <c r="DS3" s="2" t="s">
        <v>26</v>
      </c>
      <c r="DT3" s="2" t="s">
        <v>26</v>
      </c>
      <c r="DU3" s="2" t="s">
        <v>26</v>
      </c>
      <c r="DV3" s="2" t="s">
        <v>26</v>
      </c>
      <c r="DW3" s="2" t="s">
        <v>26</v>
      </c>
      <c r="DX3" s="2" t="s">
        <v>26</v>
      </c>
      <c r="DY3" s="2" t="s">
        <v>26</v>
      </c>
      <c r="DZ3" s="2" t="s">
        <v>26</v>
      </c>
      <c r="EA3" s="2" t="s">
        <v>26</v>
      </c>
      <c r="EB3" s="2" t="s">
        <v>7</v>
      </c>
      <c r="EC3" s="2" t="s">
        <v>26</v>
      </c>
      <c r="ED3" s="2" t="s">
        <v>26</v>
      </c>
      <c r="EE3" s="2" t="s">
        <v>66</v>
      </c>
      <c r="EF3" s="2" t="s">
        <v>23</v>
      </c>
      <c r="EG3" s="2">
        <v>240</v>
      </c>
      <c r="EH3" s="2" t="s">
        <v>7</v>
      </c>
      <c r="EI3" s="2" t="s">
        <v>7</v>
      </c>
      <c r="EK3" s="2" t="s">
        <v>60</v>
      </c>
      <c r="EL3" s="2" t="s">
        <v>96</v>
      </c>
      <c r="EM3" s="2">
        <v>3</v>
      </c>
      <c r="EN3" s="2">
        <v>5</v>
      </c>
      <c r="EO3" s="2">
        <v>5</v>
      </c>
      <c r="EP3" s="2">
        <v>1</v>
      </c>
      <c r="EQ3" s="2" t="s">
        <v>19</v>
      </c>
      <c r="ER3" s="2" t="s">
        <v>20</v>
      </c>
      <c r="ES3" s="2" t="s">
        <v>20</v>
      </c>
      <c r="ET3" s="2" t="s">
        <v>20</v>
      </c>
      <c r="EU3" s="2" t="s">
        <v>20</v>
      </c>
      <c r="EV3" s="2">
        <v>3</v>
      </c>
      <c r="EW3" s="2">
        <v>1</v>
      </c>
      <c r="EX3" s="2">
        <v>1</v>
      </c>
      <c r="EY3" s="2">
        <v>5</v>
      </c>
      <c r="FA3" s="2" t="s">
        <v>14</v>
      </c>
      <c r="FB3" s="2" t="s">
        <v>7</v>
      </c>
      <c r="FC3" s="2" t="s">
        <v>14</v>
      </c>
      <c r="FD3" s="2" t="s">
        <v>14</v>
      </c>
      <c r="FE3" s="2" t="s">
        <v>7</v>
      </c>
      <c r="FF3" s="2" t="s">
        <v>7</v>
      </c>
      <c r="FG3" s="2" t="s">
        <v>7</v>
      </c>
      <c r="FH3" s="2" t="s">
        <v>12</v>
      </c>
      <c r="FI3" s="2" t="s">
        <v>57</v>
      </c>
      <c r="FJ3" s="2" t="s">
        <v>9</v>
      </c>
      <c r="FK3" s="2" t="s">
        <v>9</v>
      </c>
      <c r="FL3" s="2">
        <v>2</v>
      </c>
      <c r="FM3" s="2" t="s">
        <v>1028</v>
      </c>
      <c r="FN3" s="2" t="s">
        <v>9</v>
      </c>
      <c r="FO3" s="2" t="s">
        <v>9</v>
      </c>
      <c r="FP3" s="2" t="s">
        <v>9</v>
      </c>
      <c r="FQ3" s="2" t="s">
        <v>8</v>
      </c>
      <c r="FR3" s="2" t="s">
        <v>7</v>
      </c>
      <c r="FS3" s="2" t="s">
        <v>7</v>
      </c>
      <c r="FU3" s="2" t="s">
        <v>7</v>
      </c>
      <c r="FV3" s="2" t="s">
        <v>7</v>
      </c>
      <c r="FW3" s="2" t="s">
        <v>121</v>
      </c>
      <c r="FX3" s="2">
        <v>7</v>
      </c>
      <c r="GF3" s="2" t="s">
        <v>5</v>
      </c>
      <c r="GG3" s="2" t="s">
        <v>1</v>
      </c>
      <c r="GH3" s="2" t="s">
        <v>1</v>
      </c>
      <c r="GJ3" s="2" t="s">
        <v>1</v>
      </c>
      <c r="GN3" s="2" t="s">
        <v>1</v>
      </c>
      <c r="GV3" s="2" t="s">
        <v>1</v>
      </c>
      <c r="HL3" s="2" t="s">
        <v>0</v>
      </c>
      <c r="HM3">
        <f t="shared" ref="HM3:HM26" si="0">SUM(CV3:DN3)</f>
        <v>21</v>
      </c>
      <c r="HN3">
        <f t="shared" ref="HN3:HN26" si="1">CT3+CR3+CA3+CN3+BP3</f>
        <v>0</v>
      </c>
      <c r="HO3">
        <f t="shared" ref="HO3:HO26" si="2">CS3+CP3+CH3+BW3+BS3+BO3</f>
        <v>15</v>
      </c>
      <c r="HP3" s="1">
        <f t="shared" ref="HP3:HP26" si="3">CQ3+CL3+CG3+CD3+BX3+BV3+BR3+BN3</f>
        <v>2</v>
      </c>
      <c r="HQ3" s="1">
        <f t="shared" ref="HQ3:HQ26" si="4">CK3+CF3+BZ3+BY3+BT3+BK3</f>
        <v>5</v>
      </c>
      <c r="HR3" s="1">
        <f t="shared" ref="HR3:HR26" si="5">CO3+CI3+CE3+CC3+BU3+BQ3+BL3</f>
        <v>6</v>
      </c>
      <c r="HS3" s="1">
        <f t="shared" ref="HS3:HS26" si="6">CU3+CM3+CJ3+CB3+BM3</f>
        <v>6</v>
      </c>
      <c r="HT3" s="1">
        <f t="shared" ref="HT3:HT26" si="7">(5-AQ3)+(5-AR3)+AS3+AT3+(5-AU3)+AV3+AW3+(5-AX3)+AY3+(5-AZ3)+(5-BA3)+BB3+BC3+BD3+(5-BE3)+(5-BF3)+BG3+BH3+(5-BI3)+(5-BJ3)</f>
        <v>34</v>
      </c>
      <c r="HU3" s="1">
        <f t="shared" ref="HU3:HU26" si="8">(AJ3*(AK3*8))+(AL3*(AM3*4))+(AN3*(AO3*2.5))</f>
        <v>4635</v>
      </c>
      <c r="HV3" s="1">
        <v>0</v>
      </c>
      <c r="HW3" s="1">
        <v>0</v>
      </c>
      <c r="HX3" s="1">
        <v>0</v>
      </c>
      <c r="HY3" s="1">
        <v>0</v>
      </c>
      <c r="HZ3" s="1">
        <v>0</v>
      </c>
      <c r="IA3" s="1">
        <v>0</v>
      </c>
      <c r="IB3" s="1">
        <v>0</v>
      </c>
      <c r="IC3" s="1">
        <v>0</v>
      </c>
    </row>
    <row r="4" spans="1:237" ht="15.75" customHeight="1" x14ac:dyDescent="0.35">
      <c r="A4" s="4">
        <v>43978.411540023153</v>
      </c>
      <c r="B4" s="2" t="s">
        <v>2545</v>
      </c>
      <c r="C4" s="2">
        <v>9</v>
      </c>
      <c r="D4" s="2"/>
      <c r="E4" s="2"/>
      <c r="F4" s="2"/>
      <c r="G4" s="2"/>
      <c r="H4" s="2"/>
      <c r="I4" s="2"/>
      <c r="J4" s="2" t="s">
        <v>7</v>
      </c>
      <c r="L4" s="2" t="s">
        <v>7</v>
      </c>
      <c r="N4" s="2" t="s">
        <v>7</v>
      </c>
      <c r="Q4" s="2" t="s">
        <v>20</v>
      </c>
      <c r="R4" s="2" t="s">
        <v>40</v>
      </c>
      <c r="S4" s="2" t="s">
        <v>20</v>
      </c>
      <c r="T4" s="2">
        <v>1</v>
      </c>
      <c r="U4" s="2">
        <v>1</v>
      </c>
      <c r="V4" s="2" t="s">
        <v>39</v>
      </c>
      <c r="W4" s="2">
        <v>1</v>
      </c>
      <c r="X4" s="2" t="s">
        <v>20</v>
      </c>
      <c r="Y4" s="2" t="s">
        <v>20</v>
      </c>
      <c r="Z4" s="2" t="s">
        <v>38</v>
      </c>
      <c r="AA4" s="2" t="s">
        <v>9</v>
      </c>
      <c r="AB4" s="2" t="s">
        <v>1644</v>
      </c>
      <c r="AC4" s="2" t="s">
        <v>7</v>
      </c>
      <c r="AE4" s="2" t="s">
        <v>9</v>
      </c>
      <c r="AF4" s="2" t="s">
        <v>112</v>
      </c>
      <c r="AG4" s="2" t="s">
        <v>256</v>
      </c>
      <c r="AH4" s="2" t="s">
        <v>9</v>
      </c>
      <c r="AI4" s="2" t="s">
        <v>1643</v>
      </c>
      <c r="AJ4" s="2">
        <v>3</v>
      </c>
      <c r="AK4" s="2">
        <v>60</v>
      </c>
      <c r="AL4" s="2">
        <v>5</v>
      </c>
      <c r="AM4" s="2">
        <v>45</v>
      </c>
      <c r="AN4" s="2">
        <v>4</v>
      </c>
      <c r="AO4" s="2">
        <v>60</v>
      </c>
      <c r="AP4" s="2">
        <v>600</v>
      </c>
      <c r="AQ4" s="2">
        <v>1</v>
      </c>
      <c r="AR4" s="2">
        <v>1</v>
      </c>
      <c r="AS4" s="2">
        <v>3</v>
      </c>
      <c r="AT4" s="2">
        <v>3</v>
      </c>
      <c r="AU4" s="2">
        <v>1</v>
      </c>
      <c r="AV4" s="2">
        <v>3</v>
      </c>
      <c r="AW4" s="2">
        <v>2</v>
      </c>
      <c r="AX4" s="2">
        <v>1</v>
      </c>
      <c r="AY4" s="2">
        <v>1</v>
      </c>
      <c r="AZ4" s="2">
        <v>1</v>
      </c>
      <c r="BA4" s="2">
        <v>1</v>
      </c>
      <c r="BB4" s="2">
        <v>3</v>
      </c>
      <c r="BC4" s="2">
        <v>1</v>
      </c>
      <c r="BD4" s="2">
        <v>1</v>
      </c>
      <c r="BE4" s="2">
        <v>1</v>
      </c>
      <c r="BF4" s="2">
        <v>1</v>
      </c>
      <c r="BG4" s="2">
        <v>1</v>
      </c>
      <c r="BH4" s="2">
        <v>2</v>
      </c>
      <c r="BI4" s="2">
        <v>1</v>
      </c>
      <c r="BJ4" s="2">
        <v>1</v>
      </c>
      <c r="BK4" s="2">
        <v>2</v>
      </c>
      <c r="BL4" s="2">
        <v>0</v>
      </c>
      <c r="BM4" s="2">
        <v>2</v>
      </c>
      <c r="BN4" s="2">
        <v>1</v>
      </c>
      <c r="BO4" s="2">
        <v>1</v>
      </c>
      <c r="BP4" s="2">
        <v>1</v>
      </c>
      <c r="BQ4" s="2">
        <v>0</v>
      </c>
      <c r="BR4" s="2">
        <v>1</v>
      </c>
      <c r="BS4" s="2">
        <v>1</v>
      </c>
      <c r="BT4" s="2">
        <v>2</v>
      </c>
      <c r="BU4" s="2">
        <v>1</v>
      </c>
      <c r="BV4" s="2">
        <v>0</v>
      </c>
      <c r="BW4" s="2">
        <v>1</v>
      </c>
      <c r="BX4" s="2">
        <v>0</v>
      </c>
      <c r="BY4" s="2">
        <v>0</v>
      </c>
      <c r="BZ4" s="2">
        <v>2</v>
      </c>
      <c r="CA4" s="2">
        <v>1</v>
      </c>
      <c r="CB4" s="2">
        <v>4</v>
      </c>
      <c r="CC4" s="2">
        <v>1</v>
      </c>
      <c r="CD4" s="2">
        <v>3</v>
      </c>
      <c r="CE4" s="2">
        <v>1</v>
      </c>
      <c r="CF4" s="2">
        <v>3</v>
      </c>
      <c r="CG4" s="2">
        <v>0</v>
      </c>
      <c r="CH4" s="2">
        <v>1</v>
      </c>
      <c r="CI4" s="2">
        <v>1</v>
      </c>
      <c r="CJ4" s="2">
        <v>3</v>
      </c>
      <c r="CK4" s="2">
        <v>3</v>
      </c>
      <c r="CL4" s="2">
        <v>1</v>
      </c>
      <c r="CM4" s="2">
        <v>1</v>
      </c>
      <c r="CN4" s="2">
        <v>0</v>
      </c>
      <c r="CO4" s="2">
        <v>0</v>
      </c>
      <c r="CP4" s="2">
        <v>0</v>
      </c>
      <c r="CQ4" s="2">
        <v>0</v>
      </c>
      <c r="CR4" s="2">
        <v>0</v>
      </c>
      <c r="CS4" s="2">
        <v>0</v>
      </c>
      <c r="CT4" s="2">
        <v>2</v>
      </c>
      <c r="CU4" s="2">
        <v>0</v>
      </c>
      <c r="CV4" s="2">
        <v>2</v>
      </c>
      <c r="CW4" s="2">
        <v>2</v>
      </c>
      <c r="CX4" s="2">
        <v>1</v>
      </c>
      <c r="CY4" s="2">
        <v>1</v>
      </c>
      <c r="CZ4" s="2">
        <v>2</v>
      </c>
      <c r="DA4" s="2">
        <v>1</v>
      </c>
      <c r="DB4" s="2">
        <v>1</v>
      </c>
      <c r="DC4" s="2">
        <v>1</v>
      </c>
      <c r="DD4" s="2">
        <v>2</v>
      </c>
      <c r="DE4" s="2">
        <v>1</v>
      </c>
      <c r="DF4" s="2">
        <v>1</v>
      </c>
      <c r="DG4" s="2">
        <v>2</v>
      </c>
      <c r="DH4" s="2">
        <v>1</v>
      </c>
      <c r="DI4" s="2">
        <v>2</v>
      </c>
      <c r="DJ4" s="2">
        <v>1</v>
      </c>
      <c r="DK4" s="2">
        <v>1</v>
      </c>
      <c r="DL4" s="2">
        <v>2</v>
      </c>
      <c r="DM4" s="2">
        <v>1</v>
      </c>
      <c r="DN4" s="2">
        <v>1</v>
      </c>
      <c r="DO4" s="3" t="s">
        <v>769</v>
      </c>
      <c r="DP4" s="2">
        <v>10</v>
      </c>
      <c r="DQ4" s="2" t="s">
        <v>1438</v>
      </c>
      <c r="DR4" s="2">
        <v>4</v>
      </c>
      <c r="DS4" s="2" t="s">
        <v>26</v>
      </c>
      <c r="DT4" s="2" t="s">
        <v>103</v>
      </c>
      <c r="DU4" s="2" t="s">
        <v>69</v>
      </c>
      <c r="DV4" s="2" t="s">
        <v>26</v>
      </c>
      <c r="DW4" s="2" t="s">
        <v>26</v>
      </c>
      <c r="DX4" s="2" t="s">
        <v>26</v>
      </c>
      <c r="DY4" s="2" t="s">
        <v>103</v>
      </c>
      <c r="DZ4" s="2" t="s">
        <v>69</v>
      </c>
      <c r="EA4" s="2" t="s">
        <v>26</v>
      </c>
      <c r="EB4" s="2" t="s">
        <v>1642</v>
      </c>
      <c r="EC4" s="2" t="s">
        <v>26</v>
      </c>
      <c r="ED4" s="2" t="s">
        <v>25</v>
      </c>
      <c r="EE4" s="2" t="s">
        <v>124</v>
      </c>
      <c r="EF4" s="2" t="s">
        <v>146</v>
      </c>
      <c r="EG4" s="2">
        <v>60</v>
      </c>
      <c r="EH4" s="2" t="s">
        <v>7</v>
      </c>
      <c r="EI4" s="2" t="s">
        <v>9</v>
      </c>
      <c r="EJ4" s="2" t="s">
        <v>1641</v>
      </c>
      <c r="EK4" s="2" t="s">
        <v>96</v>
      </c>
      <c r="EL4" s="2" t="s">
        <v>96</v>
      </c>
      <c r="EM4" s="2">
        <v>3</v>
      </c>
      <c r="EN4" s="2">
        <v>2</v>
      </c>
      <c r="EO4" s="2">
        <v>2</v>
      </c>
      <c r="EP4" s="2">
        <v>1</v>
      </c>
      <c r="EQ4" s="2" t="s">
        <v>16</v>
      </c>
      <c r="ER4" s="2" t="s">
        <v>1346</v>
      </c>
      <c r="ES4" s="2" t="s">
        <v>20</v>
      </c>
      <c r="ET4" s="2" t="s">
        <v>20</v>
      </c>
      <c r="EU4" s="2" t="s">
        <v>20</v>
      </c>
      <c r="EV4" s="2">
        <v>2</v>
      </c>
      <c r="EW4" s="2">
        <v>3</v>
      </c>
      <c r="EX4" s="2">
        <v>3</v>
      </c>
      <c r="EY4" s="2">
        <v>3</v>
      </c>
      <c r="FA4" s="2" t="s">
        <v>14</v>
      </c>
      <c r="FB4" s="2" t="s">
        <v>7</v>
      </c>
      <c r="FC4" s="2" t="s">
        <v>14</v>
      </c>
      <c r="FD4" s="2" t="s">
        <v>58</v>
      </c>
      <c r="FE4" s="2" t="s">
        <v>13</v>
      </c>
      <c r="FF4" s="2" t="s">
        <v>7</v>
      </c>
      <c r="FG4" s="2" t="s">
        <v>7</v>
      </c>
      <c r="FH4" s="2" t="s">
        <v>12</v>
      </c>
      <c r="FI4" s="2" t="s">
        <v>57</v>
      </c>
      <c r="FJ4" s="2" t="s">
        <v>9</v>
      </c>
      <c r="FK4" s="2" t="s">
        <v>7</v>
      </c>
      <c r="FL4" s="2">
        <v>5</v>
      </c>
      <c r="FM4" s="2" t="s">
        <v>1640</v>
      </c>
      <c r="FN4" s="2" t="s">
        <v>9</v>
      </c>
      <c r="FO4" s="2" t="s">
        <v>9</v>
      </c>
      <c r="FP4" s="2" t="s">
        <v>9</v>
      </c>
      <c r="FQ4" s="2" t="s">
        <v>8</v>
      </c>
      <c r="FR4" s="2" t="s">
        <v>7</v>
      </c>
      <c r="FS4" s="2" t="s">
        <v>7</v>
      </c>
      <c r="FU4" s="2" t="s">
        <v>7</v>
      </c>
      <c r="FV4" s="2" t="s">
        <v>7</v>
      </c>
      <c r="FW4" s="2" t="s">
        <v>185</v>
      </c>
      <c r="GD4" s="2">
        <v>5</v>
      </c>
      <c r="GF4" s="2" t="s">
        <v>5</v>
      </c>
      <c r="GN4" s="2" t="s">
        <v>4</v>
      </c>
      <c r="GP4" s="2" t="s">
        <v>3</v>
      </c>
      <c r="GQ4" s="2" t="s">
        <v>2</v>
      </c>
      <c r="GR4" s="2" t="s">
        <v>1</v>
      </c>
      <c r="GV4" s="2" t="s">
        <v>1</v>
      </c>
      <c r="HL4" s="2" t="s">
        <v>0</v>
      </c>
      <c r="HM4">
        <f t="shared" si="0"/>
        <v>26</v>
      </c>
      <c r="HN4">
        <f t="shared" si="1"/>
        <v>4</v>
      </c>
      <c r="HO4">
        <f t="shared" si="2"/>
        <v>4</v>
      </c>
      <c r="HP4" s="1">
        <f t="shared" si="3"/>
        <v>6</v>
      </c>
      <c r="HQ4" s="1">
        <f t="shared" si="4"/>
        <v>12</v>
      </c>
      <c r="HR4" s="1">
        <f t="shared" si="5"/>
        <v>4</v>
      </c>
      <c r="HS4" s="1">
        <f t="shared" si="6"/>
        <v>10</v>
      </c>
      <c r="HT4" s="1">
        <f t="shared" si="7"/>
        <v>60</v>
      </c>
      <c r="HU4" s="1">
        <f t="shared" si="8"/>
        <v>2940</v>
      </c>
      <c r="HV4" s="1">
        <v>3</v>
      </c>
      <c r="HW4" s="1">
        <v>0</v>
      </c>
      <c r="HX4" s="1">
        <v>3</v>
      </c>
      <c r="HY4" s="1">
        <v>3</v>
      </c>
      <c r="HZ4" s="1">
        <v>1</v>
      </c>
      <c r="IA4" s="1">
        <v>0</v>
      </c>
      <c r="IB4" s="1">
        <v>2</v>
      </c>
      <c r="IC4" s="1">
        <v>12</v>
      </c>
    </row>
    <row r="5" spans="1:237" ht="15.75" customHeight="1" x14ac:dyDescent="0.35">
      <c r="A5" s="4">
        <v>43971.458224270835</v>
      </c>
      <c r="B5" s="2" t="s">
        <v>2552</v>
      </c>
      <c r="C5" s="2">
        <v>12</v>
      </c>
      <c r="D5" s="2"/>
      <c r="E5" s="2"/>
      <c r="F5" s="2"/>
      <c r="G5" s="2"/>
      <c r="H5" s="2"/>
      <c r="I5" s="2"/>
      <c r="J5" s="2" t="s">
        <v>7</v>
      </c>
      <c r="L5" s="2" t="s">
        <v>7</v>
      </c>
      <c r="N5" s="2" t="s">
        <v>7</v>
      </c>
      <c r="Q5" s="2" t="s">
        <v>20</v>
      </c>
      <c r="R5" s="2" t="s">
        <v>40</v>
      </c>
      <c r="S5" s="2" t="s">
        <v>20</v>
      </c>
      <c r="T5" s="2" t="s">
        <v>20</v>
      </c>
      <c r="U5" s="2" t="s">
        <v>494</v>
      </c>
      <c r="V5" s="2" t="s">
        <v>39</v>
      </c>
      <c r="W5" s="2" t="s">
        <v>20</v>
      </c>
      <c r="X5" s="2" t="s">
        <v>79</v>
      </c>
      <c r="Y5" s="2">
        <v>2</v>
      </c>
      <c r="Z5" s="2" t="s">
        <v>349</v>
      </c>
      <c r="AA5" s="2" t="s">
        <v>9</v>
      </c>
      <c r="AB5" s="2" t="s">
        <v>1705</v>
      </c>
      <c r="AC5" s="2" t="s">
        <v>7</v>
      </c>
      <c r="AE5" s="2" t="s">
        <v>9</v>
      </c>
      <c r="AF5" s="2" t="s">
        <v>172</v>
      </c>
      <c r="AG5" s="2" t="s">
        <v>34</v>
      </c>
      <c r="AH5" s="2" t="s">
        <v>7</v>
      </c>
      <c r="AJ5" s="2">
        <v>7</v>
      </c>
      <c r="AK5" s="2">
        <v>60</v>
      </c>
      <c r="AL5" s="2">
        <v>7</v>
      </c>
      <c r="AM5" s="2">
        <v>30</v>
      </c>
      <c r="AN5" s="2">
        <v>7</v>
      </c>
      <c r="AO5" s="2">
        <v>20</v>
      </c>
      <c r="AP5" s="2">
        <v>360</v>
      </c>
      <c r="AQ5" s="2">
        <v>4</v>
      </c>
      <c r="AR5" s="2">
        <v>4</v>
      </c>
      <c r="AS5" s="2">
        <v>1</v>
      </c>
      <c r="AT5" s="2">
        <v>1</v>
      </c>
      <c r="AU5" s="2">
        <v>4</v>
      </c>
      <c r="AV5" s="2">
        <v>1</v>
      </c>
      <c r="AW5" s="2">
        <v>1</v>
      </c>
      <c r="AX5" s="2">
        <v>4</v>
      </c>
      <c r="AY5" s="2">
        <v>1</v>
      </c>
      <c r="AZ5" s="2">
        <v>4</v>
      </c>
      <c r="BA5" s="2">
        <v>4</v>
      </c>
      <c r="BB5" s="2">
        <v>1</v>
      </c>
      <c r="BC5" s="2">
        <v>1</v>
      </c>
      <c r="BD5" s="2">
        <v>1</v>
      </c>
      <c r="BE5" s="2">
        <v>4</v>
      </c>
      <c r="BF5" s="2">
        <v>4</v>
      </c>
      <c r="BG5" s="2">
        <v>1</v>
      </c>
      <c r="BH5" s="2">
        <v>1</v>
      </c>
      <c r="BI5" s="2">
        <v>4</v>
      </c>
      <c r="BJ5" s="2">
        <v>4</v>
      </c>
      <c r="BK5" s="2">
        <v>0</v>
      </c>
      <c r="BL5" s="2">
        <v>0</v>
      </c>
      <c r="BM5" s="2">
        <v>0</v>
      </c>
      <c r="BN5" s="2">
        <v>0</v>
      </c>
      <c r="BO5" s="2">
        <v>4</v>
      </c>
      <c r="BP5" s="2">
        <v>0</v>
      </c>
      <c r="BQ5" s="2">
        <v>0</v>
      </c>
      <c r="BR5" s="2">
        <v>0</v>
      </c>
      <c r="BS5" s="2">
        <v>4</v>
      </c>
      <c r="BT5" s="2">
        <v>0</v>
      </c>
      <c r="BU5" s="2">
        <v>0</v>
      </c>
      <c r="BV5" s="2">
        <v>0</v>
      </c>
      <c r="BW5" s="2">
        <v>4</v>
      </c>
      <c r="BX5" s="2">
        <v>0</v>
      </c>
      <c r="BY5" s="2">
        <v>0</v>
      </c>
      <c r="BZ5" s="2">
        <v>0</v>
      </c>
      <c r="CA5" s="2">
        <v>0</v>
      </c>
      <c r="CB5" s="2">
        <v>0</v>
      </c>
      <c r="CC5" s="2">
        <v>0</v>
      </c>
      <c r="CD5" s="2">
        <v>0</v>
      </c>
      <c r="CE5" s="2">
        <v>0</v>
      </c>
      <c r="CF5" s="2">
        <v>0</v>
      </c>
      <c r="CG5" s="2">
        <v>0</v>
      </c>
      <c r="CH5" s="2">
        <v>4</v>
      </c>
      <c r="CI5" s="2">
        <v>0</v>
      </c>
      <c r="CJ5" s="2">
        <v>0</v>
      </c>
      <c r="CK5" s="2">
        <v>0</v>
      </c>
      <c r="CL5" s="2">
        <v>0</v>
      </c>
      <c r="CM5" s="2">
        <v>0</v>
      </c>
      <c r="CN5" s="2">
        <v>0</v>
      </c>
      <c r="CO5" s="2">
        <v>0</v>
      </c>
      <c r="CP5" s="2">
        <v>4</v>
      </c>
      <c r="CQ5" s="2">
        <v>0</v>
      </c>
      <c r="CR5" s="2">
        <v>0</v>
      </c>
      <c r="CS5" s="2">
        <v>4</v>
      </c>
      <c r="CT5" s="2">
        <v>0</v>
      </c>
      <c r="CU5" s="2">
        <v>0</v>
      </c>
      <c r="CV5" s="2">
        <v>1</v>
      </c>
      <c r="CW5" s="2">
        <v>1</v>
      </c>
      <c r="CX5" s="2">
        <v>1</v>
      </c>
      <c r="CY5" s="2">
        <v>1</v>
      </c>
      <c r="CZ5" s="2">
        <v>1</v>
      </c>
      <c r="DA5" s="2">
        <v>1</v>
      </c>
      <c r="DB5" s="2">
        <v>1</v>
      </c>
      <c r="DC5" s="2">
        <v>1</v>
      </c>
      <c r="DD5" s="2">
        <v>1</v>
      </c>
      <c r="DE5" s="2">
        <v>1</v>
      </c>
      <c r="DF5" s="2">
        <v>1</v>
      </c>
      <c r="DG5" s="2">
        <v>1</v>
      </c>
      <c r="DH5" s="2">
        <v>1</v>
      </c>
      <c r="DI5" s="2">
        <v>1</v>
      </c>
      <c r="DJ5" s="2">
        <v>1</v>
      </c>
      <c r="DK5" s="2">
        <v>1</v>
      </c>
      <c r="DL5" s="2">
        <v>1</v>
      </c>
      <c r="DM5" s="2">
        <v>1</v>
      </c>
      <c r="DN5" s="2">
        <v>1</v>
      </c>
      <c r="DO5" s="3" t="s">
        <v>733</v>
      </c>
      <c r="DP5" s="2" t="s">
        <v>1704</v>
      </c>
      <c r="DQ5" s="3" t="s">
        <v>1703</v>
      </c>
      <c r="DR5" s="2">
        <v>9</v>
      </c>
      <c r="DS5" s="2" t="s">
        <v>26</v>
      </c>
      <c r="DT5" s="2" t="s">
        <v>26</v>
      </c>
      <c r="DU5" s="2" t="s">
        <v>26</v>
      </c>
      <c r="DV5" s="2" t="s">
        <v>26</v>
      </c>
      <c r="DW5" s="2" t="s">
        <v>26</v>
      </c>
      <c r="DX5" s="2" t="s">
        <v>26</v>
      </c>
      <c r="DY5" s="2" t="s">
        <v>26</v>
      </c>
      <c r="DZ5" s="2" t="s">
        <v>26</v>
      </c>
      <c r="EA5" s="2" t="s">
        <v>26</v>
      </c>
      <c r="EB5" s="2" t="s">
        <v>102</v>
      </c>
      <c r="EC5" s="2" t="s">
        <v>26</v>
      </c>
      <c r="ED5" s="2" t="s">
        <v>26</v>
      </c>
      <c r="EE5" s="2" t="s">
        <v>66</v>
      </c>
      <c r="EF5" s="2" t="s">
        <v>23</v>
      </c>
      <c r="EG5" s="2">
        <v>180</v>
      </c>
      <c r="EH5" s="2" t="s">
        <v>7</v>
      </c>
      <c r="EI5" s="2" t="s">
        <v>7</v>
      </c>
      <c r="EK5" s="2" t="s">
        <v>21</v>
      </c>
      <c r="EL5" s="2" t="s">
        <v>21</v>
      </c>
      <c r="EM5" s="2">
        <v>3</v>
      </c>
      <c r="EN5" s="2">
        <v>4</v>
      </c>
      <c r="EO5" s="2">
        <v>3</v>
      </c>
      <c r="EP5" s="2">
        <v>2</v>
      </c>
      <c r="EQ5" s="2" t="s">
        <v>19</v>
      </c>
      <c r="ER5" s="2" t="s">
        <v>16</v>
      </c>
      <c r="ES5" s="2" t="s">
        <v>20</v>
      </c>
      <c r="ET5" s="2" t="s">
        <v>20</v>
      </c>
      <c r="EU5" s="2" t="s">
        <v>20</v>
      </c>
      <c r="EV5" s="2">
        <v>3</v>
      </c>
      <c r="EW5" s="2">
        <v>3</v>
      </c>
      <c r="EX5" s="2">
        <v>3</v>
      </c>
      <c r="EY5" s="2">
        <v>5</v>
      </c>
      <c r="EZ5" s="2" t="s">
        <v>1702</v>
      </c>
      <c r="FA5" s="2" t="s">
        <v>58</v>
      </c>
      <c r="FB5" s="2" t="s">
        <v>7</v>
      </c>
      <c r="FC5" s="2" t="s">
        <v>14</v>
      </c>
      <c r="FD5" s="2" t="s">
        <v>14</v>
      </c>
      <c r="FE5" s="2" t="s">
        <v>13</v>
      </c>
      <c r="FF5" s="2" t="s">
        <v>13</v>
      </c>
      <c r="FG5" s="2" t="s">
        <v>7</v>
      </c>
      <c r="FH5" s="2" t="s">
        <v>12</v>
      </c>
      <c r="FI5" s="2" t="s">
        <v>57</v>
      </c>
      <c r="FJ5" s="2" t="s">
        <v>9</v>
      </c>
      <c r="FK5" s="2" t="s">
        <v>7</v>
      </c>
      <c r="FM5" s="2" t="s">
        <v>730</v>
      </c>
      <c r="FN5" s="2" t="s">
        <v>9</v>
      </c>
      <c r="FO5" s="2" t="s">
        <v>7</v>
      </c>
      <c r="FP5" s="2" t="s">
        <v>9</v>
      </c>
      <c r="FQ5" s="2" t="s">
        <v>8</v>
      </c>
      <c r="FR5" s="2" t="s">
        <v>7</v>
      </c>
      <c r="FS5" s="2" t="s">
        <v>7</v>
      </c>
      <c r="FV5" s="2" t="s">
        <v>7</v>
      </c>
      <c r="FW5" s="2" t="s">
        <v>6</v>
      </c>
      <c r="GB5" s="2">
        <v>1</v>
      </c>
      <c r="GF5" s="2" t="s">
        <v>5</v>
      </c>
      <c r="GV5" s="2" t="s">
        <v>54</v>
      </c>
      <c r="GX5" s="2" t="s">
        <v>184</v>
      </c>
      <c r="GY5" s="2" t="s">
        <v>1</v>
      </c>
      <c r="GZ5" s="2" t="s">
        <v>1</v>
      </c>
      <c r="HD5" s="2" t="s">
        <v>1</v>
      </c>
      <c r="HL5" s="2" t="s">
        <v>0</v>
      </c>
      <c r="HM5">
        <f t="shared" si="0"/>
        <v>19</v>
      </c>
      <c r="HN5">
        <f t="shared" si="1"/>
        <v>0</v>
      </c>
      <c r="HO5">
        <f t="shared" si="2"/>
        <v>24</v>
      </c>
      <c r="HP5" s="1">
        <f t="shared" si="3"/>
        <v>0</v>
      </c>
      <c r="HQ5" s="1">
        <f t="shared" si="4"/>
        <v>0</v>
      </c>
      <c r="HR5" s="1">
        <f t="shared" si="5"/>
        <v>0</v>
      </c>
      <c r="HS5" s="1">
        <f t="shared" si="6"/>
        <v>0</v>
      </c>
      <c r="HT5" s="1">
        <f t="shared" si="7"/>
        <v>20</v>
      </c>
      <c r="HU5" s="1">
        <f t="shared" si="8"/>
        <v>4550</v>
      </c>
      <c r="HV5" s="1">
        <v>0</v>
      </c>
      <c r="HW5" s="1">
        <v>0</v>
      </c>
      <c r="HX5" s="1">
        <v>0</v>
      </c>
      <c r="HY5" s="1">
        <v>0</v>
      </c>
      <c r="HZ5" s="1">
        <v>0</v>
      </c>
      <c r="IA5" s="1">
        <v>0</v>
      </c>
      <c r="IB5" s="1">
        <v>0</v>
      </c>
      <c r="IC5" s="1">
        <v>0</v>
      </c>
    </row>
    <row r="6" spans="1:237" ht="15.75" customHeight="1" x14ac:dyDescent="0.35">
      <c r="A6" s="4">
        <v>43971.601248437495</v>
      </c>
      <c r="B6" s="2" t="s">
        <v>2557</v>
      </c>
      <c r="C6" s="2">
        <v>9</v>
      </c>
      <c r="D6" s="2"/>
      <c r="E6" s="2"/>
      <c r="F6" s="2"/>
      <c r="G6" s="2"/>
      <c r="H6" s="2"/>
      <c r="I6" s="2"/>
      <c r="J6" s="2" t="s">
        <v>7</v>
      </c>
      <c r="L6" s="2" t="s">
        <v>7</v>
      </c>
      <c r="N6" s="2" t="s">
        <v>7</v>
      </c>
      <c r="Q6" s="2" t="s">
        <v>20</v>
      </c>
      <c r="R6" s="2" t="s">
        <v>40</v>
      </c>
      <c r="S6" s="2">
        <v>4</v>
      </c>
      <c r="T6" s="2">
        <v>4</v>
      </c>
      <c r="U6" s="2">
        <v>2</v>
      </c>
      <c r="V6" s="2" t="s">
        <v>194</v>
      </c>
      <c r="W6" s="2" t="s">
        <v>79</v>
      </c>
      <c r="X6" s="2" t="s">
        <v>20</v>
      </c>
      <c r="Y6" s="2" t="s">
        <v>20</v>
      </c>
      <c r="Z6" s="2" t="s">
        <v>38</v>
      </c>
      <c r="AA6" s="2" t="s">
        <v>9</v>
      </c>
      <c r="AB6" s="2" t="s">
        <v>1683</v>
      </c>
      <c r="AC6" s="2" t="s">
        <v>7</v>
      </c>
      <c r="AE6" s="2" t="s">
        <v>9</v>
      </c>
      <c r="AF6" s="2" t="s">
        <v>132</v>
      </c>
      <c r="AG6" s="2" t="s">
        <v>256</v>
      </c>
      <c r="AH6" s="2" t="s">
        <v>9</v>
      </c>
      <c r="AI6" s="2" t="s">
        <v>1433</v>
      </c>
      <c r="AJ6" s="2">
        <v>5</v>
      </c>
      <c r="AK6" s="2">
        <v>30</v>
      </c>
      <c r="AL6" s="2">
        <v>6</v>
      </c>
      <c r="AM6" s="2">
        <v>60</v>
      </c>
      <c r="AN6" s="2">
        <v>5</v>
      </c>
      <c r="AO6" s="2">
        <v>90</v>
      </c>
      <c r="AP6" s="2">
        <v>300</v>
      </c>
      <c r="AQ6" s="2">
        <v>2</v>
      </c>
      <c r="AR6" s="2">
        <v>2</v>
      </c>
      <c r="AS6" s="2">
        <v>3</v>
      </c>
      <c r="AT6" s="2">
        <v>3</v>
      </c>
      <c r="AU6" s="2">
        <v>2</v>
      </c>
      <c r="AV6" s="2">
        <v>3</v>
      </c>
      <c r="AW6" s="2">
        <v>3</v>
      </c>
      <c r="AX6" s="2">
        <v>1</v>
      </c>
      <c r="AY6" s="2">
        <v>2</v>
      </c>
      <c r="AZ6" s="2">
        <v>2</v>
      </c>
      <c r="BA6" s="2">
        <v>2</v>
      </c>
      <c r="BB6" s="2">
        <v>3</v>
      </c>
      <c r="BC6" s="2">
        <v>3</v>
      </c>
      <c r="BD6" s="2">
        <v>3</v>
      </c>
      <c r="BE6" s="2">
        <v>2</v>
      </c>
      <c r="BF6" s="2">
        <v>1</v>
      </c>
      <c r="BG6" s="2">
        <v>3</v>
      </c>
      <c r="BH6" s="2">
        <v>3</v>
      </c>
      <c r="BI6" s="2">
        <v>2</v>
      </c>
      <c r="BJ6" s="2">
        <v>1</v>
      </c>
      <c r="BK6" s="2">
        <v>3</v>
      </c>
      <c r="BL6" s="2">
        <v>2</v>
      </c>
      <c r="BM6" s="2">
        <v>2</v>
      </c>
      <c r="BN6" s="2">
        <v>3</v>
      </c>
      <c r="BO6" s="2">
        <v>1</v>
      </c>
      <c r="BP6" s="2">
        <v>3</v>
      </c>
      <c r="BQ6" s="2">
        <v>3</v>
      </c>
      <c r="BR6" s="2">
        <v>2</v>
      </c>
      <c r="BS6" s="2">
        <v>2</v>
      </c>
      <c r="BT6" s="2">
        <v>3</v>
      </c>
      <c r="BU6" s="2">
        <v>3</v>
      </c>
      <c r="BV6" s="2">
        <v>3</v>
      </c>
      <c r="BW6" s="2">
        <v>2</v>
      </c>
      <c r="BX6" s="2">
        <v>0</v>
      </c>
      <c r="BY6" s="2">
        <v>3</v>
      </c>
      <c r="BZ6" s="2">
        <v>3</v>
      </c>
      <c r="CA6" s="2">
        <v>3</v>
      </c>
      <c r="CB6" s="2">
        <v>2</v>
      </c>
      <c r="CC6" s="2">
        <v>3</v>
      </c>
      <c r="CD6" s="2">
        <v>3</v>
      </c>
      <c r="CE6" s="2">
        <v>3</v>
      </c>
      <c r="CF6" s="2">
        <v>2</v>
      </c>
      <c r="CG6" s="2">
        <v>1</v>
      </c>
      <c r="CH6" s="2">
        <v>1</v>
      </c>
      <c r="CI6" s="2">
        <v>2</v>
      </c>
      <c r="CJ6" s="2">
        <v>2</v>
      </c>
      <c r="CK6" s="2">
        <v>3</v>
      </c>
      <c r="CL6" s="2">
        <v>1</v>
      </c>
      <c r="CM6" s="2">
        <v>2</v>
      </c>
      <c r="CN6" s="2">
        <v>2</v>
      </c>
      <c r="CO6" s="2">
        <v>2</v>
      </c>
      <c r="CP6" s="2">
        <v>1</v>
      </c>
      <c r="CQ6" s="2">
        <v>0</v>
      </c>
      <c r="CR6" s="2">
        <v>1</v>
      </c>
      <c r="CS6" s="2">
        <v>1</v>
      </c>
      <c r="CT6" s="2">
        <v>3</v>
      </c>
      <c r="CU6" s="2">
        <v>0</v>
      </c>
      <c r="CV6" s="2">
        <v>3</v>
      </c>
      <c r="CW6" s="2">
        <v>2</v>
      </c>
      <c r="CX6" s="2">
        <v>2</v>
      </c>
      <c r="CY6" s="2">
        <v>3</v>
      </c>
      <c r="CZ6" s="2">
        <v>3</v>
      </c>
      <c r="DA6" s="2">
        <v>2</v>
      </c>
      <c r="DB6" s="2">
        <v>2</v>
      </c>
      <c r="DC6" s="2">
        <v>3</v>
      </c>
      <c r="DD6" s="2">
        <v>2</v>
      </c>
      <c r="DE6" s="2">
        <v>1</v>
      </c>
      <c r="DF6" s="2">
        <v>1</v>
      </c>
      <c r="DG6" s="2">
        <v>1</v>
      </c>
      <c r="DH6" s="2">
        <v>1</v>
      </c>
      <c r="DI6" s="2">
        <v>2</v>
      </c>
      <c r="DJ6" s="2">
        <v>1</v>
      </c>
      <c r="DK6" s="2">
        <v>2</v>
      </c>
      <c r="DL6" s="2">
        <v>1</v>
      </c>
      <c r="DM6" s="2">
        <v>1</v>
      </c>
      <c r="DN6" s="2">
        <v>1</v>
      </c>
      <c r="DO6" s="3" t="s">
        <v>106</v>
      </c>
      <c r="DP6" s="2" t="s">
        <v>571</v>
      </c>
      <c r="DQ6" s="3" t="s">
        <v>165</v>
      </c>
      <c r="DR6" s="2">
        <v>7.5</v>
      </c>
      <c r="DS6" s="2" t="s">
        <v>26</v>
      </c>
      <c r="DT6" s="2" t="s">
        <v>69</v>
      </c>
      <c r="DU6" s="2" t="s">
        <v>26</v>
      </c>
      <c r="DV6" s="2" t="s">
        <v>103</v>
      </c>
      <c r="DW6" s="2" t="s">
        <v>26</v>
      </c>
      <c r="DX6" s="2" t="s">
        <v>26</v>
      </c>
      <c r="DY6" s="2" t="s">
        <v>69</v>
      </c>
      <c r="DZ6" s="2" t="s">
        <v>103</v>
      </c>
      <c r="EA6" s="2" t="s">
        <v>103</v>
      </c>
      <c r="EB6" s="2" t="s">
        <v>102</v>
      </c>
      <c r="EC6" s="2" t="s">
        <v>125</v>
      </c>
      <c r="ED6" s="2" t="s">
        <v>26</v>
      </c>
      <c r="EE6" s="2" t="s">
        <v>101</v>
      </c>
      <c r="EF6" s="2" t="s">
        <v>100</v>
      </c>
      <c r="EG6" s="2">
        <v>1200</v>
      </c>
      <c r="EH6" s="2" t="s">
        <v>7</v>
      </c>
      <c r="EI6" s="2" t="s">
        <v>7</v>
      </c>
      <c r="EK6" s="2" t="s">
        <v>96</v>
      </c>
      <c r="EL6" s="2" t="s">
        <v>21</v>
      </c>
      <c r="EM6" s="2">
        <v>3</v>
      </c>
      <c r="EN6" s="2">
        <v>2</v>
      </c>
      <c r="EO6" s="2">
        <v>3</v>
      </c>
      <c r="EP6" s="2">
        <v>3</v>
      </c>
      <c r="EQ6" s="2" t="s">
        <v>18</v>
      </c>
      <c r="ER6" s="2" t="s">
        <v>16</v>
      </c>
      <c r="ES6" s="2" t="s">
        <v>19</v>
      </c>
      <c r="ET6" s="2" t="s">
        <v>1346</v>
      </c>
      <c r="EU6" s="2" t="s">
        <v>20</v>
      </c>
      <c r="EV6" s="2">
        <v>1</v>
      </c>
      <c r="EW6" s="2">
        <v>3</v>
      </c>
      <c r="EX6" s="2">
        <v>1</v>
      </c>
      <c r="EY6" s="2">
        <v>2</v>
      </c>
      <c r="EZ6" s="2" t="s">
        <v>1498</v>
      </c>
      <c r="FA6" s="2" t="s">
        <v>94</v>
      </c>
      <c r="FB6" s="2" t="s">
        <v>9</v>
      </c>
      <c r="FC6" s="2" t="s">
        <v>58</v>
      </c>
      <c r="FD6" s="2" t="s">
        <v>58</v>
      </c>
      <c r="FE6" s="2" t="s">
        <v>13</v>
      </c>
      <c r="FF6" s="2" t="s">
        <v>13</v>
      </c>
      <c r="FG6" s="2" t="s">
        <v>7</v>
      </c>
      <c r="FH6" s="2" t="s">
        <v>12</v>
      </c>
      <c r="FI6" s="2" t="s">
        <v>11</v>
      </c>
      <c r="FJ6" s="2" t="s">
        <v>7</v>
      </c>
      <c r="FK6" s="2" t="s">
        <v>7</v>
      </c>
      <c r="FM6" s="2" t="s">
        <v>615</v>
      </c>
      <c r="FN6" s="2" t="s">
        <v>7</v>
      </c>
      <c r="FO6" s="2" t="s">
        <v>7</v>
      </c>
      <c r="FP6" s="2" t="s">
        <v>9</v>
      </c>
      <c r="FQ6" s="2" t="s">
        <v>8</v>
      </c>
      <c r="FR6" s="2" t="s">
        <v>7</v>
      </c>
      <c r="FS6" s="2" t="s">
        <v>7</v>
      </c>
      <c r="FU6" s="2" t="s">
        <v>7</v>
      </c>
      <c r="FV6" s="2" t="s">
        <v>7</v>
      </c>
      <c r="FW6" s="2" t="s">
        <v>55</v>
      </c>
      <c r="GE6" s="2">
        <v>3</v>
      </c>
      <c r="GF6" s="2" t="s">
        <v>5</v>
      </c>
      <c r="GN6" s="2" t="s">
        <v>4</v>
      </c>
      <c r="GR6" s="2" t="s">
        <v>336</v>
      </c>
      <c r="GT6" s="2" t="s">
        <v>356</v>
      </c>
      <c r="GU6" s="2" t="s">
        <v>355</v>
      </c>
      <c r="GV6" s="2" t="s">
        <v>1</v>
      </c>
      <c r="HL6" s="2" t="s">
        <v>0</v>
      </c>
      <c r="HM6">
        <f t="shared" si="0"/>
        <v>34</v>
      </c>
      <c r="HN6">
        <f t="shared" si="1"/>
        <v>12</v>
      </c>
      <c r="HO6">
        <f t="shared" si="2"/>
        <v>8</v>
      </c>
      <c r="HP6" s="1">
        <f t="shared" si="3"/>
        <v>13</v>
      </c>
      <c r="HQ6" s="1">
        <f t="shared" si="4"/>
        <v>17</v>
      </c>
      <c r="HR6" s="1">
        <f t="shared" si="5"/>
        <v>18</v>
      </c>
      <c r="HS6" s="1">
        <f t="shared" si="6"/>
        <v>8</v>
      </c>
      <c r="HT6" s="1">
        <f t="shared" si="7"/>
        <v>62</v>
      </c>
      <c r="HU6" s="1">
        <f t="shared" si="8"/>
        <v>3765</v>
      </c>
      <c r="HV6" s="1">
        <v>1</v>
      </c>
      <c r="HW6" s="1">
        <v>0</v>
      </c>
      <c r="HX6" s="1">
        <v>0</v>
      </c>
      <c r="HY6" s="1">
        <v>0</v>
      </c>
      <c r="HZ6" s="1">
        <v>1</v>
      </c>
      <c r="IA6" s="1">
        <v>2</v>
      </c>
      <c r="IB6" s="1">
        <v>1</v>
      </c>
      <c r="IC6" s="1">
        <v>5</v>
      </c>
    </row>
    <row r="7" spans="1:237" ht="15.75" customHeight="1" x14ac:dyDescent="0.35">
      <c r="A7" s="4">
        <v>43977.416406979166</v>
      </c>
      <c r="B7" s="2" t="s">
        <v>2558</v>
      </c>
      <c r="C7" s="2">
        <v>10</v>
      </c>
      <c r="D7" s="2"/>
      <c r="E7" s="2"/>
      <c r="F7" s="2"/>
      <c r="G7" s="2"/>
      <c r="H7" s="2"/>
      <c r="I7" s="2"/>
      <c r="J7" s="2" t="s">
        <v>7</v>
      </c>
      <c r="L7" s="2" t="s">
        <v>7</v>
      </c>
      <c r="N7" s="2" t="s">
        <v>7</v>
      </c>
      <c r="Q7" s="2" t="s">
        <v>20</v>
      </c>
      <c r="R7" s="2" t="s">
        <v>40</v>
      </c>
      <c r="S7" s="2">
        <v>1</v>
      </c>
      <c r="T7" s="2">
        <v>1</v>
      </c>
      <c r="U7" s="2">
        <v>1</v>
      </c>
      <c r="V7" s="2" t="s">
        <v>39</v>
      </c>
      <c r="W7" s="2">
        <v>1</v>
      </c>
      <c r="X7" s="2">
        <v>3</v>
      </c>
      <c r="Y7" s="2" t="s">
        <v>20</v>
      </c>
      <c r="Z7" s="2" t="s">
        <v>115</v>
      </c>
      <c r="AA7" s="2" t="s">
        <v>9</v>
      </c>
      <c r="AB7" s="2" t="s">
        <v>1660</v>
      </c>
      <c r="AC7" s="2" t="s">
        <v>7</v>
      </c>
      <c r="AE7" s="2" t="s">
        <v>9</v>
      </c>
      <c r="AF7" s="2" t="s">
        <v>35</v>
      </c>
      <c r="AG7" s="2" t="s">
        <v>1395</v>
      </c>
      <c r="AH7" s="2" t="s">
        <v>7</v>
      </c>
      <c r="AJ7" s="2">
        <v>0</v>
      </c>
      <c r="AK7" s="2">
        <v>0</v>
      </c>
      <c r="AL7" s="2">
        <v>0</v>
      </c>
      <c r="AM7" s="2">
        <v>0</v>
      </c>
      <c r="AN7" s="2">
        <v>0</v>
      </c>
      <c r="AO7" s="1">
        <v>0</v>
      </c>
      <c r="AP7" s="2">
        <v>480</v>
      </c>
      <c r="AQ7" s="2">
        <v>3</v>
      </c>
      <c r="AR7" s="2">
        <v>4</v>
      </c>
      <c r="AS7" s="2">
        <v>2</v>
      </c>
      <c r="AT7" s="2">
        <v>1</v>
      </c>
      <c r="AU7" s="2">
        <v>3</v>
      </c>
      <c r="AV7" s="2">
        <v>1</v>
      </c>
      <c r="AW7" s="2">
        <v>1</v>
      </c>
      <c r="AX7" s="2">
        <v>2</v>
      </c>
      <c r="AY7" s="2">
        <v>1</v>
      </c>
      <c r="AZ7" s="2">
        <v>3</v>
      </c>
      <c r="BA7" s="2">
        <v>3</v>
      </c>
      <c r="BB7" s="2">
        <v>2</v>
      </c>
      <c r="BC7" s="2">
        <v>2</v>
      </c>
      <c r="BD7" s="2">
        <v>1</v>
      </c>
      <c r="BE7" s="2">
        <v>3</v>
      </c>
      <c r="BF7" s="2">
        <v>2</v>
      </c>
      <c r="BG7" s="2">
        <v>1</v>
      </c>
      <c r="BH7" s="2">
        <v>1</v>
      </c>
      <c r="BI7" s="2">
        <v>2</v>
      </c>
      <c r="BJ7" s="2">
        <v>3</v>
      </c>
      <c r="BK7" s="2">
        <v>2</v>
      </c>
      <c r="BL7" s="2">
        <v>0</v>
      </c>
      <c r="BM7" s="2">
        <v>2</v>
      </c>
      <c r="BN7" s="2">
        <v>0</v>
      </c>
      <c r="BO7" s="2">
        <v>2</v>
      </c>
      <c r="BP7" s="2">
        <v>0</v>
      </c>
      <c r="BQ7" s="2">
        <v>0</v>
      </c>
      <c r="BR7" s="2">
        <v>1</v>
      </c>
      <c r="BS7" s="2">
        <v>1</v>
      </c>
      <c r="BT7" s="2">
        <v>0</v>
      </c>
      <c r="BU7" s="2">
        <v>0</v>
      </c>
      <c r="BV7" s="2">
        <v>1</v>
      </c>
      <c r="BW7" s="2">
        <v>2</v>
      </c>
      <c r="BX7" s="2">
        <v>0</v>
      </c>
      <c r="BY7" s="2">
        <v>0</v>
      </c>
      <c r="BZ7" s="2">
        <v>2</v>
      </c>
      <c r="CA7" s="2">
        <v>1</v>
      </c>
      <c r="CB7" s="2">
        <v>0</v>
      </c>
      <c r="CC7" s="2">
        <v>1</v>
      </c>
      <c r="CD7" s="2">
        <v>0</v>
      </c>
      <c r="CE7" s="2">
        <v>0</v>
      </c>
      <c r="CF7" s="2">
        <v>1</v>
      </c>
      <c r="CG7" s="2">
        <v>0</v>
      </c>
      <c r="CH7" s="2">
        <v>2</v>
      </c>
      <c r="CI7" s="2">
        <v>0</v>
      </c>
      <c r="CJ7" s="2">
        <v>0</v>
      </c>
      <c r="CK7" s="2">
        <v>2</v>
      </c>
      <c r="CL7" s="2">
        <v>0</v>
      </c>
      <c r="CM7" s="2">
        <v>0</v>
      </c>
      <c r="CN7" s="2">
        <v>1</v>
      </c>
      <c r="CO7" s="2">
        <v>0</v>
      </c>
      <c r="CP7" s="2">
        <v>1</v>
      </c>
      <c r="CQ7" s="2">
        <v>0</v>
      </c>
      <c r="CR7" s="2">
        <v>2</v>
      </c>
      <c r="CS7" s="2">
        <v>0</v>
      </c>
      <c r="CT7" s="2">
        <v>1</v>
      </c>
      <c r="CU7" s="2">
        <v>1</v>
      </c>
      <c r="CV7" s="2">
        <v>2</v>
      </c>
      <c r="CW7" s="2">
        <v>1</v>
      </c>
      <c r="CX7" s="2">
        <v>4</v>
      </c>
      <c r="CY7" s="2">
        <v>1</v>
      </c>
      <c r="CZ7" s="2">
        <v>1</v>
      </c>
      <c r="DA7" s="2">
        <v>1</v>
      </c>
      <c r="DB7" s="2">
        <v>1</v>
      </c>
      <c r="DC7" s="2">
        <v>1</v>
      </c>
      <c r="DD7" s="2">
        <v>1</v>
      </c>
      <c r="DE7" s="2">
        <v>1</v>
      </c>
      <c r="DF7" s="2">
        <v>1</v>
      </c>
      <c r="DG7" s="2">
        <v>2</v>
      </c>
      <c r="DH7" s="2">
        <v>3</v>
      </c>
      <c r="DI7" s="2">
        <v>1</v>
      </c>
      <c r="DJ7" s="2">
        <v>2</v>
      </c>
      <c r="DK7" s="2">
        <v>1</v>
      </c>
      <c r="DL7" s="2">
        <v>1</v>
      </c>
      <c r="DM7" s="2">
        <v>1</v>
      </c>
      <c r="DN7" s="2">
        <v>1</v>
      </c>
      <c r="DO7" s="3" t="s">
        <v>284</v>
      </c>
      <c r="DP7" s="2" t="s">
        <v>760</v>
      </c>
      <c r="DQ7" s="2">
        <v>8</v>
      </c>
      <c r="DR7" s="2">
        <v>9</v>
      </c>
      <c r="DS7" s="2" t="s">
        <v>69</v>
      </c>
      <c r="DT7" s="2" t="s">
        <v>69</v>
      </c>
      <c r="DU7" s="2" t="s">
        <v>103</v>
      </c>
      <c r="DV7" s="2" t="s">
        <v>26</v>
      </c>
      <c r="DW7" s="2" t="s">
        <v>26</v>
      </c>
      <c r="DX7" s="2" t="s">
        <v>26</v>
      </c>
      <c r="DY7" s="2" t="s">
        <v>103</v>
      </c>
      <c r="DZ7" s="2" t="s">
        <v>103</v>
      </c>
      <c r="EA7" s="2" t="s">
        <v>26</v>
      </c>
      <c r="EB7" s="2" t="s">
        <v>102</v>
      </c>
      <c r="EC7" s="2" t="s">
        <v>26</v>
      </c>
      <c r="ED7" s="2" t="s">
        <v>25</v>
      </c>
      <c r="EE7" s="2" t="s">
        <v>101</v>
      </c>
      <c r="EF7" s="2" t="s">
        <v>100</v>
      </c>
      <c r="EG7" s="2">
        <v>105</v>
      </c>
      <c r="EH7" s="2" t="s">
        <v>9</v>
      </c>
      <c r="EI7" s="2" t="s">
        <v>9</v>
      </c>
      <c r="EJ7" s="2" t="s">
        <v>1658</v>
      </c>
      <c r="EK7" s="2" t="s">
        <v>21</v>
      </c>
      <c r="EL7" s="2" t="s">
        <v>21</v>
      </c>
      <c r="EM7" s="2">
        <v>5</v>
      </c>
      <c r="EN7" s="2">
        <v>2</v>
      </c>
      <c r="EO7" s="2">
        <v>2</v>
      </c>
      <c r="EP7" s="2">
        <v>1</v>
      </c>
      <c r="EQ7" s="2" t="s">
        <v>20</v>
      </c>
      <c r="ER7" s="2" t="s">
        <v>20</v>
      </c>
      <c r="ES7" s="2" t="s">
        <v>20</v>
      </c>
      <c r="ET7" s="2" t="s">
        <v>20</v>
      </c>
      <c r="EU7" s="2" t="s">
        <v>20</v>
      </c>
      <c r="EV7" s="2">
        <v>1</v>
      </c>
      <c r="EW7" s="2">
        <v>5</v>
      </c>
      <c r="EX7" s="2">
        <v>1</v>
      </c>
      <c r="EY7" s="2">
        <v>5</v>
      </c>
      <c r="FA7" s="2" t="s">
        <v>427</v>
      </c>
      <c r="FB7" s="2" t="s">
        <v>9</v>
      </c>
      <c r="FC7" s="2" t="s">
        <v>14</v>
      </c>
      <c r="FD7" s="2" t="s">
        <v>58</v>
      </c>
      <c r="FE7" s="2" t="s">
        <v>7</v>
      </c>
      <c r="FF7" s="2" t="s">
        <v>7</v>
      </c>
      <c r="FG7" s="2" t="s">
        <v>7</v>
      </c>
      <c r="FH7" s="2" t="s">
        <v>12</v>
      </c>
      <c r="FI7" s="2" t="s">
        <v>57</v>
      </c>
      <c r="FJ7" s="2" t="s">
        <v>9</v>
      </c>
      <c r="FK7" s="2" t="s">
        <v>7</v>
      </c>
      <c r="FM7" s="2" t="s">
        <v>1657</v>
      </c>
      <c r="FN7" s="2" t="s">
        <v>9</v>
      </c>
      <c r="FO7" s="2" t="s">
        <v>7</v>
      </c>
      <c r="FP7" s="2" t="s">
        <v>7</v>
      </c>
      <c r="FR7" s="2" t="s">
        <v>7</v>
      </c>
      <c r="FS7" s="2" t="s">
        <v>7</v>
      </c>
      <c r="FU7" s="2" t="s">
        <v>7</v>
      </c>
      <c r="FV7" s="2" t="s">
        <v>7</v>
      </c>
      <c r="FW7" s="2" t="s">
        <v>337</v>
      </c>
      <c r="GA7" s="2">
        <v>5</v>
      </c>
      <c r="GF7" s="2" t="s">
        <v>5</v>
      </c>
      <c r="GV7" s="2" t="s">
        <v>54</v>
      </c>
      <c r="HD7" s="2" t="s">
        <v>158</v>
      </c>
      <c r="HH7" s="2" t="s">
        <v>229</v>
      </c>
      <c r="HJ7" s="2" t="s">
        <v>279</v>
      </c>
      <c r="HK7" s="2" t="s">
        <v>278</v>
      </c>
      <c r="HL7" s="2" t="s">
        <v>0</v>
      </c>
      <c r="HM7">
        <f t="shared" si="0"/>
        <v>27</v>
      </c>
      <c r="HN7">
        <f t="shared" si="1"/>
        <v>5</v>
      </c>
      <c r="HO7">
        <f t="shared" si="2"/>
        <v>8</v>
      </c>
      <c r="HP7" s="1">
        <f t="shared" si="3"/>
        <v>2</v>
      </c>
      <c r="HQ7" s="1">
        <f t="shared" si="4"/>
        <v>7</v>
      </c>
      <c r="HR7" s="1">
        <f t="shared" si="5"/>
        <v>1</v>
      </c>
      <c r="HS7" s="1">
        <f t="shared" si="6"/>
        <v>3</v>
      </c>
      <c r="HT7" s="1">
        <f t="shared" si="7"/>
        <v>35</v>
      </c>
      <c r="HU7" s="1">
        <f t="shared" si="8"/>
        <v>0</v>
      </c>
      <c r="HV7" s="1">
        <v>1</v>
      </c>
      <c r="HW7" s="1">
        <v>2</v>
      </c>
      <c r="HX7" s="1">
        <v>0</v>
      </c>
      <c r="HY7" s="1">
        <v>0</v>
      </c>
      <c r="HZ7" s="1">
        <v>1</v>
      </c>
      <c r="IA7" s="1">
        <v>0</v>
      </c>
      <c r="IB7" s="1">
        <v>2</v>
      </c>
      <c r="IC7" s="1">
        <v>6</v>
      </c>
    </row>
    <row r="8" spans="1:237" ht="15.75" customHeight="1" x14ac:dyDescent="0.35">
      <c r="A8" s="4">
        <v>43971.443911724535</v>
      </c>
      <c r="B8" s="2" t="s">
        <v>2560</v>
      </c>
      <c r="C8" s="2" t="s">
        <v>1719</v>
      </c>
      <c r="D8" s="2"/>
      <c r="E8" s="2"/>
      <c r="F8" s="2"/>
      <c r="G8" s="2"/>
      <c r="H8" s="2"/>
      <c r="I8" s="2"/>
      <c r="J8" s="2" t="s">
        <v>7</v>
      </c>
      <c r="L8" s="2" t="s">
        <v>7</v>
      </c>
      <c r="N8" s="2" t="s">
        <v>7</v>
      </c>
      <c r="Q8" s="2" t="s">
        <v>20</v>
      </c>
      <c r="R8" s="2" t="s">
        <v>81</v>
      </c>
      <c r="S8" s="2" t="s">
        <v>20</v>
      </c>
      <c r="T8" s="2" t="s">
        <v>20</v>
      </c>
      <c r="U8" s="2" t="s">
        <v>20</v>
      </c>
      <c r="W8" s="2">
        <v>2</v>
      </c>
      <c r="X8" s="2" t="s">
        <v>20</v>
      </c>
      <c r="Y8" s="2" t="s">
        <v>20</v>
      </c>
      <c r="Z8" s="2" t="s">
        <v>38</v>
      </c>
      <c r="AA8" s="2" t="s">
        <v>9</v>
      </c>
      <c r="AB8" s="2" t="s">
        <v>1718</v>
      </c>
      <c r="AC8" s="2" t="s">
        <v>9</v>
      </c>
      <c r="AD8" s="2" t="s">
        <v>1717</v>
      </c>
      <c r="AE8" s="2" t="s">
        <v>7</v>
      </c>
      <c r="AF8" s="2" t="s">
        <v>20</v>
      </c>
      <c r="AG8" s="2" t="s">
        <v>1716</v>
      </c>
      <c r="AH8" s="2" t="s">
        <v>9</v>
      </c>
      <c r="AI8" s="2" t="s">
        <v>1715</v>
      </c>
      <c r="AJ8" s="2">
        <v>0</v>
      </c>
      <c r="AK8" s="1">
        <v>0</v>
      </c>
      <c r="AL8" s="2">
        <v>0</v>
      </c>
      <c r="AM8" s="2">
        <v>30</v>
      </c>
      <c r="AN8" s="2">
        <v>3</v>
      </c>
      <c r="AO8" s="2">
        <v>30</v>
      </c>
      <c r="AP8" s="2">
        <v>540</v>
      </c>
      <c r="AQ8" s="2">
        <v>3</v>
      </c>
      <c r="AR8" s="2">
        <v>2</v>
      </c>
      <c r="AS8" s="2">
        <v>2</v>
      </c>
      <c r="AT8" s="2">
        <v>1</v>
      </c>
      <c r="AU8" s="2">
        <v>2</v>
      </c>
      <c r="AV8" s="2">
        <v>3</v>
      </c>
      <c r="AW8" s="2">
        <v>4</v>
      </c>
      <c r="AX8" s="2">
        <v>3</v>
      </c>
      <c r="AY8" s="2">
        <v>3</v>
      </c>
      <c r="AZ8" s="2">
        <v>2</v>
      </c>
      <c r="BA8" s="2">
        <v>2</v>
      </c>
      <c r="BB8" s="2">
        <v>2</v>
      </c>
      <c r="BC8" s="2">
        <v>1</v>
      </c>
      <c r="BD8" s="2">
        <v>3</v>
      </c>
      <c r="BE8" s="2">
        <v>2</v>
      </c>
      <c r="BF8" s="2">
        <v>1</v>
      </c>
      <c r="BG8" s="2">
        <v>3</v>
      </c>
      <c r="BH8" s="2">
        <v>3</v>
      </c>
      <c r="BI8" s="2">
        <v>2</v>
      </c>
      <c r="BJ8" s="2">
        <v>3</v>
      </c>
      <c r="BK8" s="2">
        <v>4</v>
      </c>
      <c r="BL8" s="2">
        <v>4</v>
      </c>
      <c r="BM8" s="2">
        <v>2</v>
      </c>
      <c r="BN8" s="2">
        <v>1</v>
      </c>
      <c r="BO8" s="2">
        <v>2</v>
      </c>
      <c r="BP8" s="2">
        <v>2</v>
      </c>
      <c r="BQ8" s="2">
        <v>3</v>
      </c>
      <c r="BR8" s="2">
        <v>1</v>
      </c>
      <c r="BS8" s="2">
        <v>2</v>
      </c>
      <c r="BT8" s="2">
        <v>3</v>
      </c>
      <c r="BU8" s="2">
        <v>0</v>
      </c>
      <c r="BV8" s="2">
        <v>0</v>
      </c>
      <c r="BW8" s="2">
        <v>2</v>
      </c>
      <c r="BX8" s="2">
        <v>2</v>
      </c>
      <c r="BY8" s="2">
        <v>3</v>
      </c>
      <c r="BZ8" s="2">
        <v>1</v>
      </c>
      <c r="CA8" s="2">
        <v>0</v>
      </c>
      <c r="CB8" s="2">
        <v>0</v>
      </c>
      <c r="CC8" s="2">
        <v>3</v>
      </c>
      <c r="CD8" s="2">
        <v>3</v>
      </c>
      <c r="CE8" s="2">
        <v>0</v>
      </c>
      <c r="CF8" s="2">
        <v>3</v>
      </c>
      <c r="CG8" s="2">
        <v>0</v>
      </c>
      <c r="CH8" s="2">
        <v>1</v>
      </c>
      <c r="CI8" s="2">
        <v>3</v>
      </c>
      <c r="CJ8" s="2">
        <v>0</v>
      </c>
      <c r="CK8" s="2">
        <v>3</v>
      </c>
      <c r="CL8" s="2">
        <v>3</v>
      </c>
      <c r="CM8" s="2">
        <v>1</v>
      </c>
      <c r="CN8" s="2">
        <v>2</v>
      </c>
      <c r="CO8" s="2">
        <v>0</v>
      </c>
      <c r="CP8" s="2">
        <v>0</v>
      </c>
      <c r="CQ8" s="2">
        <v>0</v>
      </c>
      <c r="CR8" s="2">
        <v>0</v>
      </c>
      <c r="CS8" s="2">
        <v>0</v>
      </c>
      <c r="CT8" s="2">
        <v>2</v>
      </c>
      <c r="CU8" s="2">
        <v>0</v>
      </c>
      <c r="CV8" s="2">
        <v>1</v>
      </c>
      <c r="CW8" s="2">
        <v>1</v>
      </c>
      <c r="CX8" s="2">
        <v>1</v>
      </c>
      <c r="CY8" s="2">
        <v>2</v>
      </c>
      <c r="CZ8" s="2">
        <v>1</v>
      </c>
      <c r="DA8" s="2">
        <v>1</v>
      </c>
      <c r="DB8" s="2">
        <v>1</v>
      </c>
      <c r="DC8" s="2">
        <v>1</v>
      </c>
      <c r="DD8" s="2">
        <v>1</v>
      </c>
      <c r="DE8" s="2">
        <v>1</v>
      </c>
      <c r="DF8" s="2">
        <v>1</v>
      </c>
      <c r="DG8" s="2">
        <v>1</v>
      </c>
      <c r="DH8" s="2">
        <v>1</v>
      </c>
      <c r="DI8" s="2">
        <v>1</v>
      </c>
      <c r="DJ8" s="2">
        <v>1</v>
      </c>
      <c r="DK8" s="2">
        <v>1</v>
      </c>
      <c r="DL8" s="2">
        <v>1</v>
      </c>
      <c r="DM8" s="2">
        <v>1</v>
      </c>
      <c r="DN8" s="2">
        <v>1</v>
      </c>
      <c r="DO8" s="2" t="s">
        <v>647</v>
      </c>
      <c r="DP8" s="2" t="s">
        <v>1714</v>
      </c>
      <c r="DQ8" s="2" t="s">
        <v>739</v>
      </c>
      <c r="DR8" s="2">
        <v>6</v>
      </c>
      <c r="DS8" s="2" t="s">
        <v>69</v>
      </c>
      <c r="DT8" s="2" t="s">
        <v>69</v>
      </c>
      <c r="DU8" s="2" t="s">
        <v>26</v>
      </c>
      <c r="DV8" s="2" t="s">
        <v>26</v>
      </c>
      <c r="DW8" s="2" t="s">
        <v>26</v>
      </c>
      <c r="DX8" s="2" t="s">
        <v>26</v>
      </c>
      <c r="DY8" s="2" t="s">
        <v>69</v>
      </c>
      <c r="DZ8" s="2" t="s">
        <v>26</v>
      </c>
      <c r="EA8" s="2" t="s">
        <v>26</v>
      </c>
      <c r="EB8" s="2" t="s">
        <v>297</v>
      </c>
      <c r="EC8" s="2" t="s">
        <v>26</v>
      </c>
      <c r="ED8" s="2" t="s">
        <v>125</v>
      </c>
      <c r="EE8" s="2" t="s">
        <v>124</v>
      </c>
      <c r="EF8" s="2" t="s">
        <v>65</v>
      </c>
      <c r="EG8" s="2">
        <v>7</v>
      </c>
      <c r="EH8" s="2" t="s">
        <v>9</v>
      </c>
      <c r="EI8" s="2" t="s">
        <v>9</v>
      </c>
      <c r="EJ8" s="2" t="s">
        <v>1713</v>
      </c>
      <c r="EK8" s="2" t="s">
        <v>60</v>
      </c>
      <c r="EL8" s="2" t="s">
        <v>60</v>
      </c>
      <c r="EM8" s="2">
        <v>5</v>
      </c>
      <c r="EN8" s="2">
        <v>3</v>
      </c>
      <c r="EO8" s="2">
        <v>5</v>
      </c>
      <c r="EP8" s="2">
        <v>1</v>
      </c>
      <c r="EQ8" s="2" t="s">
        <v>16</v>
      </c>
      <c r="ER8" s="2" t="s">
        <v>1346</v>
      </c>
      <c r="ES8" s="2" t="s">
        <v>20</v>
      </c>
      <c r="ET8" s="2" t="s">
        <v>20</v>
      </c>
      <c r="EU8" s="2" t="s">
        <v>20</v>
      </c>
      <c r="EV8" s="2">
        <v>2</v>
      </c>
      <c r="EW8" s="2">
        <v>4</v>
      </c>
      <c r="EX8" s="2">
        <v>2</v>
      </c>
      <c r="EY8" s="2">
        <v>5</v>
      </c>
      <c r="EZ8" s="2" t="s">
        <v>297</v>
      </c>
      <c r="FA8" s="2" t="s">
        <v>14</v>
      </c>
      <c r="FB8" s="2" t="s">
        <v>9</v>
      </c>
      <c r="FC8" s="2" t="s">
        <v>94</v>
      </c>
      <c r="FD8" s="2" t="s">
        <v>94</v>
      </c>
      <c r="FE8" s="2" t="s">
        <v>7</v>
      </c>
      <c r="FF8" s="2" t="s">
        <v>7</v>
      </c>
      <c r="FG8" s="2" t="s">
        <v>7</v>
      </c>
      <c r="FH8" s="2" t="s">
        <v>12</v>
      </c>
      <c r="FI8" s="2" t="s">
        <v>57</v>
      </c>
      <c r="FJ8" s="2" t="s">
        <v>7</v>
      </c>
      <c r="FK8" s="2" t="s">
        <v>9</v>
      </c>
      <c r="FL8" s="2">
        <v>5</v>
      </c>
      <c r="FM8" s="2" t="s">
        <v>1712</v>
      </c>
      <c r="FN8" s="2" t="s">
        <v>7</v>
      </c>
      <c r="FO8" s="2" t="s">
        <v>7</v>
      </c>
      <c r="FP8" s="2" t="s">
        <v>7</v>
      </c>
      <c r="FR8" s="2" t="s">
        <v>7</v>
      </c>
      <c r="FS8" s="2" t="s">
        <v>9</v>
      </c>
      <c r="FT8" s="2" t="s">
        <v>1711</v>
      </c>
      <c r="FU8" s="2" t="s">
        <v>9</v>
      </c>
      <c r="FV8" s="2" t="s">
        <v>9</v>
      </c>
      <c r="FW8" s="2" t="s">
        <v>185</v>
      </c>
      <c r="GD8" s="2">
        <v>9</v>
      </c>
      <c r="GF8" s="2" t="s">
        <v>5</v>
      </c>
      <c r="GV8" s="2" t="s">
        <v>54</v>
      </c>
      <c r="GZ8" s="2" t="s">
        <v>141</v>
      </c>
      <c r="HA8" s="2" t="s">
        <v>1</v>
      </c>
      <c r="HB8" s="2" t="s">
        <v>1</v>
      </c>
      <c r="HD8" s="2" t="s">
        <v>1</v>
      </c>
      <c r="HL8" s="2" t="s">
        <v>0</v>
      </c>
      <c r="HM8">
        <f t="shared" si="0"/>
        <v>20</v>
      </c>
      <c r="HN8">
        <f t="shared" si="1"/>
        <v>6</v>
      </c>
      <c r="HO8">
        <f t="shared" si="2"/>
        <v>7</v>
      </c>
      <c r="HP8" s="1">
        <f t="shared" si="3"/>
        <v>10</v>
      </c>
      <c r="HQ8" s="1">
        <f t="shared" si="4"/>
        <v>17</v>
      </c>
      <c r="HR8" s="1">
        <f t="shared" si="5"/>
        <v>13</v>
      </c>
      <c r="HS8" s="1">
        <f t="shared" si="6"/>
        <v>3</v>
      </c>
      <c r="HT8" s="1">
        <f t="shared" si="7"/>
        <v>53</v>
      </c>
      <c r="HU8" s="1">
        <f t="shared" si="8"/>
        <v>225</v>
      </c>
      <c r="HV8" s="1">
        <v>2</v>
      </c>
      <c r="HW8" s="1">
        <v>2</v>
      </c>
      <c r="HX8" s="1">
        <v>2</v>
      </c>
      <c r="HY8" s="1">
        <v>3</v>
      </c>
      <c r="HZ8" s="1">
        <v>1</v>
      </c>
      <c r="IA8" s="1">
        <v>0</v>
      </c>
      <c r="IB8" s="1">
        <v>3</v>
      </c>
      <c r="IC8" s="1">
        <v>13</v>
      </c>
    </row>
    <row r="9" spans="1:237" ht="15.75" customHeight="1" x14ac:dyDescent="0.35">
      <c r="A9" s="4">
        <v>43971.43673199074</v>
      </c>
      <c r="B9" s="2" t="s">
        <v>2561</v>
      </c>
      <c r="C9" s="2">
        <v>9</v>
      </c>
      <c r="D9" s="2"/>
      <c r="E9" s="2"/>
      <c r="F9" s="2"/>
      <c r="G9" s="2"/>
      <c r="H9" s="2"/>
      <c r="I9" s="2"/>
      <c r="J9" s="2" t="s">
        <v>7</v>
      </c>
      <c r="L9" s="2" t="s">
        <v>7</v>
      </c>
      <c r="M9" s="2" t="s">
        <v>212</v>
      </c>
      <c r="N9" s="2" t="s">
        <v>7</v>
      </c>
      <c r="Q9" s="2" t="s">
        <v>20</v>
      </c>
      <c r="R9" s="2" t="s">
        <v>40</v>
      </c>
      <c r="S9" s="2">
        <v>2</v>
      </c>
      <c r="T9" s="2" t="s">
        <v>20</v>
      </c>
      <c r="U9" s="2" t="s">
        <v>20</v>
      </c>
      <c r="V9" s="2" t="s">
        <v>194</v>
      </c>
      <c r="W9" s="2" t="s">
        <v>20</v>
      </c>
      <c r="X9" s="2">
        <v>2</v>
      </c>
      <c r="Y9" s="2">
        <v>3</v>
      </c>
      <c r="Z9" s="2" t="s">
        <v>115</v>
      </c>
      <c r="AA9" s="2" t="s">
        <v>9</v>
      </c>
      <c r="AB9" s="2" t="s">
        <v>1731</v>
      </c>
      <c r="AC9" s="2" t="s">
        <v>9</v>
      </c>
      <c r="AD9" s="2" t="s">
        <v>1730</v>
      </c>
      <c r="AE9" s="2" t="s">
        <v>9</v>
      </c>
      <c r="AF9" s="2" t="s">
        <v>112</v>
      </c>
      <c r="AG9" s="2" t="s">
        <v>34</v>
      </c>
      <c r="AH9" s="2" t="s">
        <v>9</v>
      </c>
      <c r="AI9" s="2" t="s">
        <v>1729</v>
      </c>
      <c r="AJ9" s="2">
        <v>5</v>
      </c>
      <c r="AK9" s="2">
        <v>120</v>
      </c>
      <c r="AL9" s="2">
        <v>6</v>
      </c>
      <c r="AM9" s="2">
        <v>30</v>
      </c>
      <c r="AN9" s="2">
        <v>7</v>
      </c>
      <c r="AO9" s="2">
        <v>60</v>
      </c>
      <c r="AP9" s="2">
        <v>480</v>
      </c>
      <c r="AQ9" s="2">
        <v>4</v>
      </c>
      <c r="AR9" s="2">
        <v>4</v>
      </c>
      <c r="AS9" s="2">
        <v>1</v>
      </c>
      <c r="AT9" s="2">
        <v>1</v>
      </c>
      <c r="AU9" s="2">
        <v>3</v>
      </c>
      <c r="AV9" s="2">
        <v>1</v>
      </c>
      <c r="AW9" s="2">
        <v>2</v>
      </c>
      <c r="AX9" s="2">
        <v>3</v>
      </c>
      <c r="AY9" s="2">
        <v>1</v>
      </c>
      <c r="AZ9" s="2">
        <v>3</v>
      </c>
      <c r="BA9" s="2">
        <v>4</v>
      </c>
      <c r="BB9" s="2">
        <v>2</v>
      </c>
      <c r="BC9" s="2">
        <v>1</v>
      </c>
      <c r="BD9" s="2">
        <v>1</v>
      </c>
      <c r="BE9" s="2">
        <v>3</v>
      </c>
      <c r="BF9" s="2">
        <v>3</v>
      </c>
      <c r="BG9" s="2">
        <v>1</v>
      </c>
      <c r="BH9" s="2">
        <v>1</v>
      </c>
      <c r="BI9" s="2">
        <v>3</v>
      </c>
      <c r="BJ9" s="2">
        <v>3</v>
      </c>
      <c r="BK9" s="2">
        <v>0</v>
      </c>
      <c r="BL9" s="2">
        <v>0</v>
      </c>
      <c r="BM9" s="2">
        <v>1</v>
      </c>
      <c r="BN9" s="2">
        <v>0</v>
      </c>
      <c r="BO9" s="2">
        <v>3</v>
      </c>
      <c r="BP9" s="2">
        <v>0</v>
      </c>
      <c r="BQ9" s="2">
        <v>0</v>
      </c>
      <c r="BR9" s="2">
        <v>0</v>
      </c>
      <c r="BS9" s="2">
        <v>4</v>
      </c>
      <c r="BT9" s="2">
        <v>0</v>
      </c>
      <c r="BU9" s="2">
        <v>0</v>
      </c>
      <c r="BV9" s="2">
        <v>0</v>
      </c>
      <c r="BW9" s="2">
        <v>3</v>
      </c>
      <c r="BX9" s="2">
        <v>0</v>
      </c>
      <c r="BY9" s="2">
        <v>1</v>
      </c>
      <c r="BZ9" s="2">
        <v>2</v>
      </c>
      <c r="CA9" s="2">
        <v>0</v>
      </c>
      <c r="CB9" s="2">
        <v>0</v>
      </c>
      <c r="CC9" s="2">
        <v>0</v>
      </c>
      <c r="CD9" s="2">
        <v>0</v>
      </c>
      <c r="CE9" s="2">
        <v>0</v>
      </c>
      <c r="CF9" s="2">
        <v>0</v>
      </c>
      <c r="CG9" s="2">
        <v>0</v>
      </c>
      <c r="CH9" s="2">
        <v>3</v>
      </c>
      <c r="CI9" s="2">
        <v>0</v>
      </c>
      <c r="CJ9" s="2">
        <v>0</v>
      </c>
      <c r="CK9" s="2">
        <v>0</v>
      </c>
      <c r="CL9" s="2">
        <v>0</v>
      </c>
      <c r="CM9" s="2">
        <v>0</v>
      </c>
      <c r="CN9" s="2">
        <v>0</v>
      </c>
      <c r="CO9" s="2">
        <v>0</v>
      </c>
      <c r="CP9" s="2">
        <v>3</v>
      </c>
      <c r="CQ9" s="2">
        <v>0</v>
      </c>
      <c r="CR9" s="2">
        <v>0</v>
      </c>
      <c r="CS9" s="2">
        <v>2</v>
      </c>
      <c r="CT9" s="2">
        <v>0</v>
      </c>
      <c r="CU9" s="2">
        <v>0</v>
      </c>
      <c r="CV9" s="2">
        <v>1</v>
      </c>
      <c r="CW9" s="2">
        <v>1</v>
      </c>
      <c r="CX9" s="2">
        <v>2</v>
      </c>
      <c r="CY9" s="2">
        <v>1</v>
      </c>
      <c r="CZ9" s="2">
        <v>1</v>
      </c>
      <c r="DA9" s="2">
        <v>1</v>
      </c>
      <c r="DB9" s="2">
        <v>1</v>
      </c>
      <c r="DC9" s="2">
        <v>1</v>
      </c>
      <c r="DD9" s="2">
        <v>2</v>
      </c>
      <c r="DE9" s="2">
        <v>1</v>
      </c>
      <c r="DF9" s="2">
        <v>1</v>
      </c>
      <c r="DG9" s="2">
        <v>1</v>
      </c>
      <c r="DH9" s="2">
        <v>1</v>
      </c>
      <c r="DI9" s="2">
        <v>1</v>
      </c>
      <c r="DJ9" s="2">
        <v>2</v>
      </c>
      <c r="DK9" s="2">
        <v>1</v>
      </c>
      <c r="DL9" s="2">
        <v>1</v>
      </c>
      <c r="DM9" s="2">
        <v>1</v>
      </c>
      <c r="DN9" s="2">
        <v>1</v>
      </c>
      <c r="DO9" s="2" t="s">
        <v>534</v>
      </c>
      <c r="DP9" s="2">
        <v>15</v>
      </c>
      <c r="DQ9" s="2" t="s">
        <v>1354</v>
      </c>
      <c r="DR9" s="2">
        <v>7</v>
      </c>
      <c r="DS9" s="2" t="s">
        <v>103</v>
      </c>
      <c r="DT9" s="2" t="s">
        <v>26</v>
      </c>
      <c r="DU9" s="2" t="s">
        <v>69</v>
      </c>
      <c r="DV9" s="2" t="s">
        <v>26</v>
      </c>
      <c r="DW9" s="2" t="s">
        <v>26</v>
      </c>
      <c r="DX9" s="2" t="s">
        <v>26</v>
      </c>
      <c r="DY9" s="2" t="s">
        <v>26</v>
      </c>
      <c r="DZ9" s="2" t="s">
        <v>26</v>
      </c>
      <c r="EA9" s="2" t="s">
        <v>26</v>
      </c>
      <c r="EB9" s="2" t="s">
        <v>297</v>
      </c>
      <c r="EC9" s="2" t="s">
        <v>26</v>
      </c>
      <c r="ED9" s="2" t="s">
        <v>26</v>
      </c>
      <c r="EE9" s="2" t="s">
        <v>66</v>
      </c>
      <c r="EF9" s="2" t="s">
        <v>100</v>
      </c>
      <c r="EG9" s="2">
        <v>180</v>
      </c>
      <c r="EH9" s="2" t="s">
        <v>7</v>
      </c>
      <c r="EI9" s="2" t="s">
        <v>9</v>
      </c>
      <c r="EJ9" s="2" t="s">
        <v>1728</v>
      </c>
      <c r="EK9" s="2" t="s">
        <v>96</v>
      </c>
      <c r="EL9" s="2" t="s">
        <v>96</v>
      </c>
      <c r="EM9" s="2">
        <v>3</v>
      </c>
      <c r="EN9" s="2">
        <v>5</v>
      </c>
      <c r="EO9" s="2">
        <v>5</v>
      </c>
      <c r="EP9" s="2">
        <v>1</v>
      </c>
      <c r="EQ9" s="2" t="s">
        <v>16</v>
      </c>
      <c r="ER9" s="2" t="s">
        <v>1346</v>
      </c>
      <c r="ES9" s="2" t="s">
        <v>18</v>
      </c>
      <c r="ET9" s="2" t="s">
        <v>19</v>
      </c>
      <c r="EU9" s="2" t="s">
        <v>20</v>
      </c>
      <c r="EV9" s="2">
        <v>4</v>
      </c>
      <c r="EW9" s="2">
        <v>2</v>
      </c>
      <c r="EX9" s="2">
        <v>3</v>
      </c>
      <c r="EY9" s="2">
        <v>5</v>
      </c>
      <c r="EZ9" s="2" t="s">
        <v>1727</v>
      </c>
      <c r="FA9" s="2" t="s">
        <v>14</v>
      </c>
      <c r="FB9" s="2" t="s">
        <v>9</v>
      </c>
      <c r="FC9" s="2" t="s">
        <v>94</v>
      </c>
      <c r="FD9" s="2" t="s">
        <v>94</v>
      </c>
      <c r="FE9" s="2" t="s">
        <v>7</v>
      </c>
      <c r="FF9" s="2" t="s">
        <v>7</v>
      </c>
      <c r="FG9" s="2" t="s">
        <v>7</v>
      </c>
      <c r="FH9" s="2" t="s">
        <v>12</v>
      </c>
      <c r="FI9" s="2" t="s">
        <v>57</v>
      </c>
      <c r="FJ9" s="2" t="s">
        <v>9</v>
      </c>
      <c r="FK9" s="2" t="s">
        <v>7</v>
      </c>
      <c r="FL9" s="2" t="s">
        <v>1726</v>
      </c>
      <c r="FM9" s="2" t="s">
        <v>580</v>
      </c>
      <c r="FN9" s="2" t="s">
        <v>9</v>
      </c>
      <c r="FO9" s="2" t="s">
        <v>9</v>
      </c>
      <c r="FP9" s="2" t="s">
        <v>7</v>
      </c>
      <c r="FR9" s="2" t="s">
        <v>9</v>
      </c>
      <c r="FS9" s="2" t="s">
        <v>7</v>
      </c>
      <c r="FU9" s="2" t="s">
        <v>7</v>
      </c>
      <c r="FV9" s="2" t="s">
        <v>7</v>
      </c>
      <c r="FW9" s="2" t="s">
        <v>121</v>
      </c>
      <c r="FX9" s="2">
        <v>7</v>
      </c>
      <c r="GF9" s="2" t="s">
        <v>5</v>
      </c>
      <c r="GV9" s="2" t="s">
        <v>54</v>
      </c>
      <c r="GX9" s="2" t="s">
        <v>184</v>
      </c>
      <c r="GY9" s="2" t="s">
        <v>183</v>
      </c>
      <c r="GZ9" s="2" t="s">
        <v>1</v>
      </c>
      <c r="HD9" s="2" t="s">
        <v>1</v>
      </c>
      <c r="HL9" s="2" t="s">
        <v>0</v>
      </c>
      <c r="HM9">
        <f t="shared" si="0"/>
        <v>22</v>
      </c>
      <c r="HN9">
        <f t="shared" si="1"/>
        <v>0</v>
      </c>
      <c r="HO9">
        <f t="shared" si="2"/>
        <v>18</v>
      </c>
      <c r="HP9" s="1">
        <f t="shared" si="3"/>
        <v>0</v>
      </c>
      <c r="HQ9" s="1">
        <f t="shared" si="4"/>
        <v>3</v>
      </c>
      <c r="HR9" s="1">
        <f t="shared" si="5"/>
        <v>0</v>
      </c>
      <c r="HS9" s="1">
        <f t="shared" si="6"/>
        <v>1</v>
      </c>
      <c r="HT9" s="1">
        <f t="shared" si="7"/>
        <v>29</v>
      </c>
      <c r="HU9" s="1">
        <f t="shared" si="8"/>
        <v>6570</v>
      </c>
      <c r="HV9" s="1">
        <v>1</v>
      </c>
      <c r="HW9" s="1">
        <v>1</v>
      </c>
      <c r="HX9" s="1">
        <v>1</v>
      </c>
      <c r="HY9" s="1">
        <v>1</v>
      </c>
      <c r="HZ9" s="1">
        <v>1</v>
      </c>
      <c r="IA9" s="1">
        <v>0</v>
      </c>
      <c r="IB9" s="1">
        <v>0</v>
      </c>
      <c r="IC9" s="1">
        <v>5</v>
      </c>
    </row>
    <row r="10" spans="1:237" ht="15.75" customHeight="1" x14ac:dyDescent="0.35">
      <c r="A10" s="4">
        <v>43971.484466504626</v>
      </c>
      <c r="B10" s="2" t="s">
        <v>2562</v>
      </c>
      <c r="C10" s="2">
        <v>9</v>
      </c>
      <c r="D10" s="2"/>
      <c r="E10" s="2"/>
      <c r="F10" s="2"/>
      <c r="G10" s="2"/>
      <c r="H10" s="2"/>
      <c r="I10" s="2"/>
      <c r="J10" s="2" t="s">
        <v>7</v>
      </c>
      <c r="L10" s="2" t="s">
        <v>7</v>
      </c>
      <c r="N10" s="2" t="s">
        <v>7</v>
      </c>
      <c r="Q10" s="2" t="s">
        <v>20</v>
      </c>
      <c r="R10" s="2" t="s">
        <v>40</v>
      </c>
      <c r="S10" s="2" t="s">
        <v>20</v>
      </c>
      <c r="T10" s="2" t="s">
        <v>20</v>
      </c>
      <c r="U10" s="2" t="s">
        <v>20</v>
      </c>
      <c r="V10" s="2" t="s">
        <v>80</v>
      </c>
      <c r="W10" s="2" t="s">
        <v>20</v>
      </c>
      <c r="X10" s="2" t="s">
        <v>20</v>
      </c>
      <c r="Y10" s="2">
        <v>3</v>
      </c>
      <c r="Z10" s="2" t="s">
        <v>349</v>
      </c>
      <c r="AA10" s="2" t="s">
        <v>7</v>
      </c>
      <c r="AB10" s="2" t="s">
        <v>1701</v>
      </c>
      <c r="AC10" s="2" t="s">
        <v>7</v>
      </c>
      <c r="AE10" s="2" t="s">
        <v>9</v>
      </c>
      <c r="AF10" s="2" t="s">
        <v>172</v>
      </c>
      <c r="AG10" s="2" t="s">
        <v>537</v>
      </c>
      <c r="AH10" s="2" t="s">
        <v>9</v>
      </c>
      <c r="AI10" s="2" t="s">
        <v>1700</v>
      </c>
      <c r="AJ10" s="2">
        <v>0</v>
      </c>
      <c r="AK10" s="2">
        <v>0</v>
      </c>
      <c r="AL10" s="2">
        <v>2</v>
      </c>
      <c r="AM10" s="2">
        <v>240</v>
      </c>
      <c r="AN10" s="2">
        <v>7</v>
      </c>
      <c r="AO10" s="2">
        <v>120</v>
      </c>
      <c r="AP10" s="2">
        <v>300</v>
      </c>
      <c r="AQ10" s="2">
        <v>2</v>
      </c>
      <c r="AR10" s="2">
        <v>2</v>
      </c>
      <c r="AS10" s="2">
        <v>3</v>
      </c>
      <c r="AT10" s="2">
        <v>2</v>
      </c>
      <c r="AU10" s="2">
        <v>2</v>
      </c>
      <c r="AV10" s="2">
        <v>2</v>
      </c>
      <c r="AW10" s="2">
        <v>3</v>
      </c>
      <c r="AX10" s="2">
        <v>2</v>
      </c>
      <c r="AY10" s="2">
        <v>1</v>
      </c>
      <c r="AZ10" s="2">
        <v>1</v>
      </c>
      <c r="BA10" s="2">
        <v>2</v>
      </c>
      <c r="BB10" s="2">
        <v>1</v>
      </c>
      <c r="BC10" s="2">
        <v>1</v>
      </c>
      <c r="BD10" s="2">
        <v>1</v>
      </c>
      <c r="BE10" s="2">
        <v>1</v>
      </c>
      <c r="BF10" s="2">
        <v>2</v>
      </c>
      <c r="BG10" s="2">
        <v>2</v>
      </c>
      <c r="BH10" s="2">
        <v>1</v>
      </c>
      <c r="BI10" s="2">
        <v>2</v>
      </c>
      <c r="BJ10" s="2">
        <v>1</v>
      </c>
      <c r="BK10" s="2">
        <v>2</v>
      </c>
      <c r="BL10" s="2">
        <v>0</v>
      </c>
      <c r="BM10" s="2">
        <v>2</v>
      </c>
      <c r="BN10" s="2">
        <v>2</v>
      </c>
      <c r="BO10" s="2">
        <v>0</v>
      </c>
      <c r="BP10" s="2">
        <v>0</v>
      </c>
      <c r="BQ10" s="2">
        <v>1</v>
      </c>
      <c r="BR10" s="2">
        <v>1</v>
      </c>
      <c r="BS10" s="2">
        <v>1</v>
      </c>
      <c r="BT10" s="2">
        <v>2</v>
      </c>
      <c r="BU10" s="2">
        <v>1</v>
      </c>
      <c r="BV10" s="2">
        <v>0</v>
      </c>
      <c r="BW10" s="2">
        <v>0</v>
      </c>
      <c r="BX10" s="2">
        <v>2</v>
      </c>
      <c r="BY10" s="2">
        <v>1</v>
      </c>
      <c r="BZ10" s="2">
        <v>2</v>
      </c>
      <c r="CA10" s="2">
        <v>1</v>
      </c>
      <c r="CB10" s="2">
        <v>3</v>
      </c>
      <c r="CC10" s="2">
        <v>1</v>
      </c>
      <c r="CD10" s="2">
        <v>2</v>
      </c>
      <c r="CE10" s="2">
        <v>0</v>
      </c>
      <c r="CF10" s="2">
        <v>1</v>
      </c>
      <c r="CG10" s="2">
        <v>3</v>
      </c>
      <c r="CH10" s="2">
        <v>1</v>
      </c>
      <c r="CI10" s="2">
        <v>0</v>
      </c>
      <c r="CJ10" s="2">
        <v>3</v>
      </c>
      <c r="CK10" s="2">
        <v>3</v>
      </c>
      <c r="CL10" s="2">
        <v>3</v>
      </c>
      <c r="CM10" s="2">
        <v>3</v>
      </c>
      <c r="CN10" s="2">
        <v>1</v>
      </c>
      <c r="CO10" s="2">
        <v>0</v>
      </c>
      <c r="CP10" s="2">
        <v>0</v>
      </c>
      <c r="CQ10" s="2">
        <v>0</v>
      </c>
      <c r="CR10" s="2">
        <v>1</v>
      </c>
      <c r="CS10" s="2">
        <v>0</v>
      </c>
      <c r="CT10" s="2">
        <v>4</v>
      </c>
      <c r="CU10" s="2">
        <v>4</v>
      </c>
      <c r="CV10" s="2">
        <v>3</v>
      </c>
      <c r="CW10" s="2">
        <v>2</v>
      </c>
      <c r="CX10" s="2">
        <v>3</v>
      </c>
      <c r="CY10" s="2">
        <v>1</v>
      </c>
      <c r="CZ10" s="2">
        <v>1</v>
      </c>
      <c r="DA10" s="2">
        <v>1</v>
      </c>
      <c r="DB10" s="2">
        <v>1</v>
      </c>
      <c r="DC10" s="2">
        <v>2</v>
      </c>
      <c r="DD10" s="2">
        <v>1</v>
      </c>
      <c r="DE10" s="2">
        <v>2</v>
      </c>
      <c r="DF10" s="2">
        <v>1</v>
      </c>
      <c r="DG10" s="2">
        <v>1</v>
      </c>
      <c r="DH10" s="2">
        <v>2</v>
      </c>
      <c r="DI10" s="2">
        <v>2</v>
      </c>
      <c r="DJ10" s="2">
        <v>3</v>
      </c>
      <c r="DK10" s="2">
        <v>2</v>
      </c>
      <c r="DL10" s="2">
        <v>1</v>
      </c>
      <c r="DM10" s="2">
        <v>1</v>
      </c>
      <c r="DN10" s="2">
        <v>1</v>
      </c>
      <c r="DO10" s="2" t="s">
        <v>1470</v>
      </c>
      <c r="DP10" s="2" t="s">
        <v>253</v>
      </c>
      <c r="DQ10" s="2" t="s">
        <v>850</v>
      </c>
      <c r="DR10" s="2">
        <v>7</v>
      </c>
      <c r="DS10" s="2" t="s">
        <v>69</v>
      </c>
      <c r="DT10" s="2" t="s">
        <v>69</v>
      </c>
      <c r="DU10" s="2" t="s">
        <v>103</v>
      </c>
      <c r="DV10" s="2" t="s">
        <v>26</v>
      </c>
      <c r="DW10" s="2" t="s">
        <v>26</v>
      </c>
      <c r="DX10" s="2" t="s">
        <v>26</v>
      </c>
      <c r="DY10" s="2" t="s">
        <v>69</v>
      </c>
      <c r="DZ10" s="2" t="s">
        <v>26</v>
      </c>
      <c r="EA10" s="2" t="s">
        <v>103</v>
      </c>
      <c r="EB10" s="2" t="s">
        <v>1699</v>
      </c>
      <c r="EC10" s="2" t="s">
        <v>125</v>
      </c>
      <c r="ED10" s="2" t="s">
        <v>25</v>
      </c>
      <c r="EE10" s="2" t="s">
        <v>24</v>
      </c>
      <c r="EF10" s="2" t="s">
        <v>65</v>
      </c>
      <c r="EG10" s="2">
        <v>50</v>
      </c>
      <c r="EH10" s="2" t="s">
        <v>9</v>
      </c>
      <c r="EI10" s="2" t="s">
        <v>7</v>
      </c>
      <c r="EJ10" s="2" t="s">
        <v>1698</v>
      </c>
      <c r="EK10" s="2" t="s">
        <v>22</v>
      </c>
      <c r="EL10" s="2" t="s">
        <v>22</v>
      </c>
      <c r="EM10" s="2">
        <v>4</v>
      </c>
      <c r="EN10" s="2">
        <v>2</v>
      </c>
      <c r="EO10" s="2">
        <v>3</v>
      </c>
      <c r="EP10" s="2">
        <v>1</v>
      </c>
      <c r="EQ10" s="2" t="s">
        <v>19</v>
      </c>
      <c r="ER10" s="2" t="s">
        <v>16</v>
      </c>
      <c r="ES10" s="2" t="s">
        <v>1346</v>
      </c>
      <c r="ET10" s="2" t="s">
        <v>18</v>
      </c>
      <c r="EU10" s="2" t="s">
        <v>20</v>
      </c>
      <c r="EV10" s="2">
        <v>1</v>
      </c>
      <c r="EW10" s="2">
        <v>5</v>
      </c>
      <c r="EX10" s="2">
        <v>4</v>
      </c>
      <c r="EY10" s="2">
        <v>4</v>
      </c>
      <c r="EZ10" s="2" t="s">
        <v>1697</v>
      </c>
      <c r="FA10" s="2" t="s">
        <v>14</v>
      </c>
      <c r="FB10" s="2" t="s">
        <v>7</v>
      </c>
      <c r="FC10" s="2" t="s">
        <v>94</v>
      </c>
      <c r="FD10" s="2" t="s">
        <v>94</v>
      </c>
      <c r="FE10" s="2" t="s">
        <v>7</v>
      </c>
      <c r="FF10" s="2" t="s">
        <v>7</v>
      </c>
      <c r="FG10" s="2" t="s">
        <v>7</v>
      </c>
      <c r="FH10" s="2" t="s">
        <v>12</v>
      </c>
      <c r="FI10" s="2" t="s">
        <v>57</v>
      </c>
      <c r="FJ10" s="2" t="s">
        <v>9</v>
      </c>
      <c r="FK10" s="2" t="s">
        <v>7</v>
      </c>
      <c r="FM10" s="2" t="s">
        <v>580</v>
      </c>
      <c r="FN10" s="2" t="s">
        <v>9</v>
      </c>
      <c r="FO10" s="2" t="s">
        <v>9</v>
      </c>
      <c r="FP10" s="2" t="s">
        <v>9</v>
      </c>
      <c r="FR10" s="2" t="s">
        <v>9</v>
      </c>
      <c r="FS10" s="2" t="s">
        <v>7</v>
      </c>
      <c r="FU10" s="2" t="s">
        <v>7</v>
      </c>
      <c r="FV10" s="2" t="s">
        <v>7</v>
      </c>
      <c r="FW10" s="2" t="s">
        <v>308</v>
      </c>
      <c r="FZ10" s="2">
        <v>10</v>
      </c>
      <c r="GF10" s="2" t="s">
        <v>5</v>
      </c>
      <c r="GV10" s="2" t="s">
        <v>54</v>
      </c>
      <c r="GX10" s="2" t="s">
        <v>184</v>
      </c>
      <c r="GY10" s="2" t="s">
        <v>183</v>
      </c>
      <c r="GZ10" s="2" t="s">
        <v>1</v>
      </c>
      <c r="HD10" s="2" t="s">
        <v>1</v>
      </c>
      <c r="HL10" s="2" t="s">
        <v>0</v>
      </c>
      <c r="HM10">
        <f t="shared" si="0"/>
        <v>31</v>
      </c>
      <c r="HN10">
        <f t="shared" si="1"/>
        <v>7</v>
      </c>
      <c r="HO10">
        <f t="shared" si="2"/>
        <v>2</v>
      </c>
      <c r="HP10" s="1">
        <f t="shared" si="3"/>
        <v>13</v>
      </c>
      <c r="HQ10" s="1">
        <f t="shared" si="4"/>
        <v>11</v>
      </c>
      <c r="HR10" s="1">
        <f t="shared" si="5"/>
        <v>3</v>
      </c>
      <c r="HS10" s="1">
        <f t="shared" si="6"/>
        <v>15</v>
      </c>
      <c r="HT10" s="1">
        <f t="shared" si="7"/>
        <v>50</v>
      </c>
      <c r="HU10" s="1">
        <f t="shared" si="8"/>
        <v>4020</v>
      </c>
      <c r="HV10" s="1">
        <v>2</v>
      </c>
      <c r="HW10" s="1">
        <v>2</v>
      </c>
      <c r="HX10" s="1">
        <v>1</v>
      </c>
      <c r="HY10" s="1">
        <v>0</v>
      </c>
      <c r="HZ10" s="1">
        <v>1</v>
      </c>
      <c r="IA10" s="1">
        <v>2</v>
      </c>
      <c r="IB10" s="1">
        <v>1</v>
      </c>
      <c r="IC10" s="1">
        <v>9</v>
      </c>
    </row>
    <row r="11" spans="1:237" ht="15.75" customHeight="1" x14ac:dyDescent="0.35">
      <c r="A11" s="4">
        <v>43973.013865381945</v>
      </c>
      <c r="B11" s="2" t="s">
        <v>2563</v>
      </c>
      <c r="C11" s="2">
        <v>9</v>
      </c>
      <c r="D11" s="2"/>
      <c r="E11" s="2"/>
      <c r="F11" s="2"/>
      <c r="G11" s="2"/>
      <c r="H11" s="2"/>
      <c r="I11" s="2"/>
      <c r="J11" s="2" t="s">
        <v>7</v>
      </c>
      <c r="L11" s="2" t="s">
        <v>9</v>
      </c>
      <c r="M11" s="2" t="s">
        <v>43</v>
      </c>
      <c r="N11" s="2" t="s">
        <v>7</v>
      </c>
      <c r="P11" s="2" t="s">
        <v>1373</v>
      </c>
      <c r="Q11" s="2" t="s">
        <v>20</v>
      </c>
      <c r="R11" s="2" t="s">
        <v>40</v>
      </c>
      <c r="S11" s="2" t="s">
        <v>20</v>
      </c>
      <c r="T11" s="2" t="s">
        <v>20</v>
      </c>
      <c r="U11" s="2" t="s">
        <v>20</v>
      </c>
      <c r="V11" s="2" t="s">
        <v>134</v>
      </c>
      <c r="W11" s="2" t="s">
        <v>20</v>
      </c>
      <c r="X11" s="2" t="s">
        <v>20</v>
      </c>
      <c r="Y11" s="2">
        <v>1</v>
      </c>
      <c r="Z11" s="2" t="s">
        <v>349</v>
      </c>
      <c r="AA11" s="2" t="s">
        <v>9</v>
      </c>
      <c r="AB11" s="2" t="s">
        <v>1372</v>
      </c>
      <c r="AC11" s="2" t="s">
        <v>9</v>
      </c>
      <c r="AD11" s="2" t="s">
        <v>1371</v>
      </c>
      <c r="AE11" s="2" t="s">
        <v>9</v>
      </c>
      <c r="AF11" s="2" t="s">
        <v>35</v>
      </c>
      <c r="AG11" s="2" t="s">
        <v>256</v>
      </c>
      <c r="AH11" s="2" t="s">
        <v>9</v>
      </c>
      <c r="AI11" s="2" t="s">
        <v>1370</v>
      </c>
      <c r="AJ11" s="2">
        <v>0</v>
      </c>
      <c r="AK11" s="2">
        <v>0</v>
      </c>
      <c r="AL11" s="2">
        <v>3</v>
      </c>
      <c r="AM11" s="2">
        <v>60</v>
      </c>
      <c r="AN11" s="2">
        <v>3</v>
      </c>
      <c r="AO11" s="2">
        <v>25</v>
      </c>
      <c r="AP11" s="2">
        <v>420</v>
      </c>
      <c r="AQ11" s="2">
        <v>3</v>
      </c>
      <c r="AR11" s="2">
        <v>3</v>
      </c>
      <c r="AS11" s="2">
        <v>2</v>
      </c>
      <c r="AT11" s="2">
        <v>3</v>
      </c>
      <c r="AU11" s="2">
        <v>3</v>
      </c>
      <c r="AV11" s="2">
        <v>3</v>
      </c>
      <c r="AW11" s="2">
        <v>3</v>
      </c>
      <c r="AX11" s="2">
        <v>2</v>
      </c>
      <c r="AY11" s="2">
        <v>2</v>
      </c>
      <c r="AZ11" s="2">
        <v>3</v>
      </c>
      <c r="BA11" s="2">
        <v>4</v>
      </c>
      <c r="BB11" s="2">
        <v>3</v>
      </c>
      <c r="BC11" s="2">
        <v>2</v>
      </c>
      <c r="BD11" s="2">
        <v>3</v>
      </c>
      <c r="BE11" s="2">
        <v>3</v>
      </c>
      <c r="BF11" s="2">
        <v>3</v>
      </c>
      <c r="BG11" s="2">
        <v>3</v>
      </c>
      <c r="BH11" s="2">
        <v>2</v>
      </c>
      <c r="BI11" s="2">
        <v>3</v>
      </c>
      <c r="BJ11" s="2">
        <v>3</v>
      </c>
      <c r="BK11" s="2">
        <v>2</v>
      </c>
      <c r="BL11" s="2">
        <v>1</v>
      </c>
      <c r="BM11" s="2">
        <v>4</v>
      </c>
      <c r="BN11" s="2">
        <v>2</v>
      </c>
      <c r="BO11" s="2">
        <v>2</v>
      </c>
      <c r="BP11" s="2">
        <v>1</v>
      </c>
      <c r="BQ11" s="2">
        <v>1</v>
      </c>
      <c r="BR11" s="2">
        <v>2</v>
      </c>
      <c r="BS11" s="2">
        <v>2</v>
      </c>
      <c r="BT11" s="2">
        <v>2</v>
      </c>
      <c r="BU11" s="2">
        <v>1</v>
      </c>
      <c r="BV11" s="2">
        <v>1</v>
      </c>
      <c r="BW11" s="2">
        <v>2</v>
      </c>
      <c r="BX11" s="2">
        <v>0</v>
      </c>
      <c r="BY11" s="2">
        <v>2</v>
      </c>
      <c r="BZ11" s="2">
        <v>3</v>
      </c>
      <c r="CA11" s="2">
        <v>3</v>
      </c>
      <c r="CB11" s="2">
        <v>2</v>
      </c>
      <c r="CC11" s="2">
        <v>1</v>
      </c>
      <c r="CD11" s="2">
        <v>3</v>
      </c>
      <c r="CE11" s="2">
        <v>2</v>
      </c>
      <c r="CF11" s="2">
        <v>2</v>
      </c>
      <c r="CG11" s="2">
        <v>1</v>
      </c>
      <c r="CH11" s="2">
        <v>3</v>
      </c>
      <c r="CI11" s="2">
        <v>2</v>
      </c>
      <c r="CJ11" s="2">
        <v>3</v>
      </c>
      <c r="CK11" s="2">
        <v>1</v>
      </c>
      <c r="CL11" s="2">
        <v>1</v>
      </c>
      <c r="CM11" s="2">
        <v>2</v>
      </c>
      <c r="CN11" s="2">
        <v>1</v>
      </c>
      <c r="CO11" s="2">
        <v>0</v>
      </c>
      <c r="CP11" s="2">
        <v>1</v>
      </c>
      <c r="CQ11" s="2">
        <v>0</v>
      </c>
      <c r="CR11" s="2">
        <v>3</v>
      </c>
      <c r="CS11" s="2">
        <v>0</v>
      </c>
      <c r="CT11" s="2">
        <v>2</v>
      </c>
      <c r="CU11" s="2">
        <v>2</v>
      </c>
      <c r="CV11" s="2">
        <v>4</v>
      </c>
      <c r="CW11" s="2">
        <v>2</v>
      </c>
      <c r="CX11" s="2">
        <v>2</v>
      </c>
      <c r="CY11" s="2">
        <v>2</v>
      </c>
      <c r="CZ11" s="2">
        <v>3</v>
      </c>
      <c r="DA11" s="2">
        <v>1</v>
      </c>
      <c r="DB11" s="2">
        <v>1</v>
      </c>
      <c r="DC11" s="2">
        <v>2</v>
      </c>
      <c r="DD11" s="2">
        <v>3</v>
      </c>
      <c r="DE11" s="2">
        <v>2</v>
      </c>
      <c r="DF11" s="2">
        <v>2</v>
      </c>
      <c r="DG11" s="2">
        <v>1</v>
      </c>
      <c r="DH11" s="2">
        <v>4</v>
      </c>
      <c r="DI11" s="2">
        <v>2</v>
      </c>
      <c r="DJ11" s="2">
        <v>4</v>
      </c>
      <c r="DK11" s="2">
        <v>3</v>
      </c>
      <c r="DL11" s="2">
        <v>2</v>
      </c>
      <c r="DM11" s="2">
        <v>1</v>
      </c>
      <c r="DN11" s="2">
        <v>3</v>
      </c>
      <c r="DO11" s="3" t="s">
        <v>1368</v>
      </c>
      <c r="DP11" s="2" t="s">
        <v>253</v>
      </c>
      <c r="DQ11" s="3" t="s">
        <v>1367</v>
      </c>
      <c r="DR11" s="2">
        <v>9</v>
      </c>
      <c r="DS11" s="2" t="s">
        <v>103</v>
      </c>
      <c r="DT11" s="2" t="s">
        <v>26</v>
      </c>
      <c r="DU11" s="2" t="s">
        <v>26</v>
      </c>
      <c r="DV11" s="2" t="s">
        <v>26</v>
      </c>
      <c r="DW11" s="2" t="s">
        <v>26</v>
      </c>
      <c r="DX11" s="2" t="s">
        <v>103</v>
      </c>
      <c r="DY11" s="2" t="s">
        <v>103</v>
      </c>
      <c r="DZ11" s="2" t="s">
        <v>103</v>
      </c>
      <c r="EA11" s="2" t="s">
        <v>26</v>
      </c>
      <c r="EB11" s="2" t="s">
        <v>7</v>
      </c>
      <c r="EC11" s="2" t="s">
        <v>26</v>
      </c>
      <c r="ED11" s="2" t="s">
        <v>26</v>
      </c>
      <c r="EE11" s="2" t="s">
        <v>101</v>
      </c>
      <c r="EF11" s="2" t="s">
        <v>100</v>
      </c>
      <c r="EG11" s="2">
        <v>240</v>
      </c>
      <c r="EH11" s="2" t="s">
        <v>7</v>
      </c>
      <c r="EI11" s="2" t="s">
        <v>9</v>
      </c>
      <c r="EJ11" s="2" t="s">
        <v>1366</v>
      </c>
      <c r="EK11" s="2" t="s">
        <v>96</v>
      </c>
      <c r="EL11" s="2" t="s">
        <v>96</v>
      </c>
      <c r="EM11" s="2">
        <v>4</v>
      </c>
      <c r="EN11" s="2">
        <v>3</v>
      </c>
      <c r="EO11" s="2">
        <v>4</v>
      </c>
      <c r="EP11" s="2">
        <v>3</v>
      </c>
      <c r="EQ11" s="2" t="s">
        <v>16</v>
      </c>
      <c r="ER11" s="2" t="s">
        <v>1346</v>
      </c>
      <c r="ES11" s="2" t="s">
        <v>19</v>
      </c>
      <c r="ET11" s="2" t="s">
        <v>18</v>
      </c>
      <c r="EU11" s="2" t="s">
        <v>20</v>
      </c>
      <c r="EV11" s="2">
        <v>4</v>
      </c>
      <c r="EW11" s="2">
        <v>5</v>
      </c>
      <c r="EX11" s="2">
        <v>4</v>
      </c>
      <c r="EY11" s="2">
        <v>5</v>
      </c>
      <c r="EZ11" s="2" t="s">
        <v>1365</v>
      </c>
      <c r="FA11" s="2" t="s">
        <v>14</v>
      </c>
      <c r="FB11" s="2" t="s">
        <v>9</v>
      </c>
      <c r="FC11" s="2" t="s">
        <v>58</v>
      </c>
      <c r="FD11" s="2" t="s">
        <v>162</v>
      </c>
      <c r="FE11" s="2" t="s">
        <v>13</v>
      </c>
      <c r="FF11" s="2" t="s">
        <v>7</v>
      </c>
      <c r="FG11" s="2" t="s">
        <v>7</v>
      </c>
      <c r="FH11" s="2" t="s">
        <v>143</v>
      </c>
      <c r="FI11" s="2" t="s">
        <v>92</v>
      </c>
      <c r="FM11" s="2" t="s">
        <v>865</v>
      </c>
      <c r="FN11" s="2" t="s">
        <v>7</v>
      </c>
      <c r="FO11" s="2" t="s">
        <v>7</v>
      </c>
      <c r="FP11" s="2" t="s">
        <v>7</v>
      </c>
      <c r="FR11" s="2" t="s">
        <v>7</v>
      </c>
      <c r="FS11" s="2" t="s">
        <v>7</v>
      </c>
      <c r="FU11" s="2" t="s">
        <v>7</v>
      </c>
      <c r="FV11" s="2" t="s">
        <v>7</v>
      </c>
      <c r="FW11" s="2" t="s">
        <v>337</v>
      </c>
      <c r="GA11" s="2">
        <v>3</v>
      </c>
      <c r="GF11" s="2" t="s">
        <v>5</v>
      </c>
      <c r="GV11" s="2" t="s">
        <v>54</v>
      </c>
      <c r="GZ11" s="2" t="s">
        <v>141</v>
      </c>
      <c r="HA11" s="2" t="s">
        <v>1</v>
      </c>
      <c r="HB11" s="2" t="s">
        <v>1</v>
      </c>
      <c r="HD11" s="2" t="s">
        <v>1</v>
      </c>
      <c r="HL11" s="2" t="s">
        <v>0</v>
      </c>
      <c r="HM11">
        <f t="shared" si="0"/>
        <v>44</v>
      </c>
      <c r="HN11">
        <f t="shared" si="1"/>
        <v>10</v>
      </c>
      <c r="HO11">
        <f t="shared" si="2"/>
        <v>10</v>
      </c>
      <c r="HP11" s="1">
        <f t="shared" si="3"/>
        <v>10</v>
      </c>
      <c r="HQ11" s="1">
        <f t="shared" si="4"/>
        <v>12</v>
      </c>
      <c r="HR11" s="1">
        <f t="shared" si="5"/>
        <v>8</v>
      </c>
      <c r="HS11" s="1">
        <f t="shared" si="6"/>
        <v>13</v>
      </c>
      <c r="HT11" s="1">
        <f t="shared" si="7"/>
        <v>46</v>
      </c>
      <c r="HU11" s="1">
        <f t="shared" si="8"/>
        <v>907.5</v>
      </c>
      <c r="HV11" s="1">
        <v>1</v>
      </c>
      <c r="HW11" s="1">
        <v>1</v>
      </c>
      <c r="HX11" s="1">
        <v>0</v>
      </c>
      <c r="HY11" s="1">
        <v>0</v>
      </c>
      <c r="HZ11" s="1">
        <v>1</v>
      </c>
      <c r="IA11" s="1">
        <v>0</v>
      </c>
      <c r="IB11" s="1">
        <v>1</v>
      </c>
      <c r="IC11" s="1">
        <v>4</v>
      </c>
    </row>
    <row r="12" spans="1:237" ht="15.75" customHeight="1" x14ac:dyDescent="0.35">
      <c r="A12" s="4">
        <v>43978.658201458333</v>
      </c>
      <c r="B12" s="2" t="s">
        <v>2566</v>
      </c>
      <c r="C12" s="2">
        <v>10</v>
      </c>
      <c r="D12" s="2"/>
      <c r="E12" s="2"/>
      <c r="F12" s="2"/>
      <c r="G12" s="2"/>
      <c r="H12" s="2"/>
      <c r="I12" s="2"/>
      <c r="J12" s="2" t="s">
        <v>7</v>
      </c>
      <c r="L12" s="2" t="s">
        <v>7</v>
      </c>
      <c r="N12" s="2" t="s">
        <v>7</v>
      </c>
      <c r="Q12" s="2" t="s">
        <v>20</v>
      </c>
      <c r="R12" s="2" t="s">
        <v>40</v>
      </c>
      <c r="S12" s="2" t="s">
        <v>20</v>
      </c>
      <c r="T12" s="2" t="s">
        <v>20</v>
      </c>
      <c r="U12" s="2" t="s">
        <v>20</v>
      </c>
      <c r="V12" s="2" t="s">
        <v>80</v>
      </c>
      <c r="W12" s="2" t="s">
        <v>20</v>
      </c>
      <c r="X12" s="2">
        <v>1</v>
      </c>
      <c r="Y12" s="2" t="s">
        <v>20</v>
      </c>
      <c r="Z12" s="2" t="s">
        <v>38</v>
      </c>
      <c r="AA12" s="2" t="s">
        <v>9</v>
      </c>
      <c r="AB12" s="2" t="s">
        <v>1626</v>
      </c>
      <c r="AC12" s="2" t="s">
        <v>9</v>
      </c>
      <c r="AD12" s="2" t="s">
        <v>1625</v>
      </c>
      <c r="AE12" s="2" t="s">
        <v>9</v>
      </c>
      <c r="AF12" s="2" t="s">
        <v>35</v>
      </c>
      <c r="AG12" s="2" t="s">
        <v>34</v>
      </c>
      <c r="AH12" s="2" t="s">
        <v>9</v>
      </c>
      <c r="AI12" s="2" t="s">
        <v>1624</v>
      </c>
      <c r="AJ12" s="2">
        <v>3</v>
      </c>
      <c r="AK12" s="2">
        <v>5</v>
      </c>
      <c r="AL12" s="2">
        <v>2</v>
      </c>
      <c r="AM12" s="2">
        <v>15</v>
      </c>
      <c r="AN12" s="2">
        <v>5</v>
      </c>
      <c r="AO12" s="2">
        <v>30</v>
      </c>
      <c r="AP12" s="2">
        <v>600</v>
      </c>
      <c r="AQ12" s="2">
        <v>3</v>
      </c>
      <c r="AR12" s="2">
        <v>2</v>
      </c>
      <c r="AS12" s="2">
        <v>1</v>
      </c>
      <c r="AT12" s="2">
        <v>1</v>
      </c>
      <c r="AU12" s="2">
        <v>2</v>
      </c>
      <c r="AV12" s="2">
        <v>1</v>
      </c>
      <c r="AW12" s="2">
        <v>3</v>
      </c>
      <c r="AX12" s="2">
        <v>3</v>
      </c>
      <c r="AY12" s="2">
        <v>3</v>
      </c>
      <c r="AZ12" s="2">
        <v>3</v>
      </c>
      <c r="BA12" s="2">
        <v>3</v>
      </c>
      <c r="BB12" s="2">
        <v>2</v>
      </c>
      <c r="BC12" s="2">
        <v>1</v>
      </c>
      <c r="BD12" s="2">
        <v>4</v>
      </c>
      <c r="BE12" s="2">
        <v>3</v>
      </c>
      <c r="BF12" s="2">
        <v>1</v>
      </c>
      <c r="BG12" s="2">
        <v>2</v>
      </c>
      <c r="BH12" s="2">
        <v>2</v>
      </c>
      <c r="BI12" s="2">
        <v>2</v>
      </c>
      <c r="BJ12" s="2">
        <v>2</v>
      </c>
      <c r="BK12" s="2">
        <v>1</v>
      </c>
      <c r="BL12" s="2">
        <v>0</v>
      </c>
      <c r="BM12" s="2">
        <v>1</v>
      </c>
      <c r="BN12" s="2">
        <v>1</v>
      </c>
      <c r="BO12" s="2">
        <v>2</v>
      </c>
      <c r="BP12" s="2">
        <v>1</v>
      </c>
      <c r="BQ12" s="2">
        <v>0</v>
      </c>
      <c r="BR12" s="2">
        <v>1</v>
      </c>
      <c r="BS12" s="2">
        <v>2</v>
      </c>
      <c r="BT12" s="2">
        <v>1</v>
      </c>
      <c r="BU12" s="2">
        <v>1</v>
      </c>
      <c r="BV12" s="2">
        <v>1</v>
      </c>
      <c r="BW12" s="2">
        <v>2</v>
      </c>
      <c r="BX12" s="2">
        <v>0</v>
      </c>
      <c r="BY12" s="2">
        <v>2</v>
      </c>
      <c r="BZ12" s="2">
        <v>3</v>
      </c>
      <c r="CA12" s="2">
        <v>3</v>
      </c>
      <c r="CB12" s="2">
        <v>2</v>
      </c>
      <c r="CC12" s="2">
        <v>1</v>
      </c>
      <c r="CD12" s="2">
        <v>2</v>
      </c>
      <c r="CE12" s="2">
        <v>1</v>
      </c>
      <c r="CF12" s="2">
        <v>2</v>
      </c>
      <c r="CG12" s="2">
        <v>0</v>
      </c>
      <c r="CH12" s="2">
        <v>2</v>
      </c>
      <c r="CI12" s="2">
        <v>1</v>
      </c>
      <c r="CJ12" s="2">
        <v>1</v>
      </c>
      <c r="CK12" s="2">
        <v>1</v>
      </c>
      <c r="CL12" s="2">
        <v>1</v>
      </c>
      <c r="CM12" s="2">
        <v>2</v>
      </c>
      <c r="CN12" s="2">
        <v>0</v>
      </c>
      <c r="CO12" s="2">
        <v>1</v>
      </c>
      <c r="CP12" s="2">
        <v>1</v>
      </c>
      <c r="CQ12" s="2">
        <v>0</v>
      </c>
      <c r="CR12" s="2">
        <v>0</v>
      </c>
      <c r="CS12" s="2">
        <v>2</v>
      </c>
      <c r="CT12" s="2">
        <v>3</v>
      </c>
      <c r="CU12" s="2">
        <v>1</v>
      </c>
      <c r="CV12" s="2">
        <v>2</v>
      </c>
      <c r="CW12" s="2">
        <v>2</v>
      </c>
      <c r="CX12" s="2">
        <v>2</v>
      </c>
      <c r="CY12" s="2">
        <v>1</v>
      </c>
      <c r="CZ12" s="2">
        <v>3</v>
      </c>
      <c r="DA12" s="2">
        <v>1</v>
      </c>
      <c r="DB12" s="2">
        <v>2</v>
      </c>
      <c r="DC12" s="2">
        <v>1</v>
      </c>
      <c r="DD12" s="2">
        <v>1</v>
      </c>
      <c r="DE12" s="2">
        <v>1</v>
      </c>
      <c r="DF12" s="2">
        <v>2</v>
      </c>
      <c r="DG12" s="2">
        <v>1</v>
      </c>
      <c r="DH12" s="2">
        <v>2</v>
      </c>
      <c r="DI12" s="2">
        <v>1</v>
      </c>
      <c r="DJ12" s="2">
        <v>2</v>
      </c>
      <c r="DK12" s="2">
        <v>2</v>
      </c>
      <c r="DL12" s="2">
        <v>2</v>
      </c>
      <c r="DM12" s="2">
        <v>1</v>
      </c>
      <c r="DN12" s="2">
        <v>2</v>
      </c>
      <c r="DO12" s="3" t="s">
        <v>1622</v>
      </c>
      <c r="DP12" s="2" t="s">
        <v>1621</v>
      </c>
      <c r="DQ12" s="2" t="s">
        <v>1620</v>
      </c>
      <c r="DR12" s="2">
        <v>7</v>
      </c>
      <c r="DS12" s="2" t="s">
        <v>103</v>
      </c>
      <c r="DT12" s="2" t="s">
        <v>26</v>
      </c>
      <c r="DU12" s="2" t="s">
        <v>26</v>
      </c>
      <c r="DV12" s="2" t="s">
        <v>26</v>
      </c>
      <c r="DW12" s="2" t="s">
        <v>26</v>
      </c>
      <c r="DX12" s="2" t="s">
        <v>103</v>
      </c>
      <c r="DY12" s="2" t="s">
        <v>26</v>
      </c>
      <c r="DZ12" s="2" t="s">
        <v>26</v>
      </c>
      <c r="EA12" s="2" t="s">
        <v>26</v>
      </c>
      <c r="EB12" s="2" t="s">
        <v>1619</v>
      </c>
      <c r="EC12" s="2" t="s">
        <v>26</v>
      </c>
      <c r="ED12" s="2" t="s">
        <v>26</v>
      </c>
      <c r="EE12" s="2" t="s">
        <v>24</v>
      </c>
      <c r="EF12" s="2" t="s">
        <v>100</v>
      </c>
      <c r="EG12" s="2">
        <v>60</v>
      </c>
      <c r="EH12" s="2" t="s">
        <v>7</v>
      </c>
      <c r="EI12" s="2" t="s">
        <v>9</v>
      </c>
      <c r="EK12" s="2" t="s">
        <v>96</v>
      </c>
      <c r="EL12" s="2" t="s">
        <v>21</v>
      </c>
      <c r="EM12" s="2">
        <v>3</v>
      </c>
      <c r="EN12" s="2">
        <v>2</v>
      </c>
      <c r="EO12" s="2">
        <v>4</v>
      </c>
      <c r="EP12" s="2">
        <v>2</v>
      </c>
      <c r="EQ12" s="2" t="s">
        <v>1346</v>
      </c>
      <c r="ER12" s="2" t="s">
        <v>19</v>
      </c>
      <c r="ES12" s="2" t="s">
        <v>20</v>
      </c>
      <c r="ET12" s="2" t="s">
        <v>20</v>
      </c>
      <c r="EU12" s="2" t="s">
        <v>20</v>
      </c>
      <c r="EV12" s="2">
        <v>3</v>
      </c>
      <c r="EW12" s="2">
        <v>4</v>
      </c>
      <c r="EX12" s="2">
        <v>4</v>
      </c>
      <c r="EY12" s="2">
        <v>4</v>
      </c>
      <c r="EZ12" s="2" t="s">
        <v>1618</v>
      </c>
      <c r="FA12" s="2" t="s">
        <v>14</v>
      </c>
      <c r="FB12" s="2" t="s">
        <v>9</v>
      </c>
      <c r="FC12" s="2" t="s">
        <v>94</v>
      </c>
      <c r="FD12" s="2" t="s">
        <v>58</v>
      </c>
      <c r="FE12" s="2" t="s">
        <v>7</v>
      </c>
      <c r="FF12" s="2" t="s">
        <v>13</v>
      </c>
      <c r="FG12" s="2" t="s">
        <v>7</v>
      </c>
      <c r="FH12" s="2" t="s">
        <v>143</v>
      </c>
      <c r="FI12" s="2" t="s">
        <v>92</v>
      </c>
      <c r="FJ12" s="2" t="s">
        <v>7</v>
      </c>
      <c r="FK12" s="2" t="s">
        <v>7</v>
      </c>
      <c r="FM12" s="2" t="s">
        <v>865</v>
      </c>
      <c r="FN12" s="2" t="s">
        <v>7</v>
      </c>
      <c r="FO12" s="2" t="s">
        <v>7</v>
      </c>
      <c r="FP12" s="2" t="s">
        <v>7</v>
      </c>
      <c r="FR12" s="2" t="s">
        <v>9</v>
      </c>
      <c r="FS12" s="2" t="s">
        <v>7</v>
      </c>
      <c r="FW12" s="2" t="s">
        <v>337</v>
      </c>
      <c r="GA12" s="2">
        <v>6</v>
      </c>
      <c r="GF12" s="2" t="s">
        <v>5</v>
      </c>
      <c r="GV12" s="2" t="s">
        <v>54</v>
      </c>
      <c r="GZ12" s="2" t="s">
        <v>141</v>
      </c>
      <c r="HA12" s="2" t="s">
        <v>248</v>
      </c>
      <c r="HB12" s="2" t="s">
        <v>1</v>
      </c>
      <c r="HD12" s="2" t="s">
        <v>1</v>
      </c>
      <c r="HL12" s="2" t="s">
        <v>0</v>
      </c>
      <c r="HM12">
        <f t="shared" si="0"/>
        <v>31</v>
      </c>
      <c r="HN12">
        <f t="shared" si="1"/>
        <v>7</v>
      </c>
      <c r="HO12">
        <f t="shared" si="2"/>
        <v>11</v>
      </c>
      <c r="HP12" s="1">
        <f t="shared" si="3"/>
        <v>6</v>
      </c>
      <c r="HQ12" s="1">
        <f t="shared" si="4"/>
        <v>10</v>
      </c>
      <c r="HR12" s="1">
        <f t="shared" si="5"/>
        <v>5</v>
      </c>
      <c r="HS12" s="1">
        <f t="shared" si="6"/>
        <v>7</v>
      </c>
      <c r="HT12" s="1">
        <f t="shared" si="7"/>
        <v>46</v>
      </c>
      <c r="HU12" s="1">
        <f t="shared" si="8"/>
        <v>615</v>
      </c>
      <c r="HV12" s="1">
        <v>1</v>
      </c>
      <c r="HW12" s="1">
        <v>1</v>
      </c>
      <c r="HX12" s="1">
        <v>1</v>
      </c>
      <c r="HY12" s="1">
        <v>2</v>
      </c>
      <c r="HZ12" s="1">
        <v>1</v>
      </c>
      <c r="IA12" s="1">
        <v>0</v>
      </c>
      <c r="IB12" s="1">
        <v>1</v>
      </c>
      <c r="IC12" s="1">
        <v>7</v>
      </c>
    </row>
    <row r="13" spans="1:237" ht="15.75" customHeight="1" x14ac:dyDescent="0.35">
      <c r="A13" s="4">
        <v>43973.472560752314</v>
      </c>
      <c r="B13" s="2" t="s">
        <v>2575</v>
      </c>
      <c r="C13" s="2">
        <v>10</v>
      </c>
      <c r="D13" s="2"/>
      <c r="E13" s="2"/>
      <c r="F13" s="2"/>
      <c r="G13" s="2"/>
      <c r="H13" s="2"/>
      <c r="I13" s="2"/>
      <c r="J13" s="2" t="s">
        <v>7</v>
      </c>
      <c r="L13" s="2" t="s">
        <v>7</v>
      </c>
      <c r="N13" s="2" t="s">
        <v>7</v>
      </c>
      <c r="Q13" s="2" t="s">
        <v>20</v>
      </c>
      <c r="R13" s="2" t="s">
        <v>40</v>
      </c>
      <c r="S13" s="2">
        <v>1</v>
      </c>
      <c r="T13" s="2" t="s">
        <v>20</v>
      </c>
      <c r="U13" s="2" t="s">
        <v>20</v>
      </c>
      <c r="V13" s="2" t="s">
        <v>134</v>
      </c>
      <c r="W13" s="2">
        <v>1</v>
      </c>
      <c r="X13" s="2">
        <v>1</v>
      </c>
      <c r="Y13" s="2" t="s">
        <v>20</v>
      </c>
      <c r="Z13" s="2" t="s">
        <v>38</v>
      </c>
      <c r="AA13" s="2" t="s">
        <v>7</v>
      </c>
      <c r="AC13" s="2" t="s">
        <v>7</v>
      </c>
      <c r="AE13" s="2" t="s">
        <v>9</v>
      </c>
      <c r="AF13" s="2" t="s">
        <v>35</v>
      </c>
      <c r="AG13" s="2" t="s">
        <v>537</v>
      </c>
      <c r="AH13" s="2" t="s">
        <v>9</v>
      </c>
      <c r="AI13" s="2" t="s">
        <v>1667</v>
      </c>
      <c r="AJ13" s="2">
        <v>0</v>
      </c>
      <c r="AK13" s="1">
        <v>0</v>
      </c>
      <c r="AL13" s="2">
        <v>0</v>
      </c>
      <c r="AM13" s="1">
        <v>0</v>
      </c>
      <c r="AN13" s="2">
        <v>0</v>
      </c>
      <c r="AO13" s="1">
        <v>0</v>
      </c>
      <c r="AP13" s="2">
        <v>720</v>
      </c>
      <c r="AQ13" s="2">
        <v>2</v>
      </c>
      <c r="AR13" s="2">
        <v>2</v>
      </c>
      <c r="AS13" s="2">
        <v>3</v>
      </c>
      <c r="AT13" s="2">
        <v>4</v>
      </c>
      <c r="AU13" s="2">
        <v>2</v>
      </c>
      <c r="AV13" s="2">
        <v>1</v>
      </c>
      <c r="AW13" s="2">
        <v>4</v>
      </c>
      <c r="AX13" s="2">
        <v>1</v>
      </c>
      <c r="AY13" s="2">
        <v>2</v>
      </c>
      <c r="AZ13" s="2">
        <v>1</v>
      </c>
      <c r="BA13" s="2">
        <v>1</v>
      </c>
      <c r="BB13" s="2">
        <v>3</v>
      </c>
      <c r="BC13" s="2">
        <v>2</v>
      </c>
      <c r="BD13" s="2">
        <v>2</v>
      </c>
      <c r="BE13" s="2">
        <v>1</v>
      </c>
      <c r="BF13" s="2">
        <v>1</v>
      </c>
      <c r="BG13" s="2">
        <v>3</v>
      </c>
      <c r="BH13" s="2">
        <v>2</v>
      </c>
      <c r="BI13" s="2">
        <v>1</v>
      </c>
      <c r="BJ13" s="2">
        <v>1</v>
      </c>
      <c r="BK13" s="2">
        <v>3</v>
      </c>
      <c r="BL13" s="2">
        <v>1</v>
      </c>
      <c r="BM13" s="2">
        <v>4</v>
      </c>
      <c r="BN13" s="2">
        <v>3</v>
      </c>
      <c r="BO13" s="2">
        <v>0</v>
      </c>
      <c r="BP13" s="2">
        <v>1</v>
      </c>
      <c r="BQ13" s="2">
        <v>1</v>
      </c>
      <c r="BR13" s="2">
        <v>2</v>
      </c>
      <c r="BS13" s="2">
        <v>0</v>
      </c>
      <c r="BT13" s="2">
        <v>1</v>
      </c>
      <c r="BU13" s="2">
        <v>1</v>
      </c>
      <c r="BV13" s="2">
        <v>3</v>
      </c>
      <c r="BW13" s="2">
        <v>0</v>
      </c>
      <c r="BX13" s="2">
        <v>2</v>
      </c>
      <c r="BY13" s="2">
        <v>3</v>
      </c>
      <c r="BZ13" s="2">
        <v>2</v>
      </c>
      <c r="CA13" s="2">
        <v>3</v>
      </c>
      <c r="CB13" s="2">
        <v>4</v>
      </c>
      <c r="CC13" s="2">
        <v>3</v>
      </c>
      <c r="CD13" s="2">
        <v>3</v>
      </c>
      <c r="CE13" s="2">
        <v>1</v>
      </c>
      <c r="CF13" s="2">
        <v>4</v>
      </c>
      <c r="CG13" s="2">
        <v>4</v>
      </c>
      <c r="CH13" s="2">
        <v>1</v>
      </c>
      <c r="CI13" s="2">
        <v>1</v>
      </c>
      <c r="CJ13" s="2">
        <v>4</v>
      </c>
      <c r="CK13" s="2">
        <v>4</v>
      </c>
      <c r="CL13" s="2">
        <v>2</v>
      </c>
      <c r="CM13" s="2">
        <v>3</v>
      </c>
      <c r="CN13" s="2">
        <v>1</v>
      </c>
      <c r="CO13" s="2">
        <v>0</v>
      </c>
      <c r="CP13" s="2">
        <v>0</v>
      </c>
      <c r="CQ13" s="2">
        <v>2</v>
      </c>
      <c r="CR13" s="2">
        <v>4</v>
      </c>
      <c r="CS13" s="2">
        <v>0</v>
      </c>
      <c r="CT13" s="2">
        <v>3</v>
      </c>
      <c r="CU13" s="2">
        <v>3</v>
      </c>
      <c r="CV13" s="2">
        <v>3</v>
      </c>
      <c r="CW13" s="2">
        <v>3</v>
      </c>
      <c r="CX13" s="2">
        <v>4</v>
      </c>
      <c r="CY13" s="2">
        <v>3</v>
      </c>
      <c r="CZ13" s="2">
        <v>3</v>
      </c>
      <c r="DA13" s="2">
        <v>4</v>
      </c>
      <c r="DB13" s="2">
        <v>4</v>
      </c>
      <c r="DC13" s="2">
        <v>4</v>
      </c>
      <c r="DD13" s="2">
        <v>4</v>
      </c>
      <c r="DE13" s="2">
        <v>4</v>
      </c>
      <c r="DF13" s="2">
        <v>3</v>
      </c>
      <c r="DG13" s="2">
        <v>4</v>
      </c>
      <c r="DH13" s="2">
        <v>3</v>
      </c>
      <c r="DI13" s="2">
        <v>4</v>
      </c>
      <c r="DJ13" s="2">
        <v>4</v>
      </c>
      <c r="DK13" s="2">
        <v>4</v>
      </c>
      <c r="DL13" s="2">
        <v>4</v>
      </c>
      <c r="DM13" s="2">
        <v>4</v>
      </c>
      <c r="DN13" s="2">
        <v>4</v>
      </c>
      <c r="DO13" s="3" t="s">
        <v>205</v>
      </c>
      <c r="DP13" s="2">
        <v>30</v>
      </c>
      <c r="DQ13" s="3" t="s">
        <v>1562</v>
      </c>
      <c r="DR13" s="2">
        <v>8</v>
      </c>
      <c r="DS13" s="2" t="s">
        <v>69</v>
      </c>
      <c r="DT13" s="2" t="s">
        <v>103</v>
      </c>
      <c r="DU13" s="2" t="s">
        <v>69</v>
      </c>
      <c r="DV13" s="2" t="s">
        <v>26</v>
      </c>
      <c r="DW13" s="2" t="s">
        <v>103</v>
      </c>
      <c r="DX13" s="2" t="s">
        <v>26</v>
      </c>
      <c r="DY13" s="2" t="s">
        <v>69</v>
      </c>
      <c r="DZ13" s="2" t="s">
        <v>69</v>
      </c>
      <c r="EA13" s="2" t="s">
        <v>69</v>
      </c>
      <c r="EB13" s="2" t="s">
        <v>102</v>
      </c>
      <c r="EC13" s="2" t="s">
        <v>26</v>
      </c>
      <c r="ED13" s="2" t="s">
        <v>26</v>
      </c>
      <c r="EE13" s="2" t="s">
        <v>124</v>
      </c>
      <c r="EF13" s="2" t="s">
        <v>65</v>
      </c>
      <c r="EG13" s="2">
        <v>10</v>
      </c>
      <c r="EH13" s="2" t="s">
        <v>9</v>
      </c>
      <c r="EI13" s="2" t="s">
        <v>9</v>
      </c>
      <c r="EJ13" s="2" t="s">
        <v>1666</v>
      </c>
      <c r="EK13" s="2" t="s">
        <v>21</v>
      </c>
      <c r="EL13" s="2" t="s">
        <v>60</v>
      </c>
      <c r="EM13" s="2">
        <v>4</v>
      </c>
      <c r="EN13" s="2">
        <v>2</v>
      </c>
      <c r="EO13" s="2">
        <v>4</v>
      </c>
      <c r="EP13" s="2">
        <v>3</v>
      </c>
      <c r="EQ13" s="2" t="s">
        <v>16</v>
      </c>
      <c r="ER13" s="2" t="s">
        <v>19</v>
      </c>
      <c r="ES13" s="2" t="s">
        <v>1346</v>
      </c>
      <c r="ET13" s="2" t="s">
        <v>18</v>
      </c>
      <c r="EU13" s="2" t="s">
        <v>20</v>
      </c>
      <c r="EV13" s="2">
        <v>4</v>
      </c>
      <c r="EW13" s="2">
        <v>4</v>
      </c>
      <c r="EX13" s="2">
        <v>3</v>
      </c>
      <c r="EY13" s="2">
        <v>2</v>
      </c>
      <c r="EZ13" s="2" t="s">
        <v>1665</v>
      </c>
      <c r="FA13" s="2" t="s">
        <v>14</v>
      </c>
      <c r="FB13" s="2" t="s">
        <v>7</v>
      </c>
      <c r="FC13" s="2" t="s">
        <v>233</v>
      </c>
      <c r="FD13" s="2" t="s">
        <v>551</v>
      </c>
      <c r="FE13" s="2" t="s">
        <v>13</v>
      </c>
      <c r="FF13" s="2" t="s">
        <v>7</v>
      </c>
      <c r="FG13" s="2" t="s">
        <v>9</v>
      </c>
      <c r="FH13" s="2" t="s">
        <v>12</v>
      </c>
      <c r="FI13" s="2" t="s">
        <v>11</v>
      </c>
      <c r="FJ13" s="2" t="s">
        <v>7</v>
      </c>
      <c r="FK13" s="2" t="s">
        <v>7</v>
      </c>
      <c r="FM13" s="2" t="s">
        <v>756</v>
      </c>
      <c r="FN13" s="2" t="s">
        <v>9</v>
      </c>
      <c r="FO13" s="2" t="s">
        <v>9</v>
      </c>
      <c r="FP13" s="2" t="s">
        <v>9</v>
      </c>
      <c r="FQ13" s="2" t="s">
        <v>8</v>
      </c>
      <c r="FR13" s="2" t="s">
        <v>9</v>
      </c>
      <c r="FS13" s="2" t="s">
        <v>7</v>
      </c>
      <c r="FV13" s="2" t="s">
        <v>7</v>
      </c>
      <c r="FW13" s="2" t="s">
        <v>6</v>
      </c>
      <c r="GB13" s="2">
        <v>1</v>
      </c>
      <c r="GF13" s="2" t="s">
        <v>5</v>
      </c>
      <c r="GV13" s="2" t="s">
        <v>54</v>
      </c>
      <c r="GX13" s="2" t="s">
        <v>184</v>
      </c>
      <c r="GY13" s="2" t="s">
        <v>1</v>
      </c>
      <c r="GZ13" s="2" t="s">
        <v>1</v>
      </c>
      <c r="HD13" s="2" t="s">
        <v>1</v>
      </c>
      <c r="HL13" s="2" t="s">
        <v>0</v>
      </c>
      <c r="HM13">
        <f t="shared" si="0"/>
        <v>70</v>
      </c>
      <c r="HN13">
        <f t="shared" si="1"/>
        <v>12</v>
      </c>
      <c r="HO13">
        <f t="shared" si="2"/>
        <v>1</v>
      </c>
      <c r="HP13" s="1">
        <f t="shared" si="3"/>
        <v>21</v>
      </c>
      <c r="HQ13" s="1">
        <f t="shared" si="4"/>
        <v>17</v>
      </c>
      <c r="HR13" s="1">
        <f t="shared" si="5"/>
        <v>8</v>
      </c>
      <c r="HS13" s="1">
        <f t="shared" si="6"/>
        <v>18</v>
      </c>
      <c r="HT13" s="1">
        <f t="shared" si="7"/>
        <v>63</v>
      </c>
      <c r="HU13" s="1">
        <f t="shared" si="8"/>
        <v>0</v>
      </c>
      <c r="HV13" s="1">
        <v>2</v>
      </c>
      <c r="HW13" s="1">
        <v>2</v>
      </c>
      <c r="HX13" s="1">
        <v>0</v>
      </c>
      <c r="HY13" s="1">
        <v>0</v>
      </c>
      <c r="HZ13" s="1">
        <v>2</v>
      </c>
      <c r="IA13" s="1">
        <v>0</v>
      </c>
      <c r="IB13" s="1">
        <v>2</v>
      </c>
      <c r="IC13" s="1">
        <v>8</v>
      </c>
    </row>
    <row r="14" spans="1:237" ht="15.75" customHeight="1" x14ac:dyDescent="0.35">
      <c r="A14" s="4">
        <v>43971.445004490743</v>
      </c>
      <c r="B14" s="2" t="s">
        <v>2576</v>
      </c>
      <c r="C14" s="2">
        <v>9</v>
      </c>
      <c r="D14" s="2"/>
      <c r="E14" s="2"/>
      <c r="F14" s="2"/>
      <c r="G14" s="2"/>
      <c r="H14" s="2"/>
      <c r="I14" s="2"/>
      <c r="J14" s="2" t="s">
        <v>7</v>
      </c>
      <c r="L14" s="2" t="s">
        <v>7</v>
      </c>
      <c r="N14" s="2" t="s">
        <v>7</v>
      </c>
      <c r="Q14" s="2" t="s">
        <v>20</v>
      </c>
      <c r="R14" s="2" t="s">
        <v>40</v>
      </c>
      <c r="S14" s="2" t="s">
        <v>20</v>
      </c>
      <c r="T14" s="2" t="s">
        <v>20</v>
      </c>
      <c r="U14" s="2" t="s">
        <v>20</v>
      </c>
      <c r="V14" s="2" t="s">
        <v>134</v>
      </c>
      <c r="W14" s="2">
        <v>2</v>
      </c>
      <c r="X14" s="2">
        <v>1</v>
      </c>
      <c r="Y14" s="2" t="s">
        <v>20</v>
      </c>
      <c r="Z14" s="2" t="s">
        <v>38</v>
      </c>
      <c r="AA14" s="2" t="s">
        <v>9</v>
      </c>
      <c r="AB14" s="2" t="s">
        <v>1710</v>
      </c>
      <c r="AC14" s="2" t="s">
        <v>7</v>
      </c>
      <c r="AE14" s="2" t="s">
        <v>9</v>
      </c>
      <c r="AF14" s="2" t="s">
        <v>35</v>
      </c>
      <c r="AG14" s="2" t="s">
        <v>34</v>
      </c>
      <c r="AH14" s="2" t="s">
        <v>9</v>
      </c>
      <c r="AI14" s="2" t="s">
        <v>1709</v>
      </c>
      <c r="AJ14" s="2">
        <v>3</v>
      </c>
      <c r="AK14" s="2">
        <v>150</v>
      </c>
      <c r="AL14" s="2">
        <v>0</v>
      </c>
      <c r="AM14" s="1">
        <v>0</v>
      </c>
      <c r="AN14" s="2">
        <v>7</v>
      </c>
      <c r="AO14" s="2">
        <v>20</v>
      </c>
      <c r="AP14" s="2">
        <v>480</v>
      </c>
      <c r="AQ14" s="2">
        <v>4</v>
      </c>
      <c r="AR14" s="2">
        <v>1</v>
      </c>
      <c r="AS14" s="2">
        <v>2</v>
      </c>
      <c r="AT14" s="2">
        <v>2</v>
      </c>
      <c r="AU14" s="2">
        <v>3</v>
      </c>
      <c r="AV14" s="2">
        <v>1</v>
      </c>
      <c r="AW14" s="2">
        <v>4</v>
      </c>
      <c r="AX14" s="2">
        <v>3</v>
      </c>
      <c r="AY14" s="2">
        <v>2</v>
      </c>
      <c r="AZ14" s="2">
        <v>3</v>
      </c>
      <c r="BA14" s="2">
        <v>4</v>
      </c>
      <c r="BB14" s="2">
        <v>2</v>
      </c>
      <c r="BC14" s="2">
        <v>1</v>
      </c>
      <c r="BD14" s="2">
        <v>1</v>
      </c>
      <c r="BE14" s="2">
        <v>3</v>
      </c>
      <c r="BF14" s="2">
        <v>3</v>
      </c>
      <c r="BG14" s="2">
        <v>3</v>
      </c>
      <c r="BH14" s="2">
        <v>1</v>
      </c>
      <c r="BI14" s="2">
        <v>4</v>
      </c>
      <c r="BJ14" s="2">
        <v>3</v>
      </c>
      <c r="BK14" s="2">
        <v>1</v>
      </c>
      <c r="BL14" s="2">
        <v>1</v>
      </c>
      <c r="BM14" s="2">
        <v>2</v>
      </c>
      <c r="BN14" s="2">
        <v>1</v>
      </c>
      <c r="BO14" s="2">
        <v>2</v>
      </c>
      <c r="BP14" s="2">
        <v>0</v>
      </c>
      <c r="BQ14" s="2">
        <v>1</v>
      </c>
      <c r="BR14" s="2">
        <v>1</v>
      </c>
      <c r="BS14" s="2">
        <v>3</v>
      </c>
      <c r="BT14" s="2">
        <v>1</v>
      </c>
      <c r="BU14" s="2">
        <v>1</v>
      </c>
      <c r="BV14" s="2">
        <v>1</v>
      </c>
      <c r="BW14" s="2">
        <v>3</v>
      </c>
      <c r="BX14" s="2">
        <v>0</v>
      </c>
      <c r="BY14" s="2">
        <v>1</v>
      </c>
      <c r="BZ14" s="2">
        <v>2</v>
      </c>
      <c r="CA14" s="2">
        <v>1</v>
      </c>
      <c r="CB14" s="2">
        <v>2</v>
      </c>
      <c r="CC14" s="2">
        <v>1</v>
      </c>
      <c r="CD14" s="2">
        <v>0</v>
      </c>
      <c r="CE14" s="2">
        <v>1</v>
      </c>
      <c r="CF14" s="2">
        <v>1</v>
      </c>
      <c r="CG14" s="2">
        <v>0</v>
      </c>
      <c r="CH14" s="2">
        <v>1</v>
      </c>
      <c r="CI14" s="2">
        <v>0</v>
      </c>
      <c r="CJ14" s="2">
        <v>1</v>
      </c>
      <c r="CK14" s="2">
        <v>2</v>
      </c>
      <c r="CL14" s="2">
        <v>0</v>
      </c>
      <c r="CM14" s="2">
        <v>1</v>
      </c>
      <c r="CN14" s="2">
        <v>0</v>
      </c>
      <c r="CO14" s="2">
        <v>0</v>
      </c>
      <c r="CP14" s="2">
        <v>0</v>
      </c>
      <c r="CQ14" s="2">
        <v>0</v>
      </c>
      <c r="CR14" s="2">
        <v>0</v>
      </c>
      <c r="CS14" s="2">
        <v>2</v>
      </c>
      <c r="CT14" s="2">
        <v>2</v>
      </c>
      <c r="CU14" s="2">
        <v>2</v>
      </c>
      <c r="CV14" s="2">
        <v>2</v>
      </c>
      <c r="CW14" s="2">
        <v>1</v>
      </c>
      <c r="CX14" s="2">
        <v>4</v>
      </c>
      <c r="CY14" s="2">
        <v>3</v>
      </c>
      <c r="CZ14" s="2">
        <v>3</v>
      </c>
      <c r="DA14" s="2">
        <v>4</v>
      </c>
      <c r="DB14" s="2">
        <v>4</v>
      </c>
      <c r="DC14" s="2">
        <v>4</v>
      </c>
      <c r="DD14" s="2">
        <v>4</v>
      </c>
      <c r="DE14" s="2">
        <v>4</v>
      </c>
      <c r="DF14" s="2">
        <v>4</v>
      </c>
      <c r="DG14" s="2">
        <v>4</v>
      </c>
      <c r="DH14" s="2">
        <v>2</v>
      </c>
      <c r="DI14" s="2">
        <v>4</v>
      </c>
      <c r="DJ14" s="2">
        <v>4</v>
      </c>
      <c r="DK14" s="2">
        <v>2</v>
      </c>
      <c r="DL14" s="2">
        <v>4</v>
      </c>
      <c r="DM14" s="2">
        <v>4</v>
      </c>
      <c r="DN14" s="2">
        <v>4</v>
      </c>
      <c r="DO14" s="3" t="s">
        <v>1706</v>
      </c>
      <c r="DP14" s="2">
        <v>2</v>
      </c>
      <c r="DQ14" s="3" t="s">
        <v>833</v>
      </c>
      <c r="DR14" s="2">
        <v>8</v>
      </c>
      <c r="DS14" s="2" t="s">
        <v>26</v>
      </c>
      <c r="DT14" s="2" t="s">
        <v>26</v>
      </c>
      <c r="DU14" s="2" t="s">
        <v>26</v>
      </c>
      <c r="DV14" s="2" t="s">
        <v>26</v>
      </c>
      <c r="DW14" s="2" t="s">
        <v>26</v>
      </c>
      <c r="DX14" s="2" t="s">
        <v>26</v>
      </c>
      <c r="DY14" s="2" t="s">
        <v>26</v>
      </c>
      <c r="DZ14" s="2" t="s">
        <v>26</v>
      </c>
      <c r="EA14" s="2" t="s">
        <v>26</v>
      </c>
      <c r="EB14" s="2" t="s">
        <v>102</v>
      </c>
      <c r="EC14" s="2" t="s">
        <v>125</v>
      </c>
      <c r="ED14" s="2" t="s">
        <v>26</v>
      </c>
      <c r="EE14" s="2" t="s">
        <v>24</v>
      </c>
      <c r="EF14" s="2" t="s">
        <v>23</v>
      </c>
      <c r="EG14" s="2">
        <v>15</v>
      </c>
      <c r="EH14" s="2" t="s">
        <v>7</v>
      </c>
      <c r="EI14" s="2" t="s">
        <v>7</v>
      </c>
      <c r="EK14" s="2" t="s">
        <v>96</v>
      </c>
      <c r="EL14" s="2" t="s">
        <v>96</v>
      </c>
      <c r="EM14" s="2">
        <v>5</v>
      </c>
      <c r="EN14" s="2">
        <v>2</v>
      </c>
      <c r="EO14" s="2">
        <v>2</v>
      </c>
      <c r="EP14" s="2">
        <v>1</v>
      </c>
      <c r="EQ14" s="2" t="s">
        <v>1346</v>
      </c>
      <c r="ER14" s="2" t="s">
        <v>18</v>
      </c>
      <c r="ES14" s="2" t="s">
        <v>20</v>
      </c>
      <c r="ET14" s="2" t="s">
        <v>20</v>
      </c>
      <c r="EU14" s="2" t="s">
        <v>20</v>
      </c>
      <c r="EV14" s="2">
        <v>1</v>
      </c>
      <c r="EW14" s="2">
        <v>2</v>
      </c>
      <c r="EX14" s="2">
        <v>3</v>
      </c>
      <c r="EY14" s="2">
        <v>1</v>
      </c>
      <c r="FA14" s="2" t="s">
        <v>14</v>
      </c>
      <c r="FB14" s="2" t="s">
        <v>7</v>
      </c>
      <c r="FC14" s="2" t="s">
        <v>14</v>
      </c>
      <c r="FD14" s="2" t="s">
        <v>94</v>
      </c>
      <c r="FE14" s="2" t="s">
        <v>13</v>
      </c>
      <c r="FF14" s="2" t="s">
        <v>7</v>
      </c>
      <c r="FG14" s="2" t="s">
        <v>7</v>
      </c>
      <c r="FH14" s="2" t="s">
        <v>12</v>
      </c>
      <c r="FI14" s="2" t="s">
        <v>57</v>
      </c>
      <c r="FJ14" s="2" t="s">
        <v>9</v>
      </c>
      <c r="FK14" s="2" t="s">
        <v>7</v>
      </c>
      <c r="FM14" s="2" t="s">
        <v>830</v>
      </c>
      <c r="FN14" s="2" t="s">
        <v>7</v>
      </c>
      <c r="FO14" s="2" t="s">
        <v>7</v>
      </c>
      <c r="FP14" s="2" t="s">
        <v>7</v>
      </c>
      <c r="FR14" s="2" t="s">
        <v>9</v>
      </c>
      <c r="FS14" s="2" t="s">
        <v>7</v>
      </c>
      <c r="FV14" s="2" t="s">
        <v>7</v>
      </c>
      <c r="FW14" s="2" t="s">
        <v>249</v>
      </c>
      <c r="FY14" s="2">
        <v>10</v>
      </c>
      <c r="GF14" s="2" t="s">
        <v>5</v>
      </c>
      <c r="GV14" s="2" t="s">
        <v>54</v>
      </c>
      <c r="GZ14" s="2" t="s">
        <v>141</v>
      </c>
      <c r="HB14" s="2" t="s">
        <v>293</v>
      </c>
      <c r="HC14" s="2" t="s">
        <v>486</v>
      </c>
      <c r="HD14" s="2" t="s">
        <v>1</v>
      </c>
      <c r="HL14" s="2" t="s">
        <v>0</v>
      </c>
      <c r="HM14">
        <f t="shared" si="0"/>
        <v>65</v>
      </c>
      <c r="HN14">
        <f t="shared" si="1"/>
        <v>3</v>
      </c>
      <c r="HO14">
        <f t="shared" si="2"/>
        <v>11</v>
      </c>
      <c r="HP14" s="1">
        <f t="shared" si="3"/>
        <v>3</v>
      </c>
      <c r="HQ14" s="1">
        <f t="shared" si="4"/>
        <v>8</v>
      </c>
      <c r="HR14" s="1">
        <f t="shared" si="5"/>
        <v>5</v>
      </c>
      <c r="HS14" s="1">
        <f t="shared" si="6"/>
        <v>8</v>
      </c>
      <c r="HT14" s="1">
        <f t="shared" si="7"/>
        <v>38</v>
      </c>
      <c r="HU14" s="1">
        <f t="shared" si="8"/>
        <v>3950</v>
      </c>
      <c r="HV14" s="1">
        <v>0</v>
      </c>
      <c r="HW14" s="1">
        <v>0</v>
      </c>
      <c r="HX14" s="1">
        <v>0</v>
      </c>
      <c r="HY14" s="1">
        <v>0</v>
      </c>
      <c r="HZ14" s="1">
        <v>0</v>
      </c>
      <c r="IA14" s="1">
        <v>2</v>
      </c>
      <c r="IB14" s="1">
        <v>1</v>
      </c>
      <c r="IC14" s="1">
        <v>3</v>
      </c>
    </row>
    <row r="15" spans="1:237" ht="15.75" customHeight="1" x14ac:dyDescent="0.35">
      <c r="A15" s="4">
        <v>43971.485585717593</v>
      </c>
      <c r="B15" s="2" t="s">
        <v>2587</v>
      </c>
      <c r="C15" s="2">
        <v>9</v>
      </c>
      <c r="D15" s="2"/>
      <c r="E15" s="2"/>
      <c r="F15" s="2"/>
      <c r="G15" s="2"/>
      <c r="H15" s="2"/>
      <c r="I15" s="2"/>
      <c r="J15" s="2" t="s">
        <v>7</v>
      </c>
      <c r="L15" s="2" t="s">
        <v>7</v>
      </c>
      <c r="N15" s="2" t="s">
        <v>7</v>
      </c>
      <c r="Q15" s="2" t="s">
        <v>20</v>
      </c>
      <c r="R15" s="2" t="s">
        <v>40</v>
      </c>
      <c r="S15" s="2">
        <v>4</v>
      </c>
      <c r="T15" s="2">
        <v>1</v>
      </c>
      <c r="U15" s="2">
        <v>2</v>
      </c>
      <c r="V15" s="2" t="s">
        <v>39</v>
      </c>
      <c r="W15" s="2" t="s">
        <v>20</v>
      </c>
      <c r="X15" s="2">
        <v>1</v>
      </c>
      <c r="Y15" s="2" t="s">
        <v>79</v>
      </c>
      <c r="Z15" s="2" t="s">
        <v>115</v>
      </c>
      <c r="AA15" s="2" t="s">
        <v>9</v>
      </c>
      <c r="AB15" s="2" t="s">
        <v>1695</v>
      </c>
      <c r="AC15" s="2" t="s">
        <v>9</v>
      </c>
      <c r="AD15" s="2" t="s">
        <v>1694</v>
      </c>
      <c r="AE15" s="2" t="s">
        <v>9</v>
      </c>
      <c r="AF15" s="2" t="s">
        <v>132</v>
      </c>
      <c r="AG15" s="2" t="s">
        <v>256</v>
      </c>
      <c r="AH15" s="2" t="s">
        <v>9</v>
      </c>
      <c r="AI15" s="2" t="s">
        <v>1693</v>
      </c>
      <c r="AJ15" s="2">
        <v>2</v>
      </c>
      <c r="AK15" s="2">
        <v>30</v>
      </c>
      <c r="AL15" s="2">
        <v>0</v>
      </c>
      <c r="AM15" s="2">
        <v>0</v>
      </c>
      <c r="AN15" s="2">
        <v>7</v>
      </c>
      <c r="AO15" s="2">
        <v>90</v>
      </c>
      <c r="AP15" s="2">
        <v>420</v>
      </c>
      <c r="AQ15" s="2">
        <v>4</v>
      </c>
      <c r="AR15" s="2">
        <v>4</v>
      </c>
      <c r="AS15" s="2">
        <v>2</v>
      </c>
      <c r="AT15" s="2">
        <v>1</v>
      </c>
      <c r="AU15" s="2">
        <v>3</v>
      </c>
      <c r="AV15" s="2">
        <v>2</v>
      </c>
      <c r="AW15" s="2">
        <v>1</v>
      </c>
      <c r="AX15" s="2">
        <v>3</v>
      </c>
      <c r="AY15" s="2">
        <v>1</v>
      </c>
      <c r="AZ15" s="2">
        <v>3</v>
      </c>
      <c r="BA15" s="2">
        <v>3</v>
      </c>
      <c r="BB15" s="2">
        <v>2</v>
      </c>
      <c r="BC15" s="2">
        <v>2</v>
      </c>
      <c r="BD15" s="2">
        <v>2</v>
      </c>
      <c r="BE15" s="2">
        <v>4</v>
      </c>
      <c r="BF15" s="2">
        <v>4</v>
      </c>
      <c r="BG15" s="2">
        <v>2</v>
      </c>
      <c r="BH15" s="2">
        <v>1</v>
      </c>
      <c r="BI15" s="2">
        <v>3</v>
      </c>
      <c r="BJ15" s="2">
        <v>4</v>
      </c>
      <c r="BK15" s="2">
        <v>2</v>
      </c>
      <c r="BL15" s="2">
        <v>1</v>
      </c>
      <c r="BM15" s="2">
        <v>2</v>
      </c>
      <c r="BN15" s="2">
        <v>1</v>
      </c>
      <c r="BO15" s="2">
        <v>3</v>
      </c>
      <c r="BP15" s="2">
        <v>0</v>
      </c>
      <c r="BQ15" s="2">
        <v>1</v>
      </c>
      <c r="BR15" s="2">
        <v>1</v>
      </c>
      <c r="BS15" s="2">
        <v>3</v>
      </c>
      <c r="BT15" s="2">
        <v>1</v>
      </c>
      <c r="BU15" s="2">
        <v>0</v>
      </c>
      <c r="BV15" s="2">
        <v>1</v>
      </c>
      <c r="BW15" s="2">
        <v>3</v>
      </c>
      <c r="BX15" s="2">
        <v>1</v>
      </c>
      <c r="BY15" s="2">
        <v>0</v>
      </c>
      <c r="BZ15" s="2">
        <v>1</v>
      </c>
      <c r="CA15" s="2">
        <v>3</v>
      </c>
      <c r="CB15" s="2">
        <v>2</v>
      </c>
      <c r="CC15" s="2">
        <v>1</v>
      </c>
      <c r="CD15" s="2">
        <v>1</v>
      </c>
      <c r="CE15" s="2">
        <v>0</v>
      </c>
      <c r="CF15" s="2">
        <v>1</v>
      </c>
      <c r="CG15" s="2">
        <v>0</v>
      </c>
      <c r="CH15" s="2">
        <v>3</v>
      </c>
      <c r="CI15" s="2">
        <v>0</v>
      </c>
      <c r="CJ15" s="2">
        <v>2</v>
      </c>
      <c r="CK15" s="2">
        <v>1</v>
      </c>
      <c r="CL15" s="2">
        <v>0</v>
      </c>
      <c r="CM15" s="2">
        <v>2</v>
      </c>
      <c r="CN15" s="2">
        <v>0</v>
      </c>
      <c r="CO15" s="2">
        <v>0</v>
      </c>
      <c r="CP15" s="2">
        <v>2</v>
      </c>
      <c r="CQ15" s="2">
        <v>0</v>
      </c>
      <c r="CR15" s="2">
        <v>0</v>
      </c>
      <c r="CS15" s="2">
        <v>2</v>
      </c>
      <c r="CT15" s="2">
        <v>1</v>
      </c>
      <c r="CU15" s="2">
        <v>0</v>
      </c>
      <c r="CV15" s="2">
        <v>3</v>
      </c>
      <c r="CW15" s="2">
        <v>2</v>
      </c>
      <c r="CX15" s="2">
        <v>3</v>
      </c>
      <c r="CY15" s="2">
        <v>2</v>
      </c>
      <c r="CZ15" s="2">
        <v>4</v>
      </c>
      <c r="DA15" s="2">
        <v>1</v>
      </c>
      <c r="DB15" s="2">
        <v>2</v>
      </c>
      <c r="DC15" s="2">
        <v>2</v>
      </c>
      <c r="DD15" s="2">
        <v>2</v>
      </c>
      <c r="DE15" s="2">
        <v>1</v>
      </c>
      <c r="DF15" s="2">
        <v>2</v>
      </c>
      <c r="DG15" s="2">
        <v>2</v>
      </c>
      <c r="DH15" s="2">
        <v>3</v>
      </c>
      <c r="DI15" s="2">
        <v>1</v>
      </c>
      <c r="DJ15" s="2">
        <v>2</v>
      </c>
      <c r="DK15" s="2">
        <v>3</v>
      </c>
      <c r="DL15" s="2">
        <v>2</v>
      </c>
      <c r="DM15" s="2">
        <v>1</v>
      </c>
      <c r="DN15" s="2">
        <v>2</v>
      </c>
      <c r="DO15" s="3" t="s">
        <v>591</v>
      </c>
      <c r="DP15" s="2" t="s">
        <v>170</v>
      </c>
      <c r="DQ15" s="3" t="s">
        <v>1347</v>
      </c>
      <c r="DR15" s="2">
        <v>7</v>
      </c>
      <c r="DS15" s="2" t="s">
        <v>103</v>
      </c>
      <c r="DT15" s="2" t="s">
        <v>69</v>
      </c>
      <c r="DU15" s="2" t="s">
        <v>103</v>
      </c>
      <c r="DV15" s="2" t="s">
        <v>103</v>
      </c>
      <c r="DW15" s="2" t="s">
        <v>26</v>
      </c>
      <c r="DX15" s="2" t="s">
        <v>26</v>
      </c>
      <c r="DY15" s="2" t="s">
        <v>26</v>
      </c>
      <c r="DZ15" s="2" t="s">
        <v>69</v>
      </c>
      <c r="EA15" s="2" t="s">
        <v>26</v>
      </c>
      <c r="EB15" s="2" t="s">
        <v>27</v>
      </c>
      <c r="EC15" s="2" t="s">
        <v>26</v>
      </c>
      <c r="ED15" s="2" t="s">
        <v>26</v>
      </c>
      <c r="EE15" s="2" t="s">
        <v>24</v>
      </c>
      <c r="EF15" s="2" t="s">
        <v>23</v>
      </c>
      <c r="EG15" s="2">
        <v>3</v>
      </c>
      <c r="EH15" s="2" t="s">
        <v>9</v>
      </c>
      <c r="EI15" s="2" t="s">
        <v>9</v>
      </c>
      <c r="EJ15" s="2" t="s">
        <v>1691</v>
      </c>
      <c r="EK15" s="2" t="s">
        <v>21</v>
      </c>
      <c r="EL15" s="2" t="s">
        <v>22</v>
      </c>
      <c r="EM15" s="2">
        <v>5</v>
      </c>
      <c r="EN15" s="2">
        <v>3</v>
      </c>
      <c r="EO15" s="2">
        <v>4</v>
      </c>
      <c r="EP15" s="2">
        <v>3</v>
      </c>
      <c r="EQ15" s="2" t="s">
        <v>19</v>
      </c>
      <c r="ER15" s="2" t="s">
        <v>1346</v>
      </c>
      <c r="ES15" s="2" t="s">
        <v>16</v>
      </c>
      <c r="ET15" s="2" t="s">
        <v>18</v>
      </c>
      <c r="EU15" s="2" t="s">
        <v>20</v>
      </c>
      <c r="EV15" s="2">
        <v>4</v>
      </c>
      <c r="EW15" s="2">
        <v>4</v>
      </c>
      <c r="EX15" s="2">
        <v>1</v>
      </c>
      <c r="EY15" s="2">
        <v>1</v>
      </c>
      <c r="EZ15" s="2" t="s">
        <v>1690</v>
      </c>
      <c r="FA15" s="2" t="s">
        <v>14</v>
      </c>
      <c r="FB15" s="2" t="s">
        <v>9</v>
      </c>
      <c r="FC15" s="2" t="s">
        <v>14</v>
      </c>
      <c r="FD15" s="2" t="s">
        <v>162</v>
      </c>
      <c r="FE15" s="2" t="s">
        <v>7</v>
      </c>
      <c r="FF15" s="2" t="s">
        <v>7</v>
      </c>
      <c r="FG15" s="2" t="s">
        <v>7</v>
      </c>
      <c r="FH15" s="2" t="s">
        <v>12</v>
      </c>
      <c r="FI15" s="2" t="s">
        <v>11</v>
      </c>
      <c r="FJ15" s="2" t="s">
        <v>7</v>
      </c>
      <c r="FK15" s="2" t="s">
        <v>7</v>
      </c>
      <c r="FL15" s="2">
        <v>0</v>
      </c>
      <c r="FM15" s="2" t="s">
        <v>756</v>
      </c>
      <c r="FN15" s="2" t="s">
        <v>7</v>
      </c>
      <c r="FO15" s="2" t="s">
        <v>7</v>
      </c>
      <c r="FP15" s="2" t="s">
        <v>9</v>
      </c>
      <c r="FQ15" s="2" t="s">
        <v>8</v>
      </c>
      <c r="FR15" s="2" t="s">
        <v>7</v>
      </c>
      <c r="FS15" s="2" t="s">
        <v>7</v>
      </c>
      <c r="FU15" s="2" t="s">
        <v>7</v>
      </c>
      <c r="FV15" s="2" t="s">
        <v>7</v>
      </c>
      <c r="FW15" s="2" t="s">
        <v>249</v>
      </c>
      <c r="FY15" s="2">
        <v>6</v>
      </c>
      <c r="GF15" s="2" t="s">
        <v>5</v>
      </c>
      <c r="GV15" s="2" t="s">
        <v>54</v>
      </c>
      <c r="GZ15" s="2" t="s">
        <v>141</v>
      </c>
      <c r="HB15" s="2" t="s">
        <v>293</v>
      </c>
      <c r="HC15" s="2" t="s">
        <v>1</v>
      </c>
      <c r="HD15" s="2" t="s">
        <v>1</v>
      </c>
      <c r="HL15" s="2" t="s">
        <v>0</v>
      </c>
      <c r="HM15">
        <f t="shared" si="0"/>
        <v>40</v>
      </c>
      <c r="HN15">
        <f t="shared" si="1"/>
        <v>4</v>
      </c>
      <c r="HO15">
        <f t="shared" si="2"/>
        <v>16</v>
      </c>
      <c r="HP15" s="1">
        <f t="shared" si="3"/>
        <v>5</v>
      </c>
      <c r="HQ15" s="1">
        <f t="shared" si="4"/>
        <v>6</v>
      </c>
      <c r="HR15" s="1">
        <f t="shared" si="5"/>
        <v>3</v>
      </c>
      <c r="HS15" s="1">
        <f t="shared" si="6"/>
        <v>8</v>
      </c>
      <c r="HT15" s="1">
        <f t="shared" si="7"/>
        <v>31</v>
      </c>
      <c r="HU15" s="1">
        <f t="shared" si="8"/>
        <v>2055</v>
      </c>
      <c r="HV15" s="1">
        <v>0</v>
      </c>
      <c r="HW15" s="1">
        <v>1</v>
      </c>
      <c r="HX15" s="1">
        <v>1</v>
      </c>
      <c r="HY15" s="1">
        <v>0</v>
      </c>
      <c r="HZ15" s="1">
        <v>1</v>
      </c>
      <c r="IA15" s="1">
        <v>0</v>
      </c>
      <c r="IB15" s="1">
        <v>1</v>
      </c>
      <c r="IC15" s="1">
        <v>4</v>
      </c>
    </row>
    <row r="16" spans="1:237" ht="15.75" customHeight="1" x14ac:dyDescent="0.35">
      <c r="A16" s="4">
        <v>43978.641411157412</v>
      </c>
      <c r="B16" s="2" t="s">
        <v>2597</v>
      </c>
      <c r="C16" s="2">
        <v>10</v>
      </c>
      <c r="D16" s="2"/>
      <c r="E16" s="2"/>
      <c r="F16" s="2"/>
      <c r="G16" s="2"/>
      <c r="H16" s="2"/>
      <c r="I16" s="2"/>
      <c r="J16" s="2" t="s">
        <v>7</v>
      </c>
      <c r="L16" s="2" t="s">
        <v>7</v>
      </c>
      <c r="N16" s="2" t="s">
        <v>7</v>
      </c>
      <c r="Q16" s="2" t="s">
        <v>20</v>
      </c>
      <c r="R16" s="2" t="s">
        <v>40</v>
      </c>
      <c r="S16" s="2" t="s">
        <v>20</v>
      </c>
      <c r="T16" s="2" t="s">
        <v>20</v>
      </c>
      <c r="U16" s="2" t="s">
        <v>20</v>
      </c>
      <c r="V16" s="2" t="s">
        <v>39</v>
      </c>
      <c r="W16" s="2" t="s">
        <v>20</v>
      </c>
      <c r="X16" s="2">
        <v>1</v>
      </c>
      <c r="Y16" s="2" t="s">
        <v>20</v>
      </c>
      <c r="Z16" s="2" t="s">
        <v>38</v>
      </c>
      <c r="AA16" s="2" t="s">
        <v>9</v>
      </c>
      <c r="AB16" s="2" t="s">
        <v>1630</v>
      </c>
      <c r="AC16" s="2" t="s">
        <v>7</v>
      </c>
      <c r="AE16" s="2" t="s">
        <v>7</v>
      </c>
      <c r="AF16" s="2" t="s">
        <v>20</v>
      </c>
      <c r="AH16" s="2" t="s">
        <v>9</v>
      </c>
      <c r="AI16" s="2" t="s">
        <v>1629</v>
      </c>
      <c r="AJ16" s="2">
        <v>0</v>
      </c>
      <c r="AK16" s="1">
        <v>0</v>
      </c>
      <c r="AL16" s="2">
        <v>1</v>
      </c>
      <c r="AM16" s="2">
        <v>120</v>
      </c>
      <c r="AN16" s="2">
        <v>5</v>
      </c>
      <c r="AO16" s="2">
        <v>30</v>
      </c>
      <c r="AP16" s="2">
        <v>900</v>
      </c>
      <c r="AQ16" s="2">
        <v>3</v>
      </c>
      <c r="AR16" s="2">
        <v>3</v>
      </c>
      <c r="AS16" s="2">
        <v>1</v>
      </c>
      <c r="AT16" s="2">
        <v>1</v>
      </c>
      <c r="AU16" s="2">
        <v>3</v>
      </c>
      <c r="AV16" s="2">
        <v>1</v>
      </c>
      <c r="AW16" s="2">
        <v>1</v>
      </c>
      <c r="AX16" s="2">
        <v>3</v>
      </c>
      <c r="AY16" s="2">
        <v>1</v>
      </c>
      <c r="AZ16" s="2">
        <v>3</v>
      </c>
      <c r="BA16" s="2">
        <v>2</v>
      </c>
      <c r="BB16" s="2">
        <v>1</v>
      </c>
      <c r="BC16" s="2">
        <v>1</v>
      </c>
      <c r="BD16" s="2">
        <v>2</v>
      </c>
      <c r="BE16" s="2">
        <v>3</v>
      </c>
      <c r="BF16" s="2">
        <v>3</v>
      </c>
      <c r="BG16" s="2">
        <v>1</v>
      </c>
      <c r="BH16" s="2">
        <v>1</v>
      </c>
      <c r="BI16" s="2">
        <v>3</v>
      </c>
      <c r="BJ16" s="2">
        <v>3</v>
      </c>
      <c r="BK16" s="2">
        <v>1</v>
      </c>
      <c r="BL16" s="2">
        <v>0</v>
      </c>
      <c r="BM16" s="2">
        <v>1</v>
      </c>
      <c r="BN16" s="2">
        <v>1</v>
      </c>
      <c r="BO16" s="2">
        <v>2</v>
      </c>
      <c r="BP16" s="2">
        <v>0</v>
      </c>
      <c r="BQ16" s="2">
        <v>1</v>
      </c>
      <c r="BR16" s="2">
        <v>1</v>
      </c>
      <c r="BS16" s="2">
        <v>0</v>
      </c>
      <c r="BT16" s="2">
        <v>0</v>
      </c>
      <c r="BU16" s="2">
        <v>1</v>
      </c>
      <c r="BV16" s="2">
        <v>1</v>
      </c>
      <c r="BW16" s="2">
        <v>2</v>
      </c>
      <c r="BX16" s="2">
        <v>0</v>
      </c>
      <c r="BY16" s="2">
        <v>0</v>
      </c>
      <c r="BZ16" s="2">
        <v>1</v>
      </c>
      <c r="CA16" s="2">
        <v>3</v>
      </c>
      <c r="CB16" s="2">
        <v>1</v>
      </c>
      <c r="CC16" s="2">
        <v>1</v>
      </c>
      <c r="CD16" s="2">
        <v>1</v>
      </c>
      <c r="CE16" s="2">
        <v>1</v>
      </c>
      <c r="CF16" s="2">
        <v>0</v>
      </c>
      <c r="CG16" s="2">
        <v>0</v>
      </c>
      <c r="CH16" s="2">
        <v>3</v>
      </c>
      <c r="CI16" s="2">
        <v>1</v>
      </c>
      <c r="CJ16" s="2">
        <v>1</v>
      </c>
      <c r="CK16" s="2">
        <v>0</v>
      </c>
      <c r="CL16" s="2">
        <v>0</v>
      </c>
      <c r="CM16" s="2">
        <v>1</v>
      </c>
      <c r="CN16" s="2">
        <v>0</v>
      </c>
      <c r="CO16" s="2">
        <v>0</v>
      </c>
      <c r="CP16" s="2">
        <v>1</v>
      </c>
      <c r="CQ16" s="2">
        <v>0</v>
      </c>
      <c r="CR16" s="2">
        <v>1</v>
      </c>
      <c r="CS16" s="2">
        <v>2</v>
      </c>
      <c r="CT16" s="2">
        <v>0</v>
      </c>
      <c r="CU16" s="2">
        <v>1</v>
      </c>
      <c r="CV16" s="2">
        <v>1</v>
      </c>
      <c r="CW16" s="2">
        <v>1</v>
      </c>
      <c r="CX16" s="2">
        <v>1</v>
      </c>
      <c r="CY16" s="2">
        <v>2</v>
      </c>
      <c r="CZ16" s="2">
        <v>1</v>
      </c>
      <c r="DA16" s="2">
        <v>1</v>
      </c>
      <c r="DB16" s="2">
        <v>1</v>
      </c>
      <c r="DC16" s="2">
        <v>2</v>
      </c>
      <c r="DD16" s="2">
        <v>2</v>
      </c>
      <c r="DE16" s="2">
        <v>1</v>
      </c>
      <c r="DF16" s="2">
        <v>2</v>
      </c>
      <c r="DG16" s="2">
        <v>2</v>
      </c>
      <c r="DH16" s="2">
        <v>1</v>
      </c>
      <c r="DI16" s="2">
        <v>2</v>
      </c>
      <c r="DJ16" s="2">
        <v>2</v>
      </c>
      <c r="DK16" s="2">
        <v>1</v>
      </c>
      <c r="DL16" s="2">
        <v>1</v>
      </c>
      <c r="DM16" s="2">
        <v>1</v>
      </c>
      <c r="DN16" s="2">
        <v>2</v>
      </c>
      <c r="DO16" s="3" t="s">
        <v>1628</v>
      </c>
      <c r="DP16" s="2" t="s">
        <v>571</v>
      </c>
      <c r="DQ16" s="3" t="s">
        <v>1627</v>
      </c>
      <c r="DR16" s="2">
        <v>7</v>
      </c>
      <c r="DS16" s="2" t="s">
        <v>26</v>
      </c>
      <c r="DT16" s="2" t="s">
        <v>26</v>
      </c>
      <c r="DU16" s="2" t="s">
        <v>26</v>
      </c>
      <c r="DV16" s="2" t="s">
        <v>26</v>
      </c>
      <c r="DW16" s="2" t="s">
        <v>26</v>
      </c>
      <c r="DX16" s="2" t="s">
        <v>26</v>
      </c>
      <c r="DY16" s="2" t="s">
        <v>26</v>
      </c>
      <c r="DZ16" s="2" t="s">
        <v>26</v>
      </c>
      <c r="EA16" s="2" t="s">
        <v>26</v>
      </c>
      <c r="EB16" s="2" t="s">
        <v>7</v>
      </c>
      <c r="EC16" s="2" t="s">
        <v>26</v>
      </c>
      <c r="ED16" s="2" t="s">
        <v>25</v>
      </c>
      <c r="EE16" s="2" t="s">
        <v>101</v>
      </c>
      <c r="EF16" s="2" t="s">
        <v>100</v>
      </c>
      <c r="EG16" s="2">
        <v>30</v>
      </c>
      <c r="EH16" s="2" t="s">
        <v>9</v>
      </c>
      <c r="EI16" s="2" t="s">
        <v>7</v>
      </c>
      <c r="EK16" s="2" t="s">
        <v>21</v>
      </c>
      <c r="EL16" s="2" t="s">
        <v>96</v>
      </c>
      <c r="EM16" s="2">
        <v>4</v>
      </c>
      <c r="EN16" s="2">
        <v>3</v>
      </c>
      <c r="EO16" s="2">
        <v>5</v>
      </c>
      <c r="EP16" s="2">
        <v>2</v>
      </c>
      <c r="EQ16" s="2" t="s">
        <v>1346</v>
      </c>
      <c r="ER16" s="2" t="s">
        <v>19</v>
      </c>
      <c r="ES16" s="2" t="s">
        <v>20</v>
      </c>
      <c r="ET16" s="2" t="s">
        <v>16</v>
      </c>
      <c r="EU16" s="2" t="s">
        <v>18</v>
      </c>
      <c r="EV16" s="2">
        <v>3</v>
      </c>
      <c r="EW16" s="2">
        <v>2</v>
      </c>
      <c r="EX16" s="2">
        <v>1</v>
      </c>
      <c r="EY16" s="2">
        <v>5</v>
      </c>
      <c r="FA16" s="2" t="s">
        <v>14</v>
      </c>
      <c r="FB16" s="2" t="s">
        <v>9</v>
      </c>
      <c r="FC16" s="2" t="s">
        <v>58</v>
      </c>
      <c r="FD16" s="2" t="s">
        <v>162</v>
      </c>
      <c r="FE16" s="2" t="s">
        <v>7</v>
      </c>
      <c r="FF16" s="2" t="s">
        <v>7</v>
      </c>
      <c r="FG16" s="2" t="s">
        <v>7</v>
      </c>
      <c r="FH16" s="2" t="s">
        <v>12</v>
      </c>
      <c r="FI16" s="2" t="s">
        <v>57</v>
      </c>
      <c r="FJ16" s="2" t="s">
        <v>9</v>
      </c>
      <c r="FK16" s="2" t="s">
        <v>7</v>
      </c>
      <c r="FM16" s="2" t="s">
        <v>580</v>
      </c>
      <c r="FN16" s="2" t="s">
        <v>9</v>
      </c>
      <c r="FO16" s="2" t="s">
        <v>9</v>
      </c>
      <c r="FP16" s="2" t="s">
        <v>7</v>
      </c>
      <c r="FR16" s="2" t="s">
        <v>7</v>
      </c>
      <c r="FS16" s="2" t="s">
        <v>7</v>
      </c>
      <c r="FW16" s="2" t="s">
        <v>55</v>
      </c>
      <c r="GE16" s="2">
        <v>4</v>
      </c>
      <c r="GF16" s="2" t="s">
        <v>5</v>
      </c>
      <c r="GV16" s="2" t="s">
        <v>54</v>
      </c>
      <c r="HD16" s="2" t="s">
        <v>158</v>
      </c>
      <c r="HH16" s="2" t="s">
        <v>229</v>
      </c>
      <c r="HJ16" s="2" t="s">
        <v>279</v>
      </c>
      <c r="HK16" s="2" t="s">
        <v>278</v>
      </c>
      <c r="HL16" s="2" t="s">
        <v>0</v>
      </c>
      <c r="HM16">
        <f t="shared" si="0"/>
        <v>27</v>
      </c>
      <c r="HN16">
        <f t="shared" si="1"/>
        <v>4</v>
      </c>
      <c r="HO16">
        <f t="shared" si="2"/>
        <v>10</v>
      </c>
      <c r="HP16" s="1">
        <f t="shared" si="3"/>
        <v>4</v>
      </c>
      <c r="HQ16" s="1">
        <f t="shared" si="4"/>
        <v>2</v>
      </c>
      <c r="HR16" s="1">
        <f t="shared" si="5"/>
        <v>5</v>
      </c>
      <c r="HS16" s="1">
        <f t="shared" si="6"/>
        <v>5</v>
      </c>
      <c r="HT16" s="1">
        <f t="shared" si="7"/>
        <v>32</v>
      </c>
      <c r="HU16" s="1">
        <f t="shared" si="8"/>
        <v>855</v>
      </c>
      <c r="HV16" s="1">
        <v>1</v>
      </c>
      <c r="HW16" s="1">
        <v>0</v>
      </c>
      <c r="HX16" s="1">
        <v>1</v>
      </c>
      <c r="HY16" s="1">
        <v>0</v>
      </c>
      <c r="HZ16" s="1">
        <v>0</v>
      </c>
      <c r="IA16" s="1">
        <v>0</v>
      </c>
      <c r="IB16" s="1">
        <v>2</v>
      </c>
      <c r="IC16" s="1">
        <v>4</v>
      </c>
    </row>
    <row r="17" spans="1:237" ht="15.75" customHeight="1" x14ac:dyDescent="0.35">
      <c r="A17" s="4">
        <v>43971.494023263891</v>
      </c>
      <c r="B17" s="2" t="s">
        <v>2599</v>
      </c>
      <c r="C17" s="2">
        <v>4</v>
      </c>
      <c r="D17" s="2"/>
      <c r="E17" s="2"/>
      <c r="F17" s="2"/>
      <c r="G17" s="2"/>
      <c r="H17" s="2"/>
      <c r="I17" s="2"/>
      <c r="J17" s="2" t="s">
        <v>7</v>
      </c>
      <c r="L17" s="2" t="s">
        <v>9</v>
      </c>
      <c r="M17" s="2" t="s">
        <v>351</v>
      </c>
      <c r="N17" s="2" t="s">
        <v>7</v>
      </c>
      <c r="Q17" s="2" t="s">
        <v>20</v>
      </c>
      <c r="R17" s="2" t="s">
        <v>40</v>
      </c>
      <c r="S17" s="2" t="s">
        <v>20</v>
      </c>
      <c r="T17" s="2">
        <v>1</v>
      </c>
      <c r="U17" s="2" t="s">
        <v>20</v>
      </c>
      <c r="V17" s="2" t="s">
        <v>39</v>
      </c>
      <c r="W17" s="2" t="s">
        <v>20</v>
      </c>
      <c r="X17" s="2">
        <v>5</v>
      </c>
      <c r="Y17" s="2" t="s">
        <v>20</v>
      </c>
      <c r="Z17" s="2" t="s">
        <v>133</v>
      </c>
      <c r="AA17" s="2" t="s">
        <v>9</v>
      </c>
      <c r="AB17" s="2" t="s">
        <v>1689</v>
      </c>
      <c r="AC17" s="2" t="s">
        <v>7</v>
      </c>
      <c r="AE17" s="2" t="s">
        <v>9</v>
      </c>
      <c r="AF17" s="2" t="s">
        <v>35</v>
      </c>
      <c r="AG17" s="2" t="s">
        <v>256</v>
      </c>
      <c r="AH17" s="2" t="s">
        <v>9</v>
      </c>
      <c r="AI17" s="2" t="s">
        <v>1689</v>
      </c>
      <c r="AJ17" s="2">
        <v>5</v>
      </c>
      <c r="AK17" s="2">
        <v>60</v>
      </c>
      <c r="AL17" s="2">
        <v>1</v>
      </c>
      <c r="AM17" s="2">
        <v>180</v>
      </c>
      <c r="AN17" s="2">
        <v>4</v>
      </c>
      <c r="AO17" s="2">
        <v>60</v>
      </c>
      <c r="AP17" s="2">
        <v>120</v>
      </c>
      <c r="AQ17" s="2">
        <v>4</v>
      </c>
      <c r="AR17" s="2">
        <v>4</v>
      </c>
      <c r="AS17" s="2">
        <v>1</v>
      </c>
      <c r="AT17" s="2">
        <v>1</v>
      </c>
      <c r="AU17" s="2">
        <v>1</v>
      </c>
      <c r="AV17" s="2">
        <v>2</v>
      </c>
      <c r="AW17" s="2">
        <v>1</v>
      </c>
      <c r="AX17" s="2">
        <v>3</v>
      </c>
      <c r="AY17" s="2">
        <v>1</v>
      </c>
      <c r="AZ17" s="2">
        <v>3</v>
      </c>
      <c r="BA17" s="2">
        <v>3</v>
      </c>
      <c r="BB17" s="2">
        <v>1</v>
      </c>
      <c r="BC17" s="2">
        <v>1</v>
      </c>
      <c r="BD17" s="2">
        <v>1</v>
      </c>
      <c r="BE17" s="2">
        <v>4</v>
      </c>
      <c r="BF17" s="2">
        <v>4</v>
      </c>
      <c r="BG17" s="2">
        <v>2</v>
      </c>
      <c r="BH17" s="2">
        <v>1</v>
      </c>
      <c r="BI17" s="2">
        <v>4</v>
      </c>
      <c r="BJ17" s="2">
        <v>3</v>
      </c>
      <c r="BK17" s="2">
        <v>0</v>
      </c>
      <c r="BL17" s="2">
        <v>0</v>
      </c>
      <c r="BM17" s="2">
        <v>0</v>
      </c>
      <c r="BN17" s="2">
        <v>0</v>
      </c>
      <c r="BO17" s="2">
        <v>3</v>
      </c>
      <c r="BP17" s="2">
        <v>0</v>
      </c>
      <c r="BQ17" s="2">
        <v>1</v>
      </c>
      <c r="BR17" s="2">
        <v>0</v>
      </c>
      <c r="BS17" s="2">
        <v>4</v>
      </c>
      <c r="BT17" s="2">
        <v>0</v>
      </c>
      <c r="BU17" s="2">
        <v>0</v>
      </c>
      <c r="BV17" s="2">
        <v>0</v>
      </c>
      <c r="BW17" s="2">
        <v>4</v>
      </c>
      <c r="BX17" s="2">
        <v>0</v>
      </c>
      <c r="BY17" s="2">
        <v>0</v>
      </c>
      <c r="BZ17" s="2">
        <v>0</v>
      </c>
      <c r="CA17" s="2">
        <v>0</v>
      </c>
      <c r="CB17" s="2">
        <v>0</v>
      </c>
      <c r="CC17" s="2">
        <v>1</v>
      </c>
      <c r="CD17" s="2">
        <v>0</v>
      </c>
      <c r="CE17" s="2">
        <v>0</v>
      </c>
      <c r="CF17" s="2">
        <v>0</v>
      </c>
      <c r="CG17" s="2">
        <v>0</v>
      </c>
      <c r="CH17" s="2">
        <v>4</v>
      </c>
      <c r="CI17" s="2">
        <v>0</v>
      </c>
      <c r="CJ17" s="2">
        <v>0</v>
      </c>
      <c r="CK17" s="2">
        <v>0</v>
      </c>
      <c r="CL17" s="2">
        <v>0</v>
      </c>
      <c r="CM17" s="2">
        <v>0</v>
      </c>
      <c r="CN17" s="2">
        <v>0</v>
      </c>
      <c r="CO17" s="2">
        <v>0</v>
      </c>
      <c r="CP17" s="2">
        <v>3</v>
      </c>
      <c r="CQ17" s="2">
        <v>0</v>
      </c>
      <c r="CR17" s="2">
        <v>0</v>
      </c>
      <c r="CS17" s="2">
        <v>3</v>
      </c>
      <c r="CT17" s="2">
        <v>0</v>
      </c>
      <c r="CU17" s="2">
        <v>0</v>
      </c>
      <c r="CV17" s="2">
        <v>2</v>
      </c>
      <c r="CW17" s="2">
        <v>1</v>
      </c>
      <c r="CX17" s="2">
        <v>1</v>
      </c>
      <c r="CY17" s="2">
        <v>1</v>
      </c>
      <c r="CZ17" s="2">
        <v>1</v>
      </c>
      <c r="DA17" s="2">
        <v>1</v>
      </c>
      <c r="DB17" s="2">
        <v>1</v>
      </c>
      <c r="DC17" s="2">
        <v>1</v>
      </c>
      <c r="DD17" s="2">
        <v>1</v>
      </c>
      <c r="DE17" s="2">
        <v>1</v>
      </c>
      <c r="DF17" s="2">
        <v>1</v>
      </c>
      <c r="DG17" s="2">
        <v>1</v>
      </c>
      <c r="DH17" s="2">
        <v>1</v>
      </c>
      <c r="DI17" s="2">
        <v>1</v>
      </c>
      <c r="DJ17" s="2">
        <v>1</v>
      </c>
      <c r="DK17" s="2">
        <v>1</v>
      </c>
      <c r="DL17" s="2">
        <v>1</v>
      </c>
      <c r="DM17" s="2">
        <v>1</v>
      </c>
      <c r="DN17" s="2">
        <v>1</v>
      </c>
      <c r="DO17" s="3" t="s">
        <v>724</v>
      </c>
      <c r="DP17" s="2">
        <v>30</v>
      </c>
      <c r="DQ17" s="3" t="s">
        <v>1688</v>
      </c>
      <c r="DR17" s="2">
        <v>7</v>
      </c>
      <c r="DS17" s="2" t="s">
        <v>103</v>
      </c>
      <c r="DT17" s="2" t="s">
        <v>103</v>
      </c>
      <c r="DU17" s="2" t="s">
        <v>103</v>
      </c>
      <c r="DV17" s="2" t="s">
        <v>26</v>
      </c>
      <c r="DW17" s="2" t="s">
        <v>26</v>
      </c>
      <c r="DX17" s="2" t="s">
        <v>26</v>
      </c>
      <c r="DY17" s="2" t="s">
        <v>26</v>
      </c>
      <c r="DZ17" s="2" t="s">
        <v>26</v>
      </c>
      <c r="EA17" s="2" t="s">
        <v>26</v>
      </c>
      <c r="EB17" s="2" t="s">
        <v>102</v>
      </c>
      <c r="EC17" s="2" t="s">
        <v>26</v>
      </c>
      <c r="ED17" s="2" t="s">
        <v>26</v>
      </c>
      <c r="EE17" s="2" t="s">
        <v>66</v>
      </c>
      <c r="EF17" s="2" t="s">
        <v>23</v>
      </c>
      <c r="EG17" s="2">
        <v>60</v>
      </c>
      <c r="EH17" s="2" t="s">
        <v>9</v>
      </c>
      <c r="EI17" s="2" t="s">
        <v>7</v>
      </c>
      <c r="EK17" s="2" t="s">
        <v>60</v>
      </c>
      <c r="EL17" s="2" t="s">
        <v>22</v>
      </c>
      <c r="EM17" s="2">
        <v>3</v>
      </c>
      <c r="EN17" s="2">
        <v>2</v>
      </c>
      <c r="EO17" s="2">
        <v>1</v>
      </c>
      <c r="EP17" s="2">
        <v>4</v>
      </c>
      <c r="EQ17" s="2" t="s">
        <v>19</v>
      </c>
      <c r="ER17" s="2" t="s">
        <v>1346</v>
      </c>
      <c r="ES17" s="2" t="s">
        <v>16</v>
      </c>
      <c r="ET17" s="2" t="s">
        <v>18</v>
      </c>
      <c r="EU17" s="2" t="s">
        <v>20</v>
      </c>
      <c r="EV17" s="2">
        <v>1</v>
      </c>
      <c r="EW17" s="2">
        <v>1</v>
      </c>
      <c r="EX17" s="2">
        <v>1</v>
      </c>
      <c r="EY17" s="2">
        <v>5</v>
      </c>
      <c r="FA17" s="2" t="s">
        <v>14</v>
      </c>
      <c r="FB17" s="2" t="s">
        <v>7</v>
      </c>
      <c r="FC17" s="2" t="s">
        <v>94</v>
      </c>
      <c r="FD17" s="2" t="s">
        <v>14</v>
      </c>
      <c r="FE17" s="2" t="s">
        <v>7</v>
      </c>
      <c r="FF17" s="2" t="s">
        <v>7</v>
      </c>
      <c r="FG17" s="2" t="s">
        <v>7</v>
      </c>
      <c r="FH17" s="2" t="s">
        <v>12</v>
      </c>
      <c r="FI17" s="2" t="s">
        <v>11</v>
      </c>
      <c r="FJ17" s="2" t="s">
        <v>7</v>
      </c>
      <c r="FK17" s="2" t="s">
        <v>7</v>
      </c>
      <c r="FM17" s="2" t="s">
        <v>399</v>
      </c>
      <c r="FN17" s="2" t="s">
        <v>9</v>
      </c>
      <c r="FO17" s="2" t="s">
        <v>9</v>
      </c>
      <c r="FP17" s="2" t="s">
        <v>9</v>
      </c>
      <c r="FQ17" s="2" t="s">
        <v>8</v>
      </c>
      <c r="FR17" s="2" t="s">
        <v>7</v>
      </c>
      <c r="FS17" s="2" t="s">
        <v>7</v>
      </c>
      <c r="FU17" s="2" t="s">
        <v>7</v>
      </c>
      <c r="FV17" s="2" t="s">
        <v>7</v>
      </c>
      <c r="FW17" s="2" t="s">
        <v>249</v>
      </c>
      <c r="FY17" s="2">
        <v>9</v>
      </c>
      <c r="GF17" s="2" t="s">
        <v>5</v>
      </c>
      <c r="GN17" s="2" t="s">
        <v>4</v>
      </c>
      <c r="GO17" s="2" t="s">
        <v>1687</v>
      </c>
      <c r="GP17" s="2" t="s">
        <v>1</v>
      </c>
      <c r="GR17" s="2" t="s">
        <v>1</v>
      </c>
      <c r="GV17" s="2" t="s">
        <v>1</v>
      </c>
      <c r="HL17" s="2" t="s">
        <v>0</v>
      </c>
      <c r="HM17">
        <f t="shared" si="0"/>
        <v>20</v>
      </c>
      <c r="HN17">
        <f t="shared" si="1"/>
        <v>0</v>
      </c>
      <c r="HO17">
        <f t="shared" si="2"/>
        <v>21</v>
      </c>
      <c r="HP17" s="1">
        <f t="shared" si="3"/>
        <v>0</v>
      </c>
      <c r="HQ17" s="1">
        <f t="shared" si="4"/>
        <v>0</v>
      </c>
      <c r="HR17" s="1">
        <f t="shared" si="5"/>
        <v>2</v>
      </c>
      <c r="HS17" s="1">
        <f t="shared" si="6"/>
        <v>0</v>
      </c>
      <c r="HT17" s="1">
        <f t="shared" si="7"/>
        <v>29</v>
      </c>
      <c r="HU17" s="1">
        <f t="shared" si="8"/>
        <v>3720</v>
      </c>
      <c r="HV17" s="1">
        <v>0</v>
      </c>
      <c r="HW17" s="1">
        <v>1</v>
      </c>
      <c r="HX17" s="1">
        <v>1</v>
      </c>
      <c r="HY17" s="1">
        <v>1</v>
      </c>
      <c r="HZ17" s="1">
        <v>1</v>
      </c>
      <c r="IA17" s="1">
        <v>0</v>
      </c>
      <c r="IB17" s="1">
        <v>0</v>
      </c>
      <c r="IC17" s="1">
        <v>4</v>
      </c>
    </row>
    <row r="18" spans="1:237" ht="15.75" customHeight="1" x14ac:dyDescent="0.35">
      <c r="A18" s="4">
        <v>43971.43889528935</v>
      </c>
      <c r="B18" s="190" t="s">
        <v>2604</v>
      </c>
      <c r="C18" s="2" t="s">
        <v>1724</v>
      </c>
      <c r="D18" s="2"/>
      <c r="E18" s="2"/>
      <c r="F18" s="2"/>
      <c r="G18" s="2"/>
      <c r="H18" s="2"/>
      <c r="I18" s="2"/>
      <c r="J18" s="2" t="s">
        <v>7</v>
      </c>
      <c r="L18" s="2" t="s">
        <v>7</v>
      </c>
      <c r="N18" s="2" t="s">
        <v>7</v>
      </c>
      <c r="Q18" s="2" t="s">
        <v>20</v>
      </c>
      <c r="R18" s="2" t="s">
        <v>40</v>
      </c>
      <c r="S18" s="2" t="s">
        <v>20</v>
      </c>
      <c r="T18" s="2" t="s">
        <v>20</v>
      </c>
      <c r="U18" s="2" t="s">
        <v>20</v>
      </c>
      <c r="V18" s="2" t="s">
        <v>39</v>
      </c>
      <c r="W18" s="2">
        <v>2</v>
      </c>
      <c r="X18" s="2" t="s">
        <v>20</v>
      </c>
      <c r="Y18" s="2">
        <v>2</v>
      </c>
      <c r="Z18" s="2" t="s">
        <v>38</v>
      </c>
      <c r="AA18" s="2" t="s">
        <v>9</v>
      </c>
      <c r="AB18" s="2" t="s">
        <v>1723</v>
      </c>
      <c r="AC18" s="2" t="s">
        <v>7</v>
      </c>
      <c r="AE18" s="2" t="s">
        <v>7</v>
      </c>
      <c r="AF18" s="2" t="s">
        <v>20</v>
      </c>
      <c r="AG18" s="2" t="s">
        <v>20</v>
      </c>
      <c r="AH18" s="2" t="s">
        <v>7</v>
      </c>
      <c r="AJ18" s="2">
        <v>0</v>
      </c>
      <c r="AK18" s="2">
        <v>0</v>
      </c>
      <c r="AL18" s="2">
        <v>0</v>
      </c>
      <c r="AM18" s="2">
        <v>0</v>
      </c>
      <c r="AN18" s="2">
        <v>0</v>
      </c>
      <c r="AO18" s="2">
        <v>0</v>
      </c>
      <c r="AP18" s="2">
        <v>480</v>
      </c>
      <c r="AQ18" s="2">
        <v>4</v>
      </c>
      <c r="AR18" s="2">
        <v>4</v>
      </c>
      <c r="AS18" s="2">
        <v>1</v>
      </c>
      <c r="AT18" s="2">
        <v>1</v>
      </c>
      <c r="AU18" s="2">
        <v>4</v>
      </c>
      <c r="AV18" s="2">
        <v>1</v>
      </c>
      <c r="AW18" s="2">
        <v>1</v>
      </c>
      <c r="AX18" s="2">
        <v>3</v>
      </c>
      <c r="AY18" s="2">
        <v>1</v>
      </c>
      <c r="AZ18" s="2">
        <v>4</v>
      </c>
      <c r="BA18" s="2">
        <v>4</v>
      </c>
      <c r="BB18" s="2">
        <v>1</v>
      </c>
      <c r="BC18" s="2">
        <v>1</v>
      </c>
      <c r="BD18" s="2">
        <v>1</v>
      </c>
      <c r="BE18" s="2">
        <v>4</v>
      </c>
      <c r="BF18" s="2">
        <v>4</v>
      </c>
      <c r="BG18" s="2">
        <v>1</v>
      </c>
      <c r="BH18" s="2">
        <v>1</v>
      </c>
      <c r="BI18" s="2">
        <v>4</v>
      </c>
      <c r="BJ18" s="2">
        <v>3</v>
      </c>
      <c r="BK18" s="2">
        <v>0</v>
      </c>
      <c r="BL18" s="2">
        <v>0</v>
      </c>
      <c r="BM18" s="2">
        <v>0</v>
      </c>
      <c r="BN18" s="2">
        <v>0</v>
      </c>
      <c r="BO18" s="2">
        <v>3</v>
      </c>
      <c r="BP18" s="2">
        <v>0</v>
      </c>
      <c r="BQ18" s="2">
        <v>0</v>
      </c>
      <c r="BR18" s="2">
        <v>0</v>
      </c>
      <c r="BS18" s="2">
        <v>3</v>
      </c>
      <c r="BT18" s="2">
        <v>0</v>
      </c>
      <c r="BU18" s="2">
        <v>0</v>
      </c>
      <c r="BV18" s="2">
        <v>0</v>
      </c>
      <c r="BW18" s="2">
        <v>3</v>
      </c>
      <c r="BX18" s="2">
        <v>0</v>
      </c>
      <c r="BY18" s="2">
        <v>0</v>
      </c>
      <c r="BZ18" s="2">
        <v>1</v>
      </c>
      <c r="CA18" s="2">
        <v>0</v>
      </c>
      <c r="CB18" s="2">
        <v>0</v>
      </c>
      <c r="CC18" s="2">
        <v>0</v>
      </c>
      <c r="CD18" s="2">
        <v>0</v>
      </c>
      <c r="CE18" s="2">
        <v>0</v>
      </c>
      <c r="CF18" s="2">
        <v>0</v>
      </c>
      <c r="CG18" s="2">
        <v>0</v>
      </c>
      <c r="CH18" s="2">
        <v>4</v>
      </c>
      <c r="CI18" s="2">
        <v>0</v>
      </c>
      <c r="CJ18" s="2">
        <v>0</v>
      </c>
      <c r="CK18" s="2">
        <v>0</v>
      </c>
      <c r="CL18" s="2">
        <v>0</v>
      </c>
      <c r="CM18" s="2">
        <v>0</v>
      </c>
      <c r="CN18" s="2">
        <v>0</v>
      </c>
      <c r="CO18" s="2">
        <v>0</v>
      </c>
      <c r="CP18" s="2">
        <v>3</v>
      </c>
      <c r="CQ18" s="2">
        <v>0</v>
      </c>
      <c r="CR18" s="2">
        <v>0</v>
      </c>
      <c r="CS18" s="2">
        <v>3</v>
      </c>
      <c r="CT18" s="2">
        <v>0</v>
      </c>
      <c r="CU18" s="2">
        <v>0</v>
      </c>
      <c r="CV18" s="2">
        <v>2</v>
      </c>
      <c r="CW18" s="2">
        <v>1</v>
      </c>
      <c r="CX18" s="2">
        <v>1</v>
      </c>
      <c r="CY18" s="2">
        <v>1</v>
      </c>
      <c r="CZ18" s="2">
        <v>1</v>
      </c>
      <c r="DA18" s="2">
        <v>1</v>
      </c>
      <c r="DB18" s="2">
        <v>1</v>
      </c>
      <c r="DC18" s="2">
        <v>2</v>
      </c>
      <c r="DD18" s="2">
        <v>1</v>
      </c>
      <c r="DE18" s="2">
        <v>1</v>
      </c>
      <c r="DF18" s="2">
        <v>1</v>
      </c>
      <c r="DG18" s="2">
        <v>1</v>
      </c>
      <c r="DH18" s="2">
        <v>1</v>
      </c>
      <c r="DI18" s="2">
        <v>1</v>
      </c>
      <c r="DJ18" s="2">
        <v>1</v>
      </c>
      <c r="DK18" s="2">
        <v>1</v>
      </c>
      <c r="DL18" s="2">
        <v>2</v>
      </c>
      <c r="DM18" s="2">
        <v>1</v>
      </c>
      <c r="DN18" s="2">
        <v>1</v>
      </c>
      <c r="DO18" s="2" t="s">
        <v>1516</v>
      </c>
      <c r="DP18" s="2">
        <v>15</v>
      </c>
      <c r="DQ18" s="2" t="s">
        <v>1722</v>
      </c>
      <c r="DR18" s="2">
        <v>7</v>
      </c>
      <c r="DS18" s="2" t="s">
        <v>103</v>
      </c>
      <c r="DT18" s="2" t="s">
        <v>26</v>
      </c>
      <c r="DU18" s="2" t="s">
        <v>26</v>
      </c>
      <c r="DV18" s="2" t="s">
        <v>26</v>
      </c>
      <c r="DW18" s="2" t="s">
        <v>26</v>
      </c>
      <c r="DX18" s="2" t="s">
        <v>26</v>
      </c>
      <c r="DY18" s="2" t="s">
        <v>26</v>
      </c>
      <c r="DZ18" s="2" t="s">
        <v>26</v>
      </c>
      <c r="EA18" s="2" t="s">
        <v>26</v>
      </c>
      <c r="EB18" s="2">
        <v>0</v>
      </c>
      <c r="EC18" s="2" t="s">
        <v>26</v>
      </c>
      <c r="ED18" s="2" t="s">
        <v>25</v>
      </c>
      <c r="EE18" s="2" t="s">
        <v>24</v>
      </c>
      <c r="EF18" s="2" t="s">
        <v>100</v>
      </c>
      <c r="EG18" s="2">
        <v>40</v>
      </c>
      <c r="EH18" s="2" t="s">
        <v>7</v>
      </c>
      <c r="EI18" s="2" t="s">
        <v>9</v>
      </c>
      <c r="EJ18" s="2" t="s">
        <v>1721</v>
      </c>
      <c r="EK18" s="2" t="s">
        <v>60</v>
      </c>
      <c r="EL18" s="2" t="s">
        <v>96</v>
      </c>
      <c r="EM18" s="2">
        <v>4</v>
      </c>
      <c r="EN18" s="2">
        <v>2</v>
      </c>
      <c r="EO18" s="2">
        <v>3</v>
      </c>
      <c r="EP18" s="2">
        <v>1</v>
      </c>
      <c r="EQ18" s="2" t="s">
        <v>19</v>
      </c>
      <c r="ER18" s="2" t="s">
        <v>18</v>
      </c>
      <c r="ES18" s="2" t="s">
        <v>1346</v>
      </c>
      <c r="ET18" s="2" t="s">
        <v>20</v>
      </c>
      <c r="EU18" s="2" t="s">
        <v>20</v>
      </c>
      <c r="EV18" s="2">
        <v>1</v>
      </c>
      <c r="EW18" s="2">
        <v>2</v>
      </c>
      <c r="EX18" s="2">
        <v>2</v>
      </c>
      <c r="EY18" s="2">
        <v>4</v>
      </c>
      <c r="EZ18" s="2" t="s">
        <v>1720</v>
      </c>
      <c r="FA18" s="2" t="s">
        <v>14</v>
      </c>
      <c r="FB18" s="2" t="s">
        <v>7</v>
      </c>
      <c r="FC18" s="2" t="s">
        <v>14</v>
      </c>
      <c r="FD18" s="2" t="s">
        <v>14</v>
      </c>
      <c r="FE18" s="2" t="s">
        <v>13</v>
      </c>
      <c r="FF18" s="2" t="s">
        <v>13</v>
      </c>
      <c r="FG18" s="2" t="s">
        <v>7</v>
      </c>
      <c r="FH18" s="2" t="s">
        <v>12</v>
      </c>
      <c r="FI18" s="2" t="s">
        <v>57</v>
      </c>
      <c r="FJ18" s="2" t="s">
        <v>9</v>
      </c>
      <c r="FK18" s="2" t="s">
        <v>7</v>
      </c>
      <c r="FM18" s="2" t="s">
        <v>580</v>
      </c>
      <c r="FN18" s="2" t="s">
        <v>9</v>
      </c>
      <c r="FO18" s="2" t="s">
        <v>9</v>
      </c>
      <c r="FP18" s="2" t="s">
        <v>7</v>
      </c>
      <c r="FR18" s="2" t="s">
        <v>7</v>
      </c>
      <c r="FS18" s="2" t="s">
        <v>7</v>
      </c>
      <c r="FU18" s="2" t="s">
        <v>7</v>
      </c>
      <c r="FV18" s="2" t="s">
        <v>7</v>
      </c>
      <c r="FW18" s="2" t="s">
        <v>185</v>
      </c>
      <c r="GD18" s="2">
        <v>4</v>
      </c>
      <c r="GF18" s="2" t="s">
        <v>5</v>
      </c>
      <c r="GV18" s="2" t="s">
        <v>54</v>
      </c>
      <c r="GW18" s="2" t="s">
        <v>53</v>
      </c>
      <c r="GX18" s="2" t="s">
        <v>1</v>
      </c>
      <c r="GZ18" s="2" t="s">
        <v>1</v>
      </c>
      <c r="HD18" s="2" t="s">
        <v>1</v>
      </c>
      <c r="HL18" s="2" t="s">
        <v>0</v>
      </c>
      <c r="HM18">
        <f t="shared" si="0"/>
        <v>22</v>
      </c>
      <c r="HN18">
        <f t="shared" si="1"/>
        <v>0</v>
      </c>
      <c r="HO18">
        <f t="shared" si="2"/>
        <v>19</v>
      </c>
      <c r="HP18" s="1">
        <f t="shared" si="3"/>
        <v>0</v>
      </c>
      <c r="HQ18" s="1">
        <f t="shared" si="4"/>
        <v>1</v>
      </c>
      <c r="HR18" s="1">
        <f t="shared" si="5"/>
        <v>0</v>
      </c>
      <c r="HS18" s="1">
        <f t="shared" si="6"/>
        <v>0</v>
      </c>
      <c r="HT18" s="1">
        <f t="shared" si="7"/>
        <v>22</v>
      </c>
      <c r="HU18" s="1">
        <f t="shared" si="8"/>
        <v>0</v>
      </c>
      <c r="HV18" s="1">
        <v>1</v>
      </c>
      <c r="HW18" s="1">
        <v>1</v>
      </c>
      <c r="HX18" s="1">
        <v>1</v>
      </c>
      <c r="HY18" s="1">
        <v>0</v>
      </c>
      <c r="HZ18" s="1">
        <v>0</v>
      </c>
      <c r="IA18" s="1">
        <v>0</v>
      </c>
      <c r="IB18" s="1">
        <v>1</v>
      </c>
      <c r="IC18" s="1">
        <v>4</v>
      </c>
    </row>
    <row r="19" spans="1:237" ht="15.75" customHeight="1" x14ac:dyDescent="0.35">
      <c r="A19" s="4">
        <v>43977.753065613426</v>
      </c>
      <c r="B19" s="2" t="s">
        <v>2602</v>
      </c>
      <c r="C19" s="2" t="s">
        <v>1651</v>
      </c>
      <c r="D19" s="2"/>
      <c r="E19" s="2"/>
      <c r="F19" s="2"/>
      <c r="G19" s="2"/>
      <c r="H19" s="2"/>
      <c r="I19" s="2"/>
      <c r="J19" s="2" t="s">
        <v>7</v>
      </c>
      <c r="L19" s="2" t="s">
        <v>7</v>
      </c>
      <c r="N19" s="2" t="s">
        <v>7</v>
      </c>
      <c r="Q19" s="2" t="s">
        <v>20</v>
      </c>
      <c r="R19" s="2" t="s">
        <v>40</v>
      </c>
      <c r="S19" s="2" t="s">
        <v>20</v>
      </c>
      <c r="T19" s="2" t="s">
        <v>20</v>
      </c>
      <c r="U19" s="2" t="s">
        <v>20</v>
      </c>
      <c r="V19" s="2" t="s">
        <v>80</v>
      </c>
      <c r="W19" s="2" t="s">
        <v>20</v>
      </c>
      <c r="X19" s="2" t="s">
        <v>20</v>
      </c>
      <c r="Y19" s="2" t="s">
        <v>20</v>
      </c>
      <c r="Z19" s="2" t="s">
        <v>133</v>
      </c>
      <c r="AA19" s="2" t="s">
        <v>9</v>
      </c>
      <c r="AB19" s="2" t="s">
        <v>1650</v>
      </c>
      <c r="AC19" s="2" t="s">
        <v>9</v>
      </c>
      <c r="AD19" s="2" t="s">
        <v>1649</v>
      </c>
      <c r="AE19" s="2" t="s">
        <v>9</v>
      </c>
      <c r="AF19" s="2" t="s">
        <v>172</v>
      </c>
      <c r="AG19" s="2" t="s">
        <v>406</v>
      </c>
      <c r="AH19" s="2" t="s">
        <v>7</v>
      </c>
      <c r="AJ19" s="2">
        <v>0</v>
      </c>
      <c r="AK19" s="1">
        <v>0</v>
      </c>
      <c r="AL19" s="2">
        <v>0</v>
      </c>
      <c r="AM19" s="2">
        <v>10</v>
      </c>
      <c r="AN19" s="2">
        <v>7</v>
      </c>
      <c r="AO19" s="2">
        <v>30</v>
      </c>
      <c r="AP19" s="2">
        <v>300</v>
      </c>
      <c r="AQ19" s="2">
        <v>4</v>
      </c>
      <c r="AR19" s="2">
        <v>4</v>
      </c>
      <c r="AS19" s="2">
        <v>2</v>
      </c>
      <c r="AT19" s="2">
        <v>1</v>
      </c>
      <c r="AU19" s="2">
        <v>4</v>
      </c>
      <c r="AV19" s="2">
        <v>1</v>
      </c>
      <c r="AW19" s="2">
        <v>1</v>
      </c>
      <c r="AX19" s="2">
        <v>4</v>
      </c>
      <c r="AY19" s="2">
        <v>1</v>
      </c>
      <c r="AZ19" s="2">
        <v>4</v>
      </c>
      <c r="BA19" s="2">
        <v>4</v>
      </c>
      <c r="BB19" s="2">
        <v>1</v>
      </c>
      <c r="BC19" s="2">
        <v>1</v>
      </c>
      <c r="BD19" s="2">
        <v>1</v>
      </c>
      <c r="BE19" s="2">
        <v>4</v>
      </c>
      <c r="BF19" s="2">
        <v>4</v>
      </c>
      <c r="BG19" s="2">
        <v>2</v>
      </c>
      <c r="BH19" s="2">
        <v>1</v>
      </c>
      <c r="BI19" s="2">
        <v>4</v>
      </c>
      <c r="BJ19" s="2">
        <v>4</v>
      </c>
      <c r="BK19" s="2">
        <v>1</v>
      </c>
      <c r="BL19" s="2">
        <v>0</v>
      </c>
      <c r="BM19" s="2">
        <v>2</v>
      </c>
      <c r="BN19" s="2">
        <v>1</v>
      </c>
      <c r="BO19" s="2">
        <v>2</v>
      </c>
      <c r="BP19" s="2">
        <v>0</v>
      </c>
      <c r="BQ19" s="2">
        <v>0</v>
      </c>
      <c r="BR19" s="2">
        <v>1</v>
      </c>
      <c r="BS19" s="2">
        <v>2</v>
      </c>
      <c r="BT19" s="2">
        <v>2</v>
      </c>
      <c r="BU19" s="2">
        <v>0</v>
      </c>
      <c r="BV19" s="2">
        <v>1</v>
      </c>
      <c r="BW19" s="2">
        <v>2</v>
      </c>
      <c r="BX19" s="2">
        <v>1</v>
      </c>
      <c r="BY19" s="2">
        <v>1</v>
      </c>
      <c r="BZ19" s="2">
        <v>1</v>
      </c>
      <c r="CA19" s="2">
        <v>0</v>
      </c>
      <c r="CB19" s="2">
        <v>2</v>
      </c>
      <c r="CC19" s="2">
        <v>0</v>
      </c>
      <c r="CD19" s="2">
        <v>1</v>
      </c>
      <c r="CE19" s="2">
        <v>0</v>
      </c>
      <c r="CF19" s="2">
        <v>0</v>
      </c>
      <c r="CG19" s="2">
        <v>0</v>
      </c>
      <c r="CH19" s="2">
        <v>3</v>
      </c>
      <c r="CI19" s="2">
        <v>0</v>
      </c>
      <c r="CJ19" s="2">
        <v>1</v>
      </c>
      <c r="CK19" s="2">
        <v>1</v>
      </c>
      <c r="CL19" s="2">
        <v>1</v>
      </c>
      <c r="CM19" s="2">
        <v>2</v>
      </c>
      <c r="CN19" s="2">
        <v>0</v>
      </c>
      <c r="CO19" s="2">
        <v>0</v>
      </c>
      <c r="CP19" s="2">
        <v>1</v>
      </c>
      <c r="CQ19" s="2">
        <v>0</v>
      </c>
      <c r="CR19" s="2">
        <v>0</v>
      </c>
      <c r="CS19" s="2">
        <v>1</v>
      </c>
      <c r="CT19" s="2">
        <v>1</v>
      </c>
      <c r="CU19" s="2">
        <v>1</v>
      </c>
      <c r="CV19" s="2">
        <v>2</v>
      </c>
      <c r="CW19" s="2">
        <v>1</v>
      </c>
      <c r="CX19" s="2">
        <v>2</v>
      </c>
      <c r="CY19" s="2">
        <v>1</v>
      </c>
      <c r="CZ19" s="2">
        <v>2</v>
      </c>
      <c r="DA19" s="2">
        <v>1</v>
      </c>
      <c r="DB19" s="2">
        <v>1</v>
      </c>
      <c r="DC19" s="2">
        <v>1</v>
      </c>
      <c r="DD19" s="2">
        <v>1</v>
      </c>
      <c r="DE19" s="2">
        <v>1</v>
      </c>
      <c r="DF19" s="2">
        <v>1</v>
      </c>
      <c r="DG19" s="2">
        <v>1</v>
      </c>
      <c r="DH19" s="2">
        <v>2</v>
      </c>
      <c r="DI19" s="2">
        <v>1</v>
      </c>
      <c r="DJ19" s="2">
        <v>2</v>
      </c>
      <c r="DK19" s="2">
        <v>1</v>
      </c>
      <c r="DL19" s="2">
        <v>1</v>
      </c>
      <c r="DM19" s="2">
        <v>1</v>
      </c>
      <c r="DN19" s="2">
        <v>1</v>
      </c>
      <c r="DO19" s="3" t="s">
        <v>1647</v>
      </c>
      <c r="DP19" s="2" t="s">
        <v>533</v>
      </c>
      <c r="DQ19" s="3" t="s">
        <v>165</v>
      </c>
      <c r="DR19" s="2">
        <v>7</v>
      </c>
      <c r="DS19" s="2" t="s">
        <v>26</v>
      </c>
      <c r="DT19" s="2" t="s">
        <v>103</v>
      </c>
      <c r="DU19" s="2" t="s">
        <v>103</v>
      </c>
      <c r="DV19" s="2" t="s">
        <v>26</v>
      </c>
      <c r="DW19" s="2" t="s">
        <v>26</v>
      </c>
      <c r="DX19" s="2" t="s">
        <v>26</v>
      </c>
      <c r="DY19" s="2" t="s">
        <v>103</v>
      </c>
      <c r="DZ19" s="2" t="s">
        <v>103</v>
      </c>
      <c r="EA19" s="2" t="s">
        <v>26</v>
      </c>
      <c r="EB19" s="2" t="s">
        <v>102</v>
      </c>
      <c r="EC19" s="2" t="s">
        <v>26</v>
      </c>
      <c r="ED19" s="2" t="s">
        <v>26</v>
      </c>
      <c r="EE19" s="2" t="s">
        <v>24</v>
      </c>
      <c r="EF19" s="2" t="s">
        <v>23</v>
      </c>
      <c r="EG19" s="2">
        <v>30</v>
      </c>
      <c r="EH19" s="2" t="s">
        <v>7</v>
      </c>
      <c r="EI19" s="2" t="s">
        <v>9</v>
      </c>
      <c r="EJ19" s="2" t="s">
        <v>1646</v>
      </c>
      <c r="EK19" s="2" t="s">
        <v>21</v>
      </c>
      <c r="EL19" s="2" t="s">
        <v>60</v>
      </c>
      <c r="EM19" s="2">
        <v>4</v>
      </c>
      <c r="EN19" s="2">
        <v>4</v>
      </c>
      <c r="EO19" s="2">
        <v>5</v>
      </c>
      <c r="EP19" s="2">
        <v>1</v>
      </c>
      <c r="EQ19" s="2" t="s">
        <v>18</v>
      </c>
      <c r="ER19" s="2" t="s">
        <v>19</v>
      </c>
      <c r="ES19" s="2" t="s">
        <v>20</v>
      </c>
      <c r="ET19" s="2" t="s">
        <v>20</v>
      </c>
      <c r="EU19" s="2" t="s">
        <v>20</v>
      </c>
      <c r="EV19" s="2">
        <v>3</v>
      </c>
      <c r="EW19" s="2">
        <v>3</v>
      </c>
      <c r="EX19" s="2">
        <v>4</v>
      </c>
      <c r="EY19" s="2">
        <v>5</v>
      </c>
      <c r="FA19" s="2" t="s">
        <v>14</v>
      </c>
      <c r="FB19" s="2" t="s">
        <v>7</v>
      </c>
      <c r="FC19" s="2" t="s">
        <v>14</v>
      </c>
      <c r="FD19" s="2" t="s">
        <v>14</v>
      </c>
      <c r="FE19" s="2" t="s">
        <v>7</v>
      </c>
      <c r="FF19" s="2" t="s">
        <v>7</v>
      </c>
      <c r="FG19" s="2" t="s">
        <v>7</v>
      </c>
      <c r="FH19" s="2" t="s">
        <v>232</v>
      </c>
      <c r="FI19" s="2" t="s">
        <v>92</v>
      </c>
      <c r="FM19" s="2" t="s">
        <v>1645</v>
      </c>
      <c r="FN19" s="2" t="s">
        <v>9</v>
      </c>
      <c r="FO19" s="2" t="s">
        <v>7</v>
      </c>
      <c r="FP19" s="2" t="s">
        <v>7</v>
      </c>
      <c r="FR19" s="2" t="s">
        <v>7</v>
      </c>
      <c r="FS19" s="2" t="s">
        <v>7</v>
      </c>
      <c r="FV19" s="2" t="s">
        <v>7</v>
      </c>
      <c r="FW19" s="2" t="s">
        <v>185</v>
      </c>
      <c r="GD19" s="2">
        <v>9</v>
      </c>
      <c r="GF19" s="2" t="s">
        <v>5</v>
      </c>
      <c r="GV19" s="2" t="s">
        <v>54</v>
      </c>
      <c r="GZ19" s="2" t="s">
        <v>141</v>
      </c>
      <c r="HB19" s="2" t="s">
        <v>293</v>
      </c>
      <c r="HC19" s="2" t="s">
        <v>486</v>
      </c>
      <c r="HD19" s="2" t="s">
        <v>1</v>
      </c>
      <c r="HL19" s="2" t="s">
        <v>0</v>
      </c>
      <c r="HM19">
        <f t="shared" si="0"/>
        <v>24</v>
      </c>
      <c r="HN19">
        <f t="shared" si="1"/>
        <v>1</v>
      </c>
      <c r="HO19">
        <f t="shared" si="2"/>
        <v>11</v>
      </c>
      <c r="HP19" s="1">
        <f t="shared" si="3"/>
        <v>6</v>
      </c>
      <c r="HQ19" s="1">
        <f t="shared" si="4"/>
        <v>6</v>
      </c>
      <c r="HR19" s="1">
        <f t="shared" si="5"/>
        <v>0</v>
      </c>
      <c r="HS19" s="1">
        <f t="shared" si="6"/>
        <v>8</v>
      </c>
      <c r="HT19" s="1">
        <f t="shared" si="7"/>
        <v>22</v>
      </c>
      <c r="HU19" s="1">
        <f t="shared" si="8"/>
        <v>525</v>
      </c>
      <c r="HV19" s="1">
        <v>0</v>
      </c>
      <c r="HW19" s="1">
        <v>0</v>
      </c>
      <c r="HX19" s="1">
        <v>1</v>
      </c>
      <c r="HY19" s="1">
        <v>0</v>
      </c>
      <c r="HZ19" s="1">
        <v>1</v>
      </c>
      <c r="IA19" s="1">
        <v>0</v>
      </c>
      <c r="IB19" s="1">
        <v>1</v>
      </c>
      <c r="IC19" s="1">
        <v>3</v>
      </c>
    </row>
    <row r="20" spans="1:237" ht="15.75" customHeight="1" x14ac:dyDescent="0.35">
      <c r="A20" s="4">
        <v>43972.5635759375</v>
      </c>
      <c r="B20" s="2" t="s">
        <v>2611</v>
      </c>
      <c r="C20" s="2">
        <v>10</v>
      </c>
      <c r="D20" s="2"/>
      <c r="E20" s="2"/>
      <c r="F20" s="2"/>
      <c r="G20" s="2"/>
      <c r="H20" s="2"/>
      <c r="I20" s="2"/>
      <c r="J20" s="2" t="s">
        <v>7</v>
      </c>
      <c r="L20" s="2" t="s">
        <v>7</v>
      </c>
      <c r="N20" s="2" t="s">
        <v>7</v>
      </c>
      <c r="Q20" s="2" t="s">
        <v>20</v>
      </c>
      <c r="R20" s="2" t="s">
        <v>40</v>
      </c>
      <c r="S20" s="2" t="s">
        <v>20</v>
      </c>
      <c r="T20" s="2" t="s">
        <v>20</v>
      </c>
      <c r="U20" s="2" t="s">
        <v>20</v>
      </c>
      <c r="V20" s="2" t="s">
        <v>80</v>
      </c>
      <c r="W20" s="2" t="s">
        <v>20</v>
      </c>
      <c r="X20" s="2" t="s">
        <v>20</v>
      </c>
      <c r="Y20" s="2" t="s">
        <v>20</v>
      </c>
      <c r="Z20" s="2" t="s">
        <v>133</v>
      </c>
      <c r="AA20" s="2" t="s">
        <v>9</v>
      </c>
      <c r="AB20" s="2" t="s">
        <v>1681</v>
      </c>
      <c r="AC20" s="2" t="s">
        <v>7</v>
      </c>
      <c r="AE20" s="2" t="s">
        <v>9</v>
      </c>
      <c r="AF20" s="2" t="s">
        <v>35</v>
      </c>
      <c r="AG20" s="2" t="s">
        <v>34</v>
      </c>
      <c r="AH20" s="2" t="s">
        <v>9</v>
      </c>
      <c r="AI20" s="2" t="s">
        <v>1681</v>
      </c>
      <c r="AJ20" s="2">
        <v>1</v>
      </c>
      <c r="AK20" s="2">
        <v>30</v>
      </c>
      <c r="AL20" s="2">
        <v>0</v>
      </c>
      <c r="AM20" s="2">
        <v>0</v>
      </c>
      <c r="AN20" s="2">
        <v>0</v>
      </c>
      <c r="AO20" s="2">
        <v>0</v>
      </c>
      <c r="AP20" s="2">
        <v>720</v>
      </c>
      <c r="AQ20" s="2">
        <v>3</v>
      </c>
      <c r="AR20" s="2">
        <v>4</v>
      </c>
      <c r="AS20" s="2">
        <v>2</v>
      </c>
      <c r="AT20" s="2">
        <v>1</v>
      </c>
      <c r="AU20" s="2">
        <v>2</v>
      </c>
      <c r="AV20" s="2">
        <v>1</v>
      </c>
      <c r="AW20" s="2">
        <v>1</v>
      </c>
      <c r="AX20" s="2">
        <v>3</v>
      </c>
      <c r="AY20" s="2">
        <v>2</v>
      </c>
      <c r="AZ20" s="2">
        <v>4</v>
      </c>
      <c r="BA20" s="2">
        <v>4</v>
      </c>
      <c r="BB20" s="2">
        <v>3</v>
      </c>
      <c r="BC20" s="2">
        <v>1</v>
      </c>
      <c r="BD20" s="2">
        <v>1</v>
      </c>
      <c r="BE20" s="2">
        <v>2</v>
      </c>
      <c r="BF20" s="2">
        <v>3</v>
      </c>
      <c r="BG20" s="2">
        <v>2</v>
      </c>
      <c r="BH20" s="2">
        <v>1</v>
      </c>
      <c r="BI20" s="2">
        <v>3</v>
      </c>
      <c r="BJ20" s="2">
        <v>4</v>
      </c>
      <c r="BK20" s="2">
        <v>2</v>
      </c>
      <c r="BL20" s="2">
        <v>0</v>
      </c>
      <c r="BM20" s="2">
        <v>1</v>
      </c>
      <c r="BN20" s="2">
        <v>0</v>
      </c>
      <c r="BO20" s="2">
        <v>3</v>
      </c>
      <c r="BP20" s="2">
        <v>0</v>
      </c>
      <c r="BQ20" s="2">
        <v>0</v>
      </c>
      <c r="BR20" s="2">
        <v>0</v>
      </c>
      <c r="BS20" s="2">
        <v>2</v>
      </c>
      <c r="BT20" s="2">
        <v>0</v>
      </c>
      <c r="BU20" s="2">
        <v>0</v>
      </c>
      <c r="BV20" s="2">
        <v>0</v>
      </c>
      <c r="BW20" s="2">
        <v>2</v>
      </c>
      <c r="BX20" s="2">
        <v>0</v>
      </c>
      <c r="BY20" s="2">
        <v>1</v>
      </c>
      <c r="BZ20" s="2">
        <v>1</v>
      </c>
      <c r="CA20" s="2">
        <v>1</v>
      </c>
      <c r="CB20" s="2">
        <v>0</v>
      </c>
      <c r="CC20" s="2">
        <v>0</v>
      </c>
      <c r="CD20" s="2">
        <v>0</v>
      </c>
      <c r="CE20" s="2">
        <v>0</v>
      </c>
      <c r="CF20" s="2">
        <v>1</v>
      </c>
      <c r="CG20" s="2">
        <v>0</v>
      </c>
      <c r="CH20" s="2">
        <v>3</v>
      </c>
      <c r="CI20" s="2">
        <v>0</v>
      </c>
      <c r="CJ20" s="2">
        <v>1</v>
      </c>
      <c r="CK20" s="2">
        <v>2</v>
      </c>
      <c r="CL20" s="2">
        <v>0</v>
      </c>
      <c r="CM20" s="2">
        <v>1</v>
      </c>
      <c r="CN20" s="2">
        <v>0</v>
      </c>
      <c r="CO20" s="2">
        <v>0</v>
      </c>
      <c r="CP20" s="2">
        <v>2</v>
      </c>
      <c r="CQ20" s="2">
        <v>0</v>
      </c>
      <c r="CR20" s="2">
        <v>0</v>
      </c>
      <c r="CS20" s="2">
        <v>3</v>
      </c>
      <c r="CT20" s="2">
        <v>1</v>
      </c>
      <c r="CU20" s="2">
        <v>0</v>
      </c>
      <c r="CV20" s="2">
        <v>1</v>
      </c>
      <c r="CW20" s="2">
        <v>1</v>
      </c>
      <c r="CX20" s="2">
        <v>2</v>
      </c>
      <c r="CY20" s="2">
        <v>1</v>
      </c>
      <c r="CZ20" s="2">
        <v>1</v>
      </c>
      <c r="DA20" s="2">
        <v>1</v>
      </c>
      <c r="DB20" s="2">
        <v>1</v>
      </c>
      <c r="DC20" s="2">
        <v>1</v>
      </c>
      <c r="DD20" s="2">
        <v>1</v>
      </c>
      <c r="DE20" s="2">
        <v>1</v>
      </c>
      <c r="DF20" s="2">
        <v>1</v>
      </c>
      <c r="DG20" s="2">
        <v>1</v>
      </c>
      <c r="DH20" s="2">
        <v>2</v>
      </c>
      <c r="DI20" s="2">
        <v>1</v>
      </c>
      <c r="DJ20" s="2">
        <v>1</v>
      </c>
      <c r="DK20" s="2">
        <v>1</v>
      </c>
      <c r="DL20" s="2">
        <v>1</v>
      </c>
      <c r="DM20" s="2">
        <v>1</v>
      </c>
      <c r="DN20" s="2">
        <v>1</v>
      </c>
      <c r="DO20" s="3" t="s">
        <v>608</v>
      </c>
      <c r="DP20" s="2" t="s">
        <v>571</v>
      </c>
      <c r="DQ20" s="3" t="s">
        <v>165</v>
      </c>
      <c r="DR20" s="2">
        <v>7</v>
      </c>
      <c r="DS20" s="2" t="s">
        <v>26</v>
      </c>
      <c r="DT20" s="2" t="s">
        <v>26</v>
      </c>
      <c r="DU20" s="2" t="s">
        <v>26</v>
      </c>
      <c r="DV20" s="2" t="s">
        <v>26</v>
      </c>
      <c r="DW20" s="2" t="s">
        <v>26</v>
      </c>
      <c r="DX20" s="2" t="s">
        <v>26</v>
      </c>
      <c r="DY20" s="2" t="s">
        <v>26</v>
      </c>
      <c r="DZ20" s="2" t="s">
        <v>26</v>
      </c>
      <c r="EA20" s="2" t="s">
        <v>26</v>
      </c>
      <c r="EB20" s="2" t="s">
        <v>1505</v>
      </c>
      <c r="EC20" s="2" t="s">
        <v>26</v>
      </c>
      <c r="ED20" s="2" t="s">
        <v>26</v>
      </c>
      <c r="EE20" s="2" t="s">
        <v>66</v>
      </c>
      <c r="EF20" s="2" t="s">
        <v>100</v>
      </c>
      <c r="EG20" s="2">
        <v>100</v>
      </c>
      <c r="EH20" s="2" t="s">
        <v>9</v>
      </c>
      <c r="EI20" s="2" t="s">
        <v>7</v>
      </c>
      <c r="EK20" s="2" t="s">
        <v>96</v>
      </c>
      <c r="EL20" s="2" t="s">
        <v>96</v>
      </c>
      <c r="EM20" s="2">
        <v>4</v>
      </c>
      <c r="EN20" s="2">
        <v>4</v>
      </c>
      <c r="EO20" s="2">
        <v>5</v>
      </c>
      <c r="EP20" s="2">
        <v>1</v>
      </c>
      <c r="EQ20" s="2" t="s">
        <v>19</v>
      </c>
      <c r="ER20" s="2" t="s">
        <v>1346</v>
      </c>
      <c r="ES20" s="2" t="s">
        <v>18</v>
      </c>
      <c r="ET20" s="2" t="s">
        <v>16</v>
      </c>
      <c r="EU20" s="2" t="s">
        <v>20</v>
      </c>
      <c r="EV20" s="2">
        <v>3</v>
      </c>
      <c r="EW20" s="2">
        <v>3</v>
      </c>
      <c r="EX20" s="2">
        <v>1</v>
      </c>
      <c r="EY20" s="2">
        <v>4</v>
      </c>
      <c r="EZ20" s="2" t="s">
        <v>1680</v>
      </c>
      <c r="FA20" s="2" t="s">
        <v>14</v>
      </c>
      <c r="FB20" s="2" t="s">
        <v>9</v>
      </c>
      <c r="FC20" s="2" t="s">
        <v>14</v>
      </c>
      <c r="FD20" s="2" t="s">
        <v>14</v>
      </c>
      <c r="FE20" s="2" t="s">
        <v>7</v>
      </c>
      <c r="FF20" s="2" t="s">
        <v>7</v>
      </c>
      <c r="FG20" s="2" t="s">
        <v>7</v>
      </c>
      <c r="FH20" s="2" t="s">
        <v>12</v>
      </c>
      <c r="FI20" s="2" t="s">
        <v>11</v>
      </c>
      <c r="FJ20" s="2" t="s">
        <v>7</v>
      </c>
      <c r="FK20" s="2" t="s">
        <v>9</v>
      </c>
      <c r="FL20" s="2">
        <v>5</v>
      </c>
      <c r="FM20" s="2" t="s">
        <v>857</v>
      </c>
      <c r="FN20" s="2" t="s">
        <v>7</v>
      </c>
      <c r="FO20" s="2" t="s">
        <v>7</v>
      </c>
      <c r="FP20" s="2" t="s">
        <v>9</v>
      </c>
      <c r="FQ20" s="2" t="s">
        <v>8</v>
      </c>
      <c r="FR20" s="2" t="s">
        <v>7</v>
      </c>
      <c r="FS20" s="2" t="s">
        <v>7</v>
      </c>
      <c r="FU20" s="2" t="s">
        <v>7</v>
      </c>
      <c r="FV20" s="2" t="s">
        <v>7</v>
      </c>
      <c r="FW20" s="2" t="s">
        <v>337</v>
      </c>
      <c r="GA20" s="2">
        <v>8</v>
      </c>
      <c r="GF20" s="2" t="s">
        <v>5</v>
      </c>
      <c r="GV20" s="2" t="s">
        <v>54</v>
      </c>
      <c r="GZ20" s="2" t="s">
        <v>141</v>
      </c>
      <c r="HB20" s="2" t="s">
        <v>293</v>
      </c>
      <c r="HC20" s="2" t="s">
        <v>1</v>
      </c>
      <c r="HD20" s="2" t="s">
        <v>1</v>
      </c>
      <c r="HL20" s="2" t="s">
        <v>0</v>
      </c>
      <c r="HM20">
        <f t="shared" si="0"/>
        <v>21</v>
      </c>
      <c r="HN20">
        <f t="shared" si="1"/>
        <v>2</v>
      </c>
      <c r="HO20">
        <f t="shared" si="2"/>
        <v>15</v>
      </c>
      <c r="HP20" s="1">
        <f t="shared" si="3"/>
        <v>0</v>
      </c>
      <c r="HQ20" s="1">
        <f t="shared" si="4"/>
        <v>7</v>
      </c>
      <c r="HR20" s="1">
        <f t="shared" si="5"/>
        <v>0</v>
      </c>
      <c r="HS20" s="1">
        <f t="shared" si="6"/>
        <v>3</v>
      </c>
      <c r="HT20" s="1">
        <f t="shared" si="7"/>
        <v>33</v>
      </c>
      <c r="HU20" s="1">
        <f t="shared" si="8"/>
        <v>240</v>
      </c>
      <c r="HV20" s="1">
        <v>1</v>
      </c>
      <c r="HW20" s="1">
        <v>0</v>
      </c>
      <c r="HX20" s="1">
        <v>1</v>
      </c>
      <c r="HY20" s="1">
        <v>0</v>
      </c>
      <c r="HZ20" s="1">
        <v>0</v>
      </c>
      <c r="IA20" s="1">
        <v>0</v>
      </c>
      <c r="IB20" s="1">
        <v>0</v>
      </c>
      <c r="IC20" s="1">
        <v>2</v>
      </c>
    </row>
    <row r="21" spans="1:237" ht="15.75" customHeight="1" x14ac:dyDescent="0.35">
      <c r="A21" s="4">
        <v>43978.451633842589</v>
      </c>
      <c r="B21" s="2" t="s">
        <v>2612</v>
      </c>
      <c r="C21" s="2">
        <v>11</v>
      </c>
      <c r="D21" s="2"/>
      <c r="E21" s="2"/>
      <c r="F21" s="2"/>
      <c r="G21" s="2"/>
      <c r="H21" s="2"/>
      <c r="I21" s="2"/>
      <c r="J21" s="2" t="s">
        <v>7</v>
      </c>
      <c r="K21" s="2" t="s">
        <v>1637</v>
      </c>
      <c r="L21" s="2" t="s">
        <v>7</v>
      </c>
      <c r="N21" s="2" t="s">
        <v>9</v>
      </c>
      <c r="O21" s="2" t="s">
        <v>787</v>
      </c>
      <c r="P21" s="2">
        <v>0</v>
      </c>
      <c r="Q21" s="2" t="s">
        <v>20</v>
      </c>
      <c r="R21" s="2" t="s">
        <v>40</v>
      </c>
      <c r="T21" s="2" t="s">
        <v>20</v>
      </c>
      <c r="U21" s="2" t="s">
        <v>20</v>
      </c>
      <c r="V21" s="2" t="s">
        <v>80</v>
      </c>
      <c r="W21" s="2" t="s">
        <v>20</v>
      </c>
      <c r="X21" s="2">
        <v>2</v>
      </c>
      <c r="Y21" s="2">
        <v>2</v>
      </c>
      <c r="Z21" s="2" t="s">
        <v>38</v>
      </c>
      <c r="AA21" s="2" t="s">
        <v>9</v>
      </c>
      <c r="AB21" s="2" t="s">
        <v>1636</v>
      </c>
      <c r="AC21" s="2" t="s">
        <v>9</v>
      </c>
      <c r="AD21" s="2" t="s">
        <v>1635</v>
      </c>
      <c r="AE21" s="2" t="s">
        <v>9</v>
      </c>
      <c r="AF21" s="2" t="s">
        <v>35</v>
      </c>
      <c r="AG21" s="2" t="s">
        <v>1395</v>
      </c>
      <c r="AH21" s="2" t="s">
        <v>9</v>
      </c>
      <c r="AI21" s="2" t="s">
        <v>1634</v>
      </c>
      <c r="AJ21" s="2">
        <v>0</v>
      </c>
      <c r="AK21" s="1">
        <v>0</v>
      </c>
      <c r="AL21" s="2">
        <v>0</v>
      </c>
      <c r="AM21" s="2">
        <v>0</v>
      </c>
      <c r="AN21" s="2">
        <v>3</v>
      </c>
      <c r="AO21" s="2">
        <v>0</v>
      </c>
      <c r="AP21" s="2">
        <v>0</v>
      </c>
      <c r="AQ21" s="2">
        <v>4</v>
      </c>
      <c r="AR21" s="2">
        <v>4</v>
      </c>
      <c r="AS21" s="2">
        <v>3</v>
      </c>
      <c r="AT21" s="2">
        <v>1</v>
      </c>
      <c r="AU21" s="2">
        <v>4</v>
      </c>
      <c r="AV21" s="2">
        <v>1</v>
      </c>
      <c r="AW21" s="2">
        <v>3</v>
      </c>
      <c r="AX21" s="2">
        <v>4</v>
      </c>
      <c r="AY21" s="2">
        <v>2</v>
      </c>
      <c r="AZ21" s="2">
        <v>3</v>
      </c>
      <c r="BA21" s="2">
        <v>2</v>
      </c>
      <c r="BB21" s="2">
        <v>2</v>
      </c>
      <c r="BC21" s="2">
        <v>1</v>
      </c>
      <c r="BD21" s="2">
        <v>1</v>
      </c>
      <c r="BE21" s="2">
        <v>4</v>
      </c>
      <c r="BF21" s="2">
        <v>4</v>
      </c>
      <c r="BG21" s="2">
        <v>2</v>
      </c>
      <c r="BH21" s="2">
        <v>1</v>
      </c>
      <c r="BI21" s="2">
        <v>4</v>
      </c>
      <c r="BJ21" s="2">
        <v>4</v>
      </c>
      <c r="BK21" s="2">
        <v>0</v>
      </c>
      <c r="BL21" s="2">
        <v>1</v>
      </c>
      <c r="BM21" s="2">
        <v>1</v>
      </c>
      <c r="BN21" s="2">
        <v>0</v>
      </c>
      <c r="BO21" s="2">
        <v>2</v>
      </c>
      <c r="BP21" s="2">
        <v>0</v>
      </c>
      <c r="BQ21" s="2">
        <v>0</v>
      </c>
      <c r="BR21" s="2">
        <v>0</v>
      </c>
      <c r="BS21" s="2">
        <v>0</v>
      </c>
      <c r="BT21" s="2">
        <v>0</v>
      </c>
      <c r="BU21" s="2">
        <v>0</v>
      </c>
      <c r="BV21" s="2">
        <v>0</v>
      </c>
      <c r="BW21" s="2">
        <v>0</v>
      </c>
      <c r="BX21" s="2">
        <v>0</v>
      </c>
      <c r="BY21" s="2">
        <v>2</v>
      </c>
      <c r="BZ21" s="2">
        <v>0</v>
      </c>
      <c r="CA21" s="2">
        <v>0</v>
      </c>
      <c r="CB21" s="2">
        <v>2</v>
      </c>
      <c r="CC21" s="2">
        <v>1</v>
      </c>
      <c r="CD21" s="2">
        <v>2</v>
      </c>
      <c r="CE21" s="2">
        <v>4</v>
      </c>
      <c r="CF21" s="2">
        <v>0</v>
      </c>
      <c r="CG21" s="2">
        <v>0</v>
      </c>
      <c r="CH21" s="2">
        <v>3</v>
      </c>
      <c r="CI21" s="2">
        <v>0</v>
      </c>
      <c r="CJ21" s="2">
        <v>2</v>
      </c>
      <c r="CK21" s="2">
        <v>1</v>
      </c>
      <c r="CL21" s="2">
        <v>0</v>
      </c>
      <c r="CM21" s="2">
        <v>2</v>
      </c>
      <c r="CN21" s="2">
        <v>0</v>
      </c>
      <c r="CO21" s="2">
        <v>0</v>
      </c>
      <c r="CP21" s="2">
        <v>1</v>
      </c>
      <c r="CQ21" s="2">
        <v>0</v>
      </c>
      <c r="CR21" s="2">
        <v>3</v>
      </c>
      <c r="CS21" s="2">
        <v>2</v>
      </c>
      <c r="CT21" s="2">
        <v>3</v>
      </c>
      <c r="CU21" s="2">
        <v>2</v>
      </c>
      <c r="CV21" s="2">
        <v>2</v>
      </c>
      <c r="CW21" s="2">
        <v>2</v>
      </c>
      <c r="CX21" s="2">
        <v>3</v>
      </c>
      <c r="CY21" s="2">
        <v>3</v>
      </c>
      <c r="CZ21" s="2">
        <v>4</v>
      </c>
      <c r="DA21" s="2">
        <v>2</v>
      </c>
      <c r="DB21" s="2">
        <v>3</v>
      </c>
      <c r="DC21" s="2">
        <v>4</v>
      </c>
      <c r="DD21" s="2">
        <v>3</v>
      </c>
      <c r="DE21" s="2">
        <v>1</v>
      </c>
      <c r="DF21" s="2">
        <v>2</v>
      </c>
      <c r="DG21" s="2">
        <v>3</v>
      </c>
      <c r="DH21" s="2">
        <v>2</v>
      </c>
      <c r="DI21" s="2">
        <v>2</v>
      </c>
      <c r="DJ21" s="2">
        <v>3</v>
      </c>
      <c r="DK21" s="2">
        <v>3</v>
      </c>
      <c r="DL21" s="2">
        <v>4</v>
      </c>
      <c r="DM21" s="2">
        <v>4</v>
      </c>
      <c r="DN21" s="2">
        <v>2</v>
      </c>
      <c r="DO21" s="3" t="s">
        <v>1633</v>
      </c>
      <c r="DP21" s="2">
        <v>15</v>
      </c>
      <c r="DQ21" s="3" t="s">
        <v>1132</v>
      </c>
      <c r="DR21" s="2">
        <v>8</v>
      </c>
      <c r="DS21" s="2" t="s">
        <v>103</v>
      </c>
      <c r="DT21" s="2" t="s">
        <v>69</v>
      </c>
      <c r="DU21" s="2" t="s">
        <v>103</v>
      </c>
      <c r="DV21" s="2" t="s">
        <v>26</v>
      </c>
      <c r="DW21" s="2" t="s">
        <v>26</v>
      </c>
      <c r="DX21" s="2" t="s">
        <v>26</v>
      </c>
      <c r="DY21" s="2" t="s">
        <v>69</v>
      </c>
      <c r="DZ21" s="2" t="s">
        <v>103</v>
      </c>
      <c r="EA21" s="2" t="s">
        <v>26</v>
      </c>
      <c r="EB21" s="2" t="s">
        <v>102</v>
      </c>
      <c r="EC21" s="2" t="s">
        <v>201</v>
      </c>
      <c r="ED21" s="2" t="s">
        <v>26</v>
      </c>
      <c r="EE21" s="2" t="s">
        <v>24</v>
      </c>
      <c r="EF21" s="2" t="s">
        <v>23</v>
      </c>
      <c r="EG21" s="2">
        <v>60</v>
      </c>
      <c r="EH21" s="2" t="s">
        <v>7</v>
      </c>
      <c r="EI21" s="2" t="s">
        <v>9</v>
      </c>
      <c r="EJ21" s="2" t="s">
        <v>1632</v>
      </c>
      <c r="EK21" s="2" t="s">
        <v>22</v>
      </c>
      <c r="EL21" s="2" t="s">
        <v>96</v>
      </c>
      <c r="EM21" s="2">
        <v>5</v>
      </c>
      <c r="EN21" s="2">
        <v>1</v>
      </c>
      <c r="EO21" s="2">
        <v>5</v>
      </c>
      <c r="EP21" s="2">
        <v>2</v>
      </c>
      <c r="EQ21" s="2" t="s">
        <v>19</v>
      </c>
      <c r="ER21" s="2" t="s">
        <v>16</v>
      </c>
      <c r="ES21" s="2" t="s">
        <v>20</v>
      </c>
      <c r="ET21" s="2" t="s">
        <v>20</v>
      </c>
      <c r="EU21" s="2" t="s">
        <v>20</v>
      </c>
      <c r="EV21" s="2">
        <v>1</v>
      </c>
      <c r="EW21" s="2">
        <v>4</v>
      </c>
      <c r="EX21" s="2">
        <v>1</v>
      </c>
      <c r="EY21" s="2">
        <v>5</v>
      </c>
      <c r="EZ21" s="2" t="s">
        <v>1631</v>
      </c>
      <c r="FA21" s="2" t="s">
        <v>14</v>
      </c>
      <c r="FB21" s="2" t="s">
        <v>7</v>
      </c>
      <c r="FC21" s="2" t="s">
        <v>58</v>
      </c>
      <c r="FD21" s="2" t="s">
        <v>58</v>
      </c>
      <c r="FE21" s="2" t="s">
        <v>7</v>
      </c>
      <c r="FF21" s="2" t="s">
        <v>7</v>
      </c>
      <c r="FG21" s="2" t="s">
        <v>7</v>
      </c>
      <c r="FH21" s="2" t="s">
        <v>12</v>
      </c>
      <c r="FI21" s="2" t="s">
        <v>57</v>
      </c>
      <c r="FJ21" s="2" t="s">
        <v>9</v>
      </c>
      <c r="FK21" s="2" t="s">
        <v>7</v>
      </c>
      <c r="FL21" s="2">
        <v>0</v>
      </c>
      <c r="FM21" s="2" t="s">
        <v>1435</v>
      </c>
      <c r="FN21" s="2" t="s">
        <v>9</v>
      </c>
      <c r="FO21" s="2" t="s">
        <v>7</v>
      </c>
      <c r="FP21" s="2" t="s">
        <v>7</v>
      </c>
      <c r="FR21" s="2" t="s">
        <v>9</v>
      </c>
      <c r="FS21" s="2" t="s">
        <v>7</v>
      </c>
      <c r="FU21" s="2" t="s">
        <v>7</v>
      </c>
      <c r="FV21" s="2" t="s">
        <v>7</v>
      </c>
      <c r="FW21" s="2" t="s">
        <v>55</v>
      </c>
      <c r="GE21" s="2">
        <v>3</v>
      </c>
      <c r="GF21" s="2" t="s">
        <v>5</v>
      </c>
      <c r="GV21" s="2" t="s">
        <v>54</v>
      </c>
      <c r="GZ21" s="2" t="s">
        <v>141</v>
      </c>
      <c r="HB21" s="2" t="s">
        <v>293</v>
      </c>
      <c r="HC21" s="2" t="s">
        <v>1</v>
      </c>
      <c r="HD21" s="2" t="s">
        <v>1</v>
      </c>
      <c r="HL21" s="2" t="s">
        <v>0</v>
      </c>
      <c r="HM21">
        <f t="shared" si="0"/>
        <v>52</v>
      </c>
      <c r="HN21">
        <f t="shared" si="1"/>
        <v>6</v>
      </c>
      <c r="HO21">
        <f t="shared" si="2"/>
        <v>8</v>
      </c>
      <c r="HP21" s="1">
        <f t="shared" si="3"/>
        <v>2</v>
      </c>
      <c r="HQ21" s="1">
        <f t="shared" si="4"/>
        <v>3</v>
      </c>
      <c r="HR21" s="1">
        <f t="shared" si="5"/>
        <v>6</v>
      </c>
      <c r="HS21" s="1">
        <f t="shared" si="6"/>
        <v>9</v>
      </c>
      <c r="HT21" s="1">
        <f t="shared" si="7"/>
        <v>30</v>
      </c>
      <c r="HU21" s="1">
        <f t="shared" si="8"/>
        <v>0</v>
      </c>
      <c r="HV21" s="1">
        <v>0</v>
      </c>
      <c r="HW21" s="1">
        <v>1</v>
      </c>
      <c r="HX21" s="1">
        <v>0</v>
      </c>
      <c r="HY21" s="1">
        <v>0</v>
      </c>
      <c r="HZ21" s="1">
        <v>1</v>
      </c>
      <c r="IA21" s="1">
        <v>3</v>
      </c>
      <c r="IB21" s="1">
        <v>1</v>
      </c>
      <c r="IC21" s="1">
        <v>6</v>
      </c>
    </row>
    <row r="22" spans="1:237" ht="15.75" customHeight="1" x14ac:dyDescent="0.35">
      <c r="A22" s="4">
        <v>43977.661963923616</v>
      </c>
      <c r="B22" s="190" t="s">
        <v>2614</v>
      </c>
      <c r="C22" s="2">
        <v>10</v>
      </c>
      <c r="D22" s="2"/>
      <c r="E22" s="2"/>
      <c r="F22" s="2"/>
      <c r="G22" s="2"/>
      <c r="H22" s="2"/>
      <c r="I22" s="2"/>
      <c r="J22" s="2" t="s">
        <v>7</v>
      </c>
      <c r="L22" s="2" t="s">
        <v>7</v>
      </c>
      <c r="M22" s="2" t="s">
        <v>351</v>
      </c>
      <c r="N22" s="2" t="s">
        <v>7</v>
      </c>
      <c r="Q22" s="2" t="s">
        <v>20</v>
      </c>
      <c r="R22" s="2" t="s">
        <v>40</v>
      </c>
      <c r="S22" s="2" t="s">
        <v>20</v>
      </c>
      <c r="T22" s="2" t="s">
        <v>20</v>
      </c>
      <c r="U22" s="2" t="s">
        <v>20</v>
      </c>
      <c r="V22" s="2" t="s">
        <v>39</v>
      </c>
      <c r="W22" s="2" t="s">
        <v>20</v>
      </c>
      <c r="X22" s="2" t="s">
        <v>20</v>
      </c>
      <c r="Y22" s="2">
        <v>4</v>
      </c>
      <c r="Z22" s="2" t="s">
        <v>38</v>
      </c>
      <c r="AA22" s="2" t="s">
        <v>7</v>
      </c>
      <c r="AC22" s="2" t="s">
        <v>7</v>
      </c>
      <c r="AE22" s="2" t="s">
        <v>7</v>
      </c>
      <c r="AF22" s="2" t="s">
        <v>20</v>
      </c>
      <c r="AH22" s="2" t="s">
        <v>7</v>
      </c>
      <c r="AJ22" s="2">
        <v>0</v>
      </c>
      <c r="AK22" s="2">
        <v>0</v>
      </c>
      <c r="AL22" s="2">
        <v>2</v>
      </c>
      <c r="AM22" s="2">
        <v>60</v>
      </c>
      <c r="AN22" s="2">
        <v>0</v>
      </c>
      <c r="AO22" s="2">
        <v>0</v>
      </c>
      <c r="AP22" s="2">
        <v>600</v>
      </c>
      <c r="AQ22" s="2">
        <v>3</v>
      </c>
      <c r="AR22" s="2">
        <v>4</v>
      </c>
      <c r="AS22" s="2">
        <v>2</v>
      </c>
      <c r="AT22" s="2">
        <v>2</v>
      </c>
      <c r="AU22" s="2">
        <v>3</v>
      </c>
      <c r="AV22" s="2">
        <v>1</v>
      </c>
      <c r="AW22" s="2">
        <v>3</v>
      </c>
      <c r="AX22" s="2">
        <v>3</v>
      </c>
      <c r="AY22" s="2">
        <v>2</v>
      </c>
      <c r="AZ22" s="2">
        <v>3</v>
      </c>
      <c r="BA22" s="2">
        <v>3</v>
      </c>
      <c r="BB22" s="2">
        <v>2</v>
      </c>
      <c r="BC22" s="2">
        <v>3</v>
      </c>
      <c r="BD22" s="2">
        <v>1</v>
      </c>
      <c r="BE22" s="2">
        <v>3</v>
      </c>
      <c r="BF22" s="2">
        <v>3</v>
      </c>
      <c r="BG22" s="2">
        <v>3</v>
      </c>
      <c r="BH22" s="2">
        <v>1</v>
      </c>
      <c r="BI22" s="2">
        <v>4</v>
      </c>
      <c r="BJ22" s="2">
        <v>3</v>
      </c>
      <c r="BK22" s="2">
        <v>1</v>
      </c>
      <c r="BL22" s="2">
        <v>1</v>
      </c>
      <c r="BM22" s="2">
        <v>2</v>
      </c>
      <c r="BN22" s="2">
        <v>1</v>
      </c>
      <c r="BO22" s="2">
        <v>1</v>
      </c>
      <c r="BP22" s="2">
        <v>1</v>
      </c>
      <c r="BQ22" s="2">
        <v>2</v>
      </c>
      <c r="BR22" s="2">
        <v>2</v>
      </c>
      <c r="BS22" s="2">
        <v>1</v>
      </c>
      <c r="BT22" s="2">
        <v>2</v>
      </c>
      <c r="BU22" s="2">
        <v>2</v>
      </c>
      <c r="BV22" s="2">
        <v>2</v>
      </c>
      <c r="BW22" s="2">
        <v>1</v>
      </c>
      <c r="BX22" s="2">
        <v>1</v>
      </c>
      <c r="BY22" s="2">
        <v>1</v>
      </c>
      <c r="BZ22" s="2">
        <v>2</v>
      </c>
      <c r="CA22" s="2">
        <v>1</v>
      </c>
      <c r="CB22" s="2">
        <v>1</v>
      </c>
      <c r="CC22" s="2">
        <v>2</v>
      </c>
      <c r="CD22" s="2">
        <v>1</v>
      </c>
      <c r="CE22" s="2">
        <v>0</v>
      </c>
      <c r="CF22" s="2">
        <v>1</v>
      </c>
      <c r="CG22" s="2">
        <v>1</v>
      </c>
      <c r="CH22" s="2">
        <v>1</v>
      </c>
      <c r="CI22" s="2">
        <v>1</v>
      </c>
      <c r="CJ22" s="2">
        <v>1</v>
      </c>
      <c r="CK22" s="2">
        <v>2</v>
      </c>
      <c r="CL22" s="2">
        <v>1</v>
      </c>
      <c r="CM22" s="2">
        <v>2</v>
      </c>
      <c r="CN22" s="2">
        <v>1</v>
      </c>
      <c r="CO22" s="2">
        <v>0</v>
      </c>
      <c r="CP22" s="2">
        <v>0</v>
      </c>
      <c r="CQ22" s="2">
        <v>0</v>
      </c>
      <c r="CR22" s="2">
        <v>1</v>
      </c>
      <c r="CS22" s="2">
        <v>0</v>
      </c>
      <c r="CT22" s="2">
        <v>3</v>
      </c>
      <c r="CU22" s="2">
        <v>2</v>
      </c>
      <c r="CV22" s="2">
        <v>1</v>
      </c>
      <c r="CW22" s="2">
        <v>1</v>
      </c>
      <c r="CX22" s="2">
        <v>2</v>
      </c>
      <c r="CY22" s="2">
        <v>2</v>
      </c>
      <c r="CZ22" s="2">
        <v>1</v>
      </c>
      <c r="DA22" s="2">
        <v>1</v>
      </c>
      <c r="DB22" s="2">
        <v>3</v>
      </c>
      <c r="DC22" s="2">
        <v>3</v>
      </c>
      <c r="DD22" s="2">
        <v>2</v>
      </c>
      <c r="DE22" s="2">
        <v>1</v>
      </c>
      <c r="DF22" s="2">
        <v>2</v>
      </c>
      <c r="DG22" s="2">
        <v>2</v>
      </c>
      <c r="DH22" s="2">
        <v>2</v>
      </c>
      <c r="DI22" s="2">
        <v>2</v>
      </c>
      <c r="DJ22" s="2">
        <v>2</v>
      </c>
      <c r="DK22" s="2">
        <v>1</v>
      </c>
      <c r="DL22" s="2">
        <v>1</v>
      </c>
      <c r="DM22" s="2">
        <v>1</v>
      </c>
      <c r="DN22" s="2">
        <v>2</v>
      </c>
      <c r="DO22" s="3" t="s">
        <v>675</v>
      </c>
      <c r="DP22" s="2">
        <v>20</v>
      </c>
      <c r="DQ22" s="3" t="s">
        <v>1132</v>
      </c>
      <c r="DR22" s="2">
        <v>8</v>
      </c>
      <c r="DS22" s="2" t="s">
        <v>69</v>
      </c>
      <c r="DT22" s="2" t="s">
        <v>103</v>
      </c>
      <c r="DU22" s="2" t="s">
        <v>26</v>
      </c>
      <c r="DV22" s="2" t="s">
        <v>26</v>
      </c>
      <c r="DW22" s="2" t="s">
        <v>26</v>
      </c>
      <c r="DX22" s="2" t="s">
        <v>103</v>
      </c>
      <c r="DY22" s="2" t="s">
        <v>26</v>
      </c>
      <c r="DZ22" s="2" t="s">
        <v>26</v>
      </c>
      <c r="EA22" s="2" t="s">
        <v>26</v>
      </c>
      <c r="EB22" s="2" t="s">
        <v>7</v>
      </c>
      <c r="EC22" s="2" t="s">
        <v>26</v>
      </c>
      <c r="ED22" s="2" t="s">
        <v>26</v>
      </c>
      <c r="EE22" s="2" t="s">
        <v>24</v>
      </c>
      <c r="EF22" s="2" t="s">
        <v>100</v>
      </c>
      <c r="EG22" s="2">
        <v>240</v>
      </c>
      <c r="EH22" s="2" t="s">
        <v>7</v>
      </c>
      <c r="EI22" s="2" t="s">
        <v>7</v>
      </c>
      <c r="EK22" s="2" t="s">
        <v>60</v>
      </c>
      <c r="EL22" s="2" t="s">
        <v>21</v>
      </c>
      <c r="EM22" s="2">
        <v>4</v>
      </c>
      <c r="EN22" s="2">
        <v>3</v>
      </c>
      <c r="EO22" s="2">
        <v>4</v>
      </c>
      <c r="EP22" s="2">
        <v>2</v>
      </c>
      <c r="EQ22" s="2" t="s">
        <v>16</v>
      </c>
      <c r="ER22" s="2" t="s">
        <v>19</v>
      </c>
      <c r="ES22" s="2" t="s">
        <v>18</v>
      </c>
      <c r="ET22" s="2" t="s">
        <v>20</v>
      </c>
      <c r="EU22" s="2" t="s">
        <v>20</v>
      </c>
      <c r="EV22" s="2">
        <v>2</v>
      </c>
      <c r="EW22" s="2">
        <v>2</v>
      </c>
      <c r="EX22" s="2">
        <v>5</v>
      </c>
      <c r="EY22" s="2">
        <v>5</v>
      </c>
      <c r="FA22" s="2" t="s">
        <v>14</v>
      </c>
      <c r="FB22" s="2" t="s">
        <v>7</v>
      </c>
      <c r="FC22" s="2" t="s">
        <v>14</v>
      </c>
      <c r="FD22" s="2" t="s">
        <v>94</v>
      </c>
      <c r="FE22" s="2" t="s">
        <v>7</v>
      </c>
      <c r="FF22" s="2" t="s">
        <v>7</v>
      </c>
      <c r="FG22" s="2" t="s">
        <v>7</v>
      </c>
      <c r="FH22" s="2" t="s">
        <v>12</v>
      </c>
      <c r="FI22" s="2" t="s">
        <v>57</v>
      </c>
      <c r="FJ22" s="2" t="s">
        <v>9</v>
      </c>
      <c r="FK22" s="2" t="s">
        <v>9</v>
      </c>
      <c r="FL22" s="2">
        <v>2</v>
      </c>
      <c r="FM22" s="2" t="s">
        <v>580</v>
      </c>
      <c r="FN22" s="2" t="s">
        <v>7</v>
      </c>
      <c r="FO22" s="2" t="s">
        <v>7</v>
      </c>
      <c r="FP22" s="2" t="s">
        <v>7</v>
      </c>
      <c r="FR22" s="2" t="s">
        <v>7</v>
      </c>
      <c r="FS22" s="2" t="s">
        <v>7</v>
      </c>
      <c r="FU22" s="2" t="s">
        <v>7</v>
      </c>
      <c r="FV22" s="2" t="s">
        <v>7</v>
      </c>
      <c r="FW22" s="2" t="s">
        <v>308</v>
      </c>
      <c r="FZ22" s="2">
        <v>10</v>
      </c>
      <c r="GF22" s="2" t="s">
        <v>5</v>
      </c>
      <c r="GV22" s="2" t="s">
        <v>54</v>
      </c>
      <c r="GX22" s="2" t="s">
        <v>184</v>
      </c>
      <c r="GY22" s="2" t="s">
        <v>1</v>
      </c>
      <c r="GZ22" s="2" t="s">
        <v>1</v>
      </c>
      <c r="HD22" s="2" t="s">
        <v>1</v>
      </c>
      <c r="HL22" s="2" t="s">
        <v>0</v>
      </c>
      <c r="HM22">
        <f t="shared" si="0"/>
        <v>32</v>
      </c>
      <c r="HN22">
        <f t="shared" si="1"/>
        <v>7</v>
      </c>
      <c r="HO22">
        <f t="shared" si="2"/>
        <v>4</v>
      </c>
      <c r="HP22" s="1">
        <f t="shared" si="3"/>
        <v>9</v>
      </c>
      <c r="HQ22" s="1">
        <f t="shared" si="4"/>
        <v>9</v>
      </c>
      <c r="HR22" s="1">
        <f t="shared" si="5"/>
        <v>8</v>
      </c>
      <c r="HS22" s="1">
        <f t="shared" si="6"/>
        <v>8</v>
      </c>
      <c r="HT22" s="1">
        <f t="shared" si="7"/>
        <v>38</v>
      </c>
      <c r="HU22" s="1">
        <f t="shared" si="8"/>
        <v>480</v>
      </c>
      <c r="HV22" s="1">
        <v>1</v>
      </c>
      <c r="HW22" s="1">
        <v>2</v>
      </c>
      <c r="HX22" s="1">
        <v>0</v>
      </c>
      <c r="HY22" s="1">
        <v>0</v>
      </c>
      <c r="HZ22" s="1">
        <v>1</v>
      </c>
      <c r="IA22" s="1">
        <v>0</v>
      </c>
      <c r="IB22" s="1">
        <v>1</v>
      </c>
      <c r="IC22" s="1">
        <v>5</v>
      </c>
    </row>
    <row r="23" spans="1:237" ht="15.75" customHeight="1" x14ac:dyDescent="0.35">
      <c r="A23" s="4">
        <v>43972.824595509257</v>
      </c>
      <c r="B23" s="2" t="s">
        <v>2619</v>
      </c>
      <c r="C23" s="2">
        <v>9</v>
      </c>
      <c r="D23" s="2"/>
      <c r="E23" s="2"/>
      <c r="F23" s="2"/>
      <c r="G23" s="2"/>
      <c r="H23" s="2"/>
      <c r="I23" s="2"/>
      <c r="J23" s="2" t="s">
        <v>7</v>
      </c>
      <c r="L23" s="2" t="s">
        <v>7</v>
      </c>
      <c r="N23" s="2" t="s">
        <v>7</v>
      </c>
      <c r="P23" s="2" t="s">
        <v>1679</v>
      </c>
      <c r="Q23" s="2" t="s">
        <v>20</v>
      </c>
      <c r="R23" s="2" t="s">
        <v>40</v>
      </c>
      <c r="S23" s="2" t="s">
        <v>20</v>
      </c>
      <c r="T23" s="2" t="s">
        <v>20</v>
      </c>
      <c r="U23" s="2" t="s">
        <v>20</v>
      </c>
      <c r="V23" s="2" t="s">
        <v>39</v>
      </c>
      <c r="W23" s="2" t="s">
        <v>20</v>
      </c>
      <c r="X23" s="2" t="s">
        <v>20</v>
      </c>
      <c r="Y23" s="2" t="s">
        <v>20</v>
      </c>
      <c r="Z23" s="2" t="s">
        <v>133</v>
      </c>
      <c r="AA23" s="2" t="s">
        <v>7</v>
      </c>
      <c r="AC23" s="2" t="s">
        <v>9</v>
      </c>
      <c r="AD23" s="2" t="s">
        <v>1678</v>
      </c>
      <c r="AE23" s="2" t="s">
        <v>9</v>
      </c>
      <c r="AF23" s="2" t="s">
        <v>112</v>
      </c>
      <c r="AG23" s="2" t="s">
        <v>34</v>
      </c>
      <c r="AH23" s="2" t="s">
        <v>9</v>
      </c>
      <c r="AI23" s="2" t="s">
        <v>1677</v>
      </c>
      <c r="AJ23" s="2">
        <v>3</v>
      </c>
      <c r="AK23" s="2">
        <v>60</v>
      </c>
      <c r="AL23" s="2">
        <v>2</v>
      </c>
      <c r="AM23" s="2">
        <v>60</v>
      </c>
      <c r="AN23" s="2">
        <v>0</v>
      </c>
      <c r="AO23" s="2">
        <v>30</v>
      </c>
      <c r="AP23" s="2">
        <v>780</v>
      </c>
      <c r="AQ23" s="2">
        <v>3</v>
      </c>
      <c r="AR23" s="2">
        <v>3</v>
      </c>
      <c r="AS23" s="2">
        <v>3</v>
      </c>
      <c r="AT23" s="2">
        <v>3</v>
      </c>
      <c r="AU23" s="2">
        <v>2</v>
      </c>
      <c r="AV23" s="2">
        <v>2</v>
      </c>
      <c r="AW23" s="2">
        <v>2</v>
      </c>
      <c r="AX23" s="2">
        <v>2</v>
      </c>
      <c r="AY23" s="2">
        <v>1</v>
      </c>
      <c r="AZ23" s="2">
        <v>2</v>
      </c>
      <c r="BA23" s="2">
        <v>3</v>
      </c>
      <c r="BB23" s="2">
        <v>3</v>
      </c>
      <c r="BC23" s="2">
        <v>3</v>
      </c>
      <c r="BD23" s="2">
        <v>3</v>
      </c>
      <c r="BE23" s="2">
        <v>2</v>
      </c>
      <c r="BF23" s="2">
        <v>2</v>
      </c>
      <c r="BG23" s="2">
        <v>2</v>
      </c>
      <c r="BH23" s="2">
        <v>1</v>
      </c>
      <c r="BI23" s="2">
        <v>2</v>
      </c>
      <c r="BJ23" s="2">
        <v>2</v>
      </c>
      <c r="BK23" s="2">
        <v>2</v>
      </c>
      <c r="BL23" s="2">
        <v>2</v>
      </c>
      <c r="BM23" s="2">
        <v>2</v>
      </c>
      <c r="BN23" s="2">
        <v>2</v>
      </c>
      <c r="BO23" s="2">
        <v>1</v>
      </c>
      <c r="BP23" s="2">
        <v>1</v>
      </c>
      <c r="BQ23" s="2">
        <v>2</v>
      </c>
      <c r="BR23" s="2">
        <v>1</v>
      </c>
      <c r="BS23" s="2">
        <v>1</v>
      </c>
      <c r="BT23" s="2">
        <v>2</v>
      </c>
      <c r="BU23" s="2">
        <v>2</v>
      </c>
      <c r="BV23" s="2">
        <v>1</v>
      </c>
      <c r="BW23" s="2">
        <v>1</v>
      </c>
      <c r="BX23" s="2">
        <v>0</v>
      </c>
      <c r="BY23" s="2">
        <v>1</v>
      </c>
      <c r="BZ23" s="2">
        <v>1</v>
      </c>
      <c r="CA23" s="2">
        <v>3</v>
      </c>
      <c r="CB23" s="2">
        <v>1</v>
      </c>
      <c r="CC23" s="2">
        <v>2</v>
      </c>
      <c r="CD23" s="2">
        <v>1</v>
      </c>
      <c r="CE23" s="2">
        <v>1</v>
      </c>
      <c r="CF23" s="2">
        <v>1</v>
      </c>
      <c r="CG23" s="2">
        <v>1</v>
      </c>
      <c r="CH23" s="2">
        <v>1</v>
      </c>
      <c r="CI23" s="2">
        <v>1</v>
      </c>
      <c r="CJ23" s="2">
        <v>1</v>
      </c>
      <c r="CK23" s="2">
        <v>2</v>
      </c>
      <c r="CL23" s="2">
        <v>1</v>
      </c>
      <c r="CM23" s="2">
        <v>1</v>
      </c>
      <c r="CN23" s="2">
        <v>1</v>
      </c>
      <c r="CO23" s="2">
        <v>1</v>
      </c>
      <c r="CP23" s="2">
        <v>0</v>
      </c>
      <c r="CQ23" s="2">
        <v>0</v>
      </c>
      <c r="CR23" s="2">
        <v>1</v>
      </c>
      <c r="CS23" s="2">
        <v>1</v>
      </c>
      <c r="CT23" s="2">
        <v>1</v>
      </c>
      <c r="CU23" s="2">
        <v>2</v>
      </c>
      <c r="CV23" s="2">
        <v>4</v>
      </c>
      <c r="CW23" s="2">
        <v>2</v>
      </c>
      <c r="CX23" s="2">
        <v>3</v>
      </c>
      <c r="CY23" s="2">
        <v>4</v>
      </c>
      <c r="CZ23" s="2">
        <v>3</v>
      </c>
      <c r="DA23" s="2">
        <v>2</v>
      </c>
      <c r="DB23" s="2">
        <v>2</v>
      </c>
      <c r="DC23" s="2">
        <v>1</v>
      </c>
      <c r="DD23" s="2">
        <v>3</v>
      </c>
      <c r="DE23" s="2">
        <v>2</v>
      </c>
      <c r="DF23" s="2">
        <v>2</v>
      </c>
      <c r="DG23" s="2">
        <v>3</v>
      </c>
      <c r="DH23" s="2">
        <v>3</v>
      </c>
      <c r="DI23" s="2">
        <v>3</v>
      </c>
      <c r="DJ23" s="2">
        <v>3</v>
      </c>
      <c r="DK23" s="2">
        <v>3</v>
      </c>
      <c r="DL23" s="2">
        <v>3</v>
      </c>
      <c r="DM23" s="2">
        <v>2</v>
      </c>
      <c r="DN23" s="2">
        <v>2</v>
      </c>
      <c r="DO23" s="3" t="s">
        <v>167</v>
      </c>
      <c r="DP23" s="2">
        <v>30</v>
      </c>
      <c r="DQ23" s="3" t="s">
        <v>1347</v>
      </c>
      <c r="DR23" s="2">
        <v>7</v>
      </c>
      <c r="DS23" s="2" t="s">
        <v>103</v>
      </c>
      <c r="DT23" s="2" t="s">
        <v>69</v>
      </c>
      <c r="DU23" s="2" t="s">
        <v>26</v>
      </c>
      <c r="DV23" s="2" t="s">
        <v>26</v>
      </c>
      <c r="DW23" s="2" t="s">
        <v>26</v>
      </c>
      <c r="DX23" s="2" t="s">
        <v>26</v>
      </c>
      <c r="DY23" s="2" t="s">
        <v>68</v>
      </c>
      <c r="DZ23" s="2" t="s">
        <v>69</v>
      </c>
      <c r="EA23" s="2" t="s">
        <v>103</v>
      </c>
      <c r="EB23" s="2" t="s">
        <v>1674</v>
      </c>
      <c r="EC23" s="2" t="s">
        <v>26</v>
      </c>
      <c r="ED23" s="2" t="s">
        <v>26</v>
      </c>
      <c r="EE23" s="2" t="s">
        <v>24</v>
      </c>
      <c r="EF23" s="2" t="s">
        <v>65</v>
      </c>
      <c r="EG23" s="2">
        <v>4</v>
      </c>
      <c r="EH23" s="2" t="s">
        <v>7</v>
      </c>
      <c r="EI23" s="2" t="s">
        <v>9</v>
      </c>
      <c r="EJ23" s="2" t="s">
        <v>1673</v>
      </c>
      <c r="EK23" s="2" t="s">
        <v>96</v>
      </c>
      <c r="EL23" s="2" t="s">
        <v>96</v>
      </c>
      <c r="EM23" s="2">
        <v>3</v>
      </c>
      <c r="EN23" s="2">
        <v>2</v>
      </c>
      <c r="EO23" s="2">
        <v>3</v>
      </c>
      <c r="EP23" s="2">
        <v>2</v>
      </c>
      <c r="EQ23" s="2" t="s">
        <v>19</v>
      </c>
      <c r="ER23" s="2" t="s">
        <v>1346</v>
      </c>
      <c r="ES23" s="2" t="s">
        <v>16</v>
      </c>
      <c r="ET23" s="2" t="s">
        <v>18</v>
      </c>
      <c r="EU23" s="2" t="s">
        <v>20</v>
      </c>
      <c r="EV23" s="2">
        <v>1</v>
      </c>
      <c r="EW23" s="2">
        <v>3</v>
      </c>
      <c r="EX23" s="2">
        <v>1</v>
      </c>
      <c r="EY23" s="2">
        <v>2</v>
      </c>
      <c r="EZ23" s="2" t="s">
        <v>1672</v>
      </c>
      <c r="FA23" s="2" t="s">
        <v>14</v>
      </c>
      <c r="FB23" s="2" t="s">
        <v>7</v>
      </c>
      <c r="FC23" s="2" t="s">
        <v>94</v>
      </c>
      <c r="FD23" s="2" t="s">
        <v>58</v>
      </c>
      <c r="FE23" s="2" t="s">
        <v>7</v>
      </c>
      <c r="FF23" s="2" t="s">
        <v>7</v>
      </c>
      <c r="FG23" s="2" t="s">
        <v>7</v>
      </c>
      <c r="FH23" s="2" t="s">
        <v>12</v>
      </c>
      <c r="FI23" s="2" t="s">
        <v>92</v>
      </c>
      <c r="FJ23" s="2" t="s">
        <v>7</v>
      </c>
      <c r="FK23" s="2" t="s">
        <v>9</v>
      </c>
      <c r="FL23" s="2" t="s">
        <v>1671</v>
      </c>
      <c r="FM23" s="2" t="s">
        <v>461</v>
      </c>
      <c r="FN23" s="2" t="s">
        <v>7</v>
      </c>
      <c r="FO23" s="2" t="s">
        <v>7</v>
      </c>
      <c r="FP23" s="2" t="s">
        <v>9</v>
      </c>
      <c r="FQ23" s="2" t="s">
        <v>8</v>
      </c>
      <c r="FR23" s="2" t="s">
        <v>9</v>
      </c>
      <c r="FS23" s="2" t="s">
        <v>7</v>
      </c>
      <c r="FV23" s="2" t="s">
        <v>7</v>
      </c>
      <c r="FW23" s="2" t="s">
        <v>90</v>
      </c>
      <c r="GC23" s="2">
        <v>9</v>
      </c>
      <c r="GF23" s="2" t="s">
        <v>5</v>
      </c>
      <c r="GV23" s="2" t="s">
        <v>54</v>
      </c>
      <c r="HD23" s="2" t="s">
        <v>158</v>
      </c>
      <c r="HH23" s="2" t="s">
        <v>229</v>
      </c>
      <c r="HJ23" s="2" t="s">
        <v>279</v>
      </c>
      <c r="HK23" s="2" t="s">
        <v>278</v>
      </c>
      <c r="HL23" s="2" t="s">
        <v>0</v>
      </c>
      <c r="HM23">
        <f t="shared" si="0"/>
        <v>50</v>
      </c>
      <c r="HN23">
        <f t="shared" si="1"/>
        <v>7</v>
      </c>
      <c r="HO23">
        <f t="shared" si="2"/>
        <v>5</v>
      </c>
      <c r="HP23" s="1">
        <f t="shared" si="3"/>
        <v>7</v>
      </c>
      <c r="HQ23" s="1">
        <f t="shared" si="4"/>
        <v>9</v>
      </c>
      <c r="HR23" s="1">
        <f t="shared" si="5"/>
        <v>11</v>
      </c>
      <c r="HS23" s="1">
        <f t="shared" si="6"/>
        <v>7</v>
      </c>
      <c r="HT23" s="1">
        <f t="shared" si="7"/>
        <v>50</v>
      </c>
      <c r="HU23" s="1">
        <f t="shared" si="8"/>
        <v>1920</v>
      </c>
      <c r="HV23" s="1">
        <v>2</v>
      </c>
      <c r="HW23" s="1">
        <v>1</v>
      </c>
      <c r="HX23" s="1">
        <v>1</v>
      </c>
      <c r="HY23" s="1">
        <v>1</v>
      </c>
      <c r="HZ23" s="1">
        <v>1</v>
      </c>
      <c r="IA23" s="1">
        <v>0</v>
      </c>
      <c r="IB23" s="1">
        <v>1</v>
      </c>
      <c r="IC23" s="1">
        <v>7</v>
      </c>
    </row>
    <row r="24" spans="1:237" ht="15.75" customHeight="1" x14ac:dyDescent="0.35">
      <c r="A24" s="4">
        <v>43978.444993310186</v>
      </c>
      <c r="B24" s="2" t="s">
        <v>2623</v>
      </c>
      <c r="C24" s="2">
        <v>10</v>
      </c>
      <c r="D24" s="2"/>
      <c r="E24" s="2"/>
      <c r="F24" s="2"/>
      <c r="G24" s="2"/>
      <c r="H24" s="2"/>
      <c r="I24" s="2"/>
      <c r="J24" s="2" t="s">
        <v>7</v>
      </c>
      <c r="L24" s="2" t="s">
        <v>7</v>
      </c>
      <c r="N24" s="2" t="s">
        <v>7</v>
      </c>
      <c r="Q24" s="2" t="s">
        <v>20</v>
      </c>
      <c r="R24" s="2" t="s">
        <v>40</v>
      </c>
      <c r="S24" s="2" t="s">
        <v>20</v>
      </c>
      <c r="T24" s="2">
        <v>1</v>
      </c>
      <c r="U24" s="2" t="s">
        <v>20</v>
      </c>
      <c r="V24" s="2" t="s">
        <v>39</v>
      </c>
      <c r="W24" s="2">
        <v>2</v>
      </c>
      <c r="X24" s="2" t="s">
        <v>20</v>
      </c>
      <c r="Y24" s="2">
        <v>1</v>
      </c>
      <c r="Z24" s="2" t="s">
        <v>38</v>
      </c>
      <c r="AA24" s="2" t="s">
        <v>7</v>
      </c>
      <c r="AC24" s="2" t="s">
        <v>7</v>
      </c>
      <c r="AE24" s="2" t="s">
        <v>9</v>
      </c>
      <c r="AF24" s="2" t="s">
        <v>132</v>
      </c>
      <c r="AG24" s="2" t="s">
        <v>256</v>
      </c>
      <c r="AH24" s="2" t="s">
        <v>9</v>
      </c>
      <c r="AI24" s="2" t="s">
        <v>1639</v>
      </c>
      <c r="AJ24" s="2">
        <v>5</v>
      </c>
      <c r="AK24" s="2">
        <v>60</v>
      </c>
      <c r="AL24" s="2">
        <v>0</v>
      </c>
      <c r="AM24" s="2">
        <v>0</v>
      </c>
      <c r="AN24" s="2">
        <v>2</v>
      </c>
      <c r="AO24" s="2">
        <v>15</v>
      </c>
      <c r="AP24" s="2">
        <v>600</v>
      </c>
      <c r="AQ24" s="2">
        <v>4</v>
      </c>
      <c r="AR24" s="2">
        <v>4</v>
      </c>
      <c r="AS24" s="2">
        <v>1</v>
      </c>
      <c r="AT24" s="2">
        <v>1</v>
      </c>
      <c r="AU24" s="2">
        <v>4</v>
      </c>
      <c r="AV24" s="2">
        <v>1</v>
      </c>
      <c r="AW24" s="2">
        <v>2</v>
      </c>
      <c r="AX24" s="2">
        <v>4</v>
      </c>
      <c r="AY24" s="2">
        <v>1</v>
      </c>
      <c r="AZ24" s="2">
        <v>4</v>
      </c>
      <c r="BA24" s="2">
        <v>4</v>
      </c>
      <c r="BB24" s="2">
        <v>1</v>
      </c>
      <c r="BC24" s="2">
        <v>1</v>
      </c>
      <c r="BD24" s="2">
        <v>1</v>
      </c>
      <c r="BE24" s="2">
        <v>4</v>
      </c>
      <c r="BF24" s="2">
        <v>4</v>
      </c>
      <c r="BG24" s="2">
        <v>1</v>
      </c>
      <c r="BH24" s="2">
        <v>1</v>
      </c>
      <c r="BI24" s="2">
        <v>4</v>
      </c>
      <c r="BJ24" s="2">
        <v>4</v>
      </c>
      <c r="BK24" s="2">
        <v>0</v>
      </c>
      <c r="BL24" s="2">
        <v>0</v>
      </c>
      <c r="BM24" s="2">
        <v>0</v>
      </c>
      <c r="BN24" s="2">
        <v>0</v>
      </c>
      <c r="BO24" s="2">
        <v>2</v>
      </c>
      <c r="BP24" s="2">
        <v>0</v>
      </c>
      <c r="BQ24" s="2">
        <v>0</v>
      </c>
      <c r="BR24" s="2">
        <v>0</v>
      </c>
      <c r="BS24" s="2">
        <v>3</v>
      </c>
      <c r="BT24" s="2">
        <v>0</v>
      </c>
      <c r="BU24" s="2">
        <v>0</v>
      </c>
      <c r="BV24" s="2">
        <v>0</v>
      </c>
      <c r="BW24" s="2">
        <v>3</v>
      </c>
      <c r="BX24" s="2">
        <v>0</v>
      </c>
      <c r="BY24" s="2">
        <v>0</v>
      </c>
      <c r="BZ24" s="2">
        <v>0</v>
      </c>
      <c r="CA24" s="2">
        <v>1</v>
      </c>
      <c r="CB24" s="2">
        <v>1</v>
      </c>
      <c r="CC24" s="2">
        <v>0</v>
      </c>
      <c r="CD24" s="2">
        <v>0</v>
      </c>
      <c r="CE24" s="2">
        <v>0</v>
      </c>
      <c r="CF24" s="2">
        <v>0</v>
      </c>
      <c r="CG24" s="2">
        <v>0</v>
      </c>
      <c r="CH24" s="2">
        <v>2</v>
      </c>
      <c r="CI24" s="2">
        <v>0</v>
      </c>
      <c r="CJ24" s="2">
        <v>0</v>
      </c>
      <c r="CK24" s="2">
        <v>0</v>
      </c>
      <c r="CL24" s="2">
        <v>0</v>
      </c>
      <c r="CM24" s="2">
        <v>0</v>
      </c>
      <c r="CN24" s="2">
        <v>0</v>
      </c>
      <c r="CO24" s="2">
        <v>0</v>
      </c>
      <c r="CP24" s="2">
        <v>0</v>
      </c>
      <c r="CQ24" s="2">
        <v>0</v>
      </c>
      <c r="CR24" s="2">
        <v>0</v>
      </c>
      <c r="CS24" s="2">
        <v>3</v>
      </c>
      <c r="CT24" s="2">
        <v>1</v>
      </c>
      <c r="CU24" s="2">
        <v>0</v>
      </c>
      <c r="CV24" s="2">
        <v>1</v>
      </c>
      <c r="CW24" s="2">
        <v>1</v>
      </c>
      <c r="CX24" s="2">
        <v>1</v>
      </c>
      <c r="CY24" s="2">
        <v>2</v>
      </c>
      <c r="CZ24" s="2">
        <v>1</v>
      </c>
      <c r="DA24" s="2">
        <v>1</v>
      </c>
      <c r="DB24" s="2">
        <v>1</v>
      </c>
      <c r="DC24" s="2">
        <v>2</v>
      </c>
      <c r="DD24" s="2">
        <v>1</v>
      </c>
      <c r="DE24" s="2">
        <v>1</v>
      </c>
      <c r="DF24" s="2">
        <v>1</v>
      </c>
      <c r="DG24" s="2">
        <v>1</v>
      </c>
      <c r="DH24" s="2">
        <v>1</v>
      </c>
      <c r="DI24" s="2">
        <v>1</v>
      </c>
      <c r="DJ24" s="2">
        <v>1</v>
      </c>
      <c r="DK24" s="2">
        <v>1</v>
      </c>
      <c r="DL24" s="2">
        <v>1</v>
      </c>
      <c r="DM24" s="2">
        <v>1</v>
      </c>
      <c r="DN24" s="2">
        <v>1</v>
      </c>
      <c r="DO24" s="3" t="s">
        <v>252</v>
      </c>
      <c r="DP24" s="2">
        <v>10</v>
      </c>
      <c r="DQ24" s="3" t="s">
        <v>251</v>
      </c>
      <c r="DR24" s="2">
        <v>7</v>
      </c>
      <c r="DS24" s="2" t="s">
        <v>26</v>
      </c>
      <c r="DT24" s="2" t="s">
        <v>26</v>
      </c>
      <c r="DU24" s="2" t="s">
        <v>26</v>
      </c>
      <c r="DV24" s="2" t="s">
        <v>26</v>
      </c>
      <c r="DW24" s="2" t="s">
        <v>26</v>
      </c>
      <c r="DX24" s="2" t="s">
        <v>26</v>
      </c>
      <c r="DY24" s="2" t="s">
        <v>26</v>
      </c>
      <c r="DZ24" s="2" t="s">
        <v>26</v>
      </c>
      <c r="EA24" s="2" t="s">
        <v>26</v>
      </c>
      <c r="EB24" s="2" t="s">
        <v>297</v>
      </c>
      <c r="EC24" s="2" t="s">
        <v>26</v>
      </c>
      <c r="ED24" s="2" t="s">
        <v>26</v>
      </c>
      <c r="EE24" s="2" t="s">
        <v>66</v>
      </c>
      <c r="EF24" s="2" t="s">
        <v>23</v>
      </c>
      <c r="EG24" s="2">
        <v>30</v>
      </c>
      <c r="EH24" s="2" t="s">
        <v>7</v>
      </c>
      <c r="EI24" s="2" t="s">
        <v>7</v>
      </c>
      <c r="EK24" s="2" t="s">
        <v>21</v>
      </c>
      <c r="EL24" s="2" t="s">
        <v>96</v>
      </c>
      <c r="EM24" s="2">
        <v>4</v>
      </c>
      <c r="EN24" s="2">
        <v>5</v>
      </c>
      <c r="EO24" s="2">
        <v>5</v>
      </c>
      <c r="EP24" s="2">
        <v>1</v>
      </c>
      <c r="EQ24" s="2" t="s">
        <v>1346</v>
      </c>
      <c r="ER24" s="2" t="s">
        <v>19</v>
      </c>
      <c r="ES24" s="2" t="s">
        <v>16</v>
      </c>
      <c r="ET24" s="2" t="s">
        <v>18</v>
      </c>
      <c r="EU24" s="2" t="s">
        <v>20</v>
      </c>
      <c r="EV24" s="2">
        <v>1</v>
      </c>
      <c r="EW24" s="2">
        <v>1</v>
      </c>
      <c r="EX24" s="2">
        <v>1</v>
      </c>
      <c r="EY24" s="2">
        <v>5</v>
      </c>
      <c r="FA24" s="2" t="s">
        <v>94</v>
      </c>
      <c r="FB24" s="2" t="s">
        <v>7</v>
      </c>
      <c r="FC24" s="2" t="s">
        <v>14</v>
      </c>
      <c r="FD24" s="2" t="s">
        <v>14</v>
      </c>
      <c r="FE24" s="2" t="s">
        <v>7</v>
      </c>
      <c r="FF24" s="2" t="s">
        <v>7</v>
      </c>
      <c r="FG24" s="2" t="s">
        <v>9</v>
      </c>
      <c r="FH24" s="2" t="s">
        <v>12</v>
      </c>
      <c r="FI24" s="2" t="s">
        <v>57</v>
      </c>
      <c r="FJ24" s="2" t="s">
        <v>9</v>
      </c>
      <c r="FK24" s="2" t="s">
        <v>7</v>
      </c>
      <c r="FM24" s="2" t="s">
        <v>160</v>
      </c>
      <c r="FN24" s="2" t="s">
        <v>9</v>
      </c>
      <c r="FO24" s="2" t="s">
        <v>7</v>
      </c>
      <c r="FP24" s="2" t="s">
        <v>9</v>
      </c>
      <c r="FQ24" s="2" t="s">
        <v>8</v>
      </c>
      <c r="FR24" s="2" t="s">
        <v>7</v>
      </c>
      <c r="FS24" s="2" t="s">
        <v>7</v>
      </c>
      <c r="FU24" s="2" t="s">
        <v>7</v>
      </c>
      <c r="FV24" s="2" t="s">
        <v>7</v>
      </c>
      <c r="FW24" s="2" t="s">
        <v>90</v>
      </c>
      <c r="GC24" s="2">
        <v>5</v>
      </c>
      <c r="GF24" s="2" t="s">
        <v>5</v>
      </c>
      <c r="GV24" s="2" t="s">
        <v>54</v>
      </c>
      <c r="GZ24" s="2" t="s">
        <v>141</v>
      </c>
      <c r="HA24" s="2" t="s">
        <v>248</v>
      </c>
      <c r="HB24" s="2" t="s">
        <v>1</v>
      </c>
      <c r="HD24" s="2" t="s">
        <v>1</v>
      </c>
      <c r="HL24" s="2" t="s">
        <v>0</v>
      </c>
      <c r="HM24">
        <f t="shared" si="0"/>
        <v>21</v>
      </c>
      <c r="HN24">
        <f t="shared" si="1"/>
        <v>2</v>
      </c>
      <c r="HO24">
        <f t="shared" si="2"/>
        <v>13</v>
      </c>
      <c r="HP24" s="1">
        <f t="shared" si="3"/>
        <v>0</v>
      </c>
      <c r="HQ24" s="1">
        <f t="shared" si="4"/>
        <v>0</v>
      </c>
      <c r="HR24" s="1">
        <f t="shared" si="5"/>
        <v>0</v>
      </c>
      <c r="HS24" s="1">
        <f t="shared" si="6"/>
        <v>1</v>
      </c>
      <c r="HT24" s="1">
        <f t="shared" si="7"/>
        <v>21</v>
      </c>
      <c r="HU24" s="1">
        <f t="shared" si="8"/>
        <v>2475</v>
      </c>
      <c r="HV24" s="1">
        <v>0</v>
      </c>
      <c r="HW24" s="1">
        <v>0</v>
      </c>
      <c r="HX24" s="1">
        <v>1</v>
      </c>
      <c r="HY24" s="1">
        <v>0</v>
      </c>
      <c r="HZ24" s="1">
        <v>0</v>
      </c>
      <c r="IA24" s="1">
        <v>0</v>
      </c>
      <c r="IB24" s="1">
        <v>0</v>
      </c>
      <c r="IC24" s="1">
        <v>1</v>
      </c>
    </row>
    <row r="25" spans="1:237" ht="15.75" customHeight="1" x14ac:dyDescent="0.35">
      <c r="A25" s="4">
        <v>43972.853860543983</v>
      </c>
      <c r="C25" s="2">
        <v>7</v>
      </c>
      <c r="D25" s="2"/>
      <c r="E25" s="2"/>
      <c r="F25" s="2"/>
      <c r="G25" s="2"/>
      <c r="H25" s="2"/>
      <c r="I25" s="2"/>
      <c r="J25" s="2" t="s">
        <v>9</v>
      </c>
      <c r="L25" s="2" t="s">
        <v>7</v>
      </c>
      <c r="M25" s="2" t="s">
        <v>351</v>
      </c>
      <c r="N25" s="2" t="s">
        <v>9</v>
      </c>
      <c r="Q25" s="2" t="s">
        <v>20</v>
      </c>
      <c r="R25" s="2" t="s">
        <v>40</v>
      </c>
      <c r="S25" s="2" t="s">
        <v>20</v>
      </c>
      <c r="T25" s="2" t="s">
        <v>20</v>
      </c>
      <c r="U25" s="2" t="s">
        <v>20</v>
      </c>
      <c r="V25" s="2" t="s">
        <v>80</v>
      </c>
      <c r="W25" s="2" t="s">
        <v>20</v>
      </c>
      <c r="X25" s="2">
        <v>2</v>
      </c>
      <c r="Y25" s="2" t="s">
        <v>20</v>
      </c>
      <c r="Z25" s="2" t="s">
        <v>38</v>
      </c>
      <c r="AA25" s="2" t="s">
        <v>9</v>
      </c>
      <c r="AB25" s="2" t="s">
        <v>1670</v>
      </c>
      <c r="AC25" s="2" t="s">
        <v>9</v>
      </c>
      <c r="AD25" s="2" t="s">
        <v>1669</v>
      </c>
      <c r="AE25" s="2" t="s">
        <v>9</v>
      </c>
      <c r="AF25" s="2" t="s">
        <v>35</v>
      </c>
      <c r="AG25" s="2" t="s">
        <v>34</v>
      </c>
      <c r="AH25" s="2" t="s">
        <v>9</v>
      </c>
      <c r="AJ25" s="2">
        <v>0</v>
      </c>
      <c r="AK25" s="2">
        <v>0</v>
      </c>
      <c r="AL25" s="2">
        <v>0</v>
      </c>
      <c r="AM25" s="2">
        <v>0</v>
      </c>
      <c r="AN25" s="2">
        <v>5</v>
      </c>
      <c r="AO25" s="2">
        <v>40</v>
      </c>
      <c r="AP25" s="2">
        <v>600</v>
      </c>
      <c r="AQ25" s="2">
        <v>3</v>
      </c>
      <c r="AR25" s="2">
        <v>2</v>
      </c>
      <c r="AS25" s="2">
        <v>3</v>
      </c>
      <c r="AT25" s="2">
        <v>2</v>
      </c>
      <c r="AU25" s="2">
        <v>2</v>
      </c>
      <c r="AV25" s="2">
        <v>2</v>
      </c>
      <c r="AW25" s="2">
        <v>4</v>
      </c>
      <c r="AX25" s="2">
        <v>3</v>
      </c>
      <c r="AY25" s="2">
        <v>3</v>
      </c>
      <c r="AZ25" s="2">
        <v>3</v>
      </c>
      <c r="BA25" s="2">
        <v>1</v>
      </c>
      <c r="BB25" s="2">
        <v>3</v>
      </c>
      <c r="BC25" s="2">
        <v>1</v>
      </c>
      <c r="BD25" s="2">
        <v>4</v>
      </c>
      <c r="BE25" s="2">
        <v>3</v>
      </c>
      <c r="BF25" s="2">
        <v>2</v>
      </c>
      <c r="BG25" s="2">
        <v>3</v>
      </c>
      <c r="BH25" s="2">
        <v>3</v>
      </c>
      <c r="BI25" s="2">
        <v>3</v>
      </c>
      <c r="BJ25" s="2">
        <v>3</v>
      </c>
      <c r="BK25" s="2">
        <v>3</v>
      </c>
      <c r="BL25" s="2">
        <v>3</v>
      </c>
      <c r="BM25" s="2">
        <v>3</v>
      </c>
      <c r="BN25" s="2">
        <v>2</v>
      </c>
      <c r="BO25" s="2">
        <v>3</v>
      </c>
      <c r="BP25" s="2">
        <v>2</v>
      </c>
      <c r="BQ25" s="2">
        <v>1</v>
      </c>
      <c r="BR25" s="2">
        <v>3</v>
      </c>
      <c r="BS25" s="2">
        <v>2</v>
      </c>
      <c r="BT25" s="2">
        <v>2</v>
      </c>
      <c r="BU25" s="2">
        <v>2</v>
      </c>
      <c r="BV25" s="2">
        <v>2</v>
      </c>
      <c r="BW25" s="2">
        <v>3</v>
      </c>
      <c r="BX25" s="2">
        <v>1</v>
      </c>
      <c r="BY25" s="2">
        <v>2</v>
      </c>
      <c r="BZ25" s="2">
        <v>2</v>
      </c>
      <c r="CA25" s="2">
        <v>2</v>
      </c>
      <c r="CB25" s="2">
        <v>2</v>
      </c>
      <c r="CC25" s="2">
        <v>3</v>
      </c>
      <c r="CD25" s="2">
        <v>2</v>
      </c>
      <c r="CE25" s="2">
        <v>4</v>
      </c>
      <c r="CF25" s="2">
        <v>2</v>
      </c>
      <c r="CG25" s="2">
        <v>2</v>
      </c>
      <c r="CH25" s="2">
        <v>2</v>
      </c>
      <c r="CI25" s="2">
        <v>3</v>
      </c>
      <c r="CJ25" s="2">
        <v>1</v>
      </c>
      <c r="CK25" s="2">
        <v>1</v>
      </c>
      <c r="CL25" s="2">
        <v>1</v>
      </c>
      <c r="CM25" s="2">
        <v>3</v>
      </c>
      <c r="CN25" s="2">
        <v>0</v>
      </c>
      <c r="CO25" s="2">
        <v>1</v>
      </c>
      <c r="CP25" s="2">
        <v>2</v>
      </c>
      <c r="CQ25" s="2">
        <v>1</v>
      </c>
      <c r="CR25" s="2">
        <v>1</v>
      </c>
      <c r="CS25" s="2">
        <v>0</v>
      </c>
      <c r="CT25" s="2">
        <v>3</v>
      </c>
      <c r="CU25" s="2">
        <v>0</v>
      </c>
      <c r="CV25" s="2">
        <v>3</v>
      </c>
      <c r="CW25" s="2">
        <v>2</v>
      </c>
      <c r="CX25" s="2">
        <v>2</v>
      </c>
      <c r="CY25" s="2">
        <v>1</v>
      </c>
      <c r="CZ25" s="2">
        <v>3</v>
      </c>
      <c r="DA25" s="2">
        <v>1</v>
      </c>
      <c r="DB25" s="2">
        <v>1</v>
      </c>
      <c r="DC25" s="2">
        <v>2</v>
      </c>
      <c r="DD25" s="2">
        <v>2</v>
      </c>
      <c r="DE25" s="2">
        <v>1</v>
      </c>
      <c r="DF25" s="2">
        <v>2</v>
      </c>
      <c r="DG25" s="2">
        <v>2</v>
      </c>
      <c r="DH25" s="2">
        <v>3</v>
      </c>
      <c r="DI25" s="2">
        <v>2</v>
      </c>
      <c r="DJ25" s="2">
        <v>2</v>
      </c>
      <c r="DK25" s="2">
        <v>1</v>
      </c>
      <c r="DL25" s="2">
        <v>2</v>
      </c>
      <c r="DM25" s="2">
        <v>1</v>
      </c>
      <c r="DN25" s="2">
        <v>2</v>
      </c>
      <c r="DO25" s="3" t="s">
        <v>1622</v>
      </c>
      <c r="DP25" s="2" t="s">
        <v>1621</v>
      </c>
      <c r="DQ25" s="3" t="s">
        <v>1668</v>
      </c>
      <c r="DR25" s="2">
        <v>8</v>
      </c>
      <c r="DS25" s="2" t="s">
        <v>103</v>
      </c>
      <c r="DT25" s="2" t="s">
        <v>103</v>
      </c>
      <c r="DU25" s="2" t="s">
        <v>26</v>
      </c>
      <c r="DV25" s="2" t="s">
        <v>26</v>
      </c>
      <c r="DW25" s="2" t="s">
        <v>26</v>
      </c>
      <c r="DX25" s="2" t="s">
        <v>69</v>
      </c>
      <c r="DY25" s="2" t="s">
        <v>26</v>
      </c>
      <c r="DZ25" s="2" t="s">
        <v>26</v>
      </c>
      <c r="EA25" s="2" t="s">
        <v>103</v>
      </c>
      <c r="EB25" s="2" t="s">
        <v>378</v>
      </c>
      <c r="EC25" s="2" t="s">
        <v>26</v>
      </c>
      <c r="ED25" s="2" t="s">
        <v>125</v>
      </c>
      <c r="EE25" s="2" t="s">
        <v>101</v>
      </c>
      <c r="EF25" s="2" t="s">
        <v>23</v>
      </c>
      <c r="EG25" s="2">
        <v>40</v>
      </c>
      <c r="EH25" s="2" t="s">
        <v>9</v>
      </c>
      <c r="EI25" s="2" t="s">
        <v>9</v>
      </c>
      <c r="EK25" s="2" t="s">
        <v>60</v>
      </c>
      <c r="EL25" s="2" t="s">
        <v>21</v>
      </c>
      <c r="EM25" s="2">
        <v>4</v>
      </c>
      <c r="EN25" s="2">
        <v>2</v>
      </c>
      <c r="EO25" s="2">
        <v>5</v>
      </c>
      <c r="EP25" s="2">
        <v>2</v>
      </c>
      <c r="EQ25" s="2" t="s">
        <v>1346</v>
      </c>
      <c r="ER25" s="2" t="s">
        <v>19</v>
      </c>
      <c r="ES25" s="2" t="s">
        <v>20</v>
      </c>
      <c r="ET25" s="2" t="s">
        <v>20</v>
      </c>
      <c r="EU25" s="2" t="s">
        <v>20</v>
      </c>
      <c r="EV25" s="2">
        <v>2</v>
      </c>
      <c r="EW25" s="2">
        <v>5</v>
      </c>
      <c r="EX25" s="2">
        <v>5</v>
      </c>
      <c r="EY25" s="2">
        <v>5</v>
      </c>
      <c r="FA25" s="2" t="s">
        <v>14</v>
      </c>
      <c r="FB25" s="2" t="s">
        <v>9</v>
      </c>
      <c r="FC25" s="2" t="s">
        <v>94</v>
      </c>
      <c r="FD25" s="2" t="s">
        <v>58</v>
      </c>
      <c r="FE25" s="2" t="s">
        <v>7</v>
      </c>
      <c r="FF25" s="2" t="s">
        <v>7</v>
      </c>
      <c r="FG25" s="2" t="s">
        <v>7</v>
      </c>
      <c r="FH25" s="2" t="s">
        <v>143</v>
      </c>
      <c r="FI25" s="2" t="s">
        <v>92</v>
      </c>
      <c r="FJ25" s="2" t="s">
        <v>7</v>
      </c>
      <c r="FK25" s="2" t="s">
        <v>7</v>
      </c>
      <c r="FM25" s="2" t="s">
        <v>865</v>
      </c>
      <c r="FN25" s="2" t="s">
        <v>7</v>
      </c>
      <c r="FO25" s="2" t="s">
        <v>7</v>
      </c>
      <c r="FP25" s="2" t="s">
        <v>7</v>
      </c>
      <c r="FR25" s="2" t="s">
        <v>7</v>
      </c>
      <c r="FS25" s="2" t="s">
        <v>7</v>
      </c>
      <c r="FW25" s="2" t="s">
        <v>90</v>
      </c>
      <c r="GC25" s="2">
        <v>6</v>
      </c>
      <c r="GF25" s="2" t="s">
        <v>5</v>
      </c>
      <c r="GV25" s="2" t="s">
        <v>54</v>
      </c>
      <c r="GZ25" s="2" t="s">
        <v>141</v>
      </c>
      <c r="HB25" s="2" t="s">
        <v>293</v>
      </c>
      <c r="HC25" s="2" t="s">
        <v>1</v>
      </c>
      <c r="HD25" s="2" t="s">
        <v>1</v>
      </c>
      <c r="HL25" s="2" t="s">
        <v>0</v>
      </c>
      <c r="HM25">
        <f t="shared" si="0"/>
        <v>35</v>
      </c>
      <c r="HN25">
        <f t="shared" si="1"/>
        <v>8</v>
      </c>
      <c r="HO25">
        <f t="shared" si="2"/>
        <v>12</v>
      </c>
      <c r="HP25" s="1">
        <f t="shared" si="3"/>
        <v>14</v>
      </c>
      <c r="HQ25" s="1">
        <f t="shared" si="4"/>
        <v>12</v>
      </c>
      <c r="HR25" s="1">
        <f t="shared" si="5"/>
        <v>17</v>
      </c>
      <c r="HS25" s="1">
        <f t="shared" si="6"/>
        <v>9</v>
      </c>
      <c r="HT25" s="1">
        <f t="shared" si="7"/>
        <v>53</v>
      </c>
      <c r="HU25" s="1">
        <f t="shared" si="8"/>
        <v>500</v>
      </c>
    </row>
    <row r="26" spans="1:237" ht="15.75" customHeight="1" x14ac:dyDescent="0.35">
      <c r="A26" s="4">
        <v>43977.734287743056</v>
      </c>
      <c r="C26" s="2">
        <v>10</v>
      </c>
      <c r="D26" s="2"/>
      <c r="E26" s="2"/>
      <c r="F26" s="2"/>
      <c r="G26" s="2"/>
      <c r="H26" s="2"/>
      <c r="I26" s="2"/>
      <c r="J26" s="2" t="s">
        <v>7</v>
      </c>
      <c r="L26" s="2" t="s">
        <v>7</v>
      </c>
      <c r="N26" s="2" t="s">
        <v>7</v>
      </c>
      <c r="Q26" s="2" t="s">
        <v>20</v>
      </c>
      <c r="R26" s="2" t="s">
        <v>81</v>
      </c>
      <c r="S26" s="2" t="s">
        <v>20</v>
      </c>
      <c r="T26" s="2" t="s">
        <v>20</v>
      </c>
      <c r="U26" s="2">
        <v>1</v>
      </c>
      <c r="V26" s="2" t="s">
        <v>39</v>
      </c>
      <c r="W26" s="2">
        <v>1</v>
      </c>
      <c r="X26" s="2" t="s">
        <v>20</v>
      </c>
      <c r="Y26" s="2" t="s">
        <v>20</v>
      </c>
      <c r="Z26" s="2" t="s">
        <v>38</v>
      </c>
      <c r="AA26" s="2" t="s">
        <v>7</v>
      </c>
      <c r="AC26" s="2" t="s">
        <v>7</v>
      </c>
      <c r="AE26" s="2" t="s">
        <v>9</v>
      </c>
      <c r="AF26" s="2" t="s">
        <v>112</v>
      </c>
      <c r="AG26" s="2" t="s">
        <v>256</v>
      </c>
      <c r="AH26" s="2" t="s">
        <v>9</v>
      </c>
      <c r="AI26" s="2" t="s">
        <v>1655</v>
      </c>
      <c r="AJ26" s="2">
        <v>0</v>
      </c>
      <c r="AK26" s="1">
        <v>0</v>
      </c>
      <c r="AL26" s="2">
        <v>1</v>
      </c>
      <c r="AM26" s="2">
        <v>30</v>
      </c>
      <c r="AN26" s="2">
        <v>1</v>
      </c>
      <c r="AO26" s="2">
        <v>20</v>
      </c>
      <c r="AP26" s="2">
        <v>300</v>
      </c>
      <c r="AQ26" s="2">
        <v>3</v>
      </c>
      <c r="AR26" s="2">
        <v>4</v>
      </c>
      <c r="AS26" s="2">
        <v>3</v>
      </c>
      <c r="AT26" s="2">
        <v>2</v>
      </c>
      <c r="AU26" s="2">
        <v>2</v>
      </c>
      <c r="AV26" s="2">
        <v>2</v>
      </c>
      <c r="AW26" s="2">
        <v>2</v>
      </c>
      <c r="AX26" s="2">
        <v>3</v>
      </c>
      <c r="AY26" s="2">
        <v>2</v>
      </c>
      <c r="AZ26" s="2">
        <v>3</v>
      </c>
      <c r="BA26" s="2">
        <v>3</v>
      </c>
      <c r="BB26" s="2">
        <v>1</v>
      </c>
      <c r="BC26" s="2">
        <v>1</v>
      </c>
      <c r="BD26" s="2">
        <v>2</v>
      </c>
      <c r="BE26" s="2">
        <v>2</v>
      </c>
      <c r="BF26" s="2">
        <v>2</v>
      </c>
      <c r="BG26" s="2">
        <v>1</v>
      </c>
      <c r="BH26" s="2">
        <v>1</v>
      </c>
      <c r="BI26" s="2">
        <v>2</v>
      </c>
      <c r="BJ26" s="2">
        <v>2</v>
      </c>
      <c r="BK26" s="2">
        <v>2</v>
      </c>
      <c r="BL26" s="2">
        <v>1</v>
      </c>
      <c r="BM26" s="2">
        <v>2</v>
      </c>
      <c r="BN26" s="2">
        <v>0</v>
      </c>
      <c r="BO26" s="2">
        <v>2</v>
      </c>
      <c r="BP26" s="2">
        <v>0</v>
      </c>
      <c r="BQ26" s="2">
        <v>2</v>
      </c>
      <c r="BR26" s="2">
        <v>1</v>
      </c>
      <c r="BS26" s="2">
        <v>1</v>
      </c>
      <c r="BT26" s="2">
        <v>1</v>
      </c>
      <c r="BU26" s="2">
        <v>1</v>
      </c>
      <c r="BV26" s="2">
        <v>0</v>
      </c>
      <c r="BW26" s="2">
        <v>2</v>
      </c>
      <c r="BX26" s="2">
        <v>0</v>
      </c>
      <c r="BY26" s="2">
        <v>0</v>
      </c>
      <c r="BZ26" s="2">
        <v>1</v>
      </c>
      <c r="CA26" s="2">
        <v>1</v>
      </c>
      <c r="CB26" s="2">
        <v>1</v>
      </c>
      <c r="CC26" s="2">
        <v>2</v>
      </c>
      <c r="CD26" s="2">
        <v>1</v>
      </c>
      <c r="CE26" s="2">
        <v>0</v>
      </c>
      <c r="CF26" s="2">
        <v>0</v>
      </c>
      <c r="CG26" s="2">
        <v>0</v>
      </c>
      <c r="CH26" s="2">
        <v>2</v>
      </c>
      <c r="CI26" s="2">
        <v>0</v>
      </c>
      <c r="CJ26" s="2">
        <v>2</v>
      </c>
      <c r="CK26" s="2">
        <v>1</v>
      </c>
      <c r="CL26" s="2">
        <v>0</v>
      </c>
      <c r="CM26" s="2">
        <v>0</v>
      </c>
      <c r="CN26" s="2">
        <v>0</v>
      </c>
      <c r="CO26" s="2">
        <v>0</v>
      </c>
      <c r="CP26" s="2">
        <v>1</v>
      </c>
      <c r="CQ26" s="2">
        <v>0</v>
      </c>
      <c r="CR26" s="2">
        <v>1</v>
      </c>
      <c r="CS26" s="2">
        <v>0</v>
      </c>
      <c r="CT26" s="2">
        <v>2</v>
      </c>
      <c r="CU26" s="2">
        <v>0</v>
      </c>
      <c r="CV26" s="2">
        <v>2</v>
      </c>
      <c r="CW26" s="2">
        <v>1</v>
      </c>
      <c r="CX26" s="2">
        <v>1</v>
      </c>
      <c r="CY26" s="2">
        <v>1</v>
      </c>
      <c r="CZ26" s="2">
        <v>2</v>
      </c>
      <c r="DA26" s="2">
        <v>1</v>
      </c>
      <c r="DB26" s="2">
        <v>2</v>
      </c>
      <c r="DC26" s="2">
        <v>1</v>
      </c>
      <c r="DD26" s="2">
        <v>2</v>
      </c>
      <c r="DE26" s="2">
        <v>2</v>
      </c>
      <c r="DF26" s="2">
        <v>1</v>
      </c>
      <c r="DG26" s="2">
        <v>3</v>
      </c>
      <c r="DH26" s="2">
        <v>2</v>
      </c>
      <c r="DI26" s="2">
        <v>1</v>
      </c>
      <c r="DJ26" s="2">
        <v>2</v>
      </c>
      <c r="DK26" s="2">
        <v>1</v>
      </c>
      <c r="DL26" s="2">
        <v>1</v>
      </c>
      <c r="DM26" s="2">
        <v>1</v>
      </c>
      <c r="DN26" s="2">
        <v>1</v>
      </c>
      <c r="DO26" s="3" t="s">
        <v>1654</v>
      </c>
      <c r="DP26" s="2" t="s">
        <v>170</v>
      </c>
      <c r="DQ26" s="3" t="s">
        <v>1653</v>
      </c>
      <c r="DR26" s="2">
        <v>4</v>
      </c>
      <c r="DS26" s="2" t="s">
        <v>69</v>
      </c>
      <c r="DT26" s="2" t="s">
        <v>26</v>
      </c>
      <c r="DU26" s="2" t="s">
        <v>26</v>
      </c>
      <c r="DV26" s="2" t="s">
        <v>26</v>
      </c>
      <c r="DW26" s="2" t="s">
        <v>26</v>
      </c>
      <c r="DX26" s="2" t="s">
        <v>26</v>
      </c>
      <c r="DY26" s="2" t="s">
        <v>69</v>
      </c>
      <c r="DZ26" s="2" t="s">
        <v>26</v>
      </c>
      <c r="EA26" s="2" t="s">
        <v>103</v>
      </c>
      <c r="EB26" s="2" t="s">
        <v>102</v>
      </c>
      <c r="EC26" s="2" t="s">
        <v>26</v>
      </c>
      <c r="ED26" s="2" t="s">
        <v>26</v>
      </c>
      <c r="EE26" s="2" t="s">
        <v>24</v>
      </c>
      <c r="EF26" s="2" t="s">
        <v>65</v>
      </c>
      <c r="EG26" s="2">
        <v>20</v>
      </c>
      <c r="EH26" s="2" t="s">
        <v>9</v>
      </c>
      <c r="EI26" s="2" t="s">
        <v>9</v>
      </c>
      <c r="EJ26" s="2" t="s">
        <v>1652</v>
      </c>
      <c r="EK26" s="2" t="s">
        <v>96</v>
      </c>
      <c r="EL26" s="2" t="s">
        <v>22</v>
      </c>
      <c r="EM26" s="2">
        <v>4</v>
      </c>
      <c r="EN26" s="2">
        <v>3</v>
      </c>
      <c r="EO26" s="2">
        <v>3</v>
      </c>
      <c r="EP26" s="2">
        <v>3</v>
      </c>
      <c r="EQ26" s="2" t="s">
        <v>1346</v>
      </c>
      <c r="ER26" s="2" t="s">
        <v>20</v>
      </c>
      <c r="ES26" s="2" t="s">
        <v>19</v>
      </c>
      <c r="ET26" s="2" t="s">
        <v>16</v>
      </c>
      <c r="EU26" s="2" t="s">
        <v>18</v>
      </c>
      <c r="EV26" s="2">
        <v>4</v>
      </c>
      <c r="EW26" s="2">
        <v>1</v>
      </c>
      <c r="EX26" s="2">
        <v>1</v>
      </c>
      <c r="EY26" s="2">
        <v>4</v>
      </c>
      <c r="FA26" s="2" t="s">
        <v>14</v>
      </c>
      <c r="FB26" s="2" t="s">
        <v>9</v>
      </c>
      <c r="FC26" s="2" t="s">
        <v>94</v>
      </c>
      <c r="FD26" s="2" t="s">
        <v>94</v>
      </c>
      <c r="FE26" s="2" t="s">
        <v>7</v>
      </c>
      <c r="FF26" s="2" t="s">
        <v>7</v>
      </c>
      <c r="FG26" s="2" t="s">
        <v>7</v>
      </c>
      <c r="FH26" s="2" t="s">
        <v>12</v>
      </c>
      <c r="FI26" s="2" t="s">
        <v>11</v>
      </c>
      <c r="FJ26" s="2" t="s">
        <v>7</v>
      </c>
      <c r="FK26" s="2" t="s">
        <v>7</v>
      </c>
      <c r="FM26" s="2" t="s">
        <v>677</v>
      </c>
      <c r="FN26" s="2" t="s">
        <v>7</v>
      </c>
      <c r="FO26" s="2" t="s">
        <v>7</v>
      </c>
      <c r="FP26" s="2" t="s">
        <v>9</v>
      </c>
      <c r="FQ26" s="2" t="s">
        <v>8</v>
      </c>
      <c r="FR26" s="2" t="s">
        <v>7</v>
      </c>
      <c r="FS26" s="2" t="s">
        <v>7</v>
      </c>
      <c r="FW26" s="2" t="s">
        <v>185</v>
      </c>
      <c r="GD26" s="2">
        <v>8</v>
      </c>
      <c r="GF26" s="2" t="s">
        <v>5</v>
      </c>
      <c r="GV26" s="2" t="s">
        <v>54</v>
      </c>
      <c r="GZ26" s="2" t="s">
        <v>141</v>
      </c>
      <c r="HA26" s="2" t="s">
        <v>248</v>
      </c>
      <c r="HB26" s="2" t="s">
        <v>1</v>
      </c>
      <c r="HD26" s="2" t="s">
        <v>1</v>
      </c>
      <c r="HL26" s="2" t="s">
        <v>0</v>
      </c>
      <c r="HM26">
        <f t="shared" si="0"/>
        <v>28</v>
      </c>
      <c r="HN26">
        <f t="shared" si="1"/>
        <v>4</v>
      </c>
      <c r="HO26">
        <f t="shared" si="2"/>
        <v>8</v>
      </c>
      <c r="HP26" s="1">
        <f t="shared" si="3"/>
        <v>2</v>
      </c>
      <c r="HQ26" s="1">
        <f t="shared" si="4"/>
        <v>5</v>
      </c>
      <c r="HR26" s="1">
        <f t="shared" si="5"/>
        <v>6</v>
      </c>
      <c r="HS26" s="1">
        <f t="shared" si="6"/>
        <v>5</v>
      </c>
      <c r="HT26" s="1">
        <f t="shared" si="7"/>
        <v>41</v>
      </c>
      <c r="HU26" s="1">
        <f t="shared" si="8"/>
        <v>170</v>
      </c>
    </row>
    <row r="27" spans="1:237" ht="15.75" customHeight="1" x14ac:dyDescent="0.35">
      <c r="HM27"/>
    </row>
    <row r="28" spans="1:237" ht="15.75" customHeight="1" x14ac:dyDescent="0.35">
      <c r="HM28"/>
    </row>
    <row r="29" spans="1:237" ht="15.75" customHeight="1" x14ac:dyDescent="0.35">
      <c r="HM29"/>
    </row>
    <row r="30" spans="1:237" ht="15.75" customHeight="1" x14ac:dyDescent="0.35">
      <c r="HM30"/>
    </row>
    <row r="31" spans="1:237" ht="15.75" customHeight="1" x14ac:dyDescent="0.35">
      <c r="HM31"/>
    </row>
    <row r="32" spans="1:237" ht="15.75" customHeight="1" x14ac:dyDescent="0.35">
      <c r="HM32"/>
    </row>
    <row r="33" spans="221:221" ht="15.75" customHeight="1" x14ac:dyDescent="0.35">
      <c r="HM33"/>
    </row>
    <row r="34" spans="221:221" ht="15.75" customHeight="1" x14ac:dyDescent="0.35">
      <c r="HM34"/>
    </row>
    <row r="35" spans="221:221" ht="15.75" customHeight="1" x14ac:dyDescent="0.35">
      <c r="HM35"/>
    </row>
    <row r="36" spans="221:221" ht="15.75" customHeight="1" x14ac:dyDescent="0.35">
      <c r="HM36"/>
    </row>
    <row r="37" spans="221:221" ht="15.75" customHeight="1" x14ac:dyDescent="0.35">
      <c r="HM37"/>
    </row>
    <row r="38" spans="221:221" ht="15.75" customHeight="1" x14ac:dyDescent="0.35">
      <c r="HM38"/>
    </row>
    <row r="39" spans="221:221" ht="15.75" customHeight="1" x14ac:dyDescent="0.35">
      <c r="HM39"/>
    </row>
    <row r="40" spans="221:221" ht="15.75" customHeight="1" x14ac:dyDescent="0.35">
      <c r="HM40"/>
    </row>
    <row r="41" spans="221:221" ht="15.75" customHeight="1" x14ac:dyDescent="0.35">
      <c r="HM41"/>
    </row>
    <row r="42" spans="221:221" ht="15.75" customHeight="1" x14ac:dyDescent="0.35">
      <c r="HM42"/>
    </row>
    <row r="43" spans="221:221" ht="15.75" customHeight="1" x14ac:dyDescent="0.35">
      <c r="HM43"/>
    </row>
    <row r="44" spans="221:221" ht="15.75" customHeight="1" x14ac:dyDescent="0.35">
      <c r="HM44"/>
    </row>
    <row r="45" spans="221:221" ht="15.75" customHeight="1" x14ac:dyDescent="0.35">
      <c r="HM45"/>
    </row>
    <row r="46" spans="221:221" ht="15.75" customHeight="1" x14ac:dyDescent="0.35">
      <c r="HM46"/>
    </row>
    <row r="47" spans="221:221" ht="15.75" customHeight="1" x14ac:dyDescent="0.35">
      <c r="HM47"/>
    </row>
    <row r="48" spans="221:221" ht="15.75" customHeight="1" x14ac:dyDescent="0.35">
      <c r="HM48"/>
    </row>
    <row r="49" spans="221:221" ht="15.75" customHeight="1" x14ac:dyDescent="0.35">
      <c r="HM49"/>
    </row>
    <row r="50" spans="221:221" ht="15.75" customHeight="1" x14ac:dyDescent="0.35">
      <c r="HM50"/>
    </row>
    <row r="51" spans="221:221" ht="15.75" customHeight="1" x14ac:dyDescent="0.35">
      <c r="HM51"/>
    </row>
    <row r="52" spans="221:221" ht="15.75" customHeight="1" x14ac:dyDescent="0.35">
      <c r="HM52"/>
    </row>
    <row r="53" spans="221:221" ht="15.75" customHeight="1" x14ac:dyDescent="0.35">
      <c r="HM53"/>
    </row>
    <row r="54" spans="221:221" ht="15.75" customHeight="1" x14ac:dyDescent="0.35">
      <c r="HM54"/>
    </row>
    <row r="55" spans="221:221" ht="15.75" customHeight="1" x14ac:dyDescent="0.35">
      <c r="HM55"/>
    </row>
    <row r="56" spans="221:221" ht="15.75" customHeight="1" x14ac:dyDescent="0.35">
      <c r="HM56"/>
    </row>
    <row r="57" spans="221:221" ht="15.75" customHeight="1" x14ac:dyDescent="0.35">
      <c r="HM57"/>
    </row>
    <row r="58" spans="221:221" ht="15.75" customHeight="1" x14ac:dyDescent="0.35">
      <c r="HM58"/>
    </row>
    <row r="59" spans="221:221" ht="15.75" customHeight="1" x14ac:dyDescent="0.35">
      <c r="HM59"/>
    </row>
    <row r="60" spans="221:221" ht="15.75" customHeight="1" x14ac:dyDescent="0.35">
      <c r="HM60"/>
    </row>
    <row r="61" spans="221:221" ht="15.75" customHeight="1" x14ac:dyDescent="0.35">
      <c r="HM61"/>
    </row>
    <row r="62" spans="221:221" ht="15.75" customHeight="1" x14ac:dyDescent="0.35">
      <c r="HM62"/>
    </row>
    <row r="63" spans="221:221" ht="15.75" customHeight="1" x14ac:dyDescent="0.35">
      <c r="HM63"/>
    </row>
    <row r="64" spans="221:221" ht="15.75" customHeight="1" x14ac:dyDescent="0.35">
      <c r="HM64"/>
    </row>
    <row r="65" spans="221:221" ht="15.75" customHeight="1" x14ac:dyDescent="0.35">
      <c r="HM65"/>
    </row>
    <row r="66" spans="221:221" ht="15.75" customHeight="1" x14ac:dyDescent="0.35">
      <c r="HM66"/>
    </row>
    <row r="67" spans="221:221" ht="15.75" customHeight="1" x14ac:dyDescent="0.35">
      <c r="HM67"/>
    </row>
    <row r="68" spans="221:221" ht="15.75" customHeight="1" x14ac:dyDescent="0.35">
      <c r="HM68"/>
    </row>
    <row r="69" spans="221:221" ht="15.75" customHeight="1" x14ac:dyDescent="0.35">
      <c r="HM69"/>
    </row>
    <row r="70" spans="221:221" ht="15.75" customHeight="1" x14ac:dyDescent="0.35">
      <c r="HM70"/>
    </row>
    <row r="71" spans="221:221" ht="15.75" customHeight="1" x14ac:dyDescent="0.35">
      <c r="HM71"/>
    </row>
    <row r="72" spans="221:221" ht="15.75" customHeight="1" x14ac:dyDescent="0.35">
      <c r="HM72"/>
    </row>
    <row r="73" spans="221:221" ht="15.75" customHeight="1" x14ac:dyDescent="0.35">
      <c r="HM73"/>
    </row>
    <row r="74" spans="221:221" ht="15.75" customHeight="1" x14ac:dyDescent="0.35">
      <c r="HM74"/>
    </row>
    <row r="75" spans="221:221" ht="15.75" customHeight="1" x14ac:dyDescent="0.35">
      <c r="HM75"/>
    </row>
    <row r="76" spans="221:221" ht="15.75" customHeight="1" x14ac:dyDescent="0.35">
      <c r="HM76"/>
    </row>
    <row r="77" spans="221:221" ht="15.75" customHeight="1" x14ac:dyDescent="0.35">
      <c r="HM77"/>
    </row>
    <row r="78" spans="221:221" ht="15.75" customHeight="1" x14ac:dyDescent="0.35">
      <c r="HM78"/>
    </row>
    <row r="79" spans="221:221" ht="15.75" customHeight="1" x14ac:dyDescent="0.35">
      <c r="HM79"/>
    </row>
    <row r="80" spans="221:221" ht="15.75" customHeight="1" x14ac:dyDescent="0.35">
      <c r="HM80"/>
    </row>
    <row r="81" spans="221:221" ht="15.75" customHeight="1" x14ac:dyDescent="0.35">
      <c r="HM81"/>
    </row>
    <row r="82" spans="221:221" ht="15.75" customHeight="1" x14ac:dyDescent="0.35">
      <c r="HM82"/>
    </row>
    <row r="83" spans="221:221" ht="15.75" customHeight="1" x14ac:dyDescent="0.35">
      <c r="HM83"/>
    </row>
    <row r="84" spans="221:221" ht="15.75" customHeight="1" x14ac:dyDescent="0.35">
      <c r="HM84"/>
    </row>
    <row r="85" spans="221:221" ht="15.75" customHeight="1" x14ac:dyDescent="0.35">
      <c r="HM85"/>
    </row>
    <row r="86" spans="221:221" ht="15.75" customHeight="1" x14ac:dyDescent="0.35">
      <c r="HM86"/>
    </row>
    <row r="87" spans="221:221" ht="15.75" customHeight="1" x14ac:dyDescent="0.35">
      <c r="HM87"/>
    </row>
    <row r="88" spans="221:221" ht="15.75" customHeight="1" x14ac:dyDescent="0.35">
      <c r="HM88"/>
    </row>
    <row r="89" spans="221:221" ht="15.75" customHeight="1" x14ac:dyDescent="0.35">
      <c r="HM89"/>
    </row>
    <row r="90" spans="221:221" ht="15.75" customHeight="1" x14ac:dyDescent="0.35">
      <c r="HM90"/>
    </row>
    <row r="91" spans="221:221" ht="15.75" customHeight="1" x14ac:dyDescent="0.35">
      <c r="HM91"/>
    </row>
    <row r="92" spans="221:221" ht="15.75" customHeight="1" x14ac:dyDescent="0.35">
      <c r="HM92"/>
    </row>
    <row r="93" spans="221:221" ht="15.75" customHeight="1" x14ac:dyDescent="0.35">
      <c r="HM93"/>
    </row>
    <row r="94" spans="221:221" ht="15.75" customHeight="1" x14ac:dyDescent="0.35">
      <c r="HM94"/>
    </row>
    <row r="95" spans="221:221" ht="15.75" customHeight="1" x14ac:dyDescent="0.35">
      <c r="HM95"/>
    </row>
    <row r="96" spans="221:221" ht="15.75" customHeight="1" x14ac:dyDescent="0.35">
      <c r="HM96"/>
    </row>
    <row r="97" spans="221:221" ht="15.75" customHeight="1" x14ac:dyDescent="0.35">
      <c r="HM97"/>
    </row>
  </sheetData>
  <sortState xmlns:xlrd2="http://schemas.microsoft.com/office/spreadsheetml/2017/richdata2" ref="A2:HN26">
    <sortCondition ref="B2:B26"/>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F6171-A4B0-4BC3-A3CD-FB9BC4CC4D1D}">
  <dimension ref="A1:IC134"/>
  <sheetViews>
    <sheetView workbookViewId="0">
      <selection activeCell="U57" sqref="U57"/>
    </sheetView>
  </sheetViews>
  <sheetFormatPr defaultRowHeight="14.5" x14ac:dyDescent="0.35"/>
  <cols>
    <col min="3" max="3" width="21.54296875" customWidth="1"/>
    <col min="4" max="4" width="18.26953125" customWidth="1"/>
  </cols>
  <sheetData>
    <row r="1" spans="1:237" ht="15" thickBot="1" x14ac:dyDescent="0.4">
      <c r="A1" s="131" t="s">
        <v>1345</v>
      </c>
      <c r="B1" s="131" t="s">
        <v>1741</v>
      </c>
      <c r="C1" s="131" t="s">
        <v>1742</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1784</v>
      </c>
      <c r="CX1" s="131" t="s">
        <v>1785</v>
      </c>
      <c r="CY1" s="131" t="s">
        <v>1786</v>
      </c>
      <c r="CZ1" s="131" t="s">
        <v>1787</v>
      </c>
      <c r="DA1" s="131" t="s">
        <v>1788</v>
      </c>
      <c r="DB1" s="131" t="s">
        <v>1789</v>
      </c>
      <c r="DC1" s="131" t="s">
        <v>1790</v>
      </c>
      <c r="DD1" s="131" t="s">
        <v>1791</v>
      </c>
      <c r="DE1" s="131" t="s">
        <v>1792</v>
      </c>
      <c r="DF1" s="131" t="s">
        <v>1793</v>
      </c>
      <c r="DG1" s="131" t="s">
        <v>1794</v>
      </c>
      <c r="DH1" s="131" t="s">
        <v>1795</v>
      </c>
      <c r="DI1" s="131" t="s">
        <v>1796</v>
      </c>
      <c r="DJ1" s="131" t="s">
        <v>1797</v>
      </c>
      <c r="DK1" s="131" t="s">
        <v>1798</v>
      </c>
      <c r="DL1" s="131" t="s">
        <v>1799</v>
      </c>
      <c r="DM1" s="131" t="s">
        <v>1800</v>
      </c>
      <c r="DN1" s="131" t="s">
        <v>1801</v>
      </c>
      <c r="DO1" s="131" t="s">
        <v>1802</v>
      </c>
      <c r="DP1" s="131" t="s">
        <v>1803</v>
      </c>
      <c r="DQ1" s="131" t="s">
        <v>1211</v>
      </c>
      <c r="DR1" s="131" t="s">
        <v>1210</v>
      </c>
      <c r="DS1" s="131" t="s">
        <v>1209</v>
      </c>
      <c r="DT1" s="131" t="s">
        <v>1208</v>
      </c>
      <c r="DU1" s="131" t="s">
        <v>1207</v>
      </c>
      <c r="DV1" s="131" t="s">
        <v>1206</v>
      </c>
      <c r="DW1" s="131" t="s">
        <v>1205</v>
      </c>
      <c r="DX1" s="131" t="s">
        <v>1204</v>
      </c>
      <c r="DY1" s="131" t="s">
        <v>1203</v>
      </c>
      <c r="DZ1" s="131" t="s">
        <v>1202</v>
      </c>
      <c r="EA1" s="131" t="s">
        <v>1201</v>
      </c>
      <c r="EB1" s="131" t="s">
        <v>1804</v>
      </c>
      <c r="EC1" s="131" t="s">
        <v>1199</v>
      </c>
      <c r="ED1" s="131" t="s">
        <v>1198</v>
      </c>
      <c r="EE1" s="131" t="s">
        <v>1197</v>
      </c>
      <c r="EF1" s="131" t="s">
        <v>1196</v>
      </c>
      <c r="EG1" s="131" t="s">
        <v>1805</v>
      </c>
      <c r="EH1" s="131" t="s">
        <v>1191</v>
      </c>
      <c r="EI1" s="131" t="s">
        <v>1806</v>
      </c>
      <c r="EJ1" s="131" t="s">
        <v>1189</v>
      </c>
      <c r="EK1" s="131" t="s">
        <v>1807</v>
      </c>
      <c r="EL1" s="131" t="s">
        <v>1808</v>
      </c>
      <c r="EM1" s="131" t="s">
        <v>1809</v>
      </c>
      <c r="EN1" s="131" t="s">
        <v>1185</v>
      </c>
      <c r="EO1" s="131" t="s">
        <v>1810</v>
      </c>
      <c r="EP1" s="131" t="s">
        <v>1811</v>
      </c>
      <c r="EQ1" s="131" t="s">
        <v>1615</v>
      </c>
      <c r="ER1" s="131" t="s">
        <v>1181</v>
      </c>
      <c r="ES1" s="131" t="s">
        <v>1180</v>
      </c>
      <c r="ET1" s="131" t="s">
        <v>1179</v>
      </c>
      <c r="EU1" s="131" t="s">
        <v>1178</v>
      </c>
      <c r="EV1" s="131" t="s">
        <v>1177</v>
      </c>
      <c r="EW1" s="131" t="s">
        <v>1176</v>
      </c>
      <c r="EX1" s="131" t="s">
        <v>1175</v>
      </c>
      <c r="EY1" s="131" t="s">
        <v>1174</v>
      </c>
      <c r="EZ1" s="131" t="s">
        <v>1173</v>
      </c>
      <c r="FA1" s="131" t="s">
        <v>1812</v>
      </c>
      <c r="FB1" s="131" t="s">
        <v>1171</v>
      </c>
      <c r="FC1" s="131" t="s">
        <v>1170</v>
      </c>
      <c r="FD1" s="131" t="s">
        <v>1169</v>
      </c>
      <c r="FE1" s="131" t="s">
        <v>1168</v>
      </c>
      <c r="FF1" s="131" t="s">
        <v>1167</v>
      </c>
      <c r="FG1" s="131" t="s">
        <v>1166</v>
      </c>
      <c r="FH1" s="131" t="s">
        <v>1165</v>
      </c>
      <c r="FI1" s="131" t="s">
        <v>1164</v>
      </c>
      <c r="FJ1" s="131" t="s">
        <v>1163</v>
      </c>
      <c r="FK1" s="131" t="s">
        <v>1162</v>
      </c>
      <c r="FL1" s="131" t="s">
        <v>1161</v>
      </c>
      <c r="FM1" s="131" t="s">
        <v>1160</v>
      </c>
      <c r="FN1" s="131" t="s">
        <v>1159</v>
      </c>
      <c r="FO1" s="131" t="s">
        <v>1158</v>
      </c>
      <c r="FP1" s="131" t="s">
        <v>1157</v>
      </c>
      <c r="FQ1" s="131" t="s">
        <v>1156</v>
      </c>
      <c r="FR1" s="131" t="s">
        <v>1155</v>
      </c>
      <c r="FS1" s="131" t="s">
        <v>1154</v>
      </c>
      <c r="FT1" s="131" t="s">
        <v>1153</v>
      </c>
      <c r="FU1" s="131" t="s">
        <v>1152</v>
      </c>
      <c r="FV1" s="131" t="s">
        <v>1151</v>
      </c>
      <c r="FW1" s="131" t="s">
        <v>1150</v>
      </c>
      <c r="FX1" s="131" t="s">
        <v>1813</v>
      </c>
      <c r="FY1" s="131" t="s">
        <v>1814</v>
      </c>
      <c r="FZ1" s="131" t="s">
        <v>1815</v>
      </c>
      <c r="GA1" s="131" t="s">
        <v>1816</v>
      </c>
      <c r="GB1" s="131" t="s">
        <v>1817</v>
      </c>
      <c r="GC1" s="131" t="s">
        <v>1818</v>
      </c>
      <c r="GD1" s="131" t="s">
        <v>1819</v>
      </c>
      <c r="GE1" s="131" t="s">
        <v>1820</v>
      </c>
      <c r="GF1" s="130" t="s">
        <v>1613</v>
      </c>
      <c r="GG1" s="131"/>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 thickBot="1" x14ac:dyDescent="0.4">
      <c r="A2" s="132">
        <v>44020.968807870369</v>
      </c>
      <c r="B2" s="131" t="s">
        <v>2544</v>
      </c>
      <c r="C2" s="2"/>
      <c r="D2" s="131"/>
      <c r="E2" s="131" t="s">
        <v>1037</v>
      </c>
      <c r="F2" s="131" t="s">
        <v>1937</v>
      </c>
      <c r="G2" s="131" t="s">
        <v>1037</v>
      </c>
      <c r="H2" s="131" t="s">
        <v>1937</v>
      </c>
      <c r="I2" s="131" t="s">
        <v>9</v>
      </c>
      <c r="J2" s="131" t="s">
        <v>7</v>
      </c>
      <c r="K2" s="131"/>
      <c r="L2" s="131" t="s">
        <v>7</v>
      </c>
      <c r="M2" s="131"/>
      <c r="N2" s="131" t="s">
        <v>7</v>
      </c>
      <c r="O2" s="131"/>
      <c r="P2" s="131"/>
      <c r="Q2" s="131" t="s">
        <v>20</v>
      </c>
      <c r="R2" s="131" t="s">
        <v>40</v>
      </c>
      <c r="S2" s="131" t="s">
        <v>20</v>
      </c>
      <c r="T2" s="131" t="s">
        <v>20</v>
      </c>
      <c r="U2" s="131" t="s">
        <v>20</v>
      </c>
      <c r="V2" s="131" t="s">
        <v>39</v>
      </c>
      <c r="W2" s="131" t="s">
        <v>79</v>
      </c>
      <c r="X2" s="131" t="s">
        <v>20</v>
      </c>
      <c r="Y2" s="133">
        <v>1</v>
      </c>
      <c r="Z2" s="131" t="s">
        <v>38</v>
      </c>
      <c r="AA2" s="131" t="s">
        <v>7</v>
      </c>
      <c r="AB2" s="131"/>
      <c r="AC2" s="131" t="s">
        <v>7</v>
      </c>
      <c r="AD2" s="131"/>
      <c r="AE2" s="131" t="s">
        <v>9</v>
      </c>
      <c r="AF2" s="131" t="s">
        <v>35</v>
      </c>
      <c r="AG2" s="131" t="s">
        <v>34</v>
      </c>
      <c r="AH2" s="131" t="s">
        <v>9</v>
      </c>
      <c r="AI2" s="131"/>
      <c r="AJ2" s="133">
        <v>0</v>
      </c>
      <c r="AK2" s="131">
        <v>0</v>
      </c>
      <c r="AL2" s="133">
        <v>0</v>
      </c>
      <c r="AM2" s="131">
        <v>0</v>
      </c>
      <c r="AN2" s="133">
        <v>5</v>
      </c>
      <c r="AO2" s="131">
        <v>60</v>
      </c>
      <c r="AP2" s="131">
        <v>240</v>
      </c>
      <c r="AQ2" s="133">
        <v>3</v>
      </c>
      <c r="AR2" s="133">
        <v>4</v>
      </c>
      <c r="AS2" s="133">
        <v>2</v>
      </c>
      <c r="AT2" s="133">
        <v>2</v>
      </c>
      <c r="AU2" s="133">
        <v>3</v>
      </c>
      <c r="AV2" s="133">
        <v>1</v>
      </c>
      <c r="AW2" s="133">
        <v>1</v>
      </c>
      <c r="AX2" s="133">
        <v>3</v>
      </c>
      <c r="AY2" s="133">
        <v>1</v>
      </c>
      <c r="AZ2" s="133">
        <v>3</v>
      </c>
      <c r="BA2" s="133">
        <v>3</v>
      </c>
      <c r="BB2" s="133">
        <v>2</v>
      </c>
      <c r="BC2" s="133">
        <v>3</v>
      </c>
      <c r="BD2" s="133">
        <v>1</v>
      </c>
      <c r="BE2" s="133">
        <v>2</v>
      </c>
      <c r="BF2" s="133">
        <v>2</v>
      </c>
      <c r="BG2" s="133">
        <v>1</v>
      </c>
      <c r="BH2" s="133">
        <v>1</v>
      </c>
      <c r="BI2" s="133">
        <v>4</v>
      </c>
      <c r="BJ2" s="133">
        <v>3</v>
      </c>
      <c r="BK2" s="133">
        <v>2</v>
      </c>
      <c r="BL2" s="133">
        <v>2</v>
      </c>
      <c r="BM2" s="133">
        <v>2</v>
      </c>
      <c r="BN2" s="133">
        <v>1</v>
      </c>
      <c r="BO2" s="133">
        <v>3</v>
      </c>
      <c r="BP2" s="133">
        <v>0</v>
      </c>
      <c r="BQ2" s="133">
        <v>1</v>
      </c>
      <c r="BR2" s="133">
        <v>1</v>
      </c>
      <c r="BS2" s="133">
        <v>2</v>
      </c>
      <c r="BT2" s="133">
        <v>2</v>
      </c>
      <c r="BU2" s="133">
        <v>1</v>
      </c>
      <c r="BV2" s="133">
        <v>1</v>
      </c>
      <c r="BW2" s="133">
        <v>2</v>
      </c>
      <c r="BX2" s="133">
        <v>0</v>
      </c>
      <c r="BY2" s="133">
        <v>0</v>
      </c>
      <c r="BZ2" s="133">
        <v>2</v>
      </c>
      <c r="CA2" s="133">
        <v>0</v>
      </c>
      <c r="CB2" s="133">
        <v>3</v>
      </c>
      <c r="CC2" s="133">
        <v>1</v>
      </c>
      <c r="CD2" s="133">
        <v>0</v>
      </c>
      <c r="CE2" s="133">
        <v>0</v>
      </c>
      <c r="CF2" s="133">
        <v>1</v>
      </c>
      <c r="CG2" s="133">
        <v>0</v>
      </c>
      <c r="CH2" s="133">
        <v>3</v>
      </c>
      <c r="CI2" s="133">
        <v>1</v>
      </c>
      <c r="CJ2" s="133">
        <v>2</v>
      </c>
      <c r="CK2" s="133">
        <v>0</v>
      </c>
      <c r="CL2" s="133">
        <v>0</v>
      </c>
      <c r="CM2" s="133">
        <v>2</v>
      </c>
      <c r="CN2" s="133">
        <v>1</v>
      </c>
      <c r="CO2" s="133">
        <v>1</v>
      </c>
      <c r="CP2" s="133">
        <v>2</v>
      </c>
      <c r="CQ2" s="133">
        <v>0</v>
      </c>
      <c r="CR2" s="133">
        <v>1</v>
      </c>
      <c r="CS2" s="133">
        <v>2</v>
      </c>
      <c r="CT2" s="133">
        <v>0</v>
      </c>
      <c r="CU2" s="133">
        <v>0</v>
      </c>
      <c r="CV2" s="133">
        <v>1</v>
      </c>
      <c r="CW2" s="133">
        <v>1</v>
      </c>
      <c r="CX2" s="133">
        <v>1</v>
      </c>
      <c r="CY2" s="133">
        <v>1</v>
      </c>
      <c r="CZ2" s="133">
        <v>1</v>
      </c>
      <c r="DA2" s="133">
        <v>1</v>
      </c>
      <c r="DB2" s="133">
        <v>1</v>
      </c>
      <c r="DC2" s="133">
        <v>1</v>
      </c>
      <c r="DD2" s="133">
        <v>1</v>
      </c>
      <c r="DE2" s="133">
        <v>1</v>
      </c>
      <c r="DF2" s="133">
        <v>1</v>
      </c>
      <c r="DG2" s="133">
        <v>1</v>
      </c>
      <c r="DH2" s="133">
        <v>1</v>
      </c>
      <c r="DI2" s="133">
        <v>1</v>
      </c>
      <c r="DJ2" s="133">
        <v>1</v>
      </c>
      <c r="DK2" s="133">
        <v>1</v>
      </c>
      <c r="DL2" s="133">
        <v>1</v>
      </c>
      <c r="DM2" s="133">
        <v>1</v>
      </c>
      <c r="DN2" s="133">
        <v>1</v>
      </c>
      <c r="DO2" s="135">
        <v>0.95833333333333337</v>
      </c>
      <c r="DP2" s="133">
        <v>5</v>
      </c>
      <c r="DQ2" s="135">
        <v>0.27083333333333331</v>
      </c>
      <c r="DR2" s="133">
        <v>7</v>
      </c>
      <c r="DS2" s="131" t="s">
        <v>26</v>
      </c>
      <c r="DT2" s="131" t="s">
        <v>26</v>
      </c>
      <c r="DU2" s="131" t="s">
        <v>26</v>
      </c>
      <c r="DV2" s="131" t="s">
        <v>26</v>
      </c>
      <c r="DW2" s="131" t="s">
        <v>26</v>
      </c>
      <c r="DX2" s="131" t="s">
        <v>26</v>
      </c>
      <c r="DY2" s="131" t="s">
        <v>26</v>
      </c>
      <c r="DZ2" s="131" t="s">
        <v>26</v>
      </c>
      <c r="EA2" s="131" t="s">
        <v>26</v>
      </c>
      <c r="EB2" s="131" t="s">
        <v>7</v>
      </c>
      <c r="EC2" s="131" t="s">
        <v>26</v>
      </c>
      <c r="ED2" s="131" t="s">
        <v>26</v>
      </c>
      <c r="EE2" s="131" t="s">
        <v>66</v>
      </c>
      <c r="EF2" s="131" t="s">
        <v>100</v>
      </c>
      <c r="EG2" s="133">
        <v>240</v>
      </c>
      <c r="EH2" s="131" t="s">
        <v>7</v>
      </c>
      <c r="EI2" s="131" t="s">
        <v>7</v>
      </c>
      <c r="EJ2" s="131"/>
      <c r="EK2" s="131" t="s">
        <v>21</v>
      </c>
      <c r="EL2" s="131" t="s">
        <v>96</v>
      </c>
      <c r="EM2" s="133">
        <v>3</v>
      </c>
      <c r="EN2" s="133">
        <v>4</v>
      </c>
      <c r="EO2" s="133">
        <v>5</v>
      </c>
      <c r="EP2" s="133">
        <v>1</v>
      </c>
      <c r="EQ2" s="131" t="s">
        <v>19</v>
      </c>
      <c r="ER2" s="131" t="s">
        <v>20</v>
      </c>
      <c r="ES2" s="131" t="s">
        <v>20</v>
      </c>
      <c r="ET2" s="131" t="s">
        <v>20</v>
      </c>
      <c r="EU2" s="131" t="s">
        <v>20</v>
      </c>
      <c r="EV2" s="133">
        <v>2</v>
      </c>
      <c r="EW2" s="133">
        <v>2</v>
      </c>
      <c r="EX2" s="133">
        <v>1</v>
      </c>
      <c r="EY2" s="133">
        <v>4</v>
      </c>
      <c r="EZ2" s="131"/>
      <c r="FA2" s="131" t="s">
        <v>14</v>
      </c>
      <c r="FB2" s="131" t="s">
        <v>7</v>
      </c>
      <c r="FC2" s="131" t="s">
        <v>14</v>
      </c>
      <c r="FD2" s="131" t="s">
        <v>14</v>
      </c>
      <c r="FE2" s="131" t="s">
        <v>7</v>
      </c>
      <c r="FF2" s="131" t="s">
        <v>7</v>
      </c>
      <c r="FG2" s="131" t="s">
        <v>7</v>
      </c>
      <c r="FH2" s="131" t="s">
        <v>12</v>
      </c>
      <c r="FI2" s="131" t="s">
        <v>57</v>
      </c>
      <c r="FJ2" s="131" t="s">
        <v>7</v>
      </c>
      <c r="FK2" s="131" t="s">
        <v>9</v>
      </c>
      <c r="FL2" s="133">
        <v>5</v>
      </c>
      <c r="FM2" s="131" t="s">
        <v>1028</v>
      </c>
      <c r="FN2" s="131" t="s">
        <v>9</v>
      </c>
      <c r="FO2" s="131" t="s">
        <v>9</v>
      </c>
      <c r="FP2" s="131" t="s">
        <v>9</v>
      </c>
      <c r="FQ2" s="131"/>
      <c r="FR2" s="131" t="s">
        <v>7</v>
      </c>
      <c r="FS2" s="131" t="s">
        <v>7</v>
      </c>
      <c r="FT2" s="131"/>
      <c r="FU2" s="131" t="s">
        <v>7</v>
      </c>
      <c r="FV2" s="131" t="s">
        <v>7</v>
      </c>
      <c r="FW2" s="131" t="s">
        <v>121</v>
      </c>
      <c r="FX2" s="133">
        <v>7</v>
      </c>
      <c r="FY2" s="131"/>
      <c r="FZ2" s="131"/>
      <c r="GA2" s="131"/>
      <c r="GB2" s="131"/>
      <c r="GC2" s="131"/>
      <c r="GD2" s="131"/>
      <c r="GE2" s="131"/>
      <c r="GF2" s="131" t="s">
        <v>5</v>
      </c>
      <c r="GG2" s="131" t="s">
        <v>1</v>
      </c>
      <c r="GH2" s="131" t="s">
        <v>1</v>
      </c>
      <c r="GI2" s="131"/>
      <c r="GJ2" s="131" t="s">
        <v>1</v>
      </c>
      <c r="GK2" s="131"/>
      <c r="GL2" s="131"/>
      <c r="GM2" s="131"/>
      <c r="GN2" s="131" t="s">
        <v>1</v>
      </c>
      <c r="GO2" s="131"/>
      <c r="GP2" s="131"/>
      <c r="GQ2" s="131"/>
      <c r="GR2" s="131"/>
      <c r="GS2" s="131"/>
      <c r="GT2" s="131"/>
      <c r="GU2" s="131"/>
      <c r="GV2" s="131" t="s">
        <v>1</v>
      </c>
      <c r="GW2" s="131"/>
      <c r="GX2" s="131"/>
      <c r="GY2" s="131"/>
      <c r="GZ2" s="131"/>
      <c r="HA2" s="131"/>
      <c r="HB2" s="131"/>
      <c r="HC2" s="131"/>
      <c r="HD2" s="131"/>
      <c r="HE2" s="131"/>
      <c r="HF2" s="131"/>
      <c r="HG2" s="131"/>
      <c r="HH2" s="131"/>
      <c r="HI2" s="131"/>
      <c r="HJ2" s="131"/>
      <c r="HK2" s="131"/>
      <c r="HL2" s="130" t="s">
        <v>0</v>
      </c>
      <c r="HM2">
        <f>SUM(CV2:DN2)</f>
        <v>19</v>
      </c>
      <c r="HN2">
        <f>CT2+CR2+CA2+CN2+BP2</f>
        <v>2</v>
      </c>
      <c r="HO2">
        <f>CS2+CP2+CH2+BW2+BS2+BO2</f>
        <v>14</v>
      </c>
      <c r="HP2" s="1">
        <f>CQ2+CL2+CG2+CD2+BX2+BV2+BR2+BN2</f>
        <v>3</v>
      </c>
      <c r="HQ2" s="1">
        <f>CK2+CF2+BZ2+BY2+BT2+BK2</f>
        <v>7</v>
      </c>
      <c r="HR2" s="1">
        <f>CO2+CI2+CE2+CC2+BU2+BQ2+BL2</f>
        <v>7</v>
      </c>
      <c r="HS2" s="1">
        <f>CU2+CM2+CJ2+CB2+BM2</f>
        <v>9</v>
      </c>
      <c r="HT2" s="1">
        <f>(5-AQ2)+(5-AR2)+AS2+AT2+(5-AU2)+AV2+AW2+(5-AX2)+AY2+(5-AZ2)+(5-BA2)+BB2+BC2+BD2+(5-BE2)+(5-BF2)+BG2+BH2+(5-BI2)+(5-BJ2)</f>
        <v>35</v>
      </c>
      <c r="HU2" s="1">
        <f>(AJ2*(AK2*8))+(AL2*(AM2*4))+(AN2*(AO2*2.5))</f>
        <v>750</v>
      </c>
      <c r="HV2">
        <v>1</v>
      </c>
      <c r="HW2">
        <v>0</v>
      </c>
      <c r="HX2">
        <v>1</v>
      </c>
      <c r="HY2">
        <v>0</v>
      </c>
      <c r="HZ2">
        <v>0</v>
      </c>
      <c r="IA2">
        <v>0</v>
      </c>
      <c r="IB2">
        <v>0</v>
      </c>
      <c r="IC2">
        <v>2</v>
      </c>
    </row>
    <row r="3" spans="1:237" ht="15" thickBot="1" x14ac:dyDescent="0.4">
      <c r="A3" s="132">
        <v>44020.634166666663</v>
      </c>
      <c r="B3" s="131" t="s">
        <v>2545</v>
      </c>
      <c r="C3" s="2"/>
      <c r="D3" s="131"/>
      <c r="E3" s="131" t="s">
        <v>1831</v>
      </c>
      <c r="F3" s="131" t="s">
        <v>1824</v>
      </c>
      <c r="G3" s="131" t="s">
        <v>1831</v>
      </c>
      <c r="H3" s="131" t="s">
        <v>1824</v>
      </c>
      <c r="I3" s="131" t="s">
        <v>9</v>
      </c>
      <c r="J3" s="131" t="s">
        <v>7</v>
      </c>
      <c r="K3" s="131"/>
      <c r="L3" s="131" t="s">
        <v>7</v>
      </c>
      <c r="M3" s="131"/>
      <c r="N3" s="131" t="s">
        <v>9</v>
      </c>
      <c r="O3" s="131" t="s">
        <v>1856</v>
      </c>
      <c r="P3" s="131" t="s">
        <v>41</v>
      </c>
      <c r="Q3" s="131" t="s">
        <v>20</v>
      </c>
      <c r="R3" s="131" t="s">
        <v>40</v>
      </c>
      <c r="S3" s="131" t="s">
        <v>20</v>
      </c>
      <c r="T3" s="133">
        <v>2</v>
      </c>
      <c r="U3" s="133">
        <v>3</v>
      </c>
      <c r="V3" s="131" t="s">
        <v>39</v>
      </c>
      <c r="W3" s="133">
        <v>1</v>
      </c>
      <c r="X3" s="131" t="s">
        <v>20</v>
      </c>
      <c r="Y3" s="131" t="s">
        <v>20</v>
      </c>
      <c r="Z3" s="131" t="s">
        <v>38</v>
      </c>
      <c r="AA3" s="131" t="s">
        <v>7</v>
      </c>
      <c r="AB3" s="131"/>
      <c r="AC3" s="131" t="s">
        <v>7</v>
      </c>
      <c r="AD3" s="131"/>
      <c r="AE3" s="131" t="s">
        <v>9</v>
      </c>
      <c r="AF3" s="131" t="s">
        <v>112</v>
      </c>
      <c r="AG3" s="131" t="s">
        <v>34</v>
      </c>
      <c r="AH3" s="131" t="s">
        <v>9</v>
      </c>
      <c r="AI3" s="131" t="s">
        <v>1857</v>
      </c>
      <c r="AJ3" s="133">
        <v>4</v>
      </c>
      <c r="AK3" s="133">
        <v>40</v>
      </c>
      <c r="AL3" s="133">
        <v>2</v>
      </c>
      <c r="AM3" s="133">
        <v>30</v>
      </c>
      <c r="AN3" s="133">
        <v>3</v>
      </c>
      <c r="AO3" s="133">
        <v>20</v>
      </c>
      <c r="AP3" s="133">
        <v>600</v>
      </c>
      <c r="AQ3" s="133">
        <v>2</v>
      </c>
      <c r="AR3" s="133">
        <v>2</v>
      </c>
      <c r="AS3" s="133">
        <v>4</v>
      </c>
      <c r="AT3" s="133">
        <v>4</v>
      </c>
      <c r="AU3" s="133">
        <v>1</v>
      </c>
      <c r="AV3" s="133">
        <v>3</v>
      </c>
      <c r="AW3" s="133">
        <v>4</v>
      </c>
      <c r="AX3" s="133">
        <v>1</v>
      </c>
      <c r="AY3" s="133">
        <v>1</v>
      </c>
      <c r="AZ3" s="133">
        <v>1</v>
      </c>
      <c r="BA3" s="133">
        <v>1</v>
      </c>
      <c r="BB3" s="133">
        <v>4</v>
      </c>
      <c r="BC3" s="133">
        <v>1</v>
      </c>
      <c r="BD3" s="133">
        <v>2</v>
      </c>
      <c r="BE3" s="133">
        <v>1</v>
      </c>
      <c r="BF3" s="133">
        <v>1</v>
      </c>
      <c r="BG3" s="133">
        <v>4</v>
      </c>
      <c r="BH3" s="133">
        <v>3</v>
      </c>
      <c r="BI3" s="133">
        <v>1</v>
      </c>
      <c r="BJ3" s="133">
        <v>1</v>
      </c>
      <c r="BK3" s="133">
        <v>4</v>
      </c>
      <c r="BL3" s="133">
        <v>2</v>
      </c>
      <c r="BM3" s="133">
        <v>4</v>
      </c>
      <c r="BN3" s="133">
        <v>2</v>
      </c>
      <c r="BO3" s="133">
        <v>1</v>
      </c>
      <c r="BP3" s="133">
        <v>2</v>
      </c>
      <c r="BQ3" s="133">
        <v>3</v>
      </c>
      <c r="BR3" s="133">
        <v>3</v>
      </c>
      <c r="BS3" s="133">
        <v>2</v>
      </c>
      <c r="BT3" s="133">
        <v>4</v>
      </c>
      <c r="BU3" s="133">
        <v>3</v>
      </c>
      <c r="BV3" s="133">
        <v>3</v>
      </c>
      <c r="BW3" s="133">
        <v>0</v>
      </c>
      <c r="BX3" s="133">
        <v>0</v>
      </c>
      <c r="BY3" s="133">
        <v>4</v>
      </c>
      <c r="BZ3" s="133">
        <v>4</v>
      </c>
      <c r="CA3" s="133">
        <v>3</v>
      </c>
      <c r="CB3" s="133">
        <v>4</v>
      </c>
      <c r="CC3" s="133">
        <v>4</v>
      </c>
      <c r="CD3" s="133">
        <v>4</v>
      </c>
      <c r="CE3" s="133">
        <v>2</v>
      </c>
      <c r="CF3" s="133">
        <v>4</v>
      </c>
      <c r="CG3" s="133">
        <v>2</v>
      </c>
      <c r="CH3" s="133">
        <v>0</v>
      </c>
      <c r="CI3" s="133">
        <v>2</v>
      </c>
      <c r="CJ3" s="133">
        <v>4</v>
      </c>
      <c r="CK3" s="133">
        <v>4</v>
      </c>
      <c r="CL3" s="133">
        <v>2</v>
      </c>
      <c r="CM3" s="133">
        <v>4</v>
      </c>
      <c r="CN3" s="133">
        <v>0</v>
      </c>
      <c r="CO3" s="133">
        <v>0</v>
      </c>
      <c r="CP3" s="133">
        <v>0</v>
      </c>
      <c r="CQ3" s="133">
        <v>1</v>
      </c>
      <c r="CR3" s="133">
        <v>1</v>
      </c>
      <c r="CS3" s="133">
        <v>0</v>
      </c>
      <c r="CT3" s="133">
        <v>4</v>
      </c>
      <c r="CU3" s="133">
        <v>4</v>
      </c>
      <c r="CV3" s="133">
        <v>3</v>
      </c>
      <c r="CW3" s="133">
        <v>3</v>
      </c>
      <c r="CX3" s="133">
        <v>1</v>
      </c>
      <c r="CY3" s="133">
        <v>2</v>
      </c>
      <c r="CZ3" s="133">
        <v>2</v>
      </c>
      <c r="DA3" s="133">
        <v>1</v>
      </c>
      <c r="DB3" s="133">
        <v>1</v>
      </c>
      <c r="DC3" s="133">
        <v>1</v>
      </c>
      <c r="DD3" s="133">
        <v>1</v>
      </c>
      <c r="DE3" s="133">
        <v>1</v>
      </c>
      <c r="DF3" s="133">
        <v>1</v>
      </c>
      <c r="DG3" s="133">
        <v>2</v>
      </c>
      <c r="DH3" s="133">
        <v>1</v>
      </c>
      <c r="DI3" s="133">
        <v>1</v>
      </c>
      <c r="DJ3" s="133">
        <v>2</v>
      </c>
      <c r="DK3" s="133">
        <v>3</v>
      </c>
      <c r="DL3" s="133">
        <v>2</v>
      </c>
      <c r="DM3" s="133">
        <v>1</v>
      </c>
      <c r="DN3" s="133">
        <v>1</v>
      </c>
      <c r="DO3" s="131" t="s">
        <v>769</v>
      </c>
      <c r="DP3" s="133">
        <v>5</v>
      </c>
      <c r="DQ3" s="131" t="s">
        <v>415</v>
      </c>
      <c r="DR3" s="133">
        <v>4</v>
      </c>
      <c r="DS3" s="131" t="s">
        <v>26</v>
      </c>
      <c r="DT3" s="131" t="s">
        <v>103</v>
      </c>
      <c r="DU3" s="131" t="s">
        <v>69</v>
      </c>
      <c r="DV3" s="131" t="s">
        <v>103</v>
      </c>
      <c r="DW3" s="131" t="s">
        <v>26</v>
      </c>
      <c r="DX3" s="131" t="s">
        <v>26</v>
      </c>
      <c r="DY3" s="131" t="s">
        <v>103</v>
      </c>
      <c r="DZ3" s="131" t="s">
        <v>69</v>
      </c>
      <c r="EA3" s="131" t="s">
        <v>26</v>
      </c>
      <c r="EB3" s="131" t="s">
        <v>102</v>
      </c>
      <c r="EC3" s="131" t="s">
        <v>26</v>
      </c>
      <c r="ED3" s="131" t="s">
        <v>125</v>
      </c>
      <c r="EE3" s="131" t="s">
        <v>124</v>
      </c>
      <c r="EF3" s="131" t="s">
        <v>146</v>
      </c>
      <c r="EG3" s="133">
        <v>60</v>
      </c>
      <c r="EH3" s="131" t="s">
        <v>9</v>
      </c>
      <c r="EI3" s="131" t="s">
        <v>9</v>
      </c>
      <c r="EJ3" s="131" t="s">
        <v>187</v>
      </c>
      <c r="EK3" s="131" t="s">
        <v>96</v>
      </c>
      <c r="EL3" s="131" t="s">
        <v>96</v>
      </c>
      <c r="EM3" s="133">
        <v>4</v>
      </c>
      <c r="EN3" s="133">
        <v>2</v>
      </c>
      <c r="EO3" s="133">
        <v>3</v>
      </c>
      <c r="EP3" s="133">
        <v>2</v>
      </c>
      <c r="EQ3" s="131" t="s">
        <v>16</v>
      </c>
      <c r="ER3" s="131" t="s">
        <v>1346</v>
      </c>
      <c r="ES3" s="131" t="s">
        <v>18</v>
      </c>
      <c r="ET3" s="131" t="s">
        <v>19</v>
      </c>
      <c r="EU3" s="131" t="s">
        <v>20</v>
      </c>
      <c r="EV3" s="133">
        <v>3</v>
      </c>
      <c r="EW3" s="133">
        <v>4</v>
      </c>
      <c r="EX3" s="133">
        <v>2</v>
      </c>
      <c r="EY3" s="133">
        <v>4</v>
      </c>
      <c r="EZ3" s="131"/>
      <c r="FA3" s="131" t="s">
        <v>14</v>
      </c>
      <c r="FB3" s="131" t="s">
        <v>7</v>
      </c>
      <c r="FC3" s="131" t="s">
        <v>58</v>
      </c>
      <c r="FD3" s="131" t="s">
        <v>551</v>
      </c>
      <c r="FE3" s="131" t="s">
        <v>13</v>
      </c>
      <c r="FF3" s="131" t="s">
        <v>7</v>
      </c>
      <c r="FG3" s="131" t="s">
        <v>7</v>
      </c>
      <c r="FH3" s="131" t="s">
        <v>12</v>
      </c>
      <c r="FI3" s="131" t="s">
        <v>57</v>
      </c>
      <c r="FJ3" s="131" t="s">
        <v>9</v>
      </c>
      <c r="FK3" s="131" t="s">
        <v>7</v>
      </c>
      <c r="FL3" s="131"/>
      <c r="FM3" s="131" t="s">
        <v>1435</v>
      </c>
      <c r="FN3" s="131" t="s">
        <v>9</v>
      </c>
      <c r="FO3" s="131" t="s">
        <v>7</v>
      </c>
      <c r="FP3" s="131" t="s">
        <v>9</v>
      </c>
      <c r="FQ3" s="131" t="s">
        <v>8</v>
      </c>
      <c r="FR3" s="131" t="s">
        <v>7</v>
      </c>
      <c r="FS3" s="131" t="s">
        <v>7</v>
      </c>
      <c r="FT3" s="131"/>
      <c r="FU3" s="131" t="s">
        <v>7</v>
      </c>
      <c r="FV3" s="131" t="s">
        <v>7</v>
      </c>
      <c r="FW3" s="131" t="s">
        <v>337</v>
      </c>
      <c r="FX3" s="131"/>
      <c r="FY3" s="131"/>
      <c r="FZ3" s="131"/>
      <c r="GA3" s="133">
        <v>5</v>
      </c>
      <c r="GB3" s="131"/>
      <c r="GC3" s="131"/>
      <c r="GD3" s="131"/>
      <c r="GE3" s="131"/>
      <c r="GF3" s="131" t="s">
        <v>5</v>
      </c>
      <c r="GG3" s="131"/>
      <c r="GH3" s="131"/>
      <c r="GI3" s="131"/>
      <c r="GJ3" s="131"/>
      <c r="GK3" s="131"/>
      <c r="GL3" s="131"/>
      <c r="GM3" s="131"/>
      <c r="GN3" s="131" t="s">
        <v>4</v>
      </c>
      <c r="GO3" s="131"/>
      <c r="GP3" s="131"/>
      <c r="GQ3" s="131"/>
      <c r="GR3" s="131" t="s">
        <v>336</v>
      </c>
      <c r="GS3" s="131" t="s">
        <v>1</v>
      </c>
      <c r="GT3" s="131" t="s">
        <v>1</v>
      </c>
      <c r="GU3" s="131"/>
      <c r="GV3" s="131" t="s">
        <v>1</v>
      </c>
      <c r="GW3" s="131"/>
      <c r="GX3" s="131"/>
      <c r="GY3" s="131"/>
      <c r="GZ3" s="131"/>
      <c r="HA3" s="131"/>
      <c r="HB3" s="131"/>
      <c r="HC3" s="131"/>
      <c r="HD3" s="131"/>
      <c r="HE3" s="131"/>
      <c r="HF3" s="131"/>
      <c r="HG3" s="131"/>
      <c r="HH3" s="131"/>
      <c r="HI3" s="131"/>
      <c r="HJ3" s="131"/>
      <c r="HK3" s="131"/>
      <c r="HL3" s="130" t="s">
        <v>0</v>
      </c>
      <c r="HM3">
        <f t="shared" ref="HM3:HM32" si="0">SUM(CV3:DN3)</f>
        <v>30</v>
      </c>
      <c r="HN3">
        <f t="shared" ref="HN3:HN26" si="1">CT3+CR3+CA3+CN3+BP3</f>
        <v>10</v>
      </c>
      <c r="HO3">
        <f t="shared" ref="HO3:HO26" si="2">CS3+CP3+CH3+BW3+BS3+BO3</f>
        <v>3</v>
      </c>
      <c r="HP3" s="1">
        <f t="shared" ref="HP3:HP26" si="3">CQ3+CL3+CG3+CD3+BX3+BV3+BR3+BN3</f>
        <v>17</v>
      </c>
      <c r="HQ3" s="1">
        <f t="shared" ref="HQ3:HQ26" si="4">CK3+CF3+BZ3+BY3+BT3+BK3</f>
        <v>24</v>
      </c>
      <c r="HR3" s="1">
        <f t="shared" ref="HR3:HR26" si="5">CO3+CI3+CE3+CC3+BU3+BQ3+BL3</f>
        <v>16</v>
      </c>
      <c r="HS3" s="1">
        <f t="shared" ref="HS3:HS26" si="6">CU3+CM3+CJ3+CB3+BM3</f>
        <v>20</v>
      </c>
      <c r="HT3" s="1">
        <f t="shared" ref="HT3:HT34" si="7">(5-AQ3)+(5-AR3)+AS3+AT3+(5-AU3)+AV3+AW3+(5-AX3)+AY3+(5-AZ3)+(5-BA3)+BB3+BC3+BD3+(5-BE3)+(5-BF3)+BG3+BH3+(5-BI3)+(5-BJ3)</f>
        <v>68</v>
      </c>
      <c r="HU3" s="1">
        <f t="shared" ref="HU3:HU34" si="8">(AJ3*(AK3*8))+(AL3*(AM3*4))+(AN3*(AO3*2.5))</f>
        <v>1670</v>
      </c>
      <c r="HV3">
        <v>3</v>
      </c>
      <c r="HW3">
        <v>0</v>
      </c>
      <c r="HX3">
        <v>3</v>
      </c>
      <c r="HY3">
        <v>3</v>
      </c>
      <c r="HZ3">
        <v>1</v>
      </c>
      <c r="IA3">
        <v>0</v>
      </c>
      <c r="IB3">
        <v>3</v>
      </c>
      <c r="IC3">
        <v>13</v>
      </c>
    </row>
    <row r="4" spans="1:237" ht="15" thickBot="1" x14ac:dyDescent="0.4">
      <c r="A4" s="132">
        <v>44020.65828703704</v>
      </c>
      <c r="B4" s="131" t="s">
        <v>2548</v>
      </c>
      <c r="C4" s="2"/>
      <c r="D4" s="131"/>
      <c r="E4" s="131" t="s">
        <v>50</v>
      </c>
      <c r="F4" s="131" t="s">
        <v>1824</v>
      </c>
      <c r="G4" s="131" t="s">
        <v>1885</v>
      </c>
      <c r="H4" s="131" t="s">
        <v>1824</v>
      </c>
      <c r="I4" s="131" t="s">
        <v>9</v>
      </c>
      <c r="J4" s="131" t="s">
        <v>9</v>
      </c>
      <c r="K4" s="131" t="s">
        <v>1886</v>
      </c>
      <c r="L4" s="131" t="s">
        <v>7</v>
      </c>
      <c r="M4" s="131"/>
      <c r="N4" s="131" t="s">
        <v>9</v>
      </c>
      <c r="O4" s="131" t="s">
        <v>854</v>
      </c>
      <c r="P4" s="131" t="s">
        <v>1887</v>
      </c>
      <c r="Q4" s="131" t="s">
        <v>20</v>
      </c>
      <c r="R4" s="131" t="s">
        <v>40</v>
      </c>
      <c r="S4" s="131" t="s">
        <v>20</v>
      </c>
      <c r="T4" s="131" t="s">
        <v>20</v>
      </c>
      <c r="U4" s="131" t="s">
        <v>20</v>
      </c>
      <c r="V4" s="131" t="s">
        <v>39</v>
      </c>
      <c r="W4" s="131" t="s">
        <v>20</v>
      </c>
      <c r="X4" s="131" t="s">
        <v>20</v>
      </c>
      <c r="Y4" s="131" t="s">
        <v>20</v>
      </c>
      <c r="Z4" s="131" t="s">
        <v>38</v>
      </c>
      <c r="AA4" s="131" t="s">
        <v>9</v>
      </c>
      <c r="AB4" s="131" t="s">
        <v>1888</v>
      </c>
      <c r="AC4" s="131" t="s">
        <v>7</v>
      </c>
      <c r="AD4" s="131"/>
      <c r="AE4" s="131" t="s">
        <v>9</v>
      </c>
      <c r="AF4" s="131" t="s">
        <v>112</v>
      </c>
      <c r="AG4" s="131" t="s">
        <v>1889</v>
      </c>
      <c r="AH4" s="131" t="s">
        <v>9</v>
      </c>
      <c r="AI4" s="131" t="s">
        <v>1890</v>
      </c>
      <c r="AJ4" s="133">
        <v>0</v>
      </c>
      <c r="AK4" s="131">
        <v>0</v>
      </c>
      <c r="AL4" s="133">
        <v>0</v>
      </c>
      <c r="AM4" s="131">
        <v>0</v>
      </c>
      <c r="AN4" s="133">
        <v>4</v>
      </c>
      <c r="AO4" s="133">
        <v>20</v>
      </c>
      <c r="AP4" s="131">
        <v>300</v>
      </c>
      <c r="AQ4" s="133">
        <v>2</v>
      </c>
      <c r="AR4" s="133">
        <v>2</v>
      </c>
      <c r="AS4" s="133">
        <v>3</v>
      </c>
      <c r="AT4" s="133">
        <v>3</v>
      </c>
      <c r="AU4" s="133">
        <v>2</v>
      </c>
      <c r="AV4" s="133">
        <v>3</v>
      </c>
      <c r="AW4" s="133">
        <v>4</v>
      </c>
      <c r="AX4" s="133">
        <v>2</v>
      </c>
      <c r="AY4" s="133">
        <v>3</v>
      </c>
      <c r="AZ4" s="133">
        <v>2</v>
      </c>
      <c r="BA4" s="133">
        <v>2</v>
      </c>
      <c r="BB4" s="133">
        <v>3</v>
      </c>
      <c r="BC4" s="133">
        <v>2</v>
      </c>
      <c r="BD4" s="133">
        <v>3</v>
      </c>
      <c r="BE4" s="133">
        <v>2</v>
      </c>
      <c r="BF4" s="133">
        <v>2</v>
      </c>
      <c r="BG4" s="133">
        <v>4</v>
      </c>
      <c r="BH4" s="133">
        <v>2</v>
      </c>
      <c r="BI4" s="133">
        <v>2</v>
      </c>
      <c r="BJ4" s="133">
        <v>2</v>
      </c>
      <c r="BK4" s="133">
        <v>4</v>
      </c>
      <c r="BL4" s="133">
        <v>4</v>
      </c>
      <c r="BM4" s="133">
        <v>4</v>
      </c>
      <c r="BN4" s="133">
        <v>3</v>
      </c>
      <c r="BO4" s="133">
        <v>2</v>
      </c>
      <c r="BP4" s="133">
        <v>2</v>
      </c>
      <c r="BQ4" s="133">
        <v>3</v>
      </c>
      <c r="BR4" s="133">
        <v>3</v>
      </c>
      <c r="BS4" s="133">
        <v>2</v>
      </c>
      <c r="BT4" s="133">
        <v>4</v>
      </c>
      <c r="BU4" s="133">
        <v>4</v>
      </c>
      <c r="BV4" s="133">
        <v>3</v>
      </c>
      <c r="BW4" s="133">
        <v>2</v>
      </c>
      <c r="BX4" s="133">
        <v>4</v>
      </c>
      <c r="BY4" s="133">
        <v>4</v>
      </c>
      <c r="BZ4" s="133">
        <v>4</v>
      </c>
      <c r="CA4" s="133">
        <v>4</v>
      </c>
      <c r="CB4" s="133">
        <v>4</v>
      </c>
      <c r="CC4" s="133">
        <v>4</v>
      </c>
      <c r="CD4" s="133">
        <v>4</v>
      </c>
      <c r="CE4" s="133">
        <v>4</v>
      </c>
      <c r="CF4" s="133">
        <v>4</v>
      </c>
      <c r="CG4" s="133">
        <v>4</v>
      </c>
      <c r="CH4" s="133">
        <v>1</v>
      </c>
      <c r="CI4" s="133">
        <v>3</v>
      </c>
      <c r="CJ4" s="133">
        <v>4</v>
      </c>
      <c r="CK4" s="133">
        <v>4</v>
      </c>
      <c r="CL4" s="133">
        <v>4</v>
      </c>
      <c r="CM4" s="133">
        <v>4</v>
      </c>
      <c r="CN4" s="133">
        <v>3</v>
      </c>
      <c r="CO4" s="133">
        <v>4</v>
      </c>
      <c r="CP4" s="133">
        <v>1</v>
      </c>
      <c r="CQ4" s="133">
        <v>1</v>
      </c>
      <c r="CR4" s="133">
        <v>2</v>
      </c>
      <c r="CS4" s="133">
        <v>1</v>
      </c>
      <c r="CT4" s="133">
        <v>3</v>
      </c>
      <c r="CU4" s="133">
        <v>3</v>
      </c>
      <c r="CV4" s="133">
        <v>4</v>
      </c>
      <c r="CW4" s="133">
        <v>3</v>
      </c>
      <c r="CX4" s="133">
        <v>2</v>
      </c>
      <c r="CY4" s="133">
        <v>3</v>
      </c>
      <c r="CZ4" s="133">
        <v>2</v>
      </c>
      <c r="DA4" s="133">
        <v>2</v>
      </c>
      <c r="DB4" s="133">
        <v>2</v>
      </c>
      <c r="DC4" s="133">
        <v>3</v>
      </c>
      <c r="DD4" s="133">
        <v>3</v>
      </c>
      <c r="DE4" s="133">
        <v>3</v>
      </c>
      <c r="DF4" s="133">
        <v>2</v>
      </c>
      <c r="DG4" s="133">
        <v>2</v>
      </c>
      <c r="DH4" s="133">
        <v>2</v>
      </c>
      <c r="DI4" s="133">
        <v>2</v>
      </c>
      <c r="DJ4" s="133">
        <v>3</v>
      </c>
      <c r="DK4" s="133">
        <v>3</v>
      </c>
      <c r="DL4" s="133">
        <v>2</v>
      </c>
      <c r="DM4" s="133">
        <v>3</v>
      </c>
      <c r="DN4" s="133">
        <v>3</v>
      </c>
      <c r="DO4" s="131" t="s">
        <v>1892</v>
      </c>
      <c r="DP4" s="131" t="s">
        <v>204</v>
      </c>
      <c r="DQ4" s="131" t="s">
        <v>1893</v>
      </c>
      <c r="DR4" s="133">
        <v>5</v>
      </c>
      <c r="DS4" s="131" t="s">
        <v>68</v>
      </c>
      <c r="DT4" s="131" t="s">
        <v>26</v>
      </c>
      <c r="DU4" s="131" t="s">
        <v>69</v>
      </c>
      <c r="DV4" s="131" t="s">
        <v>26</v>
      </c>
      <c r="DW4" s="131" t="s">
        <v>26</v>
      </c>
      <c r="DX4" s="131" t="s">
        <v>26</v>
      </c>
      <c r="DY4" s="131" t="s">
        <v>26</v>
      </c>
      <c r="DZ4" s="131" t="s">
        <v>26</v>
      </c>
      <c r="EA4" s="131" t="s">
        <v>26</v>
      </c>
      <c r="EB4" s="131" t="s">
        <v>1894</v>
      </c>
      <c r="EC4" s="131" t="s">
        <v>26</v>
      </c>
      <c r="ED4" s="131" t="s">
        <v>25</v>
      </c>
      <c r="EE4" s="131" t="s">
        <v>101</v>
      </c>
      <c r="EF4" s="131" t="s">
        <v>65</v>
      </c>
      <c r="EG4" s="133">
        <v>120</v>
      </c>
      <c r="EH4" s="131" t="s">
        <v>9</v>
      </c>
      <c r="EI4" s="131" t="s">
        <v>9</v>
      </c>
      <c r="EJ4" s="131" t="s">
        <v>200</v>
      </c>
      <c r="EK4" s="131" t="s">
        <v>60</v>
      </c>
      <c r="EL4" s="131" t="s">
        <v>96</v>
      </c>
      <c r="EM4" s="133">
        <v>5</v>
      </c>
      <c r="EN4" s="133">
        <v>2</v>
      </c>
      <c r="EO4" s="133">
        <v>5</v>
      </c>
      <c r="EP4" s="133">
        <v>1</v>
      </c>
      <c r="EQ4" s="131" t="s">
        <v>19</v>
      </c>
      <c r="ER4" s="131" t="s">
        <v>1346</v>
      </c>
      <c r="ES4" s="131" t="s">
        <v>16</v>
      </c>
      <c r="ET4" s="131" t="s">
        <v>18</v>
      </c>
      <c r="EU4" s="131" t="s">
        <v>20</v>
      </c>
      <c r="EV4" s="133">
        <v>2</v>
      </c>
      <c r="EW4" s="133">
        <v>4</v>
      </c>
      <c r="EX4" s="133">
        <v>3</v>
      </c>
      <c r="EY4" s="133">
        <v>5</v>
      </c>
      <c r="EZ4" s="131"/>
      <c r="FA4" s="131" t="s">
        <v>14</v>
      </c>
      <c r="FB4" s="131" t="s">
        <v>9</v>
      </c>
      <c r="FC4" s="131" t="s">
        <v>58</v>
      </c>
      <c r="FD4" s="131" t="s">
        <v>58</v>
      </c>
      <c r="FE4" s="131" t="s">
        <v>7</v>
      </c>
      <c r="FF4" s="131" t="s">
        <v>7</v>
      </c>
      <c r="FG4" s="131" t="s">
        <v>7</v>
      </c>
      <c r="FH4" s="131" t="s">
        <v>12</v>
      </c>
      <c r="FI4" s="131" t="s">
        <v>11</v>
      </c>
      <c r="FJ4" s="131" t="s">
        <v>7</v>
      </c>
      <c r="FK4" s="131" t="s">
        <v>7</v>
      </c>
      <c r="FL4" s="133">
        <v>2</v>
      </c>
      <c r="FM4" s="131" t="s">
        <v>1871</v>
      </c>
      <c r="FN4" s="131" t="s">
        <v>9</v>
      </c>
      <c r="FO4" s="131" t="s">
        <v>9</v>
      </c>
      <c r="FP4" s="131" t="s">
        <v>9</v>
      </c>
      <c r="FQ4" s="131" t="s">
        <v>8</v>
      </c>
      <c r="FR4" s="131" t="s">
        <v>9</v>
      </c>
      <c r="FS4" s="131" t="s">
        <v>7</v>
      </c>
      <c r="FT4" s="131"/>
      <c r="FU4" s="131"/>
      <c r="FV4" s="131"/>
      <c r="FW4" s="131" t="s">
        <v>90</v>
      </c>
      <c r="FX4" s="131"/>
      <c r="FY4" s="131"/>
      <c r="FZ4" s="131"/>
      <c r="GA4" s="131"/>
      <c r="GB4" s="131"/>
      <c r="GC4" s="133">
        <v>5</v>
      </c>
      <c r="GD4" s="131"/>
      <c r="GE4" s="131"/>
      <c r="GF4" s="131" t="s">
        <v>5</v>
      </c>
      <c r="GG4" s="131"/>
      <c r="GH4" s="131"/>
      <c r="GI4" s="131"/>
      <c r="GJ4" s="131"/>
      <c r="GK4" s="131"/>
      <c r="GL4" s="131"/>
      <c r="GM4" s="131"/>
      <c r="GN4" s="131"/>
      <c r="GO4" s="131"/>
      <c r="GP4" s="131"/>
      <c r="GQ4" s="131"/>
      <c r="GR4" s="131"/>
      <c r="GS4" s="131"/>
      <c r="GT4" s="131"/>
      <c r="GU4" s="131"/>
      <c r="GV4" s="131" t="s">
        <v>54</v>
      </c>
      <c r="GW4" s="131"/>
      <c r="GX4" s="131"/>
      <c r="GY4" s="131"/>
      <c r="GZ4" s="131" t="s">
        <v>141</v>
      </c>
      <c r="HA4" s="131" t="s">
        <v>1</v>
      </c>
      <c r="HB4" s="131" t="s">
        <v>1</v>
      </c>
      <c r="HC4" s="131"/>
      <c r="HD4" s="131" t="s">
        <v>1</v>
      </c>
      <c r="HE4" s="131"/>
      <c r="HF4" s="131"/>
      <c r="HG4" s="131"/>
      <c r="HH4" s="131"/>
      <c r="HI4" s="131"/>
      <c r="HJ4" s="131"/>
      <c r="HK4" s="131"/>
      <c r="HL4" s="130" t="s">
        <v>0</v>
      </c>
      <c r="HM4">
        <f t="shared" si="0"/>
        <v>49</v>
      </c>
      <c r="HN4">
        <f t="shared" si="1"/>
        <v>14</v>
      </c>
      <c r="HO4">
        <f t="shared" si="2"/>
        <v>9</v>
      </c>
      <c r="HP4" s="1">
        <f t="shared" si="3"/>
        <v>26</v>
      </c>
      <c r="HQ4" s="1">
        <f t="shared" si="4"/>
        <v>24</v>
      </c>
      <c r="HR4" s="1">
        <f t="shared" si="5"/>
        <v>26</v>
      </c>
      <c r="HS4" s="1">
        <f t="shared" si="6"/>
        <v>19</v>
      </c>
      <c r="HT4" s="1">
        <f t="shared" si="7"/>
        <v>60</v>
      </c>
      <c r="HU4" s="1">
        <f t="shared" si="8"/>
        <v>200</v>
      </c>
      <c r="HV4">
        <v>2</v>
      </c>
      <c r="HW4">
        <v>3</v>
      </c>
      <c r="HX4">
        <v>2</v>
      </c>
      <c r="HY4">
        <v>0</v>
      </c>
      <c r="HZ4">
        <v>1</v>
      </c>
      <c r="IA4">
        <v>0</v>
      </c>
      <c r="IB4">
        <v>2</v>
      </c>
      <c r="IC4">
        <v>10</v>
      </c>
    </row>
    <row r="5" spans="1:237" ht="15" thickBot="1" x14ac:dyDescent="0.4">
      <c r="A5" s="132">
        <v>44021.458298611113</v>
      </c>
      <c r="B5" s="131" t="s">
        <v>2551</v>
      </c>
      <c r="C5" s="2"/>
      <c r="D5" s="131"/>
      <c r="E5" s="131" t="s">
        <v>1831</v>
      </c>
      <c r="F5" s="131" t="s">
        <v>1956</v>
      </c>
      <c r="G5" s="131" t="s">
        <v>1831</v>
      </c>
      <c r="H5" s="131" t="s">
        <v>1956</v>
      </c>
      <c r="I5" s="131" t="s">
        <v>9</v>
      </c>
      <c r="J5" s="131" t="s">
        <v>9</v>
      </c>
      <c r="K5" s="131" t="s">
        <v>1957</v>
      </c>
      <c r="L5" s="131" t="s">
        <v>7</v>
      </c>
      <c r="M5" s="131"/>
      <c r="N5" s="131" t="s">
        <v>7</v>
      </c>
      <c r="O5" s="131"/>
      <c r="P5" s="131"/>
      <c r="Q5" s="131" t="s">
        <v>20</v>
      </c>
      <c r="R5" s="131" t="s">
        <v>40</v>
      </c>
      <c r="S5" s="131" t="s">
        <v>20</v>
      </c>
      <c r="T5" s="131" t="s">
        <v>20</v>
      </c>
      <c r="U5" s="131" t="s">
        <v>20</v>
      </c>
      <c r="V5" s="131" t="s">
        <v>80</v>
      </c>
      <c r="W5" s="133">
        <v>1</v>
      </c>
      <c r="X5" s="131" t="s">
        <v>20</v>
      </c>
      <c r="Y5" s="131" t="s">
        <v>20</v>
      </c>
      <c r="Z5" s="131" t="s">
        <v>349</v>
      </c>
      <c r="AA5" s="131" t="s">
        <v>9</v>
      </c>
      <c r="AB5" s="131" t="s">
        <v>1958</v>
      </c>
      <c r="AC5" s="131" t="s">
        <v>9</v>
      </c>
      <c r="AD5" s="131" t="s">
        <v>1959</v>
      </c>
      <c r="AE5" s="131" t="s">
        <v>7</v>
      </c>
      <c r="AF5" s="131" t="s">
        <v>20</v>
      </c>
      <c r="AG5" s="131" t="s">
        <v>1960</v>
      </c>
      <c r="AH5" s="131" t="s">
        <v>7</v>
      </c>
      <c r="AI5" s="131"/>
      <c r="AJ5" s="133">
        <v>0</v>
      </c>
      <c r="AK5" s="131">
        <v>0</v>
      </c>
      <c r="AL5" s="133">
        <v>0</v>
      </c>
      <c r="AM5" s="131">
        <v>0</v>
      </c>
      <c r="AN5" s="133">
        <v>7</v>
      </c>
      <c r="AO5" s="131">
        <v>30</v>
      </c>
      <c r="AP5" s="131">
        <v>600</v>
      </c>
      <c r="AQ5" s="133">
        <v>2</v>
      </c>
      <c r="AR5" s="133">
        <v>2</v>
      </c>
      <c r="AS5" s="133">
        <v>3</v>
      </c>
      <c r="AT5" s="133">
        <v>4</v>
      </c>
      <c r="AU5" s="133">
        <v>1</v>
      </c>
      <c r="AV5" s="133">
        <v>1</v>
      </c>
      <c r="AW5" s="133">
        <v>3</v>
      </c>
      <c r="AX5" s="133">
        <v>1</v>
      </c>
      <c r="AY5" s="133">
        <v>1</v>
      </c>
      <c r="AZ5" s="133">
        <v>1</v>
      </c>
      <c r="BA5" s="133">
        <v>1</v>
      </c>
      <c r="BB5" s="133">
        <v>3</v>
      </c>
      <c r="BC5" s="133">
        <v>1</v>
      </c>
      <c r="BD5" s="133">
        <v>2</v>
      </c>
      <c r="BE5" s="133">
        <v>2</v>
      </c>
      <c r="BF5" s="133">
        <v>1</v>
      </c>
      <c r="BG5" s="133">
        <v>3</v>
      </c>
      <c r="BH5" s="133">
        <v>1</v>
      </c>
      <c r="BI5" s="133">
        <v>1</v>
      </c>
      <c r="BJ5" s="133">
        <v>1</v>
      </c>
      <c r="BK5" s="133">
        <v>3</v>
      </c>
      <c r="BL5" s="133">
        <v>3</v>
      </c>
      <c r="BM5" s="133">
        <v>0</v>
      </c>
      <c r="BN5" s="133">
        <v>1</v>
      </c>
      <c r="BO5" s="133">
        <v>0</v>
      </c>
      <c r="BP5" s="133">
        <v>0</v>
      </c>
      <c r="BQ5" s="133">
        <v>2</v>
      </c>
      <c r="BR5" s="133">
        <v>1</v>
      </c>
      <c r="BS5" s="133">
        <v>0</v>
      </c>
      <c r="BT5" s="133">
        <v>2</v>
      </c>
      <c r="BU5" s="133">
        <v>3</v>
      </c>
      <c r="BV5" s="133">
        <v>0</v>
      </c>
      <c r="BW5" s="133">
        <v>0</v>
      </c>
      <c r="BX5" s="133">
        <v>0</v>
      </c>
      <c r="BY5" s="133">
        <v>1</v>
      </c>
      <c r="BZ5" s="133">
        <v>2</v>
      </c>
      <c r="CA5" s="133">
        <v>3</v>
      </c>
      <c r="CB5" s="133">
        <v>0</v>
      </c>
      <c r="CC5" s="133">
        <v>3</v>
      </c>
      <c r="CD5" s="133">
        <v>3</v>
      </c>
      <c r="CE5" s="133">
        <v>0</v>
      </c>
      <c r="CF5" s="133">
        <v>2</v>
      </c>
      <c r="CG5" s="133">
        <v>0</v>
      </c>
      <c r="CH5" s="133">
        <v>1</v>
      </c>
      <c r="CI5" s="133">
        <v>0</v>
      </c>
      <c r="CJ5" s="133">
        <v>0</v>
      </c>
      <c r="CK5" s="133">
        <v>3</v>
      </c>
      <c r="CL5" s="133">
        <v>0</v>
      </c>
      <c r="CM5" s="133">
        <v>1</v>
      </c>
      <c r="CN5" s="133">
        <v>0</v>
      </c>
      <c r="CO5" s="133">
        <v>2</v>
      </c>
      <c r="CP5" s="133">
        <v>0</v>
      </c>
      <c r="CQ5" s="133">
        <v>0</v>
      </c>
      <c r="CR5" s="133">
        <v>2</v>
      </c>
      <c r="CS5" s="133">
        <v>0</v>
      </c>
      <c r="CT5" s="133">
        <v>3</v>
      </c>
      <c r="CU5" s="133">
        <v>0</v>
      </c>
      <c r="CV5" s="133">
        <v>3</v>
      </c>
      <c r="CW5" s="133">
        <v>2</v>
      </c>
      <c r="CX5" s="133">
        <v>3</v>
      </c>
      <c r="CY5" s="133">
        <v>3</v>
      </c>
      <c r="CZ5" s="133">
        <v>4</v>
      </c>
      <c r="DA5" s="133">
        <v>2</v>
      </c>
      <c r="DB5" s="133">
        <v>3</v>
      </c>
      <c r="DC5" s="133">
        <v>1</v>
      </c>
      <c r="DD5" s="133">
        <v>4</v>
      </c>
      <c r="DE5" s="133">
        <v>1</v>
      </c>
      <c r="DF5" s="133">
        <v>3</v>
      </c>
      <c r="DG5" s="133">
        <v>4</v>
      </c>
      <c r="DH5" s="133">
        <v>2</v>
      </c>
      <c r="DI5" s="133">
        <v>1</v>
      </c>
      <c r="DJ5" s="133">
        <v>3</v>
      </c>
      <c r="DK5" s="133">
        <v>3</v>
      </c>
      <c r="DL5" s="133">
        <v>3</v>
      </c>
      <c r="DM5" s="133">
        <v>4</v>
      </c>
      <c r="DN5" s="133">
        <v>4</v>
      </c>
      <c r="DO5" s="135">
        <v>0.5</v>
      </c>
      <c r="DP5" s="131" t="s">
        <v>1961</v>
      </c>
      <c r="DQ5" s="135">
        <v>0.33333333333333331</v>
      </c>
      <c r="DR5" s="133">
        <v>7</v>
      </c>
      <c r="DS5" s="131" t="s">
        <v>26</v>
      </c>
      <c r="DT5" s="131" t="s">
        <v>68</v>
      </c>
      <c r="DU5" s="131" t="s">
        <v>69</v>
      </c>
      <c r="DV5" s="131" t="s">
        <v>26</v>
      </c>
      <c r="DW5" s="131" t="s">
        <v>26</v>
      </c>
      <c r="DX5" s="131" t="s">
        <v>26</v>
      </c>
      <c r="DY5" s="131" t="s">
        <v>26</v>
      </c>
      <c r="DZ5" s="131" t="s">
        <v>26</v>
      </c>
      <c r="EA5" s="131" t="s">
        <v>103</v>
      </c>
      <c r="EB5" s="131" t="s">
        <v>378</v>
      </c>
      <c r="EC5" s="131" t="s">
        <v>26</v>
      </c>
      <c r="ED5" s="131" t="s">
        <v>26</v>
      </c>
      <c r="EE5" s="131" t="s">
        <v>101</v>
      </c>
      <c r="EF5" s="131" t="s">
        <v>100</v>
      </c>
      <c r="EG5" s="133">
        <v>20</v>
      </c>
      <c r="EH5" s="131" t="s">
        <v>7</v>
      </c>
      <c r="EI5" s="131" t="s">
        <v>9</v>
      </c>
      <c r="EJ5" s="131" t="s">
        <v>1962</v>
      </c>
      <c r="EK5" s="131" t="s">
        <v>96</v>
      </c>
      <c r="EL5" s="131" t="s">
        <v>96</v>
      </c>
      <c r="EM5" s="133">
        <v>5</v>
      </c>
      <c r="EN5" s="133">
        <v>3</v>
      </c>
      <c r="EO5" s="133">
        <v>4</v>
      </c>
      <c r="EP5" s="133">
        <v>1</v>
      </c>
      <c r="EQ5" s="131" t="s">
        <v>1346</v>
      </c>
      <c r="ER5" s="131" t="s">
        <v>16</v>
      </c>
      <c r="ES5" s="131" t="s">
        <v>20</v>
      </c>
      <c r="ET5" s="131" t="s">
        <v>18</v>
      </c>
      <c r="EU5" s="131" t="s">
        <v>19</v>
      </c>
      <c r="EV5" s="133">
        <v>3</v>
      </c>
      <c r="EW5" s="133">
        <v>3</v>
      </c>
      <c r="EX5" s="133">
        <v>3</v>
      </c>
      <c r="EY5" s="133">
        <v>5</v>
      </c>
      <c r="EZ5" s="131" t="s">
        <v>1963</v>
      </c>
      <c r="FA5" s="131" t="s">
        <v>14</v>
      </c>
      <c r="FB5" s="131" t="s">
        <v>9</v>
      </c>
      <c r="FC5" s="131" t="s">
        <v>94</v>
      </c>
      <c r="FD5" s="131" t="s">
        <v>162</v>
      </c>
      <c r="FE5" s="131" t="s">
        <v>7</v>
      </c>
      <c r="FF5" s="131" t="s">
        <v>7</v>
      </c>
      <c r="FG5" s="131" t="s">
        <v>7</v>
      </c>
      <c r="FH5" s="131" t="s">
        <v>93</v>
      </c>
      <c r="FI5" s="131" t="s">
        <v>57</v>
      </c>
      <c r="FJ5" s="131" t="s">
        <v>9</v>
      </c>
      <c r="FK5" s="131" t="s">
        <v>7</v>
      </c>
      <c r="FL5" s="131"/>
      <c r="FM5" s="131" t="s">
        <v>122</v>
      </c>
      <c r="FN5" s="131" t="s">
        <v>9</v>
      </c>
      <c r="FO5" s="131" t="s">
        <v>9</v>
      </c>
      <c r="FP5" s="131" t="s">
        <v>7</v>
      </c>
      <c r="FQ5" s="131"/>
      <c r="FR5" s="131" t="s">
        <v>7</v>
      </c>
      <c r="FS5" s="131" t="s">
        <v>7</v>
      </c>
      <c r="FT5" s="131"/>
      <c r="FU5" s="131"/>
      <c r="FV5" s="131"/>
      <c r="FW5" s="131" t="s">
        <v>6</v>
      </c>
      <c r="FX5" s="131"/>
      <c r="FY5" s="131"/>
      <c r="FZ5" s="131"/>
      <c r="GA5" s="131"/>
      <c r="GB5" s="133">
        <v>3</v>
      </c>
      <c r="GC5" s="131"/>
      <c r="GD5" s="131"/>
      <c r="GE5" s="131"/>
      <c r="GF5" s="131" t="s">
        <v>5</v>
      </c>
      <c r="GG5" s="131"/>
      <c r="GH5" s="131"/>
      <c r="GI5" s="131"/>
      <c r="GJ5" s="131"/>
      <c r="GK5" s="131"/>
      <c r="GL5" s="131"/>
      <c r="GM5" s="131"/>
      <c r="GN5" s="131" t="s">
        <v>4</v>
      </c>
      <c r="GO5" s="131"/>
      <c r="GP5" s="131"/>
      <c r="GQ5" s="131"/>
      <c r="GR5" s="131" t="s">
        <v>336</v>
      </c>
      <c r="GS5" s="131" t="s">
        <v>335</v>
      </c>
      <c r="GT5" s="131" t="s">
        <v>1</v>
      </c>
      <c r="GU5" s="131"/>
      <c r="GV5" s="131" t="s">
        <v>1</v>
      </c>
      <c r="GW5" s="131"/>
      <c r="GX5" s="131"/>
      <c r="GY5" s="131"/>
      <c r="GZ5" s="131"/>
      <c r="HA5" s="131"/>
      <c r="HB5" s="131"/>
      <c r="HC5" s="131"/>
      <c r="HD5" s="131"/>
      <c r="HE5" s="131"/>
      <c r="HF5" s="131"/>
      <c r="HG5" s="131"/>
      <c r="HH5" s="131"/>
      <c r="HI5" s="131"/>
      <c r="HJ5" s="131"/>
      <c r="HK5" s="131"/>
      <c r="HL5" s="130" t="s">
        <v>0</v>
      </c>
      <c r="HM5">
        <f t="shared" si="0"/>
        <v>53</v>
      </c>
      <c r="HN5">
        <f t="shared" si="1"/>
        <v>8</v>
      </c>
      <c r="HO5">
        <f t="shared" si="2"/>
        <v>1</v>
      </c>
      <c r="HP5" s="1">
        <f t="shared" si="3"/>
        <v>5</v>
      </c>
      <c r="HQ5" s="1">
        <f t="shared" si="4"/>
        <v>13</v>
      </c>
      <c r="HR5" s="1">
        <f t="shared" si="5"/>
        <v>13</v>
      </c>
      <c r="HS5" s="1">
        <f t="shared" si="6"/>
        <v>1</v>
      </c>
      <c r="HT5" s="1">
        <f t="shared" si="7"/>
        <v>59</v>
      </c>
      <c r="HU5" s="1">
        <f t="shared" si="8"/>
        <v>525</v>
      </c>
      <c r="HV5">
        <v>1</v>
      </c>
      <c r="HW5">
        <v>0</v>
      </c>
      <c r="HX5">
        <v>1</v>
      </c>
      <c r="HY5">
        <v>0</v>
      </c>
      <c r="HZ5">
        <v>1</v>
      </c>
      <c r="IA5">
        <v>0</v>
      </c>
      <c r="IB5">
        <v>1</v>
      </c>
      <c r="IC5">
        <v>4</v>
      </c>
    </row>
    <row r="6" spans="1:237" ht="15" thickBot="1" x14ac:dyDescent="0.4">
      <c r="A6" s="132">
        <v>44021.43822916667</v>
      </c>
      <c r="B6" s="131" t="s">
        <v>2552</v>
      </c>
      <c r="C6" s="2"/>
      <c r="D6" s="131"/>
      <c r="E6" s="131" t="s">
        <v>1831</v>
      </c>
      <c r="F6" s="131" t="s">
        <v>1824</v>
      </c>
      <c r="G6" s="131" t="s">
        <v>1831</v>
      </c>
      <c r="H6" s="131" t="s">
        <v>1824</v>
      </c>
      <c r="I6" s="131" t="s">
        <v>9</v>
      </c>
      <c r="J6" s="131" t="s">
        <v>7</v>
      </c>
      <c r="K6" s="131"/>
      <c r="L6" s="131" t="s">
        <v>7</v>
      </c>
      <c r="M6" s="131"/>
      <c r="N6" s="131" t="s">
        <v>7</v>
      </c>
      <c r="O6" s="131"/>
      <c r="P6" s="131"/>
      <c r="Q6" s="131" t="s">
        <v>20</v>
      </c>
      <c r="R6" s="131" t="s">
        <v>40</v>
      </c>
      <c r="S6" s="131" t="s">
        <v>20</v>
      </c>
      <c r="T6" s="131" t="s">
        <v>20</v>
      </c>
      <c r="U6" s="131" t="s">
        <v>494</v>
      </c>
      <c r="V6" s="131" t="s">
        <v>39</v>
      </c>
      <c r="W6" s="131" t="s">
        <v>20</v>
      </c>
      <c r="X6" s="131" t="s">
        <v>79</v>
      </c>
      <c r="Y6" s="133">
        <v>3</v>
      </c>
      <c r="Z6" s="131" t="s">
        <v>38</v>
      </c>
      <c r="AA6" s="131" t="s">
        <v>9</v>
      </c>
      <c r="AB6" s="131" t="s">
        <v>1955</v>
      </c>
      <c r="AC6" s="131" t="s">
        <v>7</v>
      </c>
      <c r="AD6" s="131"/>
      <c r="AE6" s="131" t="s">
        <v>9</v>
      </c>
      <c r="AF6" s="131" t="s">
        <v>172</v>
      </c>
      <c r="AG6" s="131" t="s">
        <v>34</v>
      </c>
      <c r="AH6" s="131" t="s">
        <v>7</v>
      </c>
      <c r="AI6" s="131"/>
      <c r="AJ6" s="133">
        <v>7</v>
      </c>
      <c r="AK6" s="131">
        <v>120</v>
      </c>
      <c r="AL6" s="133">
        <v>7</v>
      </c>
      <c r="AM6" s="131">
        <v>30</v>
      </c>
      <c r="AN6" s="133">
        <v>7</v>
      </c>
      <c r="AO6" s="131">
        <v>20</v>
      </c>
      <c r="AP6" s="131">
        <v>360</v>
      </c>
      <c r="AQ6" s="133">
        <v>4</v>
      </c>
      <c r="AR6" s="133">
        <v>4</v>
      </c>
      <c r="AS6" s="133">
        <v>1</v>
      </c>
      <c r="AT6" s="133">
        <v>1</v>
      </c>
      <c r="AU6" s="133">
        <v>4</v>
      </c>
      <c r="AV6" s="133">
        <v>1</v>
      </c>
      <c r="AW6" s="133">
        <v>1</v>
      </c>
      <c r="AX6" s="133">
        <v>4</v>
      </c>
      <c r="AY6" s="133">
        <v>1</v>
      </c>
      <c r="AZ6" s="133">
        <v>4</v>
      </c>
      <c r="BA6" s="133">
        <v>4</v>
      </c>
      <c r="BB6" s="133">
        <v>1</v>
      </c>
      <c r="BC6" s="133">
        <v>1</v>
      </c>
      <c r="BD6" s="133">
        <v>1</v>
      </c>
      <c r="BE6" s="133">
        <v>4</v>
      </c>
      <c r="BF6" s="133">
        <v>4</v>
      </c>
      <c r="BG6" s="133">
        <v>1</v>
      </c>
      <c r="BH6" s="133">
        <v>1</v>
      </c>
      <c r="BI6" s="133">
        <v>1</v>
      </c>
      <c r="BJ6" s="133">
        <v>4</v>
      </c>
      <c r="BK6" s="133">
        <v>0</v>
      </c>
      <c r="BL6" s="133">
        <v>0</v>
      </c>
      <c r="BM6" s="133">
        <v>0</v>
      </c>
      <c r="BN6" s="133">
        <v>0</v>
      </c>
      <c r="BO6" s="133">
        <v>4</v>
      </c>
      <c r="BP6" s="133">
        <v>0</v>
      </c>
      <c r="BQ6" s="133">
        <v>0</v>
      </c>
      <c r="BR6" s="133">
        <v>0</v>
      </c>
      <c r="BS6" s="133">
        <v>4</v>
      </c>
      <c r="BT6" s="133">
        <v>0</v>
      </c>
      <c r="BU6" s="133">
        <v>0</v>
      </c>
      <c r="BV6" s="133">
        <v>0</v>
      </c>
      <c r="BW6" s="133">
        <v>4</v>
      </c>
      <c r="BX6" s="133">
        <v>0</v>
      </c>
      <c r="BY6" s="133">
        <v>0</v>
      </c>
      <c r="BZ6" s="133">
        <v>0</v>
      </c>
      <c r="CA6" s="133">
        <v>0</v>
      </c>
      <c r="CB6" s="133">
        <v>0</v>
      </c>
      <c r="CC6" s="133">
        <v>0</v>
      </c>
      <c r="CD6" s="133">
        <v>0</v>
      </c>
      <c r="CE6" s="133">
        <v>0</v>
      </c>
      <c r="CF6" s="133">
        <v>0</v>
      </c>
      <c r="CG6" s="133">
        <v>0</v>
      </c>
      <c r="CH6" s="133">
        <v>4</v>
      </c>
      <c r="CI6" s="133">
        <v>0</v>
      </c>
      <c r="CJ6" s="133">
        <v>0</v>
      </c>
      <c r="CK6" s="133">
        <v>0</v>
      </c>
      <c r="CL6" s="133">
        <v>0</v>
      </c>
      <c r="CM6" s="133">
        <v>0</v>
      </c>
      <c r="CN6" s="133">
        <v>0</v>
      </c>
      <c r="CO6" s="133">
        <v>0</v>
      </c>
      <c r="CP6" s="133">
        <v>4</v>
      </c>
      <c r="CQ6" s="133">
        <v>0</v>
      </c>
      <c r="CR6" s="133">
        <v>0</v>
      </c>
      <c r="CS6" s="133">
        <v>4</v>
      </c>
      <c r="CT6" s="133">
        <v>0</v>
      </c>
      <c r="CU6" s="133">
        <v>0</v>
      </c>
      <c r="CV6" s="133">
        <v>1</v>
      </c>
      <c r="CW6" s="133">
        <v>1</v>
      </c>
      <c r="CX6" s="133">
        <v>1</v>
      </c>
      <c r="CY6" s="133">
        <v>1</v>
      </c>
      <c r="CZ6" s="133">
        <v>1</v>
      </c>
      <c r="DA6" s="133">
        <v>1</v>
      </c>
      <c r="DB6" s="133">
        <v>1</v>
      </c>
      <c r="DC6" s="133">
        <v>1</v>
      </c>
      <c r="DD6" s="133">
        <v>1</v>
      </c>
      <c r="DE6" s="133">
        <v>1</v>
      </c>
      <c r="DF6" s="133">
        <v>1</v>
      </c>
      <c r="DG6" s="133">
        <v>1</v>
      </c>
      <c r="DH6" s="133">
        <v>1</v>
      </c>
      <c r="DI6" s="133">
        <v>1</v>
      </c>
      <c r="DJ6" s="133">
        <v>1</v>
      </c>
      <c r="DK6" s="133">
        <v>1</v>
      </c>
      <c r="DL6" s="133">
        <v>1</v>
      </c>
      <c r="DM6" s="133">
        <v>1</v>
      </c>
      <c r="DN6" s="133">
        <v>1</v>
      </c>
      <c r="DO6" s="131" t="s">
        <v>733</v>
      </c>
      <c r="DP6" s="133">
        <v>3</v>
      </c>
      <c r="DQ6" s="131" t="s">
        <v>731</v>
      </c>
      <c r="DR6" s="133">
        <v>9</v>
      </c>
      <c r="DS6" s="131" t="s">
        <v>26</v>
      </c>
      <c r="DT6" s="131" t="s">
        <v>26</v>
      </c>
      <c r="DU6" s="131" t="s">
        <v>26</v>
      </c>
      <c r="DV6" s="131" t="s">
        <v>26</v>
      </c>
      <c r="DW6" s="131" t="s">
        <v>26</v>
      </c>
      <c r="DX6" s="131" t="s">
        <v>26</v>
      </c>
      <c r="DY6" s="131" t="s">
        <v>26</v>
      </c>
      <c r="DZ6" s="131" t="s">
        <v>26</v>
      </c>
      <c r="EA6" s="131" t="s">
        <v>26</v>
      </c>
      <c r="EB6" s="131" t="s">
        <v>102</v>
      </c>
      <c r="EC6" s="131" t="s">
        <v>26</v>
      </c>
      <c r="ED6" s="131" t="s">
        <v>26</v>
      </c>
      <c r="EE6" s="131" t="s">
        <v>66</v>
      </c>
      <c r="EF6" s="131" t="s">
        <v>23</v>
      </c>
      <c r="EG6" s="133">
        <v>120</v>
      </c>
      <c r="EH6" s="131" t="s">
        <v>7</v>
      </c>
      <c r="EI6" s="131" t="s">
        <v>7</v>
      </c>
      <c r="EJ6" s="131"/>
      <c r="EK6" s="131" t="s">
        <v>21</v>
      </c>
      <c r="EL6" s="131" t="s">
        <v>21</v>
      </c>
      <c r="EM6" s="133">
        <v>3</v>
      </c>
      <c r="EN6" s="133">
        <v>3</v>
      </c>
      <c r="EO6" s="133">
        <v>3</v>
      </c>
      <c r="EP6" s="133">
        <v>1</v>
      </c>
      <c r="EQ6" s="131" t="s">
        <v>19</v>
      </c>
      <c r="ER6" s="131" t="s">
        <v>16</v>
      </c>
      <c r="ES6" s="131" t="s">
        <v>20</v>
      </c>
      <c r="ET6" s="131" t="s">
        <v>20</v>
      </c>
      <c r="EU6" s="131" t="s">
        <v>20</v>
      </c>
      <c r="EV6" s="133">
        <v>3</v>
      </c>
      <c r="EW6" s="133">
        <v>1</v>
      </c>
      <c r="EX6" s="133">
        <v>3</v>
      </c>
      <c r="EY6" s="133">
        <v>5</v>
      </c>
      <c r="EZ6" s="131"/>
      <c r="FA6" s="131" t="s">
        <v>58</v>
      </c>
      <c r="FB6" s="131" t="s">
        <v>7</v>
      </c>
      <c r="FC6" s="131" t="s">
        <v>14</v>
      </c>
      <c r="FD6" s="131" t="s">
        <v>14</v>
      </c>
      <c r="FE6" s="131" t="s">
        <v>13</v>
      </c>
      <c r="FF6" s="131" t="s">
        <v>13</v>
      </c>
      <c r="FG6" s="131" t="s">
        <v>7</v>
      </c>
      <c r="FH6" s="131" t="s">
        <v>12</v>
      </c>
      <c r="FI6" s="131" t="s">
        <v>11</v>
      </c>
      <c r="FJ6" s="131" t="s">
        <v>7</v>
      </c>
      <c r="FK6" s="131" t="s">
        <v>7</v>
      </c>
      <c r="FL6" s="131"/>
      <c r="FM6" s="131" t="s">
        <v>730</v>
      </c>
      <c r="FN6" s="131" t="s">
        <v>7</v>
      </c>
      <c r="FO6" s="131" t="s">
        <v>7</v>
      </c>
      <c r="FP6" s="131" t="s">
        <v>9</v>
      </c>
      <c r="FQ6" s="131" t="s">
        <v>8</v>
      </c>
      <c r="FR6" s="131" t="s">
        <v>7</v>
      </c>
      <c r="FS6" s="131" t="s">
        <v>7</v>
      </c>
      <c r="FT6" s="131"/>
      <c r="FU6" s="131"/>
      <c r="FV6" s="131" t="s">
        <v>7</v>
      </c>
      <c r="FW6" s="131" t="s">
        <v>55</v>
      </c>
      <c r="FX6" s="131"/>
      <c r="FY6" s="131"/>
      <c r="FZ6" s="131"/>
      <c r="GA6" s="131"/>
      <c r="GB6" s="131"/>
      <c r="GC6" s="131"/>
      <c r="GD6" s="131"/>
      <c r="GE6" s="133">
        <v>8</v>
      </c>
      <c r="GF6" s="131" t="s">
        <v>5</v>
      </c>
      <c r="GG6" s="131"/>
      <c r="GH6" s="131"/>
      <c r="GI6" s="131"/>
      <c r="GJ6" s="131"/>
      <c r="GK6" s="131"/>
      <c r="GL6" s="131"/>
      <c r="GM6" s="131"/>
      <c r="GN6" s="131"/>
      <c r="GO6" s="131"/>
      <c r="GP6" s="131"/>
      <c r="GQ6" s="131"/>
      <c r="GR6" s="131"/>
      <c r="GS6" s="131"/>
      <c r="GT6" s="131"/>
      <c r="GU6" s="131"/>
      <c r="GV6" s="131" t="s">
        <v>54</v>
      </c>
      <c r="GW6" s="131"/>
      <c r="GX6" s="131"/>
      <c r="GY6" s="131"/>
      <c r="GZ6" s="131" t="s">
        <v>141</v>
      </c>
      <c r="HA6" s="131" t="s">
        <v>1</v>
      </c>
      <c r="HB6" s="131" t="s">
        <v>1</v>
      </c>
      <c r="HC6" s="131"/>
      <c r="HD6" s="131" t="s">
        <v>1</v>
      </c>
      <c r="HE6" s="131"/>
      <c r="HF6" s="131"/>
      <c r="HG6" s="131"/>
      <c r="HH6" s="131"/>
      <c r="HI6" s="131"/>
      <c r="HJ6" s="131"/>
      <c r="HK6" s="131"/>
      <c r="HL6" s="130" t="s">
        <v>0</v>
      </c>
      <c r="HM6">
        <f t="shared" si="0"/>
        <v>19</v>
      </c>
      <c r="HN6">
        <f t="shared" si="1"/>
        <v>0</v>
      </c>
      <c r="HO6">
        <f t="shared" si="2"/>
        <v>24</v>
      </c>
      <c r="HP6" s="1">
        <f t="shared" si="3"/>
        <v>0</v>
      </c>
      <c r="HQ6" s="1">
        <f t="shared" si="4"/>
        <v>0</v>
      </c>
      <c r="HR6" s="1">
        <f t="shared" si="5"/>
        <v>0</v>
      </c>
      <c r="HS6" s="1">
        <f t="shared" si="6"/>
        <v>0</v>
      </c>
      <c r="HT6" s="1">
        <f t="shared" si="7"/>
        <v>23</v>
      </c>
      <c r="HU6" s="1">
        <f t="shared" si="8"/>
        <v>7910</v>
      </c>
      <c r="HV6">
        <v>0</v>
      </c>
      <c r="HW6">
        <v>0</v>
      </c>
      <c r="HX6">
        <v>0</v>
      </c>
      <c r="HY6">
        <v>0</v>
      </c>
      <c r="HZ6">
        <v>0</v>
      </c>
      <c r="IA6">
        <v>0</v>
      </c>
      <c r="IB6">
        <v>0</v>
      </c>
      <c r="IC6">
        <v>0</v>
      </c>
    </row>
    <row r="7" spans="1:237" ht="15" thickBot="1" x14ac:dyDescent="0.4">
      <c r="A7" s="132">
        <v>44020.721608796295</v>
      </c>
      <c r="B7" s="131" t="s">
        <v>2554</v>
      </c>
      <c r="C7" s="2"/>
      <c r="D7" s="190"/>
      <c r="E7" s="131" t="s">
        <v>1831</v>
      </c>
      <c r="F7" s="131" t="s">
        <v>1826</v>
      </c>
      <c r="G7" s="131" t="s">
        <v>1831</v>
      </c>
      <c r="H7" s="131" t="s">
        <v>1826</v>
      </c>
      <c r="I7" s="131" t="s">
        <v>9</v>
      </c>
      <c r="J7" s="131" t="s">
        <v>7</v>
      </c>
      <c r="K7" s="131"/>
      <c r="L7" s="131" t="s">
        <v>9</v>
      </c>
      <c r="M7" s="131" t="s">
        <v>351</v>
      </c>
      <c r="N7" s="131" t="s">
        <v>7</v>
      </c>
      <c r="O7" s="131"/>
      <c r="P7" s="131" t="s">
        <v>20</v>
      </c>
      <c r="Q7" s="131" t="s">
        <v>20</v>
      </c>
      <c r="R7" s="131" t="s">
        <v>40</v>
      </c>
      <c r="S7" s="131" t="s">
        <v>20</v>
      </c>
      <c r="T7" s="131" t="s">
        <v>20</v>
      </c>
      <c r="U7" s="133">
        <v>1</v>
      </c>
      <c r="V7" s="131" t="s">
        <v>194</v>
      </c>
      <c r="W7" s="131" t="s">
        <v>20</v>
      </c>
      <c r="X7" s="131" t="s">
        <v>20</v>
      </c>
      <c r="Y7" s="131" t="s">
        <v>20</v>
      </c>
      <c r="Z7" s="131" t="s">
        <v>133</v>
      </c>
      <c r="AA7" s="131" t="s">
        <v>9</v>
      </c>
      <c r="AB7" s="131" t="s">
        <v>1898</v>
      </c>
      <c r="AC7" s="131" t="s">
        <v>9</v>
      </c>
      <c r="AD7" s="131" t="s">
        <v>1899</v>
      </c>
      <c r="AE7" s="131" t="s">
        <v>9</v>
      </c>
      <c r="AF7" s="131" t="s">
        <v>112</v>
      </c>
      <c r="AG7" s="131" t="s">
        <v>1900</v>
      </c>
      <c r="AH7" s="131" t="s">
        <v>9</v>
      </c>
      <c r="AI7" s="131" t="s">
        <v>1901</v>
      </c>
      <c r="AJ7" s="133">
        <v>6</v>
      </c>
      <c r="AK7" s="131">
        <v>60</v>
      </c>
      <c r="AL7" s="133">
        <v>0</v>
      </c>
      <c r="AM7" s="133">
        <v>0</v>
      </c>
      <c r="AN7" s="133">
        <v>1</v>
      </c>
      <c r="AO7" s="133">
        <v>20</v>
      </c>
      <c r="AP7" s="133">
        <v>420</v>
      </c>
      <c r="AQ7" s="133">
        <v>4</v>
      </c>
      <c r="AR7" s="133">
        <v>4</v>
      </c>
      <c r="AS7" s="133">
        <v>3</v>
      </c>
      <c r="AT7" s="133">
        <v>3</v>
      </c>
      <c r="AU7" s="133">
        <v>3</v>
      </c>
      <c r="AV7" s="133">
        <v>3</v>
      </c>
      <c r="AW7" s="133">
        <v>4</v>
      </c>
      <c r="AX7" s="133">
        <v>4</v>
      </c>
      <c r="AY7" s="133">
        <v>1</v>
      </c>
      <c r="AZ7" s="133">
        <v>4</v>
      </c>
      <c r="BA7" s="133">
        <v>3</v>
      </c>
      <c r="BB7" s="133">
        <v>3</v>
      </c>
      <c r="BC7" s="133">
        <v>1</v>
      </c>
      <c r="BD7" s="133">
        <v>3</v>
      </c>
      <c r="BE7" s="133">
        <v>3</v>
      </c>
      <c r="BF7" s="133">
        <v>3</v>
      </c>
      <c r="BG7" s="133">
        <v>4</v>
      </c>
      <c r="BH7" s="133">
        <v>3</v>
      </c>
      <c r="BI7" s="133">
        <v>3</v>
      </c>
      <c r="BJ7" s="133">
        <v>3</v>
      </c>
      <c r="BK7" s="133">
        <v>1</v>
      </c>
      <c r="BL7" s="133">
        <v>3</v>
      </c>
      <c r="BM7" s="133">
        <v>3</v>
      </c>
      <c r="BN7" s="133">
        <v>3</v>
      </c>
      <c r="BO7" s="133">
        <v>3</v>
      </c>
      <c r="BP7" s="133">
        <v>3</v>
      </c>
      <c r="BQ7" s="133">
        <v>3</v>
      </c>
      <c r="BR7" s="133">
        <v>1</v>
      </c>
      <c r="BS7" s="133">
        <v>3</v>
      </c>
      <c r="BT7" s="133">
        <v>3</v>
      </c>
      <c r="BU7" s="133">
        <v>3</v>
      </c>
      <c r="BV7" s="133">
        <v>3</v>
      </c>
      <c r="BW7" s="133">
        <v>3</v>
      </c>
      <c r="BX7" s="133">
        <v>1</v>
      </c>
      <c r="BY7" s="133">
        <v>3</v>
      </c>
      <c r="BZ7" s="133">
        <v>3</v>
      </c>
      <c r="CA7" s="133">
        <v>3</v>
      </c>
      <c r="CB7" s="133">
        <v>3</v>
      </c>
      <c r="CC7" s="133">
        <v>3</v>
      </c>
      <c r="CD7" s="133">
        <v>3</v>
      </c>
      <c r="CE7" s="133">
        <v>3</v>
      </c>
      <c r="CF7" s="133">
        <v>3</v>
      </c>
      <c r="CG7" s="133">
        <v>1</v>
      </c>
      <c r="CH7" s="133">
        <v>3</v>
      </c>
      <c r="CI7" s="133">
        <v>3</v>
      </c>
      <c r="CJ7" s="133">
        <v>1</v>
      </c>
      <c r="CK7" s="133">
        <v>3</v>
      </c>
      <c r="CL7" s="133">
        <v>0</v>
      </c>
      <c r="CM7" s="133">
        <v>3</v>
      </c>
      <c r="CN7" s="133">
        <v>0</v>
      </c>
      <c r="CO7" s="133">
        <v>0</v>
      </c>
      <c r="CP7" s="133">
        <v>3</v>
      </c>
      <c r="CQ7" s="133">
        <v>0</v>
      </c>
      <c r="CR7" s="133">
        <v>3</v>
      </c>
      <c r="CS7" s="133">
        <v>3</v>
      </c>
      <c r="CT7" s="133">
        <v>3</v>
      </c>
      <c r="CU7" s="133">
        <v>3</v>
      </c>
      <c r="CV7" s="133">
        <v>3</v>
      </c>
      <c r="CW7" s="133">
        <v>1</v>
      </c>
      <c r="CX7" s="133">
        <v>3</v>
      </c>
      <c r="CY7" s="133">
        <v>3</v>
      </c>
      <c r="CZ7" s="133">
        <v>3</v>
      </c>
      <c r="DA7" s="133">
        <v>1</v>
      </c>
      <c r="DB7" s="133">
        <v>3</v>
      </c>
      <c r="DC7" s="133">
        <v>3</v>
      </c>
      <c r="DD7" s="133">
        <v>3</v>
      </c>
      <c r="DE7" s="133">
        <v>1</v>
      </c>
      <c r="DF7" s="133">
        <v>2</v>
      </c>
      <c r="DG7" s="133">
        <v>1</v>
      </c>
      <c r="DH7" s="133">
        <v>3</v>
      </c>
      <c r="DI7" s="133">
        <v>3</v>
      </c>
      <c r="DJ7" s="133">
        <v>3</v>
      </c>
      <c r="DK7" s="133">
        <v>3</v>
      </c>
      <c r="DL7" s="133">
        <v>3</v>
      </c>
      <c r="DM7" s="133">
        <v>1</v>
      </c>
      <c r="DN7" s="133">
        <v>1</v>
      </c>
      <c r="DO7" s="135">
        <v>0.9375</v>
      </c>
      <c r="DP7" s="133">
        <v>10</v>
      </c>
      <c r="DQ7" s="135">
        <v>0.27083333333333331</v>
      </c>
      <c r="DR7" s="133">
        <v>7.5</v>
      </c>
      <c r="DS7" s="131" t="s">
        <v>26</v>
      </c>
      <c r="DT7" s="131" t="s">
        <v>26</v>
      </c>
      <c r="DU7" s="131" t="s">
        <v>26</v>
      </c>
      <c r="DV7" s="131" t="s">
        <v>26</v>
      </c>
      <c r="DW7" s="131" t="s">
        <v>26</v>
      </c>
      <c r="DX7" s="131" t="s">
        <v>26</v>
      </c>
      <c r="DY7" s="131" t="s">
        <v>26</v>
      </c>
      <c r="DZ7" s="131" t="s">
        <v>26</v>
      </c>
      <c r="EA7" s="131" t="s">
        <v>26</v>
      </c>
      <c r="EB7" s="131" t="s">
        <v>7</v>
      </c>
      <c r="EC7" s="131" t="s">
        <v>26</v>
      </c>
      <c r="ED7" s="131" t="s">
        <v>26</v>
      </c>
      <c r="EE7" s="131" t="s">
        <v>66</v>
      </c>
      <c r="EF7" s="131" t="s">
        <v>23</v>
      </c>
      <c r="EG7" s="133">
        <v>360</v>
      </c>
      <c r="EH7" s="131" t="s">
        <v>7</v>
      </c>
      <c r="EI7" s="131" t="s">
        <v>7</v>
      </c>
      <c r="EJ7" s="131"/>
      <c r="EK7" s="131" t="s">
        <v>21</v>
      </c>
      <c r="EL7" s="131" t="s">
        <v>96</v>
      </c>
      <c r="EM7" s="133">
        <v>5</v>
      </c>
      <c r="EN7" s="133">
        <v>1</v>
      </c>
      <c r="EO7" s="133">
        <v>3</v>
      </c>
      <c r="EP7" s="133">
        <v>3</v>
      </c>
      <c r="EQ7" s="131" t="s">
        <v>1346</v>
      </c>
      <c r="ER7" s="131" t="s">
        <v>19</v>
      </c>
      <c r="ES7" s="131" t="s">
        <v>19</v>
      </c>
      <c r="ET7" s="131" t="s">
        <v>19</v>
      </c>
      <c r="EU7" s="131" t="s">
        <v>19</v>
      </c>
      <c r="EV7" s="133">
        <v>1</v>
      </c>
      <c r="EW7" s="133">
        <v>4</v>
      </c>
      <c r="EX7" s="133">
        <v>5</v>
      </c>
      <c r="EY7" s="133">
        <v>5</v>
      </c>
      <c r="EZ7" s="131" t="s">
        <v>1902</v>
      </c>
      <c r="FA7" s="131" t="s">
        <v>14</v>
      </c>
      <c r="FB7" s="131" t="s">
        <v>9</v>
      </c>
      <c r="FC7" s="131" t="s">
        <v>94</v>
      </c>
      <c r="FD7" s="131" t="s">
        <v>14</v>
      </c>
      <c r="FE7" s="131" t="s">
        <v>13</v>
      </c>
      <c r="FF7" s="131" t="s">
        <v>13</v>
      </c>
      <c r="FG7" s="131" t="s">
        <v>7</v>
      </c>
      <c r="FH7" s="131" t="s">
        <v>143</v>
      </c>
      <c r="FI7" s="131" t="s">
        <v>92</v>
      </c>
      <c r="FJ7" s="131" t="s">
        <v>7</v>
      </c>
      <c r="FK7" s="131" t="s">
        <v>7</v>
      </c>
      <c r="FL7" s="131"/>
      <c r="FM7" s="131" t="s">
        <v>1903</v>
      </c>
      <c r="FN7" s="131" t="s">
        <v>7</v>
      </c>
      <c r="FO7" s="131" t="s">
        <v>7</v>
      </c>
      <c r="FP7" s="131" t="s">
        <v>9</v>
      </c>
      <c r="FQ7" s="131"/>
      <c r="FR7" s="131" t="s">
        <v>7</v>
      </c>
      <c r="FS7" s="131" t="s">
        <v>9</v>
      </c>
      <c r="FT7" s="131" t="s">
        <v>1904</v>
      </c>
      <c r="FU7" s="131" t="s">
        <v>7</v>
      </c>
      <c r="FV7" s="131" t="s">
        <v>7</v>
      </c>
      <c r="FW7" s="131" t="s">
        <v>121</v>
      </c>
      <c r="FX7" s="133">
        <v>10</v>
      </c>
      <c r="FY7" s="131"/>
      <c r="FZ7" s="131"/>
      <c r="GA7" s="131"/>
      <c r="GB7" s="131"/>
      <c r="GC7" s="131"/>
      <c r="GD7" s="131"/>
      <c r="GE7" s="131"/>
      <c r="GF7" s="131" t="s">
        <v>5</v>
      </c>
      <c r="GG7" s="131"/>
      <c r="GH7" s="131"/>
      <c r="GI7" s="131"/>
      <c r="GJ7" s="131"/>
      <c r="GK7" s="131"/>
      <c r="GL7" s="131"/>
      <c r="GM7" s="131"/>
      <c r="GN7" s="131"/>
      <c r="GO7" s="131"/>
      <c r="GP7" s="131"/>
      <c r="GQ7" s="131"/>
      <c r="GR7" s="131"/>
      <c r="GS7" s="131"/>
      <c r="GT7" s="131"/>
      <c r="GU7" s="131"/>
      <c r="GV7" s="131" t="s">
        <v>54</v>
      </c>
      <c r="GW7" s="131" t="s">
        <v>53</v>
      </c>
      <c r="GX7" s="131" t="s">
        <v>1</v>
      </c>
      <c r="GY7" s="131"/>
      <c r="GZ7" s="131" t="s">
        <v>1</v>
      </c>
      <c r="HA7" s="131"/>
      <c r="HB7" s="131"/>
      <c r="HC7" s="131"/>
      <c r="HD7" s="131" t="s">
        <v>1</v>
      </c>
      <c r="HE7" s="131"/>
      <c r="HF7" s="131"/>
      <c r="HG7" s="131"/>
      <c r="HH7" s="131"/>
      <c r="HI7" s="131"/>
      <c r="HJ7" s="131"/>
      <c r="HK7" s="131"/>
      <c r="HL7" s="130" t="s">
        <v>0</v>
      </c>
      <c r="HM7">
        <f t="shared" si="0"/>
        <v>44</v>
      </c>
      <c r="HN7">
        <f t="shared" si="1"/>
        <v>12</v>
      </c>
      <c r="HO7">
        <f t="shared" si="2"/>
        <v>18</v>
      </c>
      <c r="HP7" s="1">
        <f t="shared" si="3"/>
        <v>12</v>
      </c>
      <c r="HQ7" s="1">
        <f t="shared" si="4"/>
        <v>16</v>
      </c>
      <c r="HR7" s="1">
        <f t="shared" si="5"/>
        <v>18</v>
      </c>
      <c r="HS7" s="1">
        <f t="shared" si="6"/>
        <v>13</v>
      </c>
      <c r="HT7" s="1">
        <f t="shared" si="7"/>
        <v>44</v>
      </c>
      <c r="HU7" s="1">
        <f t="shared" si="8"/>
        <v>2930</v>
      </c>
      <c r="HV7">
        <v>0</v>
      </c>
      <c r="HW7">
        <v>0</v>
      </c>
      <c r="HX7">
        <v>0</v>
      </c>
      <c r="HY7">
        <v>0</v>
      </c>
      <c r="HZ7">
        <v>0</v>
      </c>
      <c r="IA7">
        <v>0</v>
      </c>
      <c r="IB7">
        <v>0</v>
      </c>
      <c r="IC7">
        <v>0</v>
      </c>
    </row>
    <row r="8" spans="1:237" ht="15" thickBot="1" x14ac:dyDescent="0.4">
      <c r="A8" s="132">
        <v>44020.632569444446</v>
      </c>
      <c r="B8" s="131" t="s">
        <v>2557</v>
      </c>
      <c r="C8" s="2"/>
      <c r="D8" s="131"/>
      <c r="E8" s="131" t="s">
        <v>1831</v>
      </c>
      <c r="F8" s="131" t="s">
        <v>1849</v>
      </c>
      <c r="G8" s="131" t="s">
        <v>1831</v>
      </c>
      <c r="H8" s="131" t="s">
        <v>1849</v>
      </c>
      <c r="I8" s="131" t="s">
        <v>9</v>
      </c>
      <c r="J8" s="131" t="s">
        <v>7</v>
      </c>
      <c r="K8" s="131"/>
      <c r="L8" s="131" t="s">
        <v>7</v>
      </c>
      <c r="M8" s="131"/>
      <c r="N8" s="131" t="s">
        <v>9</v>
      </c>
      <c r="O8" s="131" t="s">
        <v>1850</v>
      </c>
      <c r="P8" s="131" t="s">
        <v>845</v>
      </c>
      <c r="Q8" s="131" t="s">
        <v>20</v>
      </c>
      <c r="R8" s="131" t="s">
        <v>40</v>
      </c>
      <c r="S8" s="133">
        <v>2</v>
      </c>
      <c r="T8" s="133">
        <v>4</v>
      </c>
      <c r="U8" s="133">
        <v>1</v>
      </c>
      <c r="V8" s="131" t="s">
        <v>39</v>
      </c>
      <c r="W8" s="131" t="s">
        <v>79</v>
      </c>
      <c r="X8" s="131" t="s">
        <v>20</v>
      </c>
      <c r="Y8" s="131" t="s">
        <v>20</v>
      </c>
      <c r="Z8" s="131" t="s">
        <v>38</v>
      </c>
      <c r="AA8" s="131" t="s">
        <v>9</v>
      </c>
      <c r="AB8" s="131" t="s">
        <v>1851</v>
      </c>
      <c r="AC8" s="131" t="s">
        <v>7</v>
      </c>
      <c r="AD8" s="131"/>
      <c r="AE8" s="131" t="s">
        <v>9</v>
      </c>
      <c r="AF8" s="131" t="s">
        <v>132</v>
      </c>
      <c r="AG8" s="131" t="s">
        <v>256</v>
      </c>
      <c r="AH8" s="131" t="s">
        <v>9</v>
      </c>
      <c r="AI8" s="131" t="s">
        <v>1852</v>
      </c>
      <c r="AJ8" s="133">
        <v>4</v>
      </c>
      <c r="AK8" s="131">
        <v>30</v>
      </c>
      <c r="AL8" s="133">
        <v>4</v>
      </c>
      <c r="AM8" s="131">
        <v>30</v>
      </c>
      <c r="AN8" s="133">
        <v>3</v>
      </c>
      <c r="AO8" s="131">
        <v>60</v>
      </c>
      <c r="AP8" s="131">
        <v>160</v>
      </c>
      <c r="AQ8" s="133">
        <v>2</v>
      </c>
      <c r="AR8" s="133">
        <v>2</v>
      </c>
      <c r="AS8" s="133">
        <v>3</v>
      </c>
      <c r="AT8" s="133">
        <v>3</v>
      </c>
      <c r="AU8" s="133">
        <v>2</v>
      </c>
      <c r="AV8" s="133">
        <v>3</v>
      </c>
      <c r="AW8" s="133">
        <v>4</v>
      </c>
      <c r="AX8" s="133">
        <v>1</v>
      </c>
      <c r="AY8" s="133">
        <v>2</v>
      </c>
      <c r="AZ8" s="133">
        <v>2</v>
      </c>
      <c r="BA8" s="133">
        <v>2</v>
      </c>
      <c r="BB8" s="133">
        <v>3</v>
      </c>
      <c r="BC8" s="133">
        <v>3</v>
      </c>
      <c r="BD8" s="133">
        <v>3</v>
      </c>
      <c r="BE8" s="133">
        <v>1</v>
      </c>
      <c r="BF8" s="133">
        <v>1</v>
      </c>
      <c r="BG8" s="133">
        <v>4</v>
      </c>
      <c r="BH8" s="133">
        <v>4</v>
      </c>
      <c r="BI8" s="133">
        <v>2</v>
      </c>
      <c r="BJ8" s="133">
        <v>2</v>
      </c>
      <c r="BK8" s="133">
        <v>3</v>
      </c>
      <c r="BL8" s="133">
        <v>3</v>
      </c>
      <c r="BM8" s="133">
        <v>3</v>
      </c>
      <c r="BN8" s="133">
        <v>3</v>
      </c>
      <c r="BO8" s="133">
        <v>1</v>
      </c>
      <c r="BP8" s="133">
        <v>4</v>
      </c>
      <c r="BQ8" s="133">
        <v>4</v>
      </c>
      <c r="BR8" s="133">
        <v>3</v>
      </c>
      <c r="BS8" s="133">
        <v>3</v>
      </c>
      <c r="BT8" s="133">
        <v>4</v>
      </c>
      <c r="BU8" s="133">
        <v>4</v>
      </c>
      <c r="BV8" s="133">
        <v>3</v>
      </c>
      <c r="BW8" s="133">
        <v>2</v>
      </c>
      <c r="BX8" s="133">
        <v>2</v>
      </c>
      <c r="BY8" s="133">
        <v>4</v>
      </c>
      <c r="BZ8" s="133">
        <v>4</v>
      </c>
      <c r="CA8" s="133">
        <v>3</v>
      </c>
      <c r="CB8" s="133">
        <v>2</v>
      </c>
      <c r="CC8" s="133">
        <v>4</v>
      </c>
      <c r="CD8" s="133">
        <v>4</v>
      </c>
      <c r="CE8" s="133">
        <v>4</v>
      </c>
      <c r="CF8" s="133">
        <v>2</v>
      </c>
      <c r="CG8" s="133">
        <v>2</v>
      </c>
      <c r="CH8" s="133">
        <v>2</v>
      </c>
      <c r="CI8" s="133">
        <v>3</v>
      </c>
      <c r="CJ8" s="133">
        <v>3</v>
      </c>
      <c r="CK8" s="133">
        <v>3</v>
      </c>
      <c r="CL8" s="133">
        <v>3</v>
      </c>
      <c r="CM8" s="133">
        <v>3</v>
      </c>
      <c r="CN8" s="133">
        <v>4</v>
      </c>
      <c r="CO8" s="133">
        <v>3</v>
      </c>
      <c r="CP8" s="133">
        <v>2</v>
      </c>
      <c r="CQ8" s="133">
        <v>1</v>
      </c>
      <c r="CR8" s="133">
        <v>1</v>
      </c>
      <c r="CS8" s="133">
        <v>2</v>
      </c>
      <c r="CT8" s="133">
        <v>4</v>
      </c>
      <c r="CU8" s="133">
        <v>2</v>
      </c>
      <c r="CV8" s="133">
        <v>3</v>
      </c>
      <c r="CW8" s="133">
        <v>3</v>
      </c>
      <c r="CX8" s="133">
        <v>2</v>
      </c>
      <c r="CY8" s="133">
        <v>3</v>
      </c>
      <c r="CZ8" s="133">
        <v>2</v>
      </c>
      <c r="DA8" s="133">
        <v>2</v>
      </c>
      <c r="DB8" s="133">
        <v>2</v>
      </c>
      <c r="DC8" s="133">
        <v>2</v>
      </c>
      <c r="DD8" s="133">
        <v>3</v>
      </c>
      <c r="DE8" s="133">
        <v>1</v>
      </c>
      <c r="DF8" s="133">
        <v>1</v>
      </c>
      <c r="DG8" s="133">
        <v>1</v>
      </c>
      <c r="DH8" s="133">
        <v>2</v>
      </c>
      <c r="DI8" s="133">
        <v>2</v>
      </c>
      <c r="DJ8" s="133">
        <v>1</v>
      </c>
      <c r="DK8" s="133">
        <v>1</v>
      </c>
      <c r="DL8" s="133">
        <v>1</v>
      </c>
      <c r="DM8" s="133">
        <v>2</v>
      </c>
      <c r="DN8" s="133">
        <v>2</v>
      </c>
      <c r="DO8" s="135">
        <v>0.97916666666666663</v>
      </c>
      <c r="DP8" s="131" t="s">
        <v>571</v>
      </c>
      <c r="DQ8" s="135">
        <v>0.3125</v>
      </c>
      <c r="DR8" s="133">
        <v>7</v>
      </c>
      <c r="DS8" s="131" t="s">
        <v>26</v>
      </c>
      <c r="DT8" s="131" t="s">
        <v>69</v>
      </c>
      <c r="DU8" s="131" t="s">
        <v>26</v>
      </c>
      <c r="DV8" s="131" t="s">
        <v>26</v>
      </c>
      <c r="DW8" s="131" t="s">
        <v>26</v>
      </c>
      <c r="DX8" s="131" t="s">
        <v>26</v>
      </c>
      <c r="DY8" s="131" t="s">
        <v>69</v>
      </c>
      <c r="DZ8" s="131" t="s">
        <v>103</v>
      </c>
      <c r="EA8" s="131" t="s">
        <v>26</v>
      </c>
      <c r="EB8" s="131" t="s">
        <v>102</v>
      </c>
      <c r="EC8" s="131" t="s">
        <v>26</v>
      </c>
      <c r="ED8" s="131" t="s">
        <v>26</v>
      </c>
      <c r="EE8" s="131" t="s">
        <v>66</v>
      </c>
      <c r="EF8" s="131" t="s">
        <v>100</v>
      </c>
      <c r="EG8" s="133">
        <v>120</v>
      </c>
      <c r="EH8" s="131" t="s">
        <v>9</v>
      </c>
      <c r="EI8" s="131" t="s">
        <v>9</v>
      </c>
      <c r="EJ8" s="131" t="s">
        <v>1853</v>
      </c>
      <c r="EK8" s="131" t="s">
        <v>60</v>
      </c>
      <c r="EL8" s="131" t="s">
        <v>60</v>
      </c>
      <c r="EM8" s="133">
        <v>4</v>
      </c>
      <c r="EN8" s="133">
        <v>1</v>
      </c>
      <c r="EO8" s="133">
        <v>3</v>
      </c>
      <c r="EP8" s="133">
        <v>3</v>
      </c>
      <c r="EQ8" s="131" t="s">
        <v>20</v>
      </c>
      <c r="ER8" s="131" t="s">
        <v>1346</v>
      </c>
      <c r="ES8" s="131" t="s">
        <v>19</v>
      </c>
      <c r="ET8" s="131" t="s">
        <v>16</v>
      </c>
      <c r="EU8" s="131" t="s">
        <v>18</v>
      </c>
      <c r="EV8" s="133">
        <v>1</v>
      </c>
      <c r="EW8" s="133">
        <v>2</v>
      </c>
      <c r="EX8" s="133">
        <v>1</v>
      </c>
      <c r="EY8" s="133">
        <v>3</v>
      </c>
      <c r="EZ8" s="131" t="s">
        <v>1854</v>
      </c>
      <c r="FA8" s="131" t="s">
        <v>94</v>
      </c>
      <c r="FB8" s="131" t="s">
        <v>7</v>
      </c>
      <c r="FC8" s="131" t="s">
        <v>94</v>
      </c>
      <c r="FD8" s="131" t="s">
        <v>94</v>
      </c>
      <c r="FE8" s="131" t="s">
        <v>7</v>
      </c>
      <c r="FF8" s="131" t="s">
        <v>13</v>
      </c>
      <c r="FG8" s="131" t="s">
        <v>7</v>
      </c>
      <c r="FH8" s="131" t="s">
        <v>12</v>
      </c>
      <c r="FI8" s="131" t="s">
        <v>11</v>
      </c>
      <c r="FJ8" s="131" t="s">
        <v>7</v>
      </c>
      <c r="FK8" s="131" t="s">
        <v>7</v>
      </c>
      <c r="FL8" s="133">
        <v>0</v>
      </c>
      <c r="FM8" s="131" t="s">
        <v>1855</v>
      </c>
      <c r="FN8" s="131" t="s">
        <v>7</v>
      </c>
      <c r="FO8" s="131" t="s">
        <v>7</v>
      </c>
      <c r="FP8" s="131" t="s">
        <v>9</v>
      </c>
      <c r="FQ8" s="131" t="s">
        <v>8</v>
      </c>
      <c r="FR8" s="131" t="s">
        <v>7</v>
      </c>
      <c r="FS8" s="131" t="s">
        <v>7</v>
      </c>
      <c r="FT8" s="131" t="s">
        <v>20</v>
      </c>
      <c r="FU8" s="131" t="s">
        <v>7</v>
      </c>
      <c r="FV8" s="131" t="s">
        <v>7</v>
      </c>
      <c r="FW8" s="131" t="s">
        <v>6</v>
      </c>
      <c r="FX8" s="131"/>
      <c r="FY8" s="131"/>
      <c r="FZ8" s="131"/>
      <c r="GA8" s="131"/>
      <c r="GB8" s="133">
        <v>1</v>
      </c>
      <c r="GC8" s="131"/>
      <c r="GD8" s="131"/>
      <c r="GE8" s="131"/>
      <c r="GF8" s="131" t="s">
        <v>5</v>
      </c>
      <c r="GG8" s="131"/>
      <c r="GH8" s="131"/>
      <c r="GI8" s="131"/>
      <c r="GJ8" s="131"/>
      <c r="GK8" s="131"/>
      <c r="GL8" s="131"/>
      <c r="GM8" s="131"/>
      <c r="GN8" s="131"/>
      <c r="GO8" s="131"/>
      <c r="GP8" s="131"/>
      <c r="GQ8" s="131"/>
      <c r="GR8" s="131"/>
      <c r="GS8" s="131"/>
      <c r="GT8" s="131"/>
      <c r="GU8" s="131"/>
      <c r="GV8" s="131" t="s">
        <v>54</v>
      </c>
      <c r="GW8" s="131"/>
      <c r="GX8" s="131" t="s">
        <v>184</v>
      </c>
      <c r="GY8" s="131" t="s">
        <v>1</v>
      </c>
      <c r="GZ8" s="131" t="s">
        <v>1</v>
      </c>
      <c r="HA8" s="131"/>
      <c r="HB8" s="131"/>
      <c r="HC8" s="131"/>
      <c r="HD8" s="131" t="s">
        <v>1</v>
      </c>
      <c r="HE8" s="131"/>
      <c r="HF8" s="131"/>
      <c r="HG8" s="131"/>
      <c r="HH8" s="131"/>
      <c r="HI8" s="131"/>
      <c r="HJ8" s="131"/>
      <c r="HK8" s="131"/>
      <c r="HL8" s="130" t="s">
        <v>0</v>
      </c>
      <c r="HM8">
        <f t="shared" si="0"/>
        <v>36</v>
      </c>
      <c r="HN8">
        <f t="shared" si="1"/>
        <v>16</v>
      </c>
      <c r="HO8">
        <f t="shared" si="2"/>
        <v>12</v>
      </c>
      <c r="HP8" s="1">
        <f t="shared" si="3"/>
        <v>21</v>
      </c>
      <c r="HQ8" s="1">
        <f t="shared" si="4"/>
        <v>20</v>
      </c>
      <c r="HR8" s="1">
        <f t="shared" si="5"/>
        <v>25</v>
      </c>
      <c r="HS8" s="1">
        <f t="shared" si="6"/>
        <v>13</v>
      </c>
      <c r="HT8" s="1">
        <f t="shared" si="7"/>
        <v>65</v>
      </c>
      <c r="HU8" s="1">
        <f t="shared" si="8"/>
        <v>1890</v>
      </c>
      <c r="HV8">
        <v>1</v>
      </c>
      <c r="HW8">
        <v>0</v>
      </c>
      <c r="HX8">
        <v>1</v>
      </c>
      <c r="HY8">
        <v>0</v>
      </c>
      <c r="HZ8">
        <v>1</v>
      </c>
      <c r="IA8">
        <v>0</v>
      </c>
      <c r="IB8">
        <v>0</v>
      </c>
      <c r="IC8">
        <v>3</v>
      </c>
    </row>
    <row r="9" spans="1:237" ht="15" thickBot="1" x14ac:dyDescent="0.4">
      <c r="A9" s="132">
        <v>44022.598032407404</v>
      </c>
      <c r="B9" s="131" t="s">
        <v>2558</v>
      </c>
      <c r="C9" s="2"/>
      <c r="D9" s="131"/>
      <c r="E9" s="131" t="s">
        <v>50</v>
      </c>
      <c r="F9" s="131" t="s">
        <v>1826</v>
      </c>
      <c r="G9" s="131" t="s">
        <v>50</v>
      </c>
      <c r="H9" s="131" t="s">
        <v>1826</v>
      </c>
      <c r="I9" s="131" t="s">
        <v>9</v>
      </c>
      <c r="J9" s="131" t="s">
        <v>7</v>
      </c>
      <c r="K9" s="131"/>
      <c r="L9" s="131" t="s">
        <v>7</v>
      </c>
      <c r="M9" s="131"/>
      <c r="N9" s="131" t="s">
        <v>7</v>
      </c>
      <c r="O9" s="131"/>
      <c r="P9" s="131"/>
      <c r="Q9" s="131" t="s">
        <v>20</v>
      </c>
      <c r="R9" s="131" t="s">
        <v>40</v>
      </c>
      <c r="S9" s="131" t="s">
        <v>20</v>
      </c>
      <c r="T9" s="131" t="s">
        <v>20</v>
      </c>
      <c r="U9" s="133">
        <v>2</v>
      </c>
      <c r="V9" s="131" t="s">
        <v>39</v>
      </c>
      <c r="W9" s="131" t="s">
        <v>20</v>
      </c>
      <c r="X9" s="133">
        <v>2</v>
      </c>
      <c r="Y9" s="133">
        <v>1</v>
      </c>
      <c r="Z9" s="131" t="s">
        <v>38</v>
      </c>
      <c r="AA9" s="131" t="s">
        <v>9</v>
      </c>
      <c r="AB9" s="131" t="s">
        <v>1971</v>
      </c>
      <c r="AC9" s="131" t="s">
        <v>7</v>
      </c>
      <c r="AD9" s="131"/>
      <c r="AE9" s="131" t="s">
        <v>9</v>
      </c>
      <c r="AF9" s="131" t="s">
        <v>35</v>
      </c>
      <c r="AG9" s="131" t="s">
        <v>1972</v>
      </c>
      <c r="AH9" s="131" t="s">
        <v>7</v>
      </c>
      <c r="AI9" s="131"/>
      <c r="AJ9" s="133">
        <v>0</v>
      </c>
      <c r="AK9" s="133">
        <v>0</v>
      </c>
      <c r="AL9" s="133">
        <v>0</v>
      </c>
      <c r="AM9" s="133">
        <v>0</v>
      </c>
      <c r="AN9" s="133">
        <v>7</v>
      </c>
      <c r="AO9" s="133">
        <v>10</v>
      </c>
      <c r="AP9" s="131">
        <v>480</v>
      </c>
      <c r="AQ9" s="133">
        <v>2</v>
      </c>
      <c r="AR9" s="133">
        <v>4</v>
      </c>
      <c r="AS9" s="133">
        <v>2</v>
      </c>
      <c r="AT9" s="133">
        <v>1</v>
      </c>
      <c r="AU9" s="133">
        <v>2</v>
      </c>
      <c r="AV9" s="133">
        <v>2</v>
      </c>
      <c r="AW9" s="133">
        <v>1</v>
      </c>
      <c r="AX9" s="133">
        <v>2</v>
      </c>
      <c r="AY9" s="133">
        <v>2</v>
      </c>
      <c r="AZ9" s="133">
        <v>3</v>
      </c>
      <c r="BA9" s="133">
        <v>3</v>
      </c>
      <c r="BB9" s="133">
        <v>2</v>
      </c>
      <c r="BC9" s="133">
        <v>3</v>
      </c>
      <c r="BD9" s="133">
        <v>1</v>
      </c>
      <c r="BE9" s="133">
        <v>2</v>
      </c>
      <c r="BF9" s="133">
        <v>2</v>
      </c>
      <c r="BG9" s="133">
        <v>2</v>
      </c>
      <c r="BH9" s="133">
        <v>1</v>
      </c>
      <c r="BI9" s="133">
        <v>2</v>
      </c>
      <c r="BJ9" s="133">
        <v>3</v>
      </c>
      <c r="BK9" s="133">
        <v>2</v>
      </c>
      <c r="BL9" s="133">
        <v>0</v>
      </c>
      <c r="BM9" s="133">
        <v>2</v>
      </c>
      <c r="BN9" s="133">
        <v>1</v>
      </c>
      <c r="BO9" s="133">
        <v>2</v>
      </c>
      <c r="BP9" s="133">
        <v>0</v>
      </c>
      <c r="BQ9" s="133">
        <v>1</v>
      </c>
      <c r="BR9" s="133">
        <v>1</v>
      </c>
      <c r="BS9" s="133">
        <v>2</v>
      </c>
      <c r="BT9" s="133">
        <v>0</v>
      </c>
      <c r="BU9" s="133">
        <v>0</v>
      </c>
      <c r="BV9" s="133">
        <v>0</v>
      </c>
      <c r="BW9" s="133">
        <v>2</v>
      </c>
      <c r="BX9" s="133">
        <v>0</v>
      </c>
      <c r="BY9" s="133">
        <v>1</v>
      </c>
      <c r="BZ9" s="133">
        <v>3</v>
      </c>
      <c r="CA9" s="133">
        <v>2</v>
      </c>
      <c r="CB9" s="133">
        <v>0</v>
      </c>
      <c r="CC9" s="133">
        <v>1</v>
      </c>
      <c r="CD9" s="133">
        <v>0</v>
      </c>
      <c r="CE9" s="133">
        <v>0</v>
      </c>
      <c r="CF9" s="133">
        <v>1</v>
      </c>
      <c r="CG9" s="133">
        <v>0</v>
      </c>
      <c r="CH9" s="133">
        <v>2</v>
      </c>
      <c r="CI9" s="133">
        <v>0</v>
      </c>
      <c r="CJ9" s="133">
        <v>0</v>
      </c>
      <c r="CK9" s="133">
        <v>4</v>
      </c>
      <c r="CL9" s="133">
        <v>0</v>
      </c>
      <c r="CM9" s="133">
        <v>1</v>
      </c>
      <c r="CN9" s="133">
        <v>0</v>
      </c>
      <c r="CO9" s="133">
        <v>0</v>
      </c>
      <c r="CP9" s="133">
        <v>1</v>
      </c>
      <c r="CQ9" s="133">
        <v>0</v>
      </c>
      <c r="CR9" s="133">
        <v>1</v>
      </c>
      <c r="CS9" s="133">
        <v>0</v>
      </c>
      <c r="CT9" s="133">
        <v>1</v>
      </c>
      <c r="CU9" s="133">
        <v>1</v>
      </c>
      <c r="CV9" s="133">
        <v>3</v>
      </c>
      <c r="CW9" s="133">
        <v>2</v>
      </c>
      <c r="CX9" s="133">
        <v>4</v>
      </c>
      <c r="CY9" s="133">
        <v>1</v>
      </c>
      <c r="CZ9" s="133">
        <v>1</v>
      </c>
      <c r="DA9" s="133">
        <v>1</v>
      </c>
      <c r="DB9" s="133">
        <v>1</v>
      </c>
      <c r="DC9" s="133">
        <v>1</v>
      </c>
      <c r="DD9" s="133">
        <v>1</v>
      </c>
      <c r="DE9" s="133">
        <v>1</v>
      </c>
      <c r="DF9" s="133">
        <v>1</v>
      </c>
      <c r="DG9" s="133">
        <v>2</v>
      </c>
      <c r="DH9" s="133">
        <v>2</v>
      </c>
      <c r="DI9" s="133">
        <v>2</v>
      </c>
      <c r="DJ9" s="133">
        <v>4</v>
      </c>
      <c r="DK9" s="133">
        <v>3</v>
      </c>
      <c r="DL9" s="133">
        <v>2</v>
      </c>
      <c r="DM9" s="133">
        <v>1</v>
      </c>
      <c r="DN9" s="133">
        <v>2</v>
      </c>
      <c r="DO9" s="133">
        <v>11</v>
      </c>
      <c r="DP9" s="133">
        <v>60</v>
      </c>
      <c r="DQ9" s="133">
        <v>9</v>
      </c>
      <c r="DR9" s="133">
        <v>7</v>
      </c>
      <c r="DS9" s="131" t="s">
        <v>68</v>
      </c>
      <c r="DT9" s="131" t="s">
        <v>68</v>
      </c>
      <c r="DU9" s="131" t="s">
        <v>103</v>
      </c>
      <c r="DV9" s="131" t="s">
        <v>26</v>
      </c>
      <c r="DW9" s="131" t="s">
        <v>26</v>
      </c>
      <c r="DX9" s="131" t="s">
        <v>103</v>
      </c>
      <c r="DY9" s="131" t="s">
        <v>103</v>
      </c>
      <c r="DZ9" s="131" t="s">
        <v>69</v>
      </c>
      <c r="EA9" s="131" t="s">
        <v>69</v>
      </c>
      <c r="EB9" s="131" t="s">
        <v>1974</v>
      </c>
      <c r="EC9" s="131" t="s">
        <v>26</v>
      </c>
      <c r="ED9" s="131" t="s">
        <v>26</v>
      </c>
      <c r="EE9" s="131" t="s">
        <v>101</v>
      </c>
      <c r="EF9" s="131" t="s">
        <v>65</v>
      </c>
      <c r="EG9" s="133">
        <v>15</v>
      </c>
      <c r="EH9" s="131" t="s">
        <v>9</v>
      </c>
      <c r="EI9" s="131" t="s">
        <v>9</v>
      </c>
      <c r="EJ9" s="131" t="s">
        <v>1975</v>
      </c>
      <c r="EK9" s="131" t="s">
        <v>21</v>
      </c>
      <c r="EL9" s="131" t="s">
        <v>21</v>
      </c>
      <c r="EM9" s="133">
        <v>5</v>
      </c>
      <c r="EN9" s="133">
        <v>1</v>
      </c>
      <c r="EO9" s="133">
        <v>5</v>
      </c>
      <c r="EP9" s="133">
        <v>1</v>
      </c>
      <c r="EQ9" s="131" t="s">
        <v>20</v>
      </c>
      <c r="ER9" s="131" t="s">
        <v>20</v>
      </c>
      <c r="ES9" s="131" t="s">
        <v>20</v>
      </c>
      <c r="ET9" s="131" t="s">
        <v>20</v>
      </c>
      <c r="EU9" s="131" t="s">
        <v>20</v>
      </c>
      <c r="EV9" s="133">
        <v>2</v>
      </c>
      <c r="EW9" s="133">
        <v>5</v>
      </c>
      <c r="EX9" s="133">
        <v>3</v>
      </c>
      <c r="EY9" s="133">
        <v>5</v>
      </c>
      <c r="EZ9" s="131" t="s">
        <v>1976</v>
      </c>
      <c r="FA9" s="131" t="s">
        <v>427</v>
      </c>
      <c r="FB9" s="131" t="s">
        <v>9</v>
      </c>
      <c r="FC9" s="131" t="s">
        <v>94</v>
      </c>
      <c r="FD9" s="131" t="s">
        <v>58</v>
      </c>
      <c r="FE9" s="131" t="s">
        <v>7</v>
      </c>
      <c r="FF9" s="131" t="s">
        <v>7</v>
      </c>
      <c r="FG9" s="131" t="s">
        <v>7</v>
      </c>
      <c r="FH9" s="131" t="s">
        <v>12</v>
      </c>
      <c r="FI9" s="131" t="s">
        <v>57</v>
      </c>
      <c r="FJ9" s="131" t="s">
        <v>9</v>
      </c>
      <c r="FK9" s="131" t="s">
        <v>7</v>
      </c>
      <c r="FL9" s="131"/>
      <c r="FM9" s="131" t="s">
        <v>1977</v>
      </c>
      <c r="FN9" s="131" t="s">
        <v>9</v>
      </c>
      <c r="FO9" s="131" t="s">
        <v>7</v>
      </c>
      <c r="FP9" s="131" t="s">
        <v>7</v>
      </c>
      <c r="FQ9" s="131"/>
      <c r="FR9" s="131" t="s">
        <v>7</v>
      </c>
      <c r="FS9" s="131" t="s">
        <v>7</v>
      </c>
      <c r="FT9" s="131"/>
      <c r="FU9" s="131" t="s">
        <v>7</v>
      </c>
      <c r="FV9" s="131" t="s">
        <v>7</v>
      </c>
      <c r="FW9" s="131" t="s">
        <v>55</v>
      </c>
      <c r="FX9" s="131"/>
      <c r="FY9" s="131"/>
      <c r="FZ9" s="131"/>
      <c r="GA9" s="131"/>
      <c r="GB9" s="131"/>
      <c r="GC9" s="131"/>
      <c r="GD9" s="131"/>
      <c r="GE9" s="133">
        <v>4</v>
      </c>
      <c r="GF9" s="131" t="s">
        <v>5</v>
      </c>
      <c r="GG9" s="131"/>
      <c r="GH9" s="131"/>
      <c r="GI9" s="131"/>
      <c r="GJ9" s="131"/>
      <c r="GK9" s="131"/>
      <c r="GL9" s="131"/>
      <c r="GM9" s="131"/>
      <c r="GN9" s="131"/>
      <c r="GO9" s="131"/>
      <c r="GP9" s="131"/>
      <c r="GQ9" s="131"/>
      <c r="GR9" s="131"/>
      <c r="GS9" s="131"/>
      <c r="GT9" s="131"/>
      <c r="GU9" s="131"/>
      <c r="GV9" s="131" t="s">
        <v>54</v>
      </c>
      <c r="GW9" s="131"/>
      <c r="GX9" s="131"/>
      <c r="GY9" s="131"/>
      <c r="GZ9" s="131"/>
      <c r="HA9" s="131"/>
      <c r="HB9" s="131"/>
      <c r="HC9" s="131"/>
      <c r="HD9" s="131" t="s">
        <v>158</v>
      </c>
      <c r="HE9" s="131"/>
      <c r="HF9" s="131"/>
      <c r="HG9" s="131"/>
      <c r="HH9" s="131" t="s">
        <v>229</v>
      </c>
      <c r="HI9" s="131"/>
      <c r="HJ9" s="131" t="s">
        <v>279</v>
      </c>
      <c r="HK9" s="131" t="s">
        <v>278</v>
      </c>
      <c r="HL9" s="130" t="s">
        <v>0</v>
      </c>
      <c r="HM9">
        <f t="shared" si="0"/>
        <v>35</v>
      </c>
      <c r="HN9">
        <f t="shared" si="1"/>
        <v>4</v>
      </c>
      <c r="HO9">
        <f t="shared" si="2"/>
        <v>9</v>
      </c>
      <c r="HP9" s="1">
        <f t="shared" si="3"/>
        <v>2</v>
      </c>
      <c r="HQ9" s="1">
        <f t="shared" si="4"/>
        <v>11</v>
      </c>
      <c r="HR9" s="1">
        <f t="shared" si="5"/>
        <v>2</v>
      </c>
      <c r="HS9" s="1">
        <f t="shared" si="6"/>
        <v>4</v>
      </c>
      <c r="HT9" s="1">
        <f t="shared" si="7"/>
        <v>42</v>
      </c>
      <c r="HU9" s="1">
        <f t="shared" si="8"/>
        <v>175</v>
      </c>
      <c r="HV9">
        <v>2</v>
      </c>
      <c r="HW9">
        <v>3</v>
      </c>
      <c r="HX9">
        <v>1</v>
      </c>
      <c r="HY9">
        <v>2</v>
      </c>
      <c r="HZ9">
        <v>2</v>
      </c>
      <c r="IA9">
        <v>0</v>
      </c>
      <c r="IB9">
        <v>1</v>
      </c>
      <c r="IC9">
        <v>11</v>
      </c>
    </row>
    <row r="10" spans="1:237" ht="15" thickBot="1" x14ac:dyDescent="0.4">
      <c r="A10" s="132">
        <v>44020.622013888889</v>
      </c>
      <c r="B10" s="131" t="s">
        <v>2560</v>
      </c>
      <c r="C10" s="2"/>
      <c r="D10" s="131"/>
      <c r="E10" s="131" t="s">
        <v>1831</v>
      </c>
      <c r="F10" s="131" t="s">
        <v>1824</v>
      </c>
      <c r="G10" s="131" t="s">
        <v>1835</v>
      </c>
      <c r="H10" s="131" t="s">
        <v>1824</v>
      </c>
      <c r="I10" s="131" t="s">
        <v>9</v>
      </c>
      <c r="J10" s="131" t="s">
        <v>7</v>
      </c>
      <c r="K10" s="131"/>
      <c r="L10" s="131" t="s">
        <v>7</v>
      </c>
      <c r="M10" s="131" t="s">
        <v>351</v>
      </c>
      <c r="N10" s="131" t="s">
        <v>7</v>
      </c>
      <c r="O10" s="131"/>
      <c r="P10" s="131"/>
      <c r="Q10" s="131" t="s">
        <v>20</v>
      </c>
      <c r="R10" s="131" t="s">
        <v>40</v>
      </c>
      <c r="S10" s="131" t="s">
        <v>20</v>
      </c>
      <c r="T10" s="131"/>
      <c r="U10" s="131" t="s">
        <v>20</v>
      </c>
      <c r="V10" s="131" t="s">
        <v>80</v>
      </c>
      <c r="W10" s="133">
        <v>2</v>
      </c>
      <c r="X10" s="131" t="s">
        <v>20</v>
      </c>
      <c r="Y10" s="131" t="s">
        <v>20</v>
      </c>
      <c r="Z10" s="131" t="s">
        <v>115</v>
      </c>
      <c r="AA10" s="131" t="s">
        <v>9</v>
      </c>
      <c r="AB10" s="131" t="s">
        <v>1836</v>
      </c>
      <c r="AC10" s="131" t="s">
        <v>9</v>
      </c>
      <c r="AD10" s="131" t="s">
        <v>1837</v>
      </c>
      <c r="AE10" s="131" t="s">
        <v>7</v>
      </c>
      <c r="AF10" s="131" t="s">
        <v>20</v>
      </c>
      <c r="AG10" s="131"/>
      <c r="AH10" s="131" t="s">
        <v>9</v>
      </c>
      <c r="AI10" s="131" t="s">
        <v>1838</v>
      </c>
      <c r="AJ10" s="133">
        <v>0</v>
      </c>
      <c r="AK10" s="133">
        <v>0</v>
      </c>
      <c r="AL10" s="133">
        <v>0</v>
      </c>
      <c r="AM10" s="131">
        <v>0</v>
      </c>
      <c r="AN10" s="133">
        <v>0</v>
      </c>
      <c r="AO10" s="131">
        <v>30</v>
      </c>
      <c r="AP10" s="131">
        <v>600</v>
      </c>
      <c r="AQ10" s="133">
        <v>2</v>
      </c>
      <c r="AR10" s="133">
        <v>2</v>
      </c>
      <c r="AS10" s="133">
        <v>4</v>
      </c>
      <c r="AT10" s="133">
        <v>4</v>
      </c>
      <c r="AU10" s="133">
        <v>1</v>
      </c>
      <c r="AV10" s="133">
        <v>4</v>
      </c>
      <c r="AW10" s="133">
        <v>3</v>
      </c>
      <c r="AX10" s="133">
        <v>1</v>
      </c>
      <c r="AY10" s="133">
        <v>3</v>
      </c>
      <c r="AZ10" s="133">
        <v>2</v>
      </c>
      <c r="BA10" s="133">
        <v>1</v>
      </c>
      <c r="BB10" s="133">
        <v>3</v>
      </c>
      <c r="BC10" s="133">
        <v>4</v>
      </c>
      <c r="BD10" s="133">
        <v>4</v>
      </c>
      <c r="BE10" s="133">
        <v>1</v>
      </c>
      <c r="BF10" s="133">
        <v>1</v>
      </c>
      <c r="BG10" s="133">
        <v>3</v>
      </c>
      <c r="BH10" s="133">
        <v>4</v>
      </c>
      <c r="BI10" s="133">
        <v>1</v>
      </c>
      <c r="BJ10" s="133">
        <v>2</v>
      </c>
      <c r="BK10" s="133">
        <v>4</v>
      </c>
      <c r="BL10" s="133">
        <v>1</v>
      </c>
      <c r="BM10" s="133">
        <v>4</v>
      </c>
      <c r="BN10" s="133">
        <v>3</v>
      </c>
      <c r="BO10" s="133">
        <v>3</v>
      </c>
      <c r="BP10" s="133">
        <v>4</v>
      </c>
      <c r="BQ10" s="133">
        <v>2</v>
      </c>
      <c r="BR10" s="133">
        <v>3</v>
      </c>
      <c r="BS10" s="133">
        <v>1</v>
      </c>
      <c r="BT10" s="133">
        <v>3</v>
      </c>
      <c r="BU10" s="133">
        <v>2</v>
      </c>
      <c r="BV10" s="133">
        <v>4</v>
      </c>
      <c r="BW10" s="133">
        <v>0</v>
      </c>
      <c r="BX10" s="133">
        <v>2</v>
      </c>
      <c r="BY10" s="133">
        <v>2</v>
      </c>
      <c r="BZ10" s="133">
        <v>2</v>
      </c>
      <c r="CA10" s="133">
        <v>4</v>
      </c>
      <c r="CB10" s="133">
        <v>4</v>
      </c>
      <c r="CC10" s="133">
        <v>1</v>
      </c>
      <c r="CD10" s="133">
        <v>4</v>
      </c>
      <c r="CE10" s="133">
        <v>3</v>
      </c>
      <c r="CF10" s="133">
        <v>3</v>
      </c>
      <c r="CG10" s="133">
        <v>1</v>
      </c>
      <c r="CH10" s="133">
        <v>0</v>
      </c>
      <c r="CI10" s="133">
        <v>2</v>
      </c>
      <c r="CJ10" s="133">
        <v>4</v>
      </c>
      <c r="CK10" s="133">
        <v>3</v>
      </c>
      <c r="CL10" s="133">
        <v>3</v>
      </c>
      <c r="CM10" s="133">
        <v>4</v>
      </c>
      <c r="CN10" s="133">
        <v>4</v>
      </c>
      <c r="CO10" s="133">
        <v>2</v>
      </c>
      <c r="CP10" s="133">
        <v>1</v>
      </c>
      <c r="CQ10" s="133">
        <v>1</v>
      </c>
      <c r="CR10" s="133">
        <v>4</v>
      </c>
      <c r="CS10" s="133">
        <v>1</v>
      </c>
      <c r="CT10" s="133">
        <v>4</v>
      </c>
      <c r="CU10" s="133">
        <v>4</v>
      </c>
      <c r="CV10" s="133">
        <v>2</v>
      </c>
      <c r="CW10" s="133">
        <v>1</v>
      </c>
      <c r="CX10" s="133">
        <v>1</v>
      </c>
      <c r="CY10" s="133">
        <v>1</v>
      </c>
      <c r="CZ10" s="133">
        <v>1</v>
      </c>
      <c r="DA10" s="133">
        <v>1</v>
      </c>
      <c r="DB10" s="133">
        <v>1</v>
      </c>
      <c r="DC10" s="133">
        <v>1</v>
      </c>
      <c r="DD10" s="133">
        <v>1</v>
      </c>
      <c r="DE10" s="133">
        <v>1</v>
      </c>
      <c r="DF10" s="133">
        <v>1</v>
      </c>
      <c r="DG10" s="133">
        <v>1</v>
      </c>
      <c r="DH10" s="133">
        <v>1</v>
      </c>
      <c r="DI10" s="133">
        <v>1</v>
      </c>
      <c r="DJ10" s="133">
        <v>1</v>
      </c>
      <c r="DK10" s="133">
        <v>1</v>
      </c>
      <c r="DL10" s="133">
        <v>1</v>
      </c>
      <c r="DM10" s="133">
        <v>1</v>
      </c>
      <c r="DN10" s="133">
        <v>1</v>
      </c>
      <c r="DO10" s="131" t="s">
        <v>465</v>
      </c>
      <c r="DP10" s="133">
        <v>45</v>
      </c>
      <c r="DQ10" s="131" t="s">
        <v>739</v>
      </c>
      <c r="DR10" s="133">
        <v>5</v>
      </c>
      <c r="DS10" s="131" t="s">
        <v>103</v>
      </c>
      <c r="DT10" s="131" t="s">
        <v>26</v>
      </c>
      <c r="DU10" s="131" t="s">
        <v>26</v>
      </c>
      <c r="DV10" s="131" t="s">
        <v>26</v>
      </c>
      <c r="DW10" s="131" t="s">
        <v>26</v>
      </c>
      <c r="DX10" s="131" t="s">
        <v>103</v>
      </c>
      <c r="DY10" s="131" t="s">
        <v>69</v>
      </c>
      <c r="DZ10" s="131" t="s">
        <v>26</v>
      </c>
      <c r="EA10" s="131" t="s">
        <v>103</v>
      </c>
      <c r="EB10" s="131" t="s">
        <v>1839</v>
      </c>
      <c r="EC10" s="131" t="s">
        <v>26</v>
      </c>
      <c r="ED10" s="131" t="s">
        <v>125</v>
      </c>
      <c r="EE10" s="131" t="s">
        <v>124</v>
      </c>
      <c r="EF10" s="131" t="s">
        <v>65</v>
      </c>
      <c r="EG10" s="133">
        <v>20</v>
      </c>
      <c r="EH10" s="131" t="s">
        <v>9</v>
      </c>
      <c r="EI10" s="131" t="s">
        <v>9</v>
      </c>
      <c r="EJ10" s="131" t="s">
        <v>1840</v>
      </c>
      <c r="EK10" s="131" t="s">
        <v>60</v>
      </c>
      <c r="EL10" s="131" t="s">
        <v>60</v>
      </c>
      <c r="EM10" s="133">
        <v>5</v>
      </c>
      <c r="EN10" s="133">
        <v>2</v>
      </c>
      <c r="EO10" s="133">
        <v>5</v>
      </c>
      <c r="EP10" s="133">
        <v>4</v>
      </c>
      <c r="EQ10" s="131" t="s">
        <v>1346</v>
      </c>
      <c r="ER10" s="131" t="s">
        <v>16</v>
      </c>
      <c r="ES10" s="131" t="s">
        <v>19</v>
      </c>
      <c r="ET10" s="131" t="s">
        <v>18</v>
      </c>
      <c r="EU10" s="131" t="s">
        <v>20</v>
      </c>
      <c r="EV10" s="133">
        <v>3</v>
      </c>
      <c r="EW10" s="133">
        <v>5</v>
      </c>
      <c r="EX10" s="133">
        <v>1</v>
      </c>
      <c r="EY10" s="133">
        <v>5</v>
      </c>
      <c r="EZ10" s="131" t="s">
        <v>1841</v>
      </c>
      <c r="FA10" s="131" t="s">
        <v>14</v>
      </c>
      <c r="FB10" s="131" t="s">
        <v>7</v>
      </c>
      <c r="FC10" s="131" t="s">
        <v>233</v>
      </c>
      <c r="FD10" s="131" t="s">
        <v>162</v>
      </c>
      <c r="FE10" s="131" t="s">
        <v>13</v>
      </c>
      <c r="FF10" s="131" t="s">
        <v>13</v>
      </c>
      <c r="FG10" s="131" t="s">
        <v>7</v>
      </c>
      <c r="FH10" s="131" t="s">
        <v>12</v>
      </c>
      <c r="FI10" s="131" t="s">
        <v>57</v>
      </c>
      <c r="FJ10" s="131" t="s">
        <v>9</v>
      </c>
      <c r="FK10" s="131" t="s">
        <v>7</v>
      </c>
      <c r="FL10" s="131"/>
      <c r="FM10" s="131" t="s">
        <v>1842</v>
      </c>
      <c r="FN10" s="131" t="s">
        <v>9</v>
      </c>
      <c r="FO10" s="131" t="s">
        <v>7</v>
      </c>
      <c r="FP10" s="131" t="s">
        <v>7</v>
      </c>
      <c r="FQ10" s="131"/>
      <c r="FR10" s="131" t="s">
        <v>7</v>
      </c>
      <c r="FS10" s="131" t="s">
        <v>9</v>
      </c>
      <c r="FT10" s="131" t="s">
        <v>1843</v>
      </c>
      <c r="FU10" s="131" t="s">
        <v>9</v>
      </c>
      <c r="FV10" s="131" t="s">
        <v>7</v>
      </c>
      <c r="FW10" s="131" t="s">
        <v>55</v>
      </c>
      <c r="FX10" s="131"/>
      <c r="FY10" s="131"/>
      <c r="FZ10" s="131"/>
      <c r="GA10" s="131"/>
      <c r="GB10" s="131"/>
      <c r="GC10" s="131"/>
      <c r="GD10" s="131"/>
      <c r="GE10" s="133">
        <v>10</v>
      </c>
      <c r="GF10" s="131" t="s">
        <v>5</v>
      </c>
      <c r="GG10" s="131"/>
      <c r="GH10" s="131"/>
      <c r="GI10" s="131"/>
      <c r="GJ10" s="131"/>
      <c r="GK10" s="131"/>
      <c r="GL10" s="131"/>
      <c r="GM10" s="131"/>
      <c r="GN10" s="131"/>
      <c r="GO10" s="131"/>
      <c r="GP10" s="131"/>
      <c r="GQ10" s="131"/>
      <c r="GR10" s="131"/>
      <c r="GS10" s="131"/>
      <c r="GT10" s="131"/>
      <c r="GU10" s="131"/>
      <c r="GV10" s="131" t="s">
        <v>54</v>
      </c>
      <c r="GW10" s="131"/>
      <c r="GX10" s="131" t="s">
        <v>184</v>
      </c>
      <c r="GY10" s="131" t="s">
        <v>183</v>
      </c>
      <c r="GZ10" s="131" t="s">
        <v>1</v>
      </c>
      <c r="HA10" s="131"/>
      <c r="HB10" s="131"/>
      <c r="HC10" s="131"/>
      <c r="HD10" s="131" t="s">
        <v>1</v>
      </c>
      <c r="HE10" s="131"/>
      <c r="HF10" s="131"/>
      <c r="HG10" s="131"/>
      <c r="HH10" s="131"/>
      <c r="HI10" s="131"/>
      <c r="HJ10" s="131"/>
      <c r="HK10" s="131"/>
      <c r="HL10" s="130" t="s">
        <v>0</v>
      </c>
      <c r="HM10">
        <f t="shared" si="0"/>
        <v>20</v>
      </c>
      <c r="HN10">
        <f t="shared" si="1"/>
        <v>20</v>
      </c>
      <c r="HO10">
        <f t="shared" si="2"/>
        <v>6</v>
      </c>
      <c r="HP10" s="1">
        <f t="shared" si="3"/>
        <v>21</v>
      </c>
      <c r="HQ10" s="1">
        <f t="shared" si="4"/>
        <v>17</v>
      </c>
      <c r="HR10" s="1">
        <f t="shared" si="5"/>
        <v>13</v>
      </c>
      <c r="HS10" s="1">
        <f t="shared" si="6"/>
        <v>20</v>
      </c>
      <c r="HT10" s="1">
        <f t="shared" si="7"/>
        <v>72</v>
      </c>
      <c r="HU10" s="1">
        <f t="shared" si="8"/>
        <v>0</v>
      </c>
      <c r="HV10">
        <v>2</v>
      </c>
      <c r="HW10">
        <v>2</v>
      </c>
      <c r="HX10">
        <v>2</v>
      </c>
      <c r="HY10">
        <v>3</v>
      </c>
      <c r="HZ10">
        <v>1</v>
      </c>
      <c r="IA10">
        <v>0</v>
      </c>
      <c r="IB10">
        <v>3</v>
      </c>
      <c r="IC10">
        <v>13</v>
      </c>
    </row>
    <row r="11" spans="1:237" ht="15" thickBot="1" x14ac:dyDescent="0.4">
      <c r="A11" s="132">
        <v>44020.622129629628</v>
      </c>
      <c r="B11" s="131" t="s">
        <v>2561</v>
      </c>
      <c r="C11" s="2"/>
      <c r="D11" s="131"/>
      <c r="E11" s="131" t="s">
        <v>1831</v>
      </c>
      <c r="F11" s="131" t="s">
        <v>1824</v>
      </c>
      <c r="G11" s="131" t="s">
        <v>1831</v>
      </c>
      <c r="H11" s="131" t="s">
        <v>1824</v>
      </c>
      <c r="I11" s="131" t="s">
        <v>9</v>
      </c>
      <c r="J11" s="131" t="s">
        <v>7</v>
      </c>
      <c r="K11" s="131"/>
      <c r="L11" s="131" t="s">
        <v>7</v>
      </c>
      <c r="M11" s="131"/>
      <c r="N11" s="131" t="s">
        <v>7</v>
      </c>
      <c r="O11" s="131"/>
      <c r="P11" s="131"/>
      <c r="Q11" s="131" t="s">
        <v>20</v>
      </c>
      <c r="R11" s="131" t="s">
        <v>40</v>
      </c>
      <c r="S11" s="131" t="s">
        <v>20</v>
      </c>
      <c r="T11" s="131" t="s">
        <v>20</v>
      </c>
      <c r="U11" s="131" t="s">
        <v>20</v>
      </c>
      <c r="V11" s="131" t="s">
        <v>134</v>
      </c>
      <c r="W11" s="131" t="s">
        <v>20</v>
      </c>
      <c r="X11" s="131" t="s">
        <v>20</v>
      </c>
      <c r="Y11" s="133">
        <v>2</v>
      </c>
      <c r="Z11" s="131" t="s">
        <v>349</v>
      </c>
      <c r="AA11" s="131" t="s">
        <v>9</v>
      </c>
      <c r="AB11" s="131"/>
      <c r="AC11" s="131" t="s">
        <v>9</v>
      </c>
      <c r="AD11" s="131" t="s">
        <v>1844</v>
      </c>
      <c r="AE11" s="131" t="s">
        <v>9</v>
      </c>
      <c r="AF11" s="131" t="s">
        <v>112</v>
      </c>
      <c r="AG11" s="131" t="s">
        <v>301</v>
      </c>
      <c r="AH11" s="131" t="s">
        <v>9</v>
      </c>
      <c r="AI11" s="131" t="s">
        <v>1845</v>
      </c>
      <c r="AJ11" s="133">
        <v>5</v>
      </c>
      <c r="AK11" s="131">
        <v>45</v>
      </c>
      <c r="AL11" s="133">
        <v>3</v>
      </c>
      <c r="AM11" s="131">
        <v>20</v>
      </c>
      <c r="AN11" s="133">
        <v>6</v>
      </c>
      <c r="AO11" s="131">
        <v>30</v>
      </c>
      <c r="AP11" s="131">
        <v>540</v>
      </c>
      <c r="AQ11" s="133">
        <v>2</v>
      </c>
      <c r="AR11" s="133">
        <v>2</v>
      </c>
      <c r="AS11" s="133">
        <v>1</v>
      </c>
      <c r="AT11" s="133">
        <v>1</v>
      </c>
      <c r="AU11" s="133">
        <v>2</v>
      </c>
      <c r="AV11" s="133">
        <v>1</v>
      </c>
      <c r="AW11" s="133">
        <v>1</v>
      </c>
      <c r="AX11" s="133">
        <v>3</v>
      </c>
      <c r="AY11" s="133">
        <v>1</v>
      </c>
      <c r="AZ11" s="133">
        <v>2</v>
      </c>
      <c r="BA11" s="133">
        <v>3</v>
      </c>
      <c r="BB11" s="133">
        <v>1</v>
      </c>
      <c r="BC11" s="133">
        <v>1</v>
      </c>
      <c r="BD11" s="133">
        <v>1</v>
      </c>
      <c r="BE11" s="133">
        <v>2</v>
      </c>
      <c r="BF11" s="133">
        <v>2</v>
      </c>
      <c r="BG11" s="133">
        <v>1</v>
      </c>
      <c r="BH11" s="133">
        <v>1</v>
      </c>
      <c r="BI11" s="133">
        <v>3</v>
      </c>
      <c r="BJ11" s="133">
        <v>2</v>
      </c>
      <c r="BK11" s="133">
        <v>0</v>
      </c>
      <c r="BL11" s="133">
        <v>0</v>
      </c>
      <c r="BM11" s="133">
        <v>0</v>
      </c>
      <c r="BN11" s="133">
        <v>0</v>
      </c>
      <c r="BO11" s="133">
        <v>1</v>
      </c>
      <c r="BP11" s="133">
        <v>0</v>
      </c>
      <c r="BQ11" s="133">
        <v>0</v>
      </c>
      <c r="BR11" s="133">
        <v>0</v>
      </c>
      <c r="BS11" s="133">
        <v>2</v>
      </c>
      <c r="BT11" s="133">
        <v>0</v>
      </c>
      <c r="BU11" s="133">
        <v>0</v>
      </c>
      <c r="BV11" s="133">
        <v>0</v>
      </c>
      <c r="BW11" s="133">
        <v>1</v>
      </c>
      <c r="BX11" s="133">
        <v>0</v>
      </c>
      <c r="BY11" s="133">
        <v>0</v>
      </c>
      <c r="BZ11" s="133">
        <v>1</v>
      </c>
      <c r="CA11" s="133">
        <v>0</v>
      </c>
      <c r="CB11" s="133">
        <v>0</v>
      </c>
      <c r="CC11" s="133">
        <v>0</v>
      </c>
      <c r="CD11" s="133">
        <v>0</v>
      </c>
      <c r="CE11" s="133">
        <v>0</v>
      </c>
      <c r="CF11" s="133">
        <v>0</v>
      </c>
      <c r="CG11" s="133">
        <v>0</v>
      </c>
      <c r="CH11" s="133">
        <v>2</v>
      </c>
      <c r="CI11" s="133">
        <v>0</v>
      </c>
      <c r="CJ11" s="133">
        <v>0</v>
      </c>
      <c r="CK11" s="133">
        <v>0</v>
      </c>
      <c r="CL11" s="133">
        <v>0</v>
      </c>
      <c r="CM11" s="133">
        <v>0</v>
      </c>
      <c r="CN11" s="133">
        <v>0</v>
      </c>
      <c r="CO11" s="133">
        <v>0</v>
      </c>
      <c r="CP11" s="133">
        <v>1</v>
      </c>
      <c r="CQ11" s="133">
        <v>0</v>
      </c>
      <c r="CR11" s="133">
        <v>0</v>
      </c>
      <c r="CS11" s="133">
        <v>0</v>
      </c>
      <c r="CT11" s="133">
        <v>0</v>
      </c>
      <c r="CU11" s="133">
        <v>0</v>
      </c>
      <c r="CV11" s="133">
        <v>1</v>
      </c>
      <c r="CW11" s="133">
        <v>1</v>
      </c>
      <c r="CX11" s="133">
        <v>1</v>
      </c>
      <c r="CY11" s="133">
        <v>1</v>
      </c>
      <c r="CZ11" s="133">
        <v>1</v>
      </c>
      <c r="DA11" s="133">
        <v>1</v>
      </c>
      <c r="DB11" s="133">
        <v>1</v>
      </c>
      <c r="DC11" s="133">
        <v>1</v>
      </c>
      <c r="DD11" s="133">
        <v>1</v>
      </c>
      <c r="DE11" s="133">
        <v>1</v>
      </c>
      <c r="DF11" s="133">
        <v>1</v>
      </c>
      <c r="DG11" s="133">
        <v>1</v>
      </c>
      <c r="DH11" s="133">
        <v>2</v>
      </c>
      <c r="DI11" s="133">
        <v>1</v>
      </c>
      <c r="DJ11" s="133">
        <v>1</v>
      </c>
      <c r="DK11" s="133">
        <v>1</v>
      </c>
      <c r="DL11" s="133">
        <v>1</v>
      </c>
      <c r="DM11" s="133">
        <v>1</v>
      </c>
      <c r="DN11" s="133">
        <v>1</v>
      </c>
      <c r="DO11" s="131" t="s">
        <v>1607</v>
      </c>
      <c r="DP11" s="133">
        <v>25</v>
      </c>
      <c r="DQ11" s="135">
        <v>0.3125</v>
      </c>
      <c r="DR11" s="133">
        <v>8</v>
      </c>
      <c r="DS11" s="131" t="s">
        <v>26</v>
      </c>
      <c r="DT11" s="131" t="s">
        <v>103</v>
      </c>
      <c r="DU11" s="131" t="s">
        <v>69</v>
      </c>
      <c r="DV11" s="131" t="s">
        <v>26</v>
      </c>
      <c r="DW11" s="131" t="s">
        <v>26</v>
      </c>
      <c r="DX11" s="131" t="s">
        <v>26</v>
      </c>
      <c r="DY11" s="131" t="s">
        <v>103</v>
      </c>
      <c r="DZ11" s="131" t="s">
        <v>26</v>
      </c>
      <c r="EA11" s="131" t="s">
        <v>26</v>
      </c>
      <c r="EB11" s="131" t="s">
        <v>297</v>
      </c>
      <c r="EC11" s="131" t="s">
        <v>26</v>
      </c>
      <c r="ED11" s="131" t="s">
        <v>26</v>
      </c>
      <c r="EE11" s="131" t="s">
        <v>66</v>
      </c>
      <c r="EF11" s="131" t="s">
        <v>23</v>
      </c>
      <c r="EG11" s="133">
        <v>90</v>
      </c>
      <c r="EH11" s="131" t="s">
        <v>7</v>
      </c>
      <c r="EI11" s="131" t="s">
        <v>7</v>
      </c>
      <c r="EJ11" s="131" t="s">
        <v>1847</v>
      </c>
      <c r="EK11" s="131" t="s">
        <v>96</v>
      </c>
      <c r="EL11" s="131" t="s">
        <v>96</v>
      </c>
      <c r="EM11" s="133">
        <v>3</v>
      </c>
      <c r="EN11" s="133">
        <v>4</v>
      </c>
      <c r="EO11" s="133">
        <v>4</v>
      </c>
      <c r="EP11" s="133">
        <v>2</v>
      </c>
      <c r="EQ11" s="131" t="s">
        <v>16</v>
      </c>
      <c r="ER11" s="131" t="s">
        <v>1346</v>
      </c>
      <c r="ES11" s="131" t="s">
        <v>18</v>
      </c>
      <c r="ET11" s="131" t="s">
        <v>19</v>
      </c>
      <c r="EU11" s="131" t="s">
        <v>20</v>
      </c>
      <c r="EV11" s="133">
        <v>3</v>
      </c>
      <c r="EW11" s="133">
        <v>2</v>
      </c>
      <c r="EX11" s="133">
        <v>2</v>
      </c>
      <c r="EY11" s="133">
        <v>4</v>
      </c>
      <c r="EZ11" s="131" t="s">
        <v>1554</v>
      </c>
      <c r="FA11" s="131" t="s">
        <v>58</v>
      </c>
      <c r="FB11" s="131" t="s">
        <v>9</v>
      </c>
      <c r="FC11" s="131" t="s">
        <v>14</v>
      </c>
      <c r="FD11" s="131" t="s">
        <v>14</v>
      </c>
      <c r="FE11" s="131" t="s">
        <v>7</v>
      </c>
      <c r="FF11" s="131" t="s">
        <v>7</v>
      </c>
      <c r="FG11" s="131" t="s">
        <v>7</v>
      </c>
      <c r="FH11" s="131" t="s">
        <v>12</v>
      </c>
      <c r="FI11" s="131" t="s">
        <v>11</v>
      </c>
      <c r="FJ11" s="131" t="s">
        <v>7</v>
      </c>
      <c r="FK11" s="131" t="s">
        <v>7</v>
      </c>
      <c r="FL11" s="131" t="s">
        <v>1848</v>
      </c>
      <c r="FM11" s="131" t="s">
        <v>830</v>
      </c>
      <c r="FN11" s="131" t="s">
        <v>9</v>
      </c>
      <c r="FO11" s="131" t="s">
        <v>9</v>
      </c>
      <c r="FP11" s="131" t="s">
        <v>9</v>
      </c>
      <c r="FQ11" s="131" t="s">
        <v>8</v>
      </c>
      <c r="FR11" s="131" t="s">
        <v>9</v>
      </c>
      <c r="FS11" s="131" t="s">
        <v>7</v>
      </c>
      <c r="FT11" s="131"/>
      <c r="FU11" s="131" t="s">
        <v>7</v>
      </c>
      <c r="FV11" s="131" t="s">
        <v>7</v>
      </c>
      <c r="FW11" s="131" t="s">
        <v>308</v>
      </c>
      <c r="FX11" s="131"/>
      <c r="FY11" s="131"/>
      <c r="FZ11" s="133">
        <v>2</v>
      </c>
      <c r="GA11" s="131"/>
      <c r="GB11" s="131"/>
      <c r="GC11" s="131"/>
      <c r="GD11" s="131"/>
      <c r="GE11" s="131"/>
      <c r="GF11" s="131" t="s">
        <v>5</v>
      </c>
      <c r="GG11" s="131"/>
      <c r="GH11" s="131"/>
      <c r="GI11" s="131"/>
      <c r="GJ11" s="131"/>
      <c r="GK11" s="131"/>
      <c r="GL11" s="131"/>
      <c r="GM11" s="131"/>
      <c r="GN11" s="131"/>
      <c r="GO11" s="131"/>
      <c r="GP11" s="131"/>
      <c r="GQ11" s="131"/>
      <c r="GR11" s="131"/>
      <c r="GS11" s="131"/>
      <c r="GT11" s="131"/>
      <c r="GU11" s="131"/>
      <c r="GV11" s="131" t="s">
        <v>54</v>
      </c>
      <c r="GW11" s="131"/>
      <c r="GX11" s="131" t="s">
        <v>184</v>
      </c>
      <c r="GY11" s="131" t="s">
        <v>183</v>
      </c>
      <c r="GZ11" s="131" t="s">
        <v>1</v>
      </c>
      <c r="HA11" s="131"/>
      <c r="HB11" s="131"/>
      <c r="HC11" s="131"/>
      <c r="HD11" s="131" t="s">
        <v>1</v>
      </c>
      <c r="HE11" s="131"/>
      <c r="HF11" s="131"/>
      <c r="HG11" s="131"/>
      <c r="HH11" s="131"/>
      <c r="HI11" s="131"/>
      <c r="HJ11" s="131"/>
      <c r="HK11" s="131"/>
      <c r="HL11" s="130" t="s">
        <v>0</v>
      </c>
      <c r="HM11">
        <f t="shared" si="0"/>
        <v>20</v>
      </c>
      <c r="HN11">
        <f t="shared" si="1"/>
        <v>0</v>
      </c>
      <c r="HO11">
        <f t="shared" si="2"/>
        <v>7</v>
      </c>
      <c r="HP11" s="1">
        <f t="shared" si="3"/>
        <v>0</v>
      </c>
      <c r="HQ11" s="1">
        <f t="shared" si="4"/>
        <v>1</v>
      </c>
      <c r="HR11" s="1">
        <f t="shared" si="5"/>
        <v>0</v>
      </c>
      <c r="HS11" s="1">
        <f t="shared" si="6"/>
        <v>0</v>
      </c>
      <c r="HT11" s="1">
        <f t="shared" si="7"/>
        <v>37</v>
      </c>
      <c r="HU11" s="1">
        <f t="shared" si="8"/>
        <v>2490</v>
      </c>
      <c r="HV11">
        <v>0</v>
      </c>
      <c r="HW11">
        <v>1</v>
      </c>
      <c r="HX11">
        <v>0</v>
      </c>
      <c r="HY11">
        <v>0</v>
      </c>
      <c r="HZ11">
        <v>1</v>
      </c>
      <c r="IA11">
        <v>0</v>
      </c>
      <c r="IB11">
        <v>0</v>
      </c>
      <c r="IC11">
        <v>2</v>
      </c>
    </row>
    <row r="12" spans="1:237" ht="15" thickBot="1" x14ac:dyDescent="0.4">
      <c r="A12" s="132">
        <v>44020.616238425922</v>
      </c>
      <c r="B12" s="131" t="s">
        <v>2562</v>
      </c>
      <c r="C12" s="2"/>
      <c r="D12" s="131"/>
      <c r="E12" s="131" t="s">
        <v>50</v>
      </c>
      <c r="F12" s="131" t="s">
        <v>1826</v>
      </c>
      <c r="G12" s="131" t="s">
        <v>50</v>
      </c>
      <c r="H12" s="131" t="s">
        <v>1826</v>
      </c>
      <c r="I12" s="131" t="s">
        <v>9</v>
      </c>
      <c r="J12" s="131" t="s">
        <v>7</v>
      </c>
      <c r="K12" s="131"/>
      <c r="L12" s="131" t="s">
        <v>7</v>
      </c>
      <c r="M12" s="131"/>
      <c r="N12" s="131" t="s">
        <v>7</v>
      </c>
      <c r="O12" s="131"/>
      <c r="P12" s="131"/>
      <c r="Q12" s="131" t="s">
        <v>20</v>
      </c>
      <c r="R12" s="131" t="s">
        <v>40</v>
      </c>
      <c r="S12" s="131" t="s">
        <v>20</v>
      </c>
      <c r="T12" s="133">
        <v>2</v>
      </c>
      <c r="U12" s="131" t="s">
        <v>20</v>
      </c>
      <c r="V12" s="131" t="s">
        <v>80</v>
      </c>
      <c r="W12" s="131"/>
      <c r="X12" s="133">
        <v>3</v>
      </c>
      <c r="Y12" s="133">
        <v>4</v>
      </c>
      <c r="Z12" s="131" t="s">
        <v>38</v>
      </c>
      <c r="AA12" s="131" t="s">
        <v>7</v>
      </c>
      <c r="AB12" s="131"/>
      <c r="AC12" s="131" t="s">
        <v>7</v>
      </c>
      <c r="AD12" s="131"/>
      <c r="AE12" s="131" t="s">
        <v>9</v>
      </c>
      <c r="AF12" s="131" t="s">
        <v>132</v>
      </c>
      <c r="AG12" s="131" t="s">
        <v>1827</v>
      </c>
      <c r="AH12" s="131" t="s">
        <v>7</v>
      </c>
      <c r="AI12" s="131"/>
      <c r="AJ12" s="133">
        <v>0</v>
      </c>
      <c r="AK12" s="133">
        <v>0</v>
      </c>
      <c r="AL12" s="133">
        <v>0</v>
      </c>
      <c r="AM12" s="133">
        <v>0</v>
      </c>
      <c r="AN12" s="133">
        <v>7</v>
      </c>
      <c r="AO12" s="131">
        <v>50</v>
      </c>
      <c r="AP12" s="131">
        <v>360</v>
      </c>
      <c r="AQ12" s="133">
        <v>3</v>
      </c>
      <c r="AR12" s="133">
        <v>2</v>
      </c>
      <c r="AS12" s="133">
        <v>4</v>
      </c>
      <c r="AT12" s="133">
        <v>3</v>
      </c>
      <c r="AU12" s="133">
        <v>1</v>
      </c>
      <c r="AV12" s="133">
        <v>2</v>
      </c>
      <c r="AW12" s="133">
        <v>4</v>
      </c>
      <c r="AX12" s="133">
        <v>2</v>
      </c>
      <c r="AY12" s="133">
        <v>2</v>
      </c>
      <c r="AZ12" s="133">
        <v>2</v>
      </c>
      <c r="BA12" s="133">
        <v>2</v>
      </c>
      <c r="BB12" s="133">
        <v>3</v>
      </c>
      <c r="BC12" s="133">
        <v>1</v>
      </c>
      <c r="BD12" s="133">
        <v>1</v>
      </c>
      <c r="BE12" s="133">
        <v>1</v>
      </c>
      <c r="BF12" s="133">
        <v>2</v>
      </c>
      <c r="BG12" s="133">
        <v>2</v>
      </c>
      <c r="BH12" s="133">
        <v>1</v>
      </c>
      <c r="BI12" s="133">
        <v>3</v>
      </c>
      <c r="BJ12" s="133">
        <v>1</v>
      </c>
      <c r="BK12" s="133">
        <v>4</v>
      </c>
      <c r="BL12" s="133">
        <v>0</v>
      </c>
      <c r="BM12" s="133">
        <v>1</v>
      </c>
      <c r="BN12" s="133">
        <v>1</v>
      </c>
      <c r="BO12" s="133">
        <v>1</v>
      </c>
      <c r="BP12" s="133">
        <v>0</v>
      </c>
      <c r="BQ12" s="133">
        <v>0</v>
      </c>
      <c r="BR12" s="133">
        <v>1</v>
      </c>
      <c r="BS12" s="133">
        <v>2</v>
      </c>
      <c r="BT12" s="133">
        <v>3</v>
      </c>
      <c r="BU12" s="133">
        <v>0</v>
      </c>
      <c r="BV12" s="133">
        <v>2</v>
      </c>
      <c r="BW12" s="133">
        <v>1</v>
      </c>
      <c r="BX12" s="133">
        <v>2</v>
      </c>
      <c r="BY12" s="133">
        <v>3</v>
      </c>
      <c r="BZ12" s="133">
        <v>1</v>
      </c>
      <c r="CA12" s="133">
        <v>1</v>
      </c>
      <c r="CB12" s="133">
        <v>2</v>
      </c>
      <c r="CC12" s="133">
        <v>1</v>
      </c>
      <c r="CD12" s="133">
        <v>2</v>
      </c>
      <c r="CE12" s="133">
        <v>0</v>
      </c>
      <c r="CF12" s="133">
        <v>3</v>
      </c>
      <c r="CG12" s="133">
        <v>1</v>
      </c>
      <c r="CH12" s="133">
        <v>2</v>
      </c>
      <c r="CI12" s="133">
        <v>0</v>
      </c>
      <c r="CJ12" s="133">
        <v>2</v>
      </c>
      <c r="CK12" s="133">
        <v>4</v>
      </c>
      <c r="CL12" s="133">
        <v>2</v>
      </c>
      <c r="CM12" s="133">
        <v>3</v>
      </c>
      <c r="CN12" s="133">
        <v>0</v>
      </c>
      <c r="CO12" s="133">
        <v>0</v>
      </c>
      <c r="CP12" s="133">
        <v>1</v>
      </c>
      <c r="CQ12" s="133">
        <v>0</v>
      </c>
      <c r="CR12" s="133">
        <v>0</v>
      </c>
      <c r="CS12" s="133">
        <v>1</v>
      </c>
      <c r="CT12" s="133">
        <v>4</v>
      </c>
      <c r="CU12" s="133">
        <v>1</v>
      </c>
      <c r="CV12" s="133">
        <v>3</v>
      </c>
      <c r="CW12" s="133">
        <v>2</v>
      </c>
      <c r="CX12" s="133">
        <v>3</v>
      </c>
      <c r="CY12" s="133">
        <v>1</v>
      </c>
      <c r="CZ12" s="133">
        <v>1</v>
      </c>
      <c r="DA12" s="133">
        <v>2</v>
      </c>
      <c r="DB12" s="133">
        <v>2</v>
      </c>
      <c r="DC12" s="133">
        <v>1</v>
      </c>
      <c r="DD12" s="133">
        <v>1</v>
      </c>
      <c r="DE12" s="133">
        <v>2</v>
      </c>
      <c r="DF12" s="133">
        <v>1</v>
      </c>
      <c r="DG12" s="133">
        <v>1</v>
      </c>
      <c r="DH12" s="133">
        <v>2</v>
      </c>
      <c r="DI12" s="133">
        <v>2</v>
      </c>
      <c r="DJ12" s="133">
        <v>2</v>
      </c>
      <c r="DK12" s="133">
        <v>1</v>
      </c>
      <c r="DL12" s="133">
        <v>2</v>
      </c>
      <c r="DM12" s="133">
        <v>1</v>
      </c>
      <c r="DN12" s="133">
        <v>1</v>
      </c>
      <c r="DO12" s="135">
        <v>0.9375</v>
      </c>
      <c r="DP12" s="133">
        <v>20</v>
      </c>
      <c r="DQ12" s="134">
        <v>0.28472222222222221</v>
      </c>
      <c r="DR12" s="133">
        <v>7.5</v>
      </c>
      <c r="DS12" s="131" t="s">
        <v>69</v>
      </c>
      <c r="DT12" s="131" t="s">
        <v>103</v>
      </c>
      <c r="DU12" s="131" t="s">
        <v>69</v>
      </c>
      <c r="DV12" s="131" t="s">
        <v>26</v>
      </c>
      <c r="DW12" s="131" t="s">
        <v>26</v>
      </c>
      <c r="DX12" s="131" t="s">
        <v>26</v>
      </c>
      <c r="DY12" s="131" t="s">
        <v>103</v>
      </c>
      <c r="DZ12" s="131" t="s">
        <v>26</v>
      </c>
      <c r="EA12" s="131" t="s">
        <v>26</v>
      </c>
      <c r="EB12" s="131" t="s">
        <v>7</v>
      </c>
      <c r="EC12" s="131" t="s">
        <v>125</v>
      </c>
      <c r="ED12" s="131" t="s">
        <v>26</v>
      </c>
      <c r="EE12" s="131" t="s">
        <v>101</v>
      </c>
      <c r="EF12" s="131" t="s">
        <v>100</v>
      </c>
      <c r="EG12" s="133">
        <v>30</v>
      </c>
      <c r="EH12" s="131" t="s">
        <v>9</v>
      </c>
      <c r="EI12" s="131" t="s">
        <v>9</v>
      </c>
      <c r="EJ12" s="131" t="s">
        <v>1828</v>
      </c>
      <c r="EK12" s="131" t="s">
        <v>60</v>
      </c>
      <c r="EL12" s="131" t="s">
        <v>60</v>
      </c>
      <c r="EM12" s="133">
        <v>5</v>
      </c>
      <c r="EN12" s="133">
        <v>1</v>
      </c>
      <c r="EO12" s="133">
        <v>3</v>
      </c>
      <c r="EP12" s="133">
        <v>3</v>
      </c>
      <c r="EQ12" s="131" t="s">
        <v>19</v>
      </c>
      <c r="ER12" s="131" t="s">
        <v>16</v>
      </c>
      <c r="ES12" s="131" t="s">
        <v>1346</v>
      </c>
      <c r="ET12" s="131" t="s">
        <v>18</v>
      </c>
      <c r="EU12" s="131" t="s">
        <v>20</v>
      </c>
      <c r="EV12" s="133">
        <v>1</v>
      </c>
      <c r="EW12" s="133">
        <v>2</v>
      </c>
      <c r="EX12" s="133">
        <v>4</v>
      </c>
      <c r="EY12" s="133">
        <v>4</v>
      </c>
      <c r="EZ12" s="131" t="s">
        <v>1829</v>
      </c>
      <c r="FA12" s="131" t="s">
        <v>14</v>
      </c>
      <c r="FB12" s="131" t="s">
        <v>7</v>
      </c>
      <c r="FC12" s="131" t="s">
        <v>94</v>
      </c>
      <c r="FD12" s="131" t="s">
        <v>58</v>
      </c>
      <c r="FE12" s="131" t="s">
        <v>7</v>
      </c>
      <c r="FF12" s="131" t="s">
        <v>7</v>
      </c>
      <c r="FG12" s="131" t="s">
        <v>7</v>
      </c>
      <c r="FH12" s="131" t="s">
        <v>12</v>
      </c>
      <c r="FI12" s="131" t="s">
        <v>57</v>
      </c>
      <c r="FJ12" s="131" t="s">
        <v>7</v>
      </c>
      <c r="FK12" s="131" t="s">
        <v>7</v>
      </c>
      <c r="FL12" s="133">
        <v>3</v>
      </c>
      <c r="FM12" s="131" t="s">
        <v>580</v>
      </c>
      <c r="FN12" s="131" t="s">
        <v>9</v>
      </c>
      <c r="FO12" s="131" t="s">
        <v>7</v>
      </c>
      <c r="FP12" s="131" t="s">
        <v>9</v>
      </c>
      <c r="FQ12" s="131" t="s">
        <v>8</v>
      </c>
      <c r="FR12" s="131" t="s">
        <v>9</v>
      </c>
      <c r="FS12" s="131" t="s">
        <v>7</v>
      </c>
      <c r="FT12" s="131"/>
      <c r="FU12" s="131" t="s">
        <v>7</v>
      </c>
      <c r="FV12" s="131" t="s">
        <v>7</v>
      </c>
      <c r="FW12" s="131" t="s">
        <v>308</v>
      </c>
      <c r="FX12" s="131"/>
      <c r="FY12" s="131"/>
      <c r="FZ12" s="133">
        <v>7</v>
      </c>
      <c r="GA12" s="131"/>
      <c r="GB12" s="131"/>
      <c r="GC12" s="131"/>
      <c r="GD12" s="131"/>
      <c r="GE12" s="131"/>
      <c r="GF12" s="131" t="s">
        <v>5</v>
      </c>
      <c r="GG12" s="131"/>
      <c r="GH12" s="131"/>
      <c r="GI12" s="131"/>
      <c r="GJ12" s="131"/>
      <c r="GK12" s="131"/>
      <c r="GL12" s="131"/>
      <c r="GM12" s="131"/>
      <c r="GN12" s="131"/>
      <c r="GO12" s="131"/>
      <c r="GP12" s="131"/>
      <c r="GQ12" s="131"/>
      <c r="GR12" s="131"/>
      <c r="GS12" s="131"/>
      <c r="GT12" s="131"/>
      <c r="GU12" s="131"/>
      <c r="GV12" s="131" t="s">
        <v>54</v>
      </c>
      <c r="GW12" s="131"/>
      <c r="GX12" s="131" t="s">
        <v>184</v>
      </c>
      <c r="GY12" s="131" t="s">
        <v>183</v>
      </c>
      <c r="GZ12" s="131" t="s">
        <v>1</v>
      </c>
      <c r="HA12" s="131"/>
      <c r="HB12" s="131"/>
      <c r="HC12" s="131"/>
      <c r="HD12" s="131" t="s">
        <v>1</v>
      </c>
      <c r="HE12" s="131"/>
      <c r="HF12" s="131"/>
      <c r="HG12" s="131"/>
      <c r="HH12" s="131"/>
      <c r="HI12" s="131"/>
      <c r="HJ12" s="131"/>
      <c r="HK12" s="131"/>
      <c r="HL12" s="130" t="s">
        <v>0</v>
      </c>
      <c r="HM12">
        <f t="shared" si="0"/>
        <v>31</v>
      </c>
      <c r="HN12">
        <f t="shared" si="1"/>
        <v>5</v>
      </c>
      <c r="HO12">
        <f t="shared" si="2"/>
        <v>8</v>
      </c>
      <c r="HP12" s="1">
        <f t="shared" si="3"/>
        <v>11</v>
      </c>
      <c r="HQ12" s="1">
        <f t="shared" si="4"/>
        <v>18</v>
      </c>
      <c r="HR12" s="1">
        <f t="shared" si="5"/>
        <v>1</v>
      </c>
      <c r="HS12" s="1">
        <f t="shared" si="6"/>
        <v>9</v>
      </c>
      <c r="HT12" s="1">
        <f t="shared" si="7"/>
        <v>54</v>
      </c>
      <c r="HU12" s="1">
        <f t="shared" si="8"/>
        <v>875</v>
      </c>
      <c r="HV12">
        <v>1</v>
      </c>
      <c r="HW12">
        <v>2</v>
      </c>
      <c r="HX12">
        <v>0</v>
      </c>
      <c r="HY12">
        <v>0</v>
      </c>
      <c r="HZ12">
        <v>1</v>
      </c>
      <c r="IA12">
        <v>2</v>
      </c>
      <c r="IB12">
        <v>1</v>
      </c>
      <c r="IC12">
        <v>7</v>
      </c>
    </row>
    <row r="13" spans="1:237" ht="15" thickBot="1" x14ac:dyDescent="0.4">
      <c r="A13" s="132">
        <v>44020.639976851853</v>
      </c>
      <c r="B13" s="131" t="s">
        <v>2575</v>
      </c>
      <c r="C13" s="2"/>
      <c r="D13" s="131"/>
      <c r="E13" s="131" t="s">
        <v>1831</v>
      </c>
      <c r="F13" s="131" t="s">
        <v>1826</v>
      </c>
      <c r="G13" s="131" t="s">
        <v>1831</v>
      </c>
      <c r="H13" s="131" t="s">
        <v>1826</v>
      </c>
      <c r="I13" s="131" t="s">
        <v>9</v>
      </c>
      <c r="J13" s="131" t="s">
        <v>7</v>
      </c>
      <c r="K13" s="131"/>
      <c r="L13" s="131" t="s">
        <v>7</v>
      </c>
      <c r="M13" s="131"/>
      <c r="N13" s="131" t="s">
        <v>9</v>
      </c>
      <c r="O13" s="131" t="s">
        <v>458</v>
      </c>
      <c r="P13" s="131"/>
      <c r="Q13" s="131" t="s">
        <v>20</v>
      </c>
      <c r="R13" s="131" t="s">
        <v>40</v>
      </c>
      <c r="S13" s="131" t="s">
        <v>20</v>
      </c>
      <c r="T13" s="131" t="s">
        <v>20</v>
      </c>
      <c r="U13" s="131" t="s">
        <v>20</v>
      </c>
      <c r="V13" s="131" t="s">
        <v>134</v>
      </c>
      <c r="W13" s="133">
        <v>1</v>
      </c>
      <c r="X13" s="133">
        <v>1</v>
      </c>
      <c r="Y13" s="133">
        <v>1</v>
      </c>
      <c r="Z13" s="131" t="s">
        <v>115</v>
      </c>
      <c r="AA13" s="131" t="s">
        <v>7</v>
      </c>
      <c r="AB13" s="131"/>
      <c r="AC13" s="131" t="s">
        <v>7</v>
      </c>
      <c r="AD13" s="131"/>
      <c r="AE13" s="131" t="s">
        <v>9</v>
      </c>
      <c r="AF13" s="131" t="s">
        <v>35</v>
      </c>
      <c r="AG13" s="131" t="s">
        <v>537</v>
      </c>
      <c r="AH13" s="131" t="s">
        <v>9</v>
      </c>
      <c r="AI13" s="131" t="s">
        <v>1868</v>
      </c>
      <c r="AJ13" s="133">
        <v>0</v>
      </c>
      <c r="AK13" s="133">
        <v>0</v>
      </c>
      <c r="AL13" s="133">
        <v>0</v>
      </c>
      <c r="AM13" s="133">
        <v>0</v>
      </c>
      <c r="AN13" s="133">
        <v>1</v>
      </c>
      <c r="AO13" s="131">
        <v>30</v>
      </c>
      <c r="AP13" s="131">
        <v>660</v>
      </c>
      <c r="AQ13" s="133">
        <v>2</v>
      </c>
      <c r="AR13" s="133">
        <v>2</v>
      </c>
      <c r="AS13" s="133">
        <v>4</v>
      </c>
      <c r="AT13" s="133">
        <v>4</v>
      </c>
      <c r="AU13" s="133">
        <v>1</v>
      </c>
      <c r="AV13" s="133">
        <v>2</v>
      </c>
      <c r="AW13" s="133">
        <v>3</v>
      </c>
      <c r="AX13" s="133">
        <v>1</v>
      </c>
      <c r="AY13" s="133">
        <v>2</v>
      </c>
      <c r="AZ13" s="133">
        <v>1</v>
      </c>
      <c r="BA13" s="133">
        <v>2</v>
      </c>
      <c r="BB13" s="133">
        <v>4</v>
      </c>
      <c r="BC13" s="133">
        <v>3</v>
      </c>
      <c r="BD13" s="133">
        <v>3</v>
      </c>
      <c r="BE13" s="133">
        <v>1</v>
      </c>
      <c r="BF13" s="133">
        <v>1</v>
      </c>
      <c r="BG13" s="133">
        <v>3</v>
      </c>
      <c r="BH13" s="133">
        <v>2</v>
      </c>
      <c r="BI13" s="133">
        <v>2</v>
      </c>
      <c r="BJ13" s="133">
        <v>1</v>
      </c>
      <c r="BK13" s="133">
        <v>3</v>
      </c>
      <c r="BL13" s="133">
        <v>2</v>
      </c>
      <c r="BM13" s="133">
        <v>4</v>
      </c>
      <c r="BN13" s="133">
        <v>2</v>
      </c>
      <c r="BO13" s="133">
        <v>1</v>
      </c>
      <c r="BP13" s="133">
        <v>2</v>
      </c>
      <c r="BQ13" s="133">
        <v>2</v>
      </c>
      <c r="BR13" s="133">
        <v>3</v>
      </c>
      <c r="BS13" s="133">
        <v>0</v>
      </c>
      <c r="BT13" s="133">
        <v>1</v>
      </c>
      <c r="BU13" s="133">
        <v>2</v>
      </c>
      <c r="BV13" s="133">
        <v>4</v>
      </c>
      <c r="BW13" s="133">
        <v>1</v>
      </c>
      <c r="BX13" s="133">
        <v>4</v>
      </c>
      <c r="BY13" s="133">
        <v>4</v>
      </c>
      <c r="BZ13" s="133">
        <v>2</v>
      </c>
      <c r="CA13" s="133">
        <v>3</v>
      </c>
      <c r="CB13" s="133">
        <v>4</v>
      </c>
      <c r="CC13" s="133">
        <v>3</v>
      </c>
      <c r="CD13" s="133">
        <v>3</v>
      </c>
      <c r="CE13" s="133">
        <v>0</v>
      </c>
      <c r="CF13" s="133">
        <v>3</v>
      </c>
      <c r="CG13" s="133">
        <v>4</v>
      </c>
      <c r="CH13" s="133">
        <v>1</v>
      </c>
      <c r="CI13" s="133">
        <v>1</v>
      </c>
      <c r="CJ13" s="133">
        <v>4</v>
      </c>
      <c r="CK13" s="133">
        <v>4</v>
      </c>
      <c r="CL13" s="133">
        <v>3</v>
      </c>
      <c r="CM13" s="133">
        <v>4</v>
      </c>
      <c r="CN13" s="133">
        <v>2</v>
      </c>
      <c r="CO13" s="133">
        <v>1</v>
      </c>
      <c r="CP13" s="133">
        <v>0</v>
      </c>
      <c r="CQ13" s="133">
        <v>3</v>
      </c>
      <c r="CR13" s="133">
        <v>3</v>
      </c>
      <c r="CS13" s="133">
        <v>0</v>
      </c>
      <c r="CT13" s="133">
        <v>3</v>
      </c>
      <c r="CU13" s="133">
        <v>4</v>
      </c>
      <c r="CV13" s="133">
        <v>2</v>
      </c>
      <c r="CW13" s="133">
        <v>2</v>
      </c>
      <c r="CX13" s="133">
        <v>3</v>
      </c>
      <c r="CY13" s="133">
        <v>4</v>
      </c>
      <c r="CZ13" s="133">
        <v>2</v>
      </c>
      <c r="DA13" s="133">
        <v>3</v>
      </c>
      <c r="DB13" s="133">
        <v>4</v>
      </c>
      <c r="DC13" s="133">
        <v>3</v>
      </c>
      <c r="DD13" s="133">
        <v>4</v>
      </c>
      <c r="DE13" s="133">
        <v>3</v>
      </c>
      <c r="DF13" s="133">
        <v>3</v>
      </c>
      <c r="DG13" s="133">
        <v>4</v>
      </c>
      <c r="DH13" s="133">
        <v>3</v>
      </c>
      <c r="DI13" s="133">
        <v>4</v>
      </c>
      <c r="DJ13" s="133">
        <v>4</v>
      </c>
      <c r="DK13" s="133">
        <v>4</v>
      </c>
      <c r="DL13" s="133">
        <v>4</v>
      </c>
      <c r="DM13" s="133">
        <v>4</v>
      </c>
      <c r="DN13" s="133">
        <v>3</v>
      </c>
      <c r="DO13" s="135">
        <v>0.83333333333333337</v>
      </c>
      <c r="DP13" s="133">
        <v>45</v>
      </c>
      <c r="DQ13" s="135">
        <v>0.24652777777777779</v>
      </c>
      <c r="DR13" s="133">
        <v>9</v>
      </c>
      <c r="DS13" s="131" t="s">
        <v>68</v>
      </c>
      <c r="DT13" s="131" t="s">
        <v>103</v>
      </c>
      <c r="DU13" s="131" t="s">
        <v>68</v>
      </c>
      <c r="DV13" s="131" t="s">
        <v>103</v>
      </c>
      <c r="DW13" s="131" t="s">
        <v>103</v>
      </c>
      <c r="DX13" s="131" t="s">
        <v>26</v>
      </c>
      <c r="DY13" s="131" t="s">
        <v>69</v>
      </c>
      <c r="DZ13" s="131" t="s">
        <v>69</v>
      </c>
      <c r="EA13" s="131" t="s">
        <v>68</v>
      </c>
      <c r="EB13" s="131" t="s">
        <v>1521</v>
      </c>
      <c r="EC13" s="131" t="s">
        <v>26</v>
      </c>
      <c r="ED13" s="131" t="s">
        <v>25</v>
      </c>
      <c r="EE13" s="131" t="s">
        <v>124</v>
      </c>
      <c r="EF13" s="131" t="s">
        <v>65</v>
      </c>
      <c r="EG13" s="133">
        <v>10</v>
      </c>
      <c r="EH13" s="131" t="s">
        <v>9</v>
      </c>
      <c r="EI13" s="131" t="s">
        <v>9</v>
      </c>
      <c r="EJ13" s="131" t="s">
        <v>1869</v>
      </c>
      <c r="EK13" s="131" t="s">
        <v>21</v>
      </c>
      <c r="EL13" s="131" t="s">
        <v>60</v>
      </c>
      <c r="EM13" s="133">
        <v>4</v>
      </c>
      <c r="EN13" s="133">
        <v>3</v>
      </c>
      <c r="EO13" s="133">
        <v>5</v>
      </c>
      <c r="EP13" s="133">
        <v>2</v>
      </c>
      <c r="EQ13" s="131" t="s">
        <v>16</v>
      </c>
      <c r="ER13" s="131" t="s">
        <v>19</v>
      </c>
      <c r="ES13" s="131" t="s">
        <v>1346</v>
      </c>
      <c r="ET13" s="131" t="s">
        <v>18</v>
      </c>
      <c r="EU13" s="131" t="s">
        <v>20</v>
      </c>
      <c r="EV13" s="133">
        <v>3</v>
      </c>
      <c r="EW13" s="133">
        <v>3</v>
      </c>
      <c r="EX13" s="133">
        <v>3</v>
      </c>
      <c r="EY13" s="133">
        <v>4</v>
      </c>
      <c r="EZ13" s="131" t="s">
        <v>1870</v>
      </c>
      <c r="FA13" s="131" t="s">
        <v>14</v>
      </c>
      <c r="FB13" s="131" t="s">
        <v>7</v>
      </c>
      <c r="FC13" s="131" t="s">
        <v>162</v>
      </c>
      <c r="FD13" s="131" t="s">
        <v>162</v>
      </c>
      <c r="FE13" s="131" t="s">
        <v>13</v>
      </c>
      <c r="FF13" s="131" t="s">
        <v>7</v>
      </c>
      <c r="FG13" s="131" t="s">
        <v>7</v>
      </c>
      <c r="FH13" s="131" t="s">
        <v>12</v>
      </c>
      <c r="FI13" s="131" t="s">
        <v>57</v>
      </c>
      <c r="FJ13" s="131" t="s">
        <v>9</v>
      </c>
      <c r="FK13" s="131" t="s">
        <v>7</v>
      </c>
      <c r="FL13" s="131"/>
      <c r="FM13" s="131" t="s">
        <v>1871</v>
      </c>
      <c r="FN13" s="131" t="s">
        <v>9</v>
      </c>
      <c r="FO13" s="131" t="s">
        <v>9</v>
      </c>
      <c r="FP13" s="131" t="s">
        <v>9</v>
      </c>
      <c r="FQ13" s="131" t="s">
        <v>8</v>
      </c>
      <c r="FR13" s="131" t="s">
        <v>9</v>
      </c>
      <c r="FS13" s="131" t="s">
        <v>9</v>
      </c>
      <c r="FT13" s="131" t="s">
        <v>1872</v>
      </c>
      <c r="FU13" s="131" t="s">
        <v>7</v>
      </c>
      <c r="FV13" s="131" t="s">
        <v>7</v>
      </c>
      <c r="FW13" s="131" t="s">
        <v>55</v>
      </c>
      <c r="FX13" s="131"/>
      <c r="FY13" s="131"/>
      <c r="FZ13" s="131"/>
      <c r="GA13" s="131"/>
      <c r="GB13" s="131"/>
      <c r="GC13" s="131"/>
      <c r="GD13" s="131"/>
      <c r="GE13" s="133">
        <v>3</v>
      </c>
      <c r="GF13" s="131" t="s">
        <v>5</v>
      </c>
      <c r="GG13" s="131"/>
      <c r="GH13" s="131"/>
      <c r="GI13" s="131"/>
      <c r="GJ13" s="131"/>
      <c r="GK13" s="131"/>
      <c r="GL13" s="131"/>
      <c r="GM13" s="131"/>
      <c r="GN13" s="131"/>
      <c r="GO13" s="131"/>
      <c r="GP13" s="131"/>
      <c r="GQ13" s="131"/>
      <c r="GR13" s="131"/>
      <c r="GS13" s="131"/>
      <c r="GT13" s="131"/>
      <c r="GU13" s="131"/>
      <c r="GV13" s="131" t="s">
        <v>54</v>
      </c>
      <c r="GW13" s="131"/>
      <c r="GX13" s="131" t="s">
        <v>184</v>
      </c>
      <c r="GY13" s="131" t="s">
        <v>1</v>
      </c>
      <c r="GZ13" s="131" t="s">
        <v>1</v>
      </c>
      <c r="HA13" s="131"/>
      <c r="HB13" s="131"/>
      <c r="HC13" s="131"/>
      <c r="HD13" s="131" t="s">
        <v>1</v>
      </c>
      <c r="HE13" s="131"/>
      <c r="HF13" s="131"/>
      <c r="HG13" s="131"/>
      <c r="HH13" s="131"/>
      <c r="HI13" s="131"/>
      <c r="HJ13" s="131"/>
      <c r="HK13" s="131"/>
      <c r="HL13" s="130" t="s">
        <v>0</v>
      </c>
      <c r="HM13">
        <f t="shared" si="0"/>
        <v>63</v>
      </c>
      <c r="HN13">
        <f t="shared" si="1"/>
        <v>13</v>
      </c>
      <c r="HO13">
        <f t="shared" si="2"/>
        <v>3</v>
      </c>
      <c r="HP13" s="1">
        <f t="shared" si="3"/>
        <v>26</v>
      </c>
      <c r="HQ13" s="1">
        <f t="shared" si="4"/>
        <v>17</v>
      </c>
      <c r="HR13" s="1">
        <f t="shared" si="5"/>
        <v>11</v>
      </c>
      <c r="HS13" s="1">
        <f t="shared" si="6"/>
        <v>20</v>
      </c>
      <c r="HT13" s="1">
        <f t="shared" si="7"/>
        <v>66</v>
      </c>
      <c r="HU13" s="1">
        <f t="shared" si="8"/>
        <v>75</v>
      </c>
      <c r="HV13">
        <v>2</v>
      </c>
      <c r="HW13">
        <v>3</v>
      </c>
      <c r="HX13">
        <v>0</v>
      </c>
      <c r="HY13">
        <v>0</v>
      </c>
      <c r="HZ13">
        <v>2</v>
      </c>
      <c r="IA13">
        <v>0</v>
      </c>
      <c r="IB13">
        <v>2</v>
      </c>
      <c r="IC13">
        <v>9</v>
      </c>
    </row>
    <row r="14" spans="1:237" ht="15" thickBot="1" x14ac:dyDescent="0.4">
      <c r="A14" s="132">
        <v>44020.615671296298</v>
      </c>
      <c r="B14" s="131" t="s">
        <v>2576</v>
      </c>
      <c r="C14" s="2"/>
      <c r="D14" s="131"/>
      <c r="E14" s="131" t="s">
        <v>1823</v>
      </c>
      <c r="F14" s="131" t="s">
        <v>1824</v>
      </c>
      <c r="G14" s="131" t="s">
        <v>1823</v>
      </c>
      <c r="H14" s="131" t="s">
        <v>1824</v>
      </c>
      <c r="I14" s="131" t="s">
        <v>9</v>
      </c>
      <c r="J14" s="131" t="s">
        <v>7</v>
      </c>
      <c r="K14" s="131"/>
      <c r="L14" s="131" t="s">
        <v>7</v>
      </c>
      <c r="M14" s="131"/>
      <c r="N14" s="131" t="s">
        <v>7</v>
      </c>
      <c r="O14" s="131"/>
      <c r="P14" s="131"/>
      <c r="Q14" s="131" t="s">
        <v>20</v>
      </c>
      <c r="R14" s="131" t="s">
        <v>40</v>
      </c>
      <c r="S14" s="133">
        <v>1</v>
      </c>
      <c r="T14" s="131" t="s">
        <v>20</v>
      </c>
      <c r="U14" s="131" t="s">
        <v>20</v>
      </c>
      <c r="V14" s="131" t="s">
        <v>134</v>
      </c>
      <c r="W14" s="133">
        <v>2</v>
      </c>
      <c r="X14" s="133">
        <v>1</v>
      </c>
      <c r="Y14" s="131" t="s">
        <v>20</v>
      </c>
      <c r="Z14" s="131" t="s">
        <v>349</v>
      </c>
      <c r="AA14" s="131" t="s">
        <v>7</v>
      </c>
      <c r="AB14" s="131"/>
      <c r="AC14" s="131" t="s">
        <v>7</v>
      </c>
      <c r="AD14" s="131"/>
      <c r="AE14" s="131" t="s">
        <v>9</v>
      </c>
      <c r="AF14" s="131" t="s">
        <v>112</v>
      </c>
      <c r="AG14" s="131" t="s">
        <v>34</v>
      </c>
      <c r="AH14" s="131" t="s">
        <v>7</v>
      </c>
      <c r="AI14" s="131"/>
      <c r="AJ14" s="133">
        <v>4</v>
      </c>
      <c r="AK14" s="133">
        <v>180</v>
      </c>
      <c r="AL14" s="133">
        <v>0</v>
      </c>
      <c r="AM14" s="131">
        <v>0</v>
      </c>
      <c r="AN14" s="133">
        <v>7</v>
      </c>
      <c r="AO14" s="133">
        <v>30</v>
      </c>
      <c r="AP14" s="133">
        <v>480</v>
      </c>
      <c r="AQ14" s="133">
        <v>3</v>
      </c>
      <c r="AR14" s="133">
        <v>2</v>
      </c>
      <c r="AS14" s="133">
        <v>2</v>
      </c>
      <c r="AT14" s="133">
        <v>2</v>
      </c>
      <c r="AU14" s="133">
        <v>3</v>
      </c>
      <c r="AV14" s="133">
        <v>1</v>
      </c>
      <c r="AW14" s="133">
        <v>3</v>
      </c>
      <c r="AX14" s="133">
        <v>2</v>
      </c>
      <c r="AY14" s="133">
        <v>1</v>
      </c>
      <c r="AZ14" s="133">
        <v>3</v>
      </c>
      <c r="BA14" s="133">
        <v>4</v>
      </c>
      <c r="BB14" s="133">
        <v>2</v>
      </c>
      <c r="BC14" s="133">
        <v>1</v>
      </c>
      <c r="BD14" s="133">
        <v>1</v>
      </c>
      <c r="BE14" s="133">
        <v>3</v>
      </c>
      <c r="BF14" s="133">
        <v>3</v>
      </c>
      <c r="BG14" s="133">
        <v>2</v>
      </c>
      <c r="BH14" s="133">
        <v>1</v>
      </c>
      <c r="BI14" s="133">
        <v>4</v>
      </c>
      <c r="BJ14" s="133">
        <v>2</v>
      </c>
      <c r="BK14" s="133">
        <v>1</v>
      </c>
      <c r="BL14" s="133">
        <v>1</v>
      </c>
      <c r="BM14" s="133">
        <v>2</v>
      </c>
      <c r="BN14" s="133">
        <v>1</v>
      </c>
      <c r="BO14" s="133">
        <v>2</v>
      </c>
      <c r="BP14" s="133">
        <v>0</v>
      </c>
      <c r="BQ14" s="133">
        <v>1</v>
      </c>
      <c r="BR14" s="133">
        <v>1</v>
      </c>
      <c r="BS14" s="133">
        <v>3</v>
      </c>
      <c r="BT14" s="133">
        <v>1</v>
      </c>
      <c r="BU14" s="133">
        <v>1</v>
      </c>
      <c r="BV14" s="133">
        <v>1</v>
      </c>
      <c r="BW14" s="133">
        <v>2</v>
      </c>
      <c r="BX14" s="133">
        <v>0</v>
      </c>
      <c r="BY14" s="133">
        <v>1</v>
      </c>
      <c r="BZ14" s="133">
        <v>2</v>
      </c>
      <c r="CA14" s="133">
        <v>1</v>
      </c>
      <c r="CB14" s="133">
        <v>2</v>
      </c>
      <c r="CC14" s="133">
        <v>1</v>
      </c>
      <c r="CD14" s="133">
        <v>0</v>
      </c>
      <c r="CE14" s="133">
        <v>2</v>
      </c>
      <c r="CF14" s="133">
        <v>0</v>
      </c>
      <c r="CG14" s="133">
        <v>0</v>
      </c>
      <c r="CH14" s="133">
        <v>1</v>
      </c>
      <c r="CI14" s="133">
        <v>1</v>
      </c>
      <c r="CJ14" s="133">
        <v>2</v>
      </c>
      <c r="CK14" s="133">
        <v>2</v>
      </c>
      <c r="CL14" s="133">
        <v>0</v>
      </c>
      <c r="CM14" s="133">
        <v>1</v>
      </c>
      <c r="CN14" s="133">
        <v>0</v>
      </c>
      <c r="CO14" s="133">
        <v>1</v>
      </c>
      <c r="CP14" s="133">
        <v>2</v>
      </c>
      <c r="CQ14" s="133">
        <v>0</v>
      </c>
      <c r="CR14" s="133">
        <v>0</v>
      </c>
      <c r="CS14" s="133">
        <v>2</v>
      </c>
      <c r="CT14" s="133">
        <v>2</v>
      </c>
      <c r="CU14" s="133">
        <v>2</v>
      </c>
      <c r="CV14" s="133">
        <v>4</v>
      </c>
      <c r="CW14" s="133">
        <v>1</v>
      </c>
      <c r="CX14" s="133">
        <v>3</v>
      </c>
      <c r="CY14" s="133">
        <v>4</v>
      </c>
      <c r="CZ14" s="133">
        <v>3</v>
      </c>
      <c r="DA14" s="133">
        <v>4</v>
      </c>
      <c r="DB14" s="133">
        <v>4</v>
      </c>
      <c r="DC14" s="133">
        <v>3</v>
      </c>
      <c r="DD14" s="133">
        <v>4</v>
      </c>
      <c r="DE14" s="133">
        <v>4</v>
      </c>
      <c r="DF14" s="133">
        <v>4</v>
      </c>
      <c r="DG14" s="133">
        <v>4</v>
      </c>
      <c r="DH14" s="133">
        <v>3</v>
      </c>
      <c r="DI14" s="133">
        <v>4</v>
      </c>
      <c r="DJ14" s="133">
        <v>4</v>
      </c>
      <c r="DK14" s="133">
        <v>3</v>
      </c>
      <c r="DL14" s="133">
        <v>4</v>
      </c>
      <c r="DM14" s="133">
        <v>4</v>
      </c>
      <c r="DN14" s="133">
        <v>4</v>
      </c>
      <c r="DO14" s="134">
        <v>0.29166666666666669</v>
      </c>
      <c r="DP14" s="133">
        <v>20</v>
      </c>
      <c r="DQ14" s="134">
        <v>0.125</v>
      </c>
      <c r="DR14" s="133">
        <v>8</v>
      </c>
      <c r="DS14" s="131" t="s">
        <v>103</v>
      </c>
      <c r="DT14" s="131" t="s">
        <v>103</v>
      </c>
      <c r="DU14" s="131" t="s">
        <v>103</v>
      </c>
      <c r="DV14" s="131" t="s">
        <v>26</v>
      </c>
      <c r="DW14" s="131" t="s">
        <v>26</v>
      </c>
      <c r="DX14" s="131" t="s">
        <v>26</v>
      </c>
      <c r="DY14" s="131" t="s">
        <v>26</v>
      </c>
      <c r="DZ14" s="131" t="s">
        <v>26</v>
      </c>
      <c r="EA14" s="131" t="s">
        <v>26</v>
      </c>
      <c r="EB14" s="131" t="s">
        <v>102</v>
      </c>
      <c r="EC14" s="131" t="s">
        <v>26</v>
      </c>
      <c r="ED14" s="131" t="s">
        <v>26</v>
      </c>
      <c r="EE14" s="131" t="s">
        <v>101</v>
      </c>
      <c r="EF14" s="131" t="s">
        <v>100</v>
      </c>
      <c r="EG14" s="133">
        <v>20</v>
      </c>
      <c r="EH14" s="131" t="s">
        <v>7</v>
      </c>
      <c r="EI14" s="131" t="s">
        <v>7</v>
      </c>
      <c r="EJ14" s="131"/>
      <c r="EK14" s="131" t="s">
        <v>96</v>
      </c>
      <c r="EL14" s="131" t="s">
        <v>96</v>
      </c>
      <c r="EM14" s="133">
        <v>5</v>
      </c>
      <c r="EN14" s="133">
        <v>1</v>
      </c>
      <c r="EO14" s="133">
        <v>1</v>
      </c>
      <c r="EP14" s="133">
        <v>2</v>
      </c>
      <c r="EQ14" s="131" t="s">
        <v>1346</v>
      </c>
      <c r="ER14" s="131" t="s">
        <v>18</v>
      </c>
      <c r="ES14" s="131" t="s">
        <v>20</v>
      </c>
      <c r="ET14" s="131" t="s">
        <v>20</v>
      </c>
      <c r="EU14" s="131" t="s">
        <v>20</v>
      </c>
      <c r="EV14" s="133">
        <v>1</v>
      </c>
      <c r="EW14" s="133">
        <v>3</v>
      </c>
      <c r="EX14" s="133">
        <v>3</v>
      </c>
      <c r="EY14" s="133">
        <v>1</v>
      </c>
      <c r="EZ14" s="131" t="s">
        <v>1825</v>
      </c>
      <c r="FA14" s="131" t="s">
        <v>14</v>
      </c>
      <c r="FB14" s="131" t="s">
        <v>7</v>
      </c>
      <c r="FC14" s="131" t="s">
        <v>14</v>
      </c>
      <c r="FD14" s="131" t="s">
        <v>58</v>
      </c>
      <c r="FE14" s="131" t="s">
        <v>13</v>
      </c>
      <c r="FF14" s="131" t="s">
        <v>7</v>
      </c>
      <c r="FG14" s="131" t="s">
        <v>7</v>
      </c>
      <c r="FH14" s="131" t="s">
        <v>12</v>
      </c>
      <c r="FI14" s="131" t="s">
        <v>57</v>
      </c>
      <c r="FJ14" s="131" t="s">
        <v>9</v>
      </c>
      <c r="FK14" s="131" t="s">
        <v>7</v>
      </c>
      <c r="FL14" s="131"/>
      <c r="FM14" s="131" t="s">
        <v>830</v>
      </c>
      <c r="FN14" s="131" t="s">
        <v>7</v>
      </c>
      <c r="FO14" s="131" t="s">
        <v>7</v>
      </c>
      <c r="FP14" s="131" t="s">
        <v>7</v>
      </c>
      <c r="FQ14" s="131"/>
      <c r="FR14" s="131" t="s">
        <v>9</v>
      </c>
      <c r="FS14" s="131" t="s">
        <v>7</v>
      </c>
      <c r="FT14" s="131"/>
      <c r="FU14" s="131"/>
      <c r="FV14" s="131" t="s">
        <v>7</v>
      </c>
      <c r="FW14" s="131" t="s">
        <v>90</v>
      </c>
      <c r="FX14" s="131"/>
      <c r="FY14" s="131"/>
      <c r="FZ14" s="131"/>
      <c r="GA14" s="131"/>
      <c r="GB14" s="131"/>
      <c r="GC14" s="133">
        <v>10</v>
      </c>
      <c r="GD14" s="131"/>
      <c r="GE14" s="131"/>
      <c r="GF14" s="131" t="s">
        <v>5</v>
      </c>
      <c r="GG14" s="131"/>
      <c r="GH14" s="131"/>
      <c r="GI14" s="131"/>
      <c r="GJ14" s="131"/>
      <c r="GK14" s="131"/>
      <c r="GL14" s="131"/>
      <c r="GM14" s="131"/>
      <c r="GN14" s="131"/>
      <c r="GO14" s="131"/>
      <c r="GP14" s="131"/>
      <c r="GQ14" s="131"/>
      <c r="GR14" s="131"/>
      <c r="GS14" s="131"/>
      <c r="GT14" s="131"/>
      <c r="GU14" s="131"/>
      <c r="GV14" s="131" t="s">
        <v>54</v>
      </c>
      <c r="GW14" s="131"/>
      <c r="GX14" s="131"/>
      <c r="GY14" s="131"/>
      <c r="GZ14" s="131" t="s">
        <v>141</v>
      </c>
      <c r="HA14" s="131"/>
      <c r="HB14" s="131" t="s">
        <v>293</v>
      </c>
      <c r="HC14" s="131" t="s">
        <v>1</v>
      </c>
      <c r="HD14" s="131" t="s">
        <v>1</v>
      </c>
      <c r="HE14" s="131"/>
      <c r="HF14" s="131"/>
      <c r="HG14" s="131"/>
      <c r="HH14" s="131"/>
      <c r="HI14" s="131"/>
      <c r="HJ14" s="131"/>
      <c r="HK14" s="131"/>
      <c r="HL14" s="130" t="s">
        <v>0</v>
      </c>
      <c r="HM14">
        <f t="shared" si="0"/>
        <v>68</v>
      </c>
      <c r="HN14">
        <f t="shared" si="1"/>
        <v>3</v>
      </c>
      <c r="HO14">
        <f t="shared" si="2"/>
        <v>12</v>
      </c>
      <c r="HP14" s="1">
        <f t="shared" si="3"/>
        <v>3</v>
      </c>
      <c r="HQ14" s="1">
        <f t="shared" si="4"/>
        <v>7</v>
      </c>
      <c r="HR14" s="1">
        <f t="shared" si="5"/>
        <v>8</v>
      </c>
      <c r="HS14" s="1">
        <f t="shared" si="6"/>
        <v>9</v>
      </c>
      <c r="HT14" s="1">
        <f t="shared" si="7"/>
        <v>37</v>
      </c>
      <c r="HU14" s="1">
        <f t="shared" si="8"/>
        <v>6285</v>
      </c>
      <c r="HV14">
        <v>1</v>
      </c>
      <c r="HW14">
        <v>1</v>
      </c>
      <c r="HX14">
        <v>0</v>
      </c>
      <c r="HY14">
        <v>0</v>
      </c>
      <c r="HZ14">
        <v>1</v>
      </c>
      <c r="IA14">
        <v>0</v>
      </c>
      <c r="IB14">
        <v>1</v>
      </c>
      <c r="IC14">
        <v>4</v>
      </c>
    </row>
    <row r="15" spans="1:237" ht="15" thickBot="1" x14ac:dyDescent="0.4">
      <c r="A15" s="132">
        <v>44025.456018518518</v>
      </c>
      <c r="B15" s="131" t="s">
        <v>2579</v>
      </c>
      <c r="C15" s="2"/>
      <c r="D15" s="131"/>
      <c r="E15" s="131" t="s">
        <v>1831</v>
      </c>
      <c r="F15" s="131" t="s">
        <v>1826</v>
      </c>
      <c r="G15" s="131" t="s">
        <v>1831</v>
      </c>
      <c r="H15" s="131" t="s">
        <v>1826</v>
      </c>
      <c r="I15" s="131" t="s">
        <v>9</v>
      </c>
      <c r="J15" s="131" t="s">
        <v>7</v>
      </c>
      <c r="K15" s="131"/>
      <c r="L15" s="131" t="s">
        <v>7</v>
      </c>
      <c r="M15" s="131"/>
      <c r="N15" s="131" t="s">
        <v>7</v>
      </c>
      <c r="O15" s="131"/>
      <c r="P15" s="131"/>
      <c r="Q15" s="131" t="s">
        <v>20</v>
      </c>
      <c r="R15" s="131" t="s">
        <v>40</v>
      </c>
      <c r="S15" s="131" t="s">
        <v>20</v>
      </c>
      <c r="T15" s="131" t="s">
        <v>20</v>
      </c>
      <c r="U15" s="131" t="s">
        <v>494</v>
      </c>
      <c r="V15" s="131" t="s">
        <v>194</v>
      </c>
      <c r="W15" s="131" t="s">
        <v>79</v>
      </c>
      <c r="X15" s="131" t="s">
        <v>20</v>
      </c>
      <c r="Y15" s="131" t="s">
        <v>20</v>
      </c>
      <c r="Z15" s="131" t="s">
        <v>115</v>
      </c>
      <c r="AA15" s="131" t="s">
        <v>9</v>
      </c>
      <c r="AB15" s="131" t="s">
        <v>1993</v>
      </c>
      <c r="AC15" s="131" t="s">
        <v>9</v>
      </c>
      <c r="AD15" s="131" t="s">
        <v>1994</v>
      </c>
      <c r="AE15" s="131" t="s">
        <v>7</v>
      </c>
      <c r="AF15" s="131" t="s">
        <v>20</v>
      </c>
      <c r="AG15" s="131"/>
      <c r="AH15" s="131" t="s">
        <v>9</v>
      </c>
      <c r="AI15" s="131" t="s">
        <v>1995</v>
      </c>
      <c r="AJ15" s="133">
        <v>0</v>
      </c>
      <c r="AK15" s="133">
        <v>0</v>
      </c>
      <c r="AL15" s="133">
        <v>0</v>
      </c>
      <c r="AM15" s="133">
        <v>0</v>
      </c>
      <c r="AN15" s="133">
        <v>7</v>
      </c>
      <c r="AO15" s="131">
        <v>45</v>
      </c>
      <c r="AP15" s="131">
        <v>480</v>
      </c>
      <c r="AQ15" s="133">
        <v>1</v>
      </c>
      <c r="AR15" s="133">
        <v>1</v>
      </c>
      <c r="AS15" s="133">
        <v>4</v>
      </c>
      <c r="AT15" s="133">
        <v>4</v>
      </c>
      <c r="AU15" s="133">
        <v>1</v>
      </c>
      <c r="AV15" s="133">
        <v>4</v>
      </c>
      <c r="AW15" s="133">
        <v>4</v>
      </c>
      <c r="AX15" s="133">
        <v>4</v>
      </c>
      <c r="AY15" s="133">
        <v>4</v>
      </c>
      <c r="AZ15" s="133">
        <v>4</v>
      </c>
      <c r="BA15" s="133">
        <v>3</v>
      </c>
      <c r="BB15" s="133">
        <v>4</v>
      </c>
      <c r="BC15" s="133">
        <v>4</v>
      </c>
      <c r="BD15" s="133">
        <v>4</v>
      </c>
      <c r="BE15" s="133">
        <v>1</v>
      </c>
      <c r="BF15" s="133">
        <v>4</v>
      </c>
      <c r="BG15" s="133">
        <v>4</v>
      </c>
      <c r="BH15" s="133">
        <v>4</v>
      </c>
      <c r="BI15" s="133">
        <v>1</v>
      </c>
      <c r="BJ15" s="133">
        <v>4</v>
      </c>
      <c r="BK15" s="133">
        <v>4</v>
      </c>
      <c r="BL15" s="133">
        <v>0</v>
      </c>
      <c r="BM15" s="133">
        <v>4</v>
      </c>
      <c r="BN15" s="133">
        <v>0</v>
      </c>
      <c r="BO15" s="133">
        <v>4</v>
      </c>
      <c r="BP15" s="133">
        <v>4</v>
      </c>
      <c r="BQ15" s="133">
        <v>0</v>
      </c>
      <c r="BR15" s="133">
        <v>1</v>
      </c>
      <c r="BS15" s="133">
        <v>2</v>
      </c>
      <c r="BT15" s="133">
        <v>4</v>
      </c>
      <c r="BU15" s="133">
        <v>0</v>
      </c>
      <c r="BV15" s="133">
        <v>3</v>
      </c>
      <c r="BW15" s="133">
        <v>2</v>
      </c>
      <c r="BX15" s="133">
        <v>0</v>
      </c>
      <c r="BY15" s="133">
        <v>4</v>
      </c>
      <c r="BZ15" s="133">
        <v>4</v>
      </c>
      <c r="CA15" s="133">
        <v>4</v>
      </c>
      <c r="CB15" s="133">
        <v>4</v>
      </c>
      <c r="CC15" s="133">
        <v>4</v>
      </c>
      <c r="CD15" s="133">
        <v>4</v>
      </c>
      <c r="CE15" s="133">
        <v>0</v>
      </c>
      <c r="CF15" s="133">
        <v>4</v>
      </c>
      <c r="CG15" s="133">
        <v>0</v>
      </c>
      <c r="CH15" s="133">
        <v>4</v>
      </c>
      <c r="CI15" s="133">
        <v>0</v>
      </c>
      <c r="CJ15" s="133">
        <v>2</v>
      </c>
      <c r="CK15" s="133">
        <v>4</v>
      </c>
      <c r="CL15" s="133">
        <v>4</v>
      </c>
      <c r="CM15" s="133">
        <v>4</v>
      </c>
      <c r="CN15" s="133">
        <v>4</v>
      </c>
      <c r="CO15" s="133">
        <v>0</v>
      </c>
      <c r="CP15" s="133">
        <v>2</v>
      </c>
      <c r="CQ15" s="133">
        <v>4</v>
      </c>
      <c r="CR15" s="133">
        <v>4</v>
      </c>
      <c r="CS15" s="133">
        <v>4</v>
      </c>
      <c r="CT15" s="133">
        <v>4</v>
      </c>
      <c r="CU15" s="133">
        <v>2</v>
      </c>
      <c r="CV15" s="133">
        <v>4</v>
      </c>
      <c r="CW15" s="133">
        <v>4</v>
      </c>
      <c r="CX15" s="133">
        <v>4</v>
      </c>
      <c r="CY15" s="133">
        <v>1</v>
      </c>
      <c r="CZ15" s="133">
        <v>4</v>
      </c>
      <c r="DA15" s="133">
        <v>1</v>
      </c>
      <c r="DB15" s="133">
        <v>1</v>
      </c>
      <c r="DC15" s="133">
        <v>4</v>
      </c>
      <c r="DD15" s="133">
        <v>4</v>
      </c>
      <c r="DE15" s="133">
        <v>4</v>
      </c>
      <c r="DF15" s="133">
        <v>1</v>
      </c>
      <c r="DG15" s="133">
        <v>4</v>
      </c>
      <c r="DH15" s="133">
        <v>4</v>
      </c>
      <c r="DI15" s="133">
        <v>3</v>
      </c>
      <c r="DJ15" s="133">
        <v>4</v>
      </c>
      <c r="DK15" s="133">
        <v>4</v>
      </c>
      <c r="DL15" s="133">
        <v>1</v>
      </c>
      <c r="DM15" s="133">
        <v>4</v>
      </c>
      <c r="DN15" s="133">
        <v>4</v>
      </c>
      <c r="DO15" s="131" t="s">
        <v>554</v>
      </c>
      <c r="DP15" s="133">
        <v>30</v>
      </c>
      <c r="DQ15" s="131" t="s">
        <v>553</v>
      </c>
      <c r="DR15" s="133">
        <v>7</v>
      </c>
      <c r="DS15" s="131" t="s">
        <v>69</v>
      </c>
      <c r="DT15" s="131" t="s">
        <v>68</v>
      </c>
      <c r="DU15" s="131" t="s">
        <v>68</v>
      </c>
      <c r="DV15" s="131" t="s">
        <v>103</v>
      </c>
      <c r="DW15" s="131" t="s">
        <v>26</v>
      </c>
      <c r="DX15" s="131" t="s">
        <v>26</v>
      </c>
      <c r="DY15" s="131" t="s">
        <v>68</v>
      </c>
      <c r="DZ15" s="131" t="s">
        <v>26</v>
      </c>
      <c r="EA15" s="131" t="s">
        <v>26</v>
      </c>
      <c r="EB15" s="131" t="s">
        <v>102</v>
      </c>
      <c r="EC15" s="131" t="s">
        <v>26</v>
      </c>
      <c r="ED15" s="131" t="s">
        <v>26</v>
      </c>
      <c r="EE15" s="131" t="s">
        <v>101</v>
      </c>
      <c r="EF15" s="131" t="s">
        <v>65</v>
      </c>
      <c r="EG15" s="133">
        <v>60</v>
      </c>
      <c r="EH15" s="131" t="s">
        <v>9</v>
      </c>
      <c r="EI15" s="131" t="s">
        <v>9</v>
      </c>
      <c r="EJ15" s="131" t="s">
        <v>187</v>
      </c>
      <c r="EK15" s="131" t="s">
        <v>96</v>
      </c>
      <c r="EL15" s="131" t="s">
        <v>96</v>
      </c>
      <c r="EM15" s="133">
        <v>1</v>
      </c>
      <c r="EN15" s="133">
        <v>4</v>
      </c>
      <c r="EO15" s="133">
        <v>1</v>
      </c>
      <c r="EP15" s="133">
        <v>2</v>
      </c>
      <c r="EQ15" s="131" t="s">
        <v>1346</v>
      </c>
      <c r="ER15" s="131" t="s">
        <v>19</v>
      </c>
      <c r="ES15" s="131" t="s">
        <v>20</v>
      </c>
      <c r="ET15" s="131" t="s">
        <v>20</v>
      </c>
      <c r="EU15" s="131" t="s">
        <v>20</v>
      </c>
      <c r="EV15" s="133">
        <v>1</v>
      </c>
      <c r="EW15" s="133">
        <v>1</v>
      </c>
      <c r="EX15" s="133">
        <v>1</v>
      </c>
      <c r="EY15" s="133">
        <v>5</v>
      </c>
      <c r="EZ15" s="131"/>
      <c r="FA15" s="131" t="s">
        <v>427</v>
      </c>
      <c r="FB15" s="131" t="s">
        <v>7</v>
      </c>
      <c r="FC15" s="131" t="s">
        <v>58</v>
      </c>
      <c r="FD15" s="131" t="s">
        <v>58</v>
      </c>
      <c r="FE15" s="131" t="s">
        <v>7</v>
      </c>
      <c r="FF15" s="131" t="s">
        <v>7</v>
      </c>
      <c r="FG15" s="131" t="s">
        <v>7</v>
      </c>
      <c r="FH15" s="131" t="s">
        <v>12</v>
      </c>
      <c r="FI15" s="131" t="s">
        <v>57</v>
      </c>
      <c r="FJ15" s="131" t="s">
        <v>7</v>
      </c>
      <c r="FK15" s="131" t="s">
        <v>9</v>
      </c>
      <c r="FL15" s="133">
        <v>6</v>
      </c>
      <c r="FM15" s="131" t="s">
        <v>810</v>
      </c>
      <c r="FN15" s="131" t="s">
        <v>7</v>
      </c>
      <c r="FO15" s="131" t="s">
        <v>9</v>
      </c>
      <c r="FP15" s="131" t="s">
        <v>7</v>
      </c>
      <c r="FQ15" s="131"/>
      <c r="FR15" s="131" t="s">
        <v>7</v>
      </c>
      <c r="FS15" s="131" t="s">
        <v>7</v>
      </c>
      <c r="FT15" s="131"/>
      <c r="FU15" s="131"/>
      <c r="FV15" s="131"/>
      <c r="FW15" s="131" t="s">
        <v>121</v>
      </c>
      <c r="FX15" s="133">
        <v>10</v>
      </c>
      <c r="FY15" s="131"/>
      <c r="FZ15" s="131"/>
      <c r="GA15" s="131"/>
      <c r="GB15" s="131"/>
      <c r="GC15" s="131"/>
      <c r="GD15" s="131"/>
      <c r="GE15" s="131"/>
      <c r="GF15" s="131" t="s">
        <v>5</v>
      </c>
      <c r="GG15" s="131"/>
      <c r="GH15" s="131"/>
      <c r="GI15" s="131"/>
      <c r="GJ15" s="131"/>
      <c r="GK15" s="131"/>
      <c r="GL15" s="131"/>
      <c r="GM15" s="131"/>
      <c r="GN15" s="131"/>
      <c r="GO15" s="131"/>
      <c r="GP15" s="131"/>
      <c r="GQ15" s="131"/>
      <c r="GR15" s="131"/>
      <c r="GS15" s="131"/>
      <c r="GT15" s="131"/>
      <c r="GU15" s="131"/>
      <c r="GV15" s="131" t="s">
        <v>54</v>
      </c>
      <c r="GW15" s="131"/>
      <c r="GX15" s="131"/>
      <c r="GY15" s="131"/>
      <c r="GZ15" s="131"/>
      <c r="HA15" s="131"/>
      <c r="HB15" s="131"/>
      <c r="HC15" s="131"/>
      <c r="HD15" s="131" t="s">
        <v>158</v>
      </c>
      <c r="HE15" s="131"/>
      <c r="HF15" s="131"/>
      <c r="HG15" s="131"/>
      <c r="HH15" s="131" t="s">
        <v>229</v>
      </c>
      <c r="HI15" s="131"/>
      <c r="HJ15" s="131" t="s">
        <v>279</v>
      </c>
      <c r="HK15" s="131" t="s">
        <v>278</v>
      </c>
      <c r="HL15" s="130" t="s">
        <v>0</v>
      </c>
      <c r="HM15">
        <f t="shared" si="0"/>
        <v>60</v>
      </c>
      <c r="HN15">
        <f t="shared" si="1"/>
        <v>20</v>
      </c>
      <c r="HO15">
        <f t="shared" si="2"/>
        <v>18</v>
      </c>
      <c r="HP15" s="1">
        <f t="shared" si="3"/>
        <v>16</v>
      </c>
      <c r="HQ15" s="1">
        <f t="shared" si="4"/>
        <v>24</v>
      </c>
      <c r="HR15" s="1">
        <f t="shared" si="5"/>
        <v>4</v>
      </c>
      <c r="HS15" s="1">
        <f t="shared" si="6"/>
        <v>16</v>
      </c>
      <c r="HT15" s="1">
        <f t="shared" si="7"/>
        <v>66</v>
      </c>
      <c r="HU15" s="1">
        <f t="shared" si="8"/>
        <v>787.5</v>
      </c>
      <c r="HV15">
        <v>2</v>
      </c>
      <c r="HW15">
        <v>2</v>
      </c>
      <c r="HX15">
        <v>1</v>
      </c>
      <c r="HY15">
        <v>0</v>
      </c>
      <c r="HZ15">
        <v>2</v>
      </c>
      <c r="IA15">
        <v>0</v>
      </c>
      <c r="IB15">
        <v>1</v>
      </c>
      <c r="IC15">
        <v>8</v>
      </c>
    </row>
    <row r="16" spans="1:237" ht="15" thickBot="1" x14ac:dyDescent="0.4">
      <c r="A16" s="132">
        <v>44020.649201388886</v>
      </c>
      <c r="B16" s="131" t="s">
        <v>2583</v>
      </c>
      <c r="C16" s="2"/>
      <c r="D16" s="131"/>
      <c r="E16" s="131" t="s">
        <v>50</v>
      </c>
      <c r="F16" s="131" t="s">
        <v>1824</v>
      </c>
      <c r="G16" s="131" t="s">
        <v>50</v>
      </c>
      <c r="H16" s="131" t="s">
        <v>1824</v>
      </c>
      <c r="I16" s="131" t="s">
        <v>9</v>
      </c>
      <c r="J16" s="131" t="s">
        <v>7</v>
      </c>
      <c r="K16" s="131"/>
      <c r="L16" s="131" t="s">
        <v>7</v>
      </c>
      <c r="M16" s="131"/>
      <c r="N16" s="131" t="s">
        <v>7</v>
      </c>
      <c r="O16" s="131"/>
      <c r="P16" s="131"/>
      <c r="Q16" s="131" t="s">
        <v>20</v>
      </c>
      <c r="R16" s="131" t="s">
        <v>40</v>
      </c>
      <c r="S16" s="131" t="s">
        <v>20</v>
      </c>
      <c r="T16" s="131" t="s">
        <v>20</v>
      </c>
      <c r="U16" s="131" t="s">
        <v>20</v>
      </c>
      <c r="V16" s="131" t="s">
        <v>80</v>
      </c>
      <c r="W16" s="133">
        <v>2</v>
      </c>
      <c r="X16" s="133">
        <v>1</v>
      </c>
      <c r="Y16" s="133">
        <v>1</v>
      </c>
      <c r="Z16" s="131" t="s">
        <v>38</v>
      </c>
      <c r="AA16" s="131" t="s">
        <v>9</v>
      </c>
      <c r="AB16" s="131" t="s">
        <v>1877</v>
      </c>
      <c r="AC16" s="131" t="s">
        <v>7</v>
      </c>
      <c r="AD16" s="131"/>
      <c r="AE16" s="131" t="s">
        <v>9</v>
      </c>
      <c r="AF16" s="131" t="s">
        <v>35</v>
      </c>
      <c r="AG16" s="131" t="s">
        <v>301</v>
      </c>
      <c r="AH16" s="131" t="s">
        <v>9</v>
      </c>
      <c r="AI16" s="131" t="s">
        <v>1878</v>
      </c>
      <c r="AJ16" s="133">
        <v>0</v>
      </c>
      <c r="AK16" s="131">
        <v>0</v>
      </c>
      <c r="AL16" s="133">
        <v>1</v>
      </c>
      <c r="AM16" s="131">
        <v>20</v>
      </c>
      <c r="AN16" s="133">
        <v>1</v>
      </c>
      <c r="AO16" s="131">
        <v>20</v>
      </c>
      <c r="AP16" s="131">
        <v>480</v>
      </c>
      <c r="AQ16" s="133">
        <v>4</v>
      </c>
      <c r="AR16" s="133">
        <v>3</v>
      </c>
      <c r="AS16" s="133">
        <v>2</v>
      </c>
      <c r="AT16" s="133">
        <v>1</v>
      </c>
      <c r="AU16" s="133">
        <v>4</v>
      </c>
      <c r="AV16" s="133">
        <v>2</v>
      </c>
      <c r="AW16" s="133">
        <v>2</v>
      </c>
      <c r="AX16" s="133">
        <v>3</v>
      </c>
      <c r="AY16" s="133">
        <v>1</v>
      </c>
      <c r="AZ16" s="133">
        <v>4</v>
      </c>
      <c r="BA16" s="133">
        <v>3</v>
      </c>
      <c r="BB16" s="133">
        <v>2</v>
      </c>
      <c r="BC16" s="133">
        <v>1</v>
      </c>
      <c r="BD16" s="133">
        <v>1</v>
      </c>
      <c r="BE16" s="133">
        <v>3</v>
      </c>
      <c r="BF16" s="133">
        <v>4</v>
      </c>
      <c r="BG16" s="133">
        <v>1</v>
      </c>
      <c r="BH16" s="133">
        <v>1</v>
      </c>
      <c r="BI16" s="133">
        <v>3</v>
      </c>
      <c r="BJ16" s="133">
        <v>3</v>
      </c>
      <c r="BK16" s="133">
        <v>1</v>
      </c>
      <c r="BL16" s="133">
        <v>0</v>
      </c>
      <c r="BM16" s="133">
        <v>3</v>
      </c>
      <c r="BN16" s="133">
        <v>1</v>
      </c>
      <c r="BO16" s="133">
        <v>2</v>
      </c>
      <c r="BP16" s="133">
        <v>0</v>
      </c>
      <c r="BQ16" s="133">
        <v>1</v>
      </c>
      <c r="BR16" s="133">
        <v>2</v>
      </c>
      <c r="BS16" s="133">
        <v>2</v>
      </c>
      <c r="BT16" s="133">
        <v>0</v>
      </c>
      <c r="BU16" s="133">
        <v>1</v>
      </c>
      <c r="BV16" s="133">
        <v>3</v>
      </c>
      <c r="BW16" s="133">
        <v>3</v>
      </c>
      <c r="BX16" s="133">
        <v>1</v>
      </c>
      <c r="BY16" s="133">
        <v>1</v>
      </c>
      <c r="BZ16" s="133">
        <v>2</v>
      </c>
      <c r="CA16" s="133">
        <v>2</v>
      </c>
      <c r="CB16" s="133">
        <v>3</v>
      </c>
      <c r="CC16" s="133">
        <v>1</v>
      </c>
      <c r="CD16" s="133">
        <v>1</v>
      </c>
      <c r="CE16" s="133">
        <v>1</v>
      </c>
      <c r="CF16" s="133">
        <v>1</v>
      </c>
      <c r="CG16" s="133">
        <v>0</v>
      </c>
      <c r="CH16" s="133">
        <v>2</v>
      </c>
      <c r="CI16" s="133">
        <v>2</v>
      </c>
      <c r="CJ16" s="133">
        <v>3</v>
      </c>
      <c r="CK16" s="133">
        <v>1</v>
      </c>
      <c r="CL16" s="133">
        <v>0</v>
      </c>
      <c r="CM16" s="133">
        <v>3</v>
      </c>
      <c r="CN16" s="133">
        <v>0</v>
      </c>
      <c r="CO16" s="133">
        <v>1</v>
      </c>
      <c r="CP16" s="133">
        <v>1</v>
      </c>
      <c r="CQ16" s="133">
        <v>0</v>
      </c>
      <c r="CR16" s="133">
        <v>1</v>
      </c>
      <c r="CS16" s="133">
        <v>1</v>
      </c>
      <c r="CT16" s="133">
        <v>2</v>
      </c>
      <c r="CU16" s="133">
        <v>3</v>
      </c>
      <c r="CV16" s="133">
        <v>2</v>
      </c>
      <c r="CW16" s="133">
        <v>1</v>
      </c>
      <c r="CX16" s="133">
        <v>1</v>
      </c>
      <c r="CY16" s="133">
        <v>1</v>
      </c>
      <c r="CZ16" s="133">
        <v>2</v>
      </c>
      <c r="DA16" s="133">
        <v>1</v>
      </c>
      <c r="DB16" s="133">
        <v>1</v>
      </c>
      <c r="DC16" s="133">
        <v>1</v>
      </c>
      <c r="DD16" s="133">
        <v>1</v>
      </c>
      <c r="DE16" s="133">
        <v>1</v>
      </c>
      <c r="DF16" s="133">
        <v>1</v>
      </c>
      <c r="DG16" s="133">
        <v>2</v>
      </c>
      <c r="DH16" s="133">
        <v>1</v>
      </c>
      <c r="DI16" s="133">
        <v>1</v>
      </c>
      <c r="DJ16" s="133">
        <v>2</v>
      </c>
      <c r="DK16" s="133">
        <v>1</v>
      </c>
      <c r="DL16" s="133">
        <v>2</v>
      </c>
      <c r="DM16" s="133">
        <v>2</v>
      </c>
      <c r="DN16" s="133">
        <v>1</v>
      </c>
      <c r="DO16" s="135">
        <v>0.91666666666666663</v>
      </c>
      <c r="DP16" s="131" t="s">
        <v>1512</v>
      </c>
      <c r="DQ16" s="135">
        <v>0.33333333333333331</v>
      </c>
      <c r="DR16" s="133">
        <v>7</v>
      </c>
      <c r="DS16" s="131" t="s">
        <v>103</v>
      </c>
      <c r="DT16" s="131" t="s">
        <v>68</v>
      </c>
      <c r="DU16" s="131" t="s">
        <v>68</v>
      </c>
      <c r="DV16" s="131" t="s">
        <v>26</v>
      </c>
      <c r="DW16" s="131" t="s">
        <v>26</v>
      </c>
      <c r="DX16" s="131" t="s">
        <v>103</v>
      </c>
      <c r="DY16" s="131" t="s">
        <v>26</v>
      </c>
      <c r="DZ16" s="131" t="s">
        <v>26</v>
      </c>
      <c r="EA16" s="131" t="s">
        <v>69</v>
      </c>
      <c r="EB16" s="131" t="s">
        <v>1881</v>
      </c>
      <c r="EC16" s="131" t="s">
        <v>125</v>
      </c>
      <c r="ED16" s="131" t="s">
        <v>26</v>
      </c>
      <c r="EE16" s="131" t="s">
        <v>101</v>
      </c>
      <c r="EF16" s="131" t="s">
        <v>100</v>
      </c>
      <c r="EG16" s="133">
        <v>15</v>
      </c>
      <c r="EH16" s="131" t="s">
        <v>7</v>
      </c>
      <c r="EI16" s="131" t="s">
        <v>7</v>
      </c>
      <c r="EJ16" s="131" t="s">
        <v>1882</v>
      </c>
      <c r="EK16" s="131" t="s">
        <v>60</v>
      </c>
      <c r="EL16" s="131" t="s">
        <v>21</v>
      </c>
      <c r="EM16" s="133">
        <v>5</v>
      </c>
      <c r="EN16" s="133">
        <v>2</v>
      </c>
      <c r="EO16" s="133">
        <v>5</v>
      </c>
      <c r="EP16" s="133">
        <v>1</v>
      </c>
      <c r="EQ16" s="131" t="s">
        <v>19</v>
      </c>
      <c r="ER16" s="131" t="s">
        <v>1346</v>
      </c>
      <c r="ES16" s="131" t="s">
        <v>16</v>
      </c>
      <c r="ET16" s="131" t="s">
        <v>18</v>
      </c>
      <c r="EU16" s="131" t="s">
        <v>20</v>
      </c>
      <c r="EV16" s="133">
        <v>2</v>
      </c>
      <c r="EW16" s="133">
        <v>2</v>
      </c>
      <c r="EX16" s="133">
        <v>1</v>
      </c>
      <c r="EY16" s="133">
        <v>4</v>
      </c>
      <c r="EZ16" s="131" t="s">
        <v>472</v>
      </c>
      <c r="FA16" s="131" t="s">
        <v>14</v>
      </c>
      <c r="FB16" s="131" t="s">
        <v>9</v>
      </c>
      <c r="FC16" s="131" t="s">
        <v>94</v>
      </c>
      <c r="FD16" s="131" t="s">
        <v>94</v>
      </c>
      <c r="FE16" s="131" t="s">
        <v>7</v>
      </c>
      <c r="FF16" s="131" t="s">
        <v>7</v>
      </c>
      <c r="FG16" s="131" t="s">
        <v>7</v>
      </c>
      <c r="FH16" s="131" t="s">
        <v>232</v>
      </c>
      <c r="FI16" s="131" t="s">
        <v>11</v>
      </c>
      <c r="FJ16" s="131" t="s">
        <v>9</v>
      </c>
      <c r="FK16" s="131" t="s">
        <v>7</v>
      </c>
      <c r="FL16" s="131"/>
      <c r="FM16" s="131" t="s">
        <v>1883</v>
      </c>
      <c r="FN16" s="131" t="s">
        <v>7</v>
      </c>
      <c r="FO16" s="131" t="s">
        <v>7</v>
      </c>
      <c r="FP16" s="131" t="s">
        <v>9</v>
      </c>
      <c r="FQ16" s="131" t="s">
        <v>8</v>
      </c>
      <c r="FR16" s="131" t="s">
        <v>7</v>
      </c>
      <c r="FS16" s="131" t="s">
        <v>9</v>
      </c>
      <c r="FT16" s="131" t="s">
        <v>1884</v>
      </c>
      <c r="FU16" s="131" t="s">
        <v>7</v>
      </c>
      <c r="FV16" s="131" t="s">
        <v>7</v>
      </c>
      <c r="FW16" s="131" t="s">
        <v>90</v>
      </c>
      <c r="FX16" s="131"/>
      <c r="FY16" s="131"/>
      <c r="FZ16" s="131"/>
      <c r="GA16" s="131"/>
      <c r="GB16" s="131"/>
      <c r="GC16" s="133">
        <v>9</v>
      </c>
      <c r="GD16" s="131"/>
      <c r="GE16" s="131"/>
      <c r="GF16" s="131" t="s">
        <v>5</v>
      </c>
      <c r="GG16" s="131"/>
      <c r="GH16" s="131"/>
      <c r="GI16" s="131"/>
      <c r="GJ16" s="131"/>
      <c r="GK16" s="131"/>
      <c r="GL16" s="131"/>
      <c r="GM16" s="131"/>
      <c r="GN16" s="131"/>
      <c r="GO16" s="131"/>
      <c r="GP16" s="131"/>
      <c r="GQ16" s="131"/>
      <c r="GR16" s="131"/>
      <c r="GS16" s="131"/>
      <c r="GT16" s="131"/>
      <c r="GU16" s="131"/>
      <c r="GV16" s="131" t="s">
        <v>54</v>
      </c>
      <c r="GW16" s="131"/>
      <c r="GX16" s="131"/>
      <c r="GY16" s="131"/>
      <c r="GZ16" s="131" t="s">
        <v>141</v>
      </c>
      <c r="HA16" s="131" t="s">
        <v>1</v>
      </c>
      <c r="HB16" s="131" t="s">
        <v>1</v>
      </c>
      <c r="HC16" s="131"/>
      <c r="HD16" s="131" t="s">
        <v>1</v>
      </c>
      <c r="HE16" s="131"/>
      <c r="HF16" s="131"/>
      <c r="HG16" s="131"/>
      <c r="HH16" s="131"/>
      <c r="HI16" s="131"/>
      <c r="HJ16" s="131"/>
      <c r="HK16" s="131"/>
      <c r="HL16" s="130" t="s">
        <v>0</v>
      </c>
      <c r="HM16">
        <f t="shared" si="0"/>
        <v>25</v>
      </c>
      <c r="HN16">
        <f t="shared" si="1"/>
        <v>5</v>
      </c>
      <c r="HO16">
        <f t="shared" si="2"/>
        <v>11</v>
      </c>
      <c r="HP16" s="1">
        <f t="shared" si="3"/>
        <v>8</v>
      </c>
      <c r="HQ16" s="1">
        <f t="shared" si="4"/>
        <v>6</v>
      </c>
      <c r="HR16" s="1">
        <f t="shared" si="5"/>
        <v>7</v>
      </c>
      <c r="HS16" s="1">
        <f t="shared" si="6"/>
        <v>15</v>
      </c>
      <c r="HT16" s="1">
        <f t="shared" si="7"/>
        <v>30</v>
      </c>
      <c r="HU16" s="1">
        <f t="shared" si="8"/>
        <v>130</v>
      </c>
      <c r="HV16">
        <v>1</v>
      </c>
      <c r="HW16">
        <v>1</v>
      </c>
      <c r="HX16">
        <v>1</v>
      </c>
      <c r="HY16">
        <v>2</v>
      </c>
      <c r="HZ16">
        <v>1</v>
      </c>
      <c r="IA16">
        <v>2</v>
      </c>
      <c r="IB16">
        <v>1</v>
      </c>
      <c r="IC16">
        <v>9</v>
      </c>
    </row>
    <row r="17" spans="1:237" ht="15" thickBot="1" x14ac:dyDescent="0.4">
      <c r="A17" s="132">
        <v>44020.732106481482</v>
      </c>
      <c r="B17" s="131" t="s">
        <v>2585</v>
      </c>
      <c r="C17" s="2"/>
      <c r="D17" s="131"/>
      <c r="E17" s="131" t="s">
        <v>1831</v>
      </c>
      <c r="F17" s="131" t="s">
        <v>1826</v>
      </c>
      <c r="G17" s="131" t="s">
        <v>1831</v>
      </c>
      <c r="H17" s="131" t="s">
        <v>1826</v>
      </c>
      <c r="I17" s="131" t="s">
        <v>9</v>
      </c>
      <c r="J17" s="131" t="s">
        <v>9</v>
      </c>
      <c r="K17" s="131" t="s">
        <v>1905</v>
      </c>
      <c r="L17" s="131" t="s">
        <v>9</v>
      </c>
      <c r="M17" s="131" t="s">
        <v>351</v>
      </c>
      <c r="N17" s="131" t="s">
        <v>7</v>
      </c>
      <c r="O17" s="131"/>
      <c r="P17" s="131" t="s">
        <v>297</v>
      </c>
      <c r="Q17" s="131" t="s">
        <v>20</v>
      </c>
      <c r="R17" s="131" t="s">
        <v>40</v>
      </c>
      <c r="S17" s="131" t="s">
        <v>20</v>
      </c>
      <c r="T17" s="131" t="s">
        <v>20</v>
      </c>
      <c r="U17" s="133">
        <v>1</v>
      </c>
      <c r="V17" s="131" t="s">
        <v>39</v>
      </c>
      <c r="W17" s="131" t="s">
        <v>79</v>
      </c>
      <c r="X17" s="131" t="s">
        <v>79</v>
      </c>
      <c r="Y17" s="131" t="s">
        <v>20</v>
      </c>
      <c r="Z17" s="131" t="s">
        <v>38</v>
      </c>
      <c r="AA17" s="131" t="s">
        <v>7</v>
      </c>
      <c r="AB17" s="131"/>
      <c r="AC17" s="131" t="s">
        <v>7</v>
      </c>
      <c r="AD17" s="131"/>
      <c r="AE17" s="131" t="s">
        <v>7</v>
      </c>
      <c r="AF17" s="131" t="s">
        <v>20</v>
      </c>
      <c r="AG17" s="131"/>
      <c r="AH17" s="131" t="s">
        <v>9</v>
      </c>
      <c r="AI17" s="131" t="s">
        <v>1906</v>
      </c>
      <c r="AJ17" s="133">
        <v>3</v>
      </c>
      <c r="AK17" s="131">
        <v>120</v>
      </c>
      <c r="AL17" s="133">
        <v>3</v>
      </c>
      <c r="AM17" s="131">
        <v>120</v>
      </c>
      <c r="AN17" s="133">
        <v>0</v>
      </c>
      <c r="AO17" s="133">
        <v>0</v>
      </c>
      <c r="AP17" s="133">
        <v>960</v>
      </c>
      <c r="AQ17" s="133">
        <v>4</v>
      </c>
      <c r="AR17" s="133">
        <v>4</v>
      </c>
      <c r="AS17" s="133">
        <v>2</v>
      </c>
      <c r="AT17" s="133">
        <v>2</v>
      </c>
      <c r="AU17" s="133">
        <v>2</v>
      </c>
      <c r="AV17" s="133">
        <v>2</v>
      </c>
      <c r="AW17" s="133">
        <v>3</v>
      </c>
      <c r="AX17" s="133">
        <v>2</v>
      </c>
      <c r="AY17" s="133">
        <v>1</v>
      </c>
      <c r="AZ17" s="133">
        <v>3</v>
      </c>
      <c r="BA17" s="133">
        <v>4</v>
      </c>
      <c r="BB17" s="133">
        <v>1</v>
      </c>
      <c r="BC17" s="133">
        <v>1</v>
      </c>
      <c r="BD17" s="133">
        <v>2</v>
      </c>
      <c r="BE17" s="133">
        <v>4</v>
      </c>
      <c r="BF17" s="133">
        <v>4</v>
      </c>
      <c r="BG17" s="133">
        <v>2</v>
      </c>
      <c r="BH17" s="133">
        <v>1</v>
      </c>
      <c r="BI17" s="133">
        <v>4</v>
      </c>
      <c r="BJ17" s="133">
        <v>4</v>
      </c>
      <c r="BK17" s="133">
        <v>0</v>
      </c>
      <c r="BL17" s="133">
        <v>1</v>
      </c>
      <c r="BM17" s="133">
        <v>2</v>
      </c>
      <c r="BN17" s="133">
        <v>1</v>
      </c>
      <c r="BO17" s="133">
        <v>4</v>
      </c>
      <c r="BP17" s="133">
        <v>0</v>
      </c>
      <c r="BQ17" s="133">
        <v>1</v>
      </c>
      <c r="BR17" s="133">
        <v>1</v>
      </c>
      <c r="BS17" s="133">
        <v>4</v>
      </c>
      <c r="BT17" s="133">
        <v>1</v>
      </c>
      <c r="BU17" s="133">
        <v>1</v>
      </c>
      <c r="BV17" s="133">
        <v>1</v>
      </c>
      <c r="BW17" s="133">
        <v>3</v>
      </c>
      <c r="BX17" s="133">
        <v>0</v>
      </c>
      <c r="BY17" s="133">
        <v>1</v>
      </c>
      <c r="BZ17" s="133">
        <v>1</v>
      </c>
      <c r="CA17" s="133">
        <v>1</v>
      </c>
      <c r="CB17" s="133">
        <v>1</v>
      </c>
      <c r="CC17" s="133">
        <v>1</v>
      </c>
      <c r="CD17" s="133">
        <v>1</v>
      </c>
      <c r="CE17" s="133">
        <v>1</v>
      </c>
      <c r="CF17" s="133">
        <v>1</v>
      </c>
      <c r="CG17" s="133">
        <v>1</v>
      </c>
      <c r="CH17" s="133">
        <v>4</v>
      </c>
      <c r="CI17" s="133">
        <v>1</v>
      </c>
      <c r="CJ17" s="133">
        <v>2</v>
      </c>
      <c r="CK17" s="133">
        <v>1</v>
      </c>
      <c r="CL17" s="133">
        <v>1</v>
      </c>
      <c r="CM17" s="133">
        <v>2</v>
      </c>
      <c r="CN17" s="133">
        <v>0</v>
      </c>
      <c r="CO17" s="133">
        <v>1</v>
      </c>
      <c r="CP17" s="133">
        <v>4</v>
      </c>
      <c r="CQ17" s="133">
        <v>0</v>
      </c>
      <c r="CR17" s="133">
        <v>1</v>
      </c>
      <c r="CS17" s="133">
        <v>3</v>
      </c>
      <c r="CT17" s="133">
        <v>1</v>
      </c>
      <c r="CU17" s="133">
        <v>2</v>
      </c>
      <c r="CV17" s="133">
        <v>3</v>
      </c>
      <c r="CW17" s="133">
        <v>2</v>
      </c>
      <c r="CX17" s="133">
        <v>2</v>
      </c>
      <c r="CY17" s="133">
        <v>1</v>
      </c>
      <c r="CZ17" s="133">
        <v>1</v>
      </c>
      <c r="DA17" s="133">
        <v>2</v>
      </c>
      <c r="DB17" s="133">
        <v>2</v>
      </c>
      <c r="DC17" s="133">
        <v>1</v>
      </c>
      <c r="DD17" s="133">
        <v>2</v>
      </c>
      <c r="DE17" s="133">
        <v>1</v>
      </c>
      <c r="DF17" s="133">
        <v>2</v>
      </c>
      <c r="DG17" s="133">
        <v>2</v>
      </c>
      <c r="DH17" s="133">
        <v>1</v>
      </c>
      <c r="DI17" s="133">
        <v>2</v>
      </c>
      <c r="DJ17" s="133">
        <v>1</v>
      </c>
      <c r="DK17" s="133">
        <v>1</v>
      </c>
      <c r="DL17" s="133">
        <v>2</v>
      </c>
      <c r="DM17" s="133">
        <v>2</v>
      </c>
      <c r="DN17" s="133">
        <v>2</v>
      </c>
      <c r="DO17" s="135">
        <v>0.95833333333333337</v>
      </c>
      <c r="DP17" s="133">
        <v>2</v>
      </c>
      <c r="DQ17" s="133">
        <v>7</v>
      </c>
      <c r="DR17" s="133">
        <v>7</v>
      </c>
      <c r="DS17" s="131" t="s">
        <v>26</v>
      </c>
      <c r="DT17" s="131" t="s">
        <v>103</v>
      </c>
      <c r="DU17" s="131" t="s">
        <v>103</v>
      </c>
      <c r="DV17" s="131" t="s">
        <v>26</v>
      </c>
      <c r="DW17" s="131" t="s">
        <v>26</v>
      </c>
      <c r="DX17" s="131" t="s">
        <v>26</v>
      </c>
      <c r="DY17" s="131" t="s">
        <v>26</v>
      </c>
      <c r="DZ17" s="131" t="s">
        <v>26</v>
      </c>
      <c r="EA17" s="131" t="s">
        <v>103</v>
      </c>
      <c r="EB17" s="131" t="s">
        <v>1907</v>
      </c>
      <c r="EC17" s="131" t="s">
        <v>26</v>
      </c>
      <c r="ED17" s="131" t="s">
        <v>26</v>
      </c>
      <c r="EE17" s="131" t="s">
        <v>24</v>
      </c>
      <c r="EF17" s="131" t="s">
        <v>23</v>
      </c>
      <c r="EG17" s="133">
        <v>420</v>
      </c>
      <c r="EH17" s="131" t="s">
        <v>9</v>
      </c>
      <c r="EI17" s="131" t="s">
        <v>7</v>
      </c>
      <c r="EJ17" s="131"/>
      <c r="EK17" s="131" t="s">
        <v>96</v>
      </c>
      <c r="EL17" s="131" t="s">
        <v>96</v>
      </c>
      <c r="EM17" s="133">
        <v>3</v>
      </c>
      <c r="EN17" s="133">
        <v>5</v>
      </c>
      <c r="EO17" s="133">
        <v>5</v>
      </c>
      <c r="EP17" s="133">
        <v>1</v>
      </c>
      <c r="EQ17" s="131" t="s">
        <v>19</v>
      </c>
      <c r="ER17" s="131" t="s">
        <v>16</v>
      </c>
      <c r="ES17" s="131" t="s">
        <v>1346</v>
      </c>
      <c r="ET17" s="131" t="s">
        <v>18</v>
      </c>
      <c r="EU17" s="131" t="s">
        <v>20</v>
      </c>
      <c r="EV17" s="133">
        <v>3</v>
      </c>
      <c r="EW17" s="133">
        <v>3</v>
      </c>
      <c r="EX17" s="133">
        <v>3</v>
      </c>
      <c r="EY17" s="133">
        <v>4</v>
      </c>
      <c r="EZ17" s="131" t="s">
        <v>1908</v>
      </c>
      <c r="FA17" s="131" t="s">
        <v>94</v>
      </c>
      <c r="FB17" s="131" t="s">
        <v>7</v>
      </c>
      <c r="FC17" s="131" t="s">
        <v>14</v>
      </c>
      <c r="FD17" s="131" t="s">
        <v>14</v>
      </c>
      <c r="FE17" s="131" t="s">
        <v>7</v>
      </c>
      <c r="FF17" s="131" t="s">
        <v>7</v>
      </c>
      <c r="FG17" s="131" t="s">
        <v>7</v>
      </c>
      <c r="FH17" s="131" t="s">
        <v>232</v>
      </c>
      <c r="FI17" s="131" t="s">
        <v>57</v>
      </c>
      <c r="FJ17" s="131" t="s">
        <v>7</v>
      </c>
      <c r="FK17" s="131" t="s">
        <v>9</v>
      </c>
      <c r="FL17" s="131" t="s">
        <v>1909</v>
      </c>
      <c r="FM17" s="131" t="s">
        <v>368</v>
      </c>
      <c r="FN17" s="131" t="s">
        <v>9</v>
      </c>
      <c r="FO17" s="131" t="s">
        <v>9</v>
      </c>
      <c r="FP17" s="131" t="s">
        <v>7</v>
      </c>
      <c r="FQ17" s="131" t="s">
        <v>8</v>
      </c>
      <c r="FR17" s="131" t="s">
        <v>7</v>
      </c>
      <c r="FS17" s="131" t="s">
        <v>7</v>
      </c>
      <c r="FT17" s="131"/>
      <c r="FU17" s="131" t="s">
        <v>7</v>
      </c>
      <c r="FV17" s="131" t="s">
        <v>7</v>
      </c>
      <c r="FW17" s="131" t="s">
        <v>337</v>
      </c>
      <c r="FX17" s="131"/>
      <c r="FY17" s="131"/>
      <c r="FZ17" s="131"/>
      <c r="GA17" s="133">
        <v>7</v>
      </c>
      <c r="GB17" s="131"/>
      <c r="GC17" s="131"/>
      <c r="GD17" s="131"/>
      <c r="GE17" s="131"/>
      <c r="GF17" s="131" t="s">
        <v>5</v>
      </c>
      <c r="GG17" s="131"/>
      <c r="GH17" s="131"/>
      <c r="GI17" s="131"/>
      <c r="GJ17" s="131"/>
      <c r="GK17" s="131"/>
      <c r="GL17" s="131"/>
      <c r="GM17" s="131"/>
      <c r="GN17" s="131"/>
      <c r="GO17" s="131"/>
      <c r="GP17" s="131"/>
      <c r="GQ17" s="131"/>
      <c r="GR17" s="131"/>
      <c r="GS17" s="131"/>
      <c r="GT17" s="131"/>
      <c r="GU17" s="131"/>
      <c r="GV17" s="131" t="s">
        <v>54</v>
      </c>
      <c r="GW17" s="131"/>
      <c r="GX17" s="131"/>
      <c r="GY17" s="131"/>
      <c r="GZ17" s="131"/>
      <c r="HA17" s="131"/>
      <c r="HB17" s="131"/>
      <c r="HC17" s="131"/>
      <c r="HD17" s="131" t="s">
        <v>158</v>
      </c>
      <c r="HE17" s="131"/>
      <c r="HF17" s="131"/>
      <c r="HG17" s="131"/>
      <c r="HH17" s="131" t="s">
        <v>229</v>
      </c>
      <c r="HI17" s="131" t="s">
        <v>1910</v>
      </c>
      <c r="HJ17" s="131" t="s">
        <v>1</v>
      </c>
      <c r="HK17" s="131"/>
      <c r="HL17" s="130" t="s">
        <v>0</v>
      </c>
      <c r="HM17">
        <f t="shared" si="0"/>
        <v>32</v>
      </c>
      <c r="HN17">
        <f t="shared" si="1"/>
        <v>3</v>
      </c>
      <c r="HO17">
        <f t="shared" si="2"/>
        <v>22</v>
      </c>
      <c r="HP17" s="1">
        <f t="shared" si="3"/>
        <v>6</v>
      </c>
      <c r="HQ17" s="1">
        <f t="shared" si="4"/>
        <v>5</v>
      </c>
      <c r="HR17" s="1">
        <f t="shared" si="5"/>
        <v>7</v>
      </c>
      <c r="HS17" s="1">
        <f t="shared" si="6"/>
        <v>9</v>
      </c>
      <c r="HT17" s="1">
        <f t="shared" si="7"/>
        <v>32</v>
      </c>
      <c r="HU17" s="1">
        <f t="shared" si="8"/>
        <v>4320</v>
      </c>
      <c r="HV17">
        <v>0</v>
      </c>
      <c r="HW17">
        <v>0</v>
      </c>
      <c r="HX17">
        <v>1</v>
      </c>
      <c r="HY17">
        <v>0</v>
      </c>
      <c r="HZ17">
        <v>1</v>
      </c>
      <c r="IA17">
        <v>0</v>
      </c>
      <c r="IB17">
        <v>1</v>
      </c>
      <c r="IC17">
        <v>3</v>
      </c>
    </row>
    <row r="18" spans="1:237" ht="15" thickBot="1" x14ac:dyDescent="0.4">
      <c r="A18" s="132">
        <v>44020.680358796293</v>
      </c>
      <c r="B18" s="131" t="s">
        <v>2586</v>
      </c>
      <c r="C18" s="2"/>
      <c r="D18" s="131"/>
      <c r="E18" s="131" t="s">
        <v>1831</v>
      </c>
      <c r="F18" s="131" t="s">
        <v>1824</v>
      </c>
      <c r="G18" s="131" t="s">
        <v>1831</v>
      </c>
      <c r="H18" s="131" t="s">
        <v>1824</v>
      </c>
      <c r="I18" s="131" t="s">
        <v>9</v>
      </c>
      <c r="J18" s="131" t="s">
        <v>7</v>
      </c>
      <c r="K18" s="131"/>
      <c r="L18" s="131" t="s">
        <v>7</v>
      </c>
      <c r="M18" s="131"/>
      <c r="N18" s="131" t="s">
        <v>7</v>
      </c>
      <c r="O18" s="131"/>
      <c r="P18" s="131"/>
      <c r="Q18" s="131" t="s">
        <v>20</v>
      </c>
      <c r="R18" s="131" t="s">
        <v>40</v>
      </c>
      <c r="S18" s="131" t="s">
        <v>20</v>
      </c>
      <c r="T18" s="131" t="s">
        <v>20</v>
      </c>
      <c r="U18" s="133">
        <v>2</v>
      </c>
      <c r="V18" s="131" t="s">
        <v>39</v>
      </c>
      <c r="W18" s="131" t="s">
        <v>20</v>
      </c>
      <c r="X18" s="131" t="s">
        <v>79</v>
      </c>
      <c r="Y18" s="131" t="s">
        <v>79</v>
      </c>
      <c r="Z18" s="131" t="s">
        <v>115</v>
      </c>
      <c r="AA18" s="131" t="s">
        <v>9</v>
      </c>
      <c r="AB18" s="131" t="s">
        <v>1895</v>
      </c>
      <c r="AC18" s="131" t="s">
        <v>7</v>
      </c>
      <c r="AD18" s="131"/>
      <c r="AE18" s="131" t="s">
        <v>7</v>
      </c>
      <c r="AF18" s="131" t="s">
        <v>20</v>
      </c>
      <c r="AG18" s="131"/>
      <c r="AH18" s="131" t="s">
        <v>7</v>
      </c>
      <c r="AI18" s="131"/>
      <c r="AJ18" s="133">
        <v>0</v>
      </c>
      <c r="AK18" s="131">
        <v>0</v>
      </c>
      <c r="AL18" s="133">
        <v>7</v>
      </c>
      <c r="AM18" s="131">
        <v>60</v>
      </c>
      <c r="AN18" s="133">
        <v>0</v>
      </c>
      <c r="AO18" s="131">
        <v>0</v>
      </c>
      <c r="AP18" s="131">
        <v>660</v>
      </c>
      <c r="AQ18" s="133">
        <v>3</v>
      </c>
      <c r="AR18" s="133">
        <v>2</v>
      </c>
      <c r="AS18" s="133">
        <v>2</v>
      </c>
      <c r="AT18" s="133">
        <v>3</v>
      </c>
      <c r="AU18" s="133">
        <v>2</v>
      </c>
      <c r="AV18" s="133">
        <v>1</v>
      </c>
      <c r="AW18" s="133">
        <v>3</v>
      </c>
      <c r="AX18" s="133">
        <v>2</v>
      </c>
      <c r="AY18" s="133">
        <v>1</v>
      </c>
      <c r="AZ18" s="133">
        <v>2</v>
      </c>
      <c r="BA18" s="133">
        <v>2</v>
      </c>
      <c r="BB18" s="133">
        <v>1</v>
      </c>
      <c r="BC18" s="133">
        <v>1</v>
      </c>
      <c r="BD18" s="133">
        <v>1</v>
      </c>
      <c r="BE18" s="133">
        <v>2</v>
      </c>
      <c r="BF18" s="133">
        <v>3</v>
      </c>
      <c r="BG18" s="133">
        <v>2</v>
      </c>
      <c r="BH18" s="133">
        <v>1</v>
      </c>
      <c r="BI18" s="133">
        <v>2</v>
      </c>
      <c r="BJ18" s="133">
        <v>3</v>
      </c>
      <c r="BK18" s="133">
        <v>1</v>
      </c>
      <c r="BL18" s="133">
        <v>0</v>
      </c>
      <c r="BM18" s="133">
        <v>0</v>
      </c>
      <c r="BN18" s="133">
        <v>0</v>
      </c>
      <c r="BO18" s="133">
        <v>1</v>
      </c>
      <c r="BP18" s="133">
        <v>0</v>
      </c>
      <c r="BQ18" s="133">
        <v>0</v>
      </c>
      <c r="BR18" s="133">
        <v>0</v>
      </c>
      <c r="BS18" s="133">
        <v>1</v>
      </c>
      <c r="BT18" s="133">
        <v>0</v>
      </c>
      <c r="BU18" s="133">
        <v>0</v>
      </c>
      <c r="BV18" s="133">
        <v>0</v>
      </c>
      <c r="BW18" s="133">
        <v>2</v>
      </c>
      <c r="BX18" s="133">
        <v>0</v>
      </c>
      <c r="BY18" s="133">
        <v>0</v>
      </c>
      <c r="BZ18" s="133">
        <v>1</v>
      </c>
      <c r="CA18" s="133">
        <v>1</v>
      </c>
      <c r="CB18" s="133">
        <v>1</v>
      </c>
      <c r="CC18" s="133">
        <v>0</v>
      </c>
      <c r="CD18" s="133">
        <v>0</v>
      </c>
      <c r="CE18" s="133">
        <v>0</v>
      </c>
      <c r="CF18" s="133">
        <v>0</v>
      </c>
      <c r="CG18" s="133">
        <v>0</v>
      </c>
      <c r="CH18" s="133">
        <v>2</v>
      </c>
      <c r="CI18" s="133">
        <v>0</v>
      </c>
      <c r="CJ18" s="133">
        <v>0</v>
      </c>
      <c r="CK18" s="133">
        <v>0</v>
      </c>
      <c r="CL18" s="133">
        <v>0</v>
      </c>
      <c r="CM18" s="133">
        <v>0</v>
      </c>
      <c r="CN18" s="133">
        <v>0</v>
      </c>
      <c r="CO18" s="133">
        <v>0</v>
      </c>
      <c r="CP18" s="133">
        <v>1</v>
      </c>
      <c r="CQ18" s="133">
        <v>0</v>
      </c>
      <c r="CR18" s="133">
        <v>0</v>
      </c>
      <c r="CS18" s="133">
        <v>0</v>
      </c>
      <c r="CT18" s="133">
        <v>0</v>
      </c>
      <c r="CU18" s="133">
        <v>0</v>
      </c>
      <c r="CV18" s="133">
        <v>2</v>
      </c>
      <c r="CW18" s="133">
        <v>1</v>
      </c>
      <c r="CX18" s="133">
        <v>3</v>
      </c>
      <c r="CY18" s="133">
        <v>2</v>
      </c>
      <c r="CZ18" s="133">
        <v>2</v>
      </c>
      <c r="DA18" s="133">
        <v>1</v>
      </c>
      <c r="DB18" s="133">
        <v>1</v>
      </c>
      <c r="DC18" s="133">
        <v>2</v>
      </c>
      <c r="DD18" s="133">
        <v>2</v>
      </c>
      <c r="DE18" s="133">
        <v>2</v>
      </c>
      <c r="DF18" s="133">
        <v>3</v>
      </c>
      <c r="DG18" s="133">
        <v>2</v>
      </c>
      <c r="DH18" s="133">
        <v>2</v>
      </c>
      <c r="DI18" s="133">
        <v>3</v>
      </c>
      <c r="DJ18" s="133">
        <v>2</v>
      </c>
      <c r="DK18" s="133">
        <v>1</v>
      </c>
      <c r="DL18" s="133">
        <v>2</v>
      </c>
      <c r="DM18" s="133">
        <v>2</v>
      </c>
      <c r="DN18" s="133">
        <v>2</v>
      </c>
      <c r="DO18" s="134">
        <v>0.47916666666666669</v>
      </c>
      <c r="DP18" s="133">
        <v>30</v>
      </c>
      <c r="DQ18" s="134">
        <v>0.3125</v>
      </c>
      <c r="DR18" s="133">
        <v>8</v>
      </c>
      <c r="DS18" s="131" t="s">
        <v>103</v>
      </c>
      <c r="DT18" s="131" t="s">
        <v>103</v>
      </c>
      <c r="DU18" s="131" t="s">
        <v>26</v>
      </c>
      <c r="DV18" s="131" t="s">
        <v>26</v>
      </c>
      <c r="DW18" s="131" t="s">
        <v>26</v>
      </c>
      <c r="DX18" s="131" t="s">
        <v>69</v>
      </c>
      <c r="DY18" s="131" t="s">
        <v>68</v>
      </c>
      <c r="DZ18" s="131" t="s">
        <v>103</v>
      </c>
      <c r="EA18" s="131" t="s">
        <v>26</v>
      </c>
      <c r="EB18" s="131" t="s">
        <v>102</v>
      </c>
      <c r="EC18" s="131" t="s">
        <v>26</v>
      </c>
      <c r="ED18" s="131" t="s">
        <v>26</v>
      </c>
      <c r="EE18" s="131" t="s">
        <v>24</v>
      </c>
      <c r="EF18" s="131" t="s">
        <v>65</v>
      </c>
      <c r="EG18" s="133">
        <v>2</v>
      </c>
      <c r="EH18" s="131" t="s">
        <v>7</v>
      </c>
      <c r="EI18" s="131" t="s">
        <v>7</v>
      </c>
      <c r="EJ18" s="131"/>
      <c r="EK18" s="131" t="s">
        <v>96</v>
      </c>
      <c r="EL18" s="131" t="s">
        <v>96</v>
      </c>
      <c r="EM18" s="133">
        <v>4</v>
      </c>
      <c r="EN18" s="133">
        <v>4</v>
      </c>
      <c r="EO18" s="133">
        <v>5</v>
      </c>
      <c r="EP18" s="133">
        <v>2</v>
      </c>
      <c r="EQ18" s="131" t="s">
        <v>16</v>
      </c>
      <c r="ER18" s="131" t="s">
        <v>1346</v>
      </c>
      <c r="ES18" s="131" t="s">
        <v>19</v>
      </c>
      <c r="ET18" s="131" t="s">
        <v>18</v>
      </c>
      <c r="EU18" s="131" t="s">
        <v>20</v>
      </c>
      <c r="EV18" s="133">
        <v>1</v>
      </c>
      <c r="EW18" s="133">
        <v>5</v>
      </c>
      <c r="EX18" s="133">
        <v>1</v>
      </c>
      <c r="EY18" s="133">
        <v>5</v>
      </c>
      <c r="EZ18" s="131"/>
      <c r="FA18" s="131" t="s">
        <v>14</v>
      </c>
      <c r="FB18" s="131" t="s">
        <v>7</v>
      </c>
      <c r="FC18" s="131" t="s">
        <v>14</v>
      </c>
      <c r="FD18" s="131" t="s">
        <v>94</v>
      </c>
      <c r="FE18" s="131" t="s">
        <v>7</v>
      </c>
      <c r="FF18" s="131" t="s">
        <v>7</v>
      </c>
      <c r="FG18" s="131" t="s">
        <v>7</v>
      </c>
      <c r="FH18" s="131" t="s">
        <v>12</v>
      </c>
      <c r="FI18" s="131" t="s">
        <v>57</v>
      </c>
      <c r="FJ18" s="131" t="s">
        <v>9</v>
      </c>
      <c r="FK18" s="131" t="s">
        <v>7</v>
      </c>
      <c r="FL18" s="131"/>
      <c r="FM18" s="131" t="s">
        <v>1896</v>
      </c>
      <c r="FN18" s="131" t="s">
        <v>7</v>
      </c>
      <c r="FO18" s="131" t="s">
        <v>9</v>
      </c>
      <c r="FP18" s="131" t="s">
        <v>7</v>
      </c>
      <c r="FQ18" s="131" t="s">
        <v>8</v>
      </c>
      <c r="FR18" s="131" t="s">
        <v>7</v>
      </c>
      <c r="FS18" s="131" t="s">
        <v>7</v>
      </c>
      <c r="FT18" s="131"/>
      <c r="FU18" s="131" t="s">
        <v>7</v>
      </c>
      <c r="FV18" s="131" t="s">
        <v>7</v>
      </c>
      <c r="FW18" s="131" t="s">
        <v>185</v>
      </c>
      <c r="FX18" s="131"/>
      <c r="FY18" s="131"/>
      <c r="FZ18" s="131"/>
      <c r="GA18" s="131"/>
      <c r="GB18" s="131"/>
      <c r="GC18" s="131"/>
      <c r="GD18" s="133">
        <v>1</v>
      </c>
      <c r="GE18" s="131"/>
      <c r="GF18" s="131" t="s">
        <v>5</v>
      </c>
      <c r="GG18" s="131"/>
      <c r="GH18" s="131"/>
      <c r="GI18" s="131"/>
      <c r="GJ18" s="131"/>
      <c r="GK18" s="131"/>
      <c r="GL18" s="131"/>
      <c r="GM18" s="131"/>
      <c r="GN18" s="131"/>
      <c r="GO18" s="131"/>
      <c r="GP18" s="131"/>
      <c r="GQ18" s="131"/>
      <c r="GR18" s="131"/>
      <c r="GS18" s="131"/>
      <c r="GT18" s="131"/>
      <c r="GU18" s="131"/>
      <c r="GV18" s="131" t="s">
        <v>54</v>
      </c>
      <c r="GW18" s="131"/>
      <c r="GX18" s="131"/>
      <c r="GY18" s="131"/>
      <c r="GZ18" s="131" t="s">
        <v>141</v>
      </c>
      <c r="HA18" s="131" t="s">
        <v>248</v>
      </c>
      <c r="HB18" s="131" t="s">
        <v>1</v>
      </c>
      <c r="HC18" s="131"/>
      <c r="HD18" s="131" t="s">
        <v>1</v>
      </c>
      <c r="HE18" s="131"/>
      <c r="HF18" s="131"/>
      <c r="HG18" s="131"/>
      <c r="HH18" s="131"/>
      <c r="HI18" s="131"/>
      <c r="HJ18" s="131"/>
      <c r="HK18" s="131"/>
      <c r="HL18" s="130" t="s">
        <v>0</v>
      </c>
      <c r="HM18">
        <f t="shared" si="0"/>
        <v>37</v>
      </c>
      <c r="HN18">
        <f t="shared" si="1"/>
        <v>1</v>
      </c>
      <c r="HO18">
        <f t="shared" si="2"/>
        <v>7</v>
      </c>
      <c r="HP18" s="1">
        <f t="shared" si="3"/>
        <v>0</v>
      </c>
      <c r="HQ18" s="1">
        <f t="shared" si="4"/>
        <v>2</v>
      </c>
      <c r="HR18" s="1">
        <f t="shared" si="5"/>
        <v>0</v>
      </c>
      <c r="HS18" s="1">
        <f t="shared" si="6"/>
        <v>1</v>
      </c>
      <c r="HT18" s="1">
        <f t="shared" si="7"/>
        <v>43</v>
      </c>
      <c r="HU18" s="1">
        <f t="shared" si="8"/>
        <v>1680</v>
      </c>
      <c r="HV18">
        <v>2</v>
      </c>
      <c r="HW18">
        <v>1</v>
      </c>
      <c r="HX18">
        <v>0</v>
      </c>
      <c r="HY18">
        <v>0</v>
      </c>
      <c r="HZ18">
        <v>1</v>
      </c>
      <c r="IA18">
        <v>0</v>
      </c>
      <c r="IB18">
        <v>1</v>
      </c>
      <c r="IC18">
        <v>5</v>
      </c>
    </row>
    <row r="19" spans="1:237" ht="15" thickBot="1" x14ac:dyDescent="0.4">
      <c r="A19" s="132">
        <v>44022.635763888888</v>
      </c>
      <c r="B19" s="131" t="s">
        <v>2587</v>
      </c>
      <c r="C19" s="2"/>
      <c r="D19" s="131"/>
      <c r="E19" s="131" t="s">
        <v>1831</v>
      </c>
      <c r="F19" s="131" t="s">
        <v>1824</v>
      </c>
      <c r="G19" s="131" t="s">
        <v>1831</v>
      </c>
      <c r="H19" s="131" t="s">
        <v>1824</v>
      </c>
      <c r="I19" s="131" t="s">
        <v>9</v>
      </c>
      <c r="J19" s="131" t="s">
        <v>7</v>
      </c>
      <c r="K19" s="131"/>
      <c r="L19" s="131" t="s">
        <v>7</v>
      </c>
      <c r="M19" s="131"/>
      <c r="N19" s="131" t="s">
        <v>7</v>
      </c>
      <c r="O19" s="131"/>
      <c r="P19" s="131"/>
      <c r="Q19" s="131" t="s">
        <v>20</v>
      </c>
      <c r="R19" s="131" t="s">
        <v>40</v>
      </c>
      <c r="S19" s="131" t="s">
        <v>20</v>
      </c>
      <c r="T19" s="131" t="s">
        <v>20</v>
      </c>
      <c r="U19" s="131" t="s">
        <v>20</v>
      </c>
      <c r="V19" s="131" t="s">
        <v>39</v>
      </c>
      <c r="W19" s="131" t="s">
        <v>20</v>
      </c>
      <c r="X19" s="133">
        <v>1</v>
      </c>
      <c r="Y19" s="131" t="s">
        <v>79</v>
      </c>
      <c r="Z19" s="131" t="s">
        <v>38</v>
      </c>
      <c r="AA19" s="131" t="s">
        <v>9</v>
      </c>
      <c r="AB19" s="131" t="s">
        <v>1978</v>
      </c>
      <c r="AC19" s="131" t="s">
        <v>9</v>
      </c>
      <c r="AD19" s="131" t="s">
        <v>1979</v>
      </c>
      <c r="AE19" s="131" t="s">
        <v>9</v>
      </c>
      <c r="AF19" s="131" t="s">
        <v>132</v>
      </c>
      <c r="AG19" s="131" t="s">
        <v>256</v>
      </c>
      <c r="AH19" s="131" t="s">
        <v>7</v>
      </c>
      <c r="AI19" s="131"/>
      <c r="AJ19" s="133">
        <v>3</v>
      </c>
      <c r="AK19" s="131">
        <v>60</v>
      </c>
      <c r="AL19" s="133">
        <v>3</v>
      </c>
      <c r="AM19" s="131">
        <v>60</v>
      </c>
      <c r="AN19" s="133">
        <v>7</v>
      </c>
      <c r="AO19" s="131">
        <v>90</v>
      </c>
      <c r="AP19" s="131">
        <v>390</v>
      </c>
      <c r="AQ19" s="133">
        <v>4</v>
      </c>
      <c r="AR19" s="133">
        <v>4</v>
      </c>
      <c r="AS19" s="133">
        <v>2</v>
      </c>
      <c r="AT19" s="133">
        <v>1</v>
      </c>
      <c r="AU19" s="133">
        <v>3</v>
      </c>
      <c r="AV19" s="133">
        <v>1</v>
      </c>
      <c r="AW19" s="133">
        <v>2</v>
      </c>
      <c r="AX19" s="133">
        <v>3</v>
      </c>
      <c r="AY19" s="133">
        <v>1</v>
      </c>
      <c r="AZ19" s="133">
        <v>4</v>
      </c>
      <c r="BA19" s="133">
        <v>4</v>
      </c>
      <c r="BB19" s="133">
        <v>1</v>
      </c>
      <c r="BC19" s="133">
        <v>3</v>
      </c>
      <c r="BD19" s="133">
        <v>2</v>
      </c>
      <c r="BE19" s="133">
        <v>4</v>
      </c>
      <c r="BF19" s="133">
        <v>4</v>
      </c>
      <c r="BG19" s="133">
        <v>2</v>
      </c>
      <c r="BH19" s="133">
        <v>1</v>
      </c>
      <c r="BI19" s="133">
        <v>3</v>
      </c>
      <c r="BJ19" s="133">
        <v>4</v>
      </c>
      <c r="BK19" s="133">
        <v>1</v>
      </c>
      <c r="BL19" s="133">
        <v>0</v>
      </c>
      <c r="BM19" s="133">
        <v>1</v>
      </c>
      <c r="BN19" s="133">
        <v>0</v>
      </c>
      <c r="BO19" s="133">
        <v>3</v>
      </c>
      <c r="BP19" s="133">
        <v>0</v>
      </c>
      <c r="BQ19" s="133">
        <v>0</v>
      </c>
      <c r="BR19" s="133">
        <v>1</v>
      </c>
      <c r="BS19" s="133">
        <v>2</v>
      </c>
      <c r="BT19" s="133">
        <v>0</v>
      </c>
      <c r="BU19" s="133">
        <v>1</v>
      </c>
      <c r="BV19" s="133">
        <v>0</v>
      </c>
      <c r="BW19" s="133">
        <v>3</v>
      </c>
      <c r="BX19" s="133">
        <v>0</v>
      </c>
      <c r="BY19" s="133">
        <v>1</v>
      </c>
      <c r="BZ19" s="133">
        <v>1</v>
      </c>
      <c r="CA19" s="133">
        <v>2</v>
      </c>
      <c r="CB19" s="133">
        <v>2</v>
      </c>
      <c r="CC19" s="133">
        <v>0</v>
      </c>
      <c r="CD19" s="133">
        <v>0</v>
      </c>
      <c r="CE19" s="133">
        <v>0</v>
      </c>
      <c r="CF19" s="133">
        <v>1</v>
      </c>
      <c r="CG19" s="133">
        <v>0</v>
      </c>
      <c r="CH19" s="133">
        <v>3</v>
      </c>
      <c r="CI19" s="133">
        <v>0</v>
      </c>
      <c r="CJ19" s="133">
        <v>1</v>
      </c>
      <c r="CK19" s="133">
        <v>0</v>
      </c>
      <c r="CL19" s="133">
        <v>0</v>
      </c>
      <c r="CM19" s="133">
        <v>0</v>
      </c>
      <c r="CN19" s="133">
        <v>0</v>
      </c>
      <c r="CO19" s="133">
        <v>0</v>
      </c>
      <c r="CP19" s="133">
        <v>2</v>
      </c>
      <c r="CQ19" s="133">
        <v>0</v>
      </c>
      <c r="CR19" s="133">
        <v>1</v>
      </c>
      <c r="CS19" s="133">
        <v>2</v>
      </c>
      <c r="CT19" s="133">
        <v>1</v>
      </c>
      <c r="CU19" s="133">
        <v>0</v>
      </c>
      <c r="CV19" s="133">
        <v>3</v>
      </c>
      <c r="CW19" s="133">
        <v>2</v>
      </c>
      <c r="CX19" s="133">
        <v>1</v>
      </c>
      <c r="CY19" s="133">
        <v>1</v>
      </c>
      <c r="CZ19" s="133">
        <v>1</v>
      </c>
      <c r="DA19" s="133">
        <v>1</v>
      </c>
      <c r="DB19" s="133">
        <v>1</v>
      </c>
      <c r="DC19" s="133">
        <v>1</v>
      </c>
      <c r="DD19" s="133">
        <v>2</v>
      </c>
      <c r="DE19" s="133">
        <v>1</v>
      </c>
      <c r="DF19" s="133">
        <v>1</v>
      </c>
      <c r="DG19" s="133">
        <v>1</v>
      </c>
      <c r="DH19" s="133">
        <v>2</v>
      </c>
      <c r="DI19" s="133">
        <v>1</v>
      </c>
      <c r="DJ19" s="133">
        <v>1</v>
      </c>
      <c r="DK19" s="133">
        <v>1</v>
      </c>
      <c r="DL19" s="133">
        <v>1</v>
      </c>
      <c r="DM19" s="133">
        <v>2</v>
      </c>
      <c r="DN19" s="133">
        <v>1</v>
      </c>
      <c r="DO19" s="135">
        <v>0</v>
      </c>
      <c r="DP19" s="131" t="s">
        <v>533</v>
      </c>
      <c r="DQ19" s="135">
        <v>0.25</v>
      </c>
      <c r="DR19" s="133">
        <v>6.5</v>
      </c>
      <c r="DS19" s="131" t="s">
        <v>26</v>
      </c>
      <c r="DT19" s="131" t="s">
        <v>103</v>
      </c>
      <c r="DU19" s="131" t="s">
        <v>26</v>
      </c>
      <c r="DV19" s="131" t="s">
        <v>26</v>
      </c>
      <c r="DW19" s="131" t="s">
        <v>26</v>
      </c>
      <c r="DX19" s="131" t="s">
        <v>26</v>
      </c>
      <c r="DY19" s="131" t="s">
        <v>103</v>
      </c>
      <c r="DZ19" s="131" t="s">
        <v>103</v>
      </c>
      <c r="EA19" s="131" t="s">
        <v>26</v>
      </c>
      <c r="EB19" s="131" t="s">
        <v>102</v>
      </c>
      <c r="EC19" s="131" t="s">
        <v>26</v>
      </c>
      <c r="ED19" s="131" t="s">
        <v>26</v>
      </c>
      <c r="EE19" s="131" t="s">
        <v>66</v>
      </c>
      <c r="EF19" s="131" t="s">
        <v>100</v>
      </c>
      <c r="EG19" s="133">
        <v>90</v>
      </c>
      <c r="EH19" s="131" t="s">
        <v>9</v>
      </c>
      <c r="EI19" s="131" t="s">
        <v>9</v>
      </c>
      <c r="EJ19" s="131" t="s">
        <v>1982</v>
      </c>
      <c r="EK19" s="131" t="s">
        <v>96</v>
      </c>
      <c r="EL19" s="131" t="s">
        <v>96</v>
      </c>
      <c r="EM19" s="133">
        <v>5</v>
      </c>
      <c r="EN19" s="133">
        <v>4</v>
      </c>
      <c r="EO19" s="133">
        <v>5</v>
      </c>
      <c r="EP19" s="133">
        <v>3</v>
      </c>
      <c r="EQ19" s="131" t="s">
        <v>19</v>
      </c>
      <c r="ER19" s="131" t="s">
        <v>1346</v>
      </c>
      <c r="ES19" s="131" t="s">
        <v>18</v>
      </c>
      <c r="ET19" s="131" t="s">
        <v>16</v>
      </c>
      <c r="EU19" s="131" t="s">
        <v>20</v>
      </c>
      <c r="EV19" s="133">
        <v>4</v>
      </c>
      <c r="EW19" s="133">
        <v>3</v>
      </c>
      <c r="EX19" s="133">
        <v>1</v>
      </c>
      <c r="EY19" s="133">
        <v>4</v>
      </c>
      <c r="EZ19" s="131" t="s">
        <v>1983</v>
      </c>
      <c r="FA19" s="131" t="s">
        <v>14</v>
      </c>
      <c r="FB19" s="131" t="s">
        <v>9</v>
      </c>
      <c r="FC19" s="131" t="s">
        <v>14</v>
      </c>
      <c r="FD19" s="131" t="s">
        <v>94</v>
      </c>
      <c r="FE19" s="131" t="s">
        <v>13</v>
      </c>
      <c r="FF19" s="131" t="s">
        <v>7</v>
      </c>
      <c r="FG19" s="131" t="s">
        <v>7</v>
      </c>
      <c r="FH19" s="131" t="s">
        <v>12</v>
      </c>
      <c r="FI19" s="131" t="s">
        <v>11</v>
      </c>
      <c r="FJ19" s="131" t="s">
        <v>7</v>
      </c>
      <c r="FK19" s="131" t="s">
        <v>7</v>
      </c>
      <c r="FL19" s="131"/>
      <c r="FM19" s="131" t="s">
        <v>1984</v>
      </c>
      <c r="FN19" s="131" t="s">
        <v>7</v>
      </c>
      <c r="FO19" s="131" t="s">
        <v>7</v>
      </c>
      <c r="FP19" s="131" t="s">
        <v>9</v>
      </c>
      <c r="FQ19" s="131" t="s">
        <v>8</v>
      </c>
      <c r="FR19" s="131" t="s">
        <v>7</v>
      </c>
      <c r="FS19" s="131" t="s">
        <v>7</v>
      </c>
      <c r="FT19" s="131"/>
      <c r="FU19" s="131"/>
      <c r="FV19" s="131" t="s">
        <v>7</v>
      </c>
      <c r="FW19" s="131" t="s">
        <v>90</v>
      </c>
      <c r="FX19" s="131"/>
      <c r="FY19" s="131"/>
      <c r="FZ19" s="131"/>
      <c r="GA19" s="131"/>
      <c r="GB19" s="131"/>
      <c r="GC19" s="133">
        <v>1</v>
      </c>
      <c r="GD19" s="131"/>
      <c r="GE19" s="131"/>
      <c r="GF19" s="131" t="s">
        <v>5</v>
      </c>
      <c r="GG19" s="131"/>
      <c r="GH19" s="131"/>
      <c r="GI19" s="131"/>
      <c r="GJ19" s="131"/>
      <c r="GK19" s="131"/>
      <c r="GL19" s="131"/>
      <c r="GM19" s="131"/>
      <c r="GN19" s="131"/>
      <c r="GO19" s="131"/>
      <c r="GP19" s="131"/>
      <c r="GQ19" s="131"/>
      <c r="GR19" s="131"/>
      <c r="GS19" s="131"/>
      <c r="GT19" s="131"/>
      <c r="GU19" s="131"/>
      <c r="GV19" s="131" t="s">
        <v>54</v>
      </c>
      <c r="GW19" s="131"/>
      <c r="GX19" s="131"/>
      <c r="GY19" s="131"/>
      <c r="GZ19" s="131" t="s">
        <v>141</v>
      </c>
      <c r="HA19" s="131"/>
      <c r="HB19" s="131" t="s">
        <v>293</v>
      </c>
      <c r="HC19" s="131" t="s">
        <v>1</v>
      </c>
      <c r="HD19" s="131" t="s">
        <v>1</v>
      </c>
      <c r="HE19" s="131"/>
      <c r="HF19" s="131"/>
      <c r="HG19" s="131"/>
      <c r="HH19" s="131"/>
      <c r="HI19" s="131"/>
      <c r="HJ19" s="131"/>
      <c r="HK19" s="131"/>
      <c r="HL19" s="130" t="s">
        <v>0</v>
      </c>
      <c r="HM19">
        <f t="shared" si="0"/>
        <v>25</v>
      </c>
      <c r="HN19">
        <f t="shared" si="1"/>
        <v>4</v>
      </c>
      <c r="HO19">
        <f t="shared" si="2"/>
        <v>15</v>
      </c>
      <c r="HP19" s="1">
        <f t="shared" si="3"/>
        <v>1</v>
      </c>
      <c r="HQ19" s="1">
        <f t="shared" si="4"/>
        <v>4</v>
      </c>
      <c r="HR19" s="1">
        <f t="shared" si="5"/>
        <v>1</v>
      </c>
      <c r="HS19" s="1">
        <f t="shared" si="6"/>
        <v>4</v>
      </c>
      <c r="HT19" s="1">
        <f t="shared" si="7"/>
        <v>29</v>
      </c>
      <c r="HU19" s="1">
        <f t="shared" si="8"/>
        <v>3735</v>
      </c>
      <c r="HV19">
        <v>1</v>
      </c>
      <c r="HW19">
        <v>0</v>
      </c>
      <c r="HX19">
        <v>1</v>
      </c>
      <c r="HY19">
        <v>0</v>
      </c>
      <c r="HZ19">
        <v>1</v>
      </c>
      <c r="IA19">
        <v>0</v>
      </c>
      <c r="IB19">
        <v>0</v>
      </c>
      <c r="IC19">
        <v>3</v>
      </c>
    </row>
    <row r="20" spans="1:237" ht="15" thickBot="1" x14ac:dyDescent="0.4">
      <c r="A20" s="132">
        <v>44021.621574074074</v>
      </c>
      <c r="B20" s="131" t="s">
        <v>2589</v>
      </c>
      <c r="C20" s="2"/>
      <c r="D20" s="131"/>
      <c r="E20" s="131" t="s">
        <v>1831</v>
      </c>
      <c r="F20" s="131" t="s">
        <v>1826</v>
      </c>
      <c r="G20" s="131" t="s">
        <v>1831</v>
      </c>
      <c r="H20" s="131" t="s">
        <v>1826</v>
      </c>
      <c r="I20" s="131" t="s">
        <v>9</v>
      </c>
      <c r="J20" s="131" t="s">
        <v>7</v>
      </c>
      <c r="K20" s="131"/>
      <c r="L20" s="131" t="s">
        <v>7</v>
      </c>
      <c r="M20" s="131"/>
      <c r="N20" s="131" t="s">
        <v>7</v>
      </c>
      <c r="O20" s="131"/>
      <c r="P20" s="131"/>
      <c r="Q20" s="131" t="s">
        <v>20</v>
      </c>
      <c r="R20" s="131" t="s">
        <v>40</v>
      </c>
      <c r="S20" s="131" t="s">
        <v>20</v>
      </c>
      <c r="T20" s="131" t="s">
        <v>20</v>
      </c>
      <c r="U20" s="131" t="s">
        <v>20</v>
      </c>
      <c r="V20" s="131" t="s">
        <v>80</v>
      </c>
      <c r="W20" s="131" t="s">
        <v>20</v>
      </c>
      <c r="X20" s="131" t="s">
        <v>20</v>
      </c>
      <c r="Y20" s="131" t="s">
        <v>20</v>
      </c>
      <c r="Z20" s="131" t="s">
        <v>133</v>
      </c>
      <c r="AA20" s="131" t="s">
        <v>9</v>
      </c>
      <c r="AB20" s="131" t="s">
        <v>1965</v>
      </c>
      <c r="AC20" s="131" t="s">
        <v>7</v>
      </c>
      <c r="AD20" s="131"/>
      <c r="AE20" s="131" t="s">
        <v>9</v>
      </c>
      <c r="AF20" s="131" t="s">
        <v>35</v>
      </c>
      <c r="AG20" s="131" t="s">
        <v>34</v>
      </c>
      <c r="AH20" s="131" t="s">
        <v>7</v>
      </c>
      <c r="AI20" s="131"/>
      <c r="AJ20" s="133">
        <v>0</v>
      </c>
      <c r="AK20" s="131">
        <v>0</v>
      </c>
      <c r="AL20" s="133">
        <v>3</v>
      </c>
      <c r="AM20" s="131">
        <v>60</v>
      </c>
      <c r="AN20" s="133">
        <v>5</v>
      </c>
      <c r="AO20" s="131">
        <v>20</v>
      </c>
      <c r="AP20" s="131">
        <v>300</v>
      </c>
      <c r="AQ20" s="133">
        <v>3</v>
      </c>
      <c r="AR20" s="133">
        <v>3</v>
      </c>
      <c r="AS20" s="133">
        <v>1</v>
      </c>
      <c r="AT20" s="133">
        <v>2</v>
      </c>
      <c r="AU20" s="133">
        <v>3</v>
      </c>
      <c r="AV20" s="133">
        <v>1</v>
      </c>
      <c r="AW20" s="133">
        <v>2</v>
      </c>
      <c r="AX20" s="133">
        <v>3</v>
      </c>
      <c r="AY20" s="133">
        <v>2</v>
      </c>
      <c r="AZ20" s="133">
        <v>2</v>
      </c>
      <c r="BA20" s="133">
        <v>3</v>
      </c>
      <c r="BB20" s="133">
        <v>2</v>
      </c>
      <c r="BC20" s="133">
        <v>1</v>
      </c>
      <c r="BD20" s="133">
        <v>2</v>
      </c>
      <c r="BE20" s="133">
        <v>3</v>
      </c>
      <c r="BF20" s="133">
        <v>3</v>
      </c>
      <c r="BG20" s="133">
        <v>2</v>
      </c>
      <c r="BH20" s="133">
        <v>2</v>
      </c>
      <c r="BI20" s="133">
        <v>2</v>
      </c>
      <c r="BJ20" s="133">
        <v>3</v>
      </c>
      <c r="BK20" s="133">
        <v>0</v>
      </c>
      <c r="BL20" s="133">
        <v>0</v>
      </c>
      <c r="BM20" s="133">
        <v>0</v>
      </c>
      <c r="BN20" s="133">
        <v>0</v>
      </c>
      <c r="BO20" s="133">
        <v>2</v>
      </c>
      <c r="BP20" s="133">
        <v>1</v>
      </c>
      <c r="BQ20" s="133">
        <v>0</v>
      </c>
      <c r="BR20" s="133">
        <v>0</v>
      </c>
      <c r="BS20" s="133">
        <v>2</v>
      </c>
      <c r="BT20" s="133">
        <v>0</v>
      </c>
      <c r="BU20" s="133">
        <v>0</v>
      </c>
      <c r="BV20" s="133">
        <v>0</v>
      </c>
      <c r="BW20" s="133">
        <v>2</v>
      </c>
      <c r="BX20" s="133">
        <v>0</v>
      </c>
      <c r="BY20" s="133">
        <v>1</v>
      </c>
      <c r="BZ20" s="133">
        <v>1</v>
      </c>
      <c r="CA20" s="133">
        <v>0</v>
      </c>
      <c r="CB20" s="133">
        <v>0</v>
      </c>
      <c r="CC20" s="133">
        <v>0</v>
      </c>
      <c r="CD20" s="133">
        <v>0</v>
      </c>
      <c r="CE20" s="133">
        <v>0</v>
      </c>
      <c r="CF20" s="133">
        <v>0</v>
      </c>
      <c r="CG20" s="133">
        <v>0</v>
      </c>
      <c r="CH20" s="133">
        <v>2</v>
      </c>
      <c r="CI20" s="133">
        <v>0</v>
      </c>
      <c r="CJ20" s="133">
        <v>0</v>
      </c>
      <c r="CK20" s="133">
        <v>0</v>
      </c>
      <c r="CL20" s="133">
        <v>0</v>
      </c>
      <c r="CM20" s="133">
        <v>0</v>
      </c>
      <c r="CN20" s="133">
        <v>0</v>
      </c>
      <c r="CO20" s="133">
        <v>0</v>
      </c>
      <c r="CP20" s="133">
        <v>1</v>
      </c>
      <c r="CQ20" s="133">
        <v>0</v>
      </c>
      <c r="CR20" s="133">
        <v>0</v>
      </c>
      <c r="CS20" s="133">
        <v>0</v>
      </c>
      <c r="CT20" s="133">
        <v>1</v>
      </c>
      <c r="CU20" s="133">
        <v>0</v>
      </c>
      <c r="CV20" s="133">
        <v>3</v>
      </c>
      <c r="CW20" s="133">
        <v>2</v>
      </c>
      <c r="CX20" s="133">
        <v>2</v>
      </c>
      <c r="CY20" s="133">
        <v>2</v>
      </c>
      <c r="CZ20" s="133">
        <v>3</v>
      </c>
      <c r="DA20" s="133">
        <v>2</v>
      </c>
      <c r="DB20" s="133">
        <v>2</v>
      </c>
      <c r="DC20" s="133">
        <v>2</v>
      </c>
      <c r="DD20" s="133">
        <v>2</v>
      </c>
      <c r="DE20" s="133">
        <v>2</v>
      </c>
      <c r="DF20" s="133">
        <v>1</v>
      </c>
      <c r="DG20" s="133">
        <v>3</v>
      </c>
      <c r="DH20" s="133">
        <v>2</v>
      </c>
      <c r="DI20" s="133">
        <v>2</v>
      </c>
      <c r="DJ20" s="133">
        <v>2</v>
      </c>
      <c r="DK20" s="133">
        <v>2</v>
      </c>
      <c r="DL20" s="133">
        <v>3</v>
      </c>
      <c r="DM20" s="133">
        <v>1</v>
      </c>
      <c r="DN20" s="133">
        <v>1</v>
      </c>
      <c r="DO20" s="135">
        <v>0.9375</v>
      </c>
      <c r="DP20" s="131" t="s">
        <v>98</v>
      </c>
      <c r="DQ20" s="135">
        <v>0.26041666666666669</v>
      </c>
      <c r="DR20" s="133">
        <v>7</v>
      </c>
      <c r="DS20" s="131" t="s">
        <v>26</v>
      </c>
      <c r="DT20" s="131" t="s">
        <v>26</v>
      </c>
      <c r="DU20" s="131" t="s">
        <v>26</v>
      </c>
      <c r="DV20" s="131" t="s">
        <v>26</v>
      </c>
      <c r="DW20" s="131" t="s">
        <v>26</v>
      </c>
      <c r="DX20" s="131" t="s">
        <v>26</v>
      </c>
      <c r="DY20" s="131" t="s">
        <v>26</v>
      </c>
      <c r="DZ20" s="131" t="s">
        <v>26</v>
      </c>
      <c r="EA20" s="131" t="s">
        <v>26</v>
      </c>
      <c r="EB20" s="131" t="s">
        <v>7</v>
      </c>
      <c r="EC20" s="131" t="s">
        <v>26</v>
      </c>
      <c r="ED20" s="131" t="s">
        <v>26</v>
      </c>
      <c r="EE20" s="131" t="s">
        <v>66</v>
      </c>
      <c r="EF20" s="131" t="s">
        <v>23</v>
      </c>
      <c r="EG20" s="133">
        <v>30</v>
      </c>
      <c r="EH20" s="131" t="s">
        <v>9</v>
      </c>
      <c r="EI20" s="131" t="s">
        <v>7</v>
      </c>
      <c r="EJ20" s="131" t="s">
        <v>1967</v>
      </c>
      <c r="EK20" s="131" t="s">
        <v>96</v>
      </c>
      <c r="EL20" s="131" t="s">
        <v>96</v>
      </c>
      <c r="EM20" s="133">
        <v>4</v>
      </c>
      <c r="EN20" s="133">
        <v>3</v>
      </c>
      <c r="EO20" s="133">
        <v>4</v>
      </c>
      <c r="EP20" s="133">
        <v>1</v>
      </c>
      <c r="EQ20" s="131" t="s">
        <v>19</v>
      </c>
      <c r="ER20" s="131" t="s">
        <v>1346</v>
      </c>
      <c r="ES20" s="131" t="s">
        <v>18</v>
      </c>
      <c r="ET20" s="131" t="s">
        <v>16</v>
      </c>
      <c r="EU20" s="131" t="s">
        <v>20</v>
      </c>
      <c r="EV20" s="133">
        <v>2</v>
      </c>
      <c r="EW20" s="133">
        <v>2</v>
      </c>
      <c r="EX20" s="133">
        <v>2</v>
      </c>
      <c r="EY20" s="133">
        <v>4</v>
      </c>
      <c r="EZ20" s="131" t="s">
        <v>1968</v>
      </c>
      <c r="FA20" s="131" t="s">
        <v>14</v>
      </c>
      <c r="FB20" s="131" t="s">
        <v>7</v>
      </c>
      <c r="FC20" s="131" t="s">
        <v>14</v>
      </c>
      <c r="FD20" s="131" t="s">
        <v>14</v>
      </c>
      <c r="FE20" s="131" t="s">
        <v>7</v>
      </c>
      <c r="FF20" s="131" t="s">
        <v>7</v>
      </c>
      <c r="FG20" s="131" t="s">
        <v>7</v>
      </c>
      <c r="FH20" s="131" t="s">
        <v>12</v>
      </c>
      <c r="FI20" s="131" t="s">
        <v>11</v>
      </c>
      <c r="FJ20" s="131" t="s">
        <v>7</v>
      </c>
      <c r="FK20" s="131" t="s">
        <v>7</v>
      </c>
      <c r="FL20" s="131"/>
      <c r="FM20" s="131" t="s">
        <v>160</v>
      </c>
      <c r="FN20" s="131" t="s">
        <v>9</v>
      </c>
      <c r="FO20" s="131" t="s">
        <v>7</v>
      </c>
      <c r="FP20" s="131" t="s">
        <v>9</v>
      </c>
      <c r="FQ20" s="131" t="s">
        <v>8</v>
      </c>
      <c r="FR20" s="131" t="s">
        <v>7</v>
      </c>
      <c r="FS20" s="131" t="s">
        <v>7</v>
      </c>
      <c r="FT20" s="131"/>
      <c r="FU20" s="131"/>
      <c r="FV20" s="131" t="s">
        <v>7</v>
      </c>
      <c r="FW20" s="131" t="s">
        <v>90</v>
      </c>
      <c r="FX20" s="131"/>
      <c r="FY20" s="131"/>
      <c r="FZ20" s="131"/>
      <c r="GA20" s="131"/>
      <c r="GB20" s="131"/>
      <c r="GC20" s="133">
        <v>4</v>
      </c>
      <c r="GD20" s="131"/>
      <c r="GE20" s="131"/>
      <c r="GF20" s="131" t="s">
        <v>5</v>
      </c>
      <c r="GG20" s="131"/>
      <c r="GH20" s="131"/>
      <c r="GI20" s="131"/>
      <c r="GJ20" s="131"/>
      <c r="GK20" s="131"/>
      <c r="GL20" s="131"/>
      <c r="GM20" s="131"/>
      <c r="GN20" s="131"/>
      <c r="GO20" s="131"/>
      <c r="GP20" s="131"/>
      <c r="GQ20" s="131"/>
      <c r="GR20" s="131"/>
      <c r="GS20" s="131"/>
      <c r="GT20" s="131"/>
      <c r="GU20" s="131"/>
      <c r="GV20" s="131" t="s">
        <v>54</v>
      </c>
      <c r="GW20" s="131"/>
      <c r="GX20" s="131" t="s">
        <v>184</v>
      </c>
      <c r="GY20" s="131" t="s">
        <v>183</v>
      </c>
      <c r="GZ20" s="131" t="s">
        <v>1</v>
      </c>
      <c r="HA20" s="131"/>
      <c r="HB20" s="131"/>
      <c r="HC20" s="131"/>
      <c r="HD20" s="131" t="s">
        <v>1</v>
      </c>
      <c r="HE20" s="131"/>
      <c r="HF20" s="131"/>
      <c r="HG20" s="131"/>
      <c r="HH20" s="131"/>
      <c r="HI20" s="131"/>
      <c r="HJ20" s="131"/>
      <c r="HK20" s="131"/>
      <c r="HL20" s="130" t="s">
        <v>0</v>
      </c>
      <c r="HM20">
        <f t="shared" si="0"/>
        <v>39</v>
      </c>
      <c r="HN20">
        <f t="shared" si="1"/>
        <v>2</v>
      </c>
      <c r="HO20">
        <f t="shared" si="2"/>
        <v>9</v>
      </c>
      <c r="HP20" s="1">
        <f t="shared" si="3"/>
        <v>0</v>
      </c>
      <c r="HQ20" s="1">
        <f t="shared" si="4"/>
        <v>2</v>
      </c>
      <c r="HR20" s="1">
        <f t="shared" si="5"/>
        <v>0</v>
      </c>
      <c r="HS20" s="1">
        <f t="shared" si="6"/>
        <v>0</v>
      </c>
      <c r="HT20" s="1">
        <f t="shared" si="7"/>
        <v>39</v>
      </c>
      <c r="HU20" s="1">
        <f t="shared" si="8"/>
        <v>970</v>
      </c>
      <c r="HV20">
        <v>0</v>
      </c>
      <c r="HW20">
        <v>0</v>
      </c>
      <c r="HX20">
        <v>1</v>
      </c>
      <c r="HY20">
        <v>0</v>
      </c>
      <c r="HZ20">
        <v>0</v>
      </c>
      <c r="IA20">
        <v>0</v>
      </c>
      <c r="IB20">
        <v>0</v>
      </c>
      <c r="IC20">
        <v>1</v>
      </c>
    </row>
    <row r="21" spans="1:237" ht="15" thickBot="1" x14ac:dyDescent="0.4">
      <c r="A21" s="132">
        <v>44020.811041666668</v>
      </c>
      <c r="B21" s="131" t="s">
        <v>2591</v>
      </c>
      <c r="C21" s="2"/>
      <c r="D21" s="131"/>
      <c r="E21" s="131" t="s">
        <v>50</v>
      </c>
      <c r="F21" s="131" t="s">
        <v>1826</v>
      </c>
      <c r="G21" s="131" t="s">
        <v>50</v>
      </c>
      <c r="H21" s="131" t="s">
        <v>1826</v>
      </c>
      <c r="I21" s="131" t="s">
        <v>9</v>
      </c>
      <c r="J21" s="131" t="s">
        <v>7</v>
      </c>
      <c r="K21" s="131"/>
      <c r="L21" s="131" t="s">
        <v>7</v>
      </c>
      <c r="M21" s="131"/>
      <c r="N21" s="131" t="s">
        <v>7</v>
      </c>
      <c r="O21" s="131"/>
      <c r="P21" s="131"/>
      <c r="Q21" s="131" t="s">
        <v>20</v>
      </c>
      <c r="R21" s="131" t="s">
        <v>40</v>
      </c>
      <c r="S21" s="131" t="s">
        <v>20</v>
      </c>
      <c r="T21" s="131" t="s">
        <v>20</v>
      </c>
      <c r="U21" s="131" t="s">
        <v>20</v>
      </c>
      <c r="V21" s="131" t="s">
        <v>80</v>
      </c>
      <c r="W21" s="131" t="s">
        <v>20</v>
      </c>
      <c r="X21" s="131" t="s">
        <v>20</v>
      </c>
      <c r="Y21" s="131" t="s">
        <v>20</v>
      </c>
      <c r="Z21" s="131" t="s">
        <v>133</v>
      </c>
      <c r="AA21" s="131" t="s">
        <v>9</v>
      </c>
      <c r="AB21" s="131" t="s">
        <v>1912</v>
      </c>
      <c r="AC21" s="131" t="s">
        <v>7</v>
      </c>
      <c r="AD21" s="131"/>
      <c r="AE21" s="131" t="s">
        <v>9</v>
      </c>
      <c r="AF21" s="131" t="s">
        <v>35</v>
      </c>
      <c r="AG21" s="131" t="s">
        <v>256</v>
      </c>
      <c r="AH21" s="131" t="s">
        <v>9</v>
      </c>
      <c r="AI21" s="131"/>
      <c r="AJ21" s="133">
        <v>0</v>
      </c>
      <c r="AK21" s="131">
        <v>0</v>
      </c>
      <c r="AL21" s="133">
        <v>0</v>
      </c>
      <c r="AM21" s="133">
        <v>0</v>
      </c>
      <c r="AN21" s="133">
        <v>3</v>
      </c>
      <c r="AO21" s="133">
        <v>12</v>
      </c>
      <c r="AP21" s="133">
        <v>600</v>
      </c>
      <c r="AQ21" s="133">
        <v>4</v>
      </c>
      <c r="AR21" s="133">
        <v>3</v>
      </c>
      <c r="AS21" s="133">
        <v>1</v>
      </c>
      <c r="AT21" s="133">
        <v>2</v>
      </c>
      <c r="AU21" s="133">
        <v>3</v>
      </c>
      <c r="AV21" s="133">
        <v>1</v>
      </c>
      <c r="AW21" s="133">
        <v>3</v>
      </c>
      <c r="AX21" s="133">
        <v>3</v>
      </c>
      <c r="AY21" s="133">
        <v>1</v>
      </c>
      <c r="AZ21" s="133">
        <v>4</v>
      </c>
      <c r="BA21" s="133">
        <v>3</v>
      </c>
      <c r="BB21" s="133">
        <v>2</v>
      </c>
      <c r="BC21" s="133">
        <v>1</v>
      </c>
      <c r="BD21" s="133">
        <v>2</v>
      </c>
      <c r="BE21" s="133">
        <v>4</v>
      </c>
      <c r="BF21" s="133">
        <v>4</v>
      </c>
      <c r="BG21" s="133">
        <v>2</v>
      </c>
      <c r="BH21" s="133">
        <v>1</v>
      </c>
      <c r="BI21" s="133">
        <v>3</v>
      </c>
      <c r="BJ21" s="133">
        <v>4</v>
      </c>
      <c r="BK21" s="133">
        <v>0</v>
      </c>
      <c r="BL21" s="133">
        <v>0</v>
      </c>
      <c r="BM21" s="133">
        <v>3</v>
      </c>
      <c r="BN21" s="133">
        <v>1</v>
      </c>
      <c r="BO21" s="133">
        <v>2</v>
      </c>
      <c r="BP21" s="133">
        <v>0</v>
      </c>
      <c r="BQ21" s="133">
        <v>0</v>
      </c>
      <c r="BR21" s="133">
        <v>1</v>
      </c>
      <c r="BS21" s="133">
        <v>1</v>
      </c>
      <c r="BT21" s="133">
        <v>0</v>
      </c>
      <c r="BU21" s="133">
        <v>0</v>
      </c>
      <c r="BV21" s="133">
        <v>1</v>
      </c>
      <c r="BW21" s="133">
        <v>2</v>
      </c>
      <c r="BX21" s="133">
        <v>0</v>
      </c>
      <c r="BY21" s="133">
        <v>1</v>
      </c>
      <c r="BZ21" s="133">
        <v>3</v>
      </c>
      <c r="CA21" s="133">
        <v>4</v>
      </c>
      <c r="CB21" s="133">
        <v>2</v>
      </c>
      <c r="CC21" s="133">
        <v>0</v>
      </c>
      <c r="CD21" s="133">
        <v>0</v>
      </c>
      <c r="CE21" s="133">
        <v>0</v>
      </c>
      <c r="CF21" s="133">
        <v>1</v>
      </c>
      <c r="CG21" s="133">
        <v>0</v>
      </c>
      <c r="CH21" s="133">
        <v>2</v>
      </c>
      <c r="CI21" s="133">
        <v>0</v>
      </c>
      <c r="CJ21" s="133">
        <v>1</v>
      </c>
      <c r="CK21" s="133">
        <v>1</v>
      </c>
      <c r="CL21" s="133">
        <v>0</v>
      </c>
      <c r="CM21" s="133">
        <v>2</v>
      </c>
      <c r="CN21" s="133">
        <v>0</v>
      </c>
      <c r="CO21" s="133">
        <v>0</v>
      </c>
      <c r="CP21" s="133">
        <v>1</v>
      </c>
      <c r="CQ21" s="133">
        <v>0</v>
      </c>
      <c r="CR21" s="133">
        <v>1</v>
      </c>
      <c r="CS21" s="133">
        <v>0</v>
      </c>
      <c r="CT21" s="133">
        <v>1</v>
      </c>
      <c r="CU21" s="133">
        <v>2</v>
      </c>
      <c r="CV21" s="133">
        <v>2</v>
      </c>
      <c r="CW21" s="133">
        <v>1</v>
      </c>
      <c r="CX21" s="133">
        <v>2</v>
      </c>
      <c r="CY21" s="133">
        <v>1</v>
      </c>
      <c r="CZ21" s="133">
        <v>1</v>
      </c>
      <c r="DA21" s="133">
        <v>1</v>
      </c>
      <c r="DB21" s="133">
        <v>1</v>
      </c>
      <c r="DC21" s="133">
        <v>3</v>
      </c>
      <c r="DD21" s="133">
        <v>1</v>
      </c>
      <c r="DE21" s="133">
        <v>1</v>
      </c>
      <c r="DF21" s="133">
        <v>1</v>
      </c>
      <c r="DG21" s="133">
        <v>1</v>
      </c>
      <c r="DH21" s="133">
        <v>1</v>
      </c>
      <c r="DI21" s="133">
        <v>1</v>
      </c>
      <c r="DJ21" s="133">
        <v>2</v>
      </c>
      <c r="DK21" s="133">
        <v>1</v>
      </c>
      <c r="DL21" s="133">
        <v>3</v>
      </c>
      <c r="DM21" s="133">
        <v>1</v>
      </c>
      <c r="DN21" s="133">
        <v>2</v>
      </c>
      <c r="DO21" s="131" t="s">
        <v>657</v>
      </c>
      <c r="DP21" s="133">
        <v>30</v>
      </c>
      <c r="DQ21" s="131" t="s">
        <v>464</v>
      </c>
      <c r="DR21" s="133">
        <v>5</v>
      </c>
      <c r="DS21" s="131" t="s">
        <v>69</v>
      </c>
      <c r="DT21" s="131" t="s">
        <v>103</v>
      </c>
      <c r="DU21" s="131" t="s">
        <v>26</v>
      </c>
      <c r="DV21" s="131" t="s">
        <v>103</v>
      </c>
      <c r="DW21" s="131" t="s">
        <v>26</v>
      </c>
      <c r="DX21" s="131" t="s">
        <v>26</v>
      </c>
      <c r="DY21" s="131" t="s">
        <v>26</v>
      </c>
      <c r="DZ21" s="131" t="s">
        <v>26</v>
      </c>
      <c r="EA21" s="131" t="s">
        <v>26</v>
      </c>
      <c r="EB21" s="131" t="s">
        <v>7</v>
      </c>
      <c r="EC21" s="131" t="s">
        <v>26</v>
      </c>
      <c r="ED21" s="131" t="s">
        <v>25</v>
      </c>
      <c r="EE21" s="131" t="s">
        <v>124</v>
      </c>
      <c r="EF21" s="131" t="s">
        <v>100</v>
      </c>
      <c r="EG21" s="133">
        <v>45</v>
      </c>
      <c r="EH21" s="131" t="s">
        <v>7</v>
      </c>
      <c r="EI21" s="131" t="s">
        <v>7</v>
      </c>
      <c r="EJ21" s="131"/>
      <c r="EK21" s="131" t="s">
        <v>96</v>
      </c>
      <c r="EL21" s="131" t="s">
        <v>96</v>
      </c>
      <c r="EM21" s="133">
        <v>4</v>
      </c>
      <c r="EN21" s="133">
        <v>4</v>
      </c>
      <c r="EO21" s="133">
        <v>5</v>
      </c>
      <c r="EP21" s="133">
        <v>1</v>
      </c>
      <c r="EQ21" s="131" t="s">
        <v>1346</v>
      </c>
      <c r="ER21" s="131" t="s">
        <v>16</v>
      </c>
      <c r="ES21" s="131" t="s">
        <v>20</v>
      </c>
      <c r="ET21" s="131" t="s">
        <v>20</v>
      </c>
      <c r="EU21" s="131" t="s">
        <v>20</v>
      </c>
      <c r="EV21" s="133">
        <v>3</v>
      </c>
      <c r="EW21" s="133">
        <v>2</v>
      </c>
      <c r="EX21" s="133">
        <v>1</v>
      </c>
      <c r="EY21" s="133">
        <v>5</v>
      </c>
      <c r="EZ21" s="131"/>
      <c r="FA21" s="131" t="s">
        <v>14</v>
      </c>
      <c r="FB21" s="131" t="s">
        <v>9</v>
      </c>
      <c r="FC21" s="131" t="s">
        <v>94</v>
      </c>
      <c r="FD21" s="131" t="s">
        <v>551</v>
      </c>
      <c r="FE21" s="131" t="s">
        <v>7</v>
      </c>
      <c r="FF21" s="131" t="s">
        <v>7</v>
      </c>
      <c r="FG21" s="131" t="s">
        <v>7</v>
      </c>
      <c r="FH21" s="131" t="s">
        <v>12</v>
      </c>
      <c r="FI21" s="131" t="s">
        <v>11</v>
      </c>
      <c r="FJ21" s="131" t="s">
        <v>9</v>
      </c>
      <c r="FK21" s="131" t="s">
        <v>7</v>
      </c>
      <c r="FL21" s="131"/>
      <c r="FM21" s="131" t="s">
        <v>1914</v>
      </c>
      <c r="FN21" s="131" t="s">
        <v>7</v>
      </c>
      <c r="FO21" s="131" t="s">
        <v>7</v>
      </c>
      <c r="FP21" s="131" t="s">
        <v>9</v>
      </c>
      <c r="FQ21" s="131" t="s">
        <v>8</v>
      </c>
      <c r="FR21" s="131" t="s">
        <v>7</v>
      </c>
      <c r="FS21" s="131" t="s">
        <v>7</v>
      </c>
      <c r="FT21" s="131"/>
      <c r="FU21" s="131"/>
      <c r="FV21" s="131"/>
      <c r="FW21" s="131" t="s">
        <v>249</v>
      </c>
      <c r="FX21" s="131"/>
      <c r="FY21" s="133">
        <v>4</v>
      </c>
      <c r="FZ21" s="131"/>
      <c r="GA21" s="131"/>
      <c r="GB21" s="131"/>
      <c r="GC21" s="131"/>
      <c r="GD21" s="131"/>
      <c r="GE21" s="131"/>
      <c r="GF21" s="131" t="s">
        <v>5</v>
      </c>
      <c r="GG21" s="131"/>
      <c r="GH21" s="131"/>
      <c r="GI21" s="131"/>
      <c r="GJ21" s="131"/>
      <c r="GK21" s="131"/>
      <c r="GL21" s="131"/>
      <c r="GM21" s="131"/>
      <c r="GN21" s="131"/>
      <c r="GO21" s="131"/>
      <c r="GP21" s="131"/>
      <c r="GQ21" s="131"/>
      <c r="GR21" s="131"/>
      <c r="GS21" s="131"/>
      <c r="GT21" s="131"/>
      <c r="GU21" s="131"/>
      <c r="GV21" s="131" t="s">
        <v>54</v>
      </c>
      <c r="GW21" s="131"/>
      <c r="GX21" s="131"/>
      <c r="GY21" s="131"/>
      <c r="GZ21" s="131"/>
      <c r="HA21" s="131"/>
      <c r="HB21" s="131"/>
      <c r="HC21" s="131"/>
      <c r="HD21" s="131" t="s">
        <v>158</v>
      </c>
      <c r="HE21" s="131"/>
      <c r="HF21" s="131"/>
      <c r="HG21" s="131"/>
      <c r="HH21" s="131" t="s">
        <v>229</v>
      </c>
      <c r="HI21" s="131"/>
      <c r="HJ21" s="131" t="s">
        <v>279</v>
      </c>
      <c r="HK21" s="131" t="s">
        <v>1</v>
      </c>
      <c r="HL21" s="130" t="s">
        <v>0</v>
      </c>
      <c r="HM21">
        <f t="shared" si="0"/>
        <v>27</v>
      </c>
      <c r="HN21">
        <f t="shared" si="1"/>
        <v>6</v>
      </c>
      <c r="HO21">
        <f t="shared" si="2"/>
        <v>8</v>
      </c>
      <c r="HP21" s="1">
        <f t="shared" si="3"/>
        <v>3</v>
      </c>
      <c r="HQ21" s="1">
        <f t="shared" si="4"/>
        <v>6</v>
      </c>
      <c r="HR21" s="1">
        <f t="shared" si="5"/>
        <v>0</v>
      </c>
      <c r="HS21" s="1">
        <f t="shared" si="6"/>
        <v>10</v>
      </c>
      <c r="HT21" s="1">
        <f t="shared" si="7"/>
        <v>31</v>
      </c>
      <c r="HU21" s="1">
        <f t="shared" si="8"/>
        <v>90</v>
      </c>
      <c r="HV21">
        <v>1</v>
      </c>
      <c r="HW21">
        <v>2</v>
      </c>
      <c r="HX21">
        <v>2</v>
      </c>
      <c r="HY21">
        <v>1</v>
      </c>
      <c r="HZ21">
        <v>1</v>
      </c>
      <c r="IA21">
        <v>0</v>
      </c>
      <c r="IB21">
        <v>2</v>
      </c>
      <c r="IC21">
        <v>9</v>
      </c>
    </row>
    <row r="22" spans="1:237" ht="15" thickBot="1" x14ac:dyDescent="0.4">
      <c r="A22" s="132">
        <v>44021.160081018519</v>
      </c>
      <c r="B22" s="131" t="s">
        <v>2593</v>
      </c>
      <c r="C22" s="2"/>
      <c r="D22" s="131"/>
      <c r="E22" s="131" t="s">
        <v>1007</v>
      </c>
      <c r="F22" s="131" t="s">
        <v>1941</v>
      </c>
      <c r="G22" s="131" t="s">
        <v>1007</v>
      </c>
      <c r="H22" s="131" t="s">
        <v>1941</v>
      </c>
      <c r="I22" s="131" t="s">
        <v>9</v>
      </c>
      <c r="J22" s="131" t="s">
        <v>7</v>
      </c>
      <c r="K22" s="131" t="s">
        <v>598</v>
      </c>
      <c r="L22" s="131" t="s">
        <v>7</v>
      </c>
      <c r="M22" s="131"/>
      <c r="N22" s="131" t="s">
        <v>7</v>
      </c>
      <c r="O22" s="131"/>
      <c r="P22" s="131"/>
      <c r="Q22" s="131" t="s">
        <v>20</v>
      </c>
      <c r="R22" s="131" t="s">
        <v>40</v>
      </c>
      <c r="S22" s="131" t="s">
        <v>20</v>
      </c>
      <c r="T22" s="131" t="s">
        <v>20</v>
      </c>
      <c r="U22" s="131" t="s">
        <v>20</v>
      </c>
      <c r="V22" s="131" t="s">
        <v>39</v>
      </c>
      <c r="W22" s="133">
        <v>2</v>
      </c>
      <c r="X22" s="131" t="s">
        <v>20</v>
      </c>
      <c r="Y22" s="131" t="s">
        <v>20</v>
      </c>
      <c r="Z22" s="131" t="s">
        <v>115</v>
      </c>
      <c r="AA22" s="131" t="s">
        <v>9</v>
      </c>
      <c r="AB22" s="131" t="s">
        <v>1942</v>
      </c>
      <c r="AC22" s="131" t="s">
        <v>7</v>
      </c>
      <c r="AD22" s="131"/>
      <c r="AE22" s="131" t="s">
        <v>9</v>
      </c>
      <c r="AF22" s="131" t="s">
        <v>112</v>
      </c>
      <c r="AG22" s="131" t="s">
        <v>965</v>
      </c>
      <c r="AH22" s="131" t="s">
        <v>9</v>
      </c>
      <c r="AI22" s="131" t="s">
        <v>1943</v>
      </c>
      <c r="AJ22" s="133">
        <v>0</v>
      </c>
      <c r="AK22" s="133">
        <v>0</v>
      </c>
      <c r="AL22" s="133">
        <v>0</v>
      </c>
      <c r="AM22" s="133">
        <v>0</v>
      </c>
      <c r="AN22" s="133">
        <v>3</v>
      </c>
      <c r="AO22" s="131">
        <v>0</v>
      </c>
      <c r="AP22" s="131">
        <v>600</v>
      </c>
      <c r="AQ22" s="133">
        <v>3</v>
      </c>
      <c r="AR22" s="133">
        <v>3</v>
      </c>
      <c r="AS22" s="133">
        <v>2</v>
      </c>
      <c r="AT22" s="133">
        <v>3</v>
      </c>
      <c r="AU22" s="133">
        <v>2</v>
      </c>
      <c r="AV22" s="133">
        <v>3</v>
      </c>
      <c r="AW22" s="133">
        <v>3</v>
      </c>
      <c r="AX22" s="133">
        <v>1</v>
      </c>
      <c r="AY22" s="133">
        <v>1</v>
      </c>
      <c r="AZ22" s="133">
        <v>2</v>
      </c>
      <c r="BA22" s="133">
        <v>3</v>
      </c>
      <c r="BB22" s="133">
        <v>3</v>
      </c>
      <c r="BC22" s="133">
        <v>3</v>
      </c>
      <c r="BD22" s="133">
        <v>4</v>
      </c>
      <c r="BE22" s="133">
        <v>2</v>
      </c>
      <c r="BF22" s="133">
        <v>2</v>
      </c>
      <c r="BG22" s="133">
        <v>2</v>
      </c>
      <c r="BH22" s="133">
        <v>2</v>
      </c>
      <c r="BI22" s="133">
        <v>2</v>
      </c>
      <c r="BJ22" s="133">
        <v>2</v>
      </c>
      <c r="BK22" s="133">
        <v>2</v>
      </c>
      <c r="BL22" s="133">
        <v>1</v>
      </c>
      <c r="BM22" s="133">
        <v>4</v>
      </c>
      <c r="BN22" s="133">
        <v>0</v>
      </c>
      <c r="BO22" s="133">
        <v>1</v>
      </c>
      <c r="BP22" s="133">
        <v>1</v>
      </c>
      <c r="BQ22" s="133">
        <v>0</v>
      </c>
      <c r="BR22" s="133">
        <v>2</v>
      </c>
      <c r="BS22" s="133">
        <v>0</v>
      </c>
      <c r="BT22" s="133">
        <v>1</v>
      </c>
      <c r="BU22" s="133">
        <v>2</v>
      </c>
      <c r="BV22" s="133">
        <v>1</v>
      </c>
      <c r="BW22" s="133">
        <v>0</v>
      </c>
      <c r="BX22" s="133">
        <v>0</v>
      </c>
      <c r="BY22" s="133">
        <v>2</v>
      </c>
      <c r="BZ22" s="133">
        <v>3</v>
      </c>
      <c r="CA22" s="133">
        <v>3</v>
      </c>
      <c r="CB22" s="133">
        <v>3</v>
      </c>
      <c r="CC22" s="133">
        <v>0</v>
      </c>
      <c r="CD22" s="133">
        <v>1</v>
      </c>
      <c r="CE22" s="133">
        <v>0</v>
      </c>
      <c r="CF22" s="133">
        <v>2</v>
      </c>
      <c r="CG22" s="133">
        <v>0</v>
      </c>
      <c r="CH22" s="133">
        <v>1</v>
      </c>
      <c r="CI22" s="133">
        <v>2</v>
      </c>
      <c r="CJ22" s="133">
        <v>4</v>
      </c>
      <c r="CK22" s="133">
        <v>1</v>
      </c>
      <c r="CL22" s="133">
        <v>1</v>
      </c>
      <c r="CM22" s="133">
        <v>4</v>
      </c>
      <c r="CN22" s="133">
        <v>1</v>
      </c>
      <c r="CO22" s="133">
        <v>0</v>
      </c>
      <c r="CP22" s="133">
        <v>2</v>
      </c>
      <c r="CQ22" s="133">
        <v>0</v>
      </c>
      <c r="CR22" s="133">
        <v>3</v>
      </c>
      <c r="CS22" s="133">
        <v>0</v>
      </c>
      <c r="CT22" s="133">
        <v>1</v>
      </c>
      <c r="CU22" s="133">
        <v>4</v>
      </c>
      <c r="CV22" s="133">
        <v>3</v>
      </c>
      <c r="CW22" s="133">
        <v>3</v>
      </c>
      <c r="CX22" s="133">
        <v>3</v>
      </c>
      <c r="CY22" s="133">
        <v>1</v>
      </c>
      <c r="CZ22" s="133">
        <v>2</v>
      </c>
      <c r="DA22" s="133">
        <v>1</v>
      </c>
      <c r="DB22" s="133">
        <v>1</v>
      </c>
      <c r="DC22" s="133">
        <v>2</v>
      </c>
      <c r="DD22" s="133">
        <v>1</v>
      </c>
      <c r="DE22" s="133">
        <v>1</v>
      </c>
      <c r="DF22" s="133">
        <v>1</v>
      </c>
      <c r="DG22" s="133">
        <v>2</v>
      </c>
      <c r="DH22" s="133">
        <v>1</v>
      </c>
      <c r="DI22" s="133">
        <v>1</v>
      </c>
      <c r="DJ22" s="133">
        <v>1</v>
      </c>
      <c r="DK22" s="133">
        <v>2</v>
      </c>
      <c r="DL22" s="133">
        <v>1</v>
      </c>
      <c r="DM22" s="133">
        <v>1</v>
      </c>
      <c r="DN22" s="133">
        <v>2</v>
      </c>
      <c r="DO22" s="131" t="s">
        <v>544</v>
      </c>
      <c r="DP22" s="131" t="s">
        <v>1945</v>
      </c>
      <c r="DQ22" s="131" t="s">
        <v>1946</v>
      </c>
      <c r="DR22" s="133">
        <v>6.5</v>
      </c>
      <c r="DS22" s="131" t="s">
        <v>69</v>
      </c>
      <c r="DT22" s="131" t="s">
        <v>26</v>
      </c>
      <c r="DU22" s="131" t="s">
        <v>26</v>
      </c>
      <c r="DV22" s="131" t="s">
        <v>26</v>
      </c>
      <c r="DW22" s="131" t="s">
        <v>26</v>
      </c>
      <c r="DX22" s="131" t="s">
        <v>69</v>
      </c>
      <c r="DY22" s="131" t="s">
        <v>26</v>
      </c>
      <c r="DZ22" s="131" t="s">
        <v>26</v>
      </c>
      <c r="EA22" s="131" t="s">
        <v>103</v>
      </c>
      <c r="EB22" s="131" t="s">
        <v>1947</v>
      </c>
      <c r="EC22" s="131" t="s">
        <v>26</v>
      </c>
      <c r="ED22" s="131" t="s">
        <v>26</v>
      </c>
      <c r="EE22" s="131" t="s">
        <v>24</v>
      </c>
      <c r="EF22" s="131" t="s">
        <v>100</v>
      </c>
      <c r="EG22" s="133">
        <v>30</v>
      </c>
      <c r="EH22" s="131" t="s">
        <v>9</v>
      </c>
      <c r="EI22" s="131" t="s">
        <v>9</v>
      </c>
      <c r="EJ22" s="131" t="s">
        <v>1948</v>
      </c>
      <c r="EK22" s="131" t="s">
        <v>60</v>
      </c>
      <c r="EL22" s="131" t="s">
        <v>96</v>
      </c>
      <c r="EM22" s="133">
        <v>4</v>
      </c>
      <c r="EN22" s="133">
        <v>3</v>
      </c>
      <c r="EO22" s="133">
        <v>5</v>
      </c>
      <c r="EP22" s="133">
        <v>1</v>
      </c>
      <c r="EQ22" s="131" t="s">
        <v>19</v>
      </c>
      <c r="ER22" s="131" t="s">
        <v>1346</v>
      </c>
      <c r="ES22" s="131" t="s">
        <v>16</v>
      </c>
      <c r="ET22" s="131" t="s">
        <v>18</v>
      </c>
      <c r="EU22" s="131" t="s">
        <v>20</v>
      </c>
      <c r="EV22" s="133">
        <v>3</v>
      </c>
      <c r="EW22" s="133">
        <v>1</v>
      </c>
      <c r="EX22" s="133">
        <v>1</v>
      </c>
      <c r="EY22" s="133">
        <v>4</v>
      </c>
      <c r="EZ22" s="131" t="s">
        <v>1949</v>
      </c>
      <c r="FA22" s="131" t="s">
        <v>14</v>
      </c>
      <c r="FB22" s="131" t="s">
        <v>7</v>
      </c>
      <c r="FC22" s="131" t="s">
        <v>94</v>
      </c>
      <c r="FD22" s="131" t="s">
        <v>58</v>
      </c>
      <c r="FE22" s="131" t="s">
        <v>7</v>
      </c>
      <c r="FF22" s="131" t="s">
        <v>7</v>
      </c>
      <c r="FG22" s="131" t="s">
        <v>7</v>
      </c>
      <c r="FH22" s="131" t="s">
        <v>12</v>
      </c>
      <c r="FI22" s="131" t="s">
        <v>11</v>
      </c>
      <c r="FJ22" s="131" t="s">
        <v>7</v>
      </c>
      <c r="FK22" s="131" t="s">
        <v>7</v>
      </c>
      <c r="FL22" s="131" t="s">
        <v>598</v>
      </c>
      <c r="FM22" s="131" t="s">
        <v>1950</v>
      </c>
      <c r="FN22" s="131" t="s">
        <v>9</v>
      </c>
      <c r="FO22" s="131" t="s">
        <v>9</v>
      </c>
      <c r="FP22" s="131" t="s">
        <v>9</v>
      </c>
      <c r="FQ22" s="131" t="s">
        <v>8</v>
      </c>
      <c r="FR22" s="131" t="s">
        <v>9</v>
      </c>
      <c r="FS22" s="131" t="s">
        <v>7</v>
      </c>
      <c r="FT22" s="131" t="s">
        <v>598</v>
      </c>
      <c r="FU22" s="131" t="s">
        <v>7</v>
      </c>
      <c r="FV22" s="131" t="s">
        <v>7</v>
      </c>
      <c r="FW22" s="131" t="s">
        <v>249</v>
      </c>
      <c r="FX22" s="131"/>
      <c r="FY22" s="133">
        <v>8</v>
      </c>
      <c r="FZ22" s="131"/>
      <c r="GA22" s="131"/>
      <c r="GB22" s="131"/>
      <c r="GC22" s="131"/>
      <c r="GD22" s="131"/>
      <c r="GE22" s="131"/>
      <c r="GF22" s="131" t="s">
        <v>5</v>
      </c>
      <c r="GG22" s="131"/>
      <c r="GH22" s="131"/>
      <c r="GI22" s="131"/>
      <c r="GJ22" s="131"/>
      <c r="GK22" s="131"/>
      <c r="GL22" s="131"/>
      <c r="GM22" s="131"/>
      <c r="GN22" s="131"/>
      <c r="GO22" s="131"/>
      <c r="GP22" s="131"/>
      <c r="GQ22" s="131"/>
      <c r="GR22" s="131"/>
      <c r="GS22" s="131"/>
      <c r="GT22" s="131"/>
      <c r="GU22" s="131"/>
      <c r="GV22" s="131" t="s">
        <v>54</v>
      </c>
      <c r="GW22" s="131" t="s">
        <v>53</v>
      </c>
      <c r="GX22" s="131" t="s">
        <v>1</v>
      </c>
      <c r="GY22" s="131"/>
      <c r="GZ22" s="131" t="s">
        <v>1</v>
      </c>
      <c r="HA22" s="131"/>
      <c r="HB22" s="131"/>
      <c r="HC22" s="131"/>
      <c r="HD22" s="131" t="s">
        <v>1</v>
      </c>
      <c r="HE22" s="131"/>
      <c r="HF22" s="131"/>
      <c r="HG22" s="131"/>
      <c r="HH22" s="131"/>
      <c r="HI22" s="131"/>
      <c r="HJ22" s="131"/>
      <c r="HK22" s="131"/>
      <c r="HL22" s="130" t="s">
        <v>0</v>
      </c>
      <c r="HM22">
        <f t="shared" si="0"/>
        <v>30</v>
      </c>
      <c r="HN22">
        <f t="shared" si="1"/>
        <v>9</v>
      </c>
      <c r="HO22">
        <f t="shared" si="2"/>
        <v>4</v>
      </c>
      <c r="HP22" s="1">
        <f t="shared" si="3"/>
        <v>5</v>
      </c>
      <c r="HQ22" s="1">
        <f t="shared" si="4"/>
        <v>11</v>
      </c>
      <c r="HR22" s="1">
        <f t="shared" si="5"/>
        <v>5</v>
      </c>
      <c r="HS22" s="1">
        <f t="shared" si="6"/>
        <v>19</v>
      </c>
      <c r="HT22" s="1">
        <f t="shared" si="7"/>
        <v>54</v>
      </c>
      <c r="HU22" s="1">
        <f t="shared" si="8"/>
        <v>0</v>
      </c>
      <c r="HV22">
        <v>1</v>
      </c>
      <c r="HW22">
        <v>2</v>
      </c>
      <c r="HX22">
        <v>1</v>
      </c>
      <c r="HY22">
        <v>1</v>
      </c>
      <c r="HZ22">
        <v>1</v>
      </c>
      <c r="IA22">
        <v>0</v>
      </c>
      <c r="IB22">
        <v>1</v>
      </c>
      <c r="IC22">
        <v>7</v>
      </c>
    </row>
    <row r="23" spans="1:237" ht="15" thickBot="1" x14ac:dyDescent="0.4">
      <c r="A23" s="132">
        <v>44022.851770833331</v>
      </c>
      <c r="B23" s="131" t="s">
        <v>2602</v>
      </c>
      <c r="C23" s="2"/>
      <c r="D23" s="131"/>
      <c r="E23" s="131" t="s">
        <v>50</v>
      </c>
      <c r="F23" s="131" t="s">
        <v>1826</v>
      </c>
      <c r="G23" s="131" t="s">
        <v>50</v>
      </c>
      <c r="H23" s="131" t="s">
        <v>1826</v>
      </c>
      <c r="I23" s="131" t="s">
        <v>9</v>
      </c>
      <c r="J23" s="131" t="s">
        <v>7</v>
      </c>
      <c r="K23" s="131"/>
      <c r="L23" s="131" t="s">
        <v>7</v>
      </c>
      <c r="M23" s="131"/>
      <c r="N23" s="131" t="s">
        <v>7</v>
      </c>
      <c r="O23" s="131"/>
      <c r="P23" s="131"/>
      <c r="Q23" s="131" t="s">
        <v>20</v>
      </c>
      <c r="R23" s="131" t="s">
        <v>40</v>
      </c>
      <c r="S23" s="131" t="s">
        <v>20</v>
      </c>
      <c r="T23" s="131" t="s">
        <v>20</v>
      </c>
      <c r="U23" s="131" t="s">
        <v>20</v>
      </c>
      <c r="V23" s="131" t="s">
        <v>80</v>
      </c>
      <c r="W23" s="131" t="s">
        <v>20</v>
      </c>
      <c r="X23" s="131" t="s">
        <v>20</v>
      </c>
      <c r="Y23" s="131" t="s">
        <v>20</v>
      </c>
      <c r="Z23" s="131" t="s">
        <v>133</v>
      </c>
      <c r="AA23" s="131" t="s">
        <v>9</v>
      </c>
      <c r="AB23" s="131" t="s">
        <v>1985</v>
      </c>
      <c r="AC23" s="131" t="s">
        <v>9</v>
      </c>
      <c r="AD23" s="131" t="s">
        <v>1986</v>
      </c>
      <c r="AE23" s="131" t="s">
        <v>9</v>
      </c>
      <c r="AF23" s="131" t="s">
        <v>172</v>
      </c>
      <c r="AG23" s="131" t="s">
        <v>1987</v>
      </c>
      <c r="AH23" s="131" t="s">
        <v>7</v>
      </c>
      <c r="AI23" s="131"/>
      <c r="AJ23" s="133">
        <v>0</v>
      </c>
      <c r="AK23" s="131">
        <v>0</v>
      </c>
      <c r="AL23" s="133">
        <v>7</v>
      </c>
      <c r="AM23" s="131">
        <v>20</v>
      </c>
      <c r="AN23" s="133">
        <v>7</v>
      </c>
      <c r="AO23" s="131">
        <v>25</v>
      </c>
      <c r="AP23" s="131">
        <v>360</v>
      </c>
      <c r="AQ23" s="133">
        <v>4</v>
      </c>
      <c r="AR23" s="133">
        <v>4</v>
      </c>
      <c r="AS23" s="133">
        <v>1</v>
      </c>
      <c r="AT23" s="133">
        <v>1</v>
      </c>
      <c r="AU23" s="133">
        <v>4</v>
      </c>
      <c r="AV23" s="133">
        <v>1</v>
      </c>
      <c r="AW23" s="133">
        <v>1</v>
      </c>
      <c r="AX23" s="133">
        <v>4</v>
      </c>
      <c r="AY23" s="133">
        <v>1</v>
      </c>
      <c r="AZ23" s="133">
        <v>3</v>
      </c>
      <c r="BA23" s="133">
        <v>3</v>
      </c>
      <c r="BB23" s="133">
        <v>2</v>
      </c>
      <c r="BC23" s="133">
        <v>1</v>
      </c>
      <c r="BD23" s="133">
        <v>2</v>
      </c>
      <c r="BE23" s="133">
        <v>4</v>
      </c>
      <c r="BF23" s="133">
        <v>4</v>
      </c>
      <c r="BG23" s="133">
        <v>2</v>
      </c>
      <c r="BH23" s="133">
        <v>1</v>
      </c>
      <c r="BI23" s="133">
        <v>4</v>
      </c>
      <c r="BJ23" s="133">
        <v>4</v>
      </c>
      <c r="BK23" s="133">
        <v>1</v>
      </c>
      <c r="BL23" s="133">
        <v>0</v>
      </c>
      <c r="BM23" s="133">
        <v>1</v>
      </c>
      <c r="BN23" s="133">
        <v>0</v>
      </c>
      <c r="BO23" s="133">
        <v>3</v>
      </c>
      <c r="BP23" s="133">
        <v>0</v>
      </c>
      <c r="BQ23" s="133">
        <v>1</v>
      </c>
      <c r="BR23" s="133">
        <v>0</v>
      </c>
      <c r="BS23" s="133">
        <v>3</v>
      </c>
      <c r="BT23" s="133">
        <v>1</v>
      </c>
      <c r="BU23" s="133">
        <v>0</v>
      </c>
      <c r="BV23" s="133">
        <v>0</v>
      </c>
      <c r="BW23" s="133">
        <v>3</v>
      </c>
      <c r="BX23" s="133">
        <v>0</v>
      </c>
      <c r="BY23" s="133">
        <v>1</v>
      </c>
      <c r="BZ23" s="133">
        <v>0</v>
      </c>
      <c r="CA23" s="133">
        <v>1</v>
      </c>
      <c r="CB23" s="133">
        <v>1</v>
      </c>
      <c r="CC23" s="133">
        <v>1</v>
      </c>
      <c r="CD23" s="133">
        <v>0</v>
      </c>
      <c r="CE23" s="133">
        <v>0</v>
      </c>
      <c r="CF23" s="133">
        <v>1</v>
      </c>
      <c r="CG23" s="133">
        <v>0</v>
      </c>
      <c r="CH23" s="133">
        <v>4</v>
      </c>
      <c r="CI23" s="133">
        <v>0</v>
      </c>
      <c r="CJ23" s="133">
        <v>0</v>
      </c>
      <c r="CK23" s="133">
        <v>1</v>
      </c>
      <c r="CL23" s="133">
        <v>0</v>
      </c>
      <c r="CM23" s="133">
        <v>1</v>
      </c>
      <c r="CN23" s="133">
        <v>0</v>
      </c>
      <c r="CO23" s="133">
        <v>0</v>
      </c>
      <c r="CP23" s="133">
        <v>3</v>
      </c>
      <c r="CQ23" s="133">
        <v>0</v>
      </c>
      <c r="CR23" s="133">
        <v>0</v>
      </c>
      <c r="CS23" s="133">
        <v>1</v>
      </c>
      <c r="CT23" s="133">
        <v>1</v>
      </c>
      <c r="CU23" s="133">
        <v>1</v>
      </c>
      <c r="CV23" s="133">
        <v>1</v>
      </c>
      <c r="CW23" s="133">
        <v>1</v>
      </c>
      <c r="CX23" s="133">
        <v>1</v>
      </c>
      <c r="CY23" s="133">
        <v>1</v>
      </c>
      <c r="CZ23" s="133">
        <v>2</v>
      </c>
      <c r="DA23" s="133">
        <v>1</v>
      </c>
      <c r="DB23" s="133">
        <v>1</v>
      </c>
      <c r="DC23" s="133">
        <v>1</v>
      </c>
      <c r="DD23" s="133">
        <v>1</v>
      </c>
      <c r="DE23" s="133">
        <v>1</v>
      </c>
      <c r="DF23" s="133">
        <v>1</v>
      </c>
      <c r="DG23" s="133">
        <v>1</v>
      </c>
      <c r="DH23" s="133">
        <v>1</v>
      </c>
      <c r="DI23" s="133">
        <v>1</v>
      </c>
      <c r="DJ23" s="133">
        <v>1</v>
      </c>
      <c r="DK23" s="133">
        <v>1</v>
      </c>
      <c r="DL23" s="133">
        <v>1</v>
      </c>
      <c r="DM23" s="133">
        <v>1</v>
      </c>
      <c r="DN23" s="133">
        <v>1</v>
      </c>
      <c r="DO23" s="131" t="s">
        <v>1989</v>
      </c>
      <c r="DP23" s="133">
        <v>10</v>
      </c>
      <c r="DQ23" s="133">
        <v>815</v>
      </c>
      <c r="DR23" s="133">
        <v>7</v>
      </c>
      <c r="DS23" s="131" t="s">
        <v>103</v>
      </c>
      <c r="DT23" s="131" t="s">
        <v>103</v>
      </c>
      <c r="DU23" s="131" t="s">
        <v>103</v>
      </c>
      <c r="DV23" s="131" t="s">
        <v>26</v>
      </c>
      <c r="DW23" s="131" t="s">
        <v>26</v>
      </c>
      <c r="DX23" s="131" t="s">
        <v>26</v>
      </c>
      <c r="DY23" s="131" t="s">
        <v>103</v>
      </c>
      <c r="DZ23" s="131" t="s">
        <v>103</v>
      </c>
      <c r="EA23" s="131" t="s">
        <v>26</v>
      </c>
      <c r="EB23" s="131" t="s">
        <v>102</v>
      </c>
      <c r="EC23" s="131" t="s">
        <v>26</v>
      </c>
      <c r="ED23" s="131" t="s">
        <v>26</v>
      </c>
      <c r="EE23" s="131" t="s">
        <v>66</v>
      </c>
      <c r="EF23" s="131" t="s">
        <v>23</v>
      </c>
      <c r="EG23" s="133">
        <v>30</v>
      </c>
      <c r="EH23" s="131" t="s">
        <v>7</v>
      </c>
      <c r="EI23" s="131" t="s">
        <v>7</v>
      </c>
      <c r="EJ23" s="131"/>
      <c r="EK23" s="131" t="s">
        <v>22</v>
      </c>
      <c r="EL23" s="131" t="s">
        <v>96</v>
      </c>
      <c r="EM23" s="133">
        <v>5</v>
      </c>
      <c r="EN23" s="133">
        <v>3</v>
      </c>
      <c r="EO23" s="133">
        <v>5</v>
      </c>
      <c r="EP23" s="133">
        <v>1</v>
      </c>
      <c r="EQ23" s="131" t="s">
        <v>18</v>
      </c>
      <c r="ER23" s="131" t="s">
        <v>19</v>
      </c>
      <c r="ES23" s="131" t="s">
        <v>20</v>
      </c>
      <c r="ET23" s="131" t="s">
        <v>20</v>
      </c>
      <c r="EU23" s="131" t="s">
        <v>20</v>
      </c>
      <c r="EV23" s="133">
        <v>3</v>
      </c>
      <c r="EW23" s="133">
        <v>2</v>
      </c>
      <c r="EX23" s="133">
        <v>3</v>
      </c>
      <c r="EY23" s="133">
        <v>5</v>
      </c>
      <c r="EZ23" s="131"/>
      <c r="FA23" s="131" t="s">
        <v>14</v>
      </c>
      <c r="FB23" s="131" t="s">
        <v>7</v>
      </c>
      <c r="FC23" s="131" t="s">
        <v>94</v>
      </c>
      <c r="FD23" s="131" t="s">
        <v>14</v>
      </c>
      <c r="FE23" s="131" t="s">
        <v>7</v>
      </c>
      <c r="FF23" s="131" t="s">
        <v>7</v>
      </c>
      <c r="FG23" s="131" t="s">
        <v>7</v>
      </c>
      <c r="FH23" s="131" t="s">
        <v>232</v>
      </c>
      <c r="FI23" s="131" t="s">
        <v>92</v>
      </c>
      <c r="FJ23" s="131" t="s">
        <v>7</v>
      </c>
      <c r="FK23" s="131"/>
      <c r="FL23" s="131"/>
      <c r="FM23" s="131" t="s">
        <v>1990</v>
      </c>
      <c r="FN23" s="131" t="s">
        <v>7</v>
      </c>
      <c r="FO23" s="131" t="s">
        <v>7</v>
      </c>
      <c r="FP23" s="131" t="s">
        <v>9</v>
      </c>
      <c r="FQ23" s="131"/>
      <c r="FR23" s="131" t="s">
        <v>7</v>
      </c>
      <c r="FS23" s="131" t="s">
        <v>7</v>
      </c>
      <c r="FT23" s="131"/>
      <c r="FU23" s="131" t="s">
        <v>9</v>
      </c>
      <c r="FV23" s="131" t="s">
        <v>7</v>
      </c>
      <c r="FW23" s="131" t="s">
        <v>185</v>
      </c>
      <c r="FX23" s="131"/>
      <c r="FY23" s="131"/>
      <c r="FZ23" s="131"/>
      <c r="GA23" s="131"/>
      <c r="GB23" s="131"/>
      <c r="GC23" s="131"/>
      <c r="GD23" s="133">
        <v>9</v>
      </c>
      <c r="GE23" s="131"/>
      <c r="GF23" s="131" t="s">
        <v>5</v>
      </c>
      <c r="GG23" s="131"/>
      <c r="GH23" s="131"/>
      <c r="GI23" s="131"/>
      <c r="GJ23" s="131"/>
      <c r="GK23" s="131"/>
      <c r="GL23" s="131"/>
      <c r="GM23" s="131"/>
      <c r="GN23" s="131"/>
      <c r="GO23" s="131"/>
      <c r="GP23" s="131"/>
      <c r="GQ23" s="131"/>
      <c r="GR23" s="131"/>
      <c r="GS23" s="131"/>
      <c r="GT23" s="131"/>
      <c r="GU23" s="131"/>
      <c r="GV23" s="131" t="s">
        <v>54</v>
      </c>
      <c r="GW23" s="131"/>
      <c r="GX23" s="131"/>
      <c r="GY23" s="131"/>
      <c r="GZ23" s="131" t="s">
        <v>141</v>
      </c>
      <c r="HA23" s="131"/>
      <c r="HB23" s="131" t="s">
        <v>293</v>
      </c>
      <c r="HC23" s="131" t="s">
        <v>486</v>
      </c>
      <c r="HD23" s="131" t="s">
        <v>1</v>
      </c>
      <c r="HE23" s="131"/>
      <c r="HF23" s="131"/>
      <c r="HG23" s="131"/>
      <c r="HH23" s="131"/>
      <c r="HI23" s="131"/>
      <c r="HJ23" s="131"/>
      <c r="HK23" s="131"/>
      <c r="HL23" s="130" t="s">
        <v>0</v>
      </c>
      <c r="HM23">
        <f t="shared" si="0"/>
        <v>20</v>
      </c>
      <c r="HN23">
        <f t="shared" si="1"/>
        <v>2</v>
      </c>
      <c r="HO23">
        <f t="shared" si="2"/>
        <v>17</v>
      </c>
      <c r="HP23" s="1">
        <f t="shared" si="3"/>
        <v>0</v>
      </c>
      <c r="HQ23" s="1">
        <f t="shared" si="4"/>
        <v>5</v>
      </c>
      <c r="HR23" s="1">
        <f t="shared" si="5"/>
        <v>2</v>
      </c>
      <c r="HS23" s="1">
        <f t="shared" si="6"/>
        <v>4</v>
      </c>
      <c r="HT23" s="1">
        <f t="shared" si="7"/>
        <v>25</v>
      </c>
      <c r="HU23" s="1">
        <f t="shared" si="8"/>
        <v>997.5</v>
      </c>
      <c r="HV23">
        <v>0</v>
      </c>
      <c r="HW23">
        <v>1</v>
      </c>
      <c r="HX23">
        <v>1</v>
      </c>
      <c r="HY23">
        <v>0</v>
      </c>
      <c r="HZ23">
        <v>1</v>
      </c>
      <c r="IA23">
        <v>0</v>
      </c>
      <c r="IB23">
        <v>0</v>
      </c>
      <c r="IC23">
        <v>3</v>
      </c>
    </row>
    <row r="24" spans="1:237" ht="15" thickBot="1" x14ac:dyDescent="0.4">
      <c r="A24" s="132">
        <v>44021.700543981482</v>
      </c>
      <c r="B24" s="131" t="s">
        <v>2604</v>
      </c>
      <c r="C24" s="2"/>
      <c r="D24" s="131"/>
      <c r="E24" s="131" t="s">
        <v>1831</v>
      </c>
      <c r="F24" s="131" t="s">
        <v>1824</v>
      </c>
      <c r="G24" s="131" t="s">
        <v>1831</v>
      </c>
      <c r="H24" s="131" t="s">
        <v>1824</v>
      </c>
      <c r="I24" s="131" t="s">
        <v>9</v>
      </c>
      <c r="J24" s="131" t="s">
        <v>7</v>
      </c>
      <c r="K24" s="131"/>
      <c r="L24" s="131" t="s">
        <v>7</v>
      </c>
      <c r="M24" s="131"/>
      <c r="N24" s="131" t="s">
        <v>7</v>
      </c>
      <c r="O24" s="131"/>
      <c r="P24" s="131"/>
      <c r="Q24" s="131" t="s">
        <v>20</v>
      </c>
      <c r="R24" s="131" t="s">
        <v>40</v>
      </c>
      <c r="S24" s="131" t="s">
        <v>20</v>
      </c>
      <c r="T24" s="131" t="s">
        <v>20</v>
      </c>
      <c r="U24" s="131" t="s">
        <v>20</v>
      </c>
      <c r="V24" s="131" t="s">
        <v>39</v>
      </c>
      <c r="W24" s="133">
        <v>2</v>
      </c>
      <c r="X24" s="131" t="s">
        <v>20</v>
      </c>
      <c r="Y24" s="133">
        <v>1</v>
      </c>
      <c r="Z24" s="131" t="s">
        <v>38</v>
      </c>
      <c r="AA24" s="131" t="s">
        <v>7</v>
      </c>
      <c r="AB24" s="131"/>
      <c r="AC24" s="131" t="s">
        <v>7</v>
      </c>
      <c r="AD24" s="131"/>
      <c r="AE24" s="131" t="s">
        <v>7</v>
      </c>
      <c r="AF24" s="131" t="s">
        <v>20</v>
      </c>
      <c r="AG24" s="131"/>
      <c r="AH24" s="131" t="s">
        <v>7</v>
      </c>
      <c r="AI24" s="131"/>
      <c r="AJ24" s="133">
        <v>0</v>
      </c>
      <c r="AK24" s="133">
        <v>0</v>
      </c>
      <c r="AL24" s="133">
        <v>0</v>
      </c>
      <c r="AM24" s="133">
        <v>0</v>
      </c>
      <c r="AN24" s="133">
        <v>0</v>
      </c>
      <c r="AO24" s="133">
        <v>0</v>
      </c>
      <c r="AP24" s="131">
        <v>720</v>
      </c>
      <c r="AQ24" s="133">
        <v>4</v>
      </c>
      <c r="AR24" s="133">
        <v>4</v>
      </c>
      <c r="AS24" s="133">
        <v>1</v>
      </c>
      <c r="AT24" s="133">
        <v>1</v>
      </c>
      <c r="AU24" s="133">
        <v>3</v>
      </c>
      <c r="AV24" s="133">
        <v>1</v>
      </c>
      <c r="AW24" s="133">
        <v>1</v>
      </c>
      <c r="AX24" s="133">
        <v>4</v>
      </c>
      <c r="AY24" s="133">
        <v>1</v>
      </c>
      <c r="AZ24" s="133">
        <v>4</v>
      </c>
      <c r="BA24" s="133">
        <v>4</v>
      </c>
      <c r="BB24" s="133">
        <v>1</v>
      </c>
      <c r="BC24" s="133">
        <v>1</v>
      </c>
      <c r="BD24" s="133">
        <v>1</v>
      </c>
      <c r="BE24" s="133">
        <v>3</v>
      </c>
      <c r="BF24" s="133">
        <v>3</v>
      </c>
      <c r="BG24" s="133">
        <v>1</v>
      </c>
      <c r="BH24" s="133">
        <v>1</v>
      </c>
      <c r="BI24" s="133">
        <v>4</v>
      </c>
      <c r="BJ24" s="133">
        <v>4</v>
      </c>
      <c r="BK24" s="133">
        <v>0</v>
      </c>
      <c r="BL24" s="133">
        <v>0</v>
      </c>
      <c r="BM24" s="133">
        <v>1</v>
      </c>
      <c r="BN24" s="133">
        <v>0</v>
      </c>
      <c r="BO24" s="133">
        <v>3</v>
      </c>
      <c r="BP24" s="133">
        <v>0</v>
      </c>
      <c r="BQ24" s="133">
        <v>0</v>
      </c>
      <c r="BR24" s="133">
        <v>0</v>
      </c>
      <c r="BS24" s="133">
        <v>4</v>
      </c>
      <c r="BT24" s="133">
        <v>0</v>
      </c>
      <c r="BU24" s="133">
        <v>0</v>
      </c>
      <c r="BV24" s="133">
        <v>0</v>
      </c>
      <c r="BW24" s="133">
        <v>4</v>
      </c>
      <c r="BX24" s="133">
        <v>0</v>
      </c>
      <c r="BY24" s="133">
        <v>0</v>
      </c>
      <c r="BZ24" s="133">
        <v>0</v>
      </c>
      <c r="CA24" s="133">
        <v>0</v>
      </c>
      <c r="CB24" s="133">
        <v>0</v>
      </c>
      <c r="CC24" s="133">
        <v>0</v>
      </c>
      <c r="CD24" s="133">
        <v>0</v>
      </c>
      <c r="CE24" s="133">
        <v>0</v>
      </c>
      <c r="CF24" s="133">
        <v>0</v>
      </c>
      <c r="CG24" s="133">
        <v>0</v>
      </c>
      <c r="CH24" s="133">
        <v>3</v>
      </c>
      <c r="CI24" s="133">
        <v>0</v>
      </c>
      <c r="CJ24" s="133">
        <v>0</v>
      </c>
      <c r="CK24" s="133">
        <v>0</v>
      </c>
      <c r="CL24" s="133">
        <v>0</v>
      </c>
      <c r="CM24" s="133">
        <v>0</v>
      </c>
      <c r="CN24" s="133">
        <v>0</v>
      </c>
      <c r="CO24" s="133">
        <v>0</v>
      </c>
      <c r="CP24" s="133">
        <v>3</v>
      </c>
      <c r="CQ24" s="133">
        <v>0</v>
      </c>
      <c r="CR24" s="133">
        <v>0</v>
      </c>
      <c r="CS24" s="133">
        <v>0</v>
      </c>
      <c r="CT24" s="133">
        <v>0</v>
      </c>
      <c r="CU24" s="133">
        <v>0</v>
      </c>
      <c r="CV24" s="133">
        <v>2</v>
      </c>
      <c r="CW24" s="133">
        <v>1</v>
      </c>
      <c r="CX24" s="133">
        <v>1</v>
      </c>
      <c r="CY24" s="133">
        <v>1</v>
      </c>
      <c r="CZ24" s="133">
        <v>1</v>
      </c>
      <c r="DA24" s="133">
        <v>1</v>
      </c>
      <c r="DB24" s="133">
        <v>1</v>
      </c>
      <c r="DC24" s="133">
        <v>2</v>
      </c>
      <c r="DD24" s="133">
        <v>1</v>
      </c>
      <c r="DE24" s="133">
        <v>1</v>
      </c>
      <c r="DF24" s="133">
        <v>1</v>
      </c>
      <c r="DG24" s="133">
        <v>1</v>
      </c>
      <c r="DH24" s="133">
        <v>1</v>
      </c>
      <c r="DI24" s="133">
        <v>1</v>
      </c>
      <c r="DJ24" s="133">
        <v>1</v>
      </c>
      <c r="DK24" s="133">
        <v>1</v>
      </c>
      <c r="DL24" s="133">
        <v>1</v>
      </c>
      <c r="DM24" s="133">
        <v>1</v>
      </c>
      <c r="DN24" s="133">
        <v>1</v>
      </c>
      <c r="DO24" s="131" t="s">
        <v>740</v>
      </c>
      <c r="DP24" s="133">
        <v>15</v>
      </c>
      <c r="DQ24" s="134">
        <v>0.29166666666666669</v>
      </c>
      <c r="DR24" s="133">
        <v>7</v>
      </c>
      <c r="DS24" s="131" t="s">
        <v>26</v>
      </c>
      <c r="DT24" s="131" t="s">
        <v>103</v>
      </c>
      <c r="DU24" s="131" t="s">
        <v>26</v>
      </c>
      <c r="DV24" s="131" t="s">
        <v>26</v>
      </c>
      <c r="DW24" s="131" t="s">
        <v>26</v>
      </c>
      <c r="DX24" s="131" t="s">
        <v>26</v>
      </c>
      <c r="DY24" s="131" t="s">
        <v>26</v>
      </c>
      <c r="DZ24" s="131" t="s">
        <v>26</v>
      </c>
      <c r="EA24" s="131" t="s">
        <v>26</v>
      </c>
      <c r="EB24" s="131" t="s">
        <v>7</v>
      </c>
      <c r="EC24" s="131" t="s">
        <v>26</v>
      </c>
      <c r="ED24" s="131" t="s">
        <v>25</v>
      </c>
      <c r="EE24" s="131" t="s">
        <v>66</v>
      </c>
      <c r="EF24" s="131" t="s">
        <v>100</v>
      </c>
      <c r="EG24" s="133">
        <v>60</v>
      </c>
      <c r="EH24" s="131" t="s">
        <v>7</v>
      </c>
      <c r="EI24" s="131" t="s">
        <v>9</v>
      </c>
      <c r="EJ24" s="131" t="s">
        <v>1969</v>
      </c>
      <c r="EK24" s="131" t="s">
        <v>60</v>
      </c>
      <c r="EL24" s="131" t="s">
        <v>96</v>
      </c>
      <c r="EM24" s="133">
        <v>5</v>
      </c>
      <c r="EN24" s="133">
        <v>2</v>
      </c>
      <c r="EO24" s="133">
        <v>4</v>
      </c>
      <c r="EP24" s="133">
        <v>1</v>
      </c>
      <c r="EQ24" s="131" t="s">
        <v>19</v>
      </c>
      <c r="ER24" s="131" t="s">
        <v>18</v>
      </c>
      <c r="ES24" s="131" t="s">
        <v>20</v>
      </c>
      <c r="ET24" s="131" t="s">
        <v>20</v>
      </c>
      <c r="EU24" s="131" t="s">
        <v>20</v>
      </c>
      <c r="EV24" s="133">
        <v>2</v>
      </c>
      <c r="EW24" s="133">
        <v>4</v>
      </c>
      <c r="EX24" s="133">
        <v>3</v>
      </c>
      <c r="EY24" s="133">
        <v>5</v>
      </c>
      <c r="EZ24" s="131" t="s">
        <v>1970</v>
      </c>
      <c r="FA24" s="131" t="s">
        <v>14</v>
      </c>
      <c r="FB24" s="131" t="s">
        <v>7</v>
      </c>
      <c r="FC24" s="131" t="s">
        <v>14</v>
      </c>
      <c r="FD24" s="131" t="s">
        <v>14</v>
      </c>
      <c r="FE24" s="131" t="s">
        <v>13</v>
      </c>
      <c r="FF24" s="131" t="s">
        <v>13</v>
      </c>
      <c r="FG24" s="131" t="s">
        <v>7</v>
      </c>
      <c r="FH24" s="131" t="s">
        <v>12</v>
      </c>
      <c r="FI24" s="131" t="s">
        <v>57</v>
      </c>
      <c r="FJ24" s="131" t="s">
        <v>9</v>
      </c>
      <c r="FK24" s="131" t="s">
        <v>7</v>
      </c>
      <c r="FL24" s="131"/>
      <c r="FM24" s="131" t="s">
        <v>580</v>
      </c>
      <c r="FN24" s="131" t="s">
        <v>7</v>
      </c>
      <c r="FO24" s="131" t="s">
        <v>7</v>
      </c>
      <c r="FP24" s="131" t="s">
        <v>7</v>
      </c>
      <c r="FQ24" s="131"/>
      <c r="FR24" s="131" t="s">
        <v>7</v>
      </c>
      <c r="FS24" s="131" t="s">
        <v>7</v>
      </c>
      <c r="FT24" s="131"/>
      <c r="FU24" s="131" t="s">
        <v>7</v>
      </c>
      <c r="FV24" s="131" t="s">
        <v>7</v>
      </c>
      <c r="FW24" s="131" t="s">
        <v>185</v>
      </c>
      <c r="FX24" s="131"/>
      <c r="FY24" s="131"/>
      <c r="FZ24" s="131"/>
      <c r="GA24" s="131"/>
      <c r="GB24" s="131"/>
      <c r="GC24" s="131"/>
      <c r="GD24" s="133">
        <v>8</v>
      </c>
      <c r="GE24" s="131"/>
      <c r="GF24" s="131" t="s">
        <v>5</v>
      </c>
      <c r="GG24" s="131"/>
      <c r="GH24" s="131"/>
      <c r="GI24" s="131"/>
      <c r="GJ24" s="131"/>
      <c r="GK24" s="131"/>
      <c r="GL24" s="131"/>
      <c r="GM24" s="131"/>
      <c r="GN24" s="131"/>
      <c r="GO24" s="131"/>
      <c r="GP24" s="131"/>
      <c r="GQ24" s="131"/>
      <c r="GR24" s="131"/>
      <c r="GS24" s="131"/>
      <c r="GT24" s="131"/>
      <c r="GU24" s="131"/>
      <c r="GV24" s="131" t="s">
        <v>54</v>
      </c>
      <c r="GW24" s="131"/>
      <c r="GX24" s="131" t="s">
        <v>184</v>
      </c>
      <c r="GY24" s="131" t="s">
        <v>1</v>
      </c>
      <c r="GZ24" s="131" t="s">
        <v>1</v>
      </c>
      <c r="HA24" s="131"/>
      <c r="HB24" s="131"/>
      <c r="HC24" s="131"/>
      <c r="HD24" s="131" t="s">
        <v>1</v>
      </c>
      <c r="HE24" s="131"/>
      <c r="HF24" s="131"/>
      <c r="HG24" s="131"/>
      <c r="HH24" s="131"/>
      <c r="HI24" s="131"/>
      <c r="HJ24" s="131"/>
      <c r="HK24" s="131"/>
      <c r="HL24" s="130" t="s">
        <v>0</v>
      </c>
      <c r="HM24">
        <f t="shared" si="0"/>
        <v>21</v>
      </c>
      <c r="HN24">
        <f t="shared" si="1"/>
        <v>0</v>
      </c>
      <c r="HO24">
        <f t="shared" si="2"/>
        <v>17</v>
      </c>
      <c r="HP24" s="1">
        <f t="shared" si="3"/>
        <v>0</v>
      </c>
      <c r="HQ24" s="1">
        <f t="shared" si="4"/>
        <v>0</v>
      </c>
      <c r="HR24" s="1">
        <f t="shared" si="5"/>
        <v>0</v>
      </c>
      <c r="HS24" s="1">
        <f t="shared" si="6"/>
        <v>1</v>
      </c>
      <c r="HT24" s="1">
        <f t="shared" si="7"/>
        <v>23</v>
      </c>
      <c r="HU24" s="1">
        <f t="shared" si="8"/>
        <v>0</v>
      </c>
      <c r="HV24">
        <v>1</v>
      </c>
      <c r="HW24">
        <v>0</v>
      </c>
      <c r="HX24">
        <v>1</v>
      </c>
      <c r="HY24">
        <v>0</v>
      </c>
      <c r="HZ24">
        <v>1</v>
      </c>
      <c r="IA24">
        <v>0</v>
      </c>
      <c r="IB24">
        <v>1</v>
      </c>
      <c r="IC24">
        <v>4</v>
      </c>
    </row>
    <row r="25" spans="1:237" ht="15" thickBot="1" x14ac:dyDescent="0.4">
      <c r="A25" s="132">
        <v>44020.619386574072</v>
      </c>
      <c r="B25" s="131" t="s">
        <v>2605</v>
      </c>
      <c r="C25" s="2"/>
      <c r="D25" s="190"/>
      <c r="E25" s="131" t="s">
        <v>1831</v>
      </c>
      <c r="F25" s="131" t="s">
        <v>1824</v>
      </c>
      <c r="G25" s="131" t="s">
        <v>1831</v>
      </c>
      <c r="H25" s="131" t="s">
        <v>1824</v>
      </c>
      <c r="I25" s="131" t="s">
        <v>9</v>
      </c>
      <c r="J25" s="131" t="s">
        <v>7</v>
      </c>
      <c r="K25" s="131"/>
      <c r="L25" s="131" t="s">
        <v>7</v>
      </c>
      <c r="M25" s="131"/>
      <c r="N25" s="131" t="s">
        <v>7</v>
      </c>
      <c r="O25" s="131"/>
      <c r="P25" s="131"/>
      <c r="Q25" s="131" t="s">
        <v>20</v>
      </c>
      <c r="R25" s="131" t="s">
        <v>40</v>
      </c>
      <c r="S25" s="131" t="s">
        <v>494</v>
      </c>
      <c r="T25" s="133">
        <v>2</v>
      </c>
      <c r="U25" s="131" t="s">
        <v>20</v>
      </c>
      <c r="V25" s="131" t="s">
        <v>194</v>
      </c>
      <c r="W25" s="133">
        <v>1</v>
      </c>
      <c r="X25" s="131" t="s">
        <v>20</v>
      </c>
      <c r="Y25" s="133">
        <v>2</v>
      </c>
      <c r="Z25" s="131" t="s">
        <v>38</v>
      </c>
      <c r="AA25" s="131" t="s">
        <v>7</v>
      </c>
      <c r="AB25" s="131"/>
      <c r="AC25" s="131" t="s">
        <v>7</v>
      </c>
      <c r="AD25" s="131"/>
      <c r="AE25" s="131" t="s">
        <v>9</v>
      </c>
      <c r="AF25" s="131" t="s">
        <v>112</v>
      </c>
      <c r="AG25" s="131" t="s">
        <v>537</v>
      </c>
      <c r="AH25" s="131" t="s">
        <v>7</v>
      </c>
      <c r="AI25" s="131"/>
      <c r="AJ25" s="133">
        <v>0</v>
      </c>
      <c r="AK25" s="133">
        <v>0</v>
      </c>
      <c r="AL25" s="133">
        <v>0</v>
      </c>
      <c r="AM25" s="133">
        <v>0</v>
      </c>
      <c r="AN25" s="133">
        <v>5</v>
      </c>
      <c r="AO25" s="131">
        <v>60</v>
      </c>
      <c r="AP25" s="131">
        <v>360</v>
      </c>
      <c r="AQ25" s="133">
        <v>2</v>
      </c>
      <c r="AR25" s="133">
        <v>4</v>
      </c>
      <c r="AS25" s="133">
        <v>4</v>
      </c>
      <c r="AT25" s="133">
        <v>4</v>
      </c>
      <c r="AU25" s="133">
        <v>1</v>
      </c>
      <c r="AV25" s="133">
        <v>1</v>
      </c>
      <c r="AW25" s="133">
        <v>1</v>
      </c>
      <c r="AX25" s="133">
        <v>2</v>
      </c>
      <c r="AY25" s="133">
        <v>1</v>
      </c>
      <c r="AZ25" s="133">
        <v>2</v>
      </c>
      <c r="BA25" s="133">
        <v>2</v>
      </c>
      <c r="BB25" s="133">
        <v>3</v>
      </c>
      <c r="BC25" s="133">
        <v>3</v>
      </c>
      <c r="BD25" s="133">
        <v>2</v>
      </c>
      <c r="BE25" s="133">
        <v>1</v>
      </c>
      <c r="BF25" s="133">
        <v>2</v>
      </c>
      <c r="BG25" s="133">
        <v>3</v>
      </c>
      <c r="BH25" s="133">
        <v>2</v>
      </c>
      <c r="BI25" s="133">
        <v>2</v>
      </c>
      <c r="BJ25" s="133">
        <v>2</v>
      </c>
      <c r="BK25" s="133">
        <v>4</v>
      </c>
      <c r="BL25" s="133">
        <v>1</v>
      </c>
      <c r="BM25" s="133">
        <v>3</v>
      </c>
      <c r="BN25" s="133">
        <v>2</v>
      </c>
      <c r="BO25" s="133">
        <v>1</v>
      </c>
      <c r="BP25" s="133">
        <v>0</v>
      </c>
      <c r="BQ25" s="133">
        <v>1</v>
      </c>
      <c r="BR25" s="133">
        <v>1</v>
      </c>
      <c r="BS25" s="133">
        <v>1</v>
      </c>
      <c r="BT25" s="133">
        <v>3</v>
      </c>
      <c r="BU25" s="133">
        <v>3</v>
      </c>
      <c r="BV25" s="133">
        <v>1</v>
      </c>
      <c r="BW25" s="133">
        <v>1</v>
      </c>
      <c r="BX25" s="133">
        <v>1</v>
      </c>
      <c r="BY25" s="133">
        <v>3</v>
      </c>
      <c r="BZ25" s="133">
        <v>3</v>
      </c>
      <c r="CA25" s="133">
        <v>2</v>
      </c>
      <c r="CB25" s="133">
        <v>4</v>
      </c>
      <c r="CC25" s="133">
        <v>1</v>
      </c>
      <c r="CD25" s="133">
        <v>2</v>
      </c>
      <c r="CE25" s="133">
        <v>1</v>
      </c>
      <c r="CF25" s="133">
        <v>3</v>
      </c>
      <c r="CG25" s="133">
        <v>0</v>
      </c>
      <c r="CH25" s="133">
        <v>1</v>
      </c>
      <c r="CI25" s="133">
        <v>1</v>
      </c>
      <c r="CJ25" s="133">
        <v>3</v>
      </c>
      <c r="CK25" s="133">
        <v>3</v>
      </c>
      <c r="CL25" s="133">
        <v>2</v>
      </c>
      <c r="CM25" s="133">
        <v>3</v>
      </c>
      <c r="CN25" s="133">
        <v>1</v>
      </c>
      <c r="CO25" s="133">
        <v>0</v>
      </c>
      <c r="CP25" s="133">
        <v>1</v>
      </c>
      <c r="CQ25" s="133">
        <v>1</v>
      </c>
      <c r="CR25" s="133">
        <v>2</v>
      </c>
      <c r="CS25" s="133">
        <v>1</v>
      </c>
      <c r="CT25" s="133">
        <v>1</v>
      </c>
      <c r="CU25" s="133">
        <v>3</v>
      </c>
      <c r="CV25" s="133">
        <v>1</v>
      </c>
      <c r="CW25" s="133">
        <v>1</v>
      </c>
      <c r="CX25" s="133">
        <v>1</v>
      </c>
      <c r="CY25" s="133">
        <v>2</v>
      </c>
      <c r="CZ25" s="133">
        <v>1</v>
      </c>
      <c r="DA25" s="133">
        <v>1</v>
      </c>
      <c r="DB25" s="133">
        <v>1</v>
      </c>
      <c r="DC25" s="133">
        <v>2</v>
      </c>
      <c r="DD25" s="133">
        <v>1</v>
      </c>
      <c r="DE25" s="133">
        <v>1</v>
      </c>
      <c r="DF25" s="133">
        <v>1</v>
      </c>
      <c r="DG25" s="133">
        <v>2</v>
      </c>
      <c r="DH25" s="133">
        <v>1</v>
      </c>
      <c r="DI25" s="133">
        <v>2</v>
      </c>
      <c r="DJ25" s="133">
        <v>1</v>
      </c>
      <c r="DK25" s="133">
        <v>1</v>
      </c>
      <c r="DL25" s="133">
        <v>2</v>
      </c>
      <c r="DM25" s="133">
        <v>1</v>
      </c>
      <c r="DN25" s="133">
        <v>1</v>
      </c>
      <c r="DO25" s="131" t="s">
        <v>465</v>
      </c>
      <c r="DP25" s="131" t="s">
        <v>253</v>
      </c>
      <c r="DQ25" s="131" t="s">
        <v>1832</v>
      </c>
      <c r="DR25" s="133">
        <v>7</v>
      </c>
      <c r="DS25" s="131" t="s">
        <v>103</v>
      </c>
      <c r="DT25" s="131" t="s">
        <v>26</v>
      </c>
      <c r="DU25" s="131" t="s">
        <v>69</v>
      </c>
      <c r="DV25" s="131" t="s">
        <v>26</v>
      </c>
      <c r="DW25" s="131" t="s">
        <v>26</v>
      </c>
      <c r="DX25" s="131" t="s">
        <v>26</v>
      </c>
      <c r="DY25" s="131" t="s">
        <v>26</v>
      </c>
      <c r="DZ25" s="131" t="s">
        <v>26</v>
      </c>
      <c r="EA25" s="131" t="s">
        <v>26</v>
      </c>
      <c r="EB25" s="131" t="s">
        <v>7</v>
      </c>
      <c r="EC25" s="131" t="s">
        <v>26</v>
      </c>
      <c r="ED25" s="131" t="s">
        <v>26</v>
      </c>
      <c r="EE25" s="131" t="s">
        <v>101</v>
      </c>
      <c r="EF25" s="131" t="s">
        <v>100</v>
      </c>
      <c r="EG25" s="133">
        <v>240</v>
      </c>
      <c r="EH25" s="131" t="s">
        <v>7</v>
      </c>
      <c r="EI25" s="131" t="s">
        <v>7</v>
      </c>
      <c r="EJ25" s="131"/>
      <c r="EK25" s="131" t="s">
        <v>96</v>
      </c>
      <c r="EL25" s="131" t="s">
        <v>96</v>
      </c>
      <c r="EM25" s="133">
        <v>4</v>
      </c>
      <c r="EN25" s="133">
        <v>2</v>
      </c>
      <c r="EO25" s="133">
        <v>3</v>
      </c>
      <c r="EP25" s="133">
        <v>1</v>
      </c>
      <c r="EQ25" s="131" t="s">
        <v>16</v>
      </c>
      <c r="ER25" s="131" t="s">
        <v>1346</v>
      </c>
      <c r="ES25" s="131" t="s">
        <v>18</v>
      </c>
      <c r="ET25" s="131" t="s">
        <v>20</v>
      </c>
      <c r="EU25" s="131" t="s">
        <v>19</v>
      </c>
      <c r="EV25" s="133">
        <v>1</v>
      </c>
      <c r="EW25" s="133">
        <v>4</v>
      </c>
      <c r="EX25" s="133">
        <v>1</v>
      </c>
      <c r="EY25" s="133">
        <v>4</v>
      </c>
      <c r="EZ25" s="131" t="s">
        <v>1833</v>
      </c>
      <c r="FA25" s="131" t="s">
        <v>14</v>
      </c>
      <c r="FB25" s="131" t="s">
        <v>7</v>
      </c>
      <c r="FC25" s="131" t="s">
        <v>94</v>
      </c>
      <c r="FD25" s="131" t="s">
        <v>58</v>
      </c>
      <c r="FE25" s="131" t="s">
        <v>13</v>
      </c>
      <c r="FF25" s="131" t="s">
        <v>13</v>
      </c>
      <c r="FG25" s="131" t="s">
        <v>7</v>
      </c>
      <c r="FH25" s="131" t="s">
        <v>12</v>
      </c>
      <c r="FI25" s="131" t="s">
        <v>11</v>
      </c>
      <c r="FJ25" s="131" t="s">
        <v>7</v>
      </c>
      <c r="FK25" s="131" t="s">
        <v>7</v>
      </c>
      <c r="FL25" s="133">
        <v>0</v>
      </c>
      <c r="FM25" s="131" t="s">
        <v>1834</v>
      </c>
      <c r="FN25" s="131" t="s">
        <v>7</v>
      </c>
      <c r="FO25" s="131" t="s">
        <v>7</v>
      </c>
      <c r="FP25" s="131" t="s">
        <v>9</v>
      </c>
      <c r="FQ25" s="131" t="s">
        <v>8</v>
      </c>
      <c r="FR25" s="131" t="s">
        <v>7</v>
      </c>
      <c r="FS25" s="131" t="s">
        <v>7</v>
      </c>
      <c r="FT25" s="131"/>
      <c r="FU25" s="131"/>
      <c r="FV25" s="131"/>
      <c r="FW25" s="131" t="s">
        <v>6</v>
      </c>
      <c r="FX25" s="131"/>
      <c r="FY25" s="131"/>
      <c r="FZ25" s="131"/>
      <c r="GA25" s="131"/>
      <c r="GB25" s="133">
        <v>2</v>
      </c>
      <c r="GC25" s="131"/>
      <c r="GD25" s="131"/>
      <c r="GE25" s="131"/>
      <c r="GF25" s="131" t="s">
        <v>5</v>
      </c>
      <c r="GG25" s="131"/>
      <c r="GH25" s="131"/>
      <c r="GI25" s="131"/>
      <c r="GJ25" s="131"/>
      <c r="GK25" s="131"/>
      <c r="GL25" s="131"/>
      <c r="GM25" s="131"/>
      <c r="GN25" s="131"/>
      <c r="GO25" s="131"/>
      <c r="GP25" s="131"/>
      <c r="GQ25" s="131"/>
      <c r="GR25" s="131"/>
      <c r="GS25" s="131"/>
      <c r="GT25" s="131"/>
      <c r="GU25" s="131"/>
      <c r="GV25" s="131" t="s">
        <v>54</v>
      </c>
      <c r="GW25" s="131"/>
      <c r="GX25" s="131"/>
      <c r="GY25" s="131"/>
      <c r="GZ25" s="131" t="s">
        <v>141</v>
      </c>
      <c r="HA25" s="131" t="s">
        <v>1</v>
      </c>
      <c r="HB25" s="131" t="s">
        <v>1</v>
      </c>
      <c r="HC25" s="131"/>
      <c r="HD25" s="131" t="s">
        <v>1</v>
      </c>
      <c r="HE25" s="131"/>
      <c r="HF25" s="131"/>
      <c r="HG25" s="131"/>
      <c r="HH25" s="131"/>
      <c r="HI25" s="131"/>
      <c r="HJ25" s="131"/>
      <c r="HK25" s="131"/>
      <c r="HL25" s="130" t="s">
        <v>0</v>
      </c>
      <c r="HM25">
        <f t="shared" si="0"/>
        <v>24</v>
      </c>
      <c r="HN25">
        <f t="shared" si="1"/>
        <v>6</v>
      </c>
      <c r="HO25">
        <f t="shared" si="2"/>
        <v>6</v>
      </c>
      <c r="HP25" s="1">
        <f t="shared" si="3"/>
        <v>10</v>
      </c>
      <c r="HQ25" s="1">
        <f t="shared" si="4"/>
        <v>19</v>
      </c>
      <c r="HR25" s="1">
        <f t="shared" si="5"/>
        <v>8</v>
      </c>
      <c r="HS25" s="1">
        <f t="shared" si="6"/>
        <v>16</v>
      </c>
      <c r="HT25" s="1">
        <f t="shared" si="7"/>
        <v>54</v>
      </c>
      <c r="HU25" s="1">
        <f t="shared" si="8"/>
        <v>750</v>
      </c>
      <c r="HV25">
        <v>1</v>
      </c>
      <c r="HW25">
        <v>1</v>
      </c>
      <c r="HX25">
        <v>1</v>
      </c>
      <c r="HY25">
        <v>0</v>
      </c>
      <c r="HZ25">
        <v>1</v>
      </c>
      <c r="IA25">
        <v>0</v>
      </c>
      <c r="IB25">
        <v>1</v>
      </c>
      <c r="IC25">
        <v>5</v>
      </c>
    </row>
    <row r="26" spans="1:237" ht="15" thickBot="1" x14ac:dyDescent="0.4">
      <c r="A26" s="132">
        <v>44020.643078703702</v>
      </c>
      <c r="B26" s="131" t="s">
        <v>2606</v>
      </c>
      <c r="C26" s="2"/>
      <c r="D26" s="131"/>
      <c r="E26" s="131" t="s">
        <v>1831</v>
      </c>
      <c r="F26" s="131" t="s">
        <v>1824</v>
      </c>
      <c r="G26" s="131" t="s">
        <v>1831</v>
      </c>
      <c r="H26" s="131" t="s">
        <v>1824</v>
      </c>
      <c r="I26" s="131" t="s">
        <v>9</v>
      </c>
      <c r="J26" s="131" t="s">
        <v>7</v>
      </c>
      <c r="K26" s="131"/>
      <c r="L26" s="131" t="s">
        <v>7</v>
      </c>
      <c r="M26" s="131"/>
      <c r="N26" s="131" t="s">
        <v>9</v>
      </c>
      <c r="O26" s="131" t="s">
        <v>701</v>
      </c>
      <c r="P26" s="131" t="s">
        <v>845</v>
      </c>
      <c r="Q26" s="131" t="s">
        <v>20</v>
      </c>
      <c r="R26" s="131" t="s">
        <v>40</v>
      </c>
      <c r="S26" s="131" t="s">
        <v>20</v>
      </c>
      <c r="T26" s="131" t="s">
        <v>20</v>
      </c>
      <c r="U26" s="131" t="s">
        <v>20</v>
      </c>
      <c r="V26" s="131" t="s">
        <v>80</v>
      </c>
      <c r="W26" s="131" t="s">
        <v>20</v>
      </c>
      <c r="X26" s="133">
        <v>5</v>
      </c>
      <c r="Y26" s="133">
        <v>1</v>
      </c>
      <c r="Z26" s="131" t="s">
        <v>38</v>
      </c>
      <c r="AA26" s="131" t="s">
        <v>7</v>
      </c>
      <c r="AB26" s="131"/>
      <c r="AC26" s="131" t="s">
        <v>7</v>
      </c>
      <c r="AD26" s="131"/>
      <c r="AE26" s="131" t="s">
        <v>9</v>
      </c>
      <c r="AF26" s="131" t="s">
        <v>132</v>
      </c>
      <c r="AG26" s="131" t="s">
        <v>1873</v>
      </c>
      <c r="AH26" s="131" t="s">
        <v>9</v>
      </c>
      <c r="AI26" s="131" t="s">
        <v>1874</v>
      </c>
      <c r="AJ26" s="133">
        <v>0</v>
      </c>
      <c r="AK26" s="133">
        <v>0</v>
      </c>
      <c r="AL26" s="133">
        <v>0</v>
      </c>
      <c r="AM26" s="133">
        <v>0</v>
      </c>
      <c r="AN26" s="133">
        <v>2</v>
      </c>
      <c r="AO26" s="131">
        <v>30</v>
      </c>
      <c r="AP26" s="131">
        <v>720</v>
      </c>
      <c r="AQ26" s="133">
        <v>2</v>
      </c>
      <c r="AR26" s="133">
        <v>2</v>
      </c>
      <c r="AS26" s="133">
        <v>3</v>
      </c>
      <c r="AT26" s="133">
        <v>3</v>
      </c>
      <c r="AU26" s="133">
        <v>1</v>
      </c>
      <c r="AV26" s="133">
        <v>3</v>
      </c>
      <c r="AW26" s="133">
        <v>3</v>
      </c>
      <c r="AX26" s="133">
        <v>2</v>
      </c>
      <c r="AY26" s="133">
        <v>2</v>
      </c>
      <c r="AZ26" s="133">
        <v>1</v>
      </c>
      <c r="BA26" s="133">
        <v>1</v>
      </c>
      <c r="BB26" s="133">
        <v>3</v>
      </c>
      <c r="BC26" s="133">
        <v>3</v>
      </c>
      <c r="BD26" s="133">
        <v>2</v>
      </c>
      <c r="BE26" s="133">
        <v>1</v>
      </c>
      <c r="BF26" s="133">
        <v>1</v>
      </c>
      <c r="BG26" s="133">
        <v>3</v>
      </c>
      <c r="BH26" s="133">
        <v>2</v>
      </c>
      <c r="BI26" s="133">
        <v>1</v>
      </c>
      <c r="BJ26" s="133">
        <v>1</v>
      </c>
      <c r="BK26" s="133">
        <v>2</v>
      </c>
      <c r="BL26" s="133">
        <v>1</v>
      </c>
      <c r="BM26" s="133">
        <v>2</v>
      </c>
      <c r="BN26" s="133">
        <v>2</v>
      </c>
      <c r="BO26" s="133">
        <v>2</v>
      </c>
      <c r="BP26" s="133">
        <v>0</v>
      </c>
      <c r="BQ26" s="133">
        <v>2</v>
      </c>
      <c r="BR26" s="133">
        <v>1</v>
      </c>
      <c r="BS26" s="133">
        <v>1</v>
      </c>
      <c r="BT26" s="133">
        <v>2</v>
      </c>
      <c r="BU26" s="133">
        <v>0</v>
      </c>
      <c r="BV26" s="133">
        <v>0</v>
      </c>
      <c r="BW26" s="133">
        <v>1</v>
      </c>
      <c r="BX26" s="133">
        <v>1</v>
      </c>
      <c r="BY26" s="133">
        <v>2</v>
      </c>
      <c r="BZ26" s="133">
        <v>2</v>
      </c>
      <c r="CA26" s="133">
        <v>1</v>
      </c>
      <c r="CB26" s="133">
        <v>1</v>
      </c>
      <c r="CC26" s="133">
        <v>3</v>
      </c>
      <c r="CD26" s="133">
        <v>2</v>
      </c>
      <c r="CE26" s="133">
        <v>1</v>
      </c>
      <c r="CF26" s="133">
        <v>2</v>
      </c>
      <c r="CG26" s="133">
        <v>0</v>
      </c>
      <c r="CH26" s="133">
        <v>2</v>
      </c>
      <c r="CI26" s="133">
        <v>0</v>
      </c>
      <c r="CJ26" s="133">
        <v>2</v>
      </c>
      <c r="CK26" s="133">
        <v>2</v>
      </c>
      <c r="CL26" s="133">
        <v>1</v>
      </c>
      <c r="CM26" s="133">
        <v>1</v>
      </c>
      <c r="CN26" s="133">
        <v>1</v>
      </c>
      <c r="CO26" s="133">
        <v>0</v>
      </c>
      <c r="CP26" s="133">
        <v>0</v>
      </c>
      <c r="CQ26" s="133">
        <v>0</v>
      </c>
      <c r="CR26" s="133">
        <v>0</v>
      </c>
      <c r="CS26" s="133">
        <v>1</v>
      </c>
      <c r="CT26" s="133">
        <v>2</v>
      </c>
      <c r="CU26" s="133">
        <v>2</v>
      </c>
      <c r="CV26" s="133">
        <v>2</v>
      </c>
      <c r="CW26" s="133">
        <v>2</v>
      </c>
      <c r="CX26" s="133">
        <v>1</v>
      </c>
      <c r="CY26" s="133">
        <v>3</v>
      </c>
      <c r="CZ26" s="133">
        <v>1</v>
      </c>
      <c r="DA26" s="133">
        <v>1</v>
      </c>
      <c r="DB26" s="133">
        <v>1</v>
      </c>
      <c r="DC26" s="133">
        <v>2</v>
      </c>
      <c r="DD26" s="133">
        <v>2</v>
      </c>
      <c r="DE26" s="133">
        <v>1</v>
      </c>
      <c r="DF26" s="133">
        <v>1</v>
      </c>
      <c r="DG26" s="133">
        <v>1</v>
      </c>
      <c r="DH26" s="133">
        <v>1</v>
      </c>
      <c r="DI26" s="133">
        <v>2</v>
      </c>
      <c r="DJ26" s="133">
        <v>1</v>
      </c>
      <c r="DK26" s="133">
        <v>1</v>
      </c>
      <c r="DL26" s="133">
        <v>1</v>
      </c>
      <c r="DM26" s="133">
        <v>2</v>
      </c>
      <c r="DN26" s="133">
        <v>1</v>
      </c>
      <c r="DO26" s="131" t="s">
        <v>361</v>
      </c>
      <c r="DP26" s="131" t="s">
        <v>1704</v>
      </c>
      <c r="DQ26" s="131" t="s">
        <v>415</v>
      </c>
      <c r="DR26" s="133">
        <v>6.75</v>
      </c>
      <c r="DS26" s="131" t="s">
        <v>26</v>
      </c>
      <c r="DT26" s="131" t="s">
        <v>26</v>
      </c>
      <c r="DU26" s="131" t="s">
        <v>69</v>
      </c>
      <c r="DV26" s="131" t="s">
        <v>26</v>
      </c>
      <c r="DW26" s="131" t="s">
        <v>26</v>
      </c>
      <c r="DX26" s="131" t="s">
        <v>26</v>
      </c>
      <c r="DY26" s="131" t="s">
        <v>26</v>
      </c>
      <c r="DZ26" s="131" t="s">
        <v>103</v>
      </c>
      <c r="EA26" s="131" t="s">
        <v>26</v>
      </c>
      <c r="EB26" s="131" t="s">
        <v>7</v>
      </c>
      <c r="EC26" s="131" t="s">
        <v>26</v>
      </c>
      <c r="ED26" s="131" t="s">
        <v>26</v>
      </c>
      <c r="EE26" s="131" t="s">
        <v>101</v>
      </c>
      <c r="EF26" s="131" t="s">
        <v>23</v>
      </c>
      <c r="EG26" s="133">
        <v>30</v>
      </c>
      <c r="EH26" s="131" t="s">
        <v>9</v>
      </c>
      <c r="EI26" s="131" t="s">
        <v>9</v>
      </c>
      <c r="EJ26" s="131" t="s">
        <v>1875</v>
      </c>
      <c r="EK26" s="131" t="s">
        <v>96</v>
      </c>
      <c r="EL26" s="131" t="s">
        <v>96</v>
      </c>
      <c r="EM26" s="133">
        <v>5</v>
      </c>
      <c r="EN26" s="133">
        <v>3</v>
      </c>
      <c r="EO26" s="133">
        <v>3</v>
      </c>
      <c r="EP26" s="133">
        <v>1</v>
      </c>
      <c r="EQ26" s="131" t="s">
        <v>16</v>
      </c>
      <c r="ER26" s="131" t="s">
        <v>19</v>
      </c>
      <c r="ES26" s="131" t="s">
        <v>20</v>
      </c>
      <c r="ET26" s="131" t="s">
        <v>1346</v>
      </c>
      <c r="EU26" s="131" t="s">
        <v>18</v>
      </c>
      <c r="EV26" s="133">
        <v>1</v>
      </c>
      <c r="EW26" s="133">
        <v>3</v>
      </c>
      <c r="EX26" s="133">
        <v>3</v>
      </c>
      <c r="EY26" s="133">
        <v>5</v>
      </c>
      <c r="EZ26" s="131" t="s">
        <v>20</v>
      </c>
      <c r="FA26" s="131" t="s">
        <v>14</v>
      </c>
      <c r="FB26" s="131" t="s">
        <v>7</v>
      </c>
      <c r="FC26" s="131" t="s">
        <v>14</v>
      </c>
      <c r="FD26" s="131" t="s">
        <v>94</v>
      </c>
      <c r="FE26" s="131" t="s">
        <v>7</v>
      </c>
      <c r="FF26" s="131" t="s">
        <v>7</v>
      </c>
      <c r="FG26" s="131" t="s">
        <v>7</v>
      </c>
      <c r="FH26" s="131" t="s">
        <v>12</v>
      </c>
      <c r="FI26" s="131" t="s">
        <v>57</v>
      </c>
      <c r="FJ26" s="131" t="s">
        <v>9</v>
      </c>
      <c r="FK26" s="131" t="s">
        <v>7</v>
      </c>
      <c r="FL26" s="131"/>
      <c r="FM26" s="131" t="s">
        <v>1876</v>
      </c>
      <c r="FN26" s="131" t="s">
        <v>9</v>
      </c>
      <c r="FO26" s="131" t="s">
        <v>9</v>
      </c>
      <c r="FP26" s="131" t="s">
        <v>9</v>
      </c>
      <c r="FQ26" s="131" t="s">
        <v>8</v>
      </c>
      <c r="FR26" s="131" t="s">
        <v>9</v>
      </c>
      <c r="FS26" s="131" t="s">
        <v>7</v>
      </c>
      <c r="FT26" s="131"/>
      <c r="FU26" s="131"/>
      <c r="FV26" s="131" t="s">
        <v>7</v>
      </c>
      <c r="FW26" s="131" t="s">
        <v>308</v>
      </c>
      <c r="FX26" s="131"/>
      <c r="FY26" s="131"/>
      <c r="FZ26" s="133">
        <v>8</v>
      </c>
      <c r="GA26" s="131"/>
      <c r="GB26" s="131"/>
      <c r="GC26" s="131"/>
      <c r="GD26" s="131"/>
      <c r="GE26" s="131"/>
      <c r="GF26" s="131" t="s">
        <v>5</v>
      </c>
      <c r="GG26" s="131"/>
      <c r="GH26" s="131"/>
      <c r="GI26" s="131"/>
      <c r="GJ26" s="131"/>
      <c r="GK26" s="131"/>
      <c r="GL26" s="131"/>
      <c r="GM26" s="131"/>
      <c r="GN26" s="131"/>
      <c r="GO26" s="131"/>
      <c r="GP26" s="131"/>
      <c r="GQ26" s="131"/>
      <c r="GR26" s="131"/>
      <c r="GS26" s="131"/>
      <c r="GT26" s="131"/>
      <c r="GU26" s="131"/>
      <c r="GV26" s="131" t="s">
        <v>54</v>
      </c>
      <c r="GW26" s="131"/>
      <c r="GX26" s="131"/>
      <c r="GY26" s="131"/>
      <c r="GZ26" s="131" t="s">
        <v>141</v>
      </c>
      <c r="HA26" s="131"/>
      <c r="HB26" s="131" t="s">
        <v>293</v>
      </c>
      <c r="HC26" s="131" t="s">
        <v>1</v>
      </c>
      <c r="HD26" s="131" t="s">
        <v>1</v>
      </c>
      <c r="HE26" s="131"/>
      <c r="HF26" s="131"/>
      <c r="HG26" s="131"/>
      <c r="HH26" s="131"/>
      <c r="HI26" s="131"/>
      <c r="HJ26" s="131"/>
      <c r="HK26" s="131"/>
      <c r="HL26" s="130" t="s">
        <v>0</v>
      </c>
      <c r="HM26">
        <f t="shared" si="0"/>
        <v>27</v>
      </c>
      <c r="HN26">
        <f t="shared" si="1"/>
        <v>4</v>
      </c>
      <c r="HO26">
        <f t="shared" si="2"/>
        <v>7</v>
      </c>
      <c r="HP26" s="1">
        <f t="shared" si="3"/>
        <v>7</v>
      </c>
      <c r="HQ26" s="1">
        <f t="shared" si="4"/>
        <v>12</v>
      </c>
      <c r="HR26" s="1">
        <f t="shared" si="5"/>
        <v>7</v>
      </c>
      <c r="HS26" s="1">
        <f t="shared" si="6"/>
        <v>8</v>
      </c>
      <c r="HT26" s="1">
        <f t="shared" si="7"/>
        <v>64</v>
      </c>
      <c r="HU26" s="1">
        <f t="shared" si="8"/>
        <v>150</v>
      </c>
      <c r="HV26">
        <v>0</v>
      </c>
      <c r="HW26">
        <v>0</v>
      </c>
      <c r="HX26">
        <v>1</v>
      </c>
      <c r="HY26">
        <v>0</v>
      </c>
      <c r="HZ26">
        <v>1</v>
      </c>
      <c r="IA26">
        <v>0</v>
      </c>
      <c r="IB26">
        <v>1</v>
      </c>
      <c r="IC26">
        <v>3</v>
      </c>
    </row>
    <row r="27" spans="1:237" ht="15" thickBot="1" x14ac:dyDescent="0.4">
      <c r="A27" s="132">
        <v>44021.418969907405</v>
      </c>
      <c r="B27" s="131" t="s">
        <v>2611</v>
      </c>
      <c r="C27" s="2"/>
      <c r="D27" s="131"/>
      <c r="E27" s="131" t="s">
        <v>50</v>
      </c>
      <c r="F27" s="131" t="s">
        <v>1824</v>
      </c>
      <c r="G27" s="131" t="s">
        <v>50</v>
      </c>
      <c r="H27" s="131" t="s">
        <v>1824</v>
      </c>
      <c r="I27" s="131" t="s">
        <v>9</v>
      </c>
      <c r="J27" s="131" t="s">
        <v>7</v>
      </c>
      <c r="K27" s="131"/>
      <c r="L27" s="131" t="s">
        <v>7</v>
      </c>
      <c r="M27" s="131"/>
      <c r="N27" s="131" t="s">
        <v>7</v>
      </c>
      <c r="O27" s="131"/>
      <c r="P27" s="131"/>
      <c r="Q27" s="131" t="s">
        <v>20</v>
      </c>
      <c r="R27" s="131" t="s">
        <v>40</v>
      </c>
      <c r="S27" s="131" t="s">
        <v>20</v>
      </c>
      <c r="T27" s="131" t="s">
        <v>20</v>
      </c>
      <c r="U27" s="131" t="s">
        <v>20</v>
      </c>
      <c r="V27" s="131" t="s">
        <v>80</v>
      </c>
      <c r="W27" s="131"/>
      <c r="X27" s="131" t="s">
        <v>20</v>
      </c>
      <c r="Y27" s="133">
        <v>2</v>
      </c>
      <c r="Z27" s="131" t="s">
        <v>38</v>
      </c>
      <c r="AA27" s="131" t="s">
        <v>9</v>
      </c>
      <c r="AB27" s="131" t="s">
        <v>1951</v>
      </c>
      <c r="AC27" s="131" t="s">
        <v>7</v>
      </c>
      <c r="AD27" s="131"/>
      <c r="AE27" s="131" t="s">
        <v>7</v>
      </c>
      <c r="AF27" s="131" t="s">
        <v>35</v>
      </c>
      <c r="AG27" s="131" t="s">
        <v>34</v>
      </c>
      <c r="AH27" s="131" t="s">
        <v>9</v>
      </c>
      <c r="AI27" s="131" t="s">
        <v>1952</v>
      </c>
      <c r="AJ27" s="133">
        <v>0</v>
      </c>
      <c r="AK27" s="133">
        <v>0</v>
      </c>
      <c r="AL27" s="133">
        <v>5</v>
      </c>
      <c r="AM27" s="131">
        <v>180</v>
      </c>
      <c r="AN27" s="133">
        <v>1</v>
      </c>
      <c r="AO27" s="131">
        <v>75</v>
      </c>
      <c r="AP27" s="131">
        <v>360</v>
      </c>
      <c r="AQ27" s="133">
        <v>3</v>
      </c>
      <c r="AR27" s="133">
        <v>4</v>
      </c>
      <c r="AS27" s="133">
        <v>2</v>
      </c>
      <c r="AT27" s="133">
        <v>1</v>
      </c>
      <c r="AU27" s="133">
        <v>3</v>
      </c>
      <c r="AV27" s="133">
        <v>1</v>
      </c>
      <c r="AW27" s="133">
        <v>2</v>
      </c>
      <c r="AX27" s="133">
        <v>3</v>
      </c>
      <c r="AY27" s="133">
        <v>1</v>
      </c>
      <c r="AZ27" s="133">
        <v>3</v>
      </c>
      <c r="BA27" s="133">
        <v>3</v>
      </c>
      <c r="BB27" s="133">
        <v>2</v>
      </c>
      <c r="BC27" s="133">
        <v>1</v>
      </c>
      <c r="BD27" s="133">
        <v>1</v>
      </c>
      <c r="BE27" s="133">
        <v>3</v>
      </c>
      <c r="BF27" s="133">
        <v>4</v>
      </c>
      <c r="BG27" s="133">
        <v>2</v>
      </c>
      <c r="BH27" s="133">
        <v>1</v>
      </c>
      <c r="BI27" s="133">
        <v>3</v>
      </c>
      <c r="BJ27" s="133">
        <v>4</v>
      </c>
      <c r="BK27" s="133">
        <v>1</v>
      </c>
      <c r="BL27" s="133">
        <v>0</v>
      </c>
      <c r="BM27" s="133">
        <v>0</v>
      </c>
      <c r="BN27" s="133">
        <v>0</v>
      </c>
      <c r="BO27" s="133">
        <v>3</v>
      </c>
      <c r="BP27" s="133">
        <v>0</v>
      </c>
      <c r="BQ27" s="133">
        <v>0</v>
      </c>
      <c r="BR27" s="133">
        <v>0</v>
      </c>
      <c r="BS27" s="133">
        <v>2</v>
      </c>
      <c r="BT27" s="133">
        <v>0</v>
      </c>
      <c r="BU27" s="133">
        <v>0</v>
      </c>
      <c r="BV27" s="133">
        <v>0</v>
      </c>
      <c r="BW27" s="133">
        <v>3</v>
      </c>
      <c r="BX27" s="133">
        <v>0</v>
      </c>
      <c r="BY27" s="133">
        <v>0</v>
      </c>
      <c r="BZ27" s="133">
        <v>1</v>
      </c>
      <c r="CA27" s="133">
        <v>1</v>
      </c>
      <c r="CB27" s="133">
        <v>0</v>
      </c>
      <c r="CC27" s="133">
        <v>0</v>
      </c>
      <c r="CD27" s="133">
        <v>0</v>
      </c>
      <c r="CE27" s="133">
        <v>0</v>
      </c>
      <c r="CF27" s="133">
        <v>1</v>
      </c>
      <c r="CG27" s="133">
        <v>0</v>
      </c>
      <c r="CH27" s="133">
        <v>3</v>
      </c>
      <c r="CI27" s="133">
        <v>0</v>
      </c>
      <c r="CJ27" s="133">
        <v>0</v>
      </c>
      <c r="CK27" s="133">
        <v>1</v>
      </c>
      <c r="CL27" s="133">
        <v>0</v>
      </c>
      <c r="CM27" s="133">
        <v>0</v>
      </c>
      <c r="CN27" s="133">
        <v>0</v>
      </c>
      <c r="CO27" s="133">
        <v>0</v>
      </c>
      <c r="CP27" s="133">
        <v>3</v>
      </c>
      <c r="CQ27" s="133">
        <v>0</v>
      </c>
      <c r="CR27" s="133">
        <v>0</v>
      </c>
      <c r="CS27" s="133">
        <v>3</v>
      </c>
      <c r="CT27" s="133">
        <v>1</v>
      </c>
      <c r="CU27" s="133">
        <v>0</v>
      </c>
      <c r="CV27" s="133">
        <v>2</v>
      </c>
      <c r="CW27" s="133">
        <v>1</v>
      </c>
      <c r="CX27" s="133">
        <v>1</v>
      </c>
      <c r="CY27" s="133">
        <v>1</v>
      </c>
      <c r="CZ27" s="133">
        <v>1</v>
      </c>
      <c r="DA27" s="133">
        <v>1</v>
      </c>
      <c r="DB27" s="133">
        <v>1</v>
      </c>
      <c r="DC27" s="133">
        <v>1</v>
      </c>
      <c r="DD27" s="133">
        <v>1</v>
      </c>
      <c r="DE27" s="133">
        <v>1</v>
      </c>
      <c r="DF27" s="133">
        <v>1</v>
      </c>
      <c r="DG27" s="133">
        <v>1</v>
      </c>
      <c r="DH27" s="133">
        <v>1</v>
      </c>
      <c r="DI27" s="133">
        <v>1</v>
      </c>
      <c r="DJ27" s="133">
        <v>1</v>
      </c>
      <c r="DK27" s="133">
        <v>1</v>
      </c>
      <c r="DL27" s="133">
        <v>1</v>
      </c>
      <c r="DM27" s="133">
        <v>1</v>
      </c>
      <c r="DN27" s="133">
        <v>1</v>
      </c>
      <c r="DO27" s="135">
        <v>0.95833333333333337</v>
      </c>
      <c r="DP27" s="131" t="s">
        <v>98</v>
      </c>
      <c r="DQ27" s="135">
        <v>0.3125</v>
      </c>
      <c r="DR27" s="133">
        <v>7.5</v>
      </c>
      <c r="DS27" s="131" t="s">
        <v>26</v>
      </c>
      <c r="DT27" s="131" t="s">
        <v>26</v>
      </c>
      <c r="DU27" s="131" t="s">
        <v>26</v>
      </c>
      <c r="DV27" s="131" t="s">
        <v>26</v>
      </c>
      <c r="DW27" s="131" t="s">
        <v>26</v>
      </c>
      <c r="DX27" s="131" t="s">
        <v>26</v>
      </c>
      <c r="DY27" s="131" t="s">
        <v>26</v>
      </c>
      <c r="DZ27" s="131" t="s">
        <v>26</v>
      </c>
      <c r="EA27" s="131" t="s">
        <v>26</v>
      </c>
      <c r="EB27" s="131" t="s">
        <v>378</v>
      </c>
      <c r="EC27" s="131" t="s">
        <v>26</v>
      </c>
      <c r="ED27" s="131" t="s">
        <v>26</v>
      </c>
      <c r="EE27" s="131" t="s">
        <v>66</v>
      </c>
      <c r="EF27" s="131" t="s">
        <v>23</v>
      </c>
      <c r="EG27" s="133">
        <v>240</v>
      </c>
      <c r="EH27" s="131" t="s">
        <v>7</v>
      </c>
      <c r="EI27" s="131" t="s">
        <v>7</v>
      </c>
      <c r="EJ27" s="131"/>
      <c r="EK27" s="131" t="s">
        <v>96</v>
      </c>
      <c r="EL27" s="131" t="s">
        <v>96</v>
      </c>
      <c r="EM27" s="133">
        <v>4</v>
      </c>
      <c r="EN27" s="133">
        <v>4</v>
      </c>
      <c r="EO27" s="133">
        <v>5</v>
      </c>
      <c r="EP27" s="133">
        <v>1</v>
      </c>
      <c r="EQ27" s="131" t="s">
        <v>19</v>
      </c>
      <c r="ER27" s="131" t="s">
        <v>1346</v>
      </c>
      <c r="ES27" s="131" t="s">
        <v>16</v>
      </c>
      <c r="ET27" s="131" t="s">
        <v>18</v>
      </c>
      <c r="EU27" s="131" t="s">
        <v>20</v>
      </c>
      <c r="EV27" s="133">
        <v>2</v>
      </c>
      <c r="EW27" s="133">
        <v>1</v>
      </c>
      <c r="EX27" s="133">
        <v>1</v>
      </c>
      <c r="EY27" s="133">
        <v>3</v>
      </c>
      <c r="EZ27" s="131" t="s">
        <v>1954</v>
      </c>
      <c r="FA27" s="131" t="s">
        <v>14</v>
      </c>
      <c r="FB27" s="131" t="s">
        <v>7</v>
      </c>
      <c r="FC27" s="131" t="s">
        <v>14</v>
      </c>
      <c r="FD27" s="131" t="s">
        <v>14</v>
      </c>
      <c r="FE27" s="131" t="s">
        <v>7</v>
      </c>
      <c r="FF27" s="131" t="s">
        <v>7</v>
      </c>
      <c r="FG27" s="131" t="s">
        <v>7</v>
      </c>
      <c r="FH27" s="131" t="s">
        <v>12</v>
      </c>
      <c r="FI27" s="131" t="s">
        <v>11</v>
      </c>
      <c r="FJ27" s="131" t="s">
        <v>7</v>
      </c>
      <c r="FK27" s="131" t="s">
        <v>7</v>
      </c>
      <c r="FL27" s="131"/>
      <c r="FM27" s="131" t="s">
        <v>857</v>
      </c>
      <c r="FN27" s="131" t="s">
        <v>7</v>
      </c>
      <c r="FO27" s="131" t="s">
        <v>7</v>
      </c>
      <c r="FP27" s="131" t="s">
        <v>9</v>
      </c>
      <c r="FQ27" s="131" t="s">
        <v>8</v>
      </c>
      <c r="FR27" s="131" t="s">
        <v>7</v>
      </c>
      <c r="FS27" s="131" t="s">
        <v>7</v>
      </c>
      <c r="FT27" s="131"/>
      <c r="FU27" s="131" t="s">
        <v>7</v>
      </c>
      <c r="FV27" s="131" t="s">
        <v>7</v>
      </c>
      <c r="FW27" s="131" t="s">
        <v>90</v>
      </c>
      <c r="FX27" s="131"/>
      <c r="FY27" s="131"/>
      <c r="FZ27" s="131"/>
      <c r="GA27" s="131"/>
      <c r="GB27" s="131"/>
      <c r="GC27" s="133">
        <v>10</v>
      </c>
      <c r="GD27" s="131"/>
      <c r="GE27" s="131"/>
      <c r="GF27" s="131" t="s">
        <v>5</v>
      </c>
      <c r="GG27" s="131"/>
      <c r="GH27" s="131"/>
      <c r="GI27" s="131"/>
      <c r="GJ27" s="131"/>
      <c r="GK27" s="131"/>
      <c r="GL27" s="131"/>
      <c r="GM27" s="131"/>
      <c r="GN27" s="131"/>
      <c r="GO27" s="131"/>
      <c r="GP27" s="131"/>
      <c r="GQ27" s="131"/>
      <c r="GR27" s="131"/>
      <c r="GS27" s="131"/>
      <c r="GT27" s="131"/>
      <c r="GU27" s="131"/>
      <c r="GV27" s="131" t="s">
        <v>54</v>
      </c>
      <c r="GW27" s="131"/>
      <c r="GX27" s="131"/>
      <c r="GY27" s="131"/>
      <c r="GZ27" s="131"/>
      <c r="HA27" s="131"/>
      <c r="HB27" s="131"/>
      <c r="HC27" s="131"/>
      <c r="HD27" s="131" t="s">
        <v>158</v>
      </c>
      <c r="HE27" s="131" t="s">
        <v>1</v>
      </c>
      <c r="HF27" s="131" t="s">
        <v>1</v>
      </c>
      <c r="HG27" s="131"/>
      <c r="HH27" s="131" t="s">
        <v>1</v>
      </c>
      <c r="HI27" s="131"/>
      <c r="HJ27" s="131"/>
      <c r="HK27" s="131"/>
      <c r="HL27" s="130" t="s">
        <v>0</v>
      </c>
      <c r="HM27">
        <f t="shared" si="0"/>
        <v>20</v>
      </c>
      <c r="HN27">
        <f t="shared" ref="HN27:HN32" si="9">CT27+CR27+CA27+CN27+BP27</f>
        <v>2</v>
      </c>
      <c r="HO27">
        <f t="shared" ref="HO27:HO32" si="10">CS27+CP27+CH27+BW27+BS27+BO27</f>
        <v>17</v>
      </c>
      <c r="HP27" s="1">
        <f t="shared" ref="HP27:HP32" si="11">CQ27+CL27+CG27+CD27+BX27+BV27+BR27+BN27</f>
        <v>0</v>
      </c>
      <c r="HQ27" s="1">
        <f t="shared" ref="HQ27:HQ32" si="12">CK27+CF27+BZ27+BY27+BT27+BK27</f>
        <v>4</v>
      </c>
      <c r="HR27" s="1">
        <f t="shared" ref="HR27:HR32" si="13">CO27+CI27+CE27+CC27+BU27+BQ27+BL27</f>
        <v>0</v>
      </c>
      <c r="HS27" s="1">
        <f t="shared" ref="HS27:HS32" si="14">CU27+CM27+CJ27+CB27+BM27</f>
        <v>0</v>
      </c>
      <c r="HT27" s="1">
        <f t="shared" si="7"/>
        <v>31</v>
      </c>
      <c r="HU27" s="1">
        <f t="shared" si="8"/>
        <v>3787.5</v>
      </c>
      <c r="HV27">
        <v>0</v>
      </c>
      <c r="HW27">
        <v>0</v>
      </c>
      <c r="HX27">
        <v>0</v>
      </c>
      <c r="HY27">
        <v>0</v>
      </c>
      <c r="HZ27">
        <v>0</v>
      </c>
      <c r="IA27">
        <v>0</v>
      </c>
      <c r="IB27">
        <v>0</v>
      </c>
      <c r="IC27">
        <v>0</v>
      </c>
    </row>
    <row r="28" spans="1:237" ht="15" thickBot="1" x14ac:dyDescent="0.4">
      <c r="A28" s="132">
        <v>44020.637662037036</v>
      </c>
      <c r="B28" s="131" t="s">
        <v>2612</v>
      </c>
      <c r="C28" s="2"/>
      <c r="D28" s="131"/>
      <c r="E28" s="131" t="s">
        <v>1831</v>
      </c>
      <c r="F28" s="131" t="s">
        <v>1824</v>
      </c>
      <c r="G28" s="131" t="s">
        <v>1831</v>
      </c>
      <c r="H28" s="131" t="s">
        <v>1826</v>
      </c>
      <c r="I28" s="131" t="s">
        <v>9</v>
      </c>
      <c r="J28" s="131" t="s">
        <v>9</v>
      </c>
      <c r="K28" s="131" t="s">
        <v>1858</v>
      </c>
      <c r="L28" s="131" t="s">
        <v>9</v>
      </c>
      <c r="M28" s="131" t="s">
        <v>177</v>
      </c>
      <c r="N28" s="131" t="s">
        <v>9</v>
      </c>
      <c r="O28" s="131" t="s">
        <v>1859</v>
      </c>
      <c r="P28" s="131" t="s">
        <v>1860</v>
      </c>
      <c r="Q28" s="131" t="s">
        <v>20</v>
      </c>
      <c r="R28" s="131" t="s">
        <v>40</v>
      </c>
      <c r="S28" s="131" t="s">
        <v>20</v>
      </c>
      <c r="T28" s="131" t="s">
        <v>20</v>
      </c>
      <c r="U28" s="131" t="s">
        <v>20</v>
      </c>
      <c r="V28" s="131" t="s">
        <v>134</v>
      </c>
      <c r="W28" s="131" t="s">
        <v>20</v>
      </c>
      <c r="X28" s="133">
        <v>2</v>
      </c>
      <c r="Y28" s="131" t="s">
        <v>79</v>
      </c>
      <c r="Z28" s="131" t="s">
        <v>115</v>
      </c>
      <c r="AA28" s="131" t="s">
        <v>9</v>
      </c>
      <c r="AB28" s="131" t="s">
        <v>1861</v>
      </c>
      <c r="AC28" s="131" t="s">
        <v>7</v>
      </c>
      <c r="AD28" s="131" t="s">
        <v>1862</v>
      </c>
      <c r="AE28" s="131" t="s">
        <v>7</v>
      </c>
      <c r="AF28" s="131" t="s">
        <v>35</v>
      </c>
      <c r="AG28" s="131" t="s">
        <v>1395</v>
      </c>
      <c r="AH28" s="131" t="s">
        <v>9</v>
      </c>
      <c r="AI28" s="131" t="s">
        <v>1863</v>
      </c>
      <c r="AJ28" s="133">
        <v>0</v>
      </c>
      <c r="AK28" s="133">
        <v>0</v>
      </c>
      <c r="AL28" s="133">
        <v>2</v>
      </c>
      <c r="AM28" s="131">
        <v>420</v>
      </c>
      <c r="AN28" s="133">
        <v>2</v>
      </c>
      <c r="AO28" s="131">
        <v>15</v>
      </c>
      <c r="AP28" s="131">
        <v>660</v>
      </c>
      <c r="AQ28" s="133">
        <v>4</v>
      </c>
      <c r="AR28" s="133">
        <v>4</v>
      </c>
      <c r="AS28" s="133">
        <v>2</v>
      </c>
      <c r="AT28" s="133">
        <v>2</v>
      </c>
      <c r="AU28" s="133">
        <v>4</v>
      </c>
      <c r="AV28" s="133">
        <v>2</v>
      </c>
      <c r="AW28" s="133">
        <v>4</v>
      </c>
      <c r="AX28" s="133">
        <v>3</v>
      </c>
      <c r="AY28" s="133">
        <v>4</v>
      </c>
      <c r="AZ28" s="133">
        <v>2</v>
      </c>
      <c r="BA28" s="133">
        <v>2</v>
      </c>
      <c r="BB28" s="133">
        <v>1</v>
      </c>
      <c r="BC28" s="133">
        <v>1</v>
      </c>
      <c r="BD28" s="133">
        <v>1</v>
      </c>
      <c r="BE28" s="133">
        <v>4</v>
      </c>
      <c r="BF28" s="133">
        <v>3</v>
      </c>
      <c r="BG28" s="133">
        <v>4</v>
      </c>
      <c r="BH28" s="133">
        <v>3</v>
      </c>
      <c r="BI28" s="133">
        <v>4</v>
      </c>
      <c r="BJ28" s="133">
        <v>4</v>
      </c>
      <c r="BK28" s="133">
        <v>0</v>
      </c>
      <c r="BL28" s="133">
        <v>1</v>
      </c>
      <c r="BM28" s="133">
        <v>4</v>
      </c>
      <c r="BN28" s="133">
        <v>2</v>
      </c>
      <c r="BO28" s="133">
        <v>2</v>
      </c>
      <c r="BP28" s="133">
        <v>3</v>
      </c>
      <c r="BQ28" s="133">
        <v>1</v>
      </c>
      <c r="BR28" s="133">
        <v>3</v>
      </c>
      <c r="BS28" s="133">
        <v>0</v>
      </c>
      <c r="BT28" s="133">
        <v>0</v>
      </c>
      <c r="BU28" s="133">
        <v>3</v>
      </c>
      <c r="BV28" s="133">
        <v>3</v>
      </c>
      <c r="BW28" s="133">
        <v>0</v>
      </c>
      <c r="BX28" s="133">
        <v>0</v>
      </c>
      <c r="BY28" s="133">
        <v>0</v>
      </c>
      <c r="BZ28" s="133">
        <v>1</v>
      </c>
      <c r="CA28" s="133">
        <v>0</v>
      </c>
      <c r="CB28" s="133">
        <v>0</v>
      </c>
      <c r="CC28" s="133">
        <v>3</v>
      </c>
      <c r="CD28" s="133">
        <v>2</v>
      </c>
      <c r="CE28" s="133">
        <v>4</v>
      </c>
      <c r="CF28" s="133">
        <v>1</v>
      </c>
      <c r="CG28" s="133">
        <v>0</v>
      </c>
      <c r="CH28" s="133">
        <v>2</v>
      </c>
      <c r="CI28" s="133">
        <v>2</v>
      </c>
      <c r="CJ28" s="133">
        <v>4</v>
      </c>
      <c r="CK28" s="133">
        <v>1</v>
      </c>
      <c r="CL28" s="133">
        <v>0</v>
      </c>
      <c r="CM28" s="133">
        <v>4</v>
      </c>
      <c r="CN28" s="133">
        <v>0</v>
      </c>
      <c r="CO28" s="133">
        <v>0</v>
      </c>
      <c r="CP28" s="133">
        <v>0</v>
      </c>
      <c r="CQ28" s="133">
        <v>0</v>
      </c>
      <c r="CR28" s="133">
        <v>4</v>
      </c>
      <c r="CS28" s="133">
        <v>0</v>
      </c>
      <c r="CT28" s="133">
        <v>3</v>
      </c>
      <c r="CU28" s="133">
        <v>4</v>
      </c>
      <c r="CV28" s="133">
        <v>1</v>
      </c>
      <c r="CW28" s="133">
        <v>3</v>
      </c>
      <c r="CX28" s="133">
        <v>3</v>
      </c>
      <c r="CY28" s="133">
        <v>3</v>
      </c>
      <c r="CZ28" s="133">
        <v>3</v>
      </c>
      <c r="DA28" s="133">
        <v>2</v>
      </c>
      <c r="DB28" s="133">
        <v>1</v>
      </c>
      <c r="DC28" s="133">
        <v>4</v>
      </c>
      <c r="DD28" s="133">
        <v>3</v>
      </c>
      <c r="DE28" s="133">
        <v>1</v>
      </c>
      <c r="DF28" s="133">
        <v>3</v>
      </c>
      <c r="DG28" s="133">
        <v>4</v>
      </c>
      <c r="DH28" s="133">
        <v>1</v>
      </c>
      <c r="DI28" s="133">
        <v>2</v>
      </c>
      <c r="DJ28" s="133">
        <v>2</v>
      </c>
      <c r="DK28" s="133">
        <v>3</v>
      </c>
      <c r="DL28" s="133">
        <v>4</v>
      </c>
      <c r="DM28" s="133">
        <v>4</v>
      </c>
      <c r="DN28" s="133">
        <v>2</v>
      </c>
      <c r="DO28" s="134">
        <v>0.39583333333333331</v>
      </c>
      <c r="DP28" s="133">
        <v>30</v>
      </c>
      <c r="DQ28" s="134">
        <v>0.32291666666666669</v>
      </c>
      <c r="DR28" s="133">
        <v>8</v>
      </c>
      <c r="DS28" s="131" t="s">
        <v>69</v>
      </c>
      <c r="DT28" s="131" t="s">
        <v>68</v>
      </c>
      <c r="DU28" s="131" t="s">
        <v>103</v>
      </c>
      <c r="DV28" s="131" t="s">
        <v>69</v>
      </c>
      <c r="DW28" s="131" t="s">
        <v>103</v>
      </c>
      <c r="DX28" s="131" t="s">
        <v>26</v>
      </c>
      <c r="DY28" s="131" t="s">
        <v>68</v>
      </c>
      <c r="DZ28" s="131" t="s">
        <v>69</v>
      </c>
      <c r="EA28" s="131" t="s">
        <v>103</v>
      </c>
      <c r="EB28" s="131" t="s">
        <v>1865</v>
      </c>
      <c r="EC28" s="131" t="s">
        <v>201</v>
      </c>
      <c r="ED28" s="131" t="s">
        <v>26</v>
      </c>
      <c r="EE28" s="131" t="s">
        <v>124</v>
      </c>
      <c r="EF28" s="131" t="s">
        <v>65</v>
      </c>
      <c r="EG28" s="133">
        <v>10</v>
      </c>
      <c r="EH28" s="131" t="s">
        <v>9</v>
      </c>
      <c r="EI28" s="131" t="s">
        <v>7</v>
      </c>
      <c r="EJ28" s="131" t="s">
        <v>1866</v>
      </c>
      <c r="EK28" s="131" t="s">
        <v>60</v>
      </c>
      <c r="EL28" s="131" t="s">
        <v>96</v>
      </c>
      <c r="EM28" s="133">
        <v>5</v>
      </c>
      <c r="EN28" s="133">
        <v>1</v>
      </c>
      <c r="EO28" s="133">
        <v>5</v>
      </c>
      <c r="EP28" s="133">
        <v>4</v>
      </c>
      <c r="EQ28" s="131" t="s">
        <v>19</v>
      </c>
      <c r="ER28" s="131" t="s">
        <v>1346</v>
      </c>
      <c r="ES28" s="131" t="s">
        <v>16</v>
      </c>
      <c r="ET28" s="131" t="s">
        <v>20</v>
      </c>
      <c r="EU28" s="131" t="s">
        <v>20</v>
      </c>
      <c r="EV28" s="133">
        <v>1</v>
      </c>
      <c r="EW28" s="133">
        <v>5</v>
      </c>
      <c r="EX28" s="133">
        <v>4</v>
      </c>
      <c r="EY28" s="133">
        <v>5</v>
      </c>
      <c r="EZ28" s="131" t="s">
        <v>1867</v>
      </c>
      <c r="FA28" s="131" t="s">
        <v>14</v>
      </c>
      <c r="FB28" s="131" t="s">
        <v>7</v>
      </c>
      <c r="FC28" s="131" t="s">
        <v>58</v>
      </c>
      <c r="FD28" s="131" t="s">
        <v>58</v>
      </c>
      <c r="FE28" s="131" t="s">
        <v>13</v>
      </c>
      <c r="FF28" s="131" t="s">
        <v>13</v>
      </c>
      <c r="FG28" s="131" t="s">
        <v>9</v>
      </c>
      <c r="FH28" s="131" t="s">
        <v>12</v>
      </c>
      <c r="FI28" s="131" t="s">
        <v>57</v>
      </c>
      <c r="FJ28" s="131" t="s">
        <v>9</v>
      </c>
      <c r="FK28" s="131" t="s">
        <v>7</v>
      </c>
      <c r="FL28" s="133">
        <v>0</v>
      </c>
      <c r="FM28" s="131" t="s">
        <v>1435</v>
      </c>
      <c r="FN28" s="131" t="s">
        <v>9</v>
      </c>
      <c r="FO28" s="131" t="s">
        <v>9</v>
      </c>
      <c r="FP28" s="131" t="s">
        <v>9</v>
      </c>
      <c r="FQ28" s="131" t="s">
        <v>8</v>
      </c>
      <c r="FR28" s="131" t="s">
        <v>9</v>
      </c>
      <c r="FS28" s="131" t="s">
        <v>7</v>
      </c>
      <c r="FT28" s="131"/>
      <c r="FU28" s="131" t="s">
        <v>7</v>
      </c>
      <c r="FV28" s="131" t="s">
        <v>7</v>
      </c>
      <c r="FW28" s="131" t="s">
        <v>90</v>
      </c>
      <c r="FX28" s="131"/>
      <c r="FY28" s="131"/>
      <c r="FZ28" s="131"/>
      <c r="GA28" s="131"/>
      <c r="GB28" s="131"/>
      <c r="GC28" s="133">
        <v>8</v>
      </c>
      <c r="GD28" s="131"/>
      <c r="GE28" s="131"/>
      <c r="GF28" s="131" t="s">
        <v>5</v>
      </c>
      <c r="GG28" s="131"/>
      <c r="GH28" s="131"/>
      <c r="GI28" s="131"/>
      <c r="GJ28" s="131"/>
      <c r="GK28" s="131"/>
      <c r="GL28" s="131"/>
      <c r="GM28" s="131"/>
      <c r="GN28" s="131"/>
      <c r="GO28" s="131"/>
      <c r="GP28" s="131"/>
      <c r="GQ28" s="131"/>
      <c r="GR28" s="131"/>
      <c r="GS28" s="131"/>
      <c r="GT28" s="131"/>
      <c r="GU28" s="131"/>
      <c r="GV28" s="131" t="s">
        <v>54</v>
      </c>
      <c r="GW28" s="131" t="s">
        <v>53</v>
      </c>
      <c r="GX28" s="131" t="s">
        <v>1</v>
      </c>
      <c r="GY28" s="131"/>
      <c r="GZ28" s="131" t="s">
        <v>1</v>
      </c>
      <c r="HA28" s="131"/>
      <c r="HB28" s="131"/>
      <c r="HC28" s="131"/>
      <c r="HD28" s="131" t="s">
        <v>1</v>
      </c>
      <c r="HE28" s="131"/>
      <c r="HF28" s="131"/>
      <c r="HG28" s="131"/>
      <c r="HH28" s="131"/>
      <c r="HI28" s="131"/>
      <c r="HJ28" s="131"/>
      <c r="HK28" s="131"/>
      <c r="HL28" s="130" t="s">
        <v>0</v>
      </c>
      <c r="HM28">
        <f t="shared" si="0"/>
        <v>49</v>
      </c>
      <c r="HN28">
        <f t="shared" si="9"/>
        <v>10</v>
      </c>
      <c r="HO28">
        <f t="shared" si="10"/>
        <v>4</v>
      </c>
      <c r="HP28" s="1">
        <f t="shared" si="11"/>
        <v>10</v>
      </c>
      <c r="HQ28" s="1">
        <f t="shared" si="12"/>
        <v>3</v>
      </c>
      <c r="HR28" s="1">
        <f t="shared" si="13"/>
        <v>14</v>
      </c>
      <c r="HS28" s="1">
        <f t="shared" si="14"/>
        <v>16</v>
      </c>
      <c r="HT28" s="1">
        <f t="shared" si="7"/>
        <v>40</v>
      </c>
      <c r="HU28" s="1">
        <f t="shared" si="8"/>
        <v>3435</v>
      </c>
      <c r="HV28">
        <v>2</v>
      </c>
      <c r="HW28">
        <v>2</v>
      </c>
      <c r="HX28">
        <v>0</v>
      </c>
      <c r="HY28">
        <v>1</v>
      </c>
      <c r="HZ28">
        <v>2</v>
      </c>
      <c r="IA28">
        <v>3</v>
      </c>
      <c r="IB28">
        <v>2</v>
      </c>
      <c r="IC28">
        <v>12</v>
      </c>
    </row>
    <row r="29" spans="1:237" ht="15" thickBot="1" x14ac:dyDescent="0.4">
      <c r="A29" s="132">
        <v>44024.593148148146</v>
      </c>
      <c r="B29" s="131" t="s">
        <v>2614</v>
      </c>
      <c r="C29" s="2"/>
      <c r="D29" s="190"/>
      <c r="E29" s="131" t="s">
        <v>1831</v>
      </c>
      <c r="F29" s="131" t="s">
        <v>1824</v>
      </c>
      <c r="G29" s="131" t="s">
        <v>1831</v>
      </c>
      <c r="H29" s="131" t="s">
        <v>1991</v>
      </c>
      <c r="I29" s="131" t="s">
        <v>9</v>
      </c>
      <c r="J29" s="131" t="s">
        <v>7</v>
      </c>
      <c r="K29" s="131"/>
      <c r="L29" s="131" t="s">
        <v>7</v>
      </c>
      <c r="M29" s="131"/>
      <c r="N29" s="131" t="s">
        <v>7</v>
      </c>
      <c r="O29" s="131"/>
      <c r="P29" s="131"/>
      <c r="Q29" s="131" t="s">
        <v>20</v>
      </c>
      <c r="R29" s="131" t="s">
        <v>40</v>
      </c>
      <c r="S29" s="131" t="s">
        <v>20</v>
      </c>
      <c r="T29" s="131" t="s">
        <v>20</v>
      </c>
      <c r="U29" s="131" t="s">
        <v>20</v>
      </c>
      <c r="V29" s="131" t="s">
        <v>39</v>
      </c>
      <c r="W29" s="131" t="s">
        <v>20</v>
      </c>
      <c r="X29" s="131" t="s">
        <v>20</v>
      </c>
      <c r="Y29" s="133">
        <v>4</v>
      </c>
      <c r="Z29" s="131" t="s">
        <v>38</v>
      </c>
      <c r="AA29" s="131" t="s">
        <v>7</v>
      </c>
      <c r="AB29" s="131"/>
      <c r="AC29" s="131" t="s">
        <v>7</v>
      </c>
      <c r="AD29" s="131"/>
      <c r="AE29" s="131" t="s">
        <v>7</v>
      </c>
      <c r="AF29" s="131" t="s">
        <v>20</v>
      </c>
      <c r="AG29" s="131"/>
      <c r="AH29" s="131" t="s">
        <v>7</v>
      </c>
      <c r="AI29" s="131"/>
      <c r="AJ29" s="133">
        <v>0</v>
      </c>
      <c r="AK29" s="131">
        <v>0</v>
      </c>
      <c r="AL29" s="133">
        <v>0</v>
      </c>
      <c r="AM29" s="131">
        <v>0</v>
      </c>
      <c r="AN29" s="133">
        <v>0</v>
      </c>
      <c r="AO29" s="133">
        <v>0</v>
      </c>
      <c r="AP29" s="133">
        <v>0</v>
      </c>
      <c r="AQ29" s="133">
        <v>4</v>
      </c>
      <c r="AR29" s="133">
        <v>3</v>
      </c>
      <c r="AS29" s="133">
        <v>2</v>
      </c>
      <c r="AT29" s="133">
        <v>2</v>
      </c>
      <c r="AU29" s="133">
        <v>3</v>
      </c>
      <c r="AV29" s="133">
        <v>2</v>
      </c>
      <c r="AW29" s="133">
        <v>3</v>
      </c>
      <c r="AX29" s="133">
        <v>3</v>
      </c>
      <c r="AY29" s="133">
        <v>1</v>
      </c>
      <c r="AZ29" s="133">
        <v>4</v>
      </c>
      <c r="BA29" s="133">
        <v>3</v>
      </c>
      <c r="BB29" s="133">
        <v>2</v>
      </c>
      <c r="BC29" s="133">
        <v>2</v>
      </c>
      <c r="BD29" s="133">
        <v>2</v>
      </c>
      <c r="BE29" s="133">
        <v>4</v>
      </c>
      <c r="BF29" s="133">
        <v>4</v>
      </c>
      <c r="BG29" s="133">
        <v>2</v>
      </c>
      <c r="BH29" s="133">
        <v>1</v>
      </c>
      <c r="BI29" s="133">
        <v>4</v>
      </c>
      <c r="BJ29" s="133">
        <v>3</v>
      </c>
      <c r="BK29" s="133">
        <v>1</v>
      </c>
      <c r="BL29" s="133">
        <v>1</v>
      </c>
      <c r="BM29" s="133">
        <v>2</v>
      </c>
      <c r="BN29" s="133">
        <v>2</v>
      </c>
      <c r="BO29" s="133">
        <v>1</v>
      </c>
      <c r="BP29" s="133">
        <v>0</v>
      </c>
      <c r="BQ29" s="133">
        <v>1</v>
      </c>
      <c r="BR29" s="133">
        <v>2</v>
      </c>
      <c r="BS29" s="133">
        <v>1</v>
      </c>
      <c r="BT29" s="133">
        <v>2</v>
      </c>
      <c r="BU29" s="133">
        <v>2</v>
      </c>
      <c r="BV29" s="133">
        <v>2</v>
      </c>
      <c r="BW29" s="133">
        <v>1</v>
      </c>
      <c r="BX29" s="133">
        <v>1</v>
      </c>
      <c r="BY29" s="133">
        <v>1</v>
      </c>
      <c r="BZ29" s="133">
        <v>1</v>
      </c>
      <c r="CA29" s="133">
        <v>1</v>
      </c>
      <c r="CB29" s="133">
        <v>1</v>
      </c>
      <c r="CC29" s="133">
        <v>2</v>
      </c>
      <c r="CD29" s="133">
        <v>2</v>
      </c>
      <c r="CE29" s="133">
        <v>1</v>
      </c>
      <c r="CF29" s="133">
        <v>1</v>
      </c>
      <c r="CG29" s="133">
        <v>1</v>
      </c>
      <c r="CH29" s="133">
        <v>2</v>
      </c>
      <c r="CI29" s="133">
        <v>1</v>
      </c>
      <c r="CJ29" s="133">
        <v>1</v>
      </c>
      <c r="CK29" s="133">
        <v>1</v>
      </c>
      <c r="CL29" s="133">
        <v>1</v>
      </c>
      <c r="CM29" s="133">
        <v>1</v>
      </c>
      <c r="CN29" s="133">
        <v>1</v>
      </c>
      <c r="CO29" s="133">
        <v>0</v>
      </c>
      <c r="CP29" s="133">
        <v>1</v>
      </c>
      <c r="CQ29" s="133">
        <v>0</v>
      </c>
      <c r="CR29" s="133">
        <v>0</v>
      </c>
      <c r="CS29" s="133">
        <v>1</v>
      </c>
      <c r="CT29" s="133">
        <v>1</v>
      </c>
      <c r="CU29" s="133">
        <v>1</v>
      </c>
      <c r="CV29" s="133">
        <v>3</v>
      </c>
      <c r="CW29" s="133">
        <v>1</v>
      </c>
      <c r="CX29" s="133">
        <v>2</v>
      </c>
      <c r="CY29" s="133">
        <v>2</v>
      </c>
      <c r="CZ29" s="133">
        <v>1</v>
      </c>
      <c r="DA29" s="133">
        <v>1</v>
      </c>
      <c r="DB29" s="133">
        <v>1</v>
      </c>
      <c r="DC29" s="133">
        <v>1</v>
      </c>
      <c r="DD29" s="133">
        <v>1</v>
      </c>
      <c r="DE29" s="133">
        <v>1</v>
      </c>
      <c r="DF29" s="133">
        <v>1</v>
      </c>
      <c r="DG29" s="133">
        <v>3</v>
      </c>
      <c r="DH29" s="133">
        <v>1</v>
      </c>
      <c r="DI29" s="133">
        <v>2</v>
      </c>
      <c r="DJ29" s="133">
        <v>1</v>
      </c>
      <c r="DK29" s="133">
        <v>2</v>
      </c>
      <c r="DL29" s="133">
        <v>1</v>
      </c>
      <c r="DM29" s="133">
        <v>1</v>
      </c>
      <c r="DN29" s="133">
        <v>1</v>
      </c>
      <c r="DO29" s="133">
        <v>11</v>
      </c>
      <c r="DP29" s="133">
        <v>30</v>
      </c>
      <c r="DQ29" s="133">
        <v>8</v>
      </c>
      <c r="DR29" s="133">
        <v>6</v>
      </c>
      <c r="DS29" s="131" t="s">
        <v>69</v>
      </c>
      <c r="DT29" s="131" t="s">
        <v>26</v>
      </c>
      <c r="DU29" s="131" t="s">
        <v>26</v>
      </c>
      <c r="DV29" s="131" t="s">
        <v>26</v>
      </c>
      <c r="DW29" s="131" t="s">
        <v>26</v>
      </c>
      <c r="DX29" s="131" t="s">
        <v>69</v>
      </c>
      <c r="DY29" s="131" t="s">
        <v>103</v>
      </c>
      <c r="DZ29" s="131" t="s">
        <v>26</v>
      </c>
      <c r="EA29" s="131" t="s">
        <v>26</v>
      </c>
      <c r="EB29" s="131" t="s">
        <v>1992</v>
      </c>
      <c r="EC29" s="131" t="s">
        <v>26</v>
      </c>
      <c r="ED29" s="131" t="s">
        <v>26</v>
      </c>
      <c r="EE29" s="131" t="s">
        <v>24</v>
      </c>
      <c r="EF29" s="131" t="s">
        <v>65</v>
      </c>
      <c r="EG29" s="133">
        <v>120</v>
      </c>
      <c r="EH29" s="131" t="s">
        <v>7</v>
      </c>
      <c r="EI29" s="131" t="s">
        <v>7</v>
      </c>
      <c r="EJ29" s="131" t="s">
        <v>1992</v>
      </c>
      <c r="EK29" s="131" t="s">
        <v>96</v>
      </c>
      <c r="EL29" s="131" t="s">
        <v>21</v>
      </c>
      <c r="EM29" s="133">
        <v>4</v>
      </c>
      <c r="EN29" s="133">
        <v>3</v>
      </c>
      <c r="EO29" s="133">
        <v>4</v>
      </c>
      <c r="EP29" s="133">
        <v>1</v>
      </c>
      <c r="EQ29" s="131" t="s">
        <v>16</v>
      </c>
      <c r="ER29" s="131" t="s">
        <v>19</v>
      </c>
      <c r="ES29" s="131" t="s">
        <v>20</v>
      </c>
      <c r="ET29" s="131" t="s">
        <v>20</v>
      </c>
      <c r="EU29" s="131" t="s">
        <v>20</v>
      </c>
      <c r="EV29" s="133">
        <v>1</v>
      </c>
      <c r="EW29" s="133">
        <v>5</v>
      </c>
      <c r="EX29" s="133">
        <v>5</v>
      </c>
      <c r="EY29" s="133">
        <v>5</v>
      </c>
      <c r="EZ29" s="131" t="s">
        <v>20</v>
      </c>
      <c r="FA29" s="131" t="s">
        <v>14</v>
      </c>
      <c r="FB29" s="131" t="s">
        <v>7</v>
      </c>
      <c r="FC29" s="131" t="s">
        <v>14</v>
      </c>
      <c r="FD29" s="131" t="s">
        <v>94</v>
      </c>
      <c r="FE29" s="131" t="s">
        <v>7</v>
      </c>
      <c r="FF29" s="131" t="s">
        <v>7</v>
      </c>
      <c r="FG29" s="131" t="s">
        <v>7</v>
      </c>
      <c r="FH29" s="131" t="s">
        <v>12</v>
      </c>
      <c r="FI29" s="131" t="s">
        <v>57</v>
      </c>
      <c r="FJ29" s="131" t="s">
        <v>9</v>
      </c>
      <c r="FK29" s="131" t="s">
        <v>7</v>
      </c>
      <c r="FL29" s="131"/>
      <c r="FM29" s="131" t="s">
        <v>580</v>
      </c>
      <c r="FN29" s="131" t="s">
        <v>7</v>
      </c>
      <c r="FO29" s="131" t="s">
        <v>7</v>
      </c>
      <c r="FP29" s="131" t="s">
        <v>7</v>
      </c>
      <c r="FQ29" s="131"/>
      <c r="FR29" s="131" t="s">
        <v>7</v>
      </c>
      <c r="FS29" s="131" t="s">
        <v>7</v>
      </c>
      <c r="FT29" s="131"/>
      <c r="FU29" s="131" t="s">
        <v>7</v>
      </c>
      <c r="FV29" s="131" t="s">
        <v>7</v>
      </c>
      <c r="FW29" s="131" t="s">
        <v>121</v>
      </c>
      <c r="FX29" s="133">
        <v>10</v>
      </c>
      <c r="FY29" s="131"/>
      <c r="FZ29" s="131"/>
      <c r="GA29" s="131"/>
      <c r="GB29" s="131"/>
      <c r="GC29" s="131"/>
      <c r="GD29" s="131"/>
      <c r="GE29" s="131"/>
      <c r="GF29" s="131" t="s">
        <v>5</v>
      </c>
      <c r="GG29" s="131"/>
      <c r="GH29" s="131"/>
      <c r="GI29" s="131"/>
      <c r="GJ29" s="131"/>
      <c r="GK29" s="131"/>
      <c r="GL29" s="131"/>
      <c r="GM29" s="131"/>
      <c r="GN29" s="131"/>
      <c r="GO29" s="131"/>
      <c r="GP29" s="131"/>
      <c r="GQ29" s="131"/>
      <c r="GR29" s="131"/>
      <c r="GS29" s="131"/>
      <c r="GT29" s="131"/>
      <c r="GU29" s="131"/>
      <c r="GV29" s="131" t="s">
        <v>54</v>
      </c>
      <c r="GW29" s="131"/>
      <c r="GX29" s="131" t="s">
        <v>184</v>
      </c>
      <c r="GY29" s="131" t="s">
        <v>1</v>
      </c>
      <c r="GZ29" s="131" t="s">
        <v>1</v>
      </c>
      <c r="HA29" s="131"/>
      <c r="HB29" s="131"/>
      <c r="HC29" s="131"/>
      <c r="HD29" s="131" t="s">
        <v>1</v>
      </c>
      <c r="HE29" s="131"/>
      <c r="HF29" s="131"/>
      <c r="HG29" s="131"/>
      <c r="HH29" s="131"/>
      <c r="HI29" s="131"/>
      <c r="HJ29" s="131"/>
      <c r="HK29" s="131"/>
      <c r="HL29" s="130" t="s">
        <v>0</v>
      </c>
      <c r="HM29">
        <f t="shared" si="0"/>
        <v>27</v>
      </c>
      <c r="HN29">
        <f t="shared" si="9"/>
        <v>3</v>
      </c>
      <c r="HO29">
        <f t="shared" si="10"/>
        <v>7</v>
      </c>
      <c r="HP29" s="1">
        <f t="shared" si="11"/>
        <v>11</v>
      </c>
      <c r="HQ29" s="1">
        <f t="shared" si="12"/>
        <v>7</v>
      </c>
      <c r="HR29" s="1">
        <f t="shared" si="13"/>
        <v>8</v>
      </c>
      <c r="HS29" s="1">
        <f t="shared" si="14"/>
        <v>6</v>
      </c>
      <c r="HT29" s="1">
        <f t="shared" si="7"/>
        <v>34</v>
      </c>
      <c r="HU29" s="1">
        <f t="shared" si="8"/>
        <v>0</v>
      </c>
      <c r="HV29">
        <v>2</v>
      </c>
      <c r="HW29">
        <v>2</v>
      </c>
      <c r="HX29">
        <v>2</v>
      </c>
      <c r="HY29">
        <v>2</v>
      </c>
      <c r="HZ29">
        <v>1</v>
      </c>
      <c r="IA29">
        <v>0</v>
      </c>
      <c r="IB29">
        <v>1</v>
      </c>
      <c r="IC29">
        <v>10</v>
      </c>
    </row>
    <row r="30" spans="1:237" ht="15" thickBot="1" x14ac:dyDescent="0.4">
      <c r="A30" s="132">
        <v>44020.905925925923</v>
      </c>
      <c r="B30" s="131" t="s">
        <v>2615</v>
      </c>
      <c r="C30" s="2"/>
      <c r="D30" s="131"/>
      <c r="E30" s="131" t="s">
        <v>50</v>
      </c>
      <c r="F30" s="131" t="s">
        <v>1918</v>
      </c>
      <c r="G30" s="131" t="s">
        <v>50</v>
      </c>
      <c r="H30" s="131" t="s">
        <v>1918</v>
      </c>
      <c r="I30" s="131" t="s">
        <v>9</v>
      </c>
      <c r="J30" s="131" t="s">
        <v>9</v>
      </c>
      <c r="K30" s="131" t="s">
        <v>1919</v>
      </c>
      <c r="L30" s="131" t="s">
        <v>9</v>
      </c>
      <c r="M30" s="131" t="s">
        <v>212</v>
      </c>
      <c r="N30" s="131" t="s">
        <v>7</v>
      </c>
      <c r="O30" s="131"/>
      <c r="P30" s="131" t="s">
        <v>20</v>
      </c>
      <c r="Q30" s="131" t="s">
        <v>20</v>
      </c>
      <c r="R30" s="131" t="s">
        <v>40</v>
      </c>
      <c r="S30" s="131" t="s">
        <v>20</v>
      </c>
      <c r="T30" s="131" t="s">
        <v>20</v>
      </c>
      <c r="U30" s="131" t="s">
        <v>20</v>
      </c>
      <c r="V30" s="131" t="s">
        <v>39</v>
      </c>
      <c r="W30" s="133">
        <v>2</v>
      </c>
      <c r="X30" s="133">
        <v>2</v>
      </c>
      <c r="Y30" s="131" t="s">
        <v>20</v>
      </c>
      <c r="Z30" s="131" t="s">
        <v>115</v>
      </c>
      <c r="AA30" s="131" t="s">
        <v>9</v>
      </c>
      <c r="AB30" s="131" t="s">
        <v>1920</v>
      </c>
      <c r="AC30" s="131" t="s">
        <v>9</v>
      </c>
      <c r="AD30" s="131" t="s">
        <v>1921</v>
      </c>
      <c r="AE30" s="131" t="s">
        <v>9</v>
      </c>
      <c r="AF30" s="131" t="s">
        <v>35</v>
      </c>
      <c r="AG30" s="131" t="s">
        <v>34</v>
      </c>
      <c r="AH30" s="131" t="s">
        <v>9</v>
      </c>
      <c r="AI30" s="131" t="s">
        <v>1922</v>
      </c>
      <c r="AJ30" s="133">
        <v>1</v>
      </c>
      <c r="AK30" s="131">
        <v>30</v>
      </c>
      <c r="AL30" s="133">
        <v>1</v>
      </c>
      <c r="AM30" s="131">
        <v>30</v>
      </c>
      <c r="AN30" s="133">
        <v>5</v>
      </c>
      <c r="AO30" s="131">
        <v>30</v>
      </c>
      <c r="AP30" s="131">
        <v>240</v>
      </c>
      <c r="AQ30" s="133">
        <v>2</v>
      </c>
      <c r="AR30" s="133">
        <v>2</v>
      </c>
      <c r="AS30" s="133">
        <v>2</v>
      </c>
      <c r="AT30" s="133">
        <v>2</v>
      </c>
      <c r="AU30" s="133">
        <v>1</v>
      </c>
      <c r="AV30" s="133">
        <v>2</v>
      </c>
      <c r="AW30" s="133">
        <v>2</v>
      </c>
      <c r="AX30" s="133">
        <v>2</v>
      </c>
      <c r="AY30" s="133">
        <v>2</v>
      </c>
      <c r="AZ30" s="133">
        <v>2</v>
      </c>
      <c r="BA30" s="133">
        <v>2</v>
      </c>
      <c r="BB30" s="133">
        <v>2</v>
      </c>
      <c r="BC30" s="133">
        <v>2</v>
      </c>
      <c r="BD30" s="133">
        <v>2</v>
      </c>
      <c r="BE30" s="133">
        <v>2</v>
      </c>
      <c r="BF30" s="133">
        <v>2</v>
      </c>
      <c r="BG30" s="133">
        <v>2</v>
      </c>
      <c r="BH30" s="133">
        <v>1</v>
      </c>
      <c r="BI30" s="133">
        <v>2</v>
      </c>
      <c r="BJ30" s="133">
        <v>2</v>
      </c>
      <c r="BK30" s="133">
        <v>1</v>
      </c>
      <c r="BL30" s="133">
        <v>1</v>
      </c>
      <c r="BM30" s="133">
        <v>2</v>
      </c>
      <c r="BN30" s="133">
        <v>0</v>
      </c>
      <c r="BO30" s="133">
        <v>1</v>
      </c>
      <c r="BP30" s="133">
        <v>0</v>
      </c>
      <c r="BQ30" s="133">
        <v>2</v>
      </c>
      <c r="BR30" s="133">
        <v>1</v>
      </c>
      <c r="BS30" s="133">
        <v>1</v>
      </c>
      <c r="BT30" s="133">
        <v>1</v>
      </c>
      <c r="BU30" s="133">
        <v>1</v>
      </c>
      <c r="BV30" s="133">
        <v>1</v>
      </c>
      <c r="BW30" s="133">
        <v>1</v>
      </c>
      <c r="BX30" s="133">
        <v>1</v>
      </c>
      <c r="BY30" s="133">
        <v>1</v>
      </c>
      <c r="BZ30" s="133">
        <v>1</v>
      </c>
      <c r="CA30" s="133">
        <v>2</v>
      </c>
      <c r="CB30" s="133">
        <v>1</v>
      </c>
      <c r="CC30" s="133">
        <v>1</v>
      </c>
      <c r="CD30" s="133">
        <v>0</v>
      </c>
      <c r="CE30" s="133">
        <v>1</v>
      </c>
      <c r="CF30" s="133">
        <v>1</v>
      </c>
      <c r="CG30" s="133">
        <v>0</v>
      </c>
      <c r="CH30" s="133">
        <v>2</v>
      </c>
      <c r="CI30" s="133">
        <v>1</v>
      </c>
      <c r="CJ30" s="133">
        <v>1</v>
      </c>
      <c r="CK30" s="133">
        <v>1</v>
      </c>
      <c r="CL30" s="133">
        <v>1</v>
      </c>
      <c r="CM30" s="133">
        <v>1</v>
      </c>
      <c r="CN30" s="133">
        <v>0</v>
      </c>
      <c r="CO30" s="133">
        <v>1</v>
      </c>
      <c r="CP30" s="133">
        <v>1</v>
      </c>
      <c r="CQ30" s="133">
        <v>0</v>
      </c>
      <c r="CR30" s="133">
        <v>1</v>
      </c>
      <c r="CS30" s="133">
        <v>1</v>
      </c>
      <c r="CT30" s="133">
        <v>1</v>
      </c>
      <c r="CU30" s="133">
        <v>1</v>
      </c>
      <c r="CV30" s="133">
        <v>3</v>
      </c>
      <c r="CW30" s="133">
        <v>2</v>
      </c>
      <c r="CX30" s="133">
        <v>2</v>
      </c>
      <c r="CY30" s="133">
        <v>1</v>
      </c>
      <c r="CZ30" s="133">
        <v>2</v>
      </c>
      <c r="DA30" s="133">
        <v>1</v>
      </c>
      <c r="DB30" s="133">
        <v>1</v>
      </c>
      <c r="DC30" s="133">
        <v>1</v>
      </c>
      <c r="DD30" s="133">
        <v>2</v>
      </c>
      <c r="DE30" s="133">
        <v>1</v>
      </c>
      <c r="DF30" s="133">
        <v>2</v>
      </c>
      <c r="DG30" s="133">
        <v>2</v>
      </c>
      <c r="DH30" s="133">
        <v>2</v>
      </c>
      <c r="DI30" s="133">
        <v>1</v>
      </c>
      <c r="DJ30" s="133">
        <v>2</v>
      </c>
      <c r="DK30" s="133">
        <v>2</v>
      </c>
      <c r="DL30" s="133">
        <v>3</v>
      </c>
      <c r="DM30" s="133">
        <v>2</v>
      </c>
      <c r="DN30" s="133">
        <v>2</v>
      </c>
      <c r="DO30" s="135">
        <v>0.875</v>
      </c>
      <c r="DP30" s="131" t="s">
        <v>166</v>
      </c>
      <c r="DQ30" s="131" t="s">
        <v>1002</v>
      </c>
      <c r="DR30" s="133">
        <v>9</v>
      </c>
      <c r="DS30" s="131" t="s">
        <v>26</v>
      </c>
      <c r="DT30" s="131" t="s">
        <v>103</v>
      </c>
      <c r="DU30" s="131" t="s">
        <v>103</v>
      </c>
      <c r="DV30" s="131" t="s">
        <v>26</v>
      </c>
      <c r="DW30" s="131" t="s">
        <v>26</v>
      </c>
      <c r="DX30" s="131" t="s">
        <v>26</v>
      </c>
      <c r="DY30" s="131" t="s">
        <v>103</v>
      </c>
      <c r="DZ30" s="131" t="s">
        <v>26</v>
      </c>
      <c r="EA30" s="131" t="s">
        <v>26</v>
      </c>
      <c r="EB30" s="131" t="s">
        <v>7</v>
      </c>
      <c r="EC30" s="131" t="s">
        <v>25</v>
      </c>
      <c r="ED30" s="131" t="s">
        <v>26</v>
      </c>
      <c r="EE30" s="131" t="s">
        <v>101</v>
      </c>
      <c r="EF30" s="131" t="s">
        <v>100</v>
      </c>
      <c r="EG30" s="133">
        <v>420</v>
      </c>
      <c r="EH30" s="131" t="s">
        <v>7</v>
      </c>
      <c r="EI30" s="131" t="s">
        <v>7</v>
      </c>
      <c r="EJ30" s="131" t="s">
        <v>1923</v>
      </c>
      <c r="EK30" s="131" t="s">
        <v>60</v>
      </c>
      <c r="EL30" s="131" t="s">
        <v>21</v>
      </c>
      <c r="EM30" s="133">
        <v>4</v>
      </c>
      <c r="EN30" s="133">
        <v>2</v>
      </c>
      <c r="EO30" s="133">
        <v>5</v>
      </c>
      <c r="EP30" s="133">
        <v>1</v>
      </c>
      <c r="EQ30" s="131" t="s">
        <v>16</v>
      </c>
      <c r="ER30" s="131" t="s">
        <v>19</v>
      </c>
      <c r="ES30" s="131" t="s">
        <v>1346</v>
      </c>
      <c r="ET30" s="131" t="s">
        <v>18</v>
      </c>
      <c r="EU30" s="131" t="s">
        <v>20</v>
      </c>
      <c r="EV30" s="133">
        <v>1</v>
      </c>
      <c r="EW30" s="133">
        <v>4</v>
      </c>
      <c r="EX30" s="133">
        <v>3</v>
      </c>
      <c r="EY30" s="133">
        <v>5</v>
      </c>
      <c r="EZ30" s="131" t="s">
        <v>1924</v>
      </c>
      <c r="FA30" s="131" t="s">
        <v>14</v>
      </c>
      <c r="FB30" s="131" t="s">
        <v>7</v>
      </c>
      <c r="FC30" s="131" t="s">
        <v>58</v>
      </c>
      <c r="FD30" s="131" t="s">
        <v>58</v>
      </c>
      <c r="FE30" s="131" t="s">
        <v>13</v>
      </c>
      <c r="FF30" s="131" t="s">
        <v>13</v>
      </c>
      <c r="FG30" s="131" t="s">
        <v>9</v>
      </c>
      <c r="FH30" s="131" t="s">
        <v>12</v>
      </c>
      <c r="FI30" s="131" t="s">
        <v>57</v>
      </c>
      <c r="FJ30" s="131" t="s">
        <v>9</v>
      </c>
      <c r="FK30" s="131" t="s">
        <v>7</v>
      </c>
      <c r="FL30" s="131"/>
      <c r="FM30" s="131" t="s">
        <v>580</v>
      </c>
      <c r="FN30" s="131" t="s">
        <v>9</v>
      </c>
      <c r="FO30" s="131" t="s">
        <v>9</v>
      </c>
      <c r="FP30" s="131" t="s">
        <v>7</v>
      </c>
      <c r="FQ30" s="131"/>
      <c r="FR30" s="131" t="s">
        <v>9</v>
      </c>
      <c r="FS30" s="131" t="s">
        <v>7</v>
      </c>
      <c r="FT30" s="131"/>
      <c r="FU30" s="131"/>
      <c r="FV30" s="131" t="s">
        <v>7</v>
      </c>
      <c r="FW30" s="131" t="s">
        <v>121</v>
      </c>
      <c r="FX30" s="133">
        <v>3</v>
      </c>
      <c r="FY30" s="131"/>
      <c r="FZ30" s="131"/>
      <c r="GA30" s="131"/>
      <c r="GB30" s="131"/>
      <c r="GC30" s="131"/>
      <c r="GD30" s="131"/>
      <c r="GE30" s="131"/>
      <c r="GF30" s="131" t="s">
        <v>5</v>
      </c>
      <c r="GG30" s="131"/>
      <c r="GH30" s="131"/>
      <c r="GI30" s="131"/>
      <c r="GJ30" s="131"/>
      <c r="GK30" s="131"/>
      <c r="GL30" s="131"/>
      <c r="GM30" s="131"/>
      <c r="GN30" s="131" t="s">
        <v>4</v>
      </c>
      <c r="GO30" s="131"/>
      <c r="GP30" s="131" t="s">
        <v>3</v>
      </c>
      <c r="GQ30" s="131" t="s">
        <v>2</v>
      </c>
      <c r="GR30" s="131" t="s">
        <v>1</v>
      </c>
      <c r="GS30" s="131"/>
      <c r="GT30" s="131"/>
      <c r="GU30" s="131"/>
      <c r="GV30" s="131" t="s">
        <v>1</v>
      </c>
      <c r="GW30" s="131"/>
      <c r="GX30" s="131"/>
      <c r="GY30" s="131"/>
      <c r="GZ30" s="131"/>
      <c r="HA30" s="131"/>
      <c r="HB30" s="131"/>
      <c r="HC30" s="131"/>
      <c r="HD30" s="131"/>
      <c r="HE30" s="131"/>
      <c r="HF30" s="131"/>
      <c r="HG30" s="131"/>
      <c r="HH30" s="131"/>
      <c r="HI30" s="131"/>
      <c r="HJ30" s="131"/>
      <c r="HK30" s="131"/>
      <c r="HL30" s="130" t="s">
        <v>0</v>
      </c>
      <c r="HM30">
        <f t="shared" si="0"/>
        <v>34</v>
      </c>
      <c r="HN30">
        <f t="shared" si="9"/>
        <v>4</v>
      </c>
      <c r="HO30">
        <f t="shared" si="10"/>
        <v>7</v>
      </c>
      <c r="HP30" s="1">
        <f t="shared" si="11"/>
        <v>4</v>
      </c>
      <c r="HQ30" s="1">
        <f t="shared" si="12"/>
        <v>6</v>
      </c>
      <c r="HR30" s="1">
        <f t="shared" si="13"/>
        <v>8</v>
      </c>
      <c r="HS30" s="1">
        <f t="shared" si="14"/>
        <v>6</v>
      </c>
      <c r="HT30" s="1">
        <f t="shared" si="7"/>
        <v>50</v>
      </c>
      <c r="HU30" s="1">
        <f t="shared" si="8"/>
        <v>735</v>
      </c>
      <c r="HV30">
        <v>1</v>
      </c>
      <c r="HW30">
        <v>1</v>
      </c>
      <c r="HX30">
        <v>0</v>
      </c>
      <c r="HY30">
        <v>0</v>
      </c>
      <c r="HZ30">
        <v>1</v>
      </c>
      <c r="IA30">
        <v>1</v>
      </c>
      <c r="IB30">
        <v>1</v>
      </c>
      <c r="IC30">
        <v>5</v>
      </c>
    </row>
    <row r="31" spans="1:237" ht="15" thickBot="1" x14ac:dyDescent="0.4">
      <c r="A31" s="132">
        <v>44020.928402777776</v>
      </c>
      <c r="B31" s="131" t="s">
        <v>2619</v>
      </c>
      <c r="C31" s="2"/>
      <c r="D31" s="131"/>
      <c r="E31" s="131" t="s">
        <v>1831</v>
      </c>
      <c r="F31" s="131" t="s">
        <v>1925</v>
      </c>
      <c r="G31" s="131" t="s">
        <v>1831</v>
      </c>
      <c r="H31" s="131" t="s">
        <v>1824</v>
      </c>
      <c r="I31" s="131" t="s">
        <v>9</v>
      </c>
      <c r="J31" s="131" t="s">
        <v>7</v>
      </c>
      <c r="K31" s="131" t="s">
        <v>1926</v>
      </c>
      <c r="L31" s="131" t="s">
        <v>7</v>
      </c>
      <c r="M31" s="131"/>
      <c r="N31" s="131" t="s">
        <v>7</v>
      </c>
      <c r="O31" s="131"/>
      <c r="P31" s="131"/>
      <c r="Q31" s="131" t="s">
        <v>20</v>
      </c>
      <c r="R31" s="131" t="s">
        <v>40</v>
      </c>
      <c r="S31" s="133">
        <v>2</v>
      </c>
      <c r="T31" s="131" t="s">
        <v>20</v>
      </c>
      <c r="U31" s="133">
        <v>2</v>
      </c>
      <c r="V31" s="131" t="s">
        <v>194</v>
      </c>
      <c r="W31" s="131" t="s">
        <v>20</v>
      </c>
      <c r="X31" s="131" t="s">
        <v>20</v>
      </c>
      <c r="Y31" s="131" t="s">
        <v>20</v>
      </c>
      <c r="Z31" s="131" t="s">
        <v>133</v>
      </c>
      <c r="AA31" s="131" t="s">
        <v>7</v>
      </c>
      <c r="AB31" s="131"/>
      <c r="AC31" s="131" t="s">
        <v>9</v>
      </c>
      <c r="AD31" s="131" t="s">
        <v>1927</v>
      </c>
      <c r="AE31" s="131" t="s">
        <v>9</v>
      </c>
      <c r="AF31" s="131" t="s">
        <v>112</v>
      </c>
      <c r="AG31" s="131" t="s">
        <v>34</v>
      </c>
      <c r="AH31" s="131" t="s">
        <v>9</v>
      </c>
      <c r="AI31" s="131" t="s">
        <v>1928</v>
      </c>
      <c r="AJ31" s="133">
        <v>4</v>
      </c>
      <c r="AK31" s="131">
        <v>120</v>
      </c>
      <c r="AL31" s="133">
        <v>2</v>
      </c>
      <c r="AM31" s="131">
        <v>60</v>
      </c>
      <c r="AN31" s="133">
        <v>0</v>
      </c>
      <c r="AO31" s="131">
        <v>0</v>
      </c>
      <c r="AP31" s="131">
        <v>480</v>
      </c>
      <c r="AQ31" s="133">
        <v>3</v>
      </c>
      <c r="AR31" s="133">
        <v>3</v>
      </c>
      <c r="AS31" s="133">
        <v>3</v>
      </c>
      <c r="AT31" s="133">
        <v>2</v>
      </c>
      <c r="AU31" s="133">
        <v>2</v>
      </c>
      <c r="AV31" s="133">
        <v>2</v>
      </c>
      <c r="AW31" s="133">
        <v>1</v>
      </c>
      <c r="AX31" s="133">
        <v>1</v>
      </c>
      <c r="AY31" s="133">
        <v>1</v>
      </c>
      <c r="AZ31" s="133">
        <v>2</v>
      </c>
      <c r="BA31" s="133">
        <v>3</v>
      </c>
      <c r="BB31" s="133">
        <v>1</v>
      </c>
      <c r="BC31" s="133">
        <v>3</v>
      </c>
      <c r="BD31" s="133">
        <v>3</v>
      </c>
      <c r="BE31" s="133">
        <v>2</v>
      </c>
      <c r="BF31" s="133">
        <v>1</v>
      </c>
      <c r="BG31" s="133">
        <v>1</v>
      </c>
      <c r="BH31" s="133">
        <v>1</v>
      </c>
      <c r="BI31" s="133">
        <v>2</v>
      </c>
      <c r="BJ31" s="133">
        <v>2</v>
      </c>
      <c r="BK31" s="133">
        <v>2</v>
      </c>
      <c r="BL31" s="133">
        <v>1</v>
      </c>
      <c r="BM31" s="133">
        <v>2</v>
      </c>
      <c r="BN31" s="133">
        <v>1</v>
      </c>
      <c r="BO31" s="133">
        <v>1</v>
      </c>
      <c r="BP31" s="133">
        <v>1</v>
      </c>
      <c r="BQ31" s="133">
        <v>1</v>
      </c>
      <c r="BR31" s="133">
        <v>1</v>
      </c>
      <c r="BS31" s="133">
        <v>2</v>
      </c>
      <c r="BT31" s="133">
        <v>2</v>
      </c>
      <c r="BU31" s="133">
        <v>2</v>
      </c>
      <c r="BV31" s="133">
        <v>1</v>
      </c>
      <c r="BW31" s="133">
        <v>1</v>
      </c>
      <c r="BX31" s="133">
        <v>1</v>
      </c>
      <c r="BY31" s="133">
        <v>2</v>
      </c>
      <c r="BZ31" s="133">
        <v>3</v>
      </c>
      <c r="CA31" s="133">
        <v>3</v>
      </c>
      <c r="CB31" s="133">
        <v>1</v>
      </c>
      <c r="CC31" s="133">
        <v>2</v>
      </c>
      <c r="CD31" s="133">
        <v>1</v>
      </c>
      <c r="CE31" s="133">
        <v>1</v>
      </c>
      <c r="CF31" s="133">
        <v>1</v>
      </c>
      <c r="CG31" s="133">
        <v>1</v>
      </c>
      <c r="CH31" s="133">
        <v>2</v>
      </c>
      <c r="CI31" s="133">
        <v>2</v>
      </c>
      <c r="CJ31" s="133">
        <v>2</v>
      </c>
      <c r="CK31" s="133">
        <v>2</v>
      </c>
      <c r="CL31" s="133">
        <v>0</v>
      </c>
      <c r="CM31" s="133">
        <v>1</v>
      </c>
      <c r="CN31" s="133">
        <v>1</v>
      </c>
      <c r="CO31" s="133">
        <v>0</v>
      </c>
      <c r="CP31" s="133">
        <v>1</v>
      </c>
      <c r="CQ31" s="133">
        <v>0</v>
      </c>
      <c r="CR31" s="133">
        <v>2</v>
      </c>
      <c r="CS31" s="133">
        <v>1</v>
      </c>
      <c r="CT31" s="133">
        <v>2</v>
      </c>
      <c r="CU31" s="133">
        <v>1</v>
      </c>
      <c r="CV31" s="133">
        <v>4</v>
      </c>
      <c r="CW31" s="133">
        <v>3</v>
      </c>
      <c r="CX31" s="133">
        <v>3</v>
      </c>
      <c r="CY31" s="133">
        <v>3</v>
      </c>
      <c r="CZ31" s="133">
        <v>3</v>
      </c>
      <c r="DA31" s="133">
        <v>1</v>
      </c>
      <c r="DB31" s="133">
        <v>3</v>
      </c>
      <c r="DC31" s="133">
        <v>2</v>
      </c>
      <c r="DD31" s="133">
        <v>1</v>
      </c>
      <c r="DE31" s="133">
        <v>1</v>
      </c>
      <c r="DF31" s="133">
        <v>1</v>
      </c>
      <c r="DG31" s="133">
        <v>2</v>
      </c>
      <c r="DH31" s="133">
        <v>2</v>
      </c>
      <c r="DI31" s="133">
        <v>3</v>
      </c>
      <c r="DJ31" s="133">
        <v>2</v>
      </c>
      <c r="DK31" s="133">
        <v>3</v>
      </c>
      <c r="DL31" s="133">
        <v>2</v>
      </c>
      <c r="DM31" s="133">
        <v>1</v>
      </c>
      <c r="DN31" s="133">
        <v>2</v>
      </c>
      <c r="DO31" s="131" t="s">
        <v>534</v>
      </c>
      <c r="DP31" s="133">
        <v>30</v>
      </c>
      <c r="DQ31" s="131" t="s">
        <v>1535</v>
      </c>
      <c r="DR31" s="133">
        <v>7</v>
      </c>
      <c r="DS31" s="131" t="s">
        <v>103</v>
      </c>
      <c r="DT31" s="131" t="s">
        <v>103</v>
      </c>
      <c r="DU31" s="131" t="s">
        <v>69</v>
      </c>
      <c r="DV31" s="131" t="s">
        <v>26</v>
      </c>
      <c r="DW31" s="131" t="s">
        <v>26</v>
      </c>
      <c r="DX31" s="131" t="s">
        <v>26</v>
      </c>
      <c r="DY31" s="131" t="s">
        <v>103</v>
      </c>
      <c r="DZ31" s="131" t="s">
        <v>26</v>
      </c>
      <c r="EA31" s="131" t="s">
        <v>26</v>
      </c>
      <c r="EB31" s="131" t="s">
        <v>1933</v>
      </c>
      <c r="EC31" s="131" t="s">
        <v>26</v>
      </c>
      <c r="ED31" s="131" t="s">
        <v>26</v>
      </c>
      <c r="EE31" s="131" t="s">
        <v>24</v>
      </c>
      <c r="EF31" s="131" t="s">
        <v>65</v>
      </c>
      <c r="EG31" s="133">
        <v>600</v>
      </c>
      <c r="EH31" s="131" t="s">
        <v>7</v>
      </c>
      <c r="EI31" s="131" t="s">
        <v>9</v>
      </c>
      <c r="EJ31" s="131" t="s">
        <v>1934</v>
      </c>
      <c r="EK31" s="131" t="s">
        <v>96</v>
      </c>
      <c r="EL31" s="131" t="s">
        <v>96</v>
      </c>
      <c r="EM31" s="133">
        <v>3</v>
      </c>
      <c r="EN31" s="133">
        <v>2</v>
      </c>
      <c r="EO31" s="133">
        <v>3</v>
      </c>
      <c r="EP31" s="133">
        <v>2</v>
      </c>
      <c r="EQ31" s="131" t="s">
        <v>1346</v>
      </c>
      <c r="ER31" s="131" t="s">
        <v>19</v>
      </c>
      <c r="ES31" s="131" t="s">
        <v>18</v>
      </c>
      <c r="ET31" s="131" t="s">
        <v>20</v>
      </c>
      <c r="EU31" s="131" t="s">
        <v>20</v>
      </c>
      <c r="EV31" s="133">
        <v>2</v>
      </c>
      <c r="EW31" s="133">
        <v>3</v>
      </c>
      <c r="EX31" s="133">
        <v>1</v>
      </c>
      <c r="EY31" s="133">
        <v>3</v>
      </c>
      <c r="EZ31" s="131" t="s">
        <v>1935</v>
      </c>
      <c r="FA31" s="131" t="s">
        <v>14</v>
      </c>
      <c r="FB31" s="131" t="s">
        <v>7</v>
      </c>
      <c r="FC31" s="131" t="s">
        <v>14</v>
      </c>
      <c r="FD31" s="131" t="s">
        <v>94</v>
      </c>
      <c r="FE31" s="131" t="s">
        <v>7</v>
      </c>
      <c r="FF31" s="131" t="s">
        <v>7</v>
      </c>
      <c r="FG31" s="131" t="s">
        <v>7</v>
      </c>
      <c r="FH31" s="131" t="s">
        <v>12</v>
      </c>
      <c r="FI31" s="131" t="s">
        <v>11</v>
      </c>
      <c r="FJ31" s="131" t="s">
        <v>7</v>
      </c>
      <c r="FK31" s="131" t="s">
        <v>7</v>
      </c>
      <c r="FL31" s="131"/>
      <c r="FM31" s="131" t="s">
        <v>461</v>
      </c>
      <c r="FN31" s="131" t="s">
        <v>7</v>
      </c>
      <c r="FO31" s="131" t="s">
        <v>7</v>
      </c>
      <c r="FP31" s="131" t="s">
        <v>9</v>
      </c>
      <c r="FQ31" s="131" t="s">
        <v>8</v>
      </c>
      <c r="FR31" s="131" t="s">
        <v>7</v>
      </c>
      <c r="FS31" s="131" t="s">
        <v>9</v>
      </c>
      <c r="FT31" s="131" t="s">
        <v>1936</v>
      </c>
      <c r="FU31" s="131" t="s">
        <v>7</v>
      </c>
      <c r="FV31" s="131" t="s">
        <v>7</v>
      </c>
      <c r="FW31" s="131" t="s">
        <v>308</v>
      </c>
      <c r="FX31" s="131"/>
      <c r="FY31" s="131"/>
      <c r="FZ31" s="133">
        <v>7</v>
      </c>
      <c r="GA31" s="131"/>
      <c r="GB31" s="131"/>
      <c r="GC31" s="131"/>
      <c r="GD31" s="131"/>
      <c r="GE31" s="131"/>
      <c r="GF31" s="131" t="s">
        <v>5</v>
      </c>
      <c r="GG31" s="131"/>
      <c r="GH31" s="131"/>
      <c r="GI31" s="131"/>
      <c r="GJ31" s="131"/>
      <c r="GK31" s="131"/>
      <c r="GL31" s="131"/>
      <c r="GM31" s="131"/>
      <c r="GN31" s="131"/>
      <c r="GO31" s="131"/>
      <c r="GP31" s="131"/>
      <c r="GQ31" s="131"/>
      <c r="GR31" s="131"/>
      <c r="GS31" s="131"/>
      <c r="GT31" s="131"/>
      <c r="GU31" s="131"/>
      <c r="GV31" s="131" t="s">
        <v>54</v>
      </c>
      <c r="GW31" s="131"/>
      <c r="GX31" s="131"/>
      <c r="GY31" s="131"/>
      <c r="GZ31" s="131"/>
      <c r="HA31" s="131"/>
      <c r="HB31" s="131"/>
      <c r="HC31" s="131"/>
      <c r="HD31" s="131" t="s">
        <v>158</v>
      </c>
      <c r="HE31" s="131"/>
      <c r="HF31" s="131"/>
      <c r="HG31" s="131"/>
      <c r="HH31" s="131" t="s">
        <v>229</v>
      </c>
      <c r="HI31" s="131"/>
      <c r="HJ31" s="131" t="s">
        <v>279</v>
      </c>
      <c r="HK31" s="131" t="s">
        <v>278</v>
      </c>
      <c r="HL31" s="130" t="s">
        <v>0</v>
      </c>
      <c r="HM31">
        <f t="shared" si="0"/>
        <v>42</v>
      </c>
      <c r="HN31">
        <f t="shared" si="9"/>
        <v>9</v>
      </c>
      <c r="HO31">
        <f t="shared" si="10"/>
        <v>8</v>
      </c>
      <c r="HP31" s="1">
        <f t="shared" si="11"/>
        <v>6</v>
      </c>
      <c r="HQ31" s="1">
        <f t="shared" si="12"/>
        <v>12</v>
      </c>
      <c r="HR31" s="1">
        <f t="shared" si="13"/>
        <v>9</v>
      </c>
      <c r="HS31" s="1">
        <f t="shared" si="14"/>
        <v>7</v>
      </c>
      <c r="HT31" s="1">
        <f t="shared" si="7"/>
        <v>47</v>
      </c>
      <c r="HU31" s="1">
        <f t="shared" si="8"/>
        <v>4320</v>
      </c>
      <c r="HV31">
        <v>2</v>
      </c>
      <c r="HW31">
        <v>1</v>
      </c>
      <c r="HX31">
        <v>1</v>
      </c>
      <c r="HY31">
        <v>0</v>
      </c>
      <c r="HZ31">
        <v>1</v>
      </c>
      <c r="IA31">
        <v>0</v>
      </c>
      <c r="IB31">
        <v>1</v>
      </c>
      <c r="IC31">
        <v>6</v>
      </c>
    </row>
    <row r="32" spans="1:237" ht="15" thickBot="1" x14ac:dyDescent="0.4">
      <c r="A32" s="132">
        <v>44020.894791666666</v>
      </c>
      <c r="B32" s="131" t="s">
        <v>2620</v>
      </c>
      <c r="C32" s="2"/>
      <c r="D32" s="131"/>
      <c r="E32" s="131" t="s">
        <v>915</v>
      </c>
      <c r="F32" s="131" t="s">
        <v>1915</v>
      </c>
      <c r="G32" s="131" t="s">
        <v>915</v>
      </c>
      <c r="H32" s="131" t="s">
        <v>1916</v>
      </c>
      <c r="I32" s="131" t="s">
        <v>9</v>
      </c>
      <c r="J32" s="131" t="s">
        <v>7</v>
      </c>
      <c r="K32" s="131"/>
      <c r="L32" s="131" t="s">
        <v>7</v>
      </c>
      <c r="M32" s="131"/>
      <c r="N32" s="131" t="s">
        <v>7</v>
      </c>
      <c r="O32" s="131"/>
      <c r="P32" s="131"/>
      <c r="Q32" s="131" t="s">
        <v>20</v>
      </c>
      <c r="R32" s="131" t="s">
        <v>40</v>
      </c>
      <c r="S32" s="133">
        <v>3</v>
      </c>
      <c r="T32" s="131" t="s">
        <v>20</v>
      </c>
      <c r="U32" s="131" t="s">
        <v>20</v>
      </c>
      <c r="V32" s="131" t="s">
        <v>39</v>
      </c>
      <c r="W32" s="133">
        <v>4</v>
      </c>
      <c r="X32" s="131" t="s">
        <v>20</v>
      </c>
      <c r="Y32" s="131" t="s">
        <v>20</v>
      </c>
      <c r="Z32" s="131" t="s">
        <v>38</v>
      </c>
      <c r="AA32" s="131" t="s">
        <v>7</v>
      </c>
      <c r="AB32" s="131"/>
      <c r="AC32" s="131" t="s">
        <v>7</v>
      </c>
      <c r="AD32" s="131"/>
      <c r="AE32" s="131" t="s">
        <v>9</v>
      </c>
      <c r="AF32" s="131" t="s">
        <v>112</v>
      </c>
      <c r="AG32" s="131" t="s">
        <v>34</v>
      </c>
      <c r="AH32" s="131" t="s">
        <v>7</v>
      </c>
      <c r="AI32" s="131"/>
      <c r="AJ32" s="133">
        <v>0</v>
      </c>
      <c r="AK32" s="131">
        <v>0</v>
      </c>
      <c r="AL32" s="133">
        <v>2</v>
      </c>
      <c r="AM32" s="131">
        <v>20</v>
      </c>
      <c r="AN32" s="133">
        <v>4</v>
      </c>
      <c r="AO32" s="131">
        <v>60</v>
      </c>
      <c r="AP32" s="131">
        <v>480</v>
      </c>
      <c r="AQ32" s="133">
        <v>3</v>
      </c>
      <c r="AR32" s="133">
        <v>2</v>
      </c>
      <c r="AS32" s="133">
        <v>2</v>
      </c>
      <c r="AT32" s="133">
        <v>1</v>
      </c>
      <c r="AU32" s="133">
        <v>3</v>
      </c>
      <c r="AV32" s="133">
        <v>1</v>
      </c>
      <c r="AW32" s="133">
        <v>2</v>
      </c>
      <c r="AX32" s="133">
        <v>3</v>
      </c>
      <c r="AY32" s="133">
        <v>1</v>
      </c>
      <c r="AZ32" s="133">
        <v>3</v>
      </c>
      <c r="BA32" s="133">
        <v>2</v>
      </c>
      <c r="BB32" s="133">
        <v>2</v>
      </c>
      <c r="BC32" s="133">
        <v>1</v>
      </c>
      <c r="BD32" s="133">
        <v>2</v>
      </c>
      <c r="BE32" s="133">
        <v>3</v>
      </c>
      <c r="BF32" s="133">
        <v>3</v>
      </c>
      <c r="BG32" s="133">
        <v>2</v>
      </c>
      <c r="BH32" s="133">
        <v>1</v>
      </c>
      <c r="BI32" s="133">
        <v>3</v>
      </c>
      <c r="BJ32" s="133">
        <v>3</v>
      </c>
      <c r="BK32" s="133">
        <v>1</v>
      </c>
      <c r="BL32" s="133">
        <v>0</v>
      </c>
      <c r="BM32" s="133">
        <v>4</v>
      </c>
      <c r="BN32" s="133">
        <v>1</v>
      </c>
      <c r="BO32" s="133">
        <v>2</v>
      </c>
      <c r="BP32" s="133">
        <v>0</v>
      </c>
      <c r="BQ32" s="133">
        <v>0</v>
      </c>
      <c r="BR32" s="133">
        <v>0</v>
      </c>
      <c r="BS32" s="133">
        <v>3</v>
      </c>
      <c r="BT32" s="133">
        <v>0</v>
      </c>
      <c r="BU32" s="133">
        <v>0</v>
      </c>
      <c r="BV32" s="133">
        <v>0</v>
      </c>
      <c r="BW32" s="133">
        <v>1</v>
      </c>
      <c r="BX32" s="133">
        <v>1</v>
      </c>
      <c r="BY32" s="133">
        <v>0</v>
      </c>
      <c r="BZ32" s="133">
        <v>0</v>
      </c>
      <c r="CA32" s="133">
        <v>1</v>
      </c>
      <c r="CB32" s="133">
        <v>3</v>
      </c>
      <c r="CC32" s="133">
        <v>1</v>
      </c>
      <c r="CD32" s="133">
        <v>2</v>
      </c>
      <c r="CE32" s="133">
        <v>0</v>
      </c>
      <c r="CF32" s="133">
        <v>0</v>
      </c>
      <c r="CG32" s="133">
        <v>0</v>
      </c>
      <c r="CH32" s="133">
        <v>2</v>
      </c>
      <c r="CI32" s="133">
        <v>0</v>
      </c>
      <c r="CJ32" s="133">
        <v>3</v>
      </c>
      <c r="CK32" s="133">
        <v>0</v>
      </c>
      <c r="CL32" s="133">
        <v>0</v>
      </c>
      <c r="CM32" s="133">
        <v>0</v>
      </c>
      <c r="CN32" s="133">
        <v>0</v>
      </c>
      <c r="CO32" s="133">
        <v>0</v>
      </c>
      <c r="CP32" s="133">
        <v>1</v>
      </c>
      <c r="CQ32" s="133">
        <v>1</v>
      </c>
      <c r="CR32" s="133">
        <v>1</v>
      </c>
      <c r="CS32" s="133">
        <v>0</v>
      </c>
      <c r="CT32" s="133">
        <v>1</v>
      </c>
      <c r="CU32" s="133">
        <v>0</v>
      </c>
      <c r="CV32" s="133">
        <v>1</v>
      </c>
      <c r="CW32" s="133">
        <v>1</v>
      </c>
      <c r="CX32" s="133">
        <v>2</v>
      </c>
      <c r="CY32" s="133">
        <v>3</v>
      </c>
      <c r="CZ32" s="133">
        <v>2</v>
      </c>
      <c r="DA32" s="133">
        <v>2</v>
      </c>
      <c r="DB32" s="133">
        <v>2</v>
      </c>
      <c r="DC32" s="133">
        <v>2</v>
      </c>
      <c r="DD32" s="133">
        <v>2</v>
      </c>
      <c r="DE32" s="133">
        <v>1</v>
      </c>
      <c r="DF32" s="133">
        <v>2</v>
      </c>
      <c r="DG32" s="133">
        <v>2</v>
      </c>
      <c r="DH32" s="133">
        <v>2</v>
      </c>
      <c r="DI32" s="133">
        <v>2</v>
      </c>
      <c r="DJ32" s="133">
        <v>2</v>
      </c>
      <c r="DK32" s="133">
        <v>2</v>
      </c>
      <c r="DL32" s="133">
        <v>2</v>
      </c>
      <c r="DM32" s="133">
        <v>2</v>
      </c>
      <c r="DN32" s="133">
        <v>2</v>
      </c>
      <c r="DO32" s="131" t="s">
        <v>740</v>
      </c>
      <c r="DP32" s="131" t="s">
        <v>170</v>
      </c>
      <c r="DQ32" s="131" t="s">
        <v>126</v>
      </c>
      <c r="DR32" s="133">
        <v>7</v>
      </c>
      <c r="DS32" s="131" t="s">
        <v>26</v>
      </c>
      <c r="DT32" s="131" t="s">
        <v>103</v>
      </c>
      <c r="DU32" s="131" t="s">
        <v>26</v>
      </c>
      <c r="DV32" s="131" t="s">
        <v>26</v>
      </c>
      <c r="DW32" s="131" t="s">
        <v>26</v>
      </c>
      <c r="DX32" s="131" t="s">
        <v>26</v>
      </c>
      <c r="DY32" s="131" t="s">
        <v>69</v>
      </c>
      <c r="DZ32" s="131" t="s">
        <v>26</v>
      </c>
      <c r="EA32" s="131" t="s">
        <v>26</v>
      </c>
      <c r="EB32" s="133">
        <v>0</v>
      </c>
      <c r="EC32" s="131" t="s">
        <v>26</v>
      </c>
      <c r="ED32" s="131" t="s">
        <v>26</v>
      </c>
      <c r="EE32" s="131" t="s">
        <v>101</v>
      </c>
      <c r="EF32" s="131" t="s">
        <v>65</v>
      </c>
      <c r="EG32" s="133">
        <v>30</v>
      </c>
      <c r="EH32" s="131" t="s">
        <v>9</v>
      </c>
      <c r="EI32" s="131" t="s">
        <v>9</v>
      </c>
      <c r="EJ32" s="131" t="s">
        <v>1917</v>
      </c>
      <c r="EK32" s="131" t="s">
        <v>60</v>
      </c>
      <c r="EL32" s="131" t="s">
        <v>21</v>
      </c>
      <c r="EM32" s="133">
        <v>5</v>
      </c>
      <c r="EN32" s="133">
        <v>2</v>
      </c>
      <c r="EO32" s="133">
        <v>5</v>
      </c>
      <c r="EP32" s="133">
        <v>1</v>
      </c>
      <c r="EQ32" s="131" t="s">
        <v>19</v>
      </c>
      <c r="ER32" s="131" t="s">
        <v>1346</v>
      </c>
      <c r="ES32" s="131" t="s">
        <v>20</v>
      </c>
      <c r="ET32" s="131" t="s">
        <v>20</v>
      </c>
      <c r="EU32" s="131" t="s">
        <v>20</v>
      </c>
      <c r="EV32" s="133">
        <v>3</v>
      </c>
      <c r="EW32" s="133">
        <v>5</v>
      </c>
      <c r="EX32" s="133">
        <v>1</v>
      </c>
      <c r="EY32" s="133">
        <v>4</v>
      </c>
      <c r="EZ32" s="131"/>
      <c r="FA32" s="131" t="s">
        <v>14</v>
      </c>
      <c r="FB32" s="131" t="s">
        <v>7</v>
      </c>
      <c r="FC32" s="131" t="s">
        <v>94</v>
      </c>
      <c r="FD32" s="131" t="s">
        <v>58</v>
      </c>
      <c r="FE32" s="131" t="s">
        <v>7</v>
      </c>
      <c r="FF32" s="131" t="s">
        <v>7</v>
      </c>
      <c r="FG32" s="131" t="s">
        <v>7</v>
      </c>
      <c r="FH32" s="131" t="s">
        <v>161</v>
      </c>
      <c r="FI32" s="131" t="s">
        <v>57</v>
      </c>
      <c r="FJ32" s="131" t="s">
        <v>7</v>
      </c>
      <c r="FK32" s="131" t="s">
        <v>9</v>
      </c>
      <c r="FL32" s="133">
        <v>5</v>
      </c>
      <c r="FM32" s="131" t="s">
        <v>910</v>
      </c>
      <c r="FN32" s="131" t="s">
        <v>9</v>
      </c>
      <c r="FO32" s="131" t="s">
        <v>9</v>
      </c>
      <c r="FP32" s="131" t="s">
        <v>9</v>
      </c>
      <c r="FQ32" s="131" t="s">
        <v>829</v>
      </c>
      <c r="FR32" s="131" t="s">
        <v>9</v>
      </c>
      <c r="FS32" s="131" t="s">
        <v>7</v>
      </c>
      <c r="FT32" s="131"/>
      <c r="FU32" s="131"/>
      <c r="FV32" s="131" t="s">
        <v>7</v>
      </c>
      <c r="FW32" s="131" t="s">
        <v>90</v>
      </c>
      <c r="FX32" s="131"/>
      <c r="FY32" s="131"/>
      <c r="FZ32" s="131"/>
      <c r="GA32" s="131"/>
      <c r="GB32" s="131"/>
      <c r="GC32" s="133">
        <v>3</v>
      </c>
      <c r="GD32" s="131"/>
      <c r="GE32" s="131"/>
      <c r="GF32" s="131" t="s">
        <v>5</v>
      </c>
      <c r="GG32" s="131"/>
      <c r="GH32" s="131"/>
      <c r="GI32" s="131"/>
      <c r="GJ32" s="131"/>
      <c r="GK32" s="131"/>
      <c r="GL32" s="131"/>
      <c r="GM32" s="131"/>
      <c r="GN32" s="131"/>
      <c r="GO32" s="131"/>
      <c r="GP32" s="131"/>
      <c r="GQ32" s="131"/>
      <c r="GR32" s="131"/>
      <c r="GS32" s="131"/>
      <c r="GT32" s="131"/>
      <c r="GU32" s="131"/>
      <c r="GV32" s="131" t="s">
        <v>54</v>
      </c>
      <c r="GW32" s="131"/>
      <c r="GX32" s="131"/>
      <c r="GY32" s="131"/>
      <c r="GZ32" s="131" t="s">
        <v>141</v>
      </c>
      <c r="HA32" s="131"/>
      <c r="HB32" s="131" t="s">
        <v>293</v>
      </c>
      <c r="HC32" s="131" t="s">
        <v>486</v>
      </c>
      <c r="HD32" s="131" t="s">
        <v>1</v>
      </c>
      <c r="HE32" s="131"/>
      <c r="HF32" s="131"/>
      <c r="HG32" s="131"/>
      <c r="HH32" s="131"/>
      <c r="HI32" s="131"/>
      <c r="HJ32" s="131"/>
      <c r="HK32" s="131"/>
      <c r="HL32" s="130" t="s">
        <v>0</v>
      </c>
      <c r="HM32">
        <f t="shared" si="0"/>
        <v>36</v>
      </c>
      <c r="HN32">
        <f t="shared" si="9"/>
        <v>3</v>
      </c>
      <c r="HO32">
        <f t="shared" si="10"/>
        <v>9</v>
      </c>
      <c r="HP32" s="1">
        <f t="shared" si="11"/>
        <v>5</v>
      </c>
      <c r="HQ32" s="1">
        <f t="shared" si="12"/>
        <v>1</v>
      </c>
      <c r="HR32" s="1">
        <f t="shared" si="13"/>
        <v>1</v>
      </c>
      <c r="HS32" s="1">
        <f t="shared" si="14"/>
        <v>10</v>
      </c>
      <c r="HT32" s="1">
        <f t="shared" si="7"/>
        <v>37</v>
      </c>
      <c r="HU32" s="1">
        <f t="shared" si="8"/>
        <v>760</v>
      </c>
      <c r="HV32">
        <v>2</v>
      </c>
      <c r="HW32">
        <v>1</v>
      </c>
      <c r="HX32">
        <v>1</v>
      </c>
      <c r="HY32">
        <v>0</v>
      </c>
      <c r="HZ32">
        <v>1</v>
      </c>
      <c r="IA32">
        <v>0</v>
      </c>
      <c r="IB32">
        <v>1</v>
      </c>
      <c r="IC32">
        <v>6</v>
      </c>
    </row>
    <row r="33" spans="1:237" ht="15" thickBot="1" x14ac:dyDescent="0.4">
      <c r="A33" s="132">
        <v>44029.081932870373</v>
      </c>
      <c r="B33" s="131" t="s">
        <v>2622</v>
      </c>
      <c r="C33" s="2"/>
      <c r="D33" s="131"/>
      <c r="E33" s="131" t="s">
        <v>1831</v>
      </c>
      <c r="F33" s="131" t="s">
        <v>1826</v>
      </c>
      <c r="G33" s="131" t="s">
        <v>1831</v>
      </c>
      <c r="H33" s="131" t="s">
        <v>1826</v>
      </c>
      <c r="I33" s="131" t="s">
        <v>9</v>
      </c>
      <c r="J33" s="131" t="s">
        <v>7</v>
      </c>
      <c r="K33" s="131"/>
      <c r="L33" s="131" t="s">
        <v>7</v>
      </c>
      <c r="M33" s="131"/>
      <c r="N33" s="131" t="s">
        <v>7</v>
      </c>
      <c r="O33" s="131"/>
      <c r="P33" s="131"/>
      <c r="Q33" s="131" t="s">
        <v>20</v>
      </c>
      <c r="R33" s="131" t="s">
        <v>40</v>
      </c>
      <c r="S33" s="131" t="s">
        <v>20</v>
      </c>
      <c r="T33" s="131" t="s">
        <v>20</v>
      </c>
      <c r="U33" s="131" t="s">
        <v>20</v>
      </c>
      <c r="V33" s="131" t="s">
        <v>80</v>
      </c>
      <c r="W33" s="133">
        <v>1</v>
      </c>
      <c r="X33" s="131" t="s">
        <v>20</v>
      </c>
      <c r="Y33" s="133">
        <v>1</v>
      </c>
      <c r="Z33" s="131" t="s">
        <v>38</v>
      </c>
      <c r="AA33" s="131" t="s">
        <v>9</v>
      </c>
      <c r="AB33" s="131" t="s">
        <v>1997</v>
      </c>
      <c r="AC33" s="131" t="s">
        <v>9</v>
      </c>
      <c r="AD33" s="131" t="s">
        <v>1998</v>
      </c>
      <c r="AE33" s="131" t="s">
        <v>7</v>
      </c>
      <c r="AF33" s="131" t="s">
        <v>20</v>
      </c>
      <c r="AG33" s="131" t="s">
        <v>34</v>
      </c>
      <c r="AH33" s="131" t="s">
        <v>9</v>
      </c>
      <c r="AI33" s="131" t="s">
        <v>1999</v>
      </c>
      <c r="AJ33" s="133">
        <v>0</v>
      </c>
      <c r="AK33" s="133">
        <v>0</v>
      </c>
      <c r="AL33" s="133">
        <v>0</v>
      </c>
      <c r="AM33" s="133">
        <v>0</v>
      </c>
      <c r="AN33" s="133">
        <v>5</v>
      </c>
      <c r="AO33" s="131">
        <v>35</v>
      </c>
      <c r="AP33" s="131">
        <v>360</v>
      </c>
      <c r="AQ33" s="133">
        <v>3</v>
      </c>
      <c r="AR33" s="133">
        <v>4</v>
      </c>
      <c r="AS33" s="133">
        <v>3</v>
      </c>
      <c r="AT33" s="133">
        <v>3</v>
      </c>
      <c r="AU33" s="133">
        <v>3</v>
      </c>
      <c r="AV33" s="133">
        <v>3</v>
      </c>
      <c r="AW33" s="133">
        <v>4</v>
      </c>
      <c r="AX33" s="133">
        <v>2</v>
      </c>
      <c r="AY33" s="133">
        <v>1</v>
      </c>
      <c r="AZ33" s="133">
        <v>2</v>
      </c>
      <c r="BA33" s="133">
        <v>1</v>
      </c>
      <c r="BB33" s="133">
        <v>1</v>
      </c>
      <c r="BC33" s="133">
        <v>1</v>
      </c>
      <c r="BD33" s="133">
        <v>3</v>
      </c>
      <c r="BE33" s="133">
        <v>3</v>
      </c>
      <c r="BF33" s="133">
        <v>2</v>
      </c>
      <c r="BG33" s="133">
        <v>3</v>
      </c>
      <c r="BH33" s="133">
        <v>4</v>
      </c>
      <c r="BI33" s="133">
        <v>2</v>
      </c>
      <c r="BJ33" s="133">
        <v>2</v>
      </c>
      <c r="BK33" s="133">
        <v>4</v>
      </c>
      <c r="BL33" s="133">
        <v>1</v>
      </c>
      <c r="BM33" s="133">
        <v>3</v>
      </c>
      <c r="BN33" s="133">
        <v>3</v>
      </c>
      <c r="BO33" s="133">
        <v>2</v>
      </c>
      <c r="BP33" s="133">
        <v>4</v>
      </c>
      <c r="BQ33" s="133">
        <v>0</v>
      </c>
      <c r="BR33" s="133">
        <v>2</v>
      </c>
      <c r="BS33" s="133">
        <v>2</v>
      </c>
      <c r="BT33" s="133">
        <v>3</v>
      </c>
      <c r="BU33" s="133">
        <v>0</v>
      </c>
      <c r="BV33" s="133">
        <v>3</v>
      </c>
      <c r="BW33" s="133">
        <v>1</v>
      </c>
      <c r="BX33" s="133">
        <v>0</v>
      </c>
      <c r="BY33" s="133">
        <v>0</v>
      </c>
      <c r="BZ33" s="133">
        <v>2</v>
      </c>
      <c r="CA33" s="133">
        <v>2</v>
      </c>
      <c r="CB33" s="133">
        <v>4</v>
      </c>
      <c r="CC33" s="133">
        <v>0</v>
      </c>
      <c r="CD33" s="133">
        <v>1</v>
      </c>
      <c r="CE33" s="133">
        <v>2</v>
      </c>
      <c r="CF33" s="133">
        <v>0</v>
      </c>
      <c r="CG33" s="133">
        <v>0</v>
      </c>
      <c r="CH33" s="133">
        <v>1</v>
      </c>
      <c r="CI33" s="133">
        <v>1</v>
      </c>
      <c r="CJ33" s="133">
        <v>4</v>
      </c>
      <c r="CK33" s="133">
        <v>3</v>
      </c>
      <c r="CL33" s="133">
        <v>0</v>
      </c>
      <c r="CM33" s="133">
        <v>3</v>
      </c>
      <c r="CN33" s="133">
        <v>0</v>
      </c>
      <c r="CO33" s="133">
        <v>0</v>
      </c>
      <c r="CP33" s="133">
        <v>0</v>
      </c>
      <c r="CQ33" s="133">
        <v>0</v>
      </c>
      <c r="CR33" s="133">
        <v>0</v>
      </c>
      <c r="CS33" s="133">
        <v>0</v>
      </c>
      <c r="CT33" s="133">
        <v>4</v>
      </c>
      <c r="CU33" s="133">
        <v>2</v>
      </c>
      <c r="CV33" s="133">
        <v>2</v>
      </c>
      <c r="CW33" s="133">
        <v>2</v>
      </c>
      <c r="CX33" s="133">
        <v>2</v>
      </c>
      <c r="CY33" s="133">
        <v>1</v>
      </c>
      <c r="CZ33" s="133">
        <v>1</v>
      </c>
      <c r="DA33" s="133">
        <v>1</v>
      </c>
      <c r="DB33" s="133">
        <v>1</v>
      </c>
      <c r="DC33" s="133">
        <v>2</v>
      </c>
      <c r="DD33" s="133">
        <v>3</v>
      </c>
      <c r="DE33" s="133">
        <v>1</v>
      </c>
      <c r="DF33" s="133">
        <v>1</v>
      </c>
      <c r="DG33" s="133">
        <v>1</v>
      </c>
      <c r="DH33" s="133">
        <v>1</v>
      </c>
      <c r="DI33" s="133">
        <v>1</v>
      </c>
      <c r="DJ33" s="133">
        <v>2</v>
      </c>
      <c r="DK33" s="133">
        <v>2</v>
      </c>
      <c r="DL33" s="133">
        <v>2</v>
      </c>
      <c r="DM33" s="133">
        <v>2</v>
      </c>
      <c r="DN33" s="133">
        <v>2</v>
      </c>
      <c r="DO33" s="131" t="s">
        <v>2001</v>
      </c>
      <c r="DP33" s="131" t="s">
        <v>149</v>
      </c>
      <c r="DQ33" s="131" t="s">
        <v>2002</v>
      </c>
      <c r="DR33" s="133">
        <v>6</v>
      </c>
      <c r="DS33" s="131" t="s">
        <v>68</v>
      </c>
      <c r="DT33" s="131" t="s">
        <v>69</v>
      </c>
      <c r="DU33" s="131" t="s">
        <v>103</v>
      </c>
      <c r="DV33" s="131" t="s">
        <v>26</v>
      </c>
      <c r="DW33" s="131" t="s">
        <v>26</v>
      </c>
      <c r="DX33" s="131" t="s">
        <v>26</v>
      </c>
      <c r="DY33" s="131" t="s">
        <v>26</v>
      </c>
      <c r="DZ33" s="131" t="s">
        <v>26</v>
      </c>
      <c r="EA33" s="131" t="s">
        <v>26</v>
      </c>
      <c r="EB33" s="131" t="s">
        <v>802</v>
      </c>
      <c r="EC33" s="131" t="s">
        <v>201</v>
      </c>
      <c r="ED33" s="131" t="s">
        <v>26</v>
      </c>
      <c r="EE33" s="131" t="s">
        <v>124</v>
      </c>
      <c r="EF33" s="131" t="s">
        <v>146</v>
      </c>
      <c r="EG33" s="133">
        <v>210</v>
      </c>
      <c r="EH33" s="131" t="s">
        <v>7</v>
      </c>
      <c r="EI33" s="131" t="s">
        <v>9</v>
      </c>
      <c r="EJ33" s="131"/>
      <c r="EK33" s="131" t="s">
        <v>22</v>
      </c>
      <c r="EL33" s="131" t="s">
        <v>22</v>
      </c>
      <c r="EM33" s="133">
        <v>1</v>
      </c>
      <c r="EN33" s="133">
        <v>4</v>
      </c>
      <c r="EO33" s="133">
        <v>5</v>
      </c>
      <c r="EP33" s="133">
        <v>1</v>
      </c>
      <c r="EQ33" s="131" t="s">
        <v>19</v>
      </c>
      <c r="ER33" s="131" t="s">
        <v>1346</v>
      </c>
      <c r="ES33" s="131" t="s">
        <v>20</v>
      </c>
      <c r="ET33" s="131" t="s">
        <v>20</v>
      </c>
      <c r="EU33" s="131" t="s">
        <v>20</v>
      </c>
      <c r="EV33" s="133">
        <v>3</v>
      </c>
      <c r="EW33" s="133">
        <v>3</v>
      </c>
      <c r="EX33" s="133">
        <v>2</v>
      </c>
      <c r="EY33" s="133">
        <v>4</v>
      </c>
      <c r="EZ33" s="131" t="s">
        <v>2003</v>
      </c>
      <c r="FA33" s="131" t="s">
        <v>14</v>
      </c>
      <c r="FB33" s="131" t="s">
        <v>9</v>
      </c>
      <c r="FC33" s="131" t="s">
        <v>94</v>
      </c>
      <c r="FD33" s="131" t="s">
        <v>58</v>
      </c>
      <c r="FE33" s="131" t="s">
        <v>13</v>
      </c>
      <c r="FF33" s="131" t="s">
        <v>13</v>
      </c>
      <c r="FG33" s="131" t="s">
        <v>7</v>
      </c>
      <c r="FH33" s="131" t="s">
        <v>143</v>
      </c>
      <c r="FI33" s="131" t="s">
        <v>92</v>
      </c>
      <c r="FJ33" s="131" t="s">
        <v>7</v>
      </c>
      <c r="FK33" s="131" t="s">
        <v>7</v>
      </c>
      <c r="FL33" s="131"/>
      <c r="FM33" s="131" t="s">
        <v>842</v>
      </c>
      <c r="FN33" s="131" t="s">
        <v>7</v>
      </c>
      <c r="FO33" s="131" t="s">
        <v>7</v>
      </c>
      <c r="FP33" s="131" t="s">
        <v>7</v>
      </c>
      <c r="FQ33" s="131"/>
      <c r="FR33" s="131" t="s">
        <v>7</v>
      </c>
      <c r="FS33" s="131" t="s">
        <v>7</v>
      </c>
      <c r="FT33" s="131"/>
      <c r="FU33" s="131" t="s">
        <v>7</v>
      </c>
      <c r="FV33" s="131" t="s">
        <v>7</v>
      </c>
      <c r="FW33" s="131" t="s">
        <v>249</v>
      </c>
      <c r="FX33" s="131"/>
      <c r="FY33" s="133">
        <v>5</v>
      </c>
      <c r="FZ33" s="131"/>
      <c r="GA33" s="131"/>
      <c r="GB33" s="131"/>
      <c r="GC33" s="131"/>
      <c r="GD33" s="131"/>
      <c r="GE33" s="131"/>
      <c r="GF33" s="131" t="s">
        <v>5</v>
      </c>
      <c r="GG33" s="131"/>
      <c r="GH33" s="131"/>
      <c r="GI33" s="131"/>
      <c r="GJ33" s="131"/>
      <c r="GK33" s="131"/>
      <c r="GL33" s="131"/>
      <c r="GM33" s="131"/>
      <c r="GN33" s="131"/>
      <c r="GO33" s="131"/>
      <c r="GP33" s="131"/>
      <c r="GQ33" s="131"/>
      <c r="GR33" s="131"/>
      <c r="GS33" s="131"/>
      <c r="GT33" s="131"/>
      <c r="GU33" s="131"/>
      <c r="GV33" s="131" t="s">
        <v>54</v>
      </c>
      <c r="GW33" s="131"/>
      <c r="GX33" s="131"/>
      <c r="GY33" s="131"/>
      <c r="GZ33" s="131" t="s">
        <v>141</v>
      </c>
      <c r="HA33" s="131"/>
      <c r="HB33" s="131" t="s">
        <v>293</v>
      </c>
      <c r="HC33" s="131" t="s">
        <v>1</v>
      </c>
      <c r="HD33" s="131" t="s">
        <v>1</v>
      </c>
      <c r="HE33" s="131"/>
      <c r="HF33" s="131"/>
      <c r="HG33" s="131"/>
      <c r="HH33" s="131"/>
      <c r="HI33" s="131"/>
      <c r="HJ33" s="131"/>
      <c r="HK33" s="131"/>
      <c r="HL33" s="130" t="s">
        <v>0</v>
      </c>
      <c r="HM33">
        <f t="shared" ref="HM33:HM34" si="15">SUM(CV33:DN33)</f>
        <v>30</v>
      </c>
      <c r="HN33">
        <f t="shared" ref="HN33:HN34" si="16">CT33+CR33+CA33+CN33+BP33</f>
        <v>10</v>
      </c>
      <c r="HO33">
        <f t="shared" ref="HO33:HO34" si="17">CS33+CP33+CH33+BW33+BS33+BO33</f>
        <v>6</v>
      </c>
      <c r="HP33" s="1">
        <f t="shared" ref="HP33:HP34" si="18">CQ33+CL33+CG33+CD33+BX33+BV33+BR33+BN33</f>
        <v>9</v>
      </c>
      <c r="HQ33" s="1">
        <f t="shared" ref="HQ33:HQ34" si="19">CK33+CF33+BZ33+BY33+BT33+BK33</f>
        <v>12</v>
      </c>
      <c r="HR33" s="1">
        <f t="shared" ref="HR33:HR34" si="20">CO33+CI33+CE33+CC33+BU33+BQ33+BL33</f>
        <v>4</v>
      </c>
      <c r="HS33" s="1">
        <f t="shared" ref="HS33:HS34" si="21">CU33+CM33+CJ33+CB33+BM33</f>
        <v>16</v>
      </c>
      <c r="HT33" s="1">
        <f t="shared" si="7"/>
        <v>52</v>
      </c>
      <c r="HU33" s="1">
        <f t="shared" si="8"/>
        <v>437.5</v>
      </c>
      <c r="HV33">
        <v>3</v>
      </c>
      <c r="HW33">
        <v>3</v>
      </c>
      <c r="HX33">
        <v>2</v>
      </c>
      <c r="HY33">
        <v>2</v>
      </c>
      <c r="HZ33">
        <v>1</v>
      </c>
      <c r="IA33">
        <v>3</v>
      </c>
      <c r="IB33">
        <v>2</v>
      </c>
      <c r="IC33">
        <v>16</v>
      </c>
    </row>
    <row r="34" spans="1:237" ht="15" thickBot="1" x14ac:dyDescent="0.4">
      <c r="A34" s="132">
        <v>44021.067384259259</v>
      </c>
      <c r="B34" s="131" t="s">
        <v>2623</v>
      </c>
      <c r="C34" s="2"/>
      <c r="D34" s="131"/>
      <c r="E34" s="131" t="s">
        <v>1938</v>
      </c>
      <c r="F34" s="131" t="s">
        <v>1939</v>
      </c>
      <c r="G34" s="131" t="s">
        <v>1938</v>
      </c>
      <c r="H34" s="131" t="s">
        <v>1939</v>
      </c>
      <c r="I34" s="131" t="s">
        <v>9</v>
      </c>
      <c r="J34" s="131" t="s">
        <v>7</v>
      </c>
      <c r="K34" s="131"/>
      <c r="L34" s="131" t="s">
        <v>7</v>
      </c>
      <c r="M34" s="131"/>
      <c r="N34" s="131" t="s">
        <v>7</v>
      </c>
      <c r="O34" s="131"/>
      <c r="P34" s="131"/>
      <c r="Q34" s="131" t="s">
        <v>20</v>
      </c>
      <c r="R34" s="131" t="s">
        <v>40</v>
      </c>
      <c r="S34" s="131" t="s">
        <v>20</v>
      </c>
      <c r="T34" s="131" t="s">
        <v>20</v>
      </c>
      <c r="U34" s="131" t="s">
        <v>20</v>
      </c>
      <c r="V34" s="131" t="s">
        <v>39</v>
      </c>
      <c r="W34" s="133">
        <v>2</v>
      </c>
      <c r="X34" s="131" t="s">
        <v>20</v>
      </c>
      <c r="Y34" s="133">
        <v>2</v>
      </c>
      <c r="Z34" s="131" t="s">
        <v>38</v>
      </c>
      <c r="AA34" s="131" t="s">
        <v>7</v>
      </c>
      <c r="AB34" s="131"/>
      <c r="AC34" s="131" t="s">
        <v>7</v>
      </c>
      <c r="AD34" s="131"/>
      <c r="AE34" s="131" t="s">
        <v>9</v>
      </c>
      <c r="AF34" s="131" t="s">
        <v>132</v>
      </c>
      <c r="AG34" s="131" t="s">
        <v>256</v>
      </c>
      <c r="AH34" s="131" t="s">
        <v>7</v>
      </c>
      <c r="AI34" s="131"/>
      <c r="AJ34" s="133">
        <v>5</v>
      </c>
      <c r="AK34" s="131">
        <v>60</v>
      </c>
      <c r="AL34" s="133">
        <v>0</v>
      </c>
      <c r="AM34" s="133">
        <v>0</v>
      </c>
      <c r="AN34" s="133">
        <v>7</v>
      </c>
      <c r="AO34" s="131">
        <v>15</v>
      </c>
      <c r="AP34" s="131">
        <v>540</v>
      </c>
      <c r="AQ34" s="133">
        <v>4</v>
      </c>
      <c r="AR34" s="133">
        <v>4</v>
      </c>
      <c r="AS34" s="133">
        <v>1</v>
      </c>
      <c r="AT34" s="133">
        <v>1</v>
      </c>
      <c r="AU34" s="133">
        <v>4</v>
      </c>
      <c r="AV34" s="133">
        <v>1</v>
      </c>
      <c r="AW34" s="133">
        <v>2</v>
      </c>
      <c r="AX34" s="133">
        <v>4</v>
      </c>
      <c r="AY34" s="133">
        <v>1</v>
      </c>
      <c r="AZ34" s="133">
        <v>4</v>
      </c>
      <c r="BA34" s="133">
        <v>4</v>
      </c>
      <c r="BB34" s="133">
        <v>1</v>
      </c>
      <c r="BC34" s="133">
        <v>1</v>
      </c>
      <c r="BD34" s="133">
        <v>1</v>
      </c>
      <c r="BE34" s="133">
        <v>4</v>
      </c>
      <c r="BF34" s="133">
        <v>1</v>
      </c>
      <c r="BG34" s="133">
        <v>1</v>
      </c>
      <c r="BH34" s="133">
        <v>1</v>
      </c>
      <c r="BI34" s="133">
        <v>4</v>
      </c>
      <c r="BJ34" s="133">
        <v>4</v>
      </c>
      <c r="BK34" s="133">
        <v>0</v>
      </c>
      <c r="BL34" s="133">
        <v>0</v>
      </c>
      <c r="BM34" s="133">
        <v>0</v>
      </c>
      <c r="BN34" s="133">
        <v>0</v>
      </c>
      <c r="BO34" s="133">
        <v>2</v>
      </c>
      <c r="BP34" s="133">
        <v>0</v>
      </c>
      <c r="BQ34" s="133">
        <v>0</v>
      </c>
      <c r="BR34" s="133">
        <v>0</v>
      </c>
      <c r="BS34" s="133">
        <v>3</v>
      </c>
      <c r="BT34" s="133">
        <v>0</v>
      </c>
      <c r="BU34" s="133">
        <v>0</v>
      </c>
      <c r="BV34" s="133">
        <v>0</v>
      </c>
      <c r="BW34" s="133">
        <v>3</v>
      </c>
      <c r="BX34" s="133">
        <v>0</v>
      </c>
      <c r="BY34" s="133">
        <v>0</v>
      </c>
      <c r="BZ34" s="133">
        <v>0</v>
      </c>
      <c r="CA34" s="133">
        <v>1</v>
      </c>
      <c r="CB34" s="133">
        <v>0</v>
      </c>
      <c r="CC34" s="133">
        <v>0</v>
      </c>
      <c r="CD34" s="133">
        <v>0</v>
      </c>
      <c r="CE34" s="133">
        <v>0</v>
      </c>
      <c r="CF34" s="133">
        <v>0</v>
      </c>
      <c r="CG34" s="133">
        <v>0</v>
      </c>
      <c r="CH34" s="133">
        <v>2</v>
      </c>
      <c r="CI34" s="133">
        <v>0</v>
      </c>
      <c r="CJ34" s="133">
        <v>0</v>
      </c>
      <c r="CK34" s="133">
        <v>0</v>
      </c>
      <c r="CL34" s="133">
        <v>0</v>
      </c>
      <c r="CM34" s="133">
        <v>0</v>
      </c>
      <c r="CN34" s="133">
        <v>0</v>
      </c>
      <c r="CO34" s="133">
        <v>0</v>
      </c>
      <c r="CP34" s="133">
        <v>0</v>
      </c>
      <c r="CQ34" s="133">
        <v>0</v>
      </c>
      <c r="CR34" s="133">
        <v>0</v>
      </c>
      <c r="CS34" s="133">
        <v>2</v>
      </c>
      <c r="CT34" s="133">
        <v>0</v>
      </c>
      <c r="CU34" s="133">
        <v>0</v>
      </c>
      <c r="CV34" s="133">
        <v>1</v>
      </c>
      <c r="CW34" s="133">
        <v>1</v>
      </c>
      <c r="CX34" s="133">
        <v>1</v>
      </c>
      <c r="CY34" s="133">
        <v>2</v>
      </c>
      <c r="CZ34" s="133">
        <v>1</v>
      </c>
      <c r="DA34" s="133">
        <v>1</v>
      </c>
      <c r="DB34" s="133">
        <v>1</v>
      </c>
      <c r="DC34" s="133">
        <v>2</v>
      </c>
      <c r="DD34" s="133">
        <v>1</v>
      </c>
      <c r="DE34" s="133">
        <v>1</v>
      </c>
      <c r="DF34" s="133">
        <v>1</v>
      </c>
      <c r="DG34" s="133">
        <v>1</v>
      </c>
      <c r="DH34" s="133">
        <v>1</v>
      </c>
      <c r="DI34" s="133">
        <v>2</v>
      </c>
      <c r="DJ34" s="133">
        <v>1</v>
      </c>
      <c r="DK34" s="133">
        <v>1</v>
      </c>
      <c r="DL34" s="133">
        <v>1</v>
      </c>
      <c r="DM34" s="133">
        <v>1</v>
      </c>
      <c r="DN34" s="133">
        <v>1</v>
      </c>
      <c r="DO34" s="134">
        <v>0.97916666666666663</v>
      </c>
      <c r="DP34" s="133">
        <v>10</v>
      </c>
      <c r="DQ34" s="134">
        <v>0.29166666666666669</v>
      </c>
      <c r="DR34" s="133">
        <v>7</v>
      </c>
      <c r="DS34" s="131" t="s">
        <v>26</v>
      </c>
      <c r="DT34" s="131" t="s">
        <v>26</v>
      </c>
      <c r="DU34" s="131" t="s">
        <v>26</v>
      </c>
      <c r="DV34" s="131" t="s">
        <v>26</v>
      </c>
      <c r="DW34" s="131" t="s">
        <v>26</v>
      </c>
      <c r="DX34" s="131" t="s">
        <v>26</v>
      </c>
      <c r="DY34" s="131" t="s">
        <v>103</v>
      </c>
      <c r="DZ34" s="131" t="s">
        <v>26</v>
      </c>
      <c r="EA34" s="131" t="s">
        <v>26</v>
      </c>
      <c r="EB34" s="131" t="s">
        <v>102</v>
      </c>
      <c r="EC34" s="131" t="s">
        <v>26</v>
      </c>
      <c r="ED34" s="131" t="s">
        <v>26</v>
      </c>
      <c r="EE34" s="131" t="s">
        <v>66</v>
      </c>
      <c r="EF34" s="131" t="s">
        <v>23</v>
      </c>
      <c r="EG34" s="133">
        <v>30</v>
      </c>
      <c r="EH34" s="131" t="s">
        <v>7</v>
      </c>
      <c r="EI34" s="131" t="s">
        <v>7</v>
      </c>
      <c r="EJ34" s="131"/>
      <c r="EK34" s="131" t="s">
        <v>21</v>
      </c>
      <c r="EL34" s="131" t="s">
        <v>96</v>
      </c>
      <c r="EM34" s="133">
        <v>5</v>
      </c>
      <c r="EN34" s="133">
        <v>5</v>
      </c>
      <c r="EO34" s="133">
        <v>5</v>
      </c>
      <c r="EP34" s="133">
        <v>1</v>
      </c>
      <c r="EQ34" s="131" t="s">
        <v>19</v>
      </c>
      <c r="ER34" s="131" t="s">
        <v>1346</v>
      </c>
      <c r="ES34" s="131" t="s">
        <v>16</v>
      </c>
      <c r="ET34" s="131" t="s">
        <v>18</v>
      </c>
      <c r="EU34" s="131" t="s">
        <v>20</v>
      </c>
      <c r="EV34" s="133">
        <v>2</v>
      </c>
      <c r="EW34" s="133">
        <v>1</v>
      </c>
      <c r="EX34" s="133">
        <v>1</v>
      </c>
      <c r="EY34" s="133">
        <v>5</v>
      </c>
      <c r="EZ34" s="131"/>
      <c r="FA34" s="131" t="s">
        <v>14</v>
      </c>
      <c r="FB34" s="131" t="s">
        <v>7</v>
      </c>
      <c r="FC34" s="131" t="s">
        <v>14</v>
      </c>
      <c r="FD34" s="131" t="s">
        <v>14</v>
      </c>
      <c r="FE34" s="131" t="s">
        <v>7</v>
      </c>
      <c r="FF34" s="131" t="s">
        <v>7</v>
      </c>
      <c r="FG34" s="131" t="s">
        <v>9</v>
      </c>
      <c r="FH34" s="131" t="s">
        <v>12</v>
      </c>
      <c r="FI34" s="131" t="s">
        <v>57</v>
      </c>
      <c r="FJ34" s="131" t="s">
        <v>9</v>
      </c>
      <c r="FK34" s="131" t="s">
        <v>7</v>
      </c>
      <c r="FL34" s="131"/>
      <c r="FM34" s="131" t="s">
        <v>160</v>
      </c>
      <c r="FN34" s="131" t="s">
        <v>7</v>
      </c>
      <c r="FO34" s="131" t="s">
        <v>7</v>
      </c>
      <c r="FP34" s="131" t="s">
        <v>9</v>
      </c>
      <c r="FQ34" s="131" t="s">
        <v>8</v>
      </c>
      <c r="FR34" s="131" t="s">
        <v>7</v>
      </c>
      <c r="FS34" s="131" t="s">
        <v>7</v>
      </c>
      <c r="FT34" s="131"/>
      <c r="FU34" s="131" t="s">
        <v>7</v>
      </c>
      <c r="FV34" s="131" t="s">
        <v>7</v>
      </c>
      <c r="FW34" s="131" t="s">
        <v>90</v>
      </c>
      <c r="FX34" s="131"/>
      <c r="FY34" s="131"/>
      <c r="FZ34" s="131"/>
      <c r="GA34" s="131"/>
      <c r="GB34" s="131"/>
      <c r="GC34" s="133">
        <v>7</v>
      </c>
      <c r="GD34" s="131"/>
      <c r="GE34" s="131"/>
      <c r="GF34" s="131" t="s">
        <v>5</v>
      </c>
      <c r="GG34" s="131"/>
      <c r="GH34" s="131"/>
      <c r="GI34" s="131"/>
      <c r="GJ34" s="131"/>
      <c r="GK34" s="131"/>
      <c r="GL34" s="131"/>
      <c r="GM34" s="131"/>
      <c r="GN34" s="131"/>
      <c r="GO34" s="131"/>
      <c r="GP34" s="131"/>
      <c r="GQ34" s="131"/>
      <c r="GR34" s="131"/>
      <c r="GS34" s="131"/>
      <c r="GT34" s="131"/>
      <c r="GU34" s="131"/>
      <c r="GV34" s="131" t="s">
        <v>54</v>
      </c>
      <c r="GW34" s="131"/>
      <c r="GX34" s="131"/>
      <c r="GY34" s="131"/>
      <c r="GZ34" s="131" t="s">
        <v>141</v>
      </c>
      <c r="HA34" s="131" t="s">
        <v>248</v>
      </c>
      <c r="HB34" s="131" t="s">
        <v>1</v>
      </c>
      <c r="HC34" s="131"/>
      <c r="HD34" s="131" t="s">
        <v>1</v>
      </c>
      <c r="HE34" s="131"/>
      <c r="HF34" s="131"/>
      <c r="HG34" s="131"/>
      <c r="HH34" s="131"/>
      <c r="HI34" s="131"/>
      <c r="HJ34" s="131"/>
      <c r="HK34" s="131"/>
      <c r="HL34" s="130" t="s">
        <v>0</v>
      </c>
      <c r="HM34">
        <f t="shared" si="15"/>
        <v>22</v>
      </c>
      <c r="HN34">
        <f t="shared" si="16"/>
        <v>1</v>
      </c>
      <c r="HO34">
        <f t="shared" si="17"/>
        <v>12</v>
      </c>
      <c r="HP34" s="1">
        <f t="shared" si="18"/>
        <v>0</v>
      </c>
      <c r="HQ34" s="1">
        <f t="shared" si="19"/>
        <v>0</v>
      </c>
      <c r="HR34" s="1">
        <f t="shared" si="20"/>
        <v>0</v>
      </c>
      <c r="HS34" s="1">
        <f t="shared" si="21"/>
        <v>0</v>
      </c>
      <c r="HT34" s="1">
        <f t="shared" si="7"/>
        <v>24</v>
      </c>
      <c r="HU34" s="1">
        <f t="shared" si="8"/>
        <v>2662.5</v>
      </c>
      <c r="HV34">
        <v>0</v>
      </c>
      <c r="HW34">
        <v>0</v>
      </c>
      <c r="HX34">
        <v>1</v>
      </c>
      <c r="HY34">
        <v>0</v>
      </c>
      <c r="HZ34">
        <v>1</v>
      </c>
      <c r="IA34">
        <v>0</v>
      </c>
      <c r="IB34">
        <v>0</v>
      </c>
      <c r="IC34">
        <v>2</v>
      </c>
    </row>
    <row r="35" spans="1:237" ht="15" thickBot="1" x14ac:dyDescent="0.4">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c r="Z35" s="131"/>
      <c r="AA35" s="131"/>
      <c r="AB35" s="131"/>
      <c r="AC35" s="131"/>
      <c r="AD35" s="131"/>
      <c r="AE35" s="131"/>
      <c r="AF35" s="131"/>
      <c r="AG35" s="131"/>
      <c r="AH35" s="131"/>
      <c r="AI35" s="131"/>
      <c r="AJ35" s="131"/>
      <c r="AK35" s="131"/>
      <c r="AL35" s="131"/>
      <c r="AM35" s="131"/>
      <c r="AN35" s="131"/>
      <c r="AO35" s="131"/>
      <c r="AP35" s="131"/>
      <c r="AQ35" s="131"/>
      <c r="AR35" s="131"/>
      <c r="AS35" s="131"/>
      <c r="AT35" s="131"/>
      <c r="AU35" s="131"/>
      <c r="AV35" s="131"/>
      <c r="AW35" s="131"/>
      <c r="AX35" s="131"/>
      <c r="AY35" s="131"/>
      <c r="AZ35" s="131"/>
      <c r="BA35" s="131"/>
      <c r="BB35" s="131"/>
      <c r="BC35" s="131"/>
      <c r="BD35" s="131"/>
      <c r="BE35" s="131"/>
      <c r="BF35" s="131"/>
      <c r="BG35" s="131"/>
      <c r="BH35" s="131"/>
      <c r="BI35" s="131"/>
      <c r="BJ35" s="131"/>
      <c r="BK35" s="131"/>
      <c r="BL35" s="131"/>
      <c r="BM35" s="131"/>
      <c r="BN35" s="131"/>
      <c r="BO35" s="131"/>
      <c r="BP35" s="131"/>
      <c r="BQ35" s="131"/>
      <c r="BR35" s="131"/>
      <c r="BS35" s="131"/>
      <c r="BT35" s="131"/>
      <c r="BU35" s="131"/>
      <c r="BV35" s="131"/>
      <c r="BW35" s="131"/>
      <c r="BX35" s="131"/>
      <c r="BY35" s="131"/>
      <c r="BZ35" s="131"/>
      <c r="CA35" s="131"/>
      <c r="CB35" s="131"/>
      <c r="CC35" s="131"/>
      <c r="CD35" s="131"/>
      <c r="CE35" s="131"/>
      <c r="CF35" s="131"/>
      <c r="CG35" s="131"/>
      <c r="CH35" s="131"/>
      <c r="CI35" s="131"/>
      <c r="CJ35" s="131"/>
      <c r="CK35" s="131"/>
      <c r="CL35" s="131"/>
      <c r="CM35" s="131"/>
      <c r="CN35" s="131"/>
      <c r="CO35" s="131"/>
      <c r="CP35" s="131"/>
      <c r="CQ35" s="131"/>
      <c r="CR35" s="131"/>
      <c r="CS35" s="131"/>
      <c r="CT35" s="131"/>
      <c r="CU35" s="131"/>
      <c r="CV35" s="131"/>
      <c r="CW35" s="131"/>
      <c r="CX35" s="131"/>
      <c r="CY35" s="131"/>
      <c r="CZ35" s="131"/>
      <c r="DA35" s="131"/>
      <c r="DB35" s="131"/>
      <c r="DC35" s="131"/>
      <c r="DD35" s="131"/>
      <c r="DE35" s="131"/>
      <c r="DF35" s="131"/>
      <c r="DG35" s="131"/>
      <c r="DH35" s="131"/>
      <c r="DI35" s="131"/>
      <c r="DJ35" s="131"/>
      <c r="DK35" s="131"/>
      <c r="DL35" s="131"/>
      <c r="DM35" s="131"/>
      <c r="DN35" s="131"/>
      <c r="DO35" s="131"/>
      <c r="DP35" s="131"/>
      <c r="DQ35" s="131"/>
      <c r="DR35" s="131"/>
      <c r="DS35" s="131"/>
      <c r="DT35" s="131"/>
      <c r="DU35" s="131"/>
      <c r="DV35" s="131"/>
      <c r="DW35" s="131"/>
      <c r="DX35" s="131"/>
      <c r="DY35" s="131"/>
      <c r="DZ35" s="131"/>
      <c r="EA35" s="131"/>
      <c r="EB35" s="131"/>
      <c r="EC35" s="131"/>
      <c r="ED35" s="131"/>
      <c r="EE35" s="131"/>
      <c r="EF35" s="131"/>
      <c r="EG35" s="131"/>
      <c r="EH35" s="131"/>
      <c r="EI35" s="131"/>
      <c r="EJ35" s="131"/>
      <c r="EK35" s="131"/>
      <c r="EL35" s="131"/>
      <c r="EM35" s="131"/>
      <c r="EN35" s="131"/>
      <c r="EO35" s="131"/>
      <c r="EP35" s="131"/>
      <c r="EQ35" s="131"/>
      <c r="ER35" s="131"/>
      <c r="ES35" s="131"/>
      <c r="ET35" s="131"/>
      <c r="EU35" s="131"/>
      <c r="EV35" s="131"/>
      <c r="EW35" s="131"/>
      <c r="EX35" s="131"/>
      <c r="EY35" s="131"/>
      <c r="EZ35" s="131"/>
      <c r="FA35" s="131"/>
      <c r="FB35" s="131"/>
      <c r="FC35" s="131"/>
      <c r="FD35" s="131"/>
      <c r="FE35" s="131"/>
      <c r="FF35" s="131"/>
      <c r="FG35" s="131"/>
      <c r="FH35" s="131"/>
      <c r="FI35" s="131"/>
      <c r="FJ35" s="131"/>
      <c r="FK35" s="131"/>
      <c r="FL35" s="131"/>
      <c r="FM35" s="131"/>
      <c r="FN35" s="131"/>
      <c r="FO35" s="131"/>
      <c r="FP35" s="131"/>
      <c r="FQ35" s="131"/>
      <c r="FR35" s="131"/>
      <c r="FS35" s="131"/>
      <c r="FT35" s="131"/>
      <c r="FU35" s="131"/>
      <c r="FV35" s="131"/>
      <c r="FW35" s="131"/>
      <c r="FX35" s="131"/>
      <c r="FY35" s="131"/>
      <c r="FZ35" s="131"/>
      <c r="GA35" s="131"/>
      <c r="GB35" s="131"/>
      <c r="GC35" s="131"/>
      <c r="GD35" s="131"/>
      <c r="GE35" s="131"/>
      <c r="GF35" s="131"/>
      <c r="GG35" s="131"/>
      <c r="GH35" s="131"/>
      <c r="GI35" s="131"/>
      <c r="GJ35" s="131"/>
      <c r="GK35" s="131"/>
      <c r="GL35" s="131"/>
      <c r="GM35" s="131"/>
      <c r="GN35" s="131"/>
      <c r="GO35" s="131"/>
      <c r="GP35" s="131"/>
      <c r="GQ35" s="131"/>
      <c r="GR35" s="131"/>
      <c r="GS35" s="131"/>
      <c r="GT35" s="131"/>
      <c r="GU35" s="131"/>
      <c r="GV35" s="131"/>
      <c r="GW35" s="131"/>
      <c r="GX35" s="131"/>
      <c r="GY35" s="131"/>
      <c r="GZ35" s="131"/>
      <c r="HA35" s="131"/>
      <c r="HB35" s="131"/>
      <c r="HC35" s="131"/>
      <c r="HD35" s="131"/>
      <c r="HE35" s="131"/>
      <c r="HF35" s="131"/>
      <c r="HG35" s="131"/>
      <c r="HH35" s="131"/>
      <c r="HI35" s="131"/>
      <c r="HJ35" s="131"/>
      <c r="HK35" s="131"/>
      <c r="HL35" s="131"/>
      <c r="HO35" s="131"/>
      <c r="HP35" s="131"/>
      <c r="HQ35" s="131"/>
      <c r="HR35" s="131"/>
      <c r="HT35" s="1"/>
      <c r="HU35" s="1"/>
    </row>
    <row r="36" spans="1:237" ht="15" thickBot="1" x14ac:dyDescent="0.4">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31"/>
      <c r="AK36" s="131"/>
      <c r="AL36" s="131"/>
      <c r="AM36" s="131"/>
      <c r="AN36" s="131"/>
      <c r="AO36" s="131"/>
      <c r="AP36" s="131"/>
      <c r="AQ36" s="131"/>
      <c r="AR36" s="131"/>
      <c r="AS36" s="131"/>
      <c r="AT36" s="131"/>
      <c r="AU36" s="131"/>
      <c r="AV36" s="131"/>
      <c r="AW36" s="131"/>
      <c r="AX36" s="131"/>
      <c r="AY36" s="131"/>
      <c r="AZ36" s="131"/>
      <c r="BA36" s="131"/>
      <c r="BB36" s="131"/>
      <c r="BC36" s="131"/>
      <c r="BD36" s="131"/>
      <c r="BE36" s="131"/>
      <c r="BF36" s="131"/>
      <c r="BG36" s="131"/>
      <c r="BH36" s="131"/>
      <c r="BI36" s="131"/>
      <c r="BJ36" s="131"/>
      <c r="BK36" s="131"/>
      <c r="BL36" s="131"/>
      <c r="BM36" s="131"/>
      <c r="BN36" s="131"/>
      <c r="BO36" s="131"/>
      <c r="BP36" s="131"/>
      <c r="BQ36" s="131"/>
      <c r="BR36" s="131"/>
      <c r="BS36" s="131"/>
      <c r="BT36" s="131"/>
      <c r="BU36" s="131"/>
      <c r="BV36" s="131"/>
      <c r="BW36" s="131"/>
      <c r="BX36" s="131"/>
      <c r="BY36" s="131"/>
      <c r="BZ36" s="131"/>
      <c r="CA36" s="131"/>
      <c r="CB36" s="131"/>
      <c r="CC36" s="131"/>
      <c r="CD36" s="131"/>
      <c r="CE36" s="131"/>
      <c r="CF36" s="131"/>
      <c r="CG36" s="131"/>
      <c r="CH36" s="131"/>
      <c r="CI36" s="131"/>
      <c r="CJ36" s="131"/>
      <c r="CK36" s="131"/>
      <c r="CL36" s="131"/>
      <c r="CM36" s="131"/>
      <c r="CN36" s="131"/>
      <c r="CO36" s="131"/>
      <c r="CP36" s="131"/>
      <c r="CQ36" s="131"/>
      <c r="CR36" s="131"/>
      <c r="CS36" s="131"/>
      <c r="CT36" s="131"/>
      <c r="CU36" s="131"/>
      <c r="CV36" s="131"/>
      <c r="CW36" s="131"/>
      <c r="CX36" s="131"/>
      <c r="CY36" s="131"/>
      <c r="CZ36" s="131"/>
      <c r="DA36" s="131"/>
      <c r="DB36" s="131"/>
      <c r="DC36" s="131"/>
      <c r="DD36" s="131"/>
      <c r="DE36" s="131"/>
      <c r="DF36" s="131"/>
      <c r="DG36" s="131"/>
      <c r="DH36" s="131"/>
      <c r="DI36" s="131"/>
      <c r="DJ36" s="131"/>
      <c r="DK36" s="131"/>
      <c r="DL36" s="131"/>
      <c r="DM36" s="131"/>
      <c r="DN36" s="131"/>
      <c r="DO36" s="131"/>
      <c r="DP36" s="131"/>
      <c r="DQ36" s="131"/>
      <c r="DR36" s="131"/>
      <c r="DS36" s="131"/>
      <c r="DT36" s="131"/>
      <c r="DU36" s="131"/>
      <c r="DV36" s="131"/>
      <c r="DW36" s="131"/>
      <c r="DX36" s="131"/>
      <c r="DY36" s="131"/>
      <c r="DZ36" s="131"/>
      <c r="EA36" s="131"/>
      <c r="EB36" s="131"/>
      <c r="EC36" s="131"/>
      <c r="ED36" s="131"/>
      <c r="EE36" s="131"/>
      <c r="EF36" s="131"/>
      <c r="EG36" s="131"/>
      <c r="EH36" s="131"/>
      <c r="EI36" s="131"/>
      <c r="EJ36" s="131"/>
      <c r="EK36" s="131"/>
      <c r="EL36" s="131"/>
      <c r="EM36" s="131"/>
      <c r="EN36" s="131"/>
      <c r="EO36" s="131"/>
      <c r="EP36" s="131"/>
      <c r="EQ36" s="131"/>
      <c r="ER36" s="131"/>
      <c r="ES36" s="131"/>
      <c r="ET36" s="131"/>
      <c r="EU36" s="131"/>
      <c r="EV36" s="131"/>
      <c r="EW36" s="131"/>
      <c r="EX36" s="131"/>
      <c r="EY36" s="131"/>
      <c r="EZ36" s="131"/>
      <c r="FA36" s="131"/>
      <c r="FB36" s="131"/>
      <c r="FC36" s="131"/>
      <c r="FD36" s="131"/>
      <c r="FE36" s="131"/>
      <c r="FF36" s="131"/>
      <c r="FG36" s="131"/>
      <c r="FH36" s="131"/>
      <c r="FI36" s="131"/>
      <c r="FJ36" s="131"/>
      <c r="FK36" s="131"/>
      <c r="FL36" s="131"/>
      <c r="FM36" s="131"/>
      <c r="FN36" s="131"/>
      <c r="FO36" s="131"/>
      <c r="FP36" s="131"/>
      <c r="FQ36" s="131"/>
      <c r="FR36" s="131"/>
      <c r="FS36" s="131"/>
      <c r="FT36" s="131"/>
      <c r="FU36" s="131"/>
      <c r="FV36" s="131"/>
      <c r="FW36" s="131"/>
      <c r="FX36" s="131"/>
      <c r="FY36" s="131"/>
      <c r="FZ36" s="131"/>
      <c r="GA36" s="131"/>
      <c r="GB36" s="131"/>
      <c r="GC36" s="131"/>
      <c r="GD36" s="131"/>
      <c r="GE36" s="131"/>
      <c r="GF36" s="131"/>
      <c r="GG36" s="131"/>
      <c r="GH36" s="131"/>
      <c r="GI36" s="131"/>
      <c r="GJ36" s="131"/>
      <c r="GK36" s="131"/>
      <c r="GL36" s="131"/>
      <c r="GM36" s="131"/>
      <c r="GN36" s="131"/>
      <c r="GO36" s="131"/>
      <c r="GP36" s="131"/>
      <c r="GQ36" s="131"/>
      <c r="GR36" s="131"/>
      <c r="GS36" s="131"/>
      <c r="GT36" s="131"/>
      <c r="GU36" s="131"/>
      <c r="GV36" s="131"/>
      <c r="GW36" s="131"/>
      <c r="GX36" s="131"/>
      <c r="GY36" s="131"/>
      <c r="GZ36" s="131"/>
      <c r="HA36" s="131"/>
      <c r="HB36" s="131"/>
      <c r="HC36" s="131"/>
      <c r="HD36" s="131"/>
      <c r="HE36" s="131"/>
      <c r="HF36" s="131"/>
      <c r="HG36" s="131"/>
      <c r="HH36" s="131"/>
      <c r="HI36" s="131"/>
      <c r="HJ36" s="131"/>
      <c r="HK36" s="131"/>
      <c r="HL36" s="131"/>
      <c r="HO36" s="131"/>
      <c r="HP36" s="131"/>
      <c r="HQ36" s="131"/>
      <c r="HR36" s="131"/>
      <c r="HT36" s="1"/>
    </row>
    <row r="37" spans="1:237" ht="15" thickBot="1" x14ac:dyDescent="0.4">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31"/>
      <c r="AK37" s="131"/>
      <c r="AL37" s="131"/>
      <c r="AM37" s="131"/>
      <c r="AN37" s="131"/>
      <c r="AO37" s="131"/>
      <c r="AP37" s="131"/>
      <c r="AQ37" s="131"/>
      <c r="AR37" s="131"/>
      <c r="AS37" s="131"/>
      <c r="AT37" s="131"/>
      <c r="AU37" s="131"/>
      <c r="AV37" s="131"/>
      <c r="AW37" s="131"/>
      <c r="AX37" s="131"/>
      <c r="AY37" s="131"/>
      <c r="AZ37" s="131"/>
      <c r="BA37" s="131"/>
      <c r="BB37" s="131"/>
      <c r="BC37" s="131"/>
      <c r="BD37" s="131"/>
      <c r="BE37" s="131"/>
      <c r="BF37" s="131"/>
      <c r="BG37" s="131"/>
      <c r="BH37" s="131"/>
      <c r="BI37" s="131"/>
      <c r="BJ37" s="131"/>
      <c r="BK37" s="131"/>
      <c r="BL37" s="131"/>
      <c r="BM37" s="131"/>
      <c r="BN37" s="131"/>
      <c r="BO37" s="131"/>
      <c r="BP37" s="131"/>
      <c r="BQ37" s="131"/>
      <c r="BR37" s="131"/>
      <c r="BS37" s="131"/>
      <c r="BT37" s="131"/>
      <c r="BU37" s="131"/>
      <c r="BV37" s="131"/>
      <c r="BW37" s="131"/>
      <c r="BX37" s="131"/>
      <c r="BY37" s="131"/>
      <c r="BZ37" s="131"/>
      <c r="CA37" s="131"/>
      <c r="CB37" s="131"/>
      <c r="CC37" s="131"/>
      <c r="CD37" s="131"/>
      <c r="CE37" s="131"/>
      <c r="CF37" s="131"/>
      <c r="CG37" s="131"/>
      <c r="CH37" s="131"/>
      <c r="CI37" s="131"/>
      <c r="CJ37" s="131"/>
      <c r="CK37" s="131"/>
      <c r="CL37" s="131"/>
      <c r="CM37" s="131"/>
      <c r="CN37" s="131"/>
      <c r="CO37" s="131"/>
      <c r="CP37" s="131"/>
      <c r="CQ37" s="131"/>
      <c r="CR37" s="131"/>
      <c r="CS37" s="131"/>
      <c r="CT37" s="131"/>
      <c r="CU37" s="131"/>
      <c r="CV37" s="131"/>
      <c r="CW37" s="131"/>
      <c r="CX37" s="131"/>
      <c r="CY37" s="131"/>
      <c r="CZ37" s="131"/>
      <c r="DA37" s="131"/>
      <c r="DB37" s="131"/>
      <c r="DC37" s="131"/>
      <c r="DD37" s="131"/>
      <c r="DE37" s="131"/>
      <c r="DF37" s="131"/>
      <c r="DG37" s="131"/>
      <c r="DH37" s="131"/>
      <c r="DI37" s="131"/>
      <c r="DJ37" s="131"/>
      <c r="DK37" s="131"/>
      <c r="DL37" s="131"/>
      <c r="DM37" s="131"/>
      <c r="DN37" s="131"/>
      <c r="DO37" s="131"/>
      <c r="DP37" s="131"/>
      <c r="DQ37" s="131"/>
      <c r="DR37" s="131"/>
      <c r="DS37" s="131"/>
      <c r="DT37" s="131"/>
      <c r="DU37" s="131"/>
      <c r="DV37" s="131"/>
      <c r="DW37" s="131"/>
      <c r="DX37" s="131"/>
      <c r="DY37" s="131"/>
      <c r="DZ37" s="131"/>
      <c r="EA37" s="131"/>
      <c r="EB37" s="131"/>
      <c r="EC37" s="131"/>
      <c r="ED37" s="131"/>
      <c r="EE37" s="131"/>
      <c r="EF37" s="131"/>
      <c r="EG37" s="131"/>
      <c r="EH37" s="131"/>
      <c r="EI37" s="131"/>
      <c r="EJ37" s="131"/>
      <c r="EK37" s="131"/>
      <c r="EL37" s="131"/>
      <c r="EM37" s="131"/>
      <c r="EN37" s="131"/>
      <c r="EO37" s="131"/>
      <c r="EP37" s="131"/>
      <c r="EQ37" s="131"/>
      <c r="ER37" s="131"/>
      <c r="ES37" s="131"/>
      <c r="ET37" s="131"/>
      <c r="EU37" s="131"/>
      <c r="EV37" s="131"/>
      <c r="EW37" s="131"/>
      <c r="EX37" s="131"/>
      <c r="EY37" s="131"/>
      <c r="EZ37" s="131"/>
      <c r="FA37" s="131"/>
      <c r="FB37" s="131"/>
      <c r="FC37" s="131"/>
      <c r="FD37" s="131"/>
      <c r="FE37" s="131"/>
      <c r="FF37" s="131"/>
      <c r="FG37" s="131"/>
      <c r="FH37" s="131"/>
      <c r="FI37" s="131"/>
      <c r="FJ37" s="131"/>
      <c r="FK37" s="131"/>
      <c r="FL37" s="131"/>
      <c r="FM37" s="131"/>
      <c r="FN37" s="131"/>
      <c r="FO37" s="131"/>
      <c r="FP37" s="131"/>
      <c r="FQ37" s="131"/>
      <c r="FR37" s="131"/>
      <c r="FS37" s="131"/>
      <c r="FT37" s="131"/>
      <c r="FU37" s="131"/>
      <c r="FV37" s="131"/>
      <c r="FW37" s="131"/>
      <c r="FX37" s="131"/>
      <c r="FY37" s="131"/>
      <c r="FZ37" s="131"/>
      <c r="GA37" s="131"/>
      <c r="GB37" s="131"/>
      <c r="GC37" s="131"/>
      <c r="GD37" s="131"/>
      <c r="GE37" s="131"/>
      <c r="GF37" s="131"/>
      <c r="GG37" s="131"/>
      <c r="GH37" s="131"/>
      <c r="GI37" s="131"/>
      <c r="GJ37" s="131"/>
      <c r="GK37" s="131"/>
      <c r="GL37" s="131"/>
      <c r="GM37" s="131"/>
      <c r="GN37" s="131"/>
      <c r="GO37" s="131"/>
      <c r="GP37" s="131"/>
      <c r="GQ37" s="131"/>
      <c r="GR37" s="131"/>
      <c r="GS37" s="131"/>
      <c r="GT37" s="131"/>
      <c r="GU37" s="131"/>
      <c r="GV37" s="131"/>
      <c r="GW37" s="131"/>
      <c r="GX37" s="131"/>
      <c r="GY37" s="131"/>
      <c r="GZ37" s="131"/>
      <c r="HA37" s="131"/>
      <c r="HB37" s="131"/>
      <c r="HC37" s="131"/>
      <c r="HD37" s="131"/>
      <c r="HE37" s="131"/>
      <c r="HF37" s="131"/>
      <c r="HG37" s="131"/>
      <c r="HH37" s="131"/>
      <c r="HI37" s="131"/>
      <c r="HJ37" s="131"/>
      <c r="HK37" s="131"/>
      <c r="HL37" s="131"/>
      <c r="HO37" s="131"/>
      <c r="HP37" s="131"/>
      <c r="HQ37" s="131"/>
      <c r="HR37" s="131"/>
      <c r="HT37" s="1"/>
    </row>
    <row r="38" spans="1:237" ht="15" thickBot="1" x14ac:dyDescent="0.4">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1"/>
      <c r="AQ38" s="131"/>
      <c r="AR38" s="131"/>
      <c r="AS38" s="131"/>
      <c r="AT38" s="131"/>
      <c r="AU38" s="131"/>
      <c r="AV38" s="131"/>
      <c r="AW38" s="131"/>
      <c r="AX38" s="131"/>
      <c r="AY38" s="131"/>
      <c r="AZ38" s="131"/>
      <c r="BA38" s="131"/>
      <c r="BB38" s="131"/>
      <c r="BC38" s="131"/>
      <c r="BD38" s="131"/>
      <c r="BE38" s="131"/>
      <c r="BF38" s="131"/>
      <c r="BG38" s="131"/>
      <c r="BH38" s="131"/>
      <c r="BI38" s="131"/>
      <c r="BJ38" s="131"/>
      <c r="BK38" s="131"/>
      <c r="BL38" s="131"/>
      <c r="BM38" s="131"/>
      <c r="BN38" s="131"/>
      <c r="BO38" s="131"/>
      <c r="BP38" s="131"/>
      <c r="BQ38" s="131"/>
      <c r="BR38" s="131"/>
      <c r="BS38" s="131"/>
      <c r="BT38" s="131"/>
      <c r="BU38" s="131"/>
      <c r="BV38" s="131"/>
      <c r="BW38" s="131"/>
      <c r="BX38" s="131"/>
      <c r="BY38" s="131"/>
      <c r="BZ38" s="131"/>
      <c r="CA38" s="131"/>
      <c r="CB38" s="131"/>
      <c r="CC38" s="131"/>
      <c r="CD38" s="131"/>
      <c r="CE38" s="131"/>
      <c r="CF38" s="131"/>
      <c r="CG38" s="131"/>
      <c r="CH38" s="131"/>
      <c r="CI38" s="131"/>
      <c r="CJ38" s="131"/>
      <c r="CK38" s="131"/>
      <c r="CL38" s="131"/>
      <c r="CM38" s="131"/>
      <c r="CN38" s="131"/>
      <c r="CO38" s="131"/>
      <c r="CP38" s="131"/>
      <c r="CQ38" s="131"/>
      <c r="CR38" s="131"/>
      <c r="CS38" s="131"/>
      <c r="CT38" s="131"/>
      <c r="CU38" s="131"/>
      <c r="CV38" s="131"/>
      <c r="CW38" s="131"/>
      <c r="CX38" s="131"/>
      <c r="CY38" s="131"/>
      <c r="CZ38" s="131"/>
      <c r="DA38" s="131"/>
      <c r="DB38" s="131"/>
      <c r="DC38" s="131"/>
      <c r="DD38" s="131"/>
      <c r="DE38" s="131"/>
      <c r="DF38" s="131"/>
      <c r="DG38" s="131"/>
      <c r="DH38" s="131"/>
      <c r="DI38" s="131"/>
      <c r="DJ38" s="131"/>
      <c r="DK38" s="131"/>
      <c r="DL38" s="131"/>
      <c r="DM38" s="131"/>
      <c r="DN38" s="131"/>
      <c r="DO38" s="131"/>
      <c r="DP38" s="131"/>
      <c r="DQ38" s="131"/>
      <c r="DR38" s="131"/>
      <c r="DS38" s="131"/>
      <c r="DT38" s="131"/>
      <c r="DU38" s="131"/>
      <c r="DV38" s="131"/>
      <c r="DW38" s="131"/>
      <c r="DX38" s="131"/>
      <c r="DY38" s="131"/>
      <c r="DZ38" s="131"/>
      <c r="EA38" s="131"/>
      <c r="EB38" s="131"/>
      <c r="EC38" s="131"/>
      <c r="ED38" s="131"/>
      <c r="EE38" s="131"/>
      <c r="EF38" s="131"/>
      <c r="EG38" s="131"/>
      <c r="EH38" s="131"/>
      <c r="EI38" s="131"/>
      <c r="EJ38" s="131"/>
      <c r="EK38" s="131"/>
      <c r="EL38" s="131"/>
      <c r="EM38" s="131"/>
      <c r="EN38" s="131"/>
      <c r="EO38" s="131"/>
      <c r="EP38" s="131"/>
      <c r="EQ38" s="131"/>
      <c r="ER38" s="131"/>
      <c r="ES38" s="131"/>
      <c r="ET38" s="131"/>
      <c r="EU38" s="131"/>
      <c r="EV38" s="131"/>
      <c r="EW38" s="131"/>
      <c r="EX38" s="131"/>
      <c r="EY38" s="131"/>
      <c r="EZ38" s="131"/>
      <c r="FA38" s="131"/>
      <c r="FB38" s="131"/>
      <c r="FC38" s="131"/>
      <c r="FD38" s="131"/>
      <c r="FE38" s="131"/>
      <c r="FF38" s="131"/>
      <c r="FG38" s="131"/>
      <c r="FH38" s="131"/>
      <c r="FI38" s="131"/>
      <c r="FJ38" s="131"/>
      <c r="FK38" s="131"/>
      <c r="FL38" s="131"/>
      <c r="FM38" s="131"/>
      <c r="FN38" s="131"/>
      <c r="FO38" s="131"/>
      <c r="FP38" s="131"/>
      <c r="FQ38" s="131"/>
      <c r="FR38" s="131"/>
      <c r="FS38" s="131"/>
      <c r="FT38" s="131"/>
      <c r="FU38" s="131"/>
      <c r="FV38" s="131"/>
      <c r="FW38" s="131"/>
      <c r="FX38" s="131"/>
      <c r="FY38" s="131"/>
      <c r="FZ38" s="131"/>
      <c r="GA38" s="131"/>
      <c r="GB38" s="131"/>
      <c r="GC38" s="131"/>
      <c r="GD38" s="131"/>
      <c r="GE38" s="131"/>
      <c r="GF38" s="131"/>
      <c r="GG38" s="131"/>
      <c r="GH38" s="131"/>
      <c r="GI38" s="131"/>
      <c r="GJ38" s="131"/>
      <c r="GK38" s="131"/>
      <c r="GL38" s="131"/>
      <c r="GM38" s="131"/>
      <c r="GN38" s="131"/>
      <c r="GO38" s="131"/>
      <c r="GP38" s="131"/>
      <c r="GQ38" s="131"/>
      <c r="GR38" s="131"/>
      <c r="GS38" s="131"/>
      <c r="GT38" s="131"/>
      <c r="GU38" s="131"/>
      <c r="GV38" s="131"/>
      <c r="GW38" s="131"/>
      <c r="GX38" s="131"/>
      <c r="GY38" s="131"/>
      <c r="GZ38" s="131"/>
      <c r="HA38" s="131"/>
      <c r="HB38" s="131"/>
      <c r="HC38" s="131"/>
      <c r="HD38" s="131"/>
      <c r="HE38" s="131"/>
      <c r="HF38" s="131"/>
      <c r="HG38" s="131"/>
      <c r="HH38" s="131"/>
      <c r="HI38" s="131"/>
      <c r="HJ38" s="131"/>
      <c r="HK38" s="131"/>
      <c r="HL38" s="131"/>
      <c r="HO38" s="131"/>
      <c r="HP38" s="131"/>
      <c r="HQ38" s="131"/>
      <c r="HR38" s="131"/>
      <c r="HT38" s="1"/>
    </row>
    <row r="39" spans="1:237" ht="15" thickBot="1" x14ac:dyDescent="0.4">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c r="AA39" s="131"/>
      <c r="AB39" s="131"/>
      <c r="AC39" s="131"/>
      <c r="AD39" s="131"/>
      <c r="AE39" s="131"/>
      <c r="AF39" s="131"/>
      <c r="AG39" s="131"/>
      <c r="AH39" s="131"/>
      <c r="AI39" s="131"/>
      <c r="AJ39" s="131"/>
      <c r="AK39" s="131"/>
      <c r="AL39" s="131"/>
      <c r="AM39" s="131"/>
      <c r="AN39" s="131"/>
      <c r="AO39" s="131"/>
      <c r="AP39" s="131"/>
      <c r="AQ39" s="131"/>
      <c r="AR39" s="131"/>
      <c r="AS39" s="131"/>
      <c r="AT39" s="131"/>
      <c r="AU39" s="131"/>
      <c r="AV39" s="131"/>
      <c r="AW39" s="131"/>
      <c r="AX39" s="131"/>
      <c r="AY39" s="131"/>
      <c r="AZ39" s="131"/>
      <c r="BA39" s="131"/>
      <c r="BB39" s="131"/>
      <c r="BC39" s="131"/>
      <c r="BD39" s="131"/>
      <c r="BE39" s="131"/>
      <c r="BF39" s="131"/>
      <c r="BG39" s="131"/>
      <c r="BH39" s="131"/>
      <c r="BI39" s="131"/>
      <c r="BJ39" s="131"/>
      <c r="BK39" s="131"/>
      <c r="BL39" s="131"/>
      <c r="BM39" s="131"/>
      <c r="BN39" s="131"/>
      <c r="BO39" s="131"/>
      <c r="BP39" s="131"/>
      <c r="BQ39" s="131"/>
      <c r="BR39" s="131"/>
      <c r="BS39" s="131"/>
      <c r="BT39" s="131"/>
      <c r="BU39" s="131"/>
      <c r="BV39" s="131"/>
      <c r="BW39" s="131"/>
      <c r="BX39" s="131"/>
      <c r="BY39" s="131"/>
      <c r="BZ39" s="131"/>
      <c r="CA39" s="131"/>
      <c r="CB39" s="131"/>
      <c r="CC39" s="131"/>
      <c r="CD39" s="131"/>
      <c r="CE39" s="131"/>
      <c r="CF39" s="131"/>
      <c r="CG39" s="131"/>
      <c r="CH39" s="131"/>
      <c r="CI39" s="131"/>
      <c r="CJ39" s="131"/>
      <c r="CK39" s="131"/>
      <c r="CL39" s="131"/>
      <c r="CM39" s="131"/>
      <c r="CN39" s="131"/>
      <c r="CO39" s="131"/>
      <c r="CP39" s="131"/>
      <c r="CQ39" s="131"/>
      <c r="CR39" s="131"/>
      <c r="CS39" s="131"/>
      <c r="CT39" s="131"/>
      <c r="CU39" s="131"/>
      <c r="CV39" s="131"/>
      <c r="CW39" s="131"/>
      <c r="CX39" s="131"/>
      <c r="CY39" s="131"/>
      <c r="CZ39" s="131"/>
      <c r="DA39" s="131"/>
      <c r="DB39" s="131"/>
      <c r="DC39" s="131"/>
      <c r="DD39" s="131"/>
      <c r="DE39" s="131"/>
      <c r="DF39" s="131"/>
      <c r="DG39" s="131"/>
      <c r="DH39" s="131"/>
      <c r="DI39" s="131"/>
      <c r="DJ39" s="131"/>
      <c r="DK39" s="131"/>
      <c r="DL39" s="131"/>
      <c r="DM39" s="131"/>
      <c r="DN39" s="131"/>
      <c r="DO39" s="131"/>
      <c r="DP39" s="131"/>
      <c r="DQ39" s="131"/>
      <c r="DR39" s="131"/>
      <c r="DS39" s="131"/>
      <c r="DT39" s="131"/>
      <c r="DU39" s="131"/>
      <c r="DV39" s="131"/>
      <c r="DW39" s="131"/>
      <c r="DX39" s="131"/>
      <c r="DY39" s="131"/>
      <c r="DZ39" s="131"/>
      <c r="EA39" s="131"/>
      <c r="EB39" s="131"/>
      <c r="EC39" s="131"/>
      <c r="ED39" s="131"/>
      <c r="EE39" s="131"/>
      <c r="EF39" s="131"/>
      <c r="EG39" s="131"/>
      <c r="EH39" s="131"/>
      <c r="EI39" s="131"/>
      <c r="EJ39" s="131"/>
      <c r="EK39" s="131"/>
      <c r="EL39" s="131"/>
      <c r="EM39" s="131"/>
      <c r="EN39" s="131"/>
      <c r="EO39" s="131"/>
      <c r="EP39" s="131"/>
      <c r="EQ39" s="131"/>
      <c r="ER39" s="131"/>
      <c r="ES39" s="131"/>
      <c r="ET39" s="131"/>
      <c r="EU39" s="131"/>
      <c r="EV39" s="131"/>
      <c r="EW39" s="131"/>
      <c r="EX39" s="131"/>
      <c r="EY39" s="131"/>
      <c r="EZ39" s="131"/>
      <c r="FA39" s="131"/>
      <c r="FB39" s="131"/>
      <c r="FC39" s="131"/>
      <c r="FD39" s="131"/>
      <c r="FE39" s="131"/>
      <c r="FF39" s="131"/>
      <c r="FG39" s="131"/>
      <c r="FH39" s="131"/>
      <c r="FI39" s="131"/>
      <c r="FJ39" s="131"/>
      <c r="FK39" s="131"/>
      <c r="FL39" s="131"/>
      <c r="FM39" s="131"/>
      <c r="FN39" s="131"/>
      <c r="FO39" s="131"/>
      <c r="FP39" s="131"/>
      <c r="FQ39" s="131"/>
      <c r="FR39" s="131"/>
      <c r="FS39" s="131"/>
      <c r="FT39" s="131"/>
      <c r="FU39" s="131"/>
      <c r="FV39" s="131"/>
      <c r="FW39" s="131"/>
      <c r="FX39" s="131"/>
      <c r="FY39" s="131"/>
      <c r="FZ39" s="131"/>
      <c r="GA39" s="131"/>
      <c r="GB39" s="131"/>
      <c r="GC39" s="131"/>
      <c r="GD39" s="131"/>
      <c r="GE39" s="131"/>
      <c r="GF39" s="131"/>
      <c r="GG39" s="131"/>
      <c r="GH39" s="131"/>
      <c r="GI39" s="131"/>
      <c r="GJ39" s="131"/>
      <c r="GK39" s="131"/>
      <c r="GL39" s="131"/>
      <c r="GM39" s="131"/>
      <c r="GN39" s="131"/>
      <c r="GO39" s="131"/>
      <c r="GP39" s="131"/>
      <c r="GQ39" s="131"/>
      <c r="GR39" s="131"/>
      <c r="GS39" s="131"/>
      <c r="GT39" s="131"/>
      <c r="GU39" s="131"/>
      <c r="GV39" s="131"/>
      <c r="GW39" s="131"/>
      <c r="GX39" s="131"/>
      <c r="GY39" s="131"/>
      <c r="GZ39" s="131"/>
      <c r="HA39" s="131"/>
      <c r="HB39" s="131"/>
      <c r="HC39" s="131"/>
      <c r="HD39" s="131"/>
      <c r="HE39" s="131"/>
      <c r="HF39" s="131"/>
      <c r="HG39" s="131"/>
      <c r="HH39" s="131"/>
      <c r="HI39" s="131"/>
      <c r="HJ39" s="131"/>
      <c r="HK39" s="131"/>
      <c r="HL39" s="131"/>
      <c r="HO39" s="131"/>
      <c r="HP39" s="131"/>
      <c r="HQ39" s="131"/>
      <c r="HR39" s="131"/>
      <c r="HT39" s="1"/>
    </row>
    <row r="40" spans="1:237" ht="15" thickBot="1" x14ac:dyDescent="0.4">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c r="Z40" s="131"/>
      <c r="AA40" s="131"/>
      <c r="AB40" s="131"/>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1"/>
      <c r="BF40" s="131"/>
      <c r="BG40" s="131"/>
      <c r="BH40" s="131"/>
      <c r="BI40" s="131"/>
      <c r="BJ40" s="131"/>
      <c r="BK40" s="131"/>
      <c r="BL40" s="131"/>
      <c r="BM40" s="131"/>
      <c r="BN40" s="131"/>
      <c r="BO40" s="131"/>
      <c r="BP40" s="131"/>
      <c r="BQ40" s="131"/>
      <c r="BR40" s="131"/>
      <c r="BS40" s="131"/>
      <c r="BT40" s="131"/>
      <c r="BU40" s="131"/>
      <c r="BV40" s="131"/>
      <c r="BW40" s="131"/>
      <c r="BX40" s="131"/>
      <c r="BY40" s="131"/>
      <c r="BZ40" s="131"/>
      <c r="CA40" s="131"/>
      <c r="CB40" s="131"/>
      <c r="CC40" s="131"/>
      <c r="CD40" s="131"/>
      <c r="CE40" s="131"/>
      <c r="CF40" s="131"/>
      <c r="CG40" s="131"/>
      <c r="CH40" s="131"/>
      <c r="CI40" s="131"/>
      <c r="CJ40" s="131"/>
      <c r="CK40" s="131"/>
      <c r="CL40" s="131"/>
      <c r="CM40" s="131"/>
      <c r="CN40" s="131"/>
      <c r="CO40" s="131"/>
      <c r="CP40" s="131"/>
      <c r="CQ40" s="131"/>
      <c r="CR40" s="131"/>
      <c r="CS40" s="131"/>
      <c r="CT40" s="131"/>
      <c r="CU40" s="131"/>
      <c r="CV40" s="131"/>
      <c r="CW40" s="131"/>
      <c r="CX40" s="131"/>
      <c r="CY40" s="131"/>
      <c r="CZ40" s="131"/>
      <c r="DA40" s="131"/>
      <c r="DB40" s="131"/>
      <c r="DC40" s="131"/>
      <c r="DD40" s="131"/>
      <c r="DE40" s="131"/>
      <c r="DF40" s="131"/>
      <c r="DG40" s="131"/>
      <c r="DH40" s="131"/>
      <c r="DI40" s="131"/>
      <c r="DJ40" s="131"/>
      <c r="DK40" s="131"/>
      <c r="DL40" s="131"/>
      <c r="DM40" s="131"/>
      <c r="DN40" s="131"/>
      <c r="DO40" s="131"/>
      <c r="DP40" s="131"/>
      <c r="DQ40" s="131"/>
      <c r="DR40" s="131"/>
      <c r="DS40" s="131"/>
      <c r="DT40" s="131"/>
      <c r="DU40" s="131"/>
      <c r="DV40" s="131"/>
      <c r="DW40" s="131"/>
      <c r="DX40" s="131"/>
      <c r="DY40" s="131"/>
      <c r="DZ40" s="131"/>
      <c r="EA40" s="131"/>
      <c r="EB40" s="131"/>
      <c r="EC40" s="131"/>
      <c r="ED40" s="131"/>
      <c r="EE40" s="131"/>
      <c r="EF40" s="131"/>
      <c r="EG40" s="131"/>
      <c r="EH40" s="131"/>
      <c r="EI40" s="131"/>
      <c r="EJ40" s="131"/>
      <c r="EK40" s="131"/>
      <c r="EL40" s="131"/>
      <c r="EM40" s="131"/>
      <c r="EN40" s="131"/>
      <c r="EO40" s="131"/>
      <c r="EP40" s="131"/>
      <c r="EQ40" s="131"/>
      <c r="ER40" s="131"/>
      <c r="ES40" s="131"/>
      <c r="ET40" s="131"/>
      <c r="EU40" s="131"/>
      <c r="EV40" s="131"/>
      <c r="EW40" s="131"/>
      <c r="EX40" s="131"/>
      <c r="EY40" s="131"/>
      <c r="EZ40" s="131"/>
      <c r="FA40" s="131"/>
      <c r="FB40" s="131"/>
      <c r="FC40" s="131"/>
      <c r="FD40" s="131"/>
      <c r="FE40" s="131"/>
      <c r="FF40" s="131"/>
      <c r="FG40" s="131"/>
      <c r="FH40" s="131"/>
      <c r="FI40" s="131"/>
      <c r="FJ40" s="131"/>
      <c r="FK40" s="131"/>
      <c r="FL40" s="131"/>
      <c r="FM40" s="131"/>
      <c r="FN40" s="131"/>
      <c r="FO40" s="131"/>
      <c r="FP40" s="131"/>
      <c r="FQ40" s="131"/>
      <c r="FR40" s="131"/>
      <c r="FS40" s="131"/>
      <c r="FT40" s="131"/>
      <c r="FU40" s="131"/>
      <c r="FV40" s="131"/>
      <c r="FW40" s="131"/>
      <c r="FX40" s="131"/>
      <c r="FY40" s="131"/>
      <c r="FZ40" s="131"/>
      <c r="GA40" s="131"/>
      <c r="GB40" s="131"/>
      <c r="GC40" s="131"/>
      <c r="GD40" s="131"/>
      <c r="GE40" s="131"/>
      <c r="GF40" s="131"/>
      <c r="GG40" s="131"/>
      <c r="GH40" s="131"/>
      <c r="GI40" s="131"/>
      <c r="GJ40" s="131"/>
      <c r="GK40" s="131"/>
      <c r="GL40" s="131"/>
      <c r="GM40" s="131"/>
      <c r="GN40" s="131"/>
      <c r="GO40" s="131"/>
      <c r="GP40" s="131"/>
      <c r="GQ40" s="131"/>
      <c r="GR40" s="131"/>
      <c r="GS40" s="131"/>
      <c r="GT40" s="131"/>
      <c r="GU40" s="131"/>
      <c r="GV40" s="131"/>
      <c r="GW40" s="131"/>
      <c r="GX40" s="131"/>
      <c r="GY40" s="131"/>
      <c r="GZ40" s="131"/>
      <c r="HA40" s="131"/>
      <c r="HB40" s="131"/>
      <c r="HC40" s="131"/>
      <c r="HD40" s="131"/>
      <c r="HE40" s="131"/>
      <c r="HF40" s="131"/>
      <c r="HG40" s="131"/>
      <c r="HH40" s="131"/>
      <c r="HI40" s="131"/>
      <c r="HJ40" s="131"/>
      <c r="HK40" s="131"/>
      <c r="HL40" s="131"/>
      <c r="HO40" s="131"/>
      <c r="HP40" s="131"/>
      <c r="HQ40" s="131"/>
      <c r="HR40" s="131"/>
      <c r="HT40" s="1"/>
    </row>
    <row r="41" spans="1:237" ht="15" thickBot="1" x14ac:dyDescent="0.4">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1"/>
      <c r="BF41" s="131"/>
      <c r="BG41" s="131"/>
      <c r="BH41" s="131"/>
      <c r="BI41" s="131"/>
      <c r="BJ41" s="131"/>
      <c r="BK41" s="131"/>
      <c r="BL41" s="131"/>
      <c r="BM41" s="131"/>
      <c r="BN41" s="131"/>
      <c r="BO41" s="131"/>
      <c r="BP41" s="131"/>
      <c r="BQ41" s="131"/>
      <c r="BR41" s="131"/>
      <c r="BS41" s="131"/>
      <c r="BT41" s="131"/>
      <c r="BU41" s="131"/>
      <c r="BV41" s="131"/>
      <c r="BW41" s="131"/>
      <c r="BX41" s="131"/>
      <c r="BY41" s="131"/>
      <c r="BZ41" s="131"/>
      <c r="CA41" s="131"/>
      <c r="CB41" s="131"/>
      <c r="CC41" s="131"/>
      <c r="CD41" s="131"/>
      <c r="CE41" s="131"/>
      <c r="CF41" s="131"/>
      <c r="CG41" s="131"/>
      <c r="CH41" s="131"/>
      <c r="CI41" s="131"/>
      <c r="CJ41" s="131"/>
      <c r="CK41" s="131"/>
      <c r="CL41" s="131"/>
      <c r="CM41" s="131"/>
      <c r="CN41" s="131"/>
      <c r="CO41" s="131"/>
      <c r="CP41" s="131"/>
      <c r="CQ41" s="131"/>
      <c r="CR41" s="131"/>
      <c r="CS41" s="131"/>
      <c r="CT41" s="131"/>
      <c r="CU41" s="131"/>
      <c r="CV41" s="131"/>
      <c r="CW41" s="131"/>
      <c r="CX41" s="131"/>
      <c r="CY41" s="131"/>
      <c r="CZ41" s="131"/>
      <c r="DA41" s="131"/>
      <c r="DB41" s="131"/>
      <c r="DC41" s="131"/>
      <c r="DD41" s="131"/>
      <c r="DE41" s="131"/>
      <c r="DF41" s="131"/>
      <c r="DG41" s="131"/>
      <c r="DH41" s="131"/>
      <c r="DI41" s="131"/>
      <c r="DJ41" s="131"/>
      <c r="DK41" s="131"/>
      <c r="DL41" s="131"/>
      <c r="DM41" s="131"/>
      <c r="DN41" s="131"/>
      <c r="DO41" s="131"/>
      <c r="DP41" s="131"/>
      <c r="DQ41" s="131"/>
      <c r="DR41" s="131"/>
      <c r="DS41" s="131"/>
      <c r="DT41" s="131"/>
      <c r="DU41" s="131"/>
      <c r="DV41" s="131"/>
      <c r="DW41" s="131"/>
      <c r="DX41" s="131"/>
      <c r="DY41" s="131"/>
      <c r="DZ41" s="131"/>
      <c r="EA41" s="131"/>
      <c r="EB41" s="131"/>
      <c r="EC41" s="131"/>
      <c r="ED41" s="131"/>
      <c r="EE41" s="131"/>
      <c r="EF41" s="131"/>
      <c r="EG41" s="131"/>
      <c r="EH41" s="131"/>
      <c r="EI41" s="131"/>
      <c r="EJ41" s="131"/>
      <c r="EK41" s="131"/>
      <c r="EL41" s="131"/>
      <c r="EM41" s="131"/>
      <c r="EN41" s="131"/>
      <c r="EO41" s="131"/>
      <c r="EP41" s="131"/>
      <c r="EQ41" s="131"/>
      <c r="ER41" s="131"/>
      <c r="ES41" s="131"/>
      <c r="ET41" s="131"/>
      <c r="EU41" s="131"/>
      <c r="EV41" s="131"/>
      <c r="EW41" s="131"/>
      <c r="EX41" s="131"/>
      <c r="EY41" s="131"/>
      <c r="EZ41" s="131"/>
      <c r="FA41" s="131"/>
      <c r="FB41" s="131"/>
      <c r="FC41" s="131"/>
      <c r="FD41" s="131"/>
      <c r="FE41" s="131"/>
      <c r="FF41" s="131"/>
      <c r="FG41" s="131"/>
      <c r="FH41" s="131"/>
      <c r="FI41" s="131"/>
      <c r="FJ41" s="131"/>
      <c r="FK41" s="131"/>
      <c r="FL41" s="131"/>
      <c r="FM41" s="131"/>
      <c r="FN41" s="131"/>
      <c r="FO41" s="131"/>
      <c r="FP41" s="131"/>
      <c r="FQ41" s="131"/>
      <c r="FR41" s="131"/>
      <c r="FS41" s="131"/>
      <c r="FT41" s="131"/>
      <c r="FU41" s="131"/>
      <c r="FV41" s="131"/>
      <c r="FW41" s="131"/>
      <c r="FX41" s="131"/>
      <c r="FY41" s="131"/>
      <c r="FZ41" s="131"/>
      <c r="GA41" s="131"/>
      <c r="GB41" s="131"/>
      <c r="GC41" s="131"/>
      <c r="GD41" s="131"/>
      <c r="GE41" s="131"/>
      <c r="GF41" s="131"/>
      <c r="GG41" s="131"/>
      <c r="GH41" s="131"/>
      <c r="GI41" s="131"/>
      <c r="GJ41" s="131"/>
      <c r="GK41" s="131"/>
      <c r="GL41" s="131"/>
      <c r="GM41" s="131"/>
      <c r="GN41" s="131"/>
      <c r="GO41" s="131"/>
      <c r="GP41" s="131"/>
      <c r="GQ41" s="131"/>
      <c r="GR41" s="131"/>
      <c r="GS41" s="131"/>
      <c r="GT41" s="131"/>
      <c r="GU41" s="131"/>
      <c r="GV41" s="131"/>
      <c r="GW41" s="131"/>
      <c r="GX41" s="131"/>
      <c r="GY41" s="131"/>
      <c r="GZ41" s="131"/>
      <c r="HA41" s="131"/>
      <c r="HB41" s="131"/>
      <c r="HC41" s="131"/>
      <c r="HD41" s="131"/>
      <c r="HE41" s="131"/>
      <c r="HF41" s="131"/>
      <c r="HG41" s="131"/>
      <c r="HH41" s="131"/>
      <c r="HI41" s="131"/>
      <c r="HJ41" s="131"/>
      <c r="HK41" s="131"/>
      <c r="HL41" s="131"/>
      <c r="HO41" s="131"/>
      <c r="HP41" s="131"/>
      <c r="HQ41" s="131"/>
      <c r="HR41" s="131"/>
      <c r="HT41" s="1"/>
    </row>
    <row r="42" spans="1:237" ht="15" thickBot="1" x14ac:dyDescent="0.4">
      <c r="A42" s="131"/>
      <c r="B42" s="131"/>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1"/>
      <c r="BF42" s="131"/>
      <c r="BG42" s="131"/>
      <c r="BH42" s="131"/>
      <c r="BI42" s="131"/>
      <c r="BJ42" s="131"/>
      <c r="BK42" s="131"/>
      <c r="BL42" s="131"/>
      <c r="BM42" s="131"/>
      <c r="BN42" s="131"/>
      <c r="BO42" s="131"/>
      <c r="BP42" s="131"/>
      <c r="BQ42" s="131"/>
      <c r="BR42" s="131"/>
      <c r="BS42" s="131"/>
      <c r="BT42" s="131"/>
      <c r="BU42" s="131"/>
      <c r="BV42" s="131"/>
      <c r="BW42" s="131"/>
      <c r="BX42" s="131"/>
      <c r="BY42" s="131"/>
      <c r="BZ42" s="131"/>
      <c r="CA42" s="131"/>
      <c r="CB42" s="131"/>
      <c r="CC42" s="131"/>
      <c r="CD42" s="131"/>
      <c r="CE42" s="131"/>
      <c r="CF42" s="131"/>
      <c r="CG42" s="131"/>
      <c r="CH42" s="131"/>
      <c r="CI42" s="131"/>
      <c r="CJ42" s="131"/>
      <c r="CK42" s="131"/>
      <c r="CL42" s="131"/>
      <c r="CM42" s="131"/>
      <c r="CN42" s="131"/>
      <c r="CO42" s="131"/>
      <c r="CP42" s="131"/>
      <c r="CQ42" s="131"/>
      <c r="CR42" s="131"/>
      <c r="CS42" s="131"/>
      <c r="CT42" s="131"/>
      <c r="CU42" s="131"/>
      <c r="CV42" s="131"/>
      <c r="CW42" s="131"/>
      <c r="CX42" s="131"/>
      <c r="CY42" s="131"/>
      <c r="CZ42" s="131"/>
      <c r="DA42" s="131"/>
      <c r="DB42" s="131"/>
      <c r="DC42" s="131"/>
      <c r="DD42" s="131"/>
      <c r="DE42" s="131"/>
      <c r="DF42" s="131"/>
      <c r="DG42" s="131"/>
      <c r="DH42" s="131"/>
      <c r="DI42" s="131"/>
      <c r="DJ42" s="131"/>
      <c r="DK42" s="131"/>
      <c r="DL42" s="131"/>
      <c r="DM42" s="131"/>
      <c r="DN42" s="131"/>
      <c r="DO42" s="131"/>
      <c r="DP42" s="131"/>
      <c r="DQ42" s="131"/>
      <c r="DR42" s="131"/>
      <c r="DS42" s="131"/>
      <c r="DT42" s="131"/>
      <c r="DU42" s="131"/>
      <c r="DV42" s="131"/>
      <c r="DW42" s="131"/>
      <c r="DX42" s="131"/>
      <c r="DY42" s="131"/>
      <c r="DZ42" s="131"/>
      <c r="EA42" s="131"/>
      <c r="EB42" s="131"/>
      <c r="EC42" s="131"/>
      <c r="ED42" s="131"/>
      <c r="EE42" s="131"/>
      <c r="EF42" s="131"/>
      <c r="EG42" s="131"/>
      <c r="EH42" s="131"/>
      <c r="EI42" s="131"/>
      <c r="EJ42" s="131"/>
      <c r="EK42" s="131"/>
      <c r="EL42" s="131"/>
      <c r="EM42" s="131"/>
      <c r="EN42" s="131"/>
      <c r="EO42" s="131"/>
      <c r="EP42" s="131"/>
      <c r="EQ42" s="131"/>
      <c r="ER42" s="131"/>
      <c r="ES42" s="131"/>
      <c r="ET42" s="131"/>
      <c r="EU42" s="131"/>
      <c r="EV42" s="131"/>
      <c r="EW42" s="131"/>
      <c r="EX42" s="131"/>
      <c r="EY42" s="131"/>
      <c r="EZ42" s="131"/>
      <c r="FA42" s="131"/>
      <c r="FB42" s="131"/>
      <c r="FC42" s="131"/>
      <c r="FD42" s="131"/>
      <c r="FE42" s="131"/>
      <c r="FF42" s="131"/>
      <c r="FG42" s="131"/>
      <c r="FH42" s="131"/>
      <c r="FI42" s="131"/>
      <c r="FJ42" s="131"/>
      <c r="FK42" s="131"/>
      <c r="FL42" s="131"/>
      <c r="FM42" s="131"/>
      <c r="FN42" s="131"/>
      <c r="FO42" s="131"/>
      <c r="FP42" s="131"/>
      <c r="FQ42" s="131"/>
      <c r="FR42" s="131"/>
      <c r="FS42" s="131"/>
      <c r="FT42" s="131"/>
      <c r="FU42" s="131"/>
      <c r="FV42" s="131"/>
      <c r="FW42" s="131"/>
      <c r="FX42" s="131"/>
      <c r="FY42" s="131"/>
      <c r="FZ42" s="131"/>
      <c r="GA42" s="131"/>
      <c r="GB42" s="131"/>
      <c r="GC42" s="131"/>
      <c r="GD42" s="131"/>
      <c r="GE42" s="131"/>
      <c r="GF42" s="131"/>
      <c r="GG42" s="131"/>
      <c r="GH42" s="131"/>
      <c r="GI42" s="131"/>
      <c r="GJ42" s="131"/>
      <c r="GK42" s="131"/>
      <c r="GL42" s="131"/>
      <c r="GM42" s="131"/>
      <c r="GN42" s="131"/>
      <c r="GO42" s="131"/>
      <c r="GP42" s="131"/>
      <c r="GQ42" s="131"/>
      <c r="GR42" s="131"/>
      <c r="GS42" s="131"/>
      <c r="GT42" s="131"/>
      <c r="GU42" s="131"/>
      <c r="GV42" s="131"/>
      <c r="GW42" s="131"/>
      <c r="GX42" s="131"/>
      <c r="GY42" s="131"/>
      <c r="GZ42" s="131"/>
      <c r="HA42" s="131"/>
      <c r="HB42" s="131"/>
      <c r="HC42" s="131"/>
      <c r="HD42" s="131"/>
      <c r="HE42" s="131"/>
      <c r="HF42" s="131"/>
      <c r="HG42" s="131"/>
      <c r="HH42" s="131"/>
      <c r="HI42" s="131"/>
      <c r="HJ42" s="131"/>
      <c r="HK42" s="131"/>
      <c r="HL42" s="131"/>
      <c r="HO42" s="131"/>
      <c r="HP42" s="131"/>
      <c r="HQ42" s="131"/>
      <c r="HR42" s="131"/>
      <c r="HT42" s="1"/>
    </row>
    <row r="43" spans="1:237" ht="15" thickBot="1" x14ac:dyDescent="0.4">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1"/>
      <c r="BF43" s="131"/>
      <c r="BG43" s="131"/>
      <c r="BH43" s="131"/>
      <c r="BI43" s="131"/>
      <c r="BJ43" s="131"/>
      <c r="BK43" s="131"/>
      <c r="BL43" s="131"/>
      <c r="BM43" s="131"/>
      <c r="BN43" s="131"/>
      <c r="BO43" s="131"/>
      <c r="BP43" s="131"/>
      <c r="BQ43" s="131"/>
      <c r="BR43" s="131"/>
      <c r="BS43" s="131"/>
      <c r="BT43" s="131"/>
      <c r="BU43" s="131"/>
      <c r="BV43" s="131"/>
      <c r="BW43" s="131"/>
      <c r="BX43" s="131"/>
      <c r="BY43" s="131"/>
      <c r="BZ43" s="131"/>
      <c r="CA43" s="131"/>
      <c r="CB43" s="131"/>
      <c r="CC43" s="131"/>
      <c r="CD43" s="131"/>
      <c r="CE43" s="131"/>
      <c r="CF43" s="131"/>
      <c r="CG43" s="131"/>
      <c r="CH43" s="131"/>
      <c r="CI43" s="131"/>
      <c r="CJ43" s="131"/>
      <c r="CK43" s="131"/>
      <c r="CL43" s="131"/>
      <c r="CM43" s="131"/>
      <c r="CN43" s="131"/>
      <c r="CO43" s="131"/>
      <c r="CP43" s="131"/>
      <c r="CQ43" s="131"/>
      <c r="CR43" s="131"/>
      <c r="CS43" s="131"/>
      <c r="CT43" s="131"/>
      <c r="CU43" s="131"/>
      <c r="CV43" s="131"/>
      <c r="CW43" s="131"/>
      <c r="CX43" s="131"/>
      <c r="CY43" s="131"/>
      <c r="CZ43" s="131"/>
      <c r="DA43" s="131"/>
      <c r="DB43" s="131"/>
      <c r="DC43" s="131"/>
      <c r="DD43" s="131"/>
      <c r="DE43" s="131"/>
      <c r="DF43" s="131"/>
      <c r="DG43" s="131"/>
      <c r="DH43" s="131"/>
      <c r="DI43" s="131"/>
      <c r="DJ43" s="131"/>
      <c r="DK43" s="131"/>
      <c r="DL43" s="131"/>
      <c r="DM43" s="131"/>
      <c r="DN43" s="131"/>
      <c r="DO43" s="131"/>
      <c r="DP43" s="131"/>
      <c r="DQ43" s="131"/>
      <c r="DR43" s="131"/>
      <c r="DS43" s="131"/>
      <c r="DT43" s="131"/>
      <c r="DU43" s="131"/>
      <c r="DV43" s="131"/>
      <c r="DW43" s="131"/>
      <c r="DX43" s="131"/>
      <c r="DY43" s="131"/>
      <c r="DZ43" s="131"/>
      <c r="EA43" s="131"/>
      <c r="EB43" s="131"/>
      <c r="EC43" s="131"/>
      <c r="ED43" s="131"/>
      <c r="EE43" s="131"/>
      <c r="EF43" s="131"/>
      <c r="EG43" s="131"/>
      <c r="EH43" s="131"/>
      <c r="EI43" s="131"/>
      <c r="EJ43" s="131"/>
      <c r="EK43" s="131"/>
      <c r="EL43" s="131"/>
      <c r="EM43" s="131"/>
      <c r="EN43" s="131"/>
      <c r="EO43" s="131"/>
      <c r="EP43" s="131"/>
      <c r="EQ43" s="131"/>
      <c r="ER43" s="131"/>
      <c r="ES43" s="131"/>
      <c r="ET43" s="131"/>
      <c r="EU43" s="131"/>
      <c r="EV43" s="131"/>
      <c r="EW43" s="131"/>
      <c r="EX43" s="131"/>
      <c r="EY43" s="131"/>
      <c r="EZ43" s="131"/>
      <c r="FA43" s="131"/>
      <c r="FB43" s="131"/>
      <c r="FC43" s="131"/>
      <c r="FD43" s="131"/>
      <c r="FE43" s="131"/>
      <c r="FF43" s="131"/>
      <c r="FG43" s="131"/>
      <c r="FH43" s="131"/>
      <c r="FI43" s="131"/>
      <c r="FJ43" s="131"/>
      <c r="FK43" s="131"/>
      <c r="FL43" s="131"/>
      <c r="FM43" s="131"/>
      <c r="FN43" s="131"/>
      <c r="FO43" s="131"/>
      <c r="FP43" s="131"/>
      <c r="FQ43" s="131"/>
      <c r="FR43" s="131"/>
      <c r="FS43" s="131"/>
      <c r="FT43" s="131"/>
      <c r="FU43" s="131"/>
      <c r="FV43" s="131"/>
      <c r="FW43" s="131"/>
      <c r="FX43" s="131"/>
      <c r="FY43" s="131"/>
      <c r="FZ43" s="131"/>
      <c r="GA43" s="131"/>
      <c r="GB43" s="131"/>
      <c r="GC43" s="131"/>
      <c r="GD43" s="131"/>
      <c r="GE43" s="131"/>
      <c r="GF43" s="131"/>
      <c r="GG43" s="131"/>
      <c r="GH43" s="131"/>
      <c r="GI43" s="131"/>
      <c r="GJ43" s="131"/>
      <c r="GK43" s="131"/>
      <c r="GL43" s="131"/>
      <c r="GM43" s="131"/>
      <c r="GN43" s="131"/>
      <c r="GO43" s="131"/>
      <c r="GP43" s="131"/>
      <c r="GQ43" s="131"/>
      <c r="GR43" s="131"/>
      <c r="GS43" s="131"/>
      <c r="GT43" s="131"/>
      <c r="GU43" s="131"/>
      <c r="GV43" s="131"/>
      <c r="GW43" s="131"/>
      <c r="GX43" s="131"/>
      <c r="GY43" s="131"/>
      <c r="GZ43" s="131"/>
      <c r="HA43" s="131"/>
      <c r="HB43" s="131"/>
      <c r="HC43" s="131"/>
      <c r="HD43" s="131"/>
      <c r="HE43" s="131"/>
      <c r="HF43" s="131"/>
      <c r="HG43" s="131"/>
      <c r="HH43" s="131"/>
      <c r="HI43" s="131"/>
      <c r="HJ43" s="131"/>
      <c r="HK43" s="131"/>
      <c r="HL43" s="131"/>
      <c r="HO43" s="131"/>
      <c r="HP43" s="131"/>
      <c r="HQ43" s="131"/>
      <c r="HR43" s="131"/>
      <c r="HT43" s="1"/>
    </row>
    <row r="44" spans="1:237" ht="15" thickBot="1" x14ac:dyDescent="0.4">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1"/>
      <c r="BF44" s="131"/>
      <c r="BG44" s="131"/>
      <c r="BH44" s="131"/>
      <c r="BI44" s="131"/>
      <c r="BJ44" s="131"/>
      <c r="BK44" s="131"/>
      <c r="BL44" s="131"/>
      <c r="BM44" s="131"/>
      <c r="BN44" s="131"/>
      <c r="BO44" s="131"/>
      <c r="BP44" s="131"/>
      <c r="BQ44" s="131"/>
      <c r="BR44" s="131"/>
      <c r="BS44" s="131"/>
      <c r="BT44" s="131"/>
      <c r="BU44" s="131"/>
      <c r="BV44" s="131"/>
      <c r="BW44" s="131"/>
      <c r="BX44" s="131"/>
      <c r="BY44" s="131"/>
      <c r="BZ44" s="131"/>
      <c r="CA44" s="131"/>
      <c r="CB44" s="131"/>
      <c r="CC44" s="131"/>
      <c r="CD44" s="131"/>
      <c r="CE44" s="131"/>
      <c r="CF44" s="131"/>
      <c r="CG44" s="131"/>
      <c r="CH44" s="131"/>
      <c r="CI44" s="131"/>
      <c r="CJ44" s="131"/>
      <c r="CK44" s="131"/>
      <c r="CL44" s="131"/>
      <c r="CM44" s="131"/>
      <c r="CN44" s="131"/>
      <c r="CO44" s="131"/>
      <c r="CP44" s="131"/>
      <c r="CQ44" s="131"/>
      <c r="CR44" s="131"/>
      <c r="CS44" s="131"/>
      <c r="CT44" s="131"/>
      <c r="CU44" s="131"/>
      <c r="CV44" s="131"/>
      <c r="CW44" s="131"/>
      <c r="CX44" s="131"/>
      <c r="CY44" s="131"/>
      <c r="CZ44" s="131"/>
      <c r="DA44" s="131"/>
      <c r="DB44" s="131"/>
      <c r="DC44" s="131"/>
      <c r="DD44" s="131"/>
      <c r="DE44" s="131"/>
      <c r="DF44" s="131"/>
      <c r="DG44" s="131"/>
      <c r="DH44" s="131"/>
      <c r="DI44" s="131"/>
      <c r="DJ44" s="131"/>
      <c r="DK44" s="131"/>
      <c r="DL44" s="131"/>
      <c r="DM44" s="131"/>
      <c r="DN44" s="131"/>
      <c r="DO44" s="131"/>
      <c r="DP44" s="131"/>
      <c r="DQ44" s="131"/>
      <c r="DR44" s="131"/>
      <c r="DS44" s="131"/>
      <c r="DT44" s="131"/>
      <c r="DU44" s="131"/>
      <c r="DV44" s="131"/>
      <c r="DW44" s="131"/>
      <c r="DX44" s="131"/>
      <c r="DY44" s="131"/>
      <c r="DZ44" s="131"/>
      <c r="EA44" s="131"/>
      <c r="EB44" s="131"/>
      <c r="EC44" s="131"/>
      <c r="ED44" s="131"/>
      <c r="EE44" s="131"/>
      <c r="EF44" s="131"/>
      <c r="EG44" s="131"/>
      <c r="EH44" s="131"/>
      <c r="EI44" s="131"/>
      <c r="EJ44" s="131"/>
      <c r="EK44" s="131"/>
      <c r="EL44" s="131"/>
      <c r="EM44" s="131"/>
      <c r="EN44" s="131"/>
      <c r="EO44" s="131"/>
      <c r="EP44" s="131"/>
      <c r="EQ44" s="131"/>
      <c r="ER44" s="131"/>
      <c r="ES44" s="131"/>
      <c r="ET44" s="131"/>
      <c r="EU44" s="131"/>
      <c r="EV44" s="131"/>
      <c r="EW44" s="131"/>
      <c r="EX44" s="131"/>
      <c r="EY44" s="131"/>
      <c r="EZ44" s="131"/>
      <c r="FA44" s="131"/>
      <c r="FB44" s="131"/>
      <c r="FC44" s="131"/>
      <c r="FD44" s="131"/>
      <c r="FE44" s="131"/>
      <c r="FF44" s="131"/>
      <c r="FG44" s="131"/>
      <c r="FH44" s="131"/>
      <c r="FI44" s="131"/>
      <c r="FJ44" s="131"/>
      <c r="FK44" s="131"/>
      <c r="FL44" s="131"/>
      <c r="FM44" s="131"/>
      <c r="FN44" s="131"/>
      <c r="FO44" s="131"/>
      <c r="FP44" s="131"/>
      <c r="FQ44" s="131"/>
      <c r="FR44" s="131"/>
      <c r="FS44" s="131"/>
      <c r="FT44" s="131"/>
      <c r="FU44" s="131"/>
      <c r="FV44" s="131"/>
      <c r="FW44" s="131"/>
      <c r="FX44" s="131"/>
      <c r="FY44" s="131"/>
      <c r="FZ44" s="131"/>
      <c r="GA44" s="131"/>
      <c r="GB44" s="131"/>
      <c r="GC44" s="131"/>
      <c r="GD44" s="131"/>
      <c r="GE44" s="131"/>
      <c r="GF44" s="131"/>
      <c r="GG44" s="131"/>
      <c r="GH44" s="131"/>
      <c r="GI44" s="131"/>
      <c r="GJ44" s="131"/>
      <c r="GK44" s="131"/>
      <c r="GL44" s="131"/>
      <c r="GM44" s="131"/>
      <c r="GN44" s="131"/>
      <c r="GO44" s="131"/>
      <c r="GP44" s="131"/>
      <c r="GQ44" s="131"/>
      <c r="GR44" s="131"/>
      <c r="GS44" s="131"/>
      <c r="GT44" s="131"/>
      <c r="GU44" s="131"/>
      <c r="GV44" s="131"/>
      <c r="GW44" s="131"/>
      <c r="GX44" s="131"/>
      <c r="GY44" s="131"/>
      <c r="GZ44" s="131"/>
      <c r="HA44" s="131"/>
      <c r="HB44" s="131"/>
      <c r="HC44" s="131"/>
      <c r="HD44" s="131"/>
      <c r="HE44" s="131"/>
      <c r="HF44" s="131"/>
      <c r="HG44" s="131"/>
      <c r="HH44" s="131"/>
      <c r="HI44" s="131"/>
      <c r="HJ44" s="131"/>
      <c r="HK44" s="131"/>
      <c r="HL44" s="131"/>
      <c r="HO44" s="131"/>
      <c r="HP44" s="131"/>
      <c r="HQ44" s="131"/>
    </row>
    <row r="45" spans="1:237" ht="15" thickBot="1" x14ac:dyDescent="0.4">
      <c r="A45" s="131"/>
      <c r="B45" s="131"/>
      <c r="C45" s="131"/>
      <c r="D45" s="131"/>
      <c r="E45" s="131"/>
      <c r="F45" s="131"/>
      <c r="G45" s="131"/>
      <c r="H45" s="131"/>
      <c r="I45" s="131"/>
      <c r="J45" s="131"/>
      <c r="K45" s="131"/>
      <c r="L45" s="131"/>
      <c r="M45" s="131"/>
      <c r="N45" s="131"/>
      <c r="O45" s="131"/>
      <c r="P45" s="131"/>
      <c r="Q45" s="131"/>
      <c r="R45" s="131"/>
      <c r="S45" s="131"/>
      <c r="T45" s="131"/>
      <c r="U45" s="131"/>
      <c r="V45" s="131"/>
      <c r="W45" s="131"/>
      <c r="X45" s="131"/>
      <c r="Y45" s="131"/>
      <c r="Z45" s="131"/>
      <c r="AA45" s="131"/>
      <c r="AB45" s="131"/>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1"/>
      <c r="BF45" s="131"/>
      <c r="BG45" s="131"/>
      <c r="BH45" s="131"/>
      <c r="BI45" s="131"/>
      <c r="BJ45" s="131"/>
      <c r="BK45" s="131"/>
      <c r="BL45" s="131"/>
      <c r="BM45" s="131"/>
      <c r="BN45" s="131"/>
      <c r="BO45" s="131"/>
      <c r="BP45" s="131"/>
      <c r="BQ45" s="131"/>
      <c r="BR45" s="131"/>
      <c r="BS45" s="131"/>
      <c r="BT45" s="131"/>
      <c r="BU45" s="131"/>
      <c r="BV45" s="131"/>
      <c r="BW45" s="131"/>
      <c r="BX45" s="131"/>
      <c r="BY45" s="131"/>
      <c r="BZ45" s="131"/>
      <c r="CA45" s="131"/>
      <c r="CB45" s="131"/>
      <c r="CC45" s="131"/>
      <c r="CD45" s="131"/>
      <c r="CE45" s="131"/>
      <c r="CF45" s="131"/>
      <c r="CG45" s="131"/>
      <c r="CH45" s="131"/>
      <c r="CI45" s="131"/>
      <c r="CJ45" s="131"/>
      <c r="CK45" s="131"/>
      <c r="CL45" s="131"/>
      <c r="CM45" s="131"/>
      <c r="CN45" s="131"/>
      <c r="CO45" s="131"/>
      <c r="CP45" s="131"/>
      <c r="CQ45" s="131"/>
      <c r="CR45" s="131"/>
      <c r="CS45" s="131"/>
      <c r="CT45" s="131"/>
      <c r="CU45" s="131"/>
      <c r="CV45" s="131"/>
      <c r="CW45" s="131"/>
      <c r="CX45" s="131"/>
      <c r="CY45" s="131"/>
      <c r="CZ45" s="131"/>
      <c r="DA45" s="131"/>
      <c r="DB45" s="131"/>
      <c r="DC45" s="131"/>
      <c r="DD45" s="131"/>
      <c r="DE45" s="131"/>
      <c r="DF45" s="131"/>
      <c r="DG45" s="131"/>
      <c r="DH45" s="131"/>
      <c r="DI45" s="131"/>
      <c r="DJ45" s="131"/>
      <c r="DK45" s="131"/>
      <c r="DL45" s="131"/>
      <c r="DM45" s="131"/>
      <c r="DN45" s="131"/>
      <c r="DO45" s="131"/>
      <c r="DP45" s="131"/>
      <c r="DQ45" s="131"/>
      <c r="DR45" s="131"/>
      <c r="DS45" s="131"/>
      <c r="DT45" s="131"/>
      <c r="DU45" s="131"/>
      <c r="DV45" s="131"/>
      <c r="DW45" s="131"/>
      <c r="DX45" s="131"/>
      <c r="DY45" s="131"/>
      <c r="DZ45" s="131"/>
      <c r="EA45" s="131"/>
      <c r="EB45" s="131"/>
      <c r="EC45" s="131"/>
      <c r="ED45" s="131"/>
      <c r="EE45" s="131"/>
      <c r="EF45" s="131"/>
      <c r="EG45" s="131"/>
      <c r="EH45" s="131"/>
      <c r="EI45" s="131"/>
      <c r="EJ45" s="131"/>
      <c r="EK45" s="131"/>
      <c r="EL45" s="131"/>
      <c r="EM45" s="131"/>
      <c r="EN45" s="131"/>
      <c r="EO45" s="131"/>
      <c r="EP45" s="131"/>
      <c r="EQ45" s="131"/>
      <c r="ER45" s="131"/>
      <c r="ES45" s="131"/>
      <c r="ET45" s="131"/>
      <c r="EU45" s="131"/>
      <c r="EV45" s="131"/>
      <c r="EW45" s="131"/>
      <c r="EX45" s="131"/>
      <c r="EY45" s="131"/>
      <c r="EZ45" s="131"/>
      <c r="FA45" s="131"/>
      <c r="FB45" s="131"/>
      <c r="FC45" s="131"/>
      <c r="FD45" s="131"/>
      <c r="FE45" s="131"/>
      <c r="FF45" s="131"/>
      <c r="FG45" s="131"/>
      <c r="FH45" s="131"/>
      <c r="FI45" s="131"/>
      <c r="FJ45" s="131"/>
      <c r="FK45" s="131"/>
      <c r="FL45" s="131"/>
      <c r="FM45" s="131"/>
      <c r="FN45" s="131"/>
      <c r="FO45" s="131"/>
      <c r="FP45" s="131"/>
      <c r="FQ45" s="131"/>
      <c r="FR45" s="131"/>
      <c r="FS45" s="131"/>
      <c r="FT45" s="131"/>
      <c r="FU45" s="131"/>
      <c r="FV45" s="131"/>
      <c r="FW45" s="131"/>
      <c r="FX45" s="131"/>
      <c r="FY45" s="131"/>
      <c r="FZ45" s="131"/>
      <c r="GA45" s="131"/>
      <c r="GB45" s="131"/>
      <c r="GC45" s="131"/>
      <c r="GD45" s="131"/>
      <c r="GE45" s="131"/>
      <c r="GF45" s="131"/>
      <c r="GG45" s="131"/>
      <c r="GH45" s="131"/>
      <c r="GI45" s="131"/>
      <c r="GJ45" s="131"/>
      <c r="GK45" s="131"/>
      <c r="GL45" s="131"/>
      <c r="GM45" s="131"/>
      <c r="GN45" s="131"/>
      <c r="GO45" s="131"/>
      <c r="GP45" s="131"/>
      <c r="GQ45" s="131"/>
      <c r="GR45" s="131"/>
      <c r="GS45" s="131"/>
      <c r="GT45" s="131"/>
      <c r="GU45" s="131"/>
      <c r="GV45" s="131"/>
      <c r="GW45" s="131"/>
      <c r="GX45" s="131"/>
      <c r="GY45" s="131"/>
      <c r="GZ45" s="131"/>
      <c r="HA45" s="131"/>
      <c r="HB45" s="131"/>
      <c r="HC45" s="131"/>
      <c r="HD45" s="131"/>
      <c r="HE45" s="131"/>
      <c r="HF45" s="131"/>
      <c r="HG45" s="131"/>
      <c r="HH45" s="131"/>
      <c r="HI45" s="131"/>
      <c r="HJ45" s="131"/>
      <c r="HK45" s="131"/>
      <c r="HL45" s="131"/>
      <c r="HO45" s="131"/>
      <c r="HP45" s="131"/>
      <c r="HQ45" s="131"/>
    </row>
    <row r="46" spans="1:237" ht="15" thickBot="1" x14ac:dyDescent="0.4">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31"/>
      <c r="AK46" s="131"/>
      <c r="AL46" s="131"/>
      <c r="AM46" s="131"/>
      <c r="AN46" s="131"/>
      <c r="AO46" s="131"/>
      <c r="AP46" s="131"/>
      <c r="AQ46" s="131"/>
      <c r="AR46" s="131"/>
      <c r="AS46" s="131"/>
      <c r="AT46" s="131"/>
      <c r="AU46" s="131"/>
      <c r="AV46" s="131"/>
      <c r="AW46" s="131"/>
      <c r="AX46" s="131"/>
      <c r="AY46" s="131"/>
      <c r="AZ46" s="131"/>
      <c r="BA46" s="131"/>
      <c r="BB46" s="131"/>
      <c r="BC46" s="131"/>
      <c r="BD46" s="131"/>
      <c r="BE46" s="131"/>
      <c r="BF46" s="131"/>
      <c r="BG46" s="131"/>
      <c r="BH46" s="131"/>
      <c r="BI46" s="131"/>
      <c r="BJ46" s="131"/>
      <c r="BK46" s="131"/>
      <c r="BL46" s="131"/>
      <c r="BM46" s="131"/>
      <c r="BN46" s="131"/>
      <c r="BO46" s="131"/>
      <c r="BP46" s="131"/>
      <c r="BQ46" s="131"/>
      <c r="BR46" s="131"/>
      <c r="BS46" s="131"/>
      <c r="BT46" s="131"/>
      <c r="BU46" s="131"/>
      <c r="BV46" s="131"/>
      <c r="BW46" s="131"/>
      <c r="BX46" s="131"/>
      <c r="BY46" s="131"/>
      <c r="BZ46" s="131"/>
      <c r="CA46" s="131"/>
      <c r="CB46" s="131"/>
      <c r="CC46" s="131"/>
      <c r="CD46" s="131"/>
      <c r="CE46" s="131"/>
      <c r="CF46" s="131"/>
      <c r="CG46" s="131"/>
      <c r="CH46" s="131"/>
      <c r="CI46" s="131"/>
      <c r="CJ46" s="131"/>
      <c r="CK46" s="131"/>
      <c r="CL46" s="131"/>
      <c r="CM46" s="131"/>
      <c r="CN46" s="131"/>
      <c r="CO46" s="131"/>
      <c r="CP46" s="131"/>
      <c r="CQ46" s="131"/>
      <c r="CR46" s="131"/>
      <c r="CS46" s="131"/>
      <c r="CT46" s="131"/>
      <c r="CU46" s="131"/>
      <c r="CV46" s="131"/>
      <c r="CW46" s="131"/>
      <c r="CX46" s="131"/>
      <c r="CY46" s="131"/>
      <c r="CZ46" s="131"/>
      <c r="DA46" s="131"/>
      <c r="DB46" s="131"/>
      <c r="DC46" s="131"/>
      <c r="DD46" s="131"/>
      <c r="DE46" s="131"/>
      <c r="DF46" s="131"/>
      <c r="DG46" s="131"/>
      <c r="DH46" s="131"/>
      <c r="DI46" s="131"/>
      <c r="DJ46" s="131"/>
      <c r="DK46" s="131"/>
      <c r="DL46" s="131"/>
      <c r="DM46" s="131"/>
      <c r="DN46" s="131"/>
      <c r="DO46" s="131"/>
      <c r="DP46" s="131"/>
      <c r="DQ46" s="131"/>
      <c r="DR46" s="131"/>
      <c r="DS46" s="131"/>
      <c r="DT46" s="131"/>
      <c r="DU46" s="131"/>
      <c r="DV46" s="131"/>
      <c r="DW46" s="131"/>
      <c r="DX46" s="131"/>
      <c r="DY46" s="131"/>
      <c r="DZ46" s="131"/>
      <c r="EA46" s="131"/>
      <c r="EB46" s="131"/>
      <c r="EC46" s="131"/>
      <c r="ED46" s="131"/>
      <c r="EE46" s="131"/>
      <c r="EF46" s="131"/>
      <c r="EG46" s="131"/>
      <c r="EH46" s="131"/>
      <c r="EI46" s="131"/>
      <c r="EJ46" s="131"/>
      <c r="EK46" s="131"/>
      <c r="EL46" s="131"/>
      <c r="EM46" s="131"/>
      <c r="EN46" s="131"/>
      <c r="EO46" s="131"/>
      <c r="EP46" s="131"/>
      <c r="EQ46" s="131"/>
      <c r="ER46" s="131"/>
      <c r="ES46" s="131"/>
      <c r="ET46" s="131"/>
      <c r="EU46" s="131"/>
      <c r="EV46" s="131"/>
      <c r="EW46" s="131"/>
      <c r="EX46" s="131"/>
      <c r="EY46" s="131"/>
      <c r="EZ46" s="131"/>
      <c r="FA46" s="131"/>
      <c r="FB46" s="131"/>
      <c r="FC46" s="131"/>
      <c r="FD46" s="131"/>
      <c r="FE46" s="131"/>
      <c r="FF46" s="131"/>
      <c r="FG46" s="131"/>
      <c r="FH46" s="131"/>
      <c r="FI46" s="131"/>
      <c r="FJ46" s="131"/>
      <c r="FK46" s="131"/>
      <c r="FL46" s="131"/>
      <c r="FM46" s="131"/>
      <c r="FN46" s="131"/>
      <c r="FO46" s="131"/>
      <c r="FP46" s="131"/>
      <c r="FQ46" s="131"/>
      <c r="FR46" s="131"/>
      <c r="FS46" s="131"/>
      <c r="FT46" s="131"/>
      <c r="FU46" s="131"/>
      <c r="FV46" s="131"/>
      <c r="FW46" s="131"/>
      <c r="FX46" s="131"/>
      <c r="FY46" s="131"/>
      <c r="FZ46" s="131"/>
      <c r="GA46" s="131"/>
      <c r="GB46" s="131"/>
      <c r="GC46" s="131"/>
      <c r="GD46" s="131"/>
      <c r="GE46" s="131"/>
      <c r="GF46" s="131"/>
      <c r="GG46" s="131"/>
      <c r="GH46" s="131"/>
      <c r="GI46" s="131"/>
      <c r="GJ46" s="131"/>
      <c r="GK46" s="131"/>
      <c r="GL46" s="131"/>
      <c r="GM46" s="131"/>
      <c r="GN46" s="131"/>
      <c r="GO46" s="131"/>
      <c r="GP46" s="131"/>
      <c r="GQ46" s="131"/>
      <c r="GR46" s="131"/>
      <c r="GS46" s="131"/>
      <c r="GT46" s="131"/>
      <c r="GU46" s="131"/>
      <c r="GV46" s="131"/>
      <c r="GW46" s="131"/>
      <c r="GX46" s="131"/>
      <c r="GY46" s="131"/>
      <c r="GZ46" s="131"/>
      <c r="HA46" s="131"/>
      <c r="HB46" s="131"/>
      <c r="HC46" s="131"/>
      <c r="HD46" s="131"/>
      <c r="HE46" s="131"/>
      <c r="HF46" s="131"/>
      <c r="HG46" s="131"/>
      <c r="HH46" s="131"/>
      <c r="HI46" s="131"/>
      <c r="HJ46" s="131"/>
      <c r="HK46" s="131"/>
      <c r="HL46" s="131"/>
      <c r="HO46" s="131"/>
      <c r="HP46" s="131"/>
      <c r="HQ46" s="131"/>
    </row>
    <row r="47" spans="1:237" ht="15" thickBot="1" x14ac:dyDescent="0.4">
      <c r="A47" s="131"/>
      <c r="B47" s="131"/>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31"/>
      <c r="AK47" s="131"/>
      <c r="AL47" s="131"/>
      <c r="AM47" s="131"/>
      <c r="AN47" s="131"/>
      <c r="AO47" s="131"/>
      <c r="AP47" s="131"/>
      <c r="AQ47" s="131"/>
      <c r="AR47" s="131"/>
      <c r="AS47" s="131"/>
      <c r="AT47" s="131"/>
      <c r="AU47" s="131"/>
      <c r="AV47" s="131"/>
      <c r="AW47" s="131"/>
      <c r="AX47" s="131"/>
      <c r="AY47" s="131"/>
      <c r="AZ47" s="131"/>
      <c r="BA47" s="131"/>
      <c r="BB47" s="131"/>
      <c r="BC47" s="131"/>
      <c r="BD47" s="131"/>
      <c r="BE47" s="131"/>
      <c r="BF47" s="131"/>
      <c r="BG47" s="131"/>
      <c r="BH47" s="131"/>
      <c r="BI47" s="131"/>
      <c r="BJ47" s="131"/>
      <c r="BK47" s="131"/>
      <c r="BL47" s="131"/>
      <c r="BM47" s="131"/>
      <c r="BN47" s="131"/>
      <c r="BO47" s="131"/>
      <c r="BP47" s="131"/>
      <c r="BQ47" s="131"/>
      <c r="BR47" s="131"/>
      <c r="BS47" s="131"/>
      <c r="BT47" s="131"/>
      <c r="BU47" s="131"/>
      <c r="BV47" s="131"/>
      <c r="BW47" s="131"/>
      <c r="BX47" s="131"/>
      <c r="BY47" s="131"/>
      <c r="BZ47" s="131"/>
      <c r="CA47" s="131"/>
      <c r="CB47" s="131"/>
      <c r="CC47" s="131"/>
      <c r="CD47" s="131"/>
      <c r="CE47" s="131"/>
      <c r="CF47" s="131"/>
      <c r="CG47" s="131"/>
      <c r="CH47" s="131"/>
      <c r="CI47" s="131"/>
      <c r="CJ47" s="131"/>
      <c r="CK47" s="131"/>
      <c r="CL47" s="131"/>
      <c r="CM47" s="131"/>
      <c r="CN47" s="131"/>
      <c r="CO47" s="131"/>
      <c r="CP47" s="131"/>
      <c r="CQ47" s="131"/>
      <c r="CR47" s="131"/>
      <c r="CS47" s="131"/>
      <c r="CT47" s="131"/>
      <c r="CU47" s="131"/>
      <c r="CV47" s="131"/>
      <c r="CW47" s="131"/>
      <c r="CX47" s="131"/>
      <c r="CY47" s="131"/>
      <c r="CZ47" s="131"/>
      <c r="DA47" s="131"/>
      <c r="DB47" s="131"/>
      <c r="DC47" s="131"/>
      <c r="DD47" s="131"/>
      <c r="DE47" s="131"/>
      <c r="DF47" s="131"/>
      <c r="DG47" s="131"/>
      <c r="DH47" s="131"/>
      <c r="DI47" s="131"/>
      <c r="DJ47" s="131"/>
      <c r="DK47" s="131"/>
      <c r="DL47" s="131"/>
      <c r="DM47" s="131"/>
      <c r="DN47" s="131"/>
      <c r="DO47" s="131"/>
      <c r="DP47" s="131"/>
      <c r="DQ47" s="131"/>
      <c r="DR47" s="131"/>
      <c r="DS47" s="131"/>
      <c r="DT47" s="131"/>
      <c r="DU47" s="131"/>
      <c r="DV47" s="131"/>
      <c r="DW47" s="131"/>
      <c r="DX47" s="131"/>
      <c r="DY47" s="131"/>
      <c r="DZ47" s="131"/>
      <c r="EA47" s="131"/>
      <c r="EB47" s="131"/>
      <c r="EC47" s="131"/>
      <c r="ED47" s="131"/>
      <c r="EE47" s="131"/>
      <c r="EF47" s="131"/>
      <c r="EG47" s="131"/>
      <c r="EH47" s="131"/>
      <c r="EI47" s="131"/>
      <c r="EJ47" s="131"/>
      <c r="EK47" s="131"/>
      <c r="EL47" s="131"/>
      <c r="EM47" s="131"/>
      <c r="EN47" s="131"/>
      <c r="EO47" s="131"/>
      <c r="EP47" s="131"/>
      <c r="EQ47" s="131"/>
      <c r="ER47" s="131"/>
      <c r="ES47" s="131"/>
      <c r="ET47" s="131"/>
      <c r="EU47" s="131"/>
      <c r="EV47" s="131"/>
      <c r="EW47" s="131"/>
      <c r="EX47" s="131"/>
      <c r="EY47" s="131"/>
      <c r="EZ47" s="131"/>
      <c r="FA47" s="131"/>
      <c r="FB47" s="131"/>
      <c r="FC47" s="131"/>
      <c r="FD47" s="131"/>
      <c r="FE47" s="131"/>
      <c r="FF47" s="131"/>
      <c r="FG47" s="131"/>
      <c r="FH47" s="131"/>
      <c r="FI47" s="131"/>
      <c r="FJ47" s="131"/>
      <c r="FK47" s="131"/>
      <c r="FL47" s="131"/>
      <c r="FM47" s="131"/>
      <c r="FN47" s="131"/>
      <c r="FO47" s="131"/>
      <c r="FP47" s="131"/>
      <c r="FQ47" s="131"/>
      <c r="FR47" s="131"/>
      <c r="FS47" s="131"/>
      <c r="FT47" s="131"/>
      <c r="FU47" s="131"/>
      <c r="FV47" s="131"/>
      <c r="FW47" s="131"/>
      <c r="FX47" s="131"/>
      <c r="FY47" s="131"/>
      <c r="FZ47" s="131"/>
      <c r="GA47" s="131"/>
      <c r="GB47" s="131"/>
      <c r="GC47" s="131"/>
      <c r="GD47" s="131"/>
      <c r="GE47" s="131"/>
      <c r="GF47" s="131"/>
      <c r="GG47" s="131"/>
      <c r="GH47" s="131"/>
      <c r="GI47" s="131"/>
      <c r="GJ47" s="131"/>
      <c r="GK47" s="131"/>
      <c r="GL47" s="131"/>
      <c r="GM47" s="131"/>
      <c r="GN47" s="131"/>
      <c r="GO47" s="131"/>
      <c r="GP47" s="131"/>
      <c r="GQ47" s="131"/>
      <c r="GR47" s="131"/>
      <c r="GS47" s="131"/>
      <c r="GT47" s="131"/>
      <c r="GU47" s="131"/>
      <c r="GV47" s="131"/>
      <c r="GW47" s="131"/>
      <c r="GX47" s="131"/>
      <c r="GY47" s="131"/>
      <c r="GZ47" s="131"/>
      <c r="HA47" s="131"/>
      <c r="HB47" s="131"/>
      <c r="HC47" s="131"/>
      <c r="HD47" s="131"/>
      <c r="HE47" s="131"/>
      <c r="HF47" s="131"/>
      <c r="HG47" s="131"/>
      <c r="HH47" s="131"/>
      <c r="HI47" s="131"/>
      <c r="HJ47" s="131"/>
      <c r="HK47" s="131"/>
      <c r="HL47" s="131"/>
      <c r="HO47" s="131"/>
      <c r="HP47" s="131"/>
      <c r="HQ47" s="131"/>
    </row>
    <row r="48" spans="1:237" ht="15" thickBot="1" x14ac:dyDescent="0.4">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c r="AE48" s="131"/>
      <c r="AF48" s="131"/>
      <c r="AG48" s="131"/>
      <c r="AH48" s="131"/>
      <c r="AI48" s="131"/>
      <c r="AJ48" s="131"/>
      <c r="AK48" s="131"/>
      <c r="AL48" s="131"/>
      <c r="AM48" s="131"/>
      <c r="AN48" s="131"/>
      <c r="AO48" s="131"/>
      <c r="AP48" s="131"/>
      <c r="AQ48" s="131"/>
      <c r="AR48" s="131"/>
      <c r="AS48" s="131"/>
      <c r="AT48" s="131"/>
      <c r="AU48" s="131"/>
      <c r="AV48" s="131"/>
      <c r="AW48" s="131"/>
      <c r="AX48" s="131"/>
      <c r="AY48" s="131"/>
      <c r="AZ48" s="131"/>
      <c r="BA48" s="131"/>
      <c r="BB48" s="131"/>
      <c r="BC48" s="131"/>
      <c r="BD48" s="131"/>
      <c r="BE48" s="131"/>
      <c r="BF48" s="131"/>
      <c r="BG48" s="131"/>
      <c r="BH48" s="131"/>
      <c r="BI48" s="131"/>
      <c r="BJ48" s="131"/>
      <c r="BK48" s="131"/>
      <c r="BL48" s="131"/>
      <c r="BM48" s="131"/>
      <c r="BN48" s="131"/>
      <c r="BO48" s="131"/>
      <c r="BP48" s="131"/>
      <c r="BQ48" s="131"/>
      <c r="BR48" s="131"/>
      <c r="BS48" s="131"/>
      <c r="BT48" s="131"/>
      <c r="BU48" s="131"/>
      <c r="BV48" s="131"/>
      <c r="BW48" s="131"/>
      <c r="BX48" s="131"/>
      <c r="BY48" s="131"/>
      <c r="BZ48" s="131"/>
      <c r="CA48" s="131"/>
      <c r="CB48" s="131"/>
      <c r="CC48" s="131"/>
      <c r="CD48" s="131"/>
      <c r="CE48" s="131"/>
      <c r="CF48" s="131"/>
      <c r="CG48" s="131"/>
      <c r="CH48" s="131"/>
      <c r="CI48" s="131"/>
      <c r="CJ48" s="131"/>
      <c r="CK48" s="131"/>
      <c r="CL48" s="131"/>
      <c r="CM48" s="131"/>
      <c r="CN48" s="131"/>
      <c r="CO48" s="131"/>
      <c r="CP48" s="131"/>
      <c r="CQ48" s="131"/>
      <c r="CR48" s="131"/>
      <c r="CS48" s="131"/>
      <c r="CT48" s="131"/>
      <c r="CU48" s="131"/>
      <c r="CV48" s="131"/>
      <c r="CW48" s="131"/>
      <c r="CX48" s="131"/>
      <c r="CY48" s="131"/>
      <c r="CZ48" s="131"/>
      <c r="DA48" s="131"/>
      <c r="DB48" s="131"/>
      <c r="DC48" s="131"/>
      <c r="DD48" s="131"/>
      <c r="DE48" s="131"/>
      <c r="DF48" s="131"/>
      <c r="DG48" s="131"/>
      <c r="DH48" s="131"/>
      <c r="DI48" s="131"/>
      <c r="DJ48" s="131"/>
      <c r="DK48" s="131"/>
      <c r="DL48" s="131"/>
      <c r="DM48" s="131"/>
      <c r="DN48" s="131"/>
      <c r="DO48" s="131"/>
      <c r="DP48" s="131"/>
      <c r="DQ48" s="131"/>
      <c r="DR48" s="131"/>
      <c r="DS48" s="131"/>
      <c r="DT48" s="131"/>
      <c r="DU48" s="131"/>
      <c r="DV48" s="131"/>
      <c r="DW48" s="131"/>
      <c r="DX48" s="131"/>
      <c r="DY48" s="131"/>
      <c r="DZ48" s="131"/>
      <c r="EA48" s="131"/>
      <c r="EB48" s="131"/>
      <c r="EC48" s="131"/>
      <c r="ED48" s="131"/>
      <c r="EE48" s="131"/>
      <c r="EF48" s="131"/>
      <c r="EG48" s="131"/>
      <c r="EH48" s="131"/>
      <c r="EI48" s="131"/>
      <c r="EJ48" s="131"/>
      <c r="EK48" s="131"/>
      <c r="EL48" s="131"/>
      <c r="EM48" s="131"/>
      <c r="EN48" s="131"/>
      <c r="EO48" s="131"/>
      <c r="EP48" s="131"/>
      <c r="EQ48" s="131"/>
      <c r="ER48" s="131"/>
      <c r="ES48" s="131"/>
      <c r="ET48" s="131"/>
      <c r="EU48" s="131"/>
      <c r="EV48" s="131"/>
      <c r="EW48" s="131"/>
      <c r="EX48" s="131"/>
      <c r="EY48" s="131"/>
      <c r="EZ48" s="131"/>
      <c r="FA48" s="131"/>
      <c r="FB48" s="131"/>
      <c r="FC48" s="131"/>
      <c r="FD48" s="131"/>
      <c r="FE48" s="131"/>
      <c r="FF48" s="131"/>
      <c r="FG48" s="131"/>
      <c r="FH48" s="131"/>
      <c r="FI48" s="131"/>
      <c r="FJ48" s="131"/>
      <c r="FK48" s="131"/>
      <c r="FL48" s="131"/>
      <c r="FM48" s="131"/>
      <c r="FN48" s="131"/>
      <c r="FO48" s="131"/>
      <c r="FP48" s="131"/>
      <c r="FQ48" s="131"/>
      <c r="FR48" s="131"/>
      <c r="FS48" s="131"/>
      <c r="FT48" s="131"/>
      <c r="FU48" s="131"/>
      <c r="FV48" s="131"/>
      <c r="FW48" s="131"/>
      <c r="FX48" s="131"/>
      <c r="FY48" s="131"/>
      <c r="FZ48" s="131"/>
      <c r="GA48" s="131"/>
      <c r="GB48" s="131"/>
      <c r="GC48" s="131"/>
      <c r="GD48" s="131"/>
      <c r="GE48" s="131"/>
      <c r="GF48" s="131"/>
      <c r="GG48" s="131"/>
      <c r="GH48" s="131"/>
      <c r="GI48" s="131"/>
      <c r="GJ48" s="131"/>
      <c r="GK48" s="131"/>
      <c r="GL48" s="131"/>
      <c r="GM48" s="131"/>
      <c r="GN48" s="131"/>
      <c r="GO48" s="131"/>
      <c r="GP48" s="131"/>
      <c r="GQ48" s="131"/>
      <c r="GR48" s="131"/>
      <c r="GS48" s="131"/>
      <c r="GT48" s="131"/>
      <c r="GU48" s="131"/>
      <c r="GV48" s="131"/>
      <c r="GW48" s="131"/>
      <c r="GX48" s="131"/>
      <c r="GY48" s="131"/>
      <c r="GZ48" s="131"/>
      <c r="HA48" s="131"/>
      <c r="HB48" s="131"/>
      <c r="HC48" s="131"/>
      <c r="HD48" s="131"/>
      <c r="HE48" s="131"/>
      <c r="HF48" s="131"/>
      <c r="HG48" s="131"/>
      <c r="HH48" s="131"/>
      <c r="HI48" s="131"/>
      <c r="HJ48" s="131"/>
      <c r="HK48" s="131"/>
      <c r="HL48" s="131"/>
      <c r="HO48" s="131"/>
      <c r="HP48" s="131"/>
      <c r="HQ48" s="131"/>
    </row>
    <row r="49" spans="1:225" ht="15" thickBot="1" x14ac:dyDescent="0.4">
      <c r="A49" s="131"/>
      <c r="B49" s="131"/>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Z49" s="131"/>
      <c r="AA49" s="131"/>
      <c r="AB49" s="131"/>
      <c r="AC49" s="131"/>
      <c r="AD49" s="131"/>
      <c r="AE49" s="131"/>
      <c r="AF49" s="131"/>
      <c r="AG49" s="131"/>
      <c r="AH49" s="131"/>
      <c r="AI49" s="131"/>
      <c r="AJ49" s="131"/>
      <c r="AK49" s="131"/>
      <c r="AL49" s="131"/>
      <c r="AM49" s="131"/>
      <c r="AN49" s="131"/>
      <c r="AO49" s="131"/>
      <c r="AP49" s="131"/>
      <c r="AQ49" s="131"/>
      <c r="AR49" s="131"/>
      <c r="AS49" s="131"/>
      <c r="AT49" s="131"/>
      <c r="AU49" s="131"/>
      <c r="AV49" s="131"/>
      <c r="AW49" s="131"/>
      <c r="AX49" s="131"/>
      <c r="AY49" s="131"/>
      <c r="AZ49" s="131"/>
      <c r="BA49" s="131"/>
      <c r="BB49" s="131"/>
      <c r="BC49" s="131"/>
      <c r="BD49" s="131"/>
      <c r="BE49" s="131"/>
      <c r="BF49" s="131"/>
      <c r="BG49" s="131"/>
      <c r="BH49" s="131"/>
      <c r="BI49" s="131"/>
      <c r="BJ49" s="131"/>
      <c r="BK49" s="131"/>
      <c r="BL49" s="131"/>
      <c r="BM49" s="131"/>
      <c r="BN49" s="131"/>
      <c r="BO49" s="131"/>
      <c r="BP49" s="131"/>
      <c r="BQ49" s="131"/>
      <c r="BR49" s="131"/>
      <c r="BS49" s="131"/>
      <c r="BT49" s="131"/>
      <c r="BU49" s="131"/>
      <c r="BV49" s="131"/>
      <c r="BW49" s="131"/>
      <c r="BX49" s="131"/>
      <c r="BY49" s="131"/>
      <c r="BZ49" s="131"/>
      <c r="CA49" s="131"/>
      <c r="CB49" s="131"/>
      <c r="CC49" s="131"/>
      <c r="CD49" s="131"/>
      <c r="CE49" s="131"/>
      <c r="CF49" s="131"/>
      <c r="CG49" s="131"/>
      <c r="CH49" s="131"/>
      <c r="CI49" s="131"/>
      <c r="CJ49" s="131"/>
      <c r="CK49" s="131"/>
      <c r="CL49" s="131"/>
      <c r="CM49" s="131"/>
      <c r="CN49" s="131"/>
      <c r="CO49" s="131"/>
      <c r="CP49" s="131"/>
      <c r="CQ49" s="131"/>
      <c r="CR49" s="131"/>
      <c r="CS49" s="131"/>
      <c r="CT49" s="131"/>
      <c r="CU49" s="131"/>
      <c r="CV49" s="131"/>
      <c r="CW49" s="131"/>
      <c r="CX49" s="131"/>
      <c r="CY49" s="131"/>
      <c r="CZ49" s="131"/>
      <c r="DA49" s="131"/>
      <c r="DB49" s="131"/>
      <c r="DC49" s="131"/>
      <c r="DD49" s="131"/>
      <c r="DE49" s="131"/>
      <c r="DF49" s="131"/>
      <c r="DG49" s="131"/>
      <c r="DH49" s="131"/>
      <c r="DI49" s="131"/>
      <c r="DJ49" s="131"/>
      <c r="DK49" s="131"/>
      <c r="DL49" s="131"/>
      <c r="DM49" s="131"/>
      <c r="DN49" s="131"/>
      <c r="DO49" s="131"/>
      <c r="DP49" s="131"/>
      <c r="DQ49" s="131"/>
      <c r="DR49" s="131"/>
      <c r="DS49" s="131"/>
      <c r="DT49" s="131"/>
      <c r="DU49" s="131"/>
      <c r="DV49" s="131"/>
      <c r="DW49" s="131"/>
      <c r="DX49" s="131"/>
      <c r="DY49" s="131"/>
      <c r="DZ49" s="131"/>
      <c r="EA49" s="131"/>
      <c r="EB49" s="131"/>
      <c r="EC49" s="131"/>
      <c r="ED49" s="131"/>
      <c r="EE49" s="131"/>
      <c r="EF49" s="131"/>
      <c r="EG49" s="131"/>
      <c r="EH49" s="131"/>
      <c r="EI49" s="131"/>
      <c r="EJ49" s="131"/>
      <c r="EK49" s="131"/>
      <c r="EL49" s="131"/>
      <c r="EM49" s="131"/>
      <c r="EN49" s="131"/>
      <c r="EO49" s="131"/>
      <c r="EP49" s="131"/>
      <c r="EQ49" s="131"/>
      <c r="ER49" s="131"/>
      <c r="ES49" s="131"/>
      <c r="ET49" s="131"/>
      <c r="EU49" s="131"/>
      <c r="EV49" s="131"/>
      <c r="EW49" s="131"/>
      <c r="EX49" s="131"/>
      <c r="EY49" s="131"/>
      <c r="EZ49" s="131"/>
      <c r="FA49" s="131"/>
      <c r="FB49" s="131"/>
      <c r="FC49" s="131"/>
      <c r="FD49" s="131"/>
      <c r="FE49" s="131"/>
      <c r="FF49" s="131"/>
      <c r="FG49" s="131"/>
      <c r="FH49" s="131"/>
      <c r="FI49" s="131"/>
      <c r="FJ49" s="131"/>
      <c r="FK49" s="131"/>
      <c r="FL49" s="131"/>
      <c r="FM49" s="131"/>
      <c r="FN49" s="131"/>
      <c r="FO49" s="131"/>
      <c r="FP49" s="131"/>
      <c r="FQ49" s="131"/>
      <c r="FR49" s="131"/>
      <c r="FS49" s="131"/>
      <c r="FT49" s="131"/>
      <c r="FU49" s="131"/>
      <c r="FV49" s="131"/>
      <c r="FW49" s="131"/>
      <c r="FX49" s="131"/>
      <c r="FY49" s="131"/>
      <c r="FZ49" s="131"/>
      <c r="GA49" s="131"/>
      <c r="GB49" s="131"/>
      <c r="GC49" s="131"/>
      <c r="GD49" s="131"/>
      <c r="GE49" s="131"/>
      <c r="GF49" s="131"/>
      <c r="GG49" s="131"/>
      <c r="GH49" s="131"/>
      <c r="GI49" s="131"/>
      <c r="GJ49" s="131"/>
      <c r="GK49" s="131"/>
      <c r="GL49" s="131"/>
      <c r="GM49" s="131"/>
      <c r="GN49" s="131"/>
      <c r="GO49" s="131"/>
      <c r="GP49" s="131"/>
      <c r="GQ49" s="131"/>
      <c r="GR49" s="131"/>
      <c r="GS49" s="131"/>
      <c r="GT49" s="131"/>
      <c r="GU49" s="131"/>
      <c r="GV49" s="131"/>
      <c r="GW49" s="131"/>
      <c r="GX49" s="131"/>
      <c r="GY49" s="131"/>
      <c r="GZ49" s="131"/>
      <c r="HA49" s="131"/>
      <c r="HB49" s="131"/>
      <c r="HC49" s="131"/>
      <c r="HD49" s="131"/>
      <c r="HE49" s="131"/>
      <c r="HF49" s="131"/>
      <c r="HG49" s="131"/>
      <c r="HH49" s="131"/>
      <c r="HI49" s="131"/>
      <c r="HJ49" s="131"/>
      <c r="HK49" s="131"/>
      <c r="HL49" s="131"/>
      <c r="HO49" s="131"/>
      <c r="HP49" s="131"/>
      <c r="HQ49" s="131"/>
    </row>
    <row r="50" spans="1:225" ht="15" thickBot="1" x14ac:dyDescent="0.4">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1"/>
      <c r="AQ50" s="131"/>
      <c r="AR50" s="131"/>
      <c r="AS50" s="131"/>
      <c r="AT50" s="131"/>
      <c r="AU50" s="131"/>
      <c r="AV50" s="131"/>
      <c r="AW50" s="131"/>
      <c r="AX50" s="131"/>
      <c r="AY50" s="131"/>
      <c r="AZ50" s="131"/>
      <c r="BA50" s="131"/>
      <c r="BB50" s="131"/>
      <c r="BC50" s="131"/>
      <c r="BD50" s="131"/>
      <c r="BE50" s="131"/>
      <c r="BF50" s="131"/>
      <c r="BG50" s="131"/>
      <c r="BH50" s="131"/>
      <c r="BI50" s="131"/>
      <c r="BJ50" s="131"/>
      <c r="BK50" s="131"/>
      <c r="BL50" s="131"/>
      <c r="BM50" s="131"/>
      <c r="BN50" s="131"/>
      <c r="BO50" s="131"/>
      <c r="BP50" s="131"/>
      <c r="BQ50" s="131"/>
      <c r="BR50" s="131"/>
      <c r="BS50" s="131"/>
      <c r="BT50" s="131"/>
      <c r="BU50" s="131"/>
      <c r="BV50" s="131"/>
      <c r="BW50" s="131"/>
      <c r="BX50" s="131"/>
      <c r="BY50" s="131"/>
      <c r="BZ50" s="131"/>
      <c r="CA50" s="131"/>
      <c r="CB50" s="131"/>
      <c r="CC50" s="131"/>
      <c r="CD50" s="131"/>
      <c r="CE50" s="131"/>
      <c r="CF50" s="131"/>
      <c r="CG50" s="131"/>
      <c r="CH50" s="131"/>
      <c r="CI50" s="131"/>
      <c r="CJ50" s="131"/>
      <c r="CK50" s="131"/>
      <c r="CL50" s="131"/>
      <c r="CM50" s="131"/>
      <c r="CN50" s="131"/>
      <c r="CO50" s="131"/>
      <c r="CP50" s="131"/>
      <c r="CQ50" s="131"/>
      <c r="CR50" s="131"/>
      <c r="CS50" s="131"/>
      <c r="CT50" s="131"/>
      <c r="CU50" s="131"/>
      <c r="CV50" s="131"/>
      <c r="CW50" s="131"/>
      <c r="CX50" s="131"/>
      <c r="CY50" s="131"/>
      <c r="CZ50" s="131"/>
      <c r="DA50" s="131"/>
      <c r="DB50" s="131"/>
      <c r="DC50" s="131"/>
      <c r="DD50" s="131"/>
      <c r="DE50" s="131"/>
      <c r="DF50" s="131"/>
      <c r="DG50" s="131"/>
      <c r="DH50" s="131"/>
      <c r="DI50" s="131"/>
      <c r="DJ50" s="131"/>
      <c r="DK50" s="131"/>
      <c r="DL50" s="131"/>
      <c r="DM50" s="131"/>
      <c r="DN50" s="131"/>
      <c r="DO50" s="131"/>
      <c r="DP50" s="131"/>
      <c r="DQ50" s="131"/>
      <c r="DR50" s="131"/>
      <c r="DS50" s="131"/>
      <c r="DT50" s="131"/>
      <c r="DU50" s="131"/>
      <c r="DV50" s="131"/>
      <c r="DW50" s="131"/>
      <c r="DX50" s="131"/>
      <c r="DY50" s="131"/>
      <c r="DZ50" s="131"/>
      <c r="EA50" s="131"/>
      <c r="EB50" s="131"/>
      <c r="EC50" s="131"/>
      <c r="ED50" s="131"/>
      <c r="EE50" s="131"/>
      <c r="EF50" s="131"/>
      <c r="EG50" s="131"/>
      <c r="EH50" s="131"/>
      <c r="EI50" s="131"/>
      <c r="EJ50" s="131"/>
      <c r="EK50" s="131"/>
      <c r="EL50" s="131"/>
      <c r="EM50" s="131"/>
      <c r="EN50" s="131"/>
      <c r="EO50" s="131"/>
      <c r="EP50" s="131"/>
      <c r="EQ50" s="131"/>
      <c r="ER50" s="131"/>
      <c r="ES50" s="131"/>
      <c r="ET50" s="131"/>
      <c r="EU50" s="131"/>
      <c r="EV50" s="131"/>
      <c r="EW50" s="131"/>
      <c r="EX50" s="131"/>
      <c r="EY50" s="131"/>
      <c r="EZ50" s="131"/>
      <c r="FA50" s="131"/>
      <c r="FB50" s="131"/>
      <c r="FC50" s="131"/>
      <c r="FD50" s="131"/>
      <c r="FE50" s="131"/>
      <c r="FF50" s="131"/>
      <c r="FG50" s="131"/>
      <c r="FH50" s="131"/>
      <c r="FI50" s="131"/>
      <c r="FJ50" s="131"/>
      <c r="FK50" s="131"/>
      <c r="FL50" s="131"/>
      <c r="FM50" s="131"/>
      <c r="FN50" s="131"/>
      <c r="FO50" s="131"/>
      <c r="FP50" s="131"/>
      <c r="FQ50" s="131"/>
      <c r="FR50" s="131"/>
      <c r="FS50" s="131"/>
      <c r="FT50" s="131"/>
      <c r="FU50" s="131"/>
      <c r="FV50" s="131"/>
      <c r="FW50" s="131"/>
      <c r="FX50" s="131"/>
      <c r="FY50" s="131"/>
      <c r="FZ50" s="131"/>
      <c r="GA50" s="131"/>
      <c r="GB50" s="131"/>
      <c r="GC50" s="131"/>
      <c r="GD50" s="131"/>
      <c r="GE50" s="131"/>
      <c r="GF50" s="131"/>
      <c r="GG50" s="131"/>
      <c r="GH50" s="131"/>
      <c r="GI50" s="131"/>
      <c r="GJ50" s="131"/>
      <c r="GK50" s="131"/>
      <c r="GL50" s="131"/>
      <c r="GM50" s="131"/>
      <c r="GN50" s="131"/>
      <c r="GO50" s="131"/>
      <c r="GP50" s="131"/>
      <c r="GQ50" s="131"/>
      <c r="GR50" s="131"/>
      <c r="GS50" s="131"/>
      <c r="GT50" s="131"/>
      <c r="GU50" s="131"/>
      <c r="GV50" s="131"/>
      <c r="GW50" s="131"/>
      <c r="GX50" s="131"/>
      <c r="GY50" s="131"/>
      <c r="GZ50" s="131"/>
      <c r="HA50" s="131"/>
      <c r="HB50" s="131"/>
      <c r="HC50" s="131"/>
      <c r="HD50" s="131"/>
      <c r="HE50" s="131"/>
      <c r="HF50" s="131"/>
      <c r="HG50" s="131"/>
      <c r="HH50" s="131"/>
      <c r="HI50" s="131"/>
      <c r="HJ50" s="131"/>
      <c r="HK50" s="131"/>
      <c r="HL50" s="131"/>
      <c r="HO50" s="131"/>
      <c r="HP50" s="131"/>
      <c r="HQ50" s="131"/>
    </row>
    <row r="51" spans="1:225" ht="15" thickBot="1" x14ac:dyDescent="0.4">
      <c r="A51" s="131"/>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1"/>
      <c r="AK51" s="131"/>
      <c r="AL51" s="131"/>
      <c r="AM51" s="131"/>
      <c r="AN51" s="131"/>
      <c r="AO51" s="131"/>
      <c r="AP51" s="131"/>
      <c r="AQ51" s="131"/>
      <c r="AR51" s="131"/>
      <c r="AS51" s="131"/>
      <c r="AT51" s="131"/>
      <c r="AU51" s="131"/>
      <c r="AV51" s="131"/>
      <c r="AW51" s="131"/>
      <c r="AX51" s="131"/>
      <c r="AY51" s="131"/>
      <c r="AZ51" s="131"/>
      <c r="BA51" s="131"/>
      <c r="BB51" s="131"/>
      <c r="BC51" s="131"/>
      <c r="BD51" s="131"/>
      <c r="BE51" s="131"/>
      <c r="BF51" s="131"/>
      <c r="BG51" s="131"/>
      <c r="BH51" s="131"/>
      <c r="BI51" s="131"/>
      <c r="BJ51" s="131"/>
      <c r="BK51" s="131"/>
      <c r="BL51" s="131"/>
      <c r="BM51" s="131"/>
      <c r="BN51" s="131"/>
      <c r="BO51" s="131"/>
      <c r="BP51" s="131"/>
      <c r="BQ51" s="131"/>
      <c r="BR51" s="131"/>
      <c r="BS51" s="131"/>
      <c r="BT51" s="131"/>
      <c r="BU51" s="131"/>
      <c r="BV51" s="131"/>
      <c r="BW51" s="131"/>
      <c r="BX51" s="131"/>
      <c r="BY51" s="131"/>
      <c r="BZ51" s="131"/>
      <c r="CA51" s="131"/>
      <c r="CB51" s="131"/>
      <c r="CC51" s="131"/>
      <c r="CD51" s="131"/>
      <c r="CE51" s="131"/>
      <c r="CF51" s="131"/>
      <c r="CG51" s="131"/>
      <c r="CH51" s="131"/>
      <c r="CI51" s="131"/>
      <c r="CJ51" s="131"/>
      <c r="CK51" s="131"/>
      <c r="CL51" s="131"/>
      <c r="CM51" s="131"/>
      <c r="CN51" s="131"/>
      <c r="CO51" s="131"/>
      <c r="CP51" s="131"/>
      <c r="CQ51" s="131"/>
      <c r="CR51" s="131"/>
      <c r="CS51" s="131"/>
      <c r="CT51" s="131"/>
      <c r="CU51" s="131"/>
      <c r="CV51" s="131"/>
      <c r="CW51" s="131"/>
      <c r="CX51" s="131"/>
      <c r="CY51" s="131"/>
      <c r="CZ51" s="131"/>
      <c r="DA51" s="131"/>
      <c r="DB51" s="131"/>
      <c r="DC51" s="131"/>
      <c r="DD51" s="131"/>
      <c r="DE51" s="131"/>
      <c r="DF51" s="131"/>
      <c r="DG51" s="131"/>
      <c r="DH51" s="131"/>
      <c r="DI51" s="131"/>
      <c r="DJ51" s="131"/>
      <c r="DK51" s="131"/>
      <c r="DL51" s="131"/>
      <c r="DM51" s="131"/>
      <c r="DN51" s="131"/>
      <c r="DO51" s="131"/>
      <c r="DP51" s="131"/>
      <c r="DQ51" s="131"/>
      <c r="DR51" s="131"/>
      <c r="DS51" s="131"/>
      <c r="DT51" s="131"/>
      <c r="DU51" s="131"/>
      <c r="DV51" s="131"/>
      <c r="DW51" s="131"/>
      <c r="DX51" s="131"/>
      <c r="DY51" s="131"/>
      <c r="DZ51" s="131"/>
      <c r="EA51" s="131"/>
      <c r="EB51" s="131"/>
      <c r="EC51" s="131"/>
      <c r="ED51" s="131"/>
      <c r="EE51" s="131"/>
      <c r="EF51" s="131"/>
      <c r="EG51" s="131"/>
      <c r="EH51" s="131"/>
      <c r="EI51" s="131"/>
      <c r="EJ51" s="131"/>
      <c r="EK51" s="131"/>
      <c r="EL51" s="131"/>
      <c r="EM51" s="131"/>
      <c r="EN51" s="131"/>
      <c r="EO51" s="131"/>
      <c r="EP51" s="131"/>
      <c r="EQ51" s="131"/>
      <c r="ER51" s="131"/>
      <c r="ES51" s="131"/>
      <c r="ET51" s="131"/>
      <c r="EU51" s="131"/>
      <c r="EV51" s="131"/>
      <c r="EW51" s="131"/>
      <c r="EX51" s="131"/>
      <c r="EY51" s="131"/>
      <c r="EZ51" s="131"/>
      <c r="FA51" s="131"/>
      <c r="FB51" s="131"/>
      <c r="FC51" s="131"/>
      <c r="FD51" s="131"/>
      <c r="FE51" s="131"/>
      <c r="FF51" s="131"/>
      <c r="FG51" s="131"/>
      <c r="FH51" s="131"/>
      <c r="FI51" s="131"/>
      <c r="FJ51" s="131"/>
      <c r="FK51" s="131"/>
      <c r="FL51" s="131"/>
      <c r="FM51" s="131"/>
      <c r="FN51" s="131"/>
      <c r="FO51" s="131"/>
      <c r="FP51" s="131"/>
      <c r="FQ51" s="131"/>
      <c r="FR51" s="131"/>
      <c r="FS51" s="131"/>
      <c r="FT51" s="131"/>
      <c r="FU51" s="131"/>
      <c r="FV51" s="131"/>
      <c r="FW51" s="131"/>
      <c r="FX51" s="131"/>
      <c r="FY51" s="131"/>
      <c r="FZ51" s="131"/>
      <c r="GA51" s="131"/>
      <c r="GB51" s="131"/>
      <c r="GC51" s="131"/>
      <c r="GD51" s="131"/>
      <c r="GE51" s="131"/>
      <c r="GF51" s="131"/>
      <c r="GG51" s="131"/>
      <c r="GH51" s="131"/>
      <c r="GI51" s="131"/>
      <c r="GJ51" s="131"/>
      <c r="GK51" s="131"/>
      <c r="GL51" s="131"/>
      <c r="GM51" s="131"/>
      <c r="GN51" s="131"/>
      <c r="GO51" s="131"/>
      <c r="GP51" s="131"/>
      <c r="GQ51" s="131"/>
      <c r="GR51" s="131"/>
      <c r="GS51" s="131"/>
      <c r="GT51" s="131"/>
      <c r="GU51" s="131"/>
      <c r="GV51" s="131"/>
      <c r="GW51" s="131"/>
      <c r="GX51" s="131"/>
      <c r="GY51" s="131"/>
      <c r="GZ51" s="131"/>
      <c r="HA51" s="131"/>
      <c r="HB51" s="131"/>
      <c r="HC51" s="131"/>
      <c r="HD51" s="131"/>
      <c r="HE51" s="131"/>
      <c r="HF51" s="131"/>
      <c r="HG51" s="131"/>
      <c r="HH51" s="131"/>
      <c r="HI51" s="131"/>
      <c r="HJ51" s="131"/>
      <c r="HK51" s="131"/>
      <c r="HL51" s="131"/>
      <c r="HO51" s="131"/>
      <c r="HP51" s="131"/>
      <c r="HQ51" s="131"/>
    </row>
    <row r="52" spans="1:225" ht="15" thickBot="1" x14ac:dyDescent="0.4">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c r="AP52" s="131"/>
      <c r="AQ52" s="131"/>
      <c r="AR52" s="131"/>
      <c r="AS52" s="131"/>
      <c r="AT52" s="131"/>
      <c r="AU52" s="131"/>
      <c r="AV52" s="131"/>
      <c r="AW52" s="131"/>
      <c r="AX52" s="131"/>
      <c r="AY52" s="131"/>
      <c r="AZ52" s="131"/>
      <c r="BA52" s="131"/>
      <c r="BB52" s="131"/>
      <c r="BC52" s="131"/>
      <c r="BD52" s="131"/>
      <c r="BE52" s="131"/>
      <c r="BF52" s="131"/>
      <c r="BG52" s="131"/>
      <c r="BH52" s="131"/>
      <c r="BI52" s="131"/>
      <c r="BJ52" s="131"/>
      <c r="BK52" s="131"/>
      <c r="BL52" s="131"/>
      <c r="BM52" s="131"/>
      <c r="BN52" s="131"/>
      <c r="BO52" s="131"/>
      <c r="BP52" s="131"/>
      <c r="BQ52" s="131"/>
      <c r="BR52" s="131"/>
      <c r="BS52" s="131"/>
      <c r="BT52" s="131"/>
      <c r="BU52" s="131"/>
      <c r="BV52" s="131"/>
      <c r="BW52" s="131"/>
      <c r="BX52" s="131"/>
      <c r="BY52" s="131"/>
      <c r="BZ52" s="131"/>
      <c r="CA52" s="131"/>
      <c r="CB52" s="131"/>
      <c r="CC52" s="131"/>
      <c r="CD52" s="131"/>
      <c r="CE52" s="131"/>
      <c r="CF52" s="131"/>
      <c r="CG52" s="131"/>
      <c r="CH52" s="131"/>
      <c r="CI52" s="131"/>
      <c r="CJ52" s="131"/>
      <c r="CK52" s="131"/>
      <c r="CL52" s="131"/>
      <c r="CM52" s="131"/>
      <c r="CN52" s="131"/>
      <c r="CO52" s="131"/>
      <c r="CP52" s="131"/>
      <c r="CQ52" s="131"/>
      <c r="CR52" s="131"/>
      <c r="CS52" s="131"/>
      <c r="CT52" s="131"/>
      <c r="CU52" s="131"/>
      <c r="CV52" s="131"/>
      <c r="CW52" s="131"/>
      <c r="CX52" s="131"/>
      <c r="CY52" s="131"/>
      <c r="CZ52" s="131"/>
      <c r="DA52" s="131"/>
      <c r="DB52" s="131"/>
      <c r="DC52" s="131"/>
      <c r="DD52" s="131"/>
      <c r="DE52" s="131"/>
      <c r="DF52" s="131"/>
      <c r="DG52" s="131"/>
      <c r="DH52" s="131"/>
      <c r="DI52" s="131"/>
      <c r="DJ52" s="131"/>
      <c r="DK52" s="131"/>
      <c r="DL52" s="131"/>
      <c r="DM52" s="131"/>
      <c r="DN52" s="131"/>
      <c r="DO52" s="131"/>
      <c r="DP52" s="131"/>
      <c r="DQ52" s="131"/>
      <c r="DR52" s="131"/>
      <c r="DS52" s="131"/>
      <c r="DT52" s="131"/>
      <c r="DU52" s="131"/>
      <c r="DV52" s="131"/>
      <c r="DW52" s="131"/>
      <c r="DX52" s="131"/>
      <c r="DY52" s="131"/>
      <c r="DZ52" s="131"/>
      <c r="EA52" s="131"/>
      <c r="EB52" s="131"/>
      <c r="EC52" s="131"/>
      <c r="ED52" s="131"/>
      <c r="EE52" s="131"/>
      <c r="EF52" s="131"/>
      <c r="EG52" s="131"/>
      <c r="EH52" s="131"/>
      <c r="EI52" s="131"/>
      <c r="EJ52" s="131"/>
      <c r="EK52" s="131"/>
      <c r="EL52" s="131"/>
      <c r="EM52" s="131"/>
      <c r="EN52" s="131"/>
      <c r="EO52" s="131"/>
      <c r="EP52" s="131"/>
      <c r="EQ52" s="131"/>
      <c r="ER52" s="131"/>
      <c r="ES52" s="131"/>
      <c r="ET52" s="131"/>
      <c r="EU52" s="131"/>
      <c r="EV52" s="131"/>
      <c r="EW52" s="131"/>
      <c r="EX52" s="131"/>
      <c r="EY52" s="131"/>
      <c r="EZ52" s="131"/>
      <c r="FA52" s="131"/>
      <c r="FB52" s="131"/>
      <c r="FC52" s="131"/>
      <c r="FD52" s="131"/>
      <c r="FE52" s="131"/>
      <c r="FF52" s="131"/>
      <c r="FG52" s="131"/>
      <c r="FH52" s="131"/>
      <c r="FI52" s="131"/>
      <c r="FJ52" s="131"/>
      <c r="FK52" s="131"/>
      <c r="FL52" s="131"/>
      <c r="FM52" s="131"/>
      <c r="FN52" s="131"/>
      <c r="FO52" s="131"/>
      <c r="FP52" s="131"/>
      <c r="FQ52" s="131"/>
      <c r="FR52" s="131"/>
      <c r="FS52" s="131"/>
      <c r="FT52" s="131"/>
      <c r="FU52" s="131"/>
      <c r="FV52" s="131"/>
      <c r="FW52" s="131"/>
      <c r="FX52" s="131"/>
      <c r="FY52" s="131"/>
      <c r="FZ52" s="131"/>
      <c r="GA52" s="131"/>
      <c r="GB52" s="131"/>
      <c r="GC52" s="131"/>
      <c r="GD52" s="131"/>
      <c r="GE52" s="131"/>
      <c r="GF52" s="131"/>
      <c r="GG52" s="131"/>
      <c r="GH52" s="131"/>
      <c r="GI52" s="131"/>
      <c r="GJ52" s="131"/>
      <c r="GK52" s="131"/>
      <c r="GL52" s="131"/>
      <c r="GM52" s="131"/>
      <c r="GN52" s="131"/>
      <c r="GO52" s="131"/>
      <c r="GP52" s="131"/>
      <c r="GQ52" s="131"/>
      <c r="GR52" s="131"/>
      <c r="GS52" s="131"/>
      <c r="GT52" s="131"/>
      <c r="GU52" s="131"/>
      <c r="GV52" s="131"/>
      <c r="GW52" s="131"/>
      <c r="GX52" s="131"/>
      <c r="GY52" s="131"/>
      <c r="GZ52" s="131"/>
      <c r="HA52" s="131"/>
      <c r="HB52" s="131"/>
      <c r="HC52" s="131"/>
      <c r="HD52" s="131"/>
      <c r="HE52" s="131"/>
      <c r="HF52" s="131"/>
      <c r="HG52" s="131"/>
      <c r="HH52" s="131"/>
      <c r="HI52" s="131"/>
      <c r="HJ52" s="131"/>
      <c r="HK52" s="131"/>
      <c r="HL52" s="131"/>
      <c r="HO52" s="131"/>
      <c r="HP52" s="131"/>
      <c r="HQ52" s="131"/>
    </row>
    <row r="53" spans="1:225" ht="15" thickBot="1" x14ac:dyDescent="0.4">
      <c r="A53" s="131"/>
      <c r="B53" s="131"/>
      <c r="C53" s="131"/>
      <c r="D53" s="131"/>
      <c r="E53" s="131"/>
      <c r="F53" s="131"/>
      <c r="G53" s="131"/>
      <c r="H53" s="131"/>
      <c r="I53" s="131"/>
      <c r="J53" s="131"/>
      <c r="K53" s="131"/>
      <c r="L53" s="131"/>
      <c r="M53" s="131"/>
      <c r="N53" s="131"/>
      <c r="O53" s="131"/>
      <c r="P53" s="131"/>
      <c r="Q53" s="131"/>
      <c r="R53" s="131"/>
      <c r="S53" s="131"/>
      <c r="T53" s="131"/>
      <c r="U53" s="131"/>
      <c r="V53" s="131"/>
      <c r="W53" s="131"/>
      <c r="X53" s="131"/>
      <c r="Y53" s="131"/>
      <c r="Z53" s="131"/>
      <c r="AA53" s="131"/>
      <c r="AB53" s="131"/>
      <c r="AC53" s="131"/>
      <c r="AD53" s="131"/>
      <c r="AE53" s="131"/>
      <c r="AF53" s="131"/>
      <c r="AG53" s="131"/>
      <c r="AH53" s="131"/>
      <c r="AI53" s="131"/>
      <c r="AJ53" s="131"/>
      <c r="AK53" s="131"/>
      <c r="AL53" s="131"/>
      <c r="AM53" s="131"/>
      <c r="AN53" s="131"/>
      <c r="AO53" s="131"/>
      <c r="AP53" s="131"/>
      <c r="AQ53" s="131"/>
      <c r="AR53" s="131"/>
      <c r="AS53" s="131"/>
      <c r="AT53" s="131"/>
      <c r="AU53" s="131"/>
      <c r="AV53" s="131"/>
      <c r="AW53" s="131"/>
      <c r="AX53" s="131"/>
      <c r="AY53" s="131"/>
      <c r="AZ53" s="131"/>
      <c r="BA53" s="131"/>
      <c r="BB53" s="131"/>
      <c r="BC53" s="131"/>
      <c r="BD53" s="131"/>
      <c r="BE53" s="131"/>
      <c r="BF53" s="131"/>
      <c r="BG53" s="131"/>
      <c r="BH53" s="131"/>
      <c r="BI53" s="131"/>
      <c r="BJ53" s="131"/>
      <c r="BK53" s="131"/>
      <c r="BL53" s="131"/>
      <c r="BM53" s="131"/>
      <c r="BN53" s="131"/>
      <c r="BO53" s="131"/>
      <c r="BP53" s="131"/>
      <c r="BQ53" s="131"/>
      <c r="BR53" s="131"/>
      <c r="BS53" s="131"/>
      <c r="BT53" s="131"/>
      <c r="BU53" s="131"/>
      <c r="BV53" s="131"/>
      <c r="BW53" s="131"/>
      <c r="BX53" s="131"/>
      <c r="BY53" s="131"/>
      <c r="BZ53" s="131"/>
      <c r="CA53" s="131"/>
      <c r="CB53" s="131"/>
      <c r="CC53" s="131"/>
      <c r="CD53" s="131"/>
      <c r="CE53" s="131"/>
      <c r="CF53" s="131"/>
      <c r="CG53" s="131"/>
      <c r="CH53" s="131"/>
      <c r="CI53" s="131"/>
      <c r="CJ53" s="131"/>
      <c r="CK53" s="131"/>
      <c r="CL53" s="131"/>
      <c r="CM53" s="131"/>
      <c r="CN53" s="131"/>
      <c r="CO53" s="131"/>
      <c r="CP53" s="131"/>
      <c r="CQ53" s="131"/>
      <c r="CR53" s="131"/>
      <c r="CS53" s="131"/>
      <c r="CT53" s="131"/>
      <c r="CU53" s="131"/>
      <c r="CV53" s="131"/>
      <c r="CW53" s="131"/>
      <c r="CX53" s="131"/>
      <c r="CY53" s="131"/>
      <c r="CZ53" s="131"/>
      <c r="DA53" s="131"/>
      <c r="DB53" s="131"/>
      <c r="DC53" s="131"/>
      <c r="DD53" s="131"/>
      <c r="DE53" s="131"/>
      <c r="DF53" s="131"/>
      <c r="DG53" s="131"/>
      <c r="DH53" s="131"/>
      <c r="DI53" s="131"/>
      <c r="DJ53" s="131"/>
      <c r="DK53" s="131"/>
      <c r="DL53" s="131"/>
      <c r="DM53" s="131"/>
      <c r="DN53" s="131"/>
      <c r="DO53" s="131"/>
      <c r="DP53" s="131"/>
      <c r="DQ53" s="131"/>
      <c r="DR53" s="131"/>
      <c r="DS53" s="131"/>
      <c r="DT53" s="131"/>
      <c r="DU53" s="131"/>
      <c r="DV53" s="131"/>
      <c r="DW53" s="131"/>
      <c r="DX53" s="131"/>
      <c r="DY53" s="131"/>
      <c r="DZ53" s="131"/>
      <c r="EA53" s="131"/>
      <c r="EB53" s="131"/>
      <c r="EC53" s="131"/>
      <c r="ED53" s="131"/>
      <c r="EE53" s="131"/>
      <c r="EF53" s="131"/>
      <c r="EG53" s="131"/>
      <c r="EH53" s="131"/>
      <c r="EI53" s="131"/>
      <c r="EJ53" s="131"/>
      <c r="EK53" s="131"/>
      <c r="EL53" s="131"/>
      <c r="EM53" s="131"/>
      <c r="EN53" s="131"/>
      <c r="EO53" s="131"/>
      <c r="EP53" s="131"/>
      <c r="EQ53" s="131"/>
      <c r="ER53" s="131"/>
      <c r="ES53" s="131"/>
      <c r="ET53" s="131"/>
      <c r="EU53" s="131"/>
      <c r="EV53" s="131"/>
      <c r="EW53" s="131"/>
      <c r="EX53" s="131"/>
      <c r="EY53" s="131"/>
      <c r="EZ53" s="131"/>
      <c r="FA53" s="131"/>
      <c r="FB53" s="131"/>
      <c r="FC53" s="131"/>
      <c r="FD53" s="131"/>
      <c r="FE53" s="131"/>
      <c r="FF53" s="131"/>
      <c r="FG53" s="131"/>
      <c r="FH53" s="131"/>
      <c r="FI53" s="131"/>
      <c r="FJ53" s="131"/>
      <c r="FK53" s="131"/>
      <c r="FL53" s="131"/>
      <c r="FM53" s="131"/>
      <c r="FN53" s="131"/>
      <c r="FO53" s="131"/>
      <c r="FP53" s="131"/>
      <c r="FQ53" s="131"/>
      <c r="FR53" s="131"/>
      <c r="FS53" s="131"/>
      <c r="FT53" s="131"/>
      <c r="FU53" s="131"/>
      <c r="FV53" s="131"/>
      <c r="FW53" s="131"/>
      <c r="FX53" s="131"/>
      <c r="FY53" s="131"/>
      <c r="FZ53" s="131"/>
      <c r="GA53" s="131"/>
      <c r="GB53" s="131"/>
      <c r="GC53" s="131"/>
      <c r="GD53" s="131"/>
      <c r="GE53" s="131"/>
      <c r="GF53" s="131"/>
      <c r="GG53" s="131"/>
      <c r="GH53" s="131"/>
      <c r="GI53" s="131"/>
      <c r="GJ53" s="131"/>
      <c r="GK53" s="131"/>
      <c r="GL53" s="131"/>
      <c r="GM53" s="131"/>
      <c r="GN53" s="131"/>
      <c r="GO53" s="131"/>
      <c r="GP53" s="131"/>
      <c r="GQ53" s="131"/>
      <c r="GR53" s="131"/>
      <c r="GS53" s="131"/>
      <c r="GT53" s="131"/>
      <c r="GU53" s="131"/>
      <c r="GV53" s="131"/>
      <c r="GW53" s="131"/>
      <c r="GX53" s="131"/>
      <c r="GY53" s="131"/>
      <c r="GZ53" s="131"/>
      <c r="HA53" s="131"/>
      <c r="HB53" s="131"/>
      <c r="HC53" s="131"/>
      <c r="HD53" s="131"/>
      <c r="HE53" s="131"/>
      <c r="HF53" s="131"/>
      <c r="HG53" s="131"/>
      <c r="HH53" s="131"/>
      <c r="HI53" s="131"/>
      <c r="HJ53" s="131"/>
      <c r="HK53" s="131"/>
      <c r="HL53" s="131"/>
      <c r="HO53" s="131"/>
      <c r="HP53" s="131"/>
      <c r="HQ53" s="131"/>
    </row>
    <row r="54" spans="1:225" ht="15" thickBot="1" x14ac:dyDescent="0.4">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31"/>
      <c r="AK54" s="131"/>
      <c r="AL54" s="131"/>
      <c r="AM54" s="131"/>
      <c r="AN54" s="131"/>
      <c r="AO54" s="131"/>
      <c r="AP54" s="131"/>
      <c r="AQ54" s="131"/>
      <c r="AR54" s="131"/>
      <c r="AS54" s="131"/>
      <c r="AT54" s="131"/>
      <c r="AU54" s="131"/>
      <c r="AV54" s="131"/>
      <c r="AW54" s="131"/>
      <c r="AX54" s="131"/>
      <c r="AY54" s="131"/>
      <c r="AZ54" s="131"/>
      <c r="BA54" s="131"/>
      <c r="BB54" s="131"/>
      <c r="BC54" s="131"/>
      <c r="BD54" s="131"/>
      <c r="BE54" s="131"/>
      <c r="BF54" s="131"/>
      <c r="BG54" s="131"/>
      <c r="BH54" s="131"/>
      <c r="BI54" s="131"/>
      <c r="BJ54" s="131"/>
      <c r="BK54" s="131"/>
      <c r="BL54" s="131"/>
      <c r="BM54" s="131"/>
      <c r="BN54" s="131"/>
      <c r="BO54" s="131"/>
      <c r="BP54" s="131"/>
      <c r="BQ54" s="131"/>
      <c r="BR54" s="131"/>
      <c r="BS54" s="131"/>
      <c r="BT54" s="131"/>
      <c r="BU54" s="131"/>
      <c r="BV54" s="131"/>
      <c r="BW54" s="131"/>
      <c r="BX54" s="131"/>
      <c r="BY54" s="131"/>
      <c r="BZ54" s="131"/>
      <c r="CA54" s="131"/>
      <c r="CB54" s="131"/>
      <c r="CC54" s="131"/>
      <c r="CD54" s="131"/>
      <c r="CE54" s="131"/>
      <c r="CF54" s="131"/>
      <c r="CG54" s="131"/>
      <c r="CH54" s="131"/>
      <c r="CI54" s="131"/>
      <c r="CJ54" s="131"/>
      <c r="CK54" s="131"/>
      <c r="CL54" s="131"/>
      <c r="CM54" s="131"/>
      <c r="CN54" s="131"/>
      <c r="CO54" s="131"/>
      <c r="CP54" s="131"/>
      <c r="CQ54" s="131"/>
      <c r="CR54" s="131"/>
      <c r="CS54" s="131"/>
      <c r="CT54" s="131"/>
      <c r="CU54" s="131"/>
      <c r="CV54" s="131"/>
      <c r="CW54" s="131"/>
      <c r="CX54" s="131"/>
      <c r="CY54" s="131"/>
      <c r="CZ54" s="131"/>
      <c r="DA54" s="131"/>
      <c r="DB54" s="131"/>
      <c r="DC54" s="131"/>
      <c r="DD54" s="131"/>
      <c r="DE54" s="131"/>
      <c r="DF54" s="131"/>
      <c r="DG54" s="131"/>
      <c r="DH54" s="131"/>
      <c r="DI54" s="131"/>
      <c r="DJ54" s="131"/>
      <c r="DK54" s="131"/>
      <c r="DL54" s="131"/>
      <c r="DM54" s="131"/>
      <c r="DN54" s="131"/>
      <c r="DO54" s="131"/>
      <c r="DP54" s="131"/>
      <c r="DQ54" s="131"/>
      <c r="DR54" s="131"/>
      <c r="DS54" s="131"/>
      <c r="DT54" s="131"/>
      <c r="DU54" s="131"/>
      <c r="DV54" s="131"/>
      <c r="DW54" s="131"/>
      <c r="DX54" s="131"/>
      <c r="DY54" s="131"/>
      <c r="DZ54" s="131"/>
      <c r="EA54" s="131"/>
      <c r="EB54" s="131"/>
      <c r="EC54" s="131"/>
      <c r="ED54" s="131"/>
      <c r="EE54" s="131"/>
      <c r="EF54" s="131"/>
      <c r="EG54" s="131"/>
      <c r="EH54" s="131"/>
      <c r="EI54" s="131"/>
      <c r="EJ54" s="131"/>
      <c r="EK54" s="131"/>
      <c r="EL54" s="131"/>
      <c r="EM54" s="131"/>
      <c r="EN54" s="131"/>
      <c r="EO54" s="131"/>
      <c r="EP54" s="131"/>
      <c r="EQ54" s="131"/>
      <c r="ER54" s="131"/>
      <c r="ES54" s="131"/>
      <c r="ET54" s="131"/>
      <c r="EU54" s="131"/>
      <c r="EV54" s="131"/>
      <c r="EW54" s="131"/>
      <c r="EX54" s="131"/>
      <c r="EY54" s="131"/>
      <c r="EZ54" s="131"/>
      <c r="FA54" s="131"/>
      <c r="FB54" s="131"/>
      <c r="FC54" s="131"/>
      <c r="FD54" s="131"/>
      <c r="FE54" s="131"/>
      <c r="FF54" s="131"/>
      <c r="FG54" s="131"/>
      <c r="FH54" s="131"/>
      <c r="FI54" s="131"/>
      <c r="FJ54" s="131"/>
      <c r="FK54" s="131"/>
      <c r="FL54" s="131"/>
      <c r="FM54" s="131"/>
      <c r="FN54" s="131"/>
      <c r="FO54" s="131"/>
      <c r="FP54" s="131"/>
      <c r="FQ54" s="131"/>
      <c r="FR54" s="131"/>
      <c r="FS54" s="131"/>
      <c r="FT54" s="131"/>
      <c r="FU54" s="131"/>
      <c r="FV54" s="131"/>
      <c r="FW54" s="131"/>
      <c r="FX54" s="131"/>
      <c r="FY54" s="131"/>
      <c r="FZ54" s="131"/>
      <c r="GA54" s="131"/>
      <c r="GB54" s="131"/>
      <c r="GC54" s="131"/>
      <c r="GD54" s="131"/>
      <c r="GE54" s="131"/>
      <c r="GF54" s="131"/>
      <c r="GG54" s="131"/>
      <c r="GH54" s="131"/>
      <c r="GI54" s="131"/>
      <c r="GJ54" s="131"/>
      <c r="GK54" s="131"/>
      <c r="GL54" s="131"/>
      <c r="GM54" s="131"/>
      <c r="GN54" s="131"/>
      <c r="GO54" s="131"/>
      <c r="GP54" s="131"/>
      <c r="GQ54" s="131"/>
      <c r="GR54" s="131"/>
      <c r="GS54" s="131"/>
      <c r="GT54" s="131"/>
      <c r="GU54" s="131"/>
      <c r="GV54" s="131"/>
      <c r="GW54" s="131"/>
      <c r="GX54" s="131"/>
      <c r="GY54" s="131"/>
      <c r="GZ54" s="131"/>
      <c r="HA54" s="131"/>
      <c r="HB54" s="131"/>
      <c r="HC54" s="131"/>
      <c r="HD54" s="131"/>
      <c r="HE54" s="131"/>
      <c r="HF54" s="131"/>
      <c r="HG54" s="131"/>
      <c r="HH54" s="131"/>
      <c r="HI54" s="131"/>
      <c r="HJ54" s="131"/>
      <c r="HK54" s="131"/>
      <c r="HL54" s="131"/>
      <c r="HO54" s="131"/>
      <c r="HP54" s="131"/>
      <c r="HQ54" s="131"/>
    </row>
    <row r="55" spans="1:225" ht="15" thickBot="1" x14ac:dyDescent="0.4">
      <c r="A55" s="131"/>
      <c r="B55" s="131"/>
      <c r="C55" s="131"/>
      <c r="D55" s="131"/>
      <c r="E55" s="131"/>
      <c r="F55" s="131"/>
      <c r="G55" s="131"/>
      <c r="H55" s="131"/>
      <c r="I55" s="131"/>
      <c r="J55" s="131"/>
      <c r="K55" s="131"/>
      <c r="L55" s="131"/>
      <c r="M55" s="131"/>
      <c r="N55" s="131"/>
      <c r="O55" s="131"/>
      <c r="P55" s="131"/>
      <c r="Q55" s="131"/>
      <c r="R55" s="131"/>
      <c r="S55" s="131"/>
      <c r="T55" s="131"/>
      <c r="U55" s="131"/>
      <c r="V55" s="131"/>
      <c r="W55" s="131"/>
      <c r="X55" s="131"/>
      <c r="Y55" s="131"/>
      <c r="Z55" s="131"/>
      <c r="AA55" s="131"/>
      <c r="AB55" s="131"/>
      <c r="AC55" s="131"/>
      <c r="AD55" s="131"/>
      <c r="AE55" s="131"/>
      <c r="AF55" s="131"/>
      <c r="AG55" s="131"/>
      <c r="AH55" s="131"/>
      <c r="AI55" s="131"/>
      <c r="AJ55" s="131"/>
      <c r="AK55" s="131"/>
      <c r="AL55" s="131"/>
      <c r="AM55" s="131"/>
      <c r="AN55" s="131"/>
      <c r="AO55" s="131"/>
      <c r="AP55" s="131"/>
      <c r="AQ55" s="131"/>
      <c r="AR55" s="131"/>
      <c r="AS55" s="131"/>
      <c r="AT55" s="131"/>
      <c r="AU55" s="131"/>
      <c r="AV55" s="131"/>
      <c r="AW55" s="131"/>
      <c r="AX55" s="131"/>
      <c r="AY55" s="131"/>
      <c r="AZ55" s="131"/>
      <c r="BA55" s="131"/>
      <c r="BB55" s="131"/>
      <c r="BC55" s="131"/>
      <c r="BD55" s="131"/>
      <c r="BE55" s="131"/>
      <c r="BF55" s="131"/>
      <c r="BG55" s="131"/>
      <c r="BH55" s="131"/>
      <c r="BI55" s="131"/>
      <c r="BJ55" s="131"/>
      <c r="BK55" s="131"/>
      <c r="BL55" s="131"/>
      <c r="BM55" s="131"/>
      <c r="BN55" s="131"/>
      <c r="BO55" s="131"/>
      <c r="BP55" s="131"/>
      <c r="BQ55" s="131"/>
      <c r="BR55" s="131"/>
      <c r="BS55" s="131"/>
      <c r="BT55" s="131"/>
      <c r="BU55" s="131"/>
      <c r="BV55" s="131"/>
      <c r="BW55" s="131"/>
      <c r="BX55" s="131"/>
      <c r="BY55" s="131"/>
      <c r="BZ55" s="131"/>
      <c r="CA55" s="131"/>
      <c r="CB55" s="131"/>
      <c r="CC55" s="131"/>
      <c r="CD55" s="131"/>
      <c r="CE55" s="131"/>
      <c r="CF55" s="131"/>
      <c r="CG55" s="131"/>
      <c r="CH55" s="131"/>
      <c r="CI55" s="131"/>
      <c r="CJ55" s="131"/>
      <c r="CK55" s="131"/>
      <c r="CL55" s="131"/>
      <c r="CM55" s="131"/>
      <c r="CN55" s="131"/>
      <c r="CO55" s="131"/>
      <c r="CP55" s="131"/>
      <c r="CQ55" s="131"/>
      <c r="CR55" s="131"/>
      <c r="CS55" s="131"/>
      <c r="CT55" s="131"/>
      <c r="CU55" s="131"/>
      <c r="CV55" s="131"/>
      <c r="CW55" s="131"/>
      <c r="CX55" s="131"/>
      <c r="CY55" s="131"/>
      <c r="CZ55" s="131"/>
      <c r="DA55" s="131"/>
      <c r="DB55" s="131"/>
      <c r="DC55" s="131"/>
      <c r="DD55" s="131"/>
      <c r="DE55" s="131"/>
      <c r="DF55" s="131"/>
      <c r="DG55" s="131"/>
      <c r="DH55" s="131"/>
      <c r="DI55" s="131"/>
      <c r="DJ55" s="131"/>
      <c r="DK55" s="131"/>
      <c r="DL55" s="131"/>
      <c r="DM55" s="131"/>
      <c r="DN55" s="131"/>
      <c r="DO55" s="131"/>
      <c r="DP55" s="131"/>
      <c r="DQ55" s="131"/>
      <c r="DR55" s="131"/>
      <c r="DS55" s="131"/>
      <c r="DT55" s="131"/>
      <c r="DU55" s="131"/>
      <c r="DV55" s="131"/>
      <c r="DW55" s="131"/>
      <c r="DX55" s="131"/>
      <c r="DY55" s="131"/>
      <c r="DZ55" s="131"/>
      <c r="EA55" s="131"/>
      <c r="EB55" s="131"/>
      <c r="EC55" s="131"/>
      <c r="ED55" s="131"/>
      <c r="EE55" s="131"/>
      <c r="EF55" s="131"/>
      <c r="EG55" s="131"/>
      <c r="EH55" s="131"/>
      <c r="EI55" s="131"/>
      <c r="EJ55" s="131"/>
      <c r="EK55" s="131"/>
      <c r="EL55" s="131"/>
      <c r="EM55" s="131"/>
      <c r="EN55" s="131"/>
      <c r="EO55" s="131"/>
      <c r="EP55" s="131"/>
      <c r="EQ55" s="131"/>
      <c r="ER55" s="131"/>
      <c r="ES55" s="131"/>
      <c r="ET55" s="131"/>
      <c r="EU55" s="131"/>
      <c r="EV55" s="131"/>
      <c r="EW55" s="131"/>
      <c r="EX55" s="131"/>
      <c r="EY55" s="131"/>
      <c r="EZ55" s="131"/>
      <c r="FA55" s="131"/>
      <c r="FB55" s="131"/>
      <c r="FC55" s="131"/>
      <c r="FD55" s="131"/>
      <c r="FE55" s="131"/>
      <c r="FF55" s="131"/>
      <c r="FG55" s="131"/>
      <c r="FH55" s="131"/>
      <c r="FI55" s="131"/>
      <c r="FJ55" s="131"/>
      <c r="FK55" s="131"/>
      <c r="FL55" s="131"/>
      <c r="FM55" s="131"/>
      <c r="FN55" s="131"/>
      <c r="FO55" s="131"/>
      <c r="FP55" s="131"/>
      <c r="FQ55" s="131"/>
      <c r="FR55" s="131"/>
      <c r="FS55" s="131"/>
      <c r="FT55" s="131"/>
      <c r="FU55" s="131"/>
      <c r="FV55" s="131"/>
      <c r="FW55" s="131"/>
      <c r="FX55" s="131"/>
      <c r="FY55" s="131"/>
      <c r="FZ55" s="131"/>
      <c r="GA55" s="131"/>
      <c r="GB55" s="131"/>
      <c r="GC55" s="131"/>
      <c r="GD55" s="131"/>
      <c r="GE55" s="131"/>
      <c r="GF55" s="131"/>
      <c r="GG55" s="131"/>
      <c r="GH55" s="131"/>
      <c r="GI55" s="131"/>
      <c r="GJ55" s="131"/>
      <c r="GK55" s="131"/>
      <c r="GL55" s="131"/>
      <c r="GM55" s="131"/>
      <c r="GN55" s="131"/>
      <c r="GO55" s="131"/>
      <c r="GP55" s="131"/>
      <c r="GQ55" s="131"/>
      <c r="GR55" s="131"/>
      <c r="GS55" s="131"/>
      <c r="GT55" s="131"/>
      <c r="GU55" s="131"/>
      <c r="GV55" s="131"/>
      <c r="GW55" s="131"/>
      <c r="GX55" s="131"/>
      <c r="GY55" s="131"/>
      <c r="GZ55" s="131"/>
      <c r="HA55" s="131"/>
      <c r="HB55" s="131"/>
      <c r="HC55" s="131"/>
      <c r="HD55" s="131"/>
      <c r="HE55" s="131"/>
      <c r="HF55" s="131"/>
      <c r="HG55" s="131"/>
      <c r="HH55" s="131"/>
      <c r="HI55" s="131"/>
      <c r="HJ55" s="131"/>
      <c r="HK55" s="131"/>
      <c r="HL55" s="131"/>
      <c r="HO55" s="131"/>
      <c r="HP55" s="131"/>
      <c r="HQ55" s="131"/>
    </row>
    <row r="56" spans="1:225" ht="15" thickBot="1" x14ac:dyDescent="0.4">
      <c r="A56" s="131"/>
      <c r="B56" s="131"/>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C56" s="131"/>
      <c r="AD56" s="131"/>
      <c r="AE56" s="131"/>
      <c r="AF56" s="131"/>
      <c r="AG56" s="131"/>
      <c r="AH56" s="131"/>
      <c r="AI56" s="131"/>
      <c r="AJ56" s="131"/>
      <c r="AK56" s="131"/>
      <c r="AL56" s="131"/>
      <c r="AM56" s="131"/>
      <c r="AN56" s="131"/>
      <c r="AO56" s="131"/>
      <c r="AP56" s="131"/>
      <c r="AQ56" s="131"/>
      <c r="AR56" s="131"/>
      <c r="AS56" s="131"/>
      <c r="AT56" s="131"/>
      <c r="AU56" s="131"/>
      <c r="AV56" s="131"/>
      <c r="AW56" s="131"/>
      <c r="AX56" s="131"/>
      <c r="AY56" s="131"/>
      <c r="AZ56" s="131"/>
      <c r="BA56" s="131"/>
      <c r="BB56" s="131"/>
      <c r="BC56" s="131"/>
      <c r="BD56" s="131"/>
      <c r="BE56" s="131"/>
      <c r="BF56" s="131"/>
      <c r="BG56" s="131"/>
      <c r="BH56" s="131"/>
      <c r="BI56" s="131"/>
      <c r="BJ56" s="131"/>
      <c r="BK56" s="131"/>
      <c r="BL56" s="131"/>
      <c r="BM56" s="131"/>
      <c r="BN56" s="131"/>
      <c r="BO56" s="131"/>
      <c r="BP56" s="131"/>
      <c r="BQ56" s="131"/>
      <c r="BR56" s="131"/>
      <c r="BS56" s="131"/>
      <c r="BT56" s="131"/>
      <c r="BU56" s="131"/>
      <c r="BV56" s="131"/>
      <c r="BW56" s="131"/>
      <c r="BX56" s="131"/>
      <c r="BY56" s="131"/>
      <c r="BZ56" s="131"/>
      <c r="CA56" s="131"/>
      <c r="CB56" s="131"/>
      <c r="CC56" s="131"/>
      <c r="CD56" s="131"/>
      <c r="CE56" s="131"/>
      <c r="CF56" s="131"/>
      <c r="CG56" s="131"/>
      <c r="CH56" s="131"/>
      <c r="CI56" s="131"/>
      <c r="CJ56" s="131"/>
      <c r="CK56" s="131"/>
      <c r="CL56" s="131"/>
      <c r="CM56" s="131"/>
      <c r="CN56" s="131"/>
      <c r="CO56" s="131"/>
      <c r="CP56" s="131"/>
      <c r="CQ56" s="131"/>
      <c r="CR56" s="131"/>
      <c r="CS56" s="131"/>
      <c r="CT56" s="131"/>
      <c r="CU56" s="131"/>
      <c r="CV56" s="131"/>
      <c r="CW56" s="131"/>
      <c r="CX56" s="131"/>
      <c r="CY56" s="131"/>
      <c r="CZ56" s="131"/>
      <c r="DA56" s="131"/>
      <c r="DB56" s="131"/>
      <c r="DC56" s="131"/>
      <c r="DD56" s="131"/>
      <c r="DE56" s="131"/>
      <c r="DF56" s="131"/>
      <c r="DG56" s="131"/>
      <c r="DH56" s="131"/>
      <c r="DI56" s="131"/>
      <c r="DJ56" s="131"/>
      <c r="DK56" s="131"/>
      <c r="DL56" s="131"/>
      <c r="DM56" s="131"/>
      <c r="DN56" s="131"/>
      <c r="DO56" s="131"/>
      <c r="DP56" s="131"/>
      <c r="DQ56" s="131"/>
      <c r="DR56" s="131"/>
      <c r="DS56" s="131"/>
      <c r="DT56" s="131"/>
      <c r="DU56" s="131"/>
      <c r="DV56" s="131"/>
      <c r="DW56" s="131"/>
      <c r="DX56" s="131"/>
      <c r="DY56" s="131"/>
      <c r="DZ56" s="131"/>
      <c r="EA56" s="131"/>
      <c r="EB56" s="131"/>
      <c r="EC56" s="131"/>
      <c r="ED56" s="131"/>
      <c r="EE56" s="131"/>
      <c r="EF56" s="131"/>
      <c r="EG56" s="131"/>
      <c r="EH56" s="131"/>
      <c r="EI56" s="131"/>
      <c r="EJ56" s="131"/>
      <c r="EK56" s="131"/>
      <c r="EL56" s="131"/>
      <c r="EM56" s="131"/>
      <c r="EN56" s="131"/>
      <c r="EO56" s="131"/>
      <c r="EP56" s="131"/>
      <c r="EQ56" s="131"/>
      <c r="ER56" s="131"/>
      <c r="ES56" s="131"/>
      <c r="ET56" s="131"/>
      <c r="EU56" s="131"/>
      <c r="EV56" s="131"/>
      <c r="EW56" s="131"/>
      <c r="EX56" s="131"/>
      <c r="EY56" s="131"/>
      <c r="EZ56" s="131"/>
      <c r="FA56" s="131"/>
      <c r="FB56" s="131"/>
      <c r="FC56" s="131"/>
      <c r="FD56" s="131"/>
      <c r="FE56" s="131"/>
      <c r="FF56" s="131"/>
      <c r="FG56" s="131"/>
      <c r="FH56" s="131"/>
      <c r="FI56" s="131"/>
      <c r="FJ56" s="131"/>
      <c r="FK56" s="131"/>
      <c r="FL56" s="131"/>
      <c r="FM56" s="131"/>
      <c r="FN56" s="131"/>
      <c r="FO56" s="131"/>
      <c r="FP56" s="131"/>
      <c r="FQ56" s="131"/>
      <c r="FR56" s="131"/>
      <c r="FS56" s="131"/>
      <c r="FT56" s="131"/>
      <c r="FU56" s="131"/>
      <c r="FV56" s="131"/>
      <c r="FW56" s="131"/>
      <c r="FX56" s="131"/>
      <c r="FY56" s="131"/>
      <c r="FZ56" s="131"/>
      <c r="GA56" s="131"/>
      <c r="GB56" s="131"/>
      <c r="GC56" s="131"/>
      <c r="GD56" s="131"/>
      <c r="GE56" s="131"/>
      <c r="GF56" s="131"/>
      <c r="GG56" s="131"/>
      <c r="GH56" s="131"/>
      <c r="GI56" s="131"/>
      <c r="GJ56" s="131"/>
      <c r="GK56" s="131"/>
      <c r="GL56" s="131"/>
      <c r="GM56" s="131"/>
      <c r="GN56" s="131"/>
      <c r="GO56" s="131"/>
      <c r="GP56" s="131"/>
      <c r="GQ56" s="131"/>
      <c r="GR56" s="131"/>
      <c r="GS56" s="131"/>
      <c r="GT56" s="131"/>
      <c r="GU56" s="131"/>
      <c r="GV56" s="131"/>
      <c r="GW56" s="131"/>
      <c r="GX56" s="131"/>
      <c r="GY56" s="131"/>
      <c r="GZ56" s="131"/>
      <c r="HA56" s="131"/>
      <c r="HB56" s="131"/>
      <c r="HC56" s="131"/>
      <c r="HD56" s="131"/>
      <c r="HE56" s="131"/>
      <c r="HF56" s="131"/>
      <c r="HG56" s="131"/>
      <c r="HH56" s="131"/>
      <c r="HI56" s="131"/>
      <c r="HJ56" s="131"/>
      <c r="HK56" s="131"/>
      <c r="HL56" s="131"/>
      <c r="HO56" s="131"/>
      <c r="HP56" s="131"/>
      <c r="HQ56" s="131"/>
    </row>
    <row r="57" spans="1:225" ht="15" thickBot="1" x14ac:dyDescent="0.4">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31"/>
      <c r="AK57" s="131"/>
      <c r="AL57" s="131"/>
      <c r="AM57" s="131"/>
      <c r="AN57" s="131"/>
      <c r="AO57" s="131"/>
      <c r="AP57" s="131"/>
      <c r="AQ57" s="131"/>
      <c r="AR57" s="131"/>
      <c r="AS57" s="131"/>
      <c r="AT57" s="131"/>
      <c r="AU57" s="131"/>
      <c r="AV57" s="131"/>
      <c r="AW57" s="131"/>
      <c r="AX57" s="131"/>
      <c r="AY57" s="131"/>
      <c r="AZ57" s="131"/>
      <c r="BA57" s="131"/>
      <c r="BB57" s="131"/>
      <c r="BC57" s="131"/>
      <c r="BD57" s="131"/>
      <c r="BE57" s="131"/>
      <c r="BF57" s="131"/>
      <c r="BG57" s="131"/>
      <c r="BH57" s="131"/>
      <c r="BI57" s="131"/>
      <c r="BJ57" s="131"/>
      <c r="BK57" s="131"/>
      <c r="BL57" s="131"/>
      <c r="BM57" s="131"/>
      <c r="BN57" s="131"/>
      <c r="BO57" s="131"/>
      <c r="BP57" s="131"/>
      <c r="BQ57" s="131"/>
      <c r="BR57" s="131"/>
      <c r="BS57" s="131"/>
      <c r="BT57" s="131"/>
      <c r="BU57" s="131"/>
      <c r="BV57" s="131"/>
      <c r="BW57" s="131"/>
      <c r="BX57" s="131"/>
      <c r="BY57" s="131"/>
      <c r="BZ57" s="131"/>
      <c r="CA57" s="131"/>
      <c r="CB57" s="131"/>
      <c r="CC57" s="131"/>
      <c r="CD57" s="131"/>
      <c r="CE57" s="131"/>
      <c r="CF57" s="131"/>
      <c r="CG57" s="131"/>
      <c r="CH57" s="131"/>
      <c r="CI57" s="131"/>
      <c r="CJ57" s="131"/>
      <c r="CK57" s="131"/>
      <c r="CL57" s="131"/>
      <c r="CM57" s="131"/>
      <c r="CN57" s="131"/>
      <c r="CO57" s="131"/>
      <c r="CP57" s="131"/>
      <c r="CQ57" s="131"/>
      <c r="CR57" s="131"/>
      <c r="CS57" s="131"/>
      <c r="CT57" s="131"/>
      <c r="CU57" s="131"/>
      <c r="CV57" s="131"/>
      <c r="CW57" s="131"/>
      <c r="CX57" s="131"/>
      <c r="CY57" s="131"/>
      <c r="CZ57" s="131"/>
      <c r="DA57" s="131"/>
      <c r="DB57" s="131"/>
      <c r="DC57" s="131"/>
      <c r="DD57" s="131"/>
      <c r="DE57" s="131"/>
      <c r="DF57" s="131"/>
      <c r="DG57" s="131"/>
      <c r="DH57" s="131"/>
      <c r="DI57" s="131"/>
      <c r="DJ57" s="131"/>
      <c r="DK57" s="131"/>
      <c r="DL57" s="131"/>
      <c r="DM57" s="131"/>
      <c r="DN57" s="131"/>
      <c r="DO57" s="131"/>
      <c r="DP57" s="131"/>
      <c r="DQ57" s="131"/>
      <c r="DR57" s="131"/>
      <c r="DS57" s="131"/>
      <c r="DT57" s="131"/>
      <c r="DU57" s="131"/>
      <c r="DV57" s="131"/>
      <c r="DW57" s="131"/>
      <c r="DX57" s="131"/>
      <c r="DY57" s="131"/>
      <c r="DZ57" s="131"/>
      <c r="EA57" s="131"/>
      <c r="EB57" s="131"/>
      <c r="EC57" s="131"/>
      <c r="ED57" s="131"/>
      <c r="EE57" s="131"/>
      <c r="EF57" s="131"/>
      <c r="EG57" s="131"/>
      <c r="EH57" s="131"/>
      <c r="EI57" s="131"/>
      <c r="EJ57" s="131"/>
      <c r="EK57" s="131"/>
      <c r="EL57" s="131"/>
      <c r="EM57" s="131"/>
      <c r="EN57" s="131"/>
      <c r="EO57" s="131"/>
      <c r="EP57" s="131"/>
      <c r="EQ57" s="131"/>
      <c r="ER57" s="131"/>
      <c r="ES57" s="131"/>
      <c r="ET57" s="131"/>
      <c r="EU57" s="131"/>
      <c r="EV57" s="131"/>
      <c r="EW57" s="131"/>
      <c r="EX57" s="131"/>
      <c r="EY57" s="131"/>
      <c r="EZ57" s="131"/>
      <c r="FA57" s="131"/>
      <c r="FB57" s="131"/>
      <c r="FC57" s="131"/>
      <c r="FD57" s="131"/>
      <c r="FE57" s="131"/>
      <c r="FF57" s="131"/>
      <c r="FG57" s="131"/>
      <c r="FH57" s="131"/>
      <c r="FI57" s="131"/>
      <c r="FJ57" s="131"/>
      <c r="FK57" s="131"/>
      <c r="FL57" s="131"/>
      <c r="FM57" s="131"/>
      <c r="FN57" s="131"/>
      <c r="FO57" s="131"/>
      <c r="FP57" s="131"/>
      <c r="FQ57" s="131"/>
      <c r="FR57" s="131"/>
      <c r="FS57" s="131"/>
      <c r="FT57" s="131"/>
      <c r="FU57" s="131"/>
      <c r="FV57" s="131"/>
      <c r="FW57" s="131"/>
      <c r="FX57" s="131"/>
      <c r="FY57" s="131"/>
      <c r="FZ57" s="131"/>
      <c r="GA57" s="131"/>
      <c r="GB57" s="131"/>
      <c r="GC57" s="131"/>
      <c r="GD57" s="131"/>
      <c r="GE57" s="131"/>
      <c r="GF57" s="131"/>
      <c r="GG57" s="131"/>
      <c r="GH57" s="131"/>
      <c r="GI57" s="131"/>
      <c r="GJ57" s="131"/>
      <c r="GK57" s="131"/>
      <c r="GL57" s="131"/>
      <c r="GM57" s="131"/>
      <c r="GN57" s="131"/>
      <c r="GO57" s="131"/>
      <c r="GP57" s="131"/>
      <c r="GQ57" s="131"/>
      <c r="GR57" s="131"/>
      <c r="GS57" s="131"/>
      <c r="GT57" s="131"/>
      <c r="GU57" s="131"/>
      <c r="GV57" s="131"/>
      <c r="GW57" s="131"/>
      <c r="GX57" s="131"/>
      <c r="GY57" s="131"/>
      <c r="GZ57" s="131"/>
      <c r="HA57" s="131"/>
      <c r="HB57" s="131"/>
      <c r="HC57" s="131"/>
      <c r="HD57" s="131"/>
      <c r="HE57" s="131"/>
      <c r="HF57" s="131"/>
      <c r="HG57" s="131"/>
      <c r="HH57" s="131"/>
      <c r="HI57" s="131"/>
      <c r="HJ57" s="131"/>
      <c r="HK57" s="131"/>
      <c r="HL57" s="131"/>
      <c r="HO57" s="131"/>
      <c r="HP57" s="131"/>
      <c r="HQ57" s="131"/>
    </row>
    <row r="58" spans="1:225" ht="15" thickBot="1" x14ac:dyDescent="0.4">
      <c r="A58" s="131"/>
      <c r="B58" s="131"/>
      <c r="C58" s="131"/>
      <c r="D58" s="131"/>
      <c r="E58" s="131"/>
      <c r="F58" s="131"/>
      <c r="G58" s="131"/>
      <c r="H58" s="131"/>
      <c r="I58" s="131"/>
      <c r="J58" s="131"/>
      <c r="K58" s="131"/>
      <c r="L58" s="131"/>
      <c r="M58" s="131"/>
      <c r="N58" s="131"/>
      <c r="O58" s="131"/>
      <c r="P58" s="131"/>
      <c r="Q58" s="131"/>
      <c r="R58" s="131"/>
      <c r="S58" s="131"/>
      <c r="T58" s="131"/>
      <c r="U58" s="131"/>
      <c r="V58" s="131"/>
      <c r="W58" s="131"/>
      <c r="X58" s="131"/>
      <c r="Y58" s="131"/>
      <c r="Z58" s="131"/>
      <c r="AA58" s="131"/>
      <c r="AB58" s="131"/>
      <c r="AC58" s="131"/>
      <c r="AD58" s="131"/>
      <c r="AE58" s="131"/>
      <c r="AF58" s="131"/>
      <c r="AG58" s="131"/>
      <c r="AH58" s="131"/>
      <c r="AI58" s="131"/>
      <c r="AJ58" s="131"/>
      <c r="AK58" s="131"/>
      <c r="AL58" s="131"/>
      <c r="AM58" s="131"/>
      <c r="AN58" s="131"/>
      <c r="AO58" s="131"/>
      <c r="AP58" s="131"/>
      <c r="AQ58" s="131"/>
      <c r="AR58" s="131"/>
      <c r="AS58" s="131"/>
      <c r="AT58" s="131"/>
      <c r="AU58" s="131"/>
      <c r="AV58" s="131"/>
      <c r="AW58" s="131"/>
      <c r="AX58" s="131"/>
      <c r="AY58" s="131"/>
      <c r="AZ58" s="131"/>
      <c r="BA58" s="131"/>
      <c r="BB58" s="131"/>
      <c r="BC58" s="131"/>
      <c r="BD58" s="131"/>
      <c r="BE58" s="131"/>
      <c r="BF58" s="131"/>
      <c r="BG58" s="131"/>
      <c r="BH58" s="131"/>
      <c r="BI58" s="131"/>
      <c r="BJ58" s="131"/>
      <c r="BK58" s="131"/>
      <c r="BL58" s="131"/>
      <c r="BM58" s="131"/>
      <c r="BN58" s="131"/>
      <c r="BO58" s="131"/>
      <c r="BP58" s="131"/>
      <c r="BQ58" s="131"/>
      <c r="BR58" s="131"/>
      <c r="BS58" s="131"/>
      <c r="BT58" s="131"/>
      <c r="BU58" s="131"/>
      <c r="BV58" s="131"/>
      <c r="BW58" s="131"/>
      <c r="BX58" s="131"/>
      <c r="BY58" s="131"/>
      <c r="BZ58" s="131"/>
      <c r="CA58" s="131"/>
      <c r="CB58" s="131"/>
      <c r="CC58" s="131"/>
      <c r="CD58" s="131"/>
      <c r="CE58" s="131"/>
      <c r="CF58" s="131"/>
      <c r="CG58" s="131"/>
      <c r="CH58" s="131"/>
      <c r="CI58" s="131"/>
      <c r="CJ58" s="131"/>
      <c r="CK58" s="131"/>
      <c r="CL58" s="131"/>
      <c r="CM58" s="131"/>
      <c r="CN58" s="131"/>
      <c r="CO58" s="131"/>
      <c r="CP58" s="131"/>
      <c r="CQ58" s="131"/>
      <c r="CR58" s="131"/>
      <c r="CS58" s="131"/>
      <c r="CT58" s="131"/>
      <c r="CU58" s="131"/>
      <c r="CV58" s="131"/>
      <c r="CW58" s="131"/>
      <c r="CX58" s="131"/>
      <c r="CY58" s="131"/>
      <c r="CZ58" s="131"/>
      <c r="DA58" s="131"/>
      <c r="DB58" s="131"/>
      <c r="DC58" s="131"/>
      <c r="DD58" s="131"/>
      <c r="DE58" s="131"/>
      <c r="DF58" s="131"/>
      <c r="DG58" s="131"/>
      <c r="DH58" s="131"/>
      <c r="DI58" s="131"/>
      <c r="DJ58" s="131"/>
      <c r="DK58" s="131"/>
      <c r="DL58" s="131"/>
      <c r="DM58" s="131"/>
      <c r="DN58" s="131"/>
      <c r="DO58" s="131"/>
      <c r="DP58" s="131"/>
      <c r="DQ58" s="131"/>
      <c r="DR58" s="131"/>
      <c r="DS58" s="131"/>
      <c r="DT58" s="131"/>
      <c r="DU58" s="131"/>
      <c r="DV58" s="131"/>
      <c r="DW58" s="131"/>
      <c r="DX58" s="131"/>
      <c r="DY58" s="131"/>
      <c r="DZ58" s="131"/>
      <c r="EA58" s="131"/>
      <c r="EB58" s="131"/>
      <c r="EC58" s="131"/>
      <c r="ED58" s="131"/>
      <c r="EE58" s="131"/>
      <c r="EF58" s="131"/>
      <c r="EG58" s="131"/>
      <c r="EH58" s="131"/>
      <c r="EI58" s="131"/>
      <c r="EJ58" s="131"/>
      <c r="EK58" s="131"/>
      <c r="EL58" s="131"/>
      <c r="EM58" s="131"/>
      <c r="EN58" s="131"/>
      <c r="EO58" s="131"/>
      <c r="EP58" s="131"/>
      <c r="EQ58" s="131"/>
      <c r="ER58" s="131"/>
      <c r="ES58" s="131"/>
      <c r="ET58" s="131"/>
      <c r="EU58" s="131"/>
      <c r="EV58" s="131"/>
      <c r="EW58" s="131"/>
      <c r="EX58" s="131"/>
      <c r="EY58" s="131"/>
      <c r="EZ58" s="131"/>
      <c r="FA58" s="131"/>
      <c r="FB58" s="131"/>
      <c r="FC58" s="131"/>
      <c r="FD58" s="131"/>
      <c r="FE58" s="131"/>
      <c r="FF58" s="131"/>
      <c r="FG58" s="131"/>
      <c r="FH58" s="131"/>
      <c r="FI58" s="131"/>
      <c r="FJ58" s="131"/>
      <c r="FK58" s="131"/>
      <c r="FL58" s="131"/>
      <c r="FM58" s="131"/>
      <c r="FN58" s="131"/>
      <c r="FO58" s="131"/>
      <c r="FP58" s="131"/>
      <c r="FQ58" s="131"/>
      <c r="FR58" s="131"/>
      <c r="FS58" s="131"/>
      <c r="FT58" s="131"/>
      <c r="FU58" s="131"/>
      <c r="FV58" s="131"/>
      <c r="FW58" s="131"/>
      <c r="FX58" s="131"/>
      <c r="FY58" s="131"/>
      <c r="FZ58" s="131"/>
      <c r="GA58" s="131"/>
      <c r="GB58" s="131"/>
      <c r="GC58" s="131"/>
      <c r="GD58" s="131"/>
      <c r="GE58" s="131"/>
      <c r="GF58" s="131"/>
      <c r="GG58" s="131"/>
      <c r="GH58" s="131"/>
      <c r="GI58" s="131"/>
      <c r="GJ58" s="131"/>
      <c r="GK58" s="131"/>
      <c r="GL58" s="131"/>
      <c r="GM58" s="131"/>
      <c r="GN58" s="131"/>
      <c r="GO58" s="131"/>
      <c r="GP58" s="131"/>
      <c r="GQ58" s="131"/>
      <c r="GR58" s="131"/>
      <c r="GS58" s="131"/>
      <c r="GT58" s="131"/>
      <c r="GU58" s="131"/>
      <c r="GV58" s="131"/>
      <c r="GW58" s="131"/>
      <c r="GX58" s="131"/>
      <c r="GY58" s="131"/>
      <c r="GZ58" s="131"/>
      <c r="HA58" s="131"/>
      <c r="HB58" s="131"/>
      <c r="HC58" s="131"/>
      <c r="HD58" s="131"/>
      <c r="HE58" s="131"/>
      <c r="HF58" s="131"/>
      <c r="HG58" s="131"/>
      <c r="HH58" s="131"/>
      <c r="HI58" s="131"/>
      <c r="HJ58" s="131"/>
      <c r="HK58" s="131"/>
      <c r="HL58" s="131"/>
      <c r="HO58" s="131"/>
      <c r="HP58" s="131"/>
      <c r="HQ58" s="131"/>
    </row>
    <row r="59" spans="1:225" ht="15" thickBot="1" x14ac:dyDescent="0.4">
      <c r="A59" s="131"/>
      <c r="B59" s="131"/>
      <c r="C59" s="131"/>
      <c r="D59" s="131"/>
      <c r="E59" s="131"/>
      <c r="F59" s="131"/>
      <c r="G59" s="131"/>
      <c r="H59" s="131"/>
      <c r="I59" s="131"/>
      <c r="J59" s="131"/>
      <c r="K59" s="131"/>
      <c r="L59" s="131"/>
      <c r="M59" s="131"/>
      <c r="N59" s="131"/>
      <c r="O59" s="131"/>
      <c r="P59" s="131"/>
      <c r="Q59" s="131"/>
      <c r="R59" s="131"/>
      <c r="S59" s="131"/>
      <c r="T59" s="131"/>
      <c r="U59" s="131"/>
      <c r="V59" s="131"/>
      <c r="W59" s="131"/>
      <c r="X59" s="131"/>
      <c r="Y59" s="131"/>
      <c r="Z59" s="131"/>
      <c r="AA59" s="131"/>
      <c r="AB59" s="131"/>
      <c r="AC59" s="131"/>
      <c r="AD59" s="131"/>
      <c r="AE59" s="131"/>
      <c r="AF59" s="131"/>
      <c r="AG59" s="131"/>
      <c r="AH59" s="131"/>
      <c r="AI59" s="131"/>
      <c r="AJ59" s="131"/>
      <c r="AK59" s="131"/>
      <c r="AL59" s="131"/>
      <c r="AM59" s="131"/>
      <c r="AN59" s="131"/>
      <c r="AO59" s="131"/>
      <c r="AP59" s="131"/>
      <c r="AQ59" s="131"/>
      <c r="AR59" s="131"/>
      <c r="AS59" s="131"/>
      <c r="AT59" s="131"/>
      <c r="AU59" s="131"/>
      <c r="AV59" s="131"/>
      <c r="AW59" s="131"/>
      <c r="AX59" s="131"/>
      <c r="AY59" s="131"/>
      <c r="AZ59" s="131"/>
      <c r="BA59" s="131"/>
      <c r="BB59" s="131"/>
      <c r="BC59" s="131"/>
      <c r="BD59" s="131"/>
      <c r="BE59" s="131"/>
      <c r="BF59" s="131"/>
      <c r="BG59" s="131"/>
      <c r="BH59" s="131"/>
      <c r="BI59" s="131"/>
      <c r="BJ59" s="131"/>
      <c r="BK59" s="131"/>
      <c r="BL59" s="131"/>
      <c r="BM59" s="131"/>
      <c r="BN59" s="131"/>
      <c r="BO59" s="131"/>
      <c r="BP59" s="131"/>
      <c r="BQ59" s="131"/>
      <c r="BR59" s="131"/>
      <c r="BS59" s="131"/>
      <c r="BT59" s="131"/>
      <c r="BU59" s="131"/>
      <c r="BV59" s="131"/>
      <c r="BW59" s="131"/>
      <c r="BX59" s="131"/>
      <c r="BY59" s="131"/>
      <c r="BZ59" s="131"/>
      <c r="CA59" s="131"/>
      <c r="CB59" s="131"/>
      <c r="CC59" s="131"/>
      <c r="CD59" s="131"/>
      <c r="CE59" s="131"/>
      <c r="CF59" s="131"/>
      <c r="CG59" s="131"/>
      <c r="CH59" s="131"/>
      <c r="CI59" s="131"/>
      <c r="CJ59" s="131"/>
      <c r="CK59" s="131"/>
      <c r="CL59" s="131"/>
      <c r="CM59" s="131"/>
      <c r="CN59" s="131"/>
      <c r="CO59" s="131"/>
      <c r="CP59" s="131"/>
      <c r="CQ59" s="131"/>
      <c r="CR59" s="131"/>
      <c r="CS59" s="131"/>
      <c r="CT59" s="131"/>
      <c r="CU59" s="131"/>
      <c r="CV59" s="131"/>
      <c r="CW59" s="131"/>
      <c r="CX59" s="131"/>
      <c r="CY59" s="131"/>
      <c r="CZ59" s="131"/>
      <c r="DA59" s="131"/>
      <c r="DB59" s="131"/>
      <c r="DC59" s="131"/>
      <c r="DD59" s="131"/>
      <c r="DE59" s="131"/>
      <c r="DF59" s="131"/>
      <c r="DG59" s="131"/>
      <c r="DH59" s="131"/>
      <c r="DI59" s="131"/>
      <c r="DJ59" s="131"/>
      <c r="DK59" s="131"/>
      <c r="DL59" s="131"/>
      <c r="DM59" s="131"/>
      <c r="DN59" s="131"/>
      <c r="DO59" s="131"/>
      <c r="DP59" s="131"/>
      <c r="DQ59" s="131"/>
      <c r="DR59" s="131"/>
      <c r="DS59" s="131"/>
      <c r="DT59" s="131"/>
      <c r="DU59" s="131"/>
      <c r="DV59" s="131"/>
      <c r="DW59" s="131"/>
      <c r="DX59" s="131"/>
      <c r="DY59" s="131"/>
      <c r="DZ59" s="131"/>
      <c r="EA59" s="131"/>
      <c r="EB59" s="131"/>
      <c r="EC59" s="131"/>
      <c r="ED59" s="131"/>
      <c r="EE59" s="131"/>
      <c r="EF59" s="131"/>
      <c r="EG59" s="131"/>
      <c r="EH59" s="131"/>
      <c r="EI59" s="131"/>
      <c r="EJ59" s="131"/>
      <c r="EK59" s="131"/>
      <c r="EL59" s="131"/>
      <c r="EM59" s="131"/>
      <c r="EN59" s="131"/>
      <c r="EO59" s="131"/>
      <c r="EP59" s="131"/>
      <c r="EQ59" s="131"/>
      <c r="ER59" s="131"/>
      <c r="ES59" s="131"/>
      <c r="ET59" s="131"/>
      <c r="EU59" s="131"/>
      <c r="EV59" s="131"/>
      <c r="EW59" s="131"/>
      <c r="EX59" s="131"/>
      <c r="EY59" s="131"/>
      <c r="EZ59" s="131"/>
      <c r="FA59" s="131"/>
      <c r="FB59" s="131"/>
      <c r="FC59" s="131"/>
      <c r="FD59" s="131"/>
      <c r="FE59" s="131"/>
      <c r="FF59" s="131"/>
      <c r="FG59" s="131"/>
      <c r="FH59" s="131"/>
      <c r="FI59" s="131"/>
      <c r="FJ59" s="131"/>
      <c r="FK59" s="131"/>
      <c r="FL59" s="131"/>
      <c r="FM59" s="131"/>
      <c r="FN59" s="131"/>
      <c r="FO59" s="131"/>
      <c r="FP59" s="131"/>
      <c r="FQ59" s="131"/>
      <c r="FR59" s="131"/>
      <c r="FS59" s="131"/>
      <c r="FT59" s="131"/>
      <c r="FU59" s="131"/>
      <c r="FV59" s="131"/>
      <c r="FW59" s="131"/>
      <c r="FX59" s="131"/>
      <c r="FY59" s="131"/>
      <c r="FZ59" s="131"/>
      <c r="GA59" s="131"/>
      <c r="GB59" s="131"/>
      <c r="GC59" s="131"/>
      <c r="GD59" s="131"/>
      <c r="GE59" s="131"/>
      <c r="GF59" s="131"/>
      <c r="GG59" s="131"/>
      <c r="GH59" s="131"/>
      <c r="GI59" s="131"/>
      <c r="GJ59" s="131"/>
      <c r="GK59" s="131"/>
      <c r="GL59" s="131"/>
      <c r="GM59" s="131"/>
      <c r="GN59" s="131"/>
      <c r="GO59" s="131"/>
      <c r="GP59" s="131"/>
      <c r="GQ59" s="131"/>
      <c r="GR59" s="131"/>
      <c r="GS59" s="131"/>
      <c r="GT59" s="131"/>
      <c r="GU59" s="131"/>
      <c r="GV59" s="131"/>
      <c r="GW59" s="131"/>
      <c r="GX59" s="131"/>
      <c r="GY59" s="131"/>
      <c r="GZ59" s="131"/>
      <c r="HA59" s="131"/>
      <c r="HB59" s="131"/>
      <c r="HC59" s="131"/>
      <c r="HD59" s="131"/>
      <c r="HE59" s="131"/>
      <c r="HF59" s="131"/>
      <c r="HG59" s="131"/>
      <c r="HH59" s="131"/>
      <c r="HI59" s="131"/>
      <c r="HJ59" s="131"/>
      <c r="HK59" s="131"/>
      <c r="HL59" s="131"/>
      <c r="HO59" s="131"/>
      <c r="HP59" s="131"/>
      <c r="HQ59" s="131"/>
    </row>
    <row r="60" spans="1:225" ht="15" thickBot="1" x14ac:dyDescent="0.4">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c r="Z60" s="131"/>
      <c r="AA60" s="131"/>
      <c r="AB60" s="131"/>
      <c r="AC60" s="131"/>
      <c r="AD60" s="131"/>
      <c r="AE60" s="131"/>
      <c r="AF60" s="131"/>
      <c r="AG60" s="131"/>
      <c r="AH60" s="131"/>
      <c r="AI60" s="131"/>
      <c r="AJ60" s="131"/>
      <c r="AK60" s="131"/>
      <c r="AL60" s="131"/>
      <c r="AM60" s="131"/>
      <c r="AN60" s="131"/>
      <c r="AO60" s="131"/>
      <c r="AP60" s="131"/>
      <c r="AQ60" s="131"/>
      <c r="AR60" s="131"/>
      <c r="AS60" s="131"/>
      <c r="AT60" s="131"/>
      <c r="AU60" s="131"/>
      <c r="AV60" s="131"/>
      <c r="AW60" s="131"/>
      <c r="AX60" s="131"/>
      <c r="AY60" s="131"/>
      <c r="AZ60" s="131"/>
      <c r="BA60" s="131"/>
      <c r="BB60" s="131"/>
      <c r="BC60" s="131"/>
      <c r="BD60" s="131"/>
      <c r="BE60" s="131"/>
      <c r="BF60" s="131"/>
      <c r="BG60" s="131"/>
      <c r="BH60" s="131"/>
      <c r="BI60" s="131"/>
      <c r="BJ60" s="131"/>
      <c r="BK60" s="131"/>
      <c r="BL60" s="131"/>
      <c r="BM60" s="131"/>
      <c r="BN60" s="131"/>
      <c r="BO60" s="131"/>
      <c r="BP60" s="131"/>
      <c r="BQ60" s="131"/>
      <c r="BR60" s="131"/>
      <c r="BS60" s="131"/>
      <c r="BT60" s="131"/>
      <c r="BU60" s="131"/>
      <c r="BV60" s="131"/>
      <c r="BW60" s="131"/>
      <c r="BX60" s="131"/>
      <c r="BY60" s="131"/>
      <c r="BZ60" s="131"/>
      <c r="CA60" s="131"/>
      <c r="CB60" s="131"/>
      <c r="CC60" s="131"/>
      <c r="CD60" s="131"/>
      <c r="CE60" s="131"/>
      <c r="CF60" s="131"/>
      <c r="CG60" s="131"/>
      <c r="CH60" s="131"/>
      <c r="CI60" s="131"/>
      <c r="CJ60" s="131"/>
      <c r="CK60" s="131"/>
      <c r="CL60" s="131"/>
      <c r="CM60" s="131"/>
      <c r="CN60" s="131"/>
      <c r="CO60" s="131"/>
      <c r="CP60" s="131"/>
      <c r="CQ60" s="131"/>
      <c r="CR60" s="131"/>
      <c r="CS60" s="131"/>
      <c r="CT60" s="131"/>
      <c r="CU60" s="131"/>
      <c r="CV60" s="131"/>
      <c r="CW60" s="131"/>
      <c r="CX60" s="131"/>
      <c r="CY60" s="131"/>
      <c r="CZ60" s="131"/>
      <c r="DA60" s="131"/>
      <c r="DB60" s="131"/>
      <c r="DC60" s="131"/>
      <c r="DD60" s="131"/>
      <c r="DE60" s="131"/>
      <c r="DF60" s="131"/>
      <c r="DG60" s="131"/>
      <c r="DH60" s="131"/>
      <c r="DI60" s="131"/>
      <c r="DJ60" s="131"/>
      <c r="DK60" s="131"/>
      <c r="DL60" s="131"/>
      <c r="DM60" s="131"/>
      <c r="DN60" s="131"/>
      <c r="DO60" s="131"/>
      <c r="DP60" s="131"/>
      <c r="DQ60" s="131"/>
      <c r="DR60" s="131"/>
      <c r="DS60" s="131"/>
      <c r="DT60" s="131"/>
      <c r="DU60" s="131"/>
      <c r="DV60" s="131"/>
      <c r="DW60" s="131"/>
      <c r="DX60" s="131"/>
      <c r="DY60" s="131"/>
      <c r="DZ60" s="131"/>
      <c r="EA60" s="131"/>
      <c r="EB60" s="131"/>
      <c r="EC60" s="131"/>
      <c r="ED60" s="131"/>
      <c r="EE60" s="131"/>
      <c r="EF60" s="131"/>
      <c r="EG60" s="131"/>
      <c r="EH60" s="131"/>
      <c r="EI60" s="131"/>
      <c r="EJ60" s="131"/>
      <c r="EK60" s="131"/>
      <c r="EL60" s="131"/>
      <c r="EM60" s="131"/>
      <c r="EN60" s="131"/>
      <c r="EO60" s="131"/>
      <c r="EP60" s="131"/>
      <c r="EQ60" s="131"/>
      <c r="ER60" s="131"/>
      <c r="ES60" s="131"/>
      <c r="ET60" s="131"/>
      <c r="EU60" s="131"/>
      <c r="EV60" s="131"/>
      <c r="EW60" s="131"/>
      <c r="EX60" s="131"/>
      <c r="EY60" s="131"/>
      <c r="EZ60" s="131"/>
      <c r="FA60" s="131"/>
      <c r="FB60" s="131"/>
      <c r="FC60" s="131"/>
      <c r="FD60" s="131"/>
      <c r="FE60" s="131"/>
      <c r="FF60" s="131"/>
      <c r="FG60" s="131"/>
      <c r="FH60" s="131"/>
      <c r="FI60" s="131"/>
      <c r="FJ60" s="131"/>
      <c r="FK60" s="131"/>
      <c r="FL60" s="131"/>
      <c r="FM60" s="131"/>
      <c r="FN60" s="131"/>
      <c r="FO60" s="131"/>
      <c r="FP60" s="131"/>
      <c r="FQ60" s="131"/>
      <c r="FR60" s="131"/>
      <c r="FS60" s="131"/>
      <c r="FT60" s="131"/>
      <c r="FU60" s="131"/>
      <c r="FV60" s="131"/>
      <c r="FW60" s="131"/>
      <c r="FX60" s="131"/>
      <c r="FY60" s="131"/>
      <c r="FZ60" s="131"/>
      <c r="GA60" s="131"/>
      <c r="GB60" s="131"/>
      <c r="GC60" s="131"/>
      <c r="GD60" s="131"/>
      <c r="GE60" s="131"/>
      <c r="GF60" s="131"/>
      <c r="GG60" s="131"/>
      <c r="GH60" s="131"/>
      <c r="GI60" s="131"/>
      <c r="GJ60" s="131"/>
      <c r="GK60" s="131"/>
      <c r="GL60" s="131"/>
      <c r="GM60" s="131"/>
      <c r="GN60" s="131"/>
      <c r="GO60" s="131"/>
      <c r="GP60" s="131"/>
      <c r="GQ60" s="131"/>
      <c r="GR60" s="131"/>
      <c r="GS60" s="131"/>
      <c r="GT60" s="131"/>
      <c r="GU60" s="131"/>
      <c r="GV60" s="131"/>
      <c r="GW60" s="131"/>
      <c r="GX60" s="131"/>
      <c r="GY60" s="131"/>
      <c r="GZ60" s="131"/>
      <c r="HA60" s="131"/>
      <c r="HB60" s="131"/>
      <c r="HC60" s="131"/>
      <c r="HD60" s="131"/>
      <c r="HE60" s="131"/>
      <c r="HF60" s="131"/>
      <c r="HG60" s="131"/>
      <c r="HH60" s="131"/>
      <c r="HI60" s="131"/>
      <c r="HJ60" s="131"/>
      <c r="HK60" s="131"/>
      <c r="HL60" s="131"/>
      <c r="HO60" s="131"/>
      <c r="HP60" s="131"/>
      <c r="HQ60" s="131"/>
    </row>
    <row r="61" spans="1:225" ht="15" thickBot="1" x14ac:dyDescent="0.4">
      <c r="A61" s="131"/>
      <c r="B61" s="131"/>
      <c r="C61" s="131"/>
      <c r="D61" s="131"/>
      <c r="E61" s="131"/>
      <c r="F61" s="131"/>
      <c r="G61" s="131"/>
      <c r="H61" s="131"/>
      <c r="I61" s="131"/>
      <c r="J61" s="131"/>
      <c r="K61" s="131"/>
      <c r="L61" s="131"/>
      <c r="M61" s="131"/>
      <c r="N61" s="131"/>
      <c r="O61" s="131"/>
      <c r="P61" s="131"/>
      <c r="Q61" s="131"/>
      <c r="R61" s="131"/>
      <c r="S61" s="131"/>
      <c r="T61" s="131"/>
      <c r="U61" s="131"/>
      <c r="V61" s="131"/>
      <c r="W61" s="131"/>
      <c r="X61" s="131"/>
      <c r="Y61" s="131"/>
      <c r="Z61" s="131"/>
      <c r="AA61" s="131"/>
      <c r="AB61" s="131"/>
      <c r="AC61" s="131"/>
      <c r="AD61" s="131"/>
      <c r="AE61" s="131"/>
      <c r="AF61" s="131"/>
      <c r="AG61" s="131"/>
      <c r="AH61" s="131"/>
      <c r="AI61" s="131"/>
      <c r="AJ61" s="131"/>
      <c r="AK61" s="131"/>
      <c r="AL61" s="131"/>
      <c r="AM61" s="131"/>
      <c r="AN61" s="131"/>
      <c r="AO61" s="131"/>
      <c r="AP61" s="131"/>
      <c r="AQ61" s="131"/>
      <c r="AR61" s="131"/>
      <c r="AS61" s="131"/>
      <c r="AT61" s="131"/>
      <c r="AU61" s="131"/>
      <c r="AV61" s="131"/>
      <c r="AW61" s="131"/>
      <c r="AX61" s="131"/>
      <c r="AY61" s="131"/>
      <c r="AZ61" s="131"/>
      <c r="BA61" s="131"/>
      <c r="BB61" s="131"/>
      <c r="BC61" s="131"/>
      <c r="BD61" s="131"/>
      <c r="BE61" s="131"/>
      <c r="BF61" s="131"/>
      <c r="BG61" s="131"/>
      <c r="BH61" s="131"/>
      <c r="BI61" s="131"/>
      <c r="BJ61" s="131"/>
      <c r="BK61" s="131"/>
      <c r="BL61" s="131"/>
      <c r="BM61" s="131"/>
      <c r="BN61" s="131"/>
      <c r="BO61" s="131"/>
      <c r="BP61" s="131"/>
      <c r="BQ61" s="131"/>
      <c r="BR61" s="131"/>
      <c r="BS61" s="131"/>
      <c r="BT61" s="131"/>
      <c r="BU61" s="131"/>
      <c r="BV61" s="131"/>
      <c r="BW61" s="131"/>
      <c r="BX61" s="131"/>
      <c r="BY61" s="131"/>
      <c r="BZ61" s="131"/>
      <c r="CA61" s="131"/>
      <c r="CB61" s="131"/>
      <c r="CC61" s="131"/>
      <c r="CD61" s="131"/>
      <c r="CE61" s="131"/>
      <c r="CF61" s="131"/>
      <c r="CG61" s="131"/>
      <c r="CH61" s="131"/>
      <c r="CI61" s="131"/>
      <c r="CJ61" s="131"/>
      <c r="CK61" s="131"/>
      <c r="CL61" s="131"/>
      <c r="CM61" s="131"/>
      <c r="CN61" s="131"/>
      <c r="CO61" s="131"/>
      <c r="CP61" s="131"/>
      <c r="CQ61" s="131"/>
      <c r="CR61" s="131"/>
      <c r="CS61" s="131"/>
      <c r="CT61" s="131"/>
      <c r="CU61" s="131"/>
      <c r="CV61" s="131"/>
      <c r="CW61" s="131"/>
      <c r="CX61" s="131"/>
      <c r="CY61" s="131"/>
      <c r="CZ61" s="131"/>
      <c r="DA61" s="131"/>
      <c r="DB61" s="131"/>
      <c r="DC61" s="131"/>
      <c r="DD61" s="131"/>
      <c r="DE61" s="131"/>
      <c r="DF61" s="131"/>
      <c r="DG61" s="131"/>
      <c r="DH61" s="131"/>
      <c r="DI61" s="131"/>
      <c r="DJ61" s="131"/>
      <c r="DK61" s="131"/>
      <c r="DL61" s="131"/>
      <c r="DM61" s="131"/>
      <c r="DN61" s="131"/>
      <c r="DO61" s="131"/>
      <c r="DP61" s="131"/>
      <c r="DQ61" s="131"/>
      <c r="DR61" s="131"/>
      <c r="DS61" s="131"/>
      <c r="DT61" s="131"/>
      <c r="DU61" s="131"/>
      <c r="DV61" s="131"/>
      <c r="DW61" s="131"/>
      <c r="DX61" s="131"/>
      <c r="DY61" s="131"/>
      <c r="DZ61" s="131"/>
      <c r="EA61" s="131"/>
      <c r="EB61" s="131"/>
      <c r="EC61" s="131"/>
      <c r="ED61" s="131"/>
      <c r="EE61" s="131"/>
      <c r="EF61" s="131"/>
      <c r="EG61" s="131"/>
      <c r="EH61" s="131"/>
      <c r="EI61" s="131"/>
      <c r="EJ61" s="131"/>
      <c r="EK61" s="131"/>
      <c r="EL61" s="131"/>
      <c r="EM61" s="131"/>
      <c r="EN61" s="131"/>
      <c r="EO61" s="131"/>
      <c r="EP61" s="131"/>
      <c r="EQ61" s="131"/>
      <c r="ER61" s="131"/>
      <c r="ES61" s="131"/>
      <c r="ET61" s="131"/>
      <c r="EU61" s="131"/>
      <c r="EV61" s="131"/>
      <c r="EW61" s="131"/>
      <c r="EX61" s="131"/>
      <c r="EY61" s="131"/>
      <c r="EZ61" s="131"/>
      <c r="FA61" s="131"/>
      <c r="FB61" s="131"/>
      <c r="FC61" s="131"/>
      <c r="FD61" s="131"/>
      <c r="FE61" s="131"/>
      <c r="FF61" s="131"/>
      <c r="FG61" s="131"/>
      <c r="FH61" s="131"/>
      <c r="FI61" s="131"/>
      <c r="FJ61" s="131"/>
      <c r="FK61" s="131"/>
      <c r="FL61" s="131"/>
      <c r="FM61" s="131"/>
      <c r="FN61" s="131"/>
      <c r="FO61" s="131"/>
      <c r="FP61" s="131"/>
      <c r="FQ61" s="131"/>
      <c r="FR61" s="131"/>
      <c r="FS61" s="131"/>
      <c r="FT61" s="131"/>
      <c r="FU61" s="131"/>
      <c r="FV61" s="131"/>
      <c r="FW61" s="131"/>
      <c r="FX61" s="131"/>
      <c r="FY61" s="131"/>
      <c r="FZ61" s="131"/>
      <c r="GA61" s="131"/>
      <c r="GB61" s="131"/>
      <c r="GC61" s="131"/>
      <c r="GD61" s="131"/>
      <c r="GE61" s="131"/>
      <c r="GF61" s="131"/>
      <c r="GG61" s="131"/>
      <c r="GH61" s="131"/>
      <c r="GI61" s="131"/>
      <c r="GJ61" s="131"/>
      <c r="GK61" s="131"/>
      <c r="GL61" s="131"/>
      <c r="GM61" s="131"/>
      <c r="GN61" s="131"/>
      <c r="GO61" s="131"/>
      <c r="GP61" s="131"/>
      <c r="GQ61" s="131"/>
      <c r="GR61" s="131"/>
      <c r="GS61" s="131"/>
      <c r="GT61" s="131"/>
      <c r="GU61" s="131"/>
      <c r="GV61" s="131"/>
      <c r="GW61" s="131"/>
      <c r="GX61" s="131"/>
      <c r="GY61" s="131"/>
      <c r="GZ61" s="131"/>
      <c r="HA61" s="131"/>
      <c r="HB61" s="131"/>
      <c r="HC61" s="131"/>
      <c r="HD61" s="131"/>
      <c r="HE61" s="131"/>
      <c r="HF61" s="131"/>
      <c r="HG61" s="131"/>
      <c r="HH61" s="131"/>
      <c r="HI61" s="131"/>
      <c r="HJ61" s="131"/>
      <c r="HK61" s="131"/>
      <c r="HL61" s="131"/>
      <c r="HO61" s="131"/>
      <c r="HP61" s="131"/>
      <c r="HQ61" s="131"/>
    </row>
    <row r="62" spans="1:225" ht="15" thickBot="1" x14ac:dyDescent="0.4">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131"/>
      <c r="AA62" s="131"/>
      <c r="AB62" s="131"/>
      <c r="AC62" s="131"/>
      <c r="AD62" s="131"/>
      <c r="AE62" s="131"/>
      <c r="AF62" s="131"/>
      <c r="AG62" s="131"/>
      <c r="AH62" s="131"/>
      <c r="AI62" s="131"/>
      <c r="AJ62" s="131"/>
      <c r="AK62" s="131"/>
      <c r="AL62" s="131"/>
      <c r="AM62" s="131"/>
      <c r="AN62" s="131"/>
      <c r="AO62" s="131"/>
      <c r="AP62" s="131"/>
      <c r="AQ62" s="131"/>
      <c r="AR62" s="131"/>
      <c r="AS62" s="131"/>
      <c r="AT62" s="131"/>
      <c r="AU62" s="131"/>
      <c r="AV62" s="131"/>
      <c r="AW62" s="131"/>
      <c r="AX62" s="131"/>
      <c r="AY62" s="131"/>
      <c r="AZ62" s="131"/>
      <c r="BA62" s="131"/>
      <c r="BB62" s="131"/>
      <c r="BC62" s="131"/>
      <c r="BD62" s="131"/>
      <c r="BE62" s="131"/>
      <c r="BF62" s="131"/>
      <c r="BG62" s="131"/>
      <c r="BH62" s="131"/>
      <c r="BI62" s="131"/>
      <c r="BJ62" s="131"/>
      <c r="BK62" s="131"/>
      <c r="BL62" s="131"/>
      <c r="BM62" s="131"/>
      <c r="BN62" s="131"/>
      <c r="BO62" s="131"/>
      <c r="BP62" s="131"/>
      <c r="BQ62" s="131"/>
      <c r="BR62" s="131"/>
      <c r="BS62" s="131"/>
      <c r="BT62" s="131"/>
      <c r="BU62" s="131"/>
      <c r="BV62" s="131"/>
      <c r="BW62" s="131"/>
      <c r="BX62" s="131"/>
      <c r="BY62" s="131"/>
      <c r="BZ62" s="131"/>
      <c r="CA62" s="131"/>
      <c r="CB62" s="131"/>
      <c r="CC62" s="131"/>
      <c r="CD62" s="131"/>
      <c r="CE62" s="131"/>
      <c r="CF62" s="131"/>
      <c r="CG62" s="131"/>
      <c r="CH62" s="131"/>
      <c r="CI62" s="131"/>
      <c r="CJ62" s="131"/>
      <c r="CK62" s="131"/>
      <c r="CL62" s="131"/>
      <c r="CM62" s="131"/>
      <c r="CN62" s="131"/>
      <c r="CO62" s="131"/>
      <c r="CP62" s="131"/>
      <c r="CQ62" s="131"/>
      <c r="CR62" s="131"/>
      <c r="CS62" s="131"/>
      <c r="CT62" s="131"/>
      <c r="CU62" s="131"/>
      <c r="CV62" s="131"/>
      <c r="CW62" s="131"/>
      <c r="CX62" s="131"/>
      <c r="CY62" s="131"/>
      <c r="CZ62" s="131"/>
      <c r="DA62" s="131"/>
      <c r="DB62" s="131"/>
      <c r="DC62" s="131"/>
      <c r="DD62" s="131"/>
      <c r="DE62" s="131"/>
      <c r="DF62" s="131"/>
      <c r="DG62" s="131"/>
      <c r="DH62" s="131"/>
      <c r="DI62" s="131"/>
      <c r="DJ62" s="131"/>
      <c r="DK62" s="131"/>
      <c r="DL62" s="131"/>
      <c r="DM62" s="131"/>
      <c r="DN62" s="131"/>
      <c r="DO62" s="131"/>
      <c r="DP62" s="131"/>
      <c r="DQ62" s="131"/>
      <c r="DR62" s="131"/>
      <c r="DS62" s="131"/>
      <c r="DT62" s="131"/>
      <c r="DU62" s="131"/>
      <c r="DV62" s="131"/>
      <c r="DW62" s="131"/>
      <c r="DX62" s="131"/>
      <c r="DY62" s="131"/>
      <c r="DZ62" s="131"/>
      <c r="EA62" s="131"/>
      <c r="EB62" s="131"/>
      <c r="EC62" s="131"/>
      <c r="ED62" s="131"/>
      <c r="EE62" s="131"/>
      <c r="EF62" s="131"/>
      <c r="EG62" s="131"/>
      <c r="EH62" s="131"/>
      <c r="EI62" s="131"/>
      <c r="EJ62" s="131"/>
      <c r="EK62" s="131"/>
      <c r="EL62" s="131"/>
      <c r="EM62" s="131"/>
      <c r="EN62" s="131"/>
      <c r="EO62" s="131"/>
      <c r="EP62" s="131"/>
      <c r="EQ62" s="131"/>
      <c r="ER62" s="131"/>
      <c r="ES62" s="131"/>
      <c r="ET62" s="131"/>
      <c r="EU62" s="131"/>
      <c r="EV62" s="131"/>
      <c r="EW62" s="131"/>
      <c r="EX62" s="131"/>
      <c r="EY62" s="131"/>
      <c r="EZ62" s="131"/>
      <c r="FA62" s="131"/>
      <c r="FB62" s="131"/>
      <c r="FC62" s="131"/>
      <c r="FD62" s="131"/>
      <c r="FE62" s="131"/>
      <c r="FF62" s="131"/>
      <c r="FG62" s="131"/>
      <c r="FH62" s="131"/>
      <c r="FI62" s="131"/>
      <c r="FJ62" s="131"/>
      <c r="FK62" s="131"/>
      <c r="FL62" s="131"/>
      <c r="FM62" s="131"/>
      <c r="FN62" s="131"/>
      <c r="FO62" s="131"/>
      <c r="FP62" s="131"/>
      <c r="FQ62" s="131"/>
      <c r="FR62" s="131"/>
      <c r="FS62" s="131"/>
      <c r="FT62" s="131"/>
      <c r="FU62" s="131"/>
      <c r="FV62" s="131"/>
      <c r="FW62" s="131"/>
      <c r="FX62" s="131"/>
      <c r="FY62" s="131"/>
      <c r="FZ62" s="131"/>
      <c r="GA62" s="131"/>
      <c r="GB62" s="131"/>
      <c r="GC62" s="131"/>
      <c r="GD62" s="131"/>
      <c r="GE62" s="131"/>
      <c r="GF62" s="131"/>
      <c r="GG62" s="131"/>
      <c r="GH62" s="131"/>
      <c r="GI62" s="131"/>
      <c r="GJ62" s="131"/>
      <c r="GK62" s="131"/>
      <c r="GL62" s="131"/>
      <c r="GM62" s="131"/>
      <c r="GN62" s="131"/>
      <c r="GO62" s="131"/>
      <c r="GP62" s="131"/>
      <c r="GQ62" s="131"/>
      <c r="GR62" s="131"/>
      <c r="GS62" s="131"/>
      <c r="GT62" s="131"/>
      <c r="GU62" s="131"/>
      <c r="GV62" s="131"/>
      <c r="GW62" s="131"/>
      <c r="GX62" s="131"/>
      <c r="GY62" s="131"/>
      <c r="GZ62" s="131"/>
      <c r="HA62" s="131"/>
      <c r="HB62" s="131"/>
      <c r="HC62" s="131"/>
      <c r="HD62" s="131"/>
      <c r="HE62" s="131"/>
      <c r="HF62" s="131"/>
      <c r="HG62" s="131"/>
      <c r="HH62" s="131"/>
      <c r="HI62" s="131"/>
      <c r="HJ62" s="131"/>
      <c r="HK62" s="131"/>
      <c r="HL62" s="131"/>
      <c r="HO62" s="131"/>
      <c r="HP62" s="131"/>
      <c r="HQ62" s="131"/>
    </row>
    <row r="63" spans="1:225" ht="15" thickBot="1" x14ac:dyDescent="0.4">
      <c r="A63" s="131"/>
      <c r="B63" s="131"/>
      <c r="C63" s="131"/>
      <c r="D63" s="131"/>
      <c r="E63" s="131"/>
      <c r="F63" s="131"/>
      <c r="G63" s="131"/>
      <c r="H63" s="131"/>
      <c r="I63" s="131"/>
      <c r="J63" s="131"/>
      <c r="K63" s="131"/>
      <c r="L63" s="131"/>
      <c r="M63" s="131"/>
      <c r="N63" s="131"/>
      <c r="O63" s="131"/>
      <c r="P63" s="131"/>
      <c r="Q63" s="131"/>
      <c r="R63" s="131"/>
      <c r="S63" s="131"/>
      <c r="T63" s="131"/>
      <c r="U63" s="131"/>
      <c r="V63" s="131"/>
      <c r="W63" s="131"/>
      <c r="X63" s="131"/>
      <c r="Y63" s="131"/>
      <c r="Z63" s="131"/>
      <c r="AA63" s="131"/>
      <c r="AB63" s="131"/>
      <c r="AC63" s="131"/>
      <c r="AD63" s="131"/>
      <c r="AE63" s="131"/>
      <c r="AF63" s="131"/>
      <c r="AG63" s="131"/>
      <c r="AH63" s="131"/>
      <c r="AI63" s="131"/>
      <c r="AJ63" s="131"/>
      <c r="AK63" s="131"/>
      <c r="AL63" s="131"/>
      <c r="AM63" s="131"/>
      <c r="AN63" s="131"/>
      <c r="AO63" s="131"/>
      <c r="AP63" s="131"/>
      <c r="AQ63" s="131"/>
      <c r="AR63" s="131"/>
      <c r="AS63" s="131"/>
      <c r="AT63" s="131"/>
      <c r="AU63" s="131"/>
      <c r="AV63" s="131"/>
      <c r="AW63" s="131"/>
      <c r="AX63" s="131"/>
      <c r="AY63" s="131"/>
      <c r="AZ63" s="131"/>
      <c r="BA63" s="131"/>
      <c r="BB63" s="131"/>
      <c r="BC63" s="131"/>
      <c r="BD63" s="131"/>
      <c r="BE63" s="131"/>
      <c r="BF63" s="131"/>
      <c r="BG63" s="131"/>
      <c r="BH63" s="131"/>
      <c r="BI63" s="131"/>
      <c r="BJ63" s="131"/>
      <c r="BK63" s="131"/>
      <c r="BL63" s="131"/>
      <c r="BM63" s="131"/>
      <c r="BN63" s="131"/>
      <c r="BO63" s="131"/>
      <c r="BP63" s="131"/>
      <c r="BQ63" s="131"/>
      <c r="BR63" s="131"/>
      <c r="BS63" s="131"/>
      <c r="BT63" s="131"/>
      <c r="BU63" s="131"/>
      <c r="BV63" s="131"/>
      <c r="BW63" s="131"/>
      <c r="BX63" s="131"/>
      <c r="BY63" s="131"/>
      <c r="BZ63" s="131"/>
      <c r="CA63" s="131"/>
      <c r="CB63" s="131"/>
      <c r="CC63" s="131"/>
      <c r="CD63" s="131"/>
      <c r="CE63" s="131"/>
      <c r="CF63" s="131"/>
      <c r="CG63" s="131"/>
      <c r="CH63" s="131"/>
      <c r="CI63" s="131"/>
      <c r="CJ63" s="131"/>
      <c r="CK63" s="131"/>
      <c r="CL63" s="131"/>
      <c r="CM63" s="131"/>
      <c r="CN63" s="131"/>
      <c r="CO63" s="131"/>
      <c r="CP63" s="131"/>
      <c r="CQ63" s="131"/>
      <c r="CR63" s="131"/>
      <c r="CS63" s="131"/>
      <c r="CT63" s="131"/>
      <c r="CU63" s="131"/>
      <c r="CV63" s="131"/>
      <c r="CW63" s="131"/>
      <c r="CX63" s="131"/>
      <c r="CY63" s="131"/>
      <c r="CZ63" s="131"/>
      <c r="DA63" s="131"/>
      <c r="DB63" s="131"/>
      <c r="DC63" s="131"/>
      <c r="DD63" s="131"/>
      <c r="DE63" s="131"/>
      <c r="DF63" s="131"/>
      <c r="DG63" s="131"/>
      <c r="DH63" s="131"/>
      <c r="DI63" s="131"/>
      <c r="DJ63" s="131"/>
      <c r="DK63" s="131"/>
      <c r="DL63" s="131"/>
      <c r="DM63" s="131"/>
      <c r="DN63" s="131"/>
      <c r="DO63" s="131"/>
      <c r="DP63" s="131"/>
      <c r="DQ63" s="131"/>
      <c r="DR63" s="131"/>
      <c r="DS63" s="131"/>
      <c r="DT63" s="131"/>
      <c r="DU63" s="131"/>
      <c r="DV63" s="131"/>
      <c r="DW63" s="131"/>
      <c r="DX63" s="131"/>
      <c r="DY63" s="131"/>
      <c r="DZ63" s="131"/>
      <c r="EA63" s="131"/>
      <c r="EB63" s="131"/>
      <c r="EC63" s="131"/>
      <c r="ED63" s="131"/>
      <c r="EE63" s="131"/>
      <c r="EF63" s="131"/>
      <c r="EG63" s="131"/>
      <c r="EH63" s="131"/>
      <c r="EI63" s="131"/>
      <c r="EJ63" s="131"/>
      <c r="EK63" s="131"/>
      <c r="EL63" s="131"/>
      <c r="EM63" s="131"/>
      <c r="EN63" s="131"/>
      <c r="EO63" s="131"/>
      <c r="EP63" s="131"/>
      <c r="EQ63" s="131"/>
      <c r="ER63" s="131"/>
      <c r="ES63" s="131"/>
      <c r="ET63" s="131"/>
      <c r="EU63" s="131"/>
      <c r="EV63" s="131"/>
      <c r="EW63" s="131"/>
      <c r="EX63" s="131"/>
      <c r="EY63" s="131"/>
      <c r="EZ63" s="131"/>
      <c r="FA63" s="131"/>
      <c r="FB63" s="131"/>
      <c r="FC63" s="131"/>
      <c r="FD63" s="131"/>
      <c r="FE63" s="131"/>
      <c r="FF63" s="131"/>
      <c r="FG63" s="131"/>
      <c r="FH63" s="131"/>
      <c r="FI63" s="131"/>
      <c r="FJ63" s="131"/>
      <c r="FK63" s="131"/>
      <c r="FL63" s="131"/>
      <c r="FM63" s="131"/>
      <c r="FN63" s="131"/>
      <c r="FO63" s="131"/>
      <c r="FP63" s="131"/>
      <c r="FQ63" s="131"/>
      <c r="FR63" s="131"/>
      <c r="FS63" s="131"/>
      <c r="FT63" s="131"/>
      <c r="FU63" s="131"/>
      <c r="FV63" s="131"/>
      <c r="FW63" s="131"/>
      <c r="FX63" s="131"/>
      <c r="FY63" s="131"/>
      <c r="FZ63" s="131"/>
      <c r="GA63" s="131"/>
      <c r="GB63" s="131"/>
      <c r="GC63" s="131"/>
      <c r="GD63" s="131"/>
      <c r="GE63" s="131"/>
      <c r="GF63" s="131"/>
      <c r="GG63" s="131"/>
      <c r="GH63" s="131"/>
      <c r="GI63" s="131"/>
      <c r="GJ63" s="131"/>
      <c r="GK63" s="131"/>
      <c r="GL63" s="131"/>
      <c r="GM63" s="131"/>
      <c r="GN63" s="131"/>
      <c r="GO63" s="131"/>
      <c r="GP63" s="131"/>
      <c r="GQ63" s="131"/>
      <c r="GR63" s="131"/>
      <c r="GS63" s="131"/>
      <c r="GT63" s="131"/>
      <c r="GU63" s="131"/>
      <c r="GV63" s="131"/>
      <c r="GW63" s="131"/>
      <c r="GX63" s="131"/>
      <c r="GY63" s="131"/>
      <c r="GZ63" s="131"/>
      <c r="HA63" s="131"/>
      <c r="HB63" s="131"/>
      <c r="HC63" s="131"/>
      <c r="HD63" s="131"/>
      <c r="HE63" s="131"/>
      <c r="HF63" s="131"/>
      <c r="HG63" s="131"/>
      <c r="HH63" s="131"/>
      <c r="HI63" s="131"/>
      <c r="HJ63" s="131"/>
      <c r="HK63" s="131"/>
      <c r="HL63" s="131"/>
      <c r="HO63" s="131"/>
      <c r="HP63" s="131"/>
      <c r="HQ63" s="131"/>
    </row>
    <row r="64" spans="1:225" ht="15" thickBot="1" x14ac:dyDescent="0.4">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131"/>
      <c r="AA64" s="131"/>
      <c r="AB64" s="131"/>
      <c r="AC64" s="131"/>
      <c r="AD64" s="131"/>
      <c r="AE64" s="131"/>
      <c r="AF64" s="131"/>
      <c r="AG64" s="131"/>
      <c r="AH64" s="131"/>
      <c r="AI64" s="131"/>
      <c r="AJ64" s="131"/>
      <c r="AK64" s="131"/>
      <c r="AL64" s="131"/>
      <c r="AM64" s="131"/>
      <c r="AN64" s="131"/>
      <c r="AO64" s="131"/>
      <c r="AP64" s="131"/>
      <c r="AQ64" s="131"/>
      <c r="AR64" s="131"/>
      <c r="AS64" s="131"/>
      <c r="AT64" s="131"/>
      <c r="AU64" s="131"/>
      <c r="AV64" s="131"/>
      <c r="AW64" s="131"/>
      <c r="AX64" s="131"/>
      <c r="AY64" s="131"/>
      <c r="AZ64" s="131"/>
      <c r="BA64" s="131"/>
      <c r="BB64" s="131"/>
      <c r="BC64" s="131"/>
      <c r="BD64" s="131"/>
      <c r="BE64" s="131"/>
      <c r="BF64" s="131"/>
      <c r="BG64" s="131"/>
      <c r="BH64" s="131"/>
      <c r="BI64" s="131"/>
      <c r="BJ64" s="131"/>
      <c r="BK64" s="131"/>
      <c r="BL64" s="131"/>
      <c r="BM64" s="131"/>
      <c r="BN64" s="131"/>
      <c r="BO64" s="131"/>
      <c r="BP64" s="131"/>
      <c r="BQ64" s="131"/>
      <c r="BR64" s="131"/>
      <c r="BS64" s="131"/>
      <c r="BT64" s="131"/>
      <c r="BU64" s="131"/>
      <c r="BV64" s="131"/>
      <c r="BW64" s="131"/>
      <c r="BX64" s="131"/>
      <c r="BY64" s="131"/>
      <c r="BZ64" s="131"/>
      <c r="CA64" s="131"/>
      <c r="CB64" s="131"/>
      <c r="CC64" s="131"/>
      <c r="CD64" s="131"/>
      <c r="CE64" s="131"/>
      <c r="CF64" s="131"/>
      <c r="CG64" s="131"/>
      <c r="CH64" s="131"/>
      <c r="CI64" s="131"/>
      <c r="CJ64" s="131"/>
      <c r="CK64" s="131"/>
      <c r="CL64" s="131"/>
      <c r="CM64" s="131"/>
      <c r="CN64" s="131"/>
      <c r="CO64" s="131"/>
      <c r="CP64" s="131"/>
      <c r="CQ64" s="131"/>
      <c r="CR64" s="131"/>
      <c r="CS64" s="131"/>
      <c r="CT64" s="131"/>
      <c r="CU64" s="131"/>
      <c r="CV64" s="131"/>
      <c r="CW64" s="131"/>
      <c r="CX64" s="131"/>
      <c r="CY64" s="131"/>
      <c r="CZ64" s="131"/>
      <c r="DA64" s="131"/>
      <c r="DB64" s="131"/>
      <c r="DC64" s="131"/>
      <c r="DD64" s="131"/>
      <c r="DE64" s="131"/>
      <c r="DF64" s="131"/>
      <c r="DG64" s="131"/>
      <c r="DH64" s="131"/>
      <c r="DI64" s="131"/>
      <c r="DJ64" s="131"/>
      <c r="DK64" s="131"/>
      <c r="DL64" s="131"/>
      <c r="DM64" s="131"/>
      <c r="DN64" s="131"/>
      <c r="DO64" s="131"/>
      <c r="DP64" s="131"/>
      <c r="DQ64" s="131"/>
      <c r="DR64" s="131"/>
      <c r="DS64" s="131"/>
      <c r="DT64" s="131"/>
      <c r="DU64" s="131"/>
      <c r="DV64" s="131"/>
      <c r="DW64" s="131"/>
      <c r="DX64" s="131"/>
      <c r="DY64" s="131"/>
      <c r="DZ64" s="131"/>
      <c r="EA64" s="131"/>
      <c r="EB64" s="131"/>
      <c r="EC64" s="131"/>
      <c r="ED64" s="131"/>
      <c r="EE64" s="131"/>
      <c r="EF64" s="131"/>
      <c r="EG64" s="131"/>
      <c r="EH64" s="131"/>
      <c r="EI64" s="131"/>
      <c r="EJ64" s="131"/>
      <c r="EK64" s="131"/>
      <c r="EL64" s="131"/>
      <c r="EM64" s="131"/>
      <c r="EN64" s="131"/>
      <c r="EO64" s="131"/>
      <c r="EP64" s="131"/>
      <c r="EQ64" s="131"/>
      <c r="ER64" s="131"/>
      <c r="ES64" s="131"/>
      <c r="ET64" s="131"/>
      <c r="EU64" s="131"/>
      <c r="EV64" s="131"/>
      <c r="EW64" s="131"/>
      <c r="EX64" s="131"/>
      <c r="EY64" s="131"/>
      <c r="EZ64" s="131"/>
      <c r="FA64" s="131"/>
      <c r="FB64" s="131"/>
      <c r="FC64" s="131"/>
      <c r="FD64" s="131"/>
      <c r="FE64" s="131"/>
      <c r="FF64" s="131"/>
      <c r="FG64" s="131"/>
      <c r="FH64" s="131"/>
      <c r="FI64" s="131"/>
      <c r="FJ64" s="131"/>
      <c r="FK64" s="131"/>
      <c r="FL64" s="131"/>
      <c r="FM64" s="131"/>
      <c r="FN64" s="131"/>
      <c r="FO64" s="131"/>
      <c r="FP64" s="131"/>
      <c r="FQ64" s="131"/>
      <c r="FR64" s="131"/>
      <c r="FS64" s="131"/>
      <c r="FT64" s="131"/>
      <c r="FU64" s="131"/>
      <c r="FV64" s="131"/>
      <c r="FW64" s="131"/>
      <c r="FX64" s="131"/>
      <c r="FY64" s="131"/>
      <c r="FZ64" s="131"/>
      <c r="GA64" s="131"/>
      <c r="GB64" s="131"/>
      <c r="GC64" s="131"/>
      <c r="GD64" s="131"/>
      <c r="GE64" s="131"/>
      <c r="GF64" s="131"/>
      <c r="GG64" s="131"/>
      <c r="GH64" s="131"/>
      <c r="GI64" s="131"/>
      <c r="GJ64" s="131"/>
      <c r="GK64" s="131"/>
      <c r="GL64" s="131"/>
      <c r="GM64" s="131"/>
      <c r="GN64" s="131"/>
      <c r="GO64" s="131"/>
      <c r="GP64" s="131"/>
      <c r="GQ64" s="131"/>
      <c r="GR64" s="131"/>
      <c r="GS64" s="131"/>
      <c r="GT64" s="131"/>
      <c r="GU64" s="131"/>
      <c r="GV64" s="131"/>
      <c r="GW64" s="131"/>
      <c r="GX64" s="131"/>
      <c r="GY64" s="131"/>
      <c r="GZ64" s="131"/>
      <c r="HA64" s="131"/>
      <c r="HB64" s="131"/>
      <c r="HC64" s="131"/>
      <c r="HD64" s="131"/>
      <c r="HE64" s="131"/>
      <c r="HF64" s="131"/>
      <c r="HG64" s="131"/>
      <c r="HH64" s="131"/>
      <c r="HI64" s="131"/>
      <c r="HJ64" s="131"/>
      <c r="HK64" s="131"/>
      <c r="HL64" s="131"/>
      <c r="HO64" s="131"/>
      <c r="HP64" s="131"/>
      <c r="HQ64" s="131"/>
    </row>
    <row r="65" spans="1:225" ht="15" thickBot="1" x14ac:dyDescent="0.4">
      <c r="A65" s="131"/>
      <c r="B65" s="131"/>
      <c r="C65" s="131"/>
      <c r="D65" s="131"/>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1"/>
      <c r="AQ65" s="131"/>
      <c r="AR65" s="131"/>
      <c r="AS65" s="131"/>
      <c r="AT65" s="131"/>
      <c r="AU65" s="131"/>
      <c r="AV65" s="131"/>
      <c r="AW65" s="131"/>
      <c r="AX65" s="131"/>
      <c r="AY65" s="131"/>
      <c r="AZ65" s="131"/>
      <c r="BA65" s="131"/>
      <c r="BB65" s="131"/>
      <c r="BC65" s="131"/>
      <c r="BD65" s="131"/>
      <c r="BE65" s="131"/>
      <c r="BF65" s="131"/>
      <c r="BG65" s="131"/>
      <c r="BH65" s="131"/>
      <c r="BI65" s="131"/>
      <c r="BJ65" s="131"/>
      <c r="BK65" s="131"/>
      <c r="BL65" s="131"/>
      <c r="BM65" s="131"/>
      <c r="BN65" s="131"/>
      <c r="BO65" s="131"/>
      <c r="BP65" s="131"/>
      <c r="BQ65" s="131"/>
      <c r="BR65" s="131"/>
      <c r="BS65" s="131"/>
      <c r="BT65" s="131"/>
      <c r="BU65" s="131"/>
      <c r="BV65" s="131"/>
      <c r="BW65" s="131"/>
      <c r="BX65" s="131"/>
      <c r="BY65" s="131"/>
      <c r="BZ65" s="131"/>
      <c r="CA65" s="131"/>
      <c r="CB65" s="131"/>
      <c r="CC65" s="131"/>
      <c r="CD65" s="131"/>
      <c r="CE65" s="131"/>
      <c r="CF65" s="131"/>
      <c r="CG65" s="131"/>
      <c r="CH65" s="131"/>
      <c r="CI65" s="131"/>
      <c r="CJ65" s="131"/>
      <c r="CK65" s="131"/>
      <c r="CL65" s="131"/>
      <c r="CM65" s="131"/>
      <c r="CN65" s="131"/>
      <c r="CO65" s="131"/>
      <c r="CP65" s="131"/>
      <c r="CQ65" s="131"/>
      <c r="CR65" s="131"/>
      <c r="CS65" s="131"/>
      <c r="CT65" s="131"/>
      <c r="CU65" s="131"/>
      <c r="CV65" s="131"/>
      <c r="CW65" s="131"/>
      <c r="CX65" s="131"/>
      <c r="CY65" s="131"/>
      <c r="CZ65" s="131"/>
      <c r="DA65" s="131"/>
      <c r="DB65" s="131"/>
      <c r="DC65" s="131"/>
      <c r="DD65" s="131"/>
      <c r="DE65" s="131"/>
      <c r="DF65" s="131"/>
      <c r="DG65" s="131"/>
      <c r="DH65" s="131"/>
      <c r="DI65" s="131"/>
      <c r="DJ65" s="131"/>
      <c r="DK65" s="131"/>
      <c r="DL65" s="131"/>
      <c r="DM65" s="131"/>
      <c r="DN65" s="131"/>
      <c r="DO65" s="131"/>
      <c r="DP65" s="131"/>
      <c r="DQ65" s="131"/>
      <c r="DR65" s="131"/>
      <c r="DS65" s="131"/>
      <c r="DT65" s="131"/>
      <c r="DU65" s="131"/>
      <c r="DV65" s="131"/>
      <c r="DW65" s="131"/>
      <c r="DX65" s="131"/>
      <c r="DY65" s="131"/>
      <c r="DZ65" s="131"/>
      <c r="EA65" s="131"/>
      <c r="EB65" s="131"/>
      <c r="EC65" s="131"/>
      <c r="ED65" s="131"/>
      <c r="EE65" s="131"/>
      <c r="EF65" s="131"/>
      <c r="EG65" s="131"/>
      <c r="EH65" s="131"/>
      <c r="EI65" s="131"/>
      <c r="EJ65" s="131"/>
      <c r="EK65" s="131"/>
      <c r="EL65" s="131"/>
      <c r="EM65" s="131"/>
      <c r="EN65" s="131"/>
      <c r="EO65" s="131"/>
      <c r="EP65" s="131"/>
      <c r="EQ65" s="131"/>
      <c r="ER65" s="131"/>
      <c r="ES65" s="131"/>
      <c r="ET65" s="131"/>
      <c r="EU65" s="131"/>
      <c r="EV65" s="131"/>
      <c r="EW65" s="131"/>
      <c r="EX65" s="131"/>
      <c r="EY65" s="131"/>
      <c r="EZ65" s="131"/>
      <c r="FA65" s="131"/>
      <c r="FB65" s="131"/>
      <c r="FC65" s="131"/>
      <c r="FD65" s="131"/>
      <c r="FE65" s="131"/>
      <c r="FF65" s="131"/>
      <c r="FG65" s="131"/>
      <c r="FH65" s="131"/>
      <c r="FI65" s="131"/>
      <c r="FJ65" s="131"/>
      <c r="FK65" s="131"/>
      <c r="FL65" s="131"/>
      <c r="FM65" s="131"/>
      <c r="FN65" s="131"/>
      <c r="FO65" s="131"/>
      <c r="FP65" s="131"/>
      <c r="FQ65" s="131"/>
      <c r="FR65" s="131"/>
      <c r="FS65" s="131"/>
      <c r="FT65" s="131"/>
      <c r="FU65" s="131"/>
      <c r="FV65" s="131"/>
      <c r="FW65" s="131"/>
      <c r="FX65" s="131"/>
      <c r="FY65" s="131"/>
      <c r="FZ65" s="131"/>
      <c r="GA65" s="131"/>
      <c r="GB65" s="131"/>
      <c r="GC65" s="131"/>
      <c r="GD65" s="131"/>
      <c r="GE65" s="131"/>
      <c r="GF65" s="131"/>
      <c r="GG65" s="131"/>
      <c r="GH65" s="131"/>
      <c r="GI65" s="131"/>
      <c r="GJ65" s="131"/>
      <c r="GK65" s="131"/>
      <c r="GL65" s="131"/>
      <c r="GM65" s="131"/>
      <c r="GN65" s="131"/>
      <c r="GO65" s="131"/>
      <c r="GP65" s="131"/>
      <c r="GQ65" s="131"/>
      <c r="GR65" s="131"/>
      <c r="GS65" s="131"/>
      <c r="GT65" s="131"/>
      <c r="GU65" s="131"/>
      <c r="GV65" s="131"/>
      <c r="GW65" s="131"/>
      <c r="GX65" s="131"/>
      <c r="GY65" s="131"/>
      <c r="GZ65" s="131"/>
      <c r="HA65" s="131"/>
      <c r="HB65" s="131"/>
      <c r="HC65" s="131"/>
      <c r="HD65" s="131"/>
      <c r="HE65" s="131"/>
      <c r="HF65" s="131"/>
      <c r="HG65" s="131"/>
      <c r="HH65" s="131"/>
      <c r="HI65" s="131"/>
      <c r="HJ65" s="131"/>
      <c r="HK65" s="131"/>
      <c r="HL65" s="131"/>
      <c r="HO65" s="131"/>
      <c r="HP65" s="131"/>
      <c r="HQ65" s="131"/>
    </row>
    <row r="66" spans="1:225" ht="15" thickBot="1" x14ac:dyDescent="0.4">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c r="Z66" s="131"/>
      <c r="AA66" s="131"/>
      <c r="AB66" s="131"/>
      <c r="AC66" s="131"/>
      <c r="AD66" s="131"/>
      <c r="AE66" s="131"/>
      <c r="AF66" s="131"/>
      <c r="AG66" s="131"/>
      <c r="AH66" s="131"/>
      <c r="AI66" s="131"/>
      <c r="AJ66" s="131"/>
      <c r="AK66" s="131"/>
      <c r="AL66" s="131"/>
      <c r="AM66" s="131"/>
      <c r="AN66" s="131"/>
      <c r="AO66" s="131"/>
      <c r="AP66" s="131"/>
      <c r="AQ66" s="131"/>
      <c r="AR66" s="131"/>
      <c r="AS66" s="131"/>
      <c r="AT66" s="131"/>
      <c r="AU66" s="131"/>
      <c r="AV66" s="131"/>
      <c r="AW66" s="131"/>
      <c r="AX66" s="131"/>
      <c r="AY66" s="131"/>
      <c r="AZ66" s="131"/>
      <c r="BA66" s="131"/>
      <c r="BB66" s="131"/>
      <c r="BC66" s="131"/>
      <c r="BD66" s="131"/>
      <c r="BE66" s="131"/>
      <c r="BF66" s="131"/>
      <c r="BG66" s="131"/>
      <c r="BH66" s="131"/>
      <c r="BI66" s="131"/>
      <c r="BJ66" s="131"/>
      <c r="BK66" s="131"/>
      <c r="BL66" s="131"/>
      <c r="BM66" s="131"/>
      <c r="BN66" s="131"/>
      <c r="BO66" s="131"/>
      <c r="BP66" s="131"/>
      <c r="BQ66" s="131"/>
      <c r="BR66" s="131"/>
      <c r="BS66" s="131"/>
      <c r="BT66" s="131"/>
      <c r="BU66" s="131"/>
      <c r="BV66" s="131"/>
      <c r="BW66" s="131"/>
      <c r="BX66" s="131"/>
      <c r="BY66" s="131"/>
      <c r="BZ66" s="131"/>
      <c r="CA66" s="131"/>
      <c r="CB66" s="131"/>
      <c r="CC66" s="131"/>
      <c r="CD66" s="131"/>
      <c r="CE66" s="131"/>
      <c r="CF66" s="131"/>
      <c r="CG66" s="131"/>
      <c r="CH66" s="131"/>
      <c r="CI66" s="131"/>
      <c r="CJ66" s="131"/>
      <c r="CK66" s="131"/>
      <c r="CL66" s="131"/>
      <c r="CM66" s="131"/>
      <c r="CN66" s="131"/>
      <c r="CO66" s="131"/>
      <c r="CP66" s="131"/>
      <c r="CQ66" s="131"/>
      <c r="CR66" s="131"/>
      <c r="CS66" s="131"/>
      <c r="CT66" s="131"/>
      <c r="CU66" s="131"/>
      <c r="CV66" s="131"/>
      <c r="CW66" s="131"/>
      <c r="CX66" s="131"/>
      <c r="CY66" s="131"/>
      <c r="CZ66" s="131"/>
      <c r="DA66" s="131"/>
      <c r="DB66" s="131"/>
      <c r="DC66" s="131"/>
      <c r="DD66" s="131"/>
      <c r="DE66" s="131"/>
      <c r="DF66" s="131"/>
      <c r="DG66" s="131"/>
      <c r="DH66" s="131"/>
      <c r="DI66" s="131"/>
      <c r="DJ66" s="131"/>
      <c r="DK66" s="131"/>
      <c r="DL66" s="131"/>
      <c r="DM66" s="131"/>
      <c r="DN66" s="131"/>
      <c r="DO66" s="131"/>
      <c r="DP66" s="131"/>
      <c r="DQ66" s="131"/>
      <c r="DR66" s="131"/>
      <c r="DS66" s="131"/>
      <c r="DT66" s="131"/>
      <c r="DU66" s="131"/>
      <c r="DV66" s="131"/>
      <c r="DW66" s="131"/>
      <c r="DX66" s="131"/>
      <c r="DY66" s="131"/>
      <c r="DZ66" s="131"/>
      <c r="EA66" s="131"/>
      <c r="EB66" s="131"/>
      <c r="EC66" s="131"/>
      <c r="ED66" s="131"/>
      <c r="EE66" s="131"/>
      <c r="EF66" s="131"/>
      <c r="EG66" s="131"/>
      <c r="EH66" s="131"/>
      <c r="EI66" s="131"/>
      <c r="EJ66" s="131"/>
      <c r="EK66" s="131"/>
      <c r="EL66" s="131"/>
      <c r="EM66" s="131"/>
      <c r="EN66" s="131"/>
      <c r="EO66" s="131"/>
      <c r="EP66" s="131"/>
      <c r="EQ66" s="131"/>
      <c r="ER66" s="131"/>
      <c r="ES66" s="131"/>
      <c r="ET66" s="131"/>
      <c r="EU66" s="131"/>
      <c r="EV66" s="131"/>
      <c r="EW66" s="131"/>
      <c r="EX66" s="131"/>
      <c r="EY66" s="131"/>
      <c r="EZ66" s="131"/>
      <c r="FA66" s="131"/>
      <c r="FB66" s="131"/>
      <c r="FC66" s="131"/>
      <c r="FD66" s="131"/>
      <c r="FE66" s="131"/>
      <c r="FF66" s="131"/>
      <c r="FG66" s="131"/>
      <c r="FH66" s="131"/>
      <c r="FI66" s="131"/>
      <c r="FJ66" s="131"/>
      <c r="FK66" s="131"/>
      <c r="FL66" s="131"/>
      <c r="FM66" s="131"/>
      <c r="FN66" s="131"/>
      <c r="FO66" s="131"/>
      <c r="FP66" s="131"/>
      <c r="FQ66" s="131"/>
      <c r="FR66" s="131"/>
      <c r="FS66" s="131"/>
      <c r="FT66" s="131"/>
      <c r="FU66" s="131"/>
      <c r="FV66" s="131"/>
      <c r="FW66" s="131"/>
      <c r="FX66" s="131"/>
      <c r="FY66" s="131"/>
      <c r="FZ66" s="131"/>
      <c r="GA66" s="131"/>
      <c r="GB66" s="131"/>
      <c r="GC66" s="131"/>
      <c r="GD66" s="131"/>
      <c r="GE66" s="131"/>
      <c r="GF66" s="131"/>
      <c r="GG66" s="131"/>
      <c r="GH66" s="131"/>
      <c r="GI66" s="131"/>
      <c r="GJ66" s="131"/>
      <c r="GK66" s="131"/>
      <c r="GL66" s="131"/>
      <c r="GM66" s="131"/>
      <c r="GN66" s="131"/>
      <c r="GO66" s="131"/>
      <c r="GP66" s="131"/>
      <c r="GQ66" s="131"/>
      <c r="GR66" s="131"/>
      <c r="GS66" s="131"/>
      <c r="GT66" s="131"/>
      <c r="GU66" s="131"/>
      <c r="GV66" s="131"/>
      <c r="GW66" s="131"/>
      <c r="GX66" s="131"/>
      <c r="GY66" s="131"/>
      <c r="GZ66" s="131"/>
      <c r="HA66" s="131"/>
      <c r="HB66" s="131"/>
      <c r="HC66" s="131"/>
      <c r="HD66" s="131"/>
      <c r="HE66" s="131"/>
      <c r="HF66" s="131"/>
      <c r="HG66" s="131"/>
      <c r="HH66" s="131"/>
      <c r="HI66" s="131"/>
      <c r="HJ66" s="131"/>
      <c r="HK66" s="131"/>
      <c r="HL66" s="131"/>
      <c r="HO66" s="131"/>
      <c r="HP66" s="131"/>
      <c r="HQ66" s="131"/>
    </row>
    <row r="67" spans="1:225" ht="15" thickBot="1" x14ac:dyDescent="0.4">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Z67" s="131"/>
      <c r="AA67" s="131"/>
      <c r="AB67" s="131"/>
      <c r="AC67" s="131"/>
      <c r="AD67" s="131"/>
      <c r="AE67" s="131"/>
      <c r="AF67" s="131"/>
      <c r="AG67" s="131"/>
      <c r="AH67" s="131"/>
      <c r="AI67" s="131"/>
      <c r="AJ67" s="131"/>
      <c r="AK67" s="131"/>
      <c r="AL67" s="131"/>
      <c r="AM67" s="131"/>
      <c r="AN67" s="131"/>
      <c r="AO67" s="131"/>
      <c r="AP67" s="131"/>
      <c r="AQ67" s="131"/>
      <c r="AR67" s="131"/>
      <c r="AS67" s="131"/>
      <c r="AT67" s="131"/>
      <c r="AU67" s="131"/>
      <c r="AV67" s="131"/>
      <c r="AW67" s="131"/>
      <c r="AX67" s="131"/>
      <c r="AY67" s="131"/>
      <c r="AZ67" s="131"/>
      <c r="BA67" s="131"/>
      <c r="BB67" s="131"/>
      <c r="BC67" s="131"/>
      <c r="BD67" s="131"/>
      <c r="BE67" s="131"/>
      <c r="BF67" s="131"/>
      <c r="BG67" s="131"/>
      <c r="BH67" s="131"/>
      <c r="BI67" s="131"/>
      <c r="BJ67" s="131"/>
      <c r="BK67" s="131"/>
      <c r="BL67" s="131"/>
      <c r="BM67" s="131"/>
      <c r="BN67" s="131"/>
      <c r="BO67" s="131"/>
      <c r="BP67" s="131"/>
      <c r="BQ67" s="131"/>
      <c r="BR67" s="131"/>
      <c r="BS67" s="131"/>
      <c r="BT67" s="131"/>
      <c r="BU67" s="131"/>
      <c r="BV67" s="131"/>
      <c r="BW67" s="131"/>
      <c r="BX67" s="131"/>
      <c r="BY67" s="131"/>
      <c r="BZ67" s="131"/>
      <c r="CA67" s="131"/>
      <c r="CB67" s="131"/>
      <c r="CC67" s="131"/>
      <c r="CD67" s="131"/>
      <c r="CE67" s="131"/>
      <c r="CF67" s="131"/>
      <c r="CG67" s="131"/>
      <c r="CH67" s="131"/>
      <c r="CI67" s="131"/>
      <c r="CJ67" s="131"/>
      <c r="CK67" s="131"/>
      <c r="CL67" s="131"/>
      <c r="CM67" s="131"/>
      <c r="CN67" s="131"/>
      <c r="CO67" s="131"/>
      <c r="CP67" s="131"/>
      <c r="CQ67" s="131"/>
      <c r="CR67" s="131"/>
      <c r="CS67" s="131"/>
      <c r="CT67" s="131"/>
      <c r="CU67" s="131"/>
      <c r="CV67" s="131"/>
      <c r="CW67" s="131"/>
      <c r="CX67" s="131"/>
      <c r="CY67" s="131"/>
      <c r="CZ67" s="131"/>
      <c r="DA67" s="131"/>
      <c r="DB67" s="131"/>
      <c r="DC67" s="131"/>
      <c r="DD67" s="131"/>
      <c r="DE67" s="131"/>
      <c r="DF67" s="131"/>
      <c r="DG67" s="131"/>
      <c r="DH67" s="131"/>
      <c r="DI67" s="131"/>
      <c r="DJ67" s="131"/>
      <c r="DK67" s="131"/>
      <c r="DL67" s="131"/>
      <c r="DM67" s="131"/>
      <c r="DN67" s="131"/>
      <c r="DO67" s="131"/>
      <c r="DP67" s="131"/>
      <c r="DQ67" s="131"/>
      <c r="DR67" s="131"/>
      <c r="DS67" s="131"/>
      <c r="DT67" s="131"/>
      <c r="DU67" s="131"/>
      <c r="DV67" s="131"/>
      <c r="DW67" s="131"/>
      <c r="DX67" s="131"/>
      <c r="DY67" s="131"/>
      <c r="DZ67" s="131"/>
      <c r="EA67" s="131"/>
      <c r="EB67" s="131"/>
      <c r="EC67" s="131"/>
      <c r="ED67" s="131"/>
      <c r="EE67" s="131"/>
      <c r="EF67" s="131"/>
      <c r="EG67" s="131"/>
      <c r="EH67" s="131"/>
      <c r="EI67" s="131"/>
      <c r="EJ67" s="131"/>
      <c r="EK67" s="131"/>
      <c r="EL67" s="131"/>
      <c r="EM67" s="131"/>
      <c r="EN67" s="131"/>
      <c r="EO67" s="131"/>
      <c r="EP67" s="131"/>
      <c r="EQ67" s="131"/>
      <c r="ER67" s="131"/>
      <c r="ES67" s="131"/>
      <c r="ET67" s="131"/>
      <c r="EU67" s="131"/>
      <c r="EV67" s="131"/>
      <c r="EW67" s="131"/>
      <c r="EX67" s="131"/>
      <c r="EY67" s="131"/>
      <c r="EZ67" s="131"/>
      <c r="FA67" s="131"/>
      <c r="FB67" s="131"/>
      <c r="FC67" s="131"/>
      <c r="FD67" s="131"/>
      <c r="FE67" s="131"/>
      <c r="FF67" s="131"/>
      <c r="FG67" s="131"/>
      <c r="FH67" s="131"/>
      <c r="FI67" s="131"/>
      <c r="FJ67" s="131"/>
      <c r="FK67" s="131"/>
      <c r="FL67" s="131"/>
      <c r="FM67" s="131"/>
      <c r="FN67" s="131"/>
      <c r="FO67" s="131"/>
      <c r="FP67" s="131"/>
      <c r="FQ67" s="131"/>
      <c r="FR67" s="131"/>
      <c r="FS67" s="131"/>
      <c r="FT67" s="131"/>
      <c r="FU67" s="131"/>
      <c r="FV67" s="131"/>
      <c r="FW67" s="131"/>
      <c r="FX67" s="131"/>
      <c r="FY67" s="131"/>
      <c r="FZ67" s="131"/>
      <c r="GA67" s="131"/>
      <c r="GB67" s="131"/>
      <c r="GC67" s="131"/>
      <c r="GD67" s="131"/>
      <c r="GE67" s="131"/>
      <c r="GF67" s="131"/>
      <c r="GG67" s="131"/>
      <c r="GH67" s="131"/>
      <c r="GI67" s="131"/>
      <c r="GJ67" s="131"/>
      <c r="GK67" s="131"/>
      <c r="GL67" s="131"/>
      <c r="GM67" s="131"/>
      <c r="GN67" s="131"/>
      <c r="GO67" s="131"/>
      <c r="GP67" s="131"/>
      <c r="GQ67" s="131"/>
      <c r="GR67" s="131"/>
      <c r="GS67" s="131"/>
      <c r="GT67" s="131"/>
      <c r="GU67" s="131"/>
      <c r="GV67" s="131"/>
      <c r="GW67" s="131"/>
      <c r="GX67" s="131"/>
      <c r="GY67" s="131"/>
      <c r="GZ67" s="131"/>
      <c r="HA67" s="131"/>
      <c r="HB67" s="131"/>
      <c r="HC67" s="131"/>
      <c r="HD67" s="131"/>
      <c r="HE67" s="131"/>
      <c r="HF67" s="131"/>
      <c r="HG67" s="131"/>
      <c r="HH67" s="131"/>
      <c r="HI67" s="131"/>
      <c r="HJ67" s="131"/>
      <c r="HK67" s="131"/>
      <c r="HL67" s="131"/>
      <c r="HO67" s="131"/>
      <c r="HP67" s="131"/>
      <c r="HQ67" s="131"/>
    </row>
    <row r="68" spans="1:225" ht="15" thickBot="1" x14ac:dyDescent="0.4">
      <c r="A68" s="131"/>
      <c r="B68" s="131"/>
      <c r="C68" s="131"/>
      <c r="D68" s="131"/>
      <c r="E68" s="131"/>
      <c r="F68" s="131"/>
      <c r="G68" s="131"/>
      <c r="H68" s="131"/>
      <c r="I68" s="131"/>
      <c r="J68" s="131"/>
      <c r="K68" s="131"/>
      <c r="L68" s="131"/>
      <c r="M68" s="131"/>
      <c r="N68" s="131"/>
      <c r="O68" s="131"/>
      <c r="P68" s="131"/>
      <c r="Q68" s="131"/>
      <c r="R68" s="131"/>
      <c r="S68" s="131"/>
      <c r="T68" s="131"/>
      <c r="U68" s="131"/>
      <c r="V68" s="131"/>
      <c r="W68" s="131"/>
      <c r="X68" s="131"/>
      <c r="Y68" s="131"/>
      <c r="Z68" s="131"/>
      <c r="AA68" s="131"/>
      <c r="AB68" s="131"/>
      <c r="AC68" s="131"/>
      <c r="AD68" s="131"/>
      <c r="AE68" s="131"/>
      <c r="AF68" s="131"/>
      <c r="AG68" s="131"/>
      <c r="AH68" s="131"/>
      <c r="AI68" s="131"/>
      <c r="AJ68" s="131"/>
      <c r="AK68" s="131"/>
      <c r="AL68" s="131"/>
      <c r="AM68" s="131"/>
      <c r="AN68" s="131"/>
      <c r="AO68" s="131"/>
      <c r="AP68" s="131"/>
      <c r="AQ68" s="131"/>
      <c r="AR68" s="131"/>
      <c r="AS68" s="131"/>
      <c r="AT68" s="131"/>
      <c r="AU68" s="131"/>
      <c r="AV68" s="131"/>
      <c r="AW68" s="131"/>
      <c r="AX68" s="131"/>
      <c r="AY68" s="131"/>
      <c r="AZ68" s="131"/>
      <c r="BA68" s="131"/>
      <c r="BB68" s="131"/>
      <c r="BC68" s="131"/>
      <c r="BD68" s="131"/>
      <c r="BE68" s="131"/>
      <c r="BF68" s="131"/>
      <c r="BG68" s="131"/>
      <c r="BH68" s="131"/>
      <c r="BI68" s="131"/>
      <c r="BJ68" s="131"/>
      <c r="BK68" s="131"/>
      <c r="BL68" s="131"/>
      <c r="BM68" s="131"/>
      <c r="BN68" s="131"/>
      <c r="BO68" s="131"/>
      <c r="BP68" s="131"/>
      <c r="BQ68" s="131"/>
      <c r="BR68" s="131"/>
      <c r="BS68" s="131"/>
      <c r="BT68" s="131"/>
      <c r="BU68" s="131"/>
      <c r="BV68" s="131"/>
      <c r="BW68" s="131"/>
      <c r="BX68" s="131"/>
      <c r="BY68" s="131"/>
      <c r="BZ68" s="131"/>
      <c r="CA68" s="131"/>
      <c r="CB68" s="131"/>
      <c r="CC68" s="131"/>
      <c r="CD68" s="131"/>
      <c r="CE68" s="131"/>
      <c r="CF68" s="131"/>
      <c r="CG68" s="131"/>
      <c r="CH68" s="131"/>
      <c r="CI68" s="131"/>
      <c r="CJ68" s="131"/>
      <c r="CK68" s="131"/>
      <c r="CL68" s="131"/>
      <c r="CM68" s="131"/>
      <c r="CN68" s="131"/>
      <c r="CO68" s="131"/>
      <c r="CP68" s="131"/>
      <c r="CQ68" s="131"/>
      <c r="CR68" s="131"/>
      <c r="CS68" s="131"/>
      <c r="CT68" s="131"/>
      <c r="CU68" s="131"/>
      <c r="CV68" s="131"/>
      <c r="CW68" s="131"/>
      <c r="CX68" s="131"/>
      <c r="CY68" s="131"/>
      <c r="CZ68" s="131"/>
      <c r="DA68" s="131"/>
      <c r="DB68" s="131"/>
      <c r="DC68" s="131"/>
      <c r="DD68" s="131"/>
      <c r="DE68" s="131"/>
      <c r="DF68" s="131"/>
      <c r="DG68" s="131"/>
      <c r="DH68" s="131"/>
      <c r="DI68" s="131"/>
      <c r="DJ68" s="131"/>
      <c r="DK68" s="131"/>
      <c r="DL68" s="131"/>
      <c r="DM68" s="131"/>
      <c r="DN68" s="131"/>
      <c r="DO68" s="131"/>
      <c r="DP68" s="131"/>
      <c r="DQ68" s="131"/>
      <c r="DR68" s="131"/>
      <c r="DS68" s="131"/>
      <c r="DT68" s="131"/>
      <c r="DU68" s="131"/>
      <c r="DV68" s="131"/>
      <c r="DW68" s="131"/>
      <c r="DX68" s="131"/>
      <c r="DY68" s="131"/>
      <c r="DZ68" s="131"/>
      <c r="EA68" s="131"/>
      <c r="EB68" s="131"/>
      <c r="EC68" s="131"/>
      <c r="ED68" s="131"/>
      <c r="EE68" s="131"/>
      <c r="EF68" s="131"/>
      <c r="EG68" s="131"/>
      <c r="EH68" s="131"/>
      <c r="EI68" s="131"/>
      <c r="EJ68" s="131"/>
      <c r="EK68" s="131"/>
      <c r="EL68" s="131"/>
      <c r="EM68" s="131"/>
      <c r="EN68" s="131"/>
      <c r="EO68" s="131"/>
      <c r="EP68" s="131"/>
      <c r="EQ68" s="131"/>
      <c r="ER68" s="131"/>
      <c r="ES68" s="131"/>
      <c r="ET68" s="131"/>
      <c r="EU68" s="131"/>
      <c r="EV68" s="131"/>
      <c r="EW68" s="131"/>
      <c r="EX68" s="131"/>
      <c r="EY68" s="131"/>
      <c r="EZ68" s="131"/>
      <c r="FA68" s="131"/>
      <c r="FB68" s="131"/>
      <c r="FC68" s="131"/>
      <c r="FD68" s="131"/>
      <c r="FE68" s="131"/>
      <c r="FF68" s="131"/>
      <c r="FG68" s="131"/>
      <c r="FH68" s="131"/>
      <c r="FI68" s="131"/>
      <c r="FJ68" s="131"/>
      <c r="FK68" s="131"/>
      <c r="FL68" s="131"/>
      <c r="FM68" s="131"/>
      <c r="FN68" s="131"/>
      <c r="FO68" s="131"/>
      <c r="FP68" s="131"/>
      <c r="FQ68" s="131"/>
      <c r="FR68" s="131"/>
      <c r="FS68" s="131"/>
      <c r="FT68" s="131"/>
      <c r="FU68" s="131"/>
      <c r="FV68" s="131"/>
      <c r="FW68" s="131"/>
      <c r="FX68" s="131"/>
      <c r="FY68" s="131"/>
      <c r="FZ68" s="131"/>
      <c r="GA68" s="131"/>
      <c r="GB68" s="131"/>
      <c r="GC68" s="131"/>
      <c r="GD68" s="131"/>
      <c r="GE68" s="131"/>
      <c r="GF68" s="131"/>
      <c r="GG68" s="131"/>
      <c r="GH68" s="131"/>
      <c r="GI68" s="131"/>
      <c r="GJ68" s="131"/>
      <c r="GK68" s="131"/>
      <c r="GL68" s="131"/>
      <c r="GM68" s="131"/>
      <c r="GN68" s="131"/>
      <c r="GO68" s="131"/>
      <c r="GP68" s="131"/>
      <c r="GQ68" s="131"/>
      <c r="GR68" s="131"/>
      <c r="GS68" s="131"/>
      <c r="GT68" s="131"/>
      <c r="GU68" s="131"/>
      <c r="GV68" s="131"/>
      <c r="GW68" s="131"/>
      <c r="GX68" s="131"/>
      <c r="GY68" s="131"/>
      <c r="GZ68" s="131"/>
      <c r="HA68" s="131"/>
      <c r="HB68" s="131"/>
      <c r="HC68" s="131"/>
      <c r="HD68" s="131"/>
      <c r="HE68" s="131"/>
      <c r="HF68" s="131"/>
      <c r="HG68" s="131"/>
      <c r="HH68" s="131"/>
      <c r="HI68" s="131"/>
      <c r="HJ68" s="131"/>
      <c r="HK68" s="131"/>
      <c r="HL68" s="131"/>
      <c r="HO68" s="131"/>
      <c r="HP68" s="131"/>
      <c r="HQ68" s="131"/>
    </row>
    <row r="69" spans="1:225" ht="15" thickBot="1" x14ac:dyDescent="0.4">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Z69" s="131"/>
      <c r="AA69" s="131"/>
      <c r="AB69" s="131"/>
      <c r="AC69" s="131"/>
      <c r="AD69" s="131"/>
      <c r="AE69" s="131"/>
      <c r="AF69" s="131"/>
      <c r="AG69" s="131"/>
      <c r="AH69" s="131"/>
      <c r="AI69" s="131"/>
      <c r="AJ69" s="131"/>
      <c r="AK69" s="131"/>
      <c r="AL69" s="131"/>
      <c r="AM69" s="131"/>
      <c r="AN69" s="131"/>
      <c r="AO69" s="131"/>
      <c r="AP69" s="131"/>
      <c r="AQ69" s="131"/>
      <c r="AR69" s="131"/>
      <c r="AS69" s="131"/>
      <c r="AT69" s="131"/>
      <c r="AU69" s="131"/>
      <c r="AV69" s="131"/>
      <c r="AW69" s="131"/>
      <c r="AX69" s="131"/>
      <c r="AY69" s="131"/>
      <c r="AZ69" s="131"/>
      <c r="BA69" s="131"/>
      <c r="BB69" s="131"/>
      <c r="BC69" s="131"/>
      <c r="BD69" s="131"/>
      <c r="BE69" s="131"/>
      <c r="BF69" s="131"/>
      <c r="BG69" s="131"/>
      <c r="BH69" s="131"/>
      <c r="BI69" s="131"/>
      <c r="BJ69" s="131"/>
      <c r="BK69" s="131"/>
      <c r="BL69" s="131"/>
      <c r="BM69" s="131"/>
      <c r="BN69" s="131"/>
      <c r="BO69" s="131"/>
      <c r="BP69" s="131"/>
      <c r="BQ69" s="131"/>
      <c r="BR69" s="131"/>
      <c r="BS69" s="131"/>
      <c r="BT69" s="131"/>
      <c r="BU69" s="131"/>
      <c r="BV69" s="131"/>
      <c r="BW69" s="131"/>
      <c r="BX69" s="131"/>
      <c r="BY69" s="131"/>
      <c r="BZ69" s="131"/>
      <c r="CA69" s="131"/>
      <c r="CB69" s="131"/>
      <c r="CC69" s="131"/>
      <c r="CD69" s="131"/>
      <c r="CE69" s="131"/>
      <c r="CF69" s="131"/>
      <c r="CG69" s="131"/>
      <c r="CH69" s="131"/>
      <c r="CI69" s="131"/>
      <c r="CJ69" s="131"/>
      <c r="CK69" s="131"/>
      <c r="CL69" s="131"/>
      <c r="CM69" s="131"/>
      <c r="CN69" s="131"/>
      <c r="CO69" s="131"/>
      <c r="CP69" s="131"/>
      <c r="CQ69" s="131"/>
      <c r="CR69" s="131"/>
      <c r="CS69" s="131"/>
      <c r="CT69" s="131"/>
      <c r="CU69" s="131"/>
      <c r="CV69" s="131"/>
      <c r="CW69" s="131"/>
      <c r="CX69" s="131"/>
      <c r="CY69" s="131"/>
      <c r="CZ69" s="131"/>
      <c r="DA69" s="131"/>
      <c r="DB69" s="131"/>
      <c r="DC69" s="131"/>
      <c r="DD69" s="131"/>
      <c r="DE69" s="131"/>
      <c r="DF69" s="131"/>
      <c r="DG69" s="131"/>
      <c r="DH69" s="131"/>
      <c r="DI69" s="131"/>
      <c r="DJ69" s="131"/>
      <c r="DK69" s="131"/>
      <c r="DL69" s="131"/>
      <c r="DM69" s="131"/>
      <c r="DN69" s="131"/>
      <c r="DO69" s="131"/>
      <c r="DP69" s="131"/>
      <c r="DQ69" s="131"/>
      <c r="DR69" s="131"/>
      <c r="DS69" s="131"/>
      <c r="DT69" s="131"/>
      <c r="DU69" s="131"/>
      <c r="DV69" s="131"/>
      <c r="DW69" s="131"/>
      <c r="DX69" s="131"/>
      <c r="DY69" s="131"/>
      <c r="DZ69" s="131"/>
      <c r="EA69" s="131"/>
      <c r="EB69" s="131"/>
      <c r="EC69" s="131"/>
      <c r="ED69" s="131"/>
      <c r="EE69" s="131"/>
      <c r="EF69" s="131"/>
      <c r="EG69" s="131"/>
      <c r="EH69" s="131"/>
      <c r="EI69" s="131"/>
      <c r="EJ69" s="131"/>
      <c r="EK69" s="131"/>
      <c r="EL69" s="131"/>
      <c r="EM69" s="131"/>
      <c r="EN69" s="131"/>
      <c r="EO69" s="131"/>
      <c r="EP69" s="131"/>
      <c r="EQ69" s="131"/>
      <c r="ER69" s="131"/>
      <c r="ES69" s="131"/>
      <c r="ET69" s="131"/>
      <c r="EU69" s="131"/>
      <c r="EV69" s="131"/>
      <c r="EW69" s="131"/>
      <c r="EX69" s="131"/>
      <c r="EY69" s="131"/>
      <c r="EZ69" s="131"/>
      <c r="FA69" s="131"/>
      <c r="FB69" s="131"/>
      <c r="FC69" s="131"/>
      <c r="FD69" s="131"/>
      <c r="FE69" s="131"/>
      <c r="FF69" s="131"/>
      <c r="FG69" s="131"/>
      <c r="FH69" s="131"/>
      <c r="FI69" s="131"/>
      <c r="FJ69" s="131"/>
      <c r="FK69" s="131"/>
      <c r="FL69" s="131"/>
      <c r="FM69" s="131"/>
      <c r="FN69" s="131"/>
      <c r="FO69" s="131"/>
      <c r="FP69" s="131"/>
      <c r="FQ69" s="131"/>
      <c r="FR69" s="131"/>
      <c r="FS69" s="131"/>
      <c r="FT69" s="131"/>
      <c r="FU69" s="131"/>
      <c r="FV69" s="131"/>
      <c r="FW69" s="131"/>
      <c r="FX69" s="131"/>
      <c r="FY69" s="131"/>
      <c r="FZ69" s="131"/>
      <c r="GA69" s="131"/>
      <c r="GB69" s="131"/>
      <c r="GC69" s="131"/>
      <c r="GD69" s="131"/>
      <c r="GE69" s="131"/>
      <c r="GF69" s="131"/>
      <c r="GG69" s="131"/>
      <c r="GH69" s="131"/>
      <c r="GI69" s="131"/>
      <c r="GJ69" s="131"/>
      <c r="GK69" s="131"/>
      <c r="GL69" s="131"/>
      <c r="GM69" s="131"/>
      <c r="GN69" s="131"/>
      <c r="GO69" s="131"/>
      <c r="GP69" s="131"/>
      <c r="GQ69" s="131"/>
      <c r="GR69" s="131"/>
      <c r="GS69" s="131"/>
      <c r="GT69" s="131"/>
      <c r="GU69" s="131"/>
      <c r="GV69" s="131"/>
      <c r="GW69" s="131"/>
      <c r="GX69" s="131"/>
      <c r="GY69" s="131"/>
      <c r="GZ69" s="131"/>
      <c r="HA69" s="131"/>
      <c r="HB69" s="131"/>
      <c r="HC69" s="131"/>
      <c r="HD69" s="131"/>
      <c r="HE69" s="131"/>
      <c r="HF69" s="131"/>
      <c r="HG69" s="131"/>
      <c r="HH69" s="131"/>
      <c r="HI69" s="131"/>
      <c r="HJ69" s="131"/>
      <c r="HK69" s="131"/>
      <c r="HL69" s="131"/>
      <c r="HO69" s="131"/>
      <c r="HP69" s="131"/>
      <c r="HQ69" s="131"/>
    </row>
    <row r="70" spans="1:225" ht="15" thickBot="1" x14ac:dyDescent="0.4">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131"/>
      <c r="AA70" s="131"/>
      <c r="AB70" s="131"/>
      <c r="AC70" s="131"/>
      <c r="AD70" s="131"/>
      <c r="AE70" s="131"/>
      <c r="AF70" s="131"/>
      <c r="AG70" s="131"/>
      <c r="AH70" s="131"/>
      <c r="AI70" s="131"/>
      <c r="AJ70" s="131"/>
      <c r="AK70" s="131"/>
      <c r="AL70" s="131"/>
      <c r="AM70" s="131"/>
      <c r="AN70" s="131"/>
      <c r="AO70" s="131"/>
      <c r="AP70" s="131"/>
      <c r="AQ70" s="131"/>
      <c r="AR70" s="131"/>
      <c r="AS70" s="131"/>
      <c r="AT70" s="131"/>
      <c r="AU70" s="131"/>
      <c r="AV70" s="131"/>
      <c r="AW70" s="131"/>
      <c r="AX70" s="131"/>
      <c r="AY70" s="131"/>
      <c r="AZ70" s="131"/>
      <c r="BA70" s="131"/>
      <c r="BB70" s="131"/>
      <c r="BC70" s="131"/>
      <c r="BD70" s="131"/>
      <c r="BE70" s="131"/>
      <c r="BF70" s="131"/>
      <c r="BG70" s="131"/>
      <c r="BH70" s="131"/>
      <c r="BI70" s="131"/>
      <c r="BJ70" s="131"/>
      <c r="BK70" s="131"/>
      <c r="BL70" s="131"/>
      <c r="BM70" s="131"/>
      <c r="BN70" s="131"/>
      <c r="BO70" s="131"/>
      <c r="BP70" s="131"/>
      <c r="BQ70" s="131"/>
      <c r="BR70" s="131"/>
      <c r="BS70" s="131"/>
      <c r="BT70" s="131"/>
      <c r="BU70" s="131"/>
      <c r="BV70" s="131"/>
      <c r="BW70" s="131"/>
      <c r="BX70" s="131"/>
      <c r="BY70" s="131"/>
      <c r="BZ70" s="131"/>
      <c r="CA70" s="131"/>
      <c r="CB70" s="131"/>
      <c r="CC70" s="131"/>
      <c r="CD70" s="131"/>
      <c r="CE70" s="131"/>
      <c r="CF70" s="131"/>
      <c r="CG70" s="131"/>
      <c r="CH70" s="131"/>
      <c r="CI70" s="131"/>
      <c r="CJ70" s="131"/>
      <c r="CK70" s="131"/>
      <c r="CL70" s="131"/>
      <c r="CM70" s="131"/>
      <c r="CN70" s="131"/>
      <c r="CO70" s="131"/>
      <c r="CP70" s="131"/>
      <c r="CQ70" s="131"/>
      <c r="CR70" s="131"/>
      <c r="CS70" s="131"/>
      <c r="CT70" s="131"/>
      <c r="CU70" s="131"/>
      <c r="CV70" s="131"/>
      <c r="CW70" s="131"/>
      <c r="CX70" s="131"/>
      <c r="CY70" s="131"/>
      <c r="CZ70" s="131"/>
      <c r="DA70" s="131"/>
      <c r="DB70" s="131"/>
      <c r="DC70" s="131"/>
      <c r="DD70" s="131"/>
      <c r="DE70" s="131"/>
      <c r="DF70" s="131"/>
      <c r="DG70" s="131"/>
      <c r="DH70" s="131"/>
      <c r="DI70" s="131"/>
      <c r="DJ70" s="131"/>
      <c r="DK70" s="131"/>
      <c r="DL70" s="131"/>
      <c r="DM70" s="131"/>
      <c r="DN70" s="131"/>
      <c r="DO70" s="131"/>
      <c r="DP70" s="131"/>
      <c r="DQ70" s="131"/>
      <c r="DR70" s="131"/>
      <c r="DS70" s="131"/>
      <c r="DT70" s="131"/>
      <c r="DU70" s="131"/>
      <c r="DV70" s="131"/>
      <c r="DW70" s="131"/>
      <c r="DX70" s="131"/>
      <c r="DY70" s="131"/>
      <c r="DZ70" s="131"/>
      <c r="EA70" s="131"/>
      <c r="EB70" s="131"/>
      <c r="EC70" s="131"/>
      <c r="ED70" s="131"/>
      <c r="EE70" s="131"/>
      <c r="EF70" s="131"/>
      <c r="EG70" s="131"/>
      <c r="EH70" s="131"/>
      <c r="EI70" s="131"/>
      <c r="EJ70" s="131"/>
      <c r="EK70" s="131"/>
      <c r="EL70" s="131"/>
      <c r="EM70" s="131"/>
      <c r="EN70" s="131"/>
      <c r="EO70" s="131"/>
      <c r="EP70" s="131"/>
      <c r="EQ70" s="131"/>
      <c r="ER70" s="131"/>
      <c r="ES70" s="131"/>
      <c r="ET70" s="131"/>
      <c r="EU70" s="131"/>
      <c r="EV70" s="131"/>
      <c r="EW70" s="131"/>
      <c r="EX70" s="131"/>
      <c r="EY70" s="131"/>
      <c r="EZ70" s="131"/>
      <c r="FA70" s="131"/>
      <c r="FB70" s="131"/>
      <c r="FC70" s="131"/>
      <c r="FD70" s="131"/>
      <c r="FE70" s="131"/>
      <c r="FF70" s="131"/>
      <c r="FG70" s="131"/>
      <c r="FH70" s="131"/>
      <c r="FI70" s="131"/>
      <c r="FJ70" s="131"/>
      <c r="FK70" s="131"/>
      <c r="FL70" s="131"/>
      <c r="FM70" s="131"/>
      <c r="FN70" s="131"/>
      <c r="FO70" s="131"/>
      <c r="FP70" s="131"/>
      <c r="FQ70" s="131"/>
      <c r="FR70" s="131"/>
      <c r="FS70" s="131"/>
      <c r="FT70" s="131"/>
      <c r="FU70" s="131"/>
      <c r="FV70" s="131"/>
      <c r="FW70" s="131"/>
      <c r="FX70" s="131"/>
      <c r="FY70" s="131"/>
      <c r="FZ70" s="131"/>
      <c r="GA70" s="131"/>
      <c r="GB70" s="131"/>
      <c r="GC70" s="131"/>
      <c r="GD70" s="131"/>
      <c r="GE70" s="131"/>
      <c r="GF70" s="131"/>
      <c r="GG70" s="131"/>
      <c r="GH70" s="131"/>
      <c r="GI70" s="131"/>
      <c r="GJ70" s="131"/>
      <c r="GK70" s="131"/>
      <c r="GL70" s="131"/>
      <c r="GM70" s="131"/>
      <c r="GN70" s="131"/>
      <c r="GO70" s="131"/>
      <c r="GP70" s="131"/>
      <c r="GQ70" s="131"/>
      <c r="GR70" s="131"/>
      <c r="GS70" s="131"/>
      <c r="GT70" s="131"/>
      <c r="GU70" s="131"/>
      <c r="GV70" s="131"/>
      <c r="GW70" s="131"/>
      <c r="GX70" s="131"/>
      <c r="GY70" s="131"/>
      <c r="GZ70" s="131"/>
      <c r="HA70" s="131"/>
      <c r="HB70" s="131"/>
      <c r="HC70" s="131"/>
      <c r="HD70" s="131"/>
      <c r="HE70" s="131"/>
      <c r="HF70" s="131"/>
      <c r="HG70" s="131"/>
      <c r="HH70" s="131"/>
      <c r="HI70" s="131"/>
      <c r="HJ70" s="131"/>
      <c r="HK70" s="131"/>
      <c r="HL70" s="131"/>
      <c r="HO70" s="131"/>
      <c r="HP70" s="131"/>
      <c r="HQ70" s="131"/>
    </row>
    <row r="71" spans="1:225" ht="15" thickBot="1" x14ac:dyDescent="0.4">
      <c r="A71" s="131"/>
      <c r="B71" s="131"/>
      <c r="C71" s="131"/>
      <c r="D71" s="131"/>
      <c r="E71" s="131"/>
      <c r="F71" s="131"/>
      <c r="G71" s="131"/>
      <c r="H71" s="131"/>
      <c r="I71" s="131"/>
      <c r="J71" s="131"/>
      <c r="K71" s="131"/>
      <c r="L71" s="131"/>
      <c r="M71" s="131"/>
      <c r="N71" s="131"/>
      <c r="O71" s="131"/>
      <c r="P71" s="131"/>
      <c r="Q71" s="131"/>
      <c r="R71" s="131"/>
      <c r="S71" s="131"/>
      <c r="T71" s="131"/>
      <c r="U71" s="131"/>
      <c r="V71" s="131"/>
      <c r="W71" s="131"/>
      <c r="X71" s="131"/>
      <c r="Y71" s="131"/>
      <c r="Z71" s="131"/>
      <c r="AA71" s="131"/>
      <c r="AB71" s="131"/>
      <c r="AC71" s="131"/>
      <c r="AD71" s="131"/>
      <c r="AE71" s="131"/>
      <c r="AF71" s="131"/>
      <c r="AG71" s="131"/>
      <c r="AH71" s="131"/>
      <c r="AI71" s="131"/>
      <c r="AJ71" s="131"/>
      <c r="AK71" s="131"/>
      <c r="AL71" s="131"/>
      <c r="AM71" s="131"/>
      <c r="AN71" s="131"/>
      <c r="AO71" s="131"/>
      <c r="AP71" s="131"/>
      <c r="AQ71" s="131"/>
      <c r="AR71" s="131"/>
      <c r="AS71" s="131"/>
      <c r="AT71" s="131"/>
      <c r="AU71" s="131"/>
      <c r="AV71" s="131"/>
      <c r="AW71" s="131"/>
      <c r="AX71" s="131"/>
      <c r="AY71" s="131"/>
      <c r="AZ71" s="131"/>
      <c r="BA71" s="131"/>
      <c r="BB71" s="131"/>
      <c r="BC71" s="131"/>
      <c r="BD71" s="131"/>
      <c r="BE71" s="131"/>
      <c r="BF71" s="131"/>
      <c r="BG71" s="131"/>
      <c r="BH71" s="131"/>
      <c r="BI71" s="131"/>
      <c r="BJ71" s="131"/>
      <c r="BK71" s="131"/>
      <c r="BL71" s="131"/>
      <c r="BM71" s="131"/>
      <c r="BN71" s="131"/>
      <c r="BO71" s="131"/>
      <c r="BP71" s="131"/>
      <c r="BQ71" s="131"/>
      <c r="BR71" s="131"/>
      <c r="BS71" s="131"/>
      <c r="BT71" s="131"/>
      <c r="BU71" s="131"/>
      <c r="BV71" s="131"/>
      <c r="BW71" s="131"/>
      <c r="BX71" s="131"/>
      <c r="BY71" s="131"/>
      <c r="BZ71" s="131"/>
      <c r="CA71" s="131"/>
      <c r="CB71" s="131"/>
      <c r="CC71" s="131"/>
      <c r="CD71" s="131"/>
      <c r="CE71" s="131"/>
      <c r="CF71" s="131"/>
      <c r="CG71" s="131"/>
      <c r="CH71" s="131"/>
      <c r="CI71" s="131"/>
      <c r="CJ71" s="131"/>
      <c r="CK71" s="131"/>
      <c r="CL71" s="131"/>
      <c r="CM71" s="131"/>
      <c r="CN71" s="131"/>
      <c r="CO71" s="131"/>
      <c r="CP71" s="131"/>
      <c r="CQ71" s="131"/>
      <c r="CR71" s="131"/>
      <c r="CS71" s="131"/>
      <c r="CT71" s="131"/>
      <c r="CU71" s="131"/>
      <c r="CV71" s="131"/>
      <c r="CW71" s="131"/>
      <c r="CX71" s="131"/>
      <c r="CY71" s="131"/>
      <c r="CZ71" s="131"/>
      <c r="DA71" s="131"/>
      <c r="DB71" s="131"/>
      <c r="DC71" s="131"/>
      <c r="DD71" s="131"/>
      <c r="DE71" s="131"/>
      <c r="DF71" s="131"/>
      <c r="DG71" s="131"/>
      <c r="DH71" s="131"/>
      <c r="DI71" s="131"/>
      <c r="DJ71" s="131"/>
      <c r="DK71" s="131"/>
      <c r="DL71" s="131"/>
      <c r="DM71" s="131"/>
      <c r="DN71" s="131"/>
      <c r="DO71" s="131"/>
      <c r="DP71" s="131"/>
      <c r="DQ71" s="131"/>
      <c r="DR71" s="131"/>
      <c r="DS71" s="131"/>
      <c r="DT71" s="131"/>
      <c r="DU71" s="131"/>
      <c r="DV71" s="131"/>
      <c r="DW71" s="131"/>
      <c r="DX71" s="131"/>
      <c r="DY71" s="131"/>
      <c r="DZ71" s="131"/>
      <c r="EA71" s="131"/>
      <c r="EB71" s="131"/>
      <c r="EC71" s="131"/>
      <c r="ED71" s="131"/>
      <c r="EE71" s="131"/>
      <c r="EF71" s="131"/>
      <c r="EG71" s="131"/>
      <c r="EH71" s="131"/>
      <c r="EI71" s="131"/>
      <c r="EJ71" s="131"/>
      <c r="EK71" s="131"/>
      <c r="EL71" s="131"/>
      <c r="EM71" s="131"/>
      <c r="EN71" s="131"/>
      <c r="EO71" s="131"/>
      <c r="EP71" s="131"/>
      <c r="EQ71" s="131"/>
      <c r="ER71" s="131"/>
      <c r="ES71" s="131"/>
      <c r="ET71" s="131"/>
      <c r="EU71" s="131"/>
      <c r="EV71" s="131"/>
      <c r="EW71" s="131"/>
      <c r="EX71" s="131"/>
      <c r="EY71" s="131"/>
      <c r="EZ71" s="131"/>
      <c r="FA71" s="131"/>
      <c r="FB71" s="131"/>
      <c r="FC71" s="131"/>
      <c r="FD71" s="131"/>
      <c r="FE71" s="131"/>
      <c r="FF71" s="131"/>
      <c r="FG71" s="131"/>
      <c r="FH71" s="131"/>
      <c r="FI71" s="131"/>
      <c r="FJ71" s="131"/>
      <c r="FK71" s="131"/>
      <c r="FL71" s="131"/>
      <c r="FM71" s="131"/>
      <c r="FN71" s="131"/>
      <c r="FO71" s="131"/>
      <c r="FP71" s="131"/>
      <c r="FQ71" s="131"/>
      <c r="FR71" s="131"/>
      <c r="FS71" s="131"/>
      <c r="FT71" s="131"/>
      <c r="FU71" s="131"/>
      <c r="FV71" s="131"/>
      <c r="FW71" s="131"/>
      <c r="FX71" s="131"/>
      <c r="FY71" s="131"/>
      <c r="FZ71" s="131"/>
      <c r="GA71" s="131"/>
      <c r="GB71" s="131"/>
      <c r="GC71" s="131"/>
      <c r="GD71" s="131"/>
      <c r="GE71" s="131"/>
      <c r="GF71" s="131"/>
      <c r="GG71" s="131"/>
      <c r="GH71" s="131"/>
      <c r="GI71" s="131"/>
      <c r="GJ71" s="131"/>
      <c r="GK71" s="131"/>
      <c r="GL71" s="131"/>
      <c r="GM71" s="131"/>
      <c r="GN71" s="131"/>
      <c r="GO71" s="131"/>
      <c r="GP71" s="131"/>
      <c r="GQ71" s="131"/>
      <c r="GR71" s="131"/>
      <c r="GS71" s="131"/>
      <c r="GT71" s="131"/>
      <c r="GU71" s="131"/>
      <c r="GV71" s="131"/>
      <c r="GW71" s="131"/>
      <c r="GX71" s="131"/>
      <c r="GY71" s="131"/>
      <c r="GZ71" s="131"/>
      <c r="HA71" s="131"/>
      <c r="HB71" s="131"/>
      <c r="HC71" s="131"/>
      <c r="HD71" s="131"/>
      <c r="HE71" s="131"/>
      <c r="HF71" s="131"/>
      <c r="HG71" s="131"/>
      <c r="HH71" s="131"/>
      <c r="HI71" s="131"/>
      <c r="HJ71" s="131"/>
      <c r="HK71" s="131"/>
      <c r="HL71" s="131"/>
      <c r="HO71" s="131"/>
      <c r="HP71" s="131"/>
      <c r="HQ71" s="131"/>
    </row>
    <row r="72" spans="1:225" ht="15" thickBot="1" x14ac:dyDescent="0.4">
      <c r="A72" s="131"/>
      <c r="B72" s="131"/>
      <c r="C72" s="131"/>
      <c r="D72" s="131"/>
      <c r="E72" s="131"/>
      <c r="F72" s="131"/>
      <c r="G72" s="131"/>
      <c r="H72" s="131"/>
      <c r="I72" s="131"/>
      <c r="J72" s="131"/>
      <c r="K72" s="131"/>
      <c r="L72" s="131"/>
      <c r="M72" s="131"/>
      <c r="N72" s="131"/>
      <c r="O72" s="131"/>
      <c r="P72" s="131"/>
      <c r="Q72" s="131"/>
      <c r="R72" s="131"/>
      <c r="S72" s="131"/>
      <c r="T72" s="131"/>
      <c r="U72" s="131"/>
      <c r="V72" s="131"/>
      <c r="W72" s="131"/>
      <c r="X72" s="131"/>
      <c r="Y72" s="131"/>
      <c r="Z72" s="131"/>
      <c r="AA72" s="131"/>
      <c r="AB72" s="131"/>
      <c r="AC72" s="131"/>
      <c r="AD72" s="131"/>
      <c r="AE72" s="131"/>
      <c r="AF72" s="131"/>
      <c r="AG72" s="131"/>
      <c r="AH72" s="131"/>
      <c r="AI72" s="131"/>
      <c r="AJ72" s="131"/>
      <c r="AK72" s="131"/>
      <c r="AL72" s="131"/>
      <c r="AM72" s="131"/>
      <c r="AN72" s="131"/>
      <c r="AO72" s="131"/>
      <c r="AP72" s="131"/>
      <c r="AQ72" s="131"/>
      <c r="AR72" s="131"/>
      <c r="AS72" s="131"/>
      <c r="AT72" s="131"/>
      <c r="AU72" s="131"/>
      <c r="AV72" s="131"/>
      <c r="AW72" s="131"/>
      <c r="AX72" s="131"/>
      <c r="AY72" s="131"/>
      <c r="AZ72" s="131"/>
      <c r="BA72" s="131"/>
      <c r="BB72" s="131"/>
      <c r="BC72" s="131"/>
      <c r="BD72" s="131"/>
      <c r="BE72" s="131"/>
      <c r="BF72" s="131"/>
      <c r="BG72" s="131"/>
      <c r="BH72" s="131"/>
      <c r="BI72" s="131"/>
      <c r="BJ72" s="131"/>
      <c r="BK72" s="131"/>
      <c r="BL72" s="131"/>
      <c r="BM72" s="131"/>
      <c r="BN72" s="131"/>
      <c r="BO72" s="131"/>
      <c r="BP72" s="131"/>
      <c r="BQ72" s="131"/>
      <c r="BR72" s="131"/>
      <c r="BS72" s="131"/>
      <c r="BT72" s="131"/>
      <c r="BU72" s="131"/>
      <c r="BV72" s="131"/>
      <c r="BW72" s="131"/>
      <c r="BX72" s="131"/>
      <c r="BY72" s="131"/>
      <c r="BZ72" s="131"/>
      <c r="CA72" s="131"/>
      <c r="CB72" s="131"/>
      <c r="CC72" s="131"/>
      <c r="CD72" s="131"/>
      <c r="CE72" s="131"/>
      <c r="CF72" s="131"/>
      <c r="CG72" s="131"/>
      <c r="CH72" s="131"/>
      <c r="CI72" s="131"/>
      <c r="CJ72" s="131"/>
      <c r="CK72" s="131"/>
      <c r="CL72" s="131"/>
      <c r="CM72" s="131"/>
      <c r="CN72" s="131"/>
      <c r="CO72" s="131"/>
      <c r="CP72" s="131"/>
      <c r="CQ72" s="131"/>
      <c r="CR72" s="131"/>
      <c r="CS72" s="131"/>
      <c r="CT72" s="131"/>
      <c r="CU72" s="131"/>
      <c r="CV72" s="131"/>
      <c r="CW72" s="131"/>
      <c r="CX72" s="131"/>
      <c r="CY72" s="131"/>
      <c r="CZ72" s="131"/>
      <c r="DA72" s="131"/>
      <c r="DB72" s="131"/>
      <c r="DC72" s="131"/>
      <c r="DD72" s="131"/>
      <c r="DE72" s="131"/>
      <c r="DF72" s="131"/>
      <c r="DG72" s="131"/>
      <c r="DH72" s="131"/>
      <c r="DI72" s="131"/>
      <c r="DJ72" s="131"/>
      <c r="DK72" s="131"/>
      <c r="DL72" s="131"/>
      <c r="DM72" s="131"/>
      <c r="DN72" s="131"/>
      <c r="DO72" s="131"/>
      <c r="DP72" s="131"/>
      <c r="DQ72" s="131"/>
      <c r="DR72" s="131"/>
      <c r="DS72" s="131"/>
      <c r="DT72" s="131"/>
      <c r="DU72" s="131"/>
      <c r="DV72" s="131"/>
      <c r="DW72" s="131"/>
      <c r="DX72" s="131"/>
      <c r="DY72" s="131"/>
      <c r="DZ72" s="131"/>
      <c r="EA72" s="131"/>
      <c r="EB72" s="131"/>
      <c r="EC72" s="131"/>
      <c r="ED72" s="131"/>
      <c r="EE72" s="131"/>
      <c r="EF72" s="131"/>
      <c r="EG72" s="131"/>
      <c r="EH72" s="131"/>
      <c r="EI72" s="131"/>
      <c r="EJ72" s="131"/>
      <c r="EK72" s="131"/>
      <c r="EL72" s="131"/>
      <c r="EM72" s="131"/>
      <c r="EN72" s="131"/>
      <c r="EO72" s="131"/>
      <c r="EP72" s="131"/>
      <c r="EQ72" s="131"/>
      <c r="ER72" s="131"/>
      <c r="ES72" s="131"/>
      <c r="ET72" s="131"/>
      <c r="EU72" s="131"/>
      <c r="EV72" s="131"/>
      <c r="EW72" s="131"/>
      <c r="EX72" s="131"/>
      <c r="EY72" s="131"/>
      <c r="EZ72" s="131"/>
      <c r="FA72" s="131"/>
      <c r="FB72" s="131"/>
      <c r="FC72" s="131"/>
      <c r="FD72" s="131"/>
      <c r="FE72" s="131"/>
      <c r="FF72" s="131"/>
      <c r="FG72" s="131"/>
      <c r="FH72" s="131"/>
      <c r="FI72" s="131"/>
      <c r="FJ72" s="131"/>
      <c r="FK72" s="131"/>
      <c r="FL72" s="131"/>
      <c r="FM72" s="131"/>
      <c r="FN72" s="131"/>
      <c r="FO72" s="131"/>
      <c r="FP72" s="131"/>
      <c r="FQ72" s="131"/>
      <c r="FR72" s="131"/>
      <c r="FS72" s="131"/>
      <c r="FT72" s="131"/>
      <c r="FU72" s="131"/>
      <c r="FV72" s="131"/>
      <c r="FW72" s="131"/>
      <c r="FX72" s="131"/>
      <c r="FY72" s="131"/>
      <c r="FZ72" s="131"/>
      <c r="GA72" s="131"/>
      <c r="GB72" s="131"/>
      <c r="GC72" s="131"/>
      <c r="GD72" s="131"/>
      <c r="GE72" s="131"/>
      <c r="GF72" s="131"/>
      <c r="GG72" s="131"/>
      <c r="GH72" s="131"/>
      <c r="GI72" s="131"/>
      <c r="GJ72" s="131"/>
      <c r="GK72" s="131"/>
      <c r="GL72" s="131"/>
      <c r="GM72" s="131"/>
      <c r="GN72" s="131"/>
      <c r="GO72" s="131"/>
      <c r="GP72" s="131"/>
      <c r="GQ72" s="131"/>
      <c r="GR72" s="131"/>
      <c r="GS72" s="131"/>
      <c r="GT72" s="131"/>
      <c r="GU72" s="131"/>
      <c r="GV72" s="131"/>
      <c r="GW72" s="131"/>
      <c r="GX72" s="131"/>
      <c r="GY72" s="131"/>
      <c r="GZ72" s="131"/>
      <c r="HA72" s="131"/>
      <c r="HB72" s="131"/>
      <c r="HC72" s="131"/>
      <c r="HD72" s="131"/>
      <c r="HE72" s="131"/>
      <c r="HF72" s="131"/>
      <c r="HG72" s="131"/>
      <c r="HH72" s="131"/>
      <c r="HI72" s="131"/>
      <c r="HJ72" s="131"/>
      <c r="HK72" s="131"/>
      <c r="HL72" s="131"/>
      <c r="HO72" s="131"/>
      <c r="HP72" s="131"/>
      <c r="HQ72" s="131"/>
    </row>
    <row r="73" spans="1:225" ht="15" thickBot="1" x14ac:dyDescent="0.4">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c r="Z73" s="131"/>
      <c r="AA73" s="131"/>
      <c r="AB73" s="131"/>
      <c r="AC73" s="131"/>
      <c r="AD73" s="131"/>
      <c r="AE73" s="131"/>
      <c r="AF73" s="131"/>
      <c r="AG73" s="131"/>
      <c r="AH73" s="131"/>
      <c r="AI73" s="131"/>
      <c r="AJ73" s="131"/>
      <c r="AK73" s="131"/>
      <c r="AL73" s="131"/>
      <c r="AM73" s="131"/>
      <c r="AN73" s="131"/>
      <c r="AO73" s="131"/>
      <c r="AP73" s="131"/>
      <c r="AQ73" s="131"/>
      <c r="AR73" s="131"/>
      <c r="AS73" s="131"/>
      <c r="AT73" s="131"/>
      <c r="AU73" s="131"/>
      <c r="AV73" s="131"/>
      <c r="AW73" s="131"/>
      <c r="AX73" s="131"/>
      <c r="AY73" s="131"/>
      <c r="AZ73" s="131"/>
      <c r="BA73" s="131"/>
      <c r="BB73" s="131"/>
      <c r="BC73" s="131"/>
      <c r="BD73" s="131"/>
      <c r="BE73" s="131"/>
      <c r="BF73" s="131"/>
      <c r="BG73" s="131"/>
      <c r="BH73" s="131"/>
      <c r="BI73" s="131"/>
      <c r="BJ73" s="131"/>
      <c r="BK73" s="131"/>
      <c r="BL73" s="131"/>
      <c r="BM73" s="131"/>
      <c r="BN73" s="131"/>
      <c r="BO73" s="131"/>
      <c r="BP73" s="131"/>
      <c r="BQ73" s="131"/>
      <c r="BR73" s="131"/>
      <c r="BS73" s="131"/>
      <c r="BT73" s="131"/>
      <c r="BU73" s="131"/>
      <c r="BV73" s="131"/>
      <c r="BW73" s="131"/>
      <c r="BX73" s="131"/>
      <c r="BY73" s="131"/>
      <c r="BZ73" s="131"/>
      <c r="CA73" s="131"/>
      <c r="CB73" s="131"/>
      <c r="CC73" s="131"/>
      <c r="CD73" s="131"/>
      <c r="CE73" s="131"/>
      <c r="CF73" s="131"/>
      <c r="CG73" s="131"/>
      <c r="CH73" s="131"/>
      <c r="CI73" s="131"/>
      <c r="CJ73" s="131"/>
      <c r="CK73" s="131"/>
      <c r="CL73" s="131"/>
      <c r="CM73" s="131"/>
      <c r="CN73" s="131"/>
      <c r="CO73" s="131"/>
      <c r="CP73" s="131"/>
      <c r="CQ73" s="131"/>
      <c r="CR73" s="131"/>
      <c r="CS73" s="131"/>
      <c r="CT73" s="131"/>
      <c r="CU73" s="131"/>
      <c r="CV73" s="131"/>
      <c r="CW73" s="131"/>
      <c r="CX73" s="131"/>
      <c r="CY73" s="131"/>
      <c r="CZ73" s="131"/>
      <c r="DA73" s="131"/>
      <c r="DB73" s="131"/>
      <c r="DC73" s="131"/>
      <c r="DD73" s="131"/>
      <c r="DE73" s="131"/>
      <c r="DF73" s="131"/>
      <c r="DG73" s="131"/>
      <c r="DH73" s="131"/>
      <c r="DI73" s="131"/>
      <c r="DJ73" s="131"/>
      <c r="DK73" s="131"/>
      <c r="DL73" s="131"/>
      <c r="DM73" s="131"/>
      <c r="DN73" s="131"/>
      <c r="DO73" s="131"/>
      <c r="DP73" s="131"/>
      <c r="DQ73" s="131"/>
      <c r="DR73" s="131"/>
      <c r="DS73" s="131"/>
      <c r="DT73" s="131"/>
      <c r="DU73" s="131"/>
      <c r="DV73" s="131"/>
      <c r="DW73" s="131"/>
      <c r="DX73" s="131"/>
      <c r="DY73" s="131"/>
      <c r="DZ73" s="131"/>
      <c r="EA73" s="131"/>
      <c r="EB73" s="131"/>
      <c r="EC73" s="131"/>
      <c r="ED73" s="131"/>
      <c r="EE73" s="131"/>
      <c r="EF73" s="131"/>
      <c r="EG73" s="131"/>
      <c r="EH73" s="131"/>
      <c r="EI73" s="131"/>
      <c r="EJ73" s="131"/>
      <c r="EK73" s="131"/>
      <c r="EL73" s="131"/>
      <c r="EM73" s="131"/>
      <c r="EN73" s="131"/>
      <c r="EO73" s="131"/>
      <c r="EP73" s="131"/>
      <c r="EQ73" s="131"/>
      <c r="ER73" s="131"/>
      <c r="ES73" s="131"/>
      <c r="ET73" s="131"/>
      <c r="EU73" s="131"/>
      <c r="EV73" s="131"/>
      <c r="EW73" s="131"/>
      <c r="EX73" s="131"/>
      <c r="EY73" s="131"/>
      <c r="EZ73" s="131"/>
      <c r="FA73" s="131"/>
      <c r="FB73" s="131"/>
      <c r="FC73" s="131"/>
      <c r="FD73" s="131"/>
      <c r="FE73" s="131"/>
      <c r="FF73" s="131"/>
      <c r="FG73" s="131"/>
      <c r="FH73" s="131"/>
      <c r="FI73" s="131"/>
      <c r="FJ73" s="131"/>
      <c r="FK73" s="131"/>
      <c r="FL73" s="131"/>
      <c r="FM73" s="131"/>
      <c r="FN73" s="131"/>
      <c r="FO73" s="131"/>
      <c r="FP73" s="131"/>
      <c r="FQ73" s="131"/>
      <c r="FR73" s="131"/>
      <c r="FS73" s="131"/>
      <c r="FT73" s="131"/>
      <c r="FU73" s="131"/>
      <c r="FV73" s="131"/>
      <c r="FW73" s="131"/>
      <c r="FX73" s="131"/>
      <c r="FY73" s="131"/>
      <c r="FZ73" s="131"/>
      <c r="GA73" s="131"/>
      <c r="GB73" s="131"/>
      <c r="GC73" s="131"/>
      <c r="GD73" s="131"/>
      <c r="GE73" s="131"/>
      <c r="GF73" s="131"/>
      <c r="GG73" s="131"/>
      <c r="GH73" s="131"/>
      <c r="GI73" s="131"/>
      <c r="GJ73" s="131"/>
      <c r="GK73" s="131"/>
      <c r="GL73" s="131"/>
      <c r="GM73" s="131"/>
      <c r="GN73" s="131"/>
      <c r="GO73" s="131"/>
      <c r="GP73" s="131"/>
      <c r="GQ73" s="131"/>
      <c r="GR73" s="131"/>
      <c r="GS73" s="131"/>
      <c r="GT73" s="131"/>
      <c r="GU73" s="131"/>
      <c r="GV73" s="131"/>
      <c r="GW73" s="131"/>
      <c r="GX73" s="131"/>
      <c r="GY73" s="131"/>
      <c r="GZ73" s="131"/>
      <c r="HA73" s="131"/>
      <c r="HB73" s="131"/>
      <c r="HC73" s="131"/>
      <c r="HD73" s="131"/>
      <c r="HE73" s="131"/>
      <c r="HF73" s="131"/>
      <c r="HG73" s="131"/>
      <c r="HH73" s="131"/>
      <c r="HI73" s="131"/>
      <c r="HJ73" s="131"/>
      <c r="HK73" s="131"/>
      <c r="HL73" s="131"/>
      <c r="HO73" s="131"/>
      <c r="HP73" s="131"/>
      <c r="HQ73" s="131"/>
    </row>
    <row r="74" spans="1:225" ht="15" thickBot="1" x14ac:dyDescent="0.4">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c r="Z74" s="131"/>
      <c r="AA74" s="131"/>
      <c r="AB74" s="131"/>
      <c r="AC74" s="131"/>
      <c r="AD74" s="131"/>
      <c r="AE74" s="131"/>
      <c r="AF74" s="131"/>
      <c r="AG74" s="131"/>
      <c r="AH74" s="131"/>
      <c r="AI74" s="131"/>
      <c r="AJ74" s="131"/>
      <c r="AK74" s="131"/>
      <c r="AL74" s="131"/>
      <c r="AM74" s="131"/>
      <c r="AN74" s="131"/>
      <c r="AO74" s="131"/>
      <c r="AP74" s="131"/>
      <c r="AQ74" s="131"/>
      <c r="AR74" s="131"/>
      <c r="AS74" s="131"/>
      <c r="AT74" s="131"/>
      <c r="AU74" s="131"/>
      <c r="AV74" s="131"/>
      <c r="AW74" s="131"/>
      <c r="AX74" s="131"/>
      <c r="AY74" s="131"/>
      <c r="AZ74" s="131"/>
      <c r="BA74" s="131"/>
      <c r="BB74" s="131"/>
      <c r="BC74" s="131"/>
      <c r="BD74" s="131"/>
      <c r="BE74" s="131"/>
      <c r="BF74" s="131"/>
      <c r="BG74" s="131"/>
      <c r="BH74" s="131"/>
      <c r="BI74" s="131"/>
      <c r="BJ74" s="131"/>
      <c r="BK74" s="131"/>
      <c r="BL74" s="131"/>
      <c r="BM74" s="131"/>
      <c r="BN74" s="131"/>
      <c r="BO74" s="131"/>
      <c r="BP74" s="131"/>
      <c r="BQ74" s="131"/>
      <c r="BR74" s="131"/>
      <c r="BS74" s="131"/>
      <c r="BT74" s="131"/>
      <c r="BU74" s="131"/>
      <c r="BV74" s="131"/>
      <c r="BW74" s="131"/>
      <c r="BX74" s="131"/>
      <c r="BY74" s="131"/>
      <c r="BZ74" s="131"/>
      <c r="CA74" s="131"/>
      <c r="CB74" s="131"/>
      <c r="CC74" s="131"/>
      <c r="CD74" s="131"/>
      <c r="CE74" s="131"/>
      <c r="CF74" s="131"/>
      <c r="CG74" s="131"/>
      <c r="CH74" s="131"/>
      <c r="CI74" s="131"/>
      <c r="CJ74" s="131"/>
      <c r="CK74" s="131"/>
      <c r="CL74" s="131"/>
      <c r="CM74" s="131"/>
      <c r="CN74" s="131"/>
      <c r="CO74" s="131"/>
      <c r="CP74" s="131"/>
      <c r="CQ74" s="131"/>
      <c r="CR74" s="131"/>
      <c r="CS74" s="131"/>
      <c r="CT74" s="131"/>
      <c r="CU74" s="131"/>
      <c r="CV74" s="131"/>
      <c r="CW74" s="131"/>
      <c r="CX74" s="131"/>
      <c r="CY74" s="131"/>
      <c r="CZ74" s="131"/>
      <c r="DA74" s="131"/>
      <c r="DB74" s="131"/>
      <c r="DC74" s="131"/>
      <c r="DD74" s="131"/>
      <c r="DE74" s="131"/>
      <c r="DF74" s="131"/>
      <c r="DG74" s="131"/>
      <c r="DH74" s="131"/>
      <c r="DI74" s="131"/>
      <c r="DJ74" s="131"/>
      <c r="DK74" s="131"/>
      <c r="DL74" s="131"/>
      <c r="DM74" s="131"/>
      <c r="DN74" s="131"/>
      <c r="DO74" s="131"/>
      <c r="DP74" s="131"/>
      <c r="DQ74" s="131"/>
      <c r="DR74" s="131"/>
      <c r="DS74" s="131"/>
      <c r="DT74" s="131"/>
      <c r="DU74" s="131"/>
      <c r="DV74" s="131"/>
      <c r="DW74" s="131"/>
      <c r="DX74" s="131"/>
      <c r="DY74" s="131"/>
      <c r="DZ74" s="131"/>
      <c r="EA74" s="131"/>
      <c r="EB74" s="131"/>
      <c r="EC74" s="131"/>
      <c r="ED74" s="131"/>
      <c r="EE74" s="131"/>
      <c r="EF74" s="131"/>
      <c r="EG74" s="131"/>
      <c r="EH74" s="131"/>
      <c r="EI74" s="131"/>
      <c r="EJ74" s="131"/>
      <c r="EK74" s="131"/>
      <c r="EL74" s="131"/>
      <c r="EM74" s="131"/>
      <c r="EN74" s="131"/>
      <c r="EO74" s="131"/>
      <c r="EP74" s="131"/>
      <c r="EQ74" s="131"/>
      <c r="ER74" s="131"/>
      <c r="ES74" s="131"/>
      <c r="ET74" s="131"/>
      <c r="EU74" s="131"/>
      <c r="EV74" s="131"/>
      <c r="EW74" s="131"/>
      <c r="EX74" s="131"/>
      <c r="EY74" s="131"/>
      <c r="EZ74" s="131"/>
      <c r="FA74" s="131"/>
      <c r="FB74" s="131"/>
      <c r="FC74" s="131"/>
      <c r="FD74" s="131"/>
      <c r="FE74" s="131"/>
      <c r="FF74" s="131"/>
      <c r="FG74" s="131"/>
      <c r="FH74" s="131"/>
      <c r="FI74" s="131"/>
      <c r="FJ74" s="131"/>
      <c r="FK74" s="131"/>
      <c r="FL74" s="131"/>
      <c r="FM74" s="131"/>
      <c r="FN74" s="131"/>
      <c r="FO74" s="131"/>
      <c r="FP74" s="131"/>
      <c r="FQ74" s="131"/>
      <c r="FR74" s="131"/>
      <c r="FS74" s="131"/>
      <c r="FT74" s="131"/>
      <c r="FU74" s="131"/>
      <c r="FV74" s="131"/>
      <c r="FW74" s="131"/>
      <c r="FX74" s="131"/>
      <c r="FY74" s="131"/>
      <c r="FZ74" s="131"/>
      <c r="GA74" s="131"/>
      <c r="GB74" s="131"/>
      <c r="GC74" s="131"/>
      <c r="GD74" s="131"/>
      <c r="GE74" s="131"/>
      <c r="GF74" s="131"/>
      <c r="GG74" s="131"/>
      <c r="GH74" s="131"/>
      <c r="GI74" s="131"/>
      <c r="GJ74" s="131"/>
      <c r="GK74" s="131"/>
      <c r="GL74" s="131"/>
      <c r="GM74" s="131"/>
      <c r="GN74" s="131"/>
      <c r="GO74" s="131"/>
      <c r="GP74" s="131"/>
      <c r="GQ74" s="131"/>
      <c r="GR74" s="131"/>
      <c r="GS74" s="131"/>
      <c r="GT74" s="131"/>
      <c r="GU74" s="131"/>
      <c r="GV74" s="131"/>
      <c r="GW74" s="131"/>
      <c r="GX74" s="131"/>
      <c r="GY74" s="131"/>
      <c r="GZ74" s="131"/>
      <c r="HA74" s="131"/>
      <c r="HB74" s="131"/>
      <c r="HC74" s="131"/>
      <c r="HD74" s="131"/>
      <c r="HE74" s="131"/>
      <c r="HF74" s="131"/>
      <c r="HG74" s="131"/>
      <c r="HH74" s="131"/>
      <c r="HI74" s="131"/>
      <c r="HJ74" s="131"/>
      <c r="HK74" s="131"/>
      <c r="HL74" s="131"/>
      <c r="HO74" s="131"/>
      <c r="HP74" s="131"/>
      <c r="HQ74" s="131"/>
    </row>
    <row r="75" spans="1:225" ht="15" thickBot="1" x14ac:dyDescent="0.4">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c r="Z75" s="131"/>
      <c r="AA75" s="131"/>
      <c r="AB75" s="131"/>
      <c r="AC75" s="131"/>
      <c r="AD75" s="131"/>
      <c r="AE75" s="131"/>
      <c r="AF75" s="131"/>
      <c r="AG75" s="131"/>
      <c r="AH75" s="131"/>
      <c r="AI75" s="131"/>
      <c r="AJ75" s="131"/>
      <c r="AK75" s="131"/>
      <c r="AL75" s="131"/>
      <c r="AM75" s="131"/>
      <c r="AN75" s="131"/>
      <c r="AO75" s="131"/>
      <c r="AP75" s="131"/>
      <c r="AQ75" s="131"/>
      <c r="AR75" s="131"/>
      <c r="AS75" s="131"/>
      <c r="AT75" s="131"/>
      <c r="AU75" s="131"/>
      <c r="AV75" s="131"/>
      <c r="AW75" s="131"/>
      <c r="AX75" s="131"/>
      <c r="AY75" s="131"/>
      <c r="AZ75" s="131"/>
      <c r="BA75" s="131"/>
      <c r="BB75" s="131"/>
      <c r="BC75" s="131"/>
      <c r="BD75" s="131"/>
      <c r="BE75" s="131"/>
      <c r="BF75" s="131"/>
      <c r="BG75" s="131"/>
      <c r="BH75" s="131"/>
      <c r="BI75" s="131"/>
      <c r="BJ75" s="131"/>
      <c r="BK75" s="131"/>
      <c r="BL75" s="131"/>
      <c r="BM75" s="131"/>
      <c r="BN75" s="131"/>
      <c r="BO75" s="131"/>
      <c r="BP75" s="131"/>
      <c r="BQ75" s="131"/>
      <c r="BR75" s="131"/>
      <c r="BS75" s="131"/>
      <c r="BT75" s="131"/>
      <c r="BU75" s="131"/>
      <c r="BV75" s="131"/>
      <c r="BW75" s="131"/>
      <c r="BX75" s="131"/>
      <c r="BY75" s="131"/>
      <c r="BZ75" s="131"/>
      <c r="CA75" s="131"/>
      <c r="CB75" s="131"/>
      <c r="CC75" s="131"/>
      <c r="CD75" s="131"/>
      <c r="CE75" s="131"/>
      <c r="CF75" s="131"/>
      <c r="CG75" s="131"/>
      <c r="CH75" s="131"/>
      <c r="CI75" s="131"/>
      <c r="CJ75" s="131"/>
      <c r="CK75" s="131"/>
      <c r="CL75" s="131"/>
      <c r="CM75" s="131"/>
      <c r="CN75" s="131"/>
      <c r="CO75" s="131"/>
      <c r="CP75" s="131"/>
      <c r="CQ75" s="131"/>
      <c r="CR75" s="131"/>
      <c r="CS75" s="131"/>
      <c r="CT75" s="131"/>
      <c r="CU75" s="131"/>
      <c r="CV75" s="131"/>
      <c r="CW75" s="131"/>
      <c r="CX75" s="131"/>
      <c r="CY75" s="131"/>
      <c r="CZ75" s="131"/>
      <c r="DA75" s="131"/>
      <c r="DB75" s="131"/>
      <c r="DC75" s="131"/>
      <c r="DD75" s="131"/>
      <c r="DE75" s="131"/>
      <c r="DF75" s="131"/>
      <c r="DG75" s="131"/>
      <c r="DH75" s="131"/>
      <c r="DI75" s="131"/>
      <c r="DJ75" s="131"/>
      <c r="DK75" s="131"/>
      <c r="DL75" s="131"/>
      <c r="DM75" s="131"/>
      <c r="DN75" s="131"/>
      <c r="DO75" s="131"/>
      <c r="DP75" s="131"/>
      <c r="DQ75" s="131"/>
      <c r="DR75" s="131"/>
      <c r="DS75" s="131"/>
      <c r="DT75" s="131"/>
      <c r="DU75" s="131"/>
      <c r="DV75" s="131"/>
      <c r="DW75" s="131"/>
      <c r="DX75" s="131"/>
      <c r="DY75" s="131"/>
      <c r="DZ75" s="131"/>
      <c r="EA75" s="131"/>
      <c r="EB75" s="131"/>
      <c r="EC75" s="131"/>
      <c r="ED75" s="131"/>
      <c r="EE75" s="131"/>
      <c r="EF75" s="131"/>
      <c r="EG75" s="131"/>
      <c r="EH75" s="131"/>
      <c r="EI75" s="131"/>
      <c r="EJ75" s="131"/>
      <c r="EK75" s="131"/>
      <c r="EL75" s="131"/>
      <c r="EM75" s="131"/>
      <c r="EN75" s="131"/>
      <c r="EO75" s="131"/>
      <c r="EP75" s="131"/>
      <c r="EQ75" s="131"/>
      <c r="ER75" s="131"/>
      <c r="ES75" s="131"/>
      <c r="ET75" s="131"/>
      <c r="EU75" s="131"/>
      <c r="EV75" s="131"/>
      <c r="EW75" s="131"/>
      <c r="EX75" s="131"/>
      <c r="EY75" s="131"/>
      <c r="EZ75" s="131"/>
      <c r="FA75" s="131"/>
      <c r="FB75" s="131"/>
      <c r="FC75" s="131"/>
      <c r="FD75" s="131"/>
      <c r="FE75" s="131"/>
      <c r="FF75" s="131"/>
      <c r="FG75" s="131"/>
      <c r="FH75" s="131"/>
      <c r="FI75" s="131"/>
      <c r="FJ75" s="131"/>
      <c r="FK75" s="131"/>
      <c r="FL75" s="131"/>
      <c r="FM75" s="131"/>
      <c r="FN75" s="131"/>
      <c r="FO75" s="131"/>
      <c r="FP75" s="131"/>
      <c r="FQ75" s="131"/>
      <c r="FR75" s="131"/>
      <c r="FS75" s="131"/>
      <c r="FT75" s="131"/>
      <c r="FU75" s="131"/>
      <c r="FV75" s="131"/>
      <c r="FW75" s="131"/>
      <c r="FX75" s="131"/>
      <c r="FY75" s="131"/>
      <c r="FZ75" s="131"/>
      <c r="GA75" s="131"/>
      <c r="GB75" s="131"/>
      <c r="GC75" s="131"/>
      <c r="GD75" s="131"/>
      <c r="GE75" s="131"/>
      <c r="GF75" s="131"/>
      <c r="GG75" s="131"/>
      <c r="GH75" s="131"/>
      <c r="GI75" s="131"/>
      <c r="GJ75" s="131"/>
      <c r="GK75" s="131"/>
      <c r="GL75" s="131"/>
      <c r="GM75" s="131"/>
      <c r="GN75" s="131"/>
      <c r="GO75" s="131"/>
      <c r="GP75" s="131"/>
      <c r="GQ75" s="131"/>
      <c r="GR75" s="131"/>
      <c r="GS75" s="131"/>
      <c r="GT75" s="131"/>
      <c r="GU75" s="131"/>
      <c r="GV75" s="131"/>
      <c r="GW75" s="131"/>
      <c r="GX75" s="131"/>
      <c r="GY75" s="131"/>
      <c r="GZ75" s="131"/>
      <c r="HA75" s="131"/>
      <c r="HB75" s="131"/>
      <c r="HC75" s="131"/>
      <c r="HD75" s="131"/>
      <c r="HE75" s="131"/>
      <c r="HF75" s="131"/>
      <c r="HG75" s="131"/>
      <c r="HH75" s="131"/>
      <c r="HI75" s="131"/>
      <c r="HJ75" s="131"/>
      <c r="HK75" s="131"/>
      <c r="HL75" s="131"/>
      <c r="HO75" s="131"/>
      <c r="HP75" s="131"/>
      <c r="HQ75" s="131"/>
    </row>
    <row r="76" spans="1:225" ht="15" thickBot="1" x14ac:dyDescent="0.4">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c r="Z76" s="131"/>
      <c r="AA76" s="131"/>
      <c r="AB76" s="131"/>
      <c r="AC76" s="131"/>
      <c r="AD76" s="131"/>
      <c r="AE76" s="131"/>
      <c r="AF76" s="131"/>
      <c r="AG76" s="131"/>
      <c r="AH76" s="131"/>
      <c r="AI76" s="131"/>
      <c r="AJ76" s="131"/>
      <c r="AK76" s="131"/>
      <c r="AL76" s="131"/>
      <c r="AM76" s="131"/>
      <c r="AN76" s="131"/>
      <c r="AO76" s="131"/>
      <c r="AP76" s="131"/>
      <c r="AQ76" s="131"/>
      <c r="AR76" s="131"/>
      <c r="AS76" s="131"/>
      <c r="AT76" s="131"/>
      <c r="AU76" s="131"/>
      <c r="AV76" s="131"/>
      <c r="AW76" s="131"/>
      <c r="AX76" s="131"/>
      <c r="AY76" s="131"/>
      <c r="AZ76" s="131"/>
      <c r="BA76" s="131"/>
      <c r="BB76" s="131"/>
      <c r="BC76" s="131"/>
      <c r="BD76" s="131"/>
      <c r="BE76" s="131"/>
      <c r="BF76" s="131"/>
      <c r="BG76" s="131"/>
      <c r="BH76" s="131"/>
      <c r="BI76" s="131"/>
      <c r="BJ76" s="131"/>
      <c r="BK76" s="131"/>
      <c r="BL76" s="131"/>
      <c r="BM76" s="131"/>
      <c r="BN76" s="131"/>
      <c r="BO76" s="131"/>
      <c r="BP76" s="131"/>
      <c r="BQ76" s="131"/>
      <c r="BR76" s="131"/>
      <c r="BS76" s="131"/>
      <c r="BT76" s="131"/>
      <c r="BU76" s="131"/>
      <c r="BV76" s="131"/>
      <c r="BW76" s="131"/>
      <c r="BX76" s="131"/>
      <c r="BY76" s="131"/>
      <c r="BZ76" s="131"/>
      <c r="CA76" s="131"/>
      <c r="CB76" s="131"/>
      <c r="CC76" s="131"/>
      <c r="CD76" s="131"/>
      <c r="CE76" s="131"/>
      <c r="CF76" s="131"/>
      <c r="CG76" s="131"/>
      <c r="CH76" s="131"/>
      <c r="CI76" s="131"/>
      <c r="CJ76" s="131"/>
      <c r="CK76" s="131"/>
      <c r="CL76" s="131"/>
      <c r="CM76" s="131"/>
      <c r="CN76" s="131"/>
      <c r="CO76" s="131"/>
      <c r="CP76" s="131"/>
      <c r="CQ76" s="131"/>
      <c r="CR76" s="131"/>
      <c r="CS76" s="131"/>
      <c r="CT76" s="131"/>
      <c r="CU76" s="131"/>
      <c r="CV76" s="131"/>
      <c r="CW76" s="131"/>
      <c r="CX76" s="131"/>
      <c r="CY76" s="131"/>
      <c r="CZ76" s="131"/>
      <c r="DA76" s="131"/>
      <c r="DB76" s="131"/>
      <c r="DC76" s="131"/>
      <c r="DD76" s="131"/>
      <c r="DE76" s="131"/>
      <c r="DF76" s="131"/>
      <c r="DG76" s="131"/>
      <c r="DH76" s="131"/>
      <c r="DI76" s="131"/>
      <c r="DJ76" s="131"/>
      <c r="DK76" s="131"/>
      <c r="DL76" s="131"/>
      <c r="DM76" s="131"/>
      <c r="DN76" s="131"/>
      <c r="DO76" s="131"/>
      <c r="DP76" s="131"/>
      <c r="DQ76" s="131"/>
      <c r="DR76" s="131"/>
      <c r="DS76" s="131"/>
      <c r="DT76" s="131"/>
      <c r="DU76" s="131"/>
      <c r="DV76" s="131"/>
      <c r="DW76" s="131"/>
      <c r="DX76" s="131"/>
      <c r="DY76" s="131"/>
      <c r="DZ76" s="131"/>
      <c r="EA76" s="131"/>
      <c r="EB76" s="131"/>
      <c r="EC76" s="131"/>
      <c r="ED76" s="131"/>
      <c r="EE76" s="131"/>
      <c r="EF76" s="131"/>
      <c r="EG76" s="131"/>
      <c r="EH76" s="131"/>
      <c r="EI76" s="131"/>
      <c r="EJ76" s="131"/>
      <c r="EK76" s="131"/>
      <c r="EL76" s="131"/>
      <c r="EM76" s="131"/>
      <c r="EN76" s="131"/>
      <c r="EO76" s="131"/>
      <c r="EP76" s="131"/>
      <c r="EQ76" s="131"/>
      <c r="ER76" s="131"/>
      <c r="ES76" s="131"/>
      <c r="ET76" s="131"/>
      <c r="EU76" s="131"/>
      <c r="EV76" s="131"/>
      <c r="EW76" s="131"/>
      <c r="EX76" s="131"/>
      <c r="EY76" s="131"/>
      <c r="EZ76" s="131"/>
      <c r="FA76" s="131"/>
      <c r="FB76" s="131"/>
      <c r="FC76" s="131"/>
      <c r="FD76" s="131"/>
      <c r="FE76" s="131"/>
      <c r="FF76" s="131"/>
      <c r="FG76" s="131"/>
      <c r="FH76" s="131"/>
      <c r="FI76" s="131"/>
      <c r="FJ76" s="131"/>
      <c r="FK76" s="131"/>
      <c r="FL76" s="131"/>
      <c r="FM76" s="131"/>
      <c r="FN76" s="131"/>
      <c r="FO76" s="131"/>
      <c r="FP76" s="131"/>
      <c r="FQ76" s="131"/>
      <c r="FR76" s="131"/>
      <c r="FS76" s="131"/>
      <c r="FT76" s="131"/>
      <c r="FU76" s="131"/>
      <c r="FV76" s="131"/>
      <c r="FW76" s="131"/>
      <c r="FX76" s="131"/>
      <c r="FY76" s="131"/>
      <c r="FZ76" s="131"/>
      <c r="GA76" s="131"/>
      <c r="GB76" s="131"/>
      <c r="GC76" s="131"/>
      <c r="GD76" s="131"/>
      <c r="GE76" s="131"/>
      <c r="GF76" s="131"/>
      <c r="GG76" s="131"/>
      <c r="GH76" s="131"/>
      <c r="GI76" s="131"/>
      <c r="GJ76" s="131"/>
      <c r="GK76" s="131"/>
      <c r="GL76" s="131"/>
      <c r="GM76" s="131"/>
      <c r="GN76" s="131"/>
      <c r="GO76" s="131"/>
      <c r="GP76" s="131"/>
      <c r="GQ76" s="131"/>
      <c r="GR76" s="131"/>
      <c r="GS76" s="131"/>
      <c r="GT76" s="131"/>
      <c r="GU76" s="131"/>
      <c r="GV76" s="131"/>
      <c r="GW76" s="131"/>
      <c r="GX76" s="131"/>
      <c r="GY76" s="131"/>
      <c r="GZ76" s="131"/>
      <c r="HA76" s="131"/>
      <c r="HB76" s="131"/>
      <c r="HC76" s="131"/>
      <c r="HD76" s="131"/>
      <c r="HE76" s="131"/>
      <c r="HF76" s="131"/>
      <c r="HG76" s="131"/>
      <c r="HH76" s="131"/>
      <c r="HI76" s="131"/>
      <c r="HJ76" s="131"/>
      <c r="HK76" s="131"/>
      <c r="HL76" s="131"/>
      <c r="HO76" s="131"/>
      <c r="HP76" s="131"/>
      <c r="HQ76" s="131"/>
    </row>
    <row r="77" spans="1:225" ht="15" thickBot="1" x14ac:dyDescent="0.4">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c r="Z77" s="131"/>
      <c r="AA77" s="131"/>
      <c r="AB77" s="131"/>
      <c r="AC77" s="131"/>
      <c r="AD77" s="131"/>
      <c r="AE77" s="131"/>
      <c r="AF77" s="131"/>
      <c r="AG77" s="131"/>
      <c r="AH77" s="131"/>
      <c r="AI77" s="131"/>
      <c r="AJ77" s="131"/>
      <c r="AK77" s="131"/>
      <c r="AL77" s="131"/>
      <c r="AM77" s="131"/>
      <c r="AN77" s="131"/>
      <c r="AO77" s="131"/>
      <c r="AP77" s="131"/>
      <c r="AQ77" s="131"/>
      <c r="AR77" s="131"/>
      <c r="AS77" s="131"/>
      <c r="AT77" s="131"/>
      <c r="AU77" s="131"/>
      <c r="AV77" s="131"/>
      <c r="AW77" s="131"/>
      <c r="AX77" s="131"/>
      <c r="AY77" s="131"/>
      <c r="AZ77" s="131"/>
      <c r="BA77" s="131"/>
      <c r="BB77" s="131"/>
      <c r="BC77" s="131"/>
      <c r="BD77" s="131"/>
      <c r="BE77" s="131"/>
      <c r="BF77" s="131"/>
      <c r="BG77" s="131"/>
      <c r="BH77" s="131"/>
      <c r="BI77" s="131"/>
      <c r="BJ77" s="131"/>
      <c r="BK77" s="131"/>
      <c r="BL77" s="131"/>
      <c r="BM77" s="131"/>
      <c r="BN77" s="131"/>
      <c r="BO77" s="131"/>
      <c r="BP77" s="131"/>
      <c r="BQ77" s="131"/>
      <c r="BR77" s="131"/>
      <c r="BS77" s="131"/>
      <c r="BT77" s="131"/>
      <c r="BU77" s="131"/>
      <c r="BV77" s="131"/>
      <c r="BW77" s="131"/>
      <c r="BX77" s="131"/>
      <c r="BY77" s="131"/>
      <c r="BZ77" s="131"/>
      <c r="CA77" s="131"/>
      <c r="CB77" s="131"/>
      <c r="CC77" s="131"/>
      <c r="CD77" s="131"/>
      <c r="CE77" s="131"/>
      <c r="CF77" s="131"/>
      <c r="CG77" s="131"/>
      <c r="CH77" s="131"/>
      <c r="CI77" s="131"/>
      <c r="CJ77" s="131"/>
      <c r="CK77" s="131"/>
      <c r="CL77" s="131"/>
      <c r="CM77" s="131"/>
      <c r="CN77" s="131"/>
      <c r="CO77" s="131"/>
      <c r="CP77" s="131"/>
      <c r="CQ77" s="131"/>
      <c r="CR77" s="131"/>
      <c r="CS77" s="131"/>
      <c r="CT77" s="131"/>
      <c r="CU77" s="131"/>
      <c r="CV77" s="131"/>
      <c r="CW77" s="131"/>
      <c r="CX77" s="131"/>
      <c r="CY77" s="131"/>
      <c r="CZ77" s="131"/>
      <c r="DA77" s="131"/>
      <c r="DB77" s="131"/>
      <c r="DC77" s="131"/>
      <c r="DD77" s="131"/>
      <c r="DE77" s="131"/>
      <c r="DF77" s="131"/>
      <c r="DG77" s="131"/>
      <c r="DH77" s="131"/>
      <c r="DI77" s="131"/>
      <c r="DJ77" s="131"/>
      <c r="DK77" s="131"/>
      <c r="DL77" s="131"/>
      <c r="DM77" s="131"/>
      <c r="DN77" s="131"/>
      <c r="DO77" s="131"/>
      <c r="DP77" s="131"/>
      <c r="DQ77" s="131"/>
      <c r="DR77" s="131"/>
      <c r="DS77" s="131"/>
      <c r="DT77" s="131"/>
      <c r="DU77" s="131"/>
      <c r="DV77" s="131"/>
      <c r="DW77" s="131"/>
      <c r="DX77" s="131"/>
      <c r="DY77" s="131"/>
      <c r="DZ77" s="131"/>
      <c r="EA77" s="131"/>
      <c r="EB77" s="131"/>
      <c r="EC77" s="131"/>
      <c r="ED77" s="131"/>
      <c r="EE77" s="131"/>
      <c r="EF77" s="131"/>
      <c r="EG77" s="131"/>
      <c r="EH77" s="131"/>
      <c r="EI77" s="131"/>
      <c r="EJ77" s="131"/>
      <c r="EK77" s="131"/>
      <c r="EL77" s="131"/>
      <c r="EM77" s="131"/>
      <c r="EN77" s="131"/>
      <c r="EO77" s="131"/>
      <c r="EP77" s="131"/>
      <c r="EQ77" s="131"/>
      <c r="ER77" s="131"/>
      <c r="ES77" s="131"/>
      <c r="ET77" s="131"/>
      <c r="EU77" s="131"/>
      <c r="EV77" s="131"/>
      <c r="EW77" s="131"/>
      <c r="EX77" s="131"/>
      <c r="EY77" s="131"/>
      <c r="EZ77" s="131"/>
      <c r="FA77" s="131"/>
      <c r="FB77" s="131"/>
      <c r="FC77" s="131"/>
      <c r="FD77" s="131"/>
      <c r="FE77" s="131"/>
      <c r="FF77" s="131"/>
      <c r="FG77" s="131"/>
      <c r="FH77" s="131"/>
      <c r="FI77" s="131"/>
      <c r="FJ77" s="131"/>
      <c r="FK77" s="131"/>
      <c r="FL77" s="131"/>
      <c r="FM77" s="131"/>
      <c r="FN77" s="131"/>
      <c r="FO77" s="131"/>
      <c r="FP77" s="131"/>
      <c r="FQ77" s="131"/>
      <c r="FR77" s="131"/>
      <c r="FS77" s="131"/>
      <c r="FT77" s="131"/>
      <c r="FU77" s="131"/>
      <c r="FV77" s="131"/>
      <c r="FW77" s="131"/>
      <c r="FX77" s="131"/>
      <c r="FY77" s="131"/>
      <c r="FZ77" s="131"/>
      <c r="GA77" s="131"/>
      <c r="GB77" s="131"/>
      <c r="GC77" s="131"/>
      <c r="GD77" s="131"/>
      <c r="GE77" s="131"/>
      <c r="GF77" s="131"/>
      <c r="GG77" s="131"/>
      <c r="GH77" s="131"/>
      <c r="GI77" s="131"/>
      <c r="GJ77" s="131"/>
      <c r="GK77" s="131"/>
      <c r="GL77" s="131"/>
      <c r="GM77" s="131"/>
      <c r="GN77" s="131"/>
      <c r="GO77" s="131"/>
      <c r="GP77" s="131"/>
      <c r="GQ77" s="131"/>
      <c r="GR77" s="131"/>
      <c r="GS77" s="131"/>
      <c r="GT77" s="131"/>
      <c r="GU77" s="131"/>
      <c r="GV77" s="131"/>
      <c r="GW77" s="131"/>
      <c r="GX77" s="131"/>
      <c r="GY77" s="131"/>
      <c r="GZ77" s="131"/>
      <c r="HA77" s="131"/>
      <c r="HB77" s="131"/>
      <c r="HC77" s="131"/>
      <c r="HD77" s="131"/>
      <c r="HE77" s="131"/>
      <c r="HF77" s="131"/>
      <c r="HG77" s="131"/>
      <c r="HH77" s="131"/>
      <c r="HI77" s="131"/>
      <c r="HJ77" s="131"/>
      <c r="HK77" s="131"/>
      <c r="HL77" s="131"/>
      <c r="HO77" s="131"/>
      <c r="HP77" s="131"/>
      <c r="HQ77" s="131"/>
    </row>
    <row r="78" spans="1:225" ht="15" thickBot="1" x14ac:dyDescent="0.4">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1"/>
      <c r="AQ78" s="131"/>
      <c r="AR78" s="131"/>
      <c r="AS78" s="131"/>
      <c r="AT78" s="131"/>
      <c r="AU78" s="131"/>
      <c r="AV78" s="131"/>
      <c r="AW78" s="131"/>
      <c r="AX78" s="131"/>
      <c r="AY78" s="131"/>
      <c r="AZ78" s="131"/>
      <c r="BA78" s="131"/>
      <c r="BB78" s="131"/>
      <c r="BC78" s="131"/>
      <c r="BD78" s="131"/>
      <c r="BE78" s="131"/>
      <c r="BF78" s="131"/>
      <c r="BG78" s="131"/>
      <c r="BH78" s="131"/>
      <c r="BI78" s="131"/>
      <c r="BJ78" s="131"/>
      <c r="BK78" s="131"/>
      <c r="BL78" s="131"/>
      <c r="BM78" s="131"/>
      <c r="BN78" s="131"/>
      <c r="BO78" s="131"/>
      <c r="BP78" s="131"/>
      <c r="BQ78" s="131"/>
      <c r="BR78" s="131"/>
      <c r="BS78" s="131"/>
      <c r="BT78" s="131"/>
      <c r="BU78" s="131"/>
      <c r="BV78" s="131"/>
      <c r="BW78" s="131"/>
      <c r="BX78" s="131"/>
      <c r="BY78" s="131"/>
      <c r="BZ78" s="131"/>
      <c r="CA78" s="131"/>
      <c r="CB78" s="131"/>
      <c r="CC78" s="131"/>
      <c r="CD78" s="131"/>
      <c r="CE78" s="131"/>
      <c r="CF78" s="131"/>
      <c r="CG78" s="131"/>
      <c r="CH78" s="131"/>
      <c r="CI78" s="131"/>
      <c r="CJ78" s="131"/>
      <c r="CK78" s="131"/>
      <c r="CL78" s="131"/>
      <c r="CM78" s="131"/>
      <c r="CN78" s="131"/>
      <c r="CO78" s="131"/>
      <c r="CP78" s="131"/>
      <c r="CQ78" s="131"/>
      <c r="CR78" s="131"/>
      <c r="CS78" s="131"/>
      <c r="CT78" s="131"/>
      <c r="CU78" s="131"/>
      <c r="CV78" s="131"/>
      <c r="CW78" s="131"/>
      <c r="CX78" s="131"/>
      <c r="CY78" s="131"/>
      <c r="CZ78" s="131"/>
      <c r="DA78" s="131"/>
      <c r="DB78" s="131"/>
      <c r="DC78" s="131"/>
      <c r="DD78" s="131"/>
      <c r="DE78" s="131"/>
      <c r="DF78" s="131"/>
      <c r="DG78" s="131"/>
      <c r="DH78" s="131"/>
      <c r="DI78" s="131"/>
      <c r="DJ78" s="131"/>
      <c r="DK78" s="131"/>
      <c r="DL78" s="131"/>
      <c r="DM78" s="131"/>
      <c r="DN78" s="131"/>
      <c r="DO78" s="131"/>
      <c r="DP78" s="131"/>
      <c r="DQ78" s="131"/>
      <c r="DR78" s="131"/>
      <c r="DS78" s="131"/>
      <c r="DT78" s="131"/>
      <c r="DU78" s="131"/>
      <c r="DV78" s="131"/>
      <c r="DW78" s="131"/>
      <c r="DX78" s="131"/>
      <c r="DY78" s="131"/>
      <c r="DZ78" s="131"/>
      <c r="EA78" s="131"/>
      <c r="EB78" s="131"/>
      <c r="EC78" s="131"/>
      <c r="ED78" s="131"/>
      <c r="EE78" s="131"/>
      <c r="EF78" s="131"/>
      <c r="EG78" s="131"/>
      <c r="EH78" s="131"/>
      <c r="EI78" s="131"/>
      <c r="EJ78" s="131"/>
      <c r="EK78" s="131"/>
      <c r="EL78" s="131"/>
      <c r="EM78" s="131"/>
      <c r="EN78" s="131"/>
      <c r="EO78" s="131"/>
      <c r="EP78" s="131"/>
      <c r="EQ78" s="131"/>
      <c r="ER78" s="131"/>
      <c r="ES78" s="131"/>
      <c r="ET78" s="131"/>
      <c r="EU78" s="131"/>
      <c r="EV78" s="131"/>
      <c r="EW78" s="131"/>
      <c r="EX78" s="131"/>
      <c r="EY78" s="131"/>
      <c r="EZ78" s="131"/>
      <c r="FA78" s="131"/>
      <c r="FB78" s="131"/>
      <c r="FC78" s="131"/>
      <c r="FD78" s="131"/>
      <c r="FE78" s="131"/>
      <c r="FF78" s="131"/>
      <c r="FG78" s="131"/>
      <c r="FH78" s="131"/>
      <c r="FI78" s="131"/>
      <c r="FJ78" s="131"/>
      <c r="FK78" s="131"/>
      <c r="FL78" s="131"/>
      <c r="FM78" s="131"/>
      <c r="FN78" s="131"/>
      <c r="FO78" s="131"/>
      <c r="FP78" s="131"/>
      <c r="FQ78" s="131"/>
      <c r="FR78" s="131"/>
      <c r="FS78" s="131"/>
      <c r="FT78" s="131"/>
      <c r="FU78" s="131"/>
      <c r="FV78" s="131"/>
      <c r="FW78" s="131"/>
      <c r="FX78" s="131"/>
      <c r="FY78" s="131"/>
      <c r="FZ78" s="131"/>
      <c r="GA78" s="131"/>
      <c r="GB78" s="131"/>
      <c r="GC78" s="131"/>
      <c r="GD78" s="131"/>
      <c r="GE78" s="131"/>
      <c r="GF78" s="131"/>
      <c r="GG78" s="131"/>
      <c r="GH78" s="131"/>
      <c r="GI78" s="131"/>
      <c r="GJ78" s="131"/>
      <c r="GK78" s="131"/>
      <c r="GL78" s="131"/>
      <c r="GM78" s="131"/>
      <c r="GN78" s="131"/>
      <c r="GO78" s="131"/>
      <c r="GP78" s="131"/>
      <c r="GQ78" s="131"/>
      <c r="GR78" s="131"/>
      <c r="GS78" s="131"/>
      <c r="GT78" s="131"/>
      <c r="GU78" s="131"/>
      <c r="GV78" s="131"/>
      <c r="GW78" s="131"/>
      <c r="GX78" s="131"/>
      <c r="GY78" s="131"/>
      <c r="GZ78" s="131"/>
      <c r="HA78" s="131"/>
      <c r="HB78" s="131"/>
      <c r="HC78" s="131"/>
      <c r="HD78" s="131"/>
      <c r="HE78" s="131"/>
      <c r="HF78" s="131"/>
      <c r="HG78" s="131"/>
      <c r="HH78" s="131"/>
      <c r="HI78" s="131"/>
      <c r="HJ78" s="131"/>
      <c r="HK78" s="131"/>
      <c r="HL78" s="131"/>
      <c r="HO78" s="131"/>
      <c r="HP78" s="131"/>
      <c r="HQ78" s="131"/>
    </row>
    <row r="79" spans="1:225" ht="15" thickBot="1" x14ac:dyDescent="0.4">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131"/>
      <c r="AA79" s="131"/>
      <c r="AB79" s="131"/>
      <c r="AC79" s="131"/>
      <c r="AD79" s="131"/>
      <c r="AE79" s="131"/>
      <c r="AF79" s="131"/>
      <c r="AG79" s="131"/>
      <c r="AH79" s="131"/>
      <c r="AI79" s="131"/>
      <c r="AJ79" s="131"/>
      <c r="AK79" s="131"/>
      <c r="AL79" s="131"/>
      <c r="AM79" s="131"/>
      <c r="AN79" s="131"/>
      <c r="AO79" s="131"/>
      <c r="AP79" s="131"/>
      <c r="AQ79" s="131"/>
      <c r="AR79" s="131"/>
      <c r="AS79" s="131"/>
      <c r="AT79" s="131"/>
      <c r="AU79" s="131"/>
      <c r="AV79" s="131"/>
      <c r="AW79" s="131"/>
      <c r="AX79" s="131"/>
      <c r="AY79" s="131"/>
      <c r="AZ79" s="131"/>
      <c r="BA79" s="131"/>
      <c r="BB79" s="131"/>
      <c r="BC79" s="131"/>
      <c r="BD79" s="131"/>
      <c r="BE79" s="131"/>
      <c r="BF79" s="131"/>
      <c r="BG79" s="131"/>
      <c r="BH79" s="131"/>
      <c r="BI79" s="131"/>
      <c r="BJ79" s="131"/>
      <c r="BK79" s="131"/>
      <c r="BL79" s="131"/>
      <c r="BM79" s="131"/>
      <c r="BN79" s="131"/>
      <c r="BO79" s="131"/>
      <c r="BP79" s="131"/>
      <c r="BQ79" s="131"/>
      <c r="BR79" s="131"/>
      <c r="BS79" s="131"/>
      <c r="BT79" s="131"/>
      <c r="BU79" s="131"/>
      <c r="BV79" s="131"/>
      <c r="BW79" s="131"/>
      <c r="BX79" s="131"/>
      <c r="BY79" s="131"/>
      <c r="BZ79" s="131"/>
      <c r="CA79" s="131"/>
      <c r="CB79" s="131"/>
      <c r="CC79" s="131"/>
      <c r="CD79" s="131"/>
      <c r="CE79" s="131"/>
      <c r="CF79" s="131"/>
      <c r="CG79" s="131"/>
      <c r="CH79" s="131"/>
      <c r="CI79" s="131"/>
      <c r="CJ79" s="131"/>
      <c r="CK79" s="131"/>
      <c r="CL79" s="131"/>
      <c r="CM79" s="131"/>
      <c r="CN79" s="131"/>
      <c r="CO79" s="131"/>
      <c r="CP79" s="131"/>
      <c r="CQ79" s="131"/>
      <c r="CR79" s="131"/>
      <c r="CS79" s="131"/>
      <c r="CT79" s="131"/>
      <c r="CU79" s="131"/>
      <c r="CV79" s="131"/>
      <c r="CW79" s="131"/>
      <c r="CX79" s="131"/>
      <c r="CY79" s="131"/>
      <c r="CZ79" s="131"/>
      <c r="DA79" s="131"/>
      <c r="DB79" s="131"/>
      <c r="DC79" s="131"/>
      <c r="DD79" s="131"/>
      <c r="DE79" s="131"/>
      <c r="DF79" s="131"/>
      <c r="DG79" s="131"/>
      <c r="DH79" s="131"/>
      <c r="DI79" s="131"/>
      <c r="DJ79" s="131"/>
      <c r="DK79" s="131"/>
      <c r="DL79" s="131"/>
      <c r="DM79" s="131"/>
      <c r="DN79" s="131"/>
      <c r="DO79" s="131"/>
      <c r="DP79" s="131"/>
      <c r="DQ79" s="131"/>
      <c r="DR79" s="131"/>
      <c r="DS79" s="131"/>
      <c r="DT79" s="131"/>
      <c r="DU79" s="131"/>
      <c r="DV79" s="131"/>
      <c r="DW79" s="131"/>
      <c r="DX79" s="131"/>
      <c r="DY79" s="131"/>
      <c r="DZ79" s="131"/>
      <c r="EA79" s="131"/>
      <c r="EB79" s="131"/>
      <c r="EC79" s="131"/>
      <c r="ED79" s="131"/>
      <c r="EE79" s="131"/>
      <c r="EF79" s="131"/>
      <c r="EG79" s="131"/>
      <c r="EH79" s="131"/>
      <c r="EI79" s="131"/>
      <c r="EJ79" s="131"/>
      <c r="EK79" s="131"/>
      <c r="EL79" s="131"/>
      <c r="EM79" s="131"/>
      <c r="EN79" s="131"/>
      <c r="EO79" s="131"/>
      <c r="EP79" s="131"/>
      <c r="EQ79" s="131"/>
      <c r="ER79" s="131"/>
      <c r="ES79" s="131"/>
      <c r="ET79" s="131"/>
      <c r="EU79" s="131"/>
      <c r="EV79" s="131"/>
      <c r="EW79" s="131"/>
      <c r="EX79" s="131"/>
      <c r="EY79" s="131"/>
      <c r="EZ79" s="131"/>
      <c r="FA79" s="131"/>
      <c r="FB79" s="131"/>
      <c r="FC79" s="131"/>
      <c r="FD79" s="131"/>
      <c r="FE79" s="131"/>
      <c r="FF79" s="131"/>
      <c r="FG79" s="131"/>
      <c r="FH79" s="131"/>
      <c r="FI79" s="131"/>
      <c r="FJ79" s="131"/>
      <c r="FK79" s="131"/>
      <c r="FL79" s="131"/>
      <c r="FM79" s="131"/>
      <c r="FN79" s="131"/>
      <c r="FO79" s="131"/>
      <c r="FP79" s="131"/>
      <c r="FQ79" s="131"/>
      <c r="FR79" s="131"/>
      <c r="FS79" s="131"/>
      <c r="FT79" s="131"/>
      <c r="FU79" s="131"/>
      <c r="FV79" s="131"/>
      <c r="FW79" s="131"/>
      <c r="FX79" s="131"/>
      <c r="FY79" s="131"/>
      <c r="FZ79" s="131"/>
      <c r="GA79" s="131"/>
      <c r="GB79" s="131"/>
      <c r="GC79" s="131"/>
      <c r="GD79" s="131"/>
      <c r="GE79" s="131"/>
      <c r="GF79" s="131"/>
      <c r="GG79" s="131"/>
      <c r="GH79" s="131"/>
      <c r="GI79" s="131"/>
      <c r="GJ79" s="131"/>
      <c r="GK79" s="131"/>
      <c r="GL79" s="131"/>
      <c r="GM79" s="131"/>
      <c r="GN79" s="131"/>
      <c r="GO79" s="131"/>
      <c r="GP79" s="131"/>
      <c r="GQ79" s="131"/>
      <c r="GR79" s="131"/>
      <c r="GS79" s="131"/>
      <c r="GT79" s="131"/>
      <c r="GU79" s="131"/>
      <c r="GV79" s="131"/>
      <c r="GW79" s="131"/>
      <c r="GX79" s="131"/>
      <c r="GY79" s="131"/>
      <c r="GZ79" s="131"/>
      <c r="HA79" s="131"/>
      <c r="HB79" s="131"/>
      <c r="HC79" s="131"/>
      <c r="HD79" s="131"/>
      <c r="HE79" s="131"/>
      <c r="HF79" s="131"/>
      <c r="HG79" s="131"/>
      <c r="HH79" s="131"/>
      <c r="HI79" s="131"/>
      <c r="HJ79" s="131"/>
      <c r="HK79" s="131"/>
      <c r="HL79" s="131"/>
      <c r="HO79" s="131"/>
      <c r="HP79" s="131"/>
      <c r="HQ79" s="131"/>
    </row>
    <row r="80" spans="1:225" ht="15" thickBot="1" x14ac:dyDescent="0.4">
      <c r="A80" s="131"/>
      <c r="B80" s="131"/>
      <c r="C80" s="131"/>
      <c r="D80" s="131"/>
      <c r="E80" s="131"/>
      <c r="F80" s="131"/>
      <c r="G80" s="131"/>
      <c r="H80" s="131"/>
      <c r="I80" s="131"/>
      <c r="J80" s="131"/>
      <c r="K80" s="131"/>
      <c r="L80" s="131"/>
      <c r="M80" s="131"/>
      <c r="N80" s="131"/>
      <c r="O80" s="131"/>
      <c r="P80" s="131"/>
      <c r="Q80" s="131"/>
      <c r="R80" s="131"/>
      <c r="S80" s="131"/>
      <c r="T80" s="131"/>
      <c r="U80" s="131"/>
      <c r="V80" s="131"/>
      <c r="W80" s="131"/>
      <c r="X80" s="131"/>
      <c r="Y80" s="131"/>
      <c r="Z80" s="131"/>
      <c r="AA80" s="131"/>
      <c r="AB80" s="131"/>
      <c r="AC80" s="131"/>
      <c r="AD80" s="131"/>
      <c r="AE80" s="131"/>
      <c r="AF80" s="131"/>
      <c r="AG80" s="131"/>
      <c r="AH80" s="131"/>
      <c r="AI80" s="131"/>
      <c r="AJ80" s="131"/>
      <c r="AK80" s="131"/>
      <c r="AL80" s="131"/>
      <c r="AM80" s="131"/>
      <c r="AN80" s="131"/>
      <c r="AO80" s="131"/>
      <c r="AP80" s="131"/>
      <c r="AQ80" s="131"/>
      <c r="AR80" s="131"/>
      <c r="AS80" s="131"/>
      <c r="AT80" s="131"/>
      <c r="AU80" s="131"/>
      <c r="AV80" s="131"/>
      <c r="AW80" s="131"/>
      <c r="AX80" s="131"/>
      <c r="AY80" s="131"/>
      <c r="AZ80" s="131"/>
      <c r="BA80" s="131"/>
      <c r="BB80" s="131"/>
      <c r="BC80" s="131"/>
      <c r="BD80" s="131"/>
      <c r="BE80" s="131"/>
      <c r="BF80" s="131"/>
      <c r="BG80" s="131"/>
      <c r="BH80" s="131"/>
      <c r="BI80" s="131"/>
      <c r="BJ80" s="131"/>
      <c r="BK80" s="131"/>
      <c r="BL80" s="131"/>
      <c r="BM80" s="131"/>
      <c r="BN80" s="131"/>
      <c r="BO80" s="131"/>
      <c r="BP80" s="131"/>
      <c r="BQ80" s="131"/>
      <c r="BR80" s="131"/>
      <c r="BS80" s="131"/>
      <c r="BT80" s="131"/>
      <c r="BU80" s="131"/>
      <c r="BV80" s="131"/>
      <c r="BW80" s="131"/>
      <c r="BX80" s="131"/>
      <c r="BY80" s="131"/>
      <c r="BZ80" s="131"/>
      <c r="CA80" s="131"/>
      <c r="CB80" s="131"/>
      <c r="CC80" s="131"/>
      <c r="CD80" s="131"/>
      <c r="CE80" s="131"/>
      <c r="CF80" s="131"/>
      <c r="CG80" s="131"/>
      <c r="CH80" s="131"/>
      <c r="CI80" s="131"/>
      <c r="CJ80" s="131"/>
      <c r="CK80" s="131"/>
      <c r="CL80" s="131"/>
      <c r="CM80" s="131"/>
      <c r="CN80" s="131"/>
      <c r="CO80" s="131"/>
      <c r="CP80" s="131"/>
      <c r="CQ80" s="131"/>
      <c r="CR80" s="131"/>
      <c r="CS80" s="131"/>
      <c r="CT80" s="131"/>
      <c r="CU80" s="131"/>
      <c r="CV80" s="131"/>
      <c r="CW80" s="131"/>
      <c r="CX80" s="131"/>
      <c r="CY80" s="131"/>
      <c r="CZ80" s="131"/>
      <c r="DA80" s="131"/>
      <c r="DB80" s="131"/>
      <c r="DC80" s="131"/>
      <c r="DD80" s="131"/>
      <c r="DE80" s="131"/>
      <c r="DF80" s="131"/>
      <c r="DG80" s="131"/>
      <c r="DH80" s="131"/>
      <c r="DI80" s="131"/>
      <c r="DJ80" s="131"/>
      <c r="DK80" s="131"/>
      <c r="DL80" s="131"/>
      <c r="DM80" s="131"/>
      <c r="DN80" s="131"/>
      <c r="DO80" s="131"/>
      <c r="DP80" s="131"/>
      <c r="DQ80" s="131"/>
      <c r="DR80" s="131"/>
      <c r="DS80" s="131"/>
      <c r="DT80" s="131"/>
      <c r="DU80" s="131"/>
      <c r="DV80" s="131"/>
      <c r="DW80" s="131"/>
      <c r="DX80" s="131"/>
      <c r="DY80" s="131"/>
      <c r="DZ80" s="131"/>
      <c r="EA80" s="131"/>
      <c r="EB80" s="131"/>
      <c r="EC80" s="131"/>
      <c r="ED80" s="131"/>
      <c r="EE80" s="131"/>
      <c r="EF80" s="131"/>
      <c r="EG80" s="131"/>
      <c r="EH80" s="131"/>
      <c r="EI80" s="131"/>
      <c r="EJ80" s="131"/>
      <c r="EK80" s="131"/>
      <c r="EL80" s="131"/>
      <c r="EM80" s="131"/>
      <c r="EN80" s="131"/>
      <c r="EO80" s="131"/>
      <c r="EP80" s="131"/>
      <c r="EQ80" s="131"/>
      <c r="ER80" s="131"/>
      <c r="ES80" s="131"/>
      <c r="ET80" s="131"/>
      <c r="EU80" s="131"/>
      <c r="EV80" s="131"/>
      <c r="EW80" s="131"/>
      <c r="EX80" s="131"/>
      <c r="EY80" s="131"/>
      <c r="EZ80" s="131"/>
      <c r="FA80" s="131"/>
      <c r="FB80" s="131"/>
      <c r="FC80" s="131"/>
      <c r="FD80" s="131"/>
      <c r="FE80" s="131"/>
      <c r="FF80" s="131"/>
      <c r="FG80" s="131"/>
      <c r="FH80" s="131"/>
      <c r="FI80" s="131"/>
      <c r="FJ80" s="131"/>
      <c r="FK80" s="131"/>
      <c r="FL80" s="131"/>
      <c r="FM80" s="131"/>
      <c r="FN80" s="131"/>
      <c r="FO80" s="131"/>
      <c r="FP80" s="131"/>
      <c r="FQ80" s="131"/>
      <c r="FR80" s="131"/>
      <c r="FS80" s="131"/>
      <c r="FT80" s="131"/>
      <c r="FU80" s="131"/>
      <c r="FV80" s="131"/>
      <c r="FW80" s="131"/>
      <c r="FX80" s="131"/>
      <c r="FY80" s="131"/>
      <c r="FZ80" s="131"/>
      <c r="GA80" s="131"/>
      <c r="GB80" s="131"/>
      <c r="GC80" s="131"/>
      <c r="GD80" s="131"/>
      <c r="GE80" s="131"/>
      <c r="GF80" s="131"/>
      <c r="GG80" s="131"/>
      <c r="GH80" s="131"/>
      <c r="GI80" s="131"/>
      <c r="GJ80" s="131"/>
      <c r="GK80" s="131"/>
      <c r="GL80" s="131"/>
      <c r="GM80" s="131"/>
      <c r="GN80" s="131"/>
      <c r="GO80" s="131"/>
      <c r="GP80" s="131"/>
      <c r="GQ80" s="131"/>
      <c r="GR80" s="131"/>
      <c r="GS80" s="131"/>
      <c r="GT80" s="131"/>
      <c r="GU80" s="131"/>
      <c r="GV80" s="131"/>
      <c r="GW80" s="131"/>
      <c r="GX80" s="131"/>
      <c r="GY80" s="131"/>
      <c r="GZ80" s="131"/>
      <c r="HA80" s="131"/>
      <c r="HB80" s="131"/>
      <c r="HC80" s="131"/>
      <c r="HD80" s="131"/>
      <c r="HE80" s="131"/>
      <c r="HF80" s="131"/>
      <c r="HG80" s="131"/>
      <c r="HH80" s="131"/>
      <c r="HI80" s="131"/>
      <c r="HJ80" s="131"/>
      <c r="HK80" s="131"/>
      <c r="HL80" s="131"/>
      <c r="HO80" s="131"/>
      <c r="HP80" s="131"/>
      <c r="HQ80" s="131"/>
    </row>
    <row r="81" spans="1:225" ht="15" thickBot="1" x14ac:dyDescent="0.4">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c r="Z81" s="131"/>
      <c r="AA81" s="131"/>
      <c r="AB81" s="131"/>
      <c r="AC81" s="131"/>
      <c r="AD81" s="131"/>
      <c r="AE81" s="131"/>
      <c r="AF81" s="131"/>
      <c r="AG81" s="131"/>
      <c r="AH81" s="131"/>
      <c r="AI81" s="131"/>
      <c r="AJ81" s="131"/>
      <c r="AK81" s="131"/>
      <c r="AL81" s="131"/>
      <c r="AM81" s="131"/>
      <c r="AN81" s="131"/>
      <c r="AO81" s="131"/>
      <c r="AP81" s="131"/>
      <c r="AQ81" s="131"/>
      <c r="AR81" s="131"/>
      <c r="AS81" s="131"/>
      <c r="AT81" s="131"/>
      <c r="AU81" s="131"/>
      <c r="AV81" s="131"/>
      <c r="AW81" s="131"/>
      <c r="AX81" s="131"/>
      <c r="AY81" s="131"/>
      <c r="AZ81" s="131"/>
      <c r="BA81" s="131"/>
      <c r="BB81" s="131"/>
      <c r="BC81" s="131"/>
      <c r="BD81" s="131"/>
      <c r="BE81" s="131"/>
      <c r="BF81" s="131"/>
      <c r="BG81" s="131"/>
      <c r="BH81" s="131"/>
      <c r="BI81" s="131"/>
      <c r="BJ81" s="131"/>
      <c r="BK81" s="131"/>
      <c r="BL81" s="131"/>
      <c r="BM81" s="131"/>
      <c r="BN81" s="131"/>
      <c r="BO81" s="131"/>
      <c r="BP81" s="131"/>
      <c r="BQ81" s="131"/>
      <c r="BR81" s="131"/>
      <c r="BS81" s="131"/>
      <c r="BT81" s="131"/>
      <c r="BU81" s="131"/>
      <c r="BV81" s="131"/>
      <c r="BW81" s="131"/>
      <c r="BX81" s="131"/>
      <c r="BY81" s="131"/>
      <c r="BZ81" s="131"/>
      <c r="CA81" s="131"/>
      <c r="CB81" s="131"/>
      <c r="CC81" s="131"/>
      <c r="CD81" s="131"/>
      <c r="CE81" s="131"/>
      <c r="CF81" s="131"/>
      <c r="CG81" s="131"/>
      <c r="CH81" s="131"/>
      <c r="CI81" s="131"/>
      <c r="CJ81" s="131"/>
      <c r="CK81" s="131"/>
      <c r="CL81" s="131"/>
      <c r="CM81" s="131"/>
      <c r="CN81" s="131"/>
      <c r="CO81" s="131"/>
      <c r="CP81" s="131"/>
      <c r="CQ81" s="131"/>
      <c r="CR81" s="131"/>
      <c r="CS81" s="131"/>
      <c r="CT81" s="131"/>
      <c r="CU81" s="131"/>
      <c r="CV81" s="131"/>
      <c r="CW81" s="131"/>
      <c r="CX81" s="131"/>
      <c r="CY81" s="131"/>
      <c r="CZ81" s="131"/>
      <c r="DA81" s="131"/>
      <c r="DB81" s="131"/>
      <c r="DC81" s="131"/>
      <c r="DD81" s="131"/>
      <c r="DE81" s="131"/>
      <c r="DF81" s="131"/>
      <c r="DG81" s="131"/>
      <c r="DH81" s="131"/>
      <c r="DI81" s="131"/>
      <c r="DJ81" s="131"/>
      <c r="DK81" s="131"/>
      <c r="DL81" s="131"/>
      <c r="DM81" s="131"/>
      <c r="DN81" s="131"/>
      <c r="DO81" s="131"/>
      <c r="DP81" s="131"/>
      <c r="DQ81" s="131"/>
      <c r="DR81" s="131"/>
      <c r="DS81" s="131"/>
      <c r="DT81" s="131"/>
      <c r="DU81" s="131"/>
      <c r="DV81" s="131"/>
      <c r="DW81" s="131"/>
      <c r="DX81" s="131"/>
      <c r="DY81" s="131"/>
      <c r="DZ81" s="131"/>
      <c r="EA81" s="131"/>
      <c r="EB81" s="131"/>
      <c r="EC81" s="131"/>
      <c r="ED81" s="131"/>
      <c r="EE81" s="131"/>
      <c r="EF81" s="131"/>
      <c r="EG81" s="131"/>
      <c r="EH81" s="131"/>
      <c r="EI81" s="131"/>
      <c r="EJ81" s="131"/>
      <c r="EK81" s="131"/>
      <c r="EL81" s="131"/>
      <c r="EM81" s="131"/>
      <c r="EN81" s="131"/>
      <c r="EO81" s="131"/>
      <c r="EP81" s="131"/>
      <c r="EQ81" s="131"/>
      <c r="ER81" s="131"/>
      <c r="ES81" s="131"/>
      <c r="ET81" s="131"/>
      <c r="EU81" s="131"/>
      <c r="EV81" s="131"/>
      <c r="EW81" s="131"/>
      <c r="EX81" s="131"/>
      <c r="EY81" s="131"/>
      <c r="EZ81" s="131"/>
      <c r="FA81" s="131"/>
      <c r="FB81" s="131"/>
      <c r="FC81" s="131"/>
      <c r="FD81" s="131"/>
      <c r="FE81" s="131"/>
      <c r="FF81" s="131"/>
      <c r="FG81" s="131"/>
      <c r="FH81" s="131"/>
      <c r="FI81" s="131"/>
      <c r="FJ81" s="131"/>
      <c r="FK81" s="131"/>
      <c r="FL81" s="131"/>
      <c r="FM81" s="131"/>
      <c r="FN81" s="131"/>
      <c r="FO81" s="131"/>
      <c r="FP81" s="131"/>
      <c r="FQ81" s="131"/>
      <c r="FR81" s="131"/>
      <c r="FS81" s="131"/>
      <c r="FT81" s="131"/>
      <c r="FU81" s="131"/>
      <c r="FV81" s="131"/>
      <c r="FW81" s="131"/>
      <c r="FX81" s="131"/>
      <c r="FY81" s="131"/>
      <c r="FZ81" s="131"/>
      <c r="GA81" s="131"/>
      <c r="GB81" s="131"/>
      <c r="GC81" s="131"/>
      <c r="GD81" s="131"/>
      <c r="GE81" s="131"/>
      <c r="GF81" s="131"/>
      <c r="GG81" s="131"/>
      <c r="GH81" s="131"/>
      <c r="GI81" s="131"/>
      <c r="GJ81" s="131"/>
      <c r="GK81" s="131"/>
      <c r="GL81" s="131"/>
      <c r="GM81" s="131"/>
      <c r="GN81" s="131"/>
      <c r="GO81" s="131"/>
      <c r="GP81" s="131"/>
      <c r="GQ81" s="131"/>
      <c r="GR81" s="131"/>
      <c r="GS81" s="131"/>
      <c r="GT81" s="131"/>
      <c r="GU81" s="131"/>
      <c r="GV81" s="131"/>
      <c r="GW81" s="131"/>
      <c r="GX81" s="131"/>
      <c r="GY81" s="131"/>
      <c r="GZ81" s="131"/>
      <c r="HA81" s="131"/>
      <c r="HB81" s="131"/>
      <c r="HC81" s="131"/>
      <c r="HD81" s="131"/>
      <c r="HE81" s="131"/>
      <c r="HF81" s="131"/>
      <c r="HG81" s="131"/>
      <c r="HH81" s="131"/>
      <c r="HI81" s="131"/>
      <c r="HJ81" s="131"/>
      <c r="HK81" s="131"/>
      <c r="HL81" s="131"/>
      <c r="HO81" s="131"/>
      <c r="HP81" s="131"/>
      <c r="HQ81" s="131"/>
    </row>
    <row r="82" spans="1:225" ht="15" thickBot="1" x14ac:dyDescent="0.4">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c r="BA82" s="131"/>
      <c r="BB82" s="131"/>
      <c r="BC82" s="131"/>
      <c r="BD82" s="131"/>
      <c r="BE82" s="131"/>
      <c r="BF82" s="131"/>
      <c r="BG82" s="131"/>
      <c r="BH82" s="131"/>
      <c r="BI82" s="131"/>
      <c r="BJ82" s="131"/>
      <c r="BK82" s="131"/>
      <c r="BL82" s="131"/>
      <c r="BM82" s="131"/>
      <c r="BN82" s="131"/>
      <c r="BO82" s="131"/>
      <c r="BP82" s="131"/>
      <c r="BQ82" s="131"/>
      <c r="BR82" s="131"/>
      <c r="BS82" s="131"/>
      <c r="BT82" s="131"/>
      <c r="BU82" s="131"/>
      <c r="BV82" s="131"/>
      <c r="BW82" s="131"/>
      <c r="BX82" s="131"/>
      <c r="BY82" s="131"/>
      <c r="BZ82" s="131"/>
      <c r="CA82" s="131"/>
      <c r="CB82" s="131"/>
      <c r="CC82" s="131"/>
      <c r="CD82" s="131"/>
      <c r="CE82" s="131"/>
      <c r="CF82" s="131"/>
      <c r="CG82" s="131"/>
      <c r="CH82" s="131"/>
      <c r="CI82" s="131"/>
      <c r="CJ82" s="131"/>
      <c r="CK82" s="131"/>
      <c r="CL82" s="131"/>
      <c r="CM82" s="131"/>
      <c r="CN82" s="131"/>
      <c r="CO82" s="131"/>
      <c r="CP82" s="131"/>
      <c r="CQ82" s="131"/>
      <c r="CR82" s="131"/>
      <c r="CS82" s="131"/>
      <c r="CT82" s="131"/>
      <c r="CU82" s="131"/>
      <c r="CV82" s="131"/>
      <c r="CW82" s="131"/>
      <c r="CX82" s="131"/>
      <c r="CY82" s="131"/>
      <c r="CZ82" s="131"/>
      <c r="DA82" s="131"/>
      <c r="DB82" s="131"/>
      <c r="DC82" s="131"/>
      <c r="DD82" s="131"/>
      <c r="DE82" s="131"/>
      <c r="DF82" s="131"/>
      <c r="DG82" s="131"/>
      <c r="DH82" s="131"/>
      <c r="DI82" s="131"/>
      <c r="DJ82" s="131"/>
      <c r="DK82" s="131"/>
      <c r="DL82" s="131"/>
      <c r="DM82" s="131"/>
      <c r="DN82" s="131"/>
      <c r="DO82" s="131"/>
      <c r="DP82" s="131"/>
      <c r="DQ82" s="131"/>
      <c r="DR82" s="131"/>
      <c r="DS82" s="131"/>
      <c r="DT82" s="131"/>
      <c r="DU82" s="131"/>
      <c r="DV82" s="131"/>
      <c r="DW82" s="131"/>
      <c r="DX82" s="131"/>
      <c r="DY82" s="131"/>
      <c r="DZ82" s="131"/>
      <c r="EA82" s="131"/>
      <c r="EB82" s="131"/>
      <c r="EC82" s="131"/>
      <c r="ED82" s="131"/>
      <c r="EE82" s="131"/>
      <c r="EF82" s="131"/>
      <c r="EG82" s="131"/>
      <c r="EH82" s="131"/>
      <c r="EI82" s="131"/>
      <c r="EJ82" s="131"/>
      <c r="EK82" s="131"/>
      <c r="EL82" s="131"/>
      <c r="EM82" s="131"/>
      <c r="EN82" s="131"/>
      <c r="EO82" s="131"/>
      <c r="EP82" s="131"/>
      <c r="EQ82" s="131"/>
      <c r="ER82" s="131"/>
      <c r="ES82" s="131"/>
      <c r="ET82" s="131"/>
      <c r="EU82" s="131"/>
      <c r="EV82" s="131"/>
      <c r="EW82" s="131"/>
      <c r="EX82" s="131"/>
      <c r="EY82" s="131"/>
      <c r="EZ82" s="131"/>
      <c r="FA82" s="131"/>
      <c r="FB82" s="131"/>
      <c r="FC82" s="131"/>
      <c r="FD82" s="131"/>
      <c r="FE82" s="131"/>
      <c r="FF82" s="131"/>
      <c r="FG82" s="131"/>
      <c r="FH82" s="131"/>
      <c r="FI82" s="131"/>
      <c r="FJ82" s="131"/>
      <c r="FK82" s="131"/>
      <c r="FL82" s="131"/>
      <c r="FM82" s="131"/>
      <c r="FN82" s="131"/>
      <c r="FO82" s="131"/>
      <c r="FP82" s="131"/>
      <c r="FQ82" s="131"/>
      <c r="FR82" s="131"/>
      <c r="FS82" s="131"/>
      <c r="FT82" s="131"/>
      <c r="FU82" s="131"/>
      <c r="FV82" s="131"/>
      <c r="FW82" s="131"/>
      <c r="FX82" s="131"/>
      <c r="FY82" s="131"/>
      <c r="FZ82" s="131"/>
      <c r="GA82" s="131"/>
      <c r="GB82" s="131"/>
      <c r="GC82" s="131"/>
      <c r="GD82" s="131"/>
      <c r="GE82" s="131"/>
      <c r="GF82" s="131"/>
      <c r="GG82" s="131"/>
      <c r="GH82" s="131"/>
      <c r="GI82" s="131"/>
      <c r="GJ82" s="131"/>
      <c r="GK82" s="131"/>
      <c r="GL82" s="131"/>
      <c r="GM82" s="131"/>
      <c r="GN82" s="131"/>
      <c r="GO82" s="131"/>
      <c r="GP82" s="131"/>
      <c r="GQ82" s="131"/>
      <c r="GR82" s="131"/>
      <c r="GS82" s="131"/>
      <c r="GT82" s="131"/>
      <c r="GU82" s="131"/>
      <c r="GV82" s="131"/>
      <c r="GW82" s="131"/>
      <c r="GX82" s="131"/>
      <c r="GY82" s="131"/>
      <c r="GZ82" s="131"/>
      <c r="HA82" s="131"/>
      <c r="HB82" s="131"/>
      <c r="HC82" s="131"/>
      <c r="HD82" s="131"/>
      <c r="HE82" s="131"/>
      <c r="HF82" s="131"/>
      <c r="HG82" s="131"/>
      <c r="HH82" s="131"/>
      <c r="HI82" s="131"/>
      <c r="HJ82" s="131"/>
      <c r="HK82" s="131"/>
      <c r="HL82" s="131"/>
      <c r="HO82" s="131"/>
      <c r="HP82" s="131"/>
      <c r="HQ82" s="131"/>
    </row>
    <row r="83" spans="1:225" ht="15" thickBot="1" x14ac:dyDescent="0.4">
      <c r="A83" s="131"/>
      <c r="B83" s="131"/>
      <c r="C83" s="131"/>
      <c r="D83" s="131"/>
      <c r="E83" s="131"/>
      <c r="F83" s="131"/>
      <c r="G83" s="131"/>
      <c r="H83" s="131"/>
      <c r="I83" s="131"/>
      <c r="J83" s="131"/>
      <c r="K83" s="131"/>
      <c r="L83" s="131"/>
      <c r="M83" s="131"/>
      <c r="N83" s="131"/>
      <c r="O83" s="131"/>
      <c r="P83" s="131"/>
      <c r="Q83" s="131"/>
      <c r="R83" s="131"/>
      <c r="S83" s="131"/>
      <c r="T83" s="131"/>
      <c r="U83" s="131"/>
      <c r="V83" s="131"/>
      <c r="W83" s="131"/>
      <c r="X83" s="131"/>
      <c r="Y83" s="131"/>
      <c r="Z83" s="131"/>
      <c r="AA83" s="131"/>
      <c r="AB83" s="131"/>
      <c r="AC83" s="131"/>
      <c r="AD83" s="131"/>
      <c r="AE83" s="131"/>
      <c r="AF83" s="131"/>
      <c r="AG83" s="131"/>
      <c r="AH83" s="131"/>
      <c r="AI83" s="131"/>
      <c r="AJ83" s="131"/>
      <c r="AK83" s="131"/>
      <c r="AL83" s="131"/>
      <c r="AM83" s="131"/>
      <c r="AN83" s="131"/>
      <c r="AO83" s="131"/>
      <c r="AP83" s="131"/>
      <c r="AQ83" s="131"/>
      <c r="AR83" s="131"/>
      <c r="AS83" s="131"/>
      <c r="AT83" s="131"/>
      <c r="AU83" s="131"/>
      <c r="AV83" s="131"/>
      <c r="AW83" s="131"/>
      <c r="AX83" s="131"/>
      <c r="AY83" s="131"/>
      <c r="AZ83" s="131"/>
      <c r="BA83" s="131"/>
      <c r="BB83" s="131"/>
      <c r="BC83" s="131"/>
      <c r="BD83" s="131"/>
      <c r="BE83" s="131"/>
      <c r="BF83" s="131"/>
      <c r="BG83" s="131"/>
      <c r="BH83" s="131"/>
      <c r="BI83" s="131"/>
      <c r="BJ83" s="131"/>
      <c r="BK83" s="131"/>
      <c r="BL83" s="131"/>
      <c r="BM83" s="131"/>
      <c r="BN83" s="131"/>
      <c r="BO83" s="131"/>
      <c r="BP83" s="131"/>
      <c r="BQ83" s="131"/>
      <c r="BR83" s="131"/>
      <c r="BS83" s="131"/>
      <c r="BT83" s="131"/>
      <c r="BU83" s="131"/>
      <c r="BV83" s="131"/>
      <c r="BW83" s="131"/>
      <c r="BX83" s="131"/>
      <c r="BY83" s="131"/>
      <c r="BZ83" s="131"/>
      <c r="CA83" s="131"/>
      <c r="CB83" s="131"/>
      <c r="CC83" s="131"/>
      <c r="CD83" s="131"/>
      <c r="CE83" s="131"/>
      <c r="CF83" s="131"/>
      <c r="CG83" s="131"/>
      <c r="CH83" s="131"/>
      <c r="CI83" s="131"/>
      <c r="CJ83" s="131"/>
      <c r="CK83" s="131"/>
      <c r="CL83" s="131"/>
      <c r="CM83" s="131"/>
      <c r="CN83" s="131"/>
      <c r="CO83" s="131"/>
      <c r="CP83" s="131"/>
      <c r="CQ83" s="131"/>
      <c r="CR83" s="131"/>
      <c r="CS83" s="131"/>
      <c r="CT83" s="131"/>
      <c r="CU83" s="131"/>
      <c r="CV83" s="131"/>
      <c r="CW83" s="131"/>
      <c r="CX83" s="131"/>
      <c r="CY83" s="131"/>
      <c r="CZ83" s="131"/>
      <c r="DA83" s="131"/>
      <c r="DB83" s="131"/>
      <c r="DC83" s="131"/>
      <c r="DD83" s="131"/>
      <c r="DE83" s="131"/>
      <c r="DF83" s="131"/>
      <c r="DG83" s="131"/>
      <c r="DH83" s="131"/>
      <c r="DI83" s="131"/>
      <c r="DJ83" s="131"/>
      <c r="DK83" s="131"/>
      <c r="DL83" s="131"/>
      <c r="DM83" s="131"/>
      <c r="DN83" s="131"/>
      <c r="DO83" s="131"/>
      <c r="DP83" s="131"/>
      <c r="DQ83" s="131"/>
      <c r="DR83" s="131"/>
      <c r="DS83" s="131"/>
      <c r="DT83" s="131"/>
      <c r="DU83" s="131"/>
      <c r="DV83" s="131"/>
      <c r="DW83" s="131"/>
      <c r="DX83" s="131"/>
      <c r="DY83" s="131"/>
      <c r="DZ83" s="131"/>
      <c r="EA83" s="131"/>
      <c r="EB83" s="131"/>
      <c r="EC83" s="131"/>
      <c r="ED83" s="131"/>
      <c r="EE83" s="131"/>
      <c r="EF83" s="131"/>
      <c r="EG83" s="131"/>
      <c r="EH83" s="131"/>
      <c r="EI83" s="131"/>
      <c r="EJ83" s="131"/>
      <c r="EK83" s="131"/>
      <c r="EL83" s="131"/>
      <c r="EM83" s="131"/>
      <c r="EN83" s="131"/>
      <c r="EO83" s="131"/>
      <c r="EP83" s="131"/>
      <c r="EQ83" s="131"/>
      <c r="ER83" s="131"/>
      <c r="ES83" s="131"/>
      <c r="ET83" s="131"/>
      <c r="EU83" s="131"/>
      <c r="EV83" s="131"/>
      <c r="EW83" s="131"/>
      <c r="EX83" s="131"/>
      <c r="EY83" s="131"/>
      <c r="EZ83" s="131"/>
      <c r="FA83" s="131"/>
      <c r="FB83" s="131"/>
      <c r="FC83" s="131"/>
      <c r="FD83" s="131"/>
      <c r="FE83" s="131"/>
      <c r="FF83" s="131"/>
      <c r="FG83" s="131"/>
      <c r="FH83" s="131"/>
      <c r="FI83" s="131"/>
      <c r="FJ83" s="131"/>
      <c r="FK83" s="131"/>
      <c r="FL83" s="131"/>
      <c r="FM83" s="131"/>
      <c r="FN83" s="131"/>
      <c r="FO83" s="131"/>
      <c r="FP83" s="131"/>
      <c r="FQ83" s="131"/>
      <c r="FR83" s="131"/>
      <c r="FS83" s="131"/>
      <c r="FT83" s="131"/>
      <c r="FU83" s="131"/>
      <c r="FV83" s="131"/>
      <c r="FW83" s="131"/>
      <c r="FX83" s="131"/>
      <c r="FY83" s="131"/>
      <c r="FZ83" s="131"/>
      <c r="GA83" s="131"/>
      <c r="GB83" s="131"/>
      <c r="GC83" s="131"/>
      <c r="GD83" s="131"/>
      <c r="GE83" s="131"/>
      <c r="GF83" s="131"/>
      <c r="GG83" s="131"/>
      <c r="GH83" s="131"/>
      <c r="GI83" s="131"/>
      <c r="GJ83" s="131"/>
      <c r="GK83" s="131"/>
      <c r="GL83" s="131"/>
      <c r="GM83" s="131"/>
      <c r="GN83" s="131"/>
      <c r="GO83" s="131"/>
      <c r="GP83" s="131"/>
      <c r="GQ83" s="131"/>
      <c r="GR83" s="131"/>
      <c r="GS83" s="131"/>
      <c r="GT83" s="131"/>
      <c r="GU83" s="131"/>
      <c r="GV83" s="131"/>
      <c r="GW83" s="131"/>
      <c r="GX83" s="131"/>
      <c r="GY83" s="131"/>
      <c r="GZ83" s="131"/>
      <c r="HA83" s="131"/>
      <c r="HB83" s="131"/>
      <c r="HC83" s="131"/>
      <c r="HD83" s="131"/>
      <c r="HE83" s="131"/>
      <c r="HF83" s="131"/>
      <c r="HG83" s="131"/>
      <c r="HH83" s="131"/>
      <c r="HI83" s="131"/>
      <c r="HJ83" s="131"/>
      <c r="HK83" s="131"/>
      <c r="HL83" s="131"/>
      <c r="HO83" s="131"/>
      <c r="HP83" s="131"/>
      <c r="HQ83" s="131"/>
    </row>
    <row r="84" spans="1:225" ht="15" thickBot="1" x14ac:dyDescent="0.4">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c r="Z84" s="131"/>
      <c r="AA84" s="131"/>
      <c r="AB84" s="131"/>
      <c r="AC84" s="131"/>
      <c r="AD84" s="131"/>
      <c r="AE84" s="131"/>
      <c r="AF84" s="131"/>
      <c r="AG84" s="131"/>
      <c r="AH84" s="131"/>
      <c r="AI84" s="131"/>
      <c r="AJ84" s="131"/>
      <c r="AK84" s="131"/>
      <c r="AL84" s="131"/>
      <c r="AM84" s="131"/>
      <c r="AN84" s="131"/>
      <c r="AO84" s="131"/>
      <c r="AP84" s="131"/>
      <c r="AQ84" s="131"/>
      <c r="AR84" s="131"/>
      <c r="AS84" s="131"/>
      <c r="AT84" s="131"/>
      <c r="AU84" s="131"/>
      <c r="AV84" s="131"/>
      <c r="AW84" s="131"/>
      <c r="AX84" s="131"/>
      <c r="AY84" s="131"/>
      <c r="AZ84" s="131"/>
      <c r="BA84" s="131"/>
      <c r="BB84" s="131"/>
      <c r="BC84" s="131"/>
      <c r="BD84" s="131"/>
      <c r="BE84" s="131"/>
      <c r="BF84" s="131"/>
      <c r="BG84" s="131"/>
      <c r="BH84" s="131"/>
      <c r="BI84" s="131"/>
      <c r="BJ84" s="131"/>
      <c r="BK84" s="131"/>
      <c r="BL84" s="131"/>
      <c r="BM84" s="131"/>
      <c r="BN84" s="131"/>
      <c r="BO84" s="131"/>
      <c r="BP84" s="131"/>
      <c r="BQ84" s="131"/>
      <c r="BR84" s="131"/>
      <c r="BS84" s="131"/>
      <c r="BT84" s="131"/>
      <c r="BU84" s="131"/>
      <c r="BV84" s="131"/>
      <c r="BW84" s="131"/>
      <c r="BX84" s="131"/>
      <c r="BY84" s="131"/>
      <c r="BZ84" s="131"/>
      <c r="CA84" s="131"/>
      <c r="CB84" s="131"/>
      <c r="CC84" s="131"/>
      <c r="CD84" s="131"/>
      <c r="CE84" s="131"/>
      <c r="CF84" s="131"/>
      <c r="CG84" s="131"/>
      <c r="CH84" s="131"/>
      <c r="CI84" s="131"/>
      <c r="CJ84" s="131"/>
      <c r="CK84" s="131"/>
      <c r="CL84" s="131"/>
      <c r="CM84" s="131"/>
      <c r="CN84" s="131"/>
      <c r="CO84" s="131"/>
      <c r="CP84" s="131"/>
      <c r="CQ84" s="131"/>
      <c r="CR84" s="131"/>
      <c r="CS84" s="131"/>
      <c r="CT84" s="131"/>
      <c r="CU84" s="131"/>
      <c r="CV84" s="131"/>
      <c r="CW84" s="131"/>
      <c r="CX84" s="131"/>
      <c r="CY84" s="131"/>
      <c r="CZ84" s="131"/>
      <c r="DA84" s="131"/>
      <c r="DB84" s="131"/>
      <c r="DC84" s="131"/>
      <c r="DD84" s="131"/>
      <c r="DE84" s="131"/>
      <c r="DF84" s="131"/>
      <c r="DG84" s="131"/>
      <c r="DH84" s="131"/>
      <c r="DI84" s="131"/>
      <c r="DJ84" s="131"/>
      <c r="DK84" s="131"/>
      <c r="DL84" s="131"/>
      <c r="DM84" s="131"/>
      <c r="DN84" s="131"/>
      <c r="DO84" s="131"/>
      <c r="DP84" s="131"/>
      <c r="DQ84" s="131"/>
      <c r="DR84" s="131"/>
      <c r="DS84" s="131"/>
      <c r="DT84" s="131"/>
      <c r="DU84" s="131"/>
      <c r="DV84" s="131"/>
      <c r="DW84" s="131"/>
      <c r="DX84" s="131"/>
      <c r="DY84" s="131"/>
      <c r="DZ84" s="131"/>
      <c r="EA84" s="131"/>
      <c r="EB84" s="131"/>
      <c r="EC84" s="131"/>
      <c r="ED84" s="131"/>
      <c r="EE84" s="131"/>
      <c r="EF84" s="131"/>
      <c r="EG84" s="131"/>
      <c r="EH84" s="131"/>
      <c r="EI84" s="131"/>
      <c r="EJ84" s="131"/>
      <c r="EK84" s="131"/>
      <c r="EL84" s="131"/>
      <c r="EM84" s="131"/>
      <c r="EN84" s="131"/>
      <c r="EO84" s="131"/>
      <c r="EP84" s="131"/>
      <c r="EQ84" s="131"/>
      <c r="ER84" s="131"/>
      <c r="ES84" s="131"/>
      <c r="ET84" s="131"/>
      <c r="EU84" s="131"/>
      <c r="EV84" s="131"/>
      <c r="EW84" s="131"/>
      <c r="EX84" s="131"/>
      <c r="EY84" s="131"/>
      <c r="EZ84" s="131"/>
      <c r="FA84" s="131"/>
      <c r="FB84" s="131"/>
      <c r="FC84" s="131"/>
      <c r="FD84" s="131"/>
      <c r="FE84" s="131"/>
      <c r="FF84" s="131"/>
      <c r="FG84" s="131"/>
      <c r="FH84" s="131"/>
      <c r="FI84" s="131"/>
      <c r="FJ84" s="131"/>
      <c r="FK84" s="131"/>
      <c r="FL84" s="131"/>
      <c r="FM84" s="131"/>
      <c r="FN84" s="131"/>
      <c r="FO84" s="131"/>
      <c r="FP84" s="131"/>
      <c r="FQ84" s="131"/>
      <c r="FR84" s="131"/>
      <c r="FS84" s="131"/>
      <c r="FT84" s="131"/>
      <c r="FU84" s="131"/>
      <c r="FV84" s="131"/>
      <c r="FW84" s="131"/>
      <c r="FX84" s="131"/>
      <c r="FY84" s="131"/>
      <c r="FZ84" s="131"/>
      <c r="GA84" s="131"/>
      <c r="GB84" s="131"/>
      <c r="GC84" s="131"/>
      <c r="GD84" s="131"/>
      <c r="GE84" s="131"/>
      <c r="GF84" s="131"/>
      <c r="GG84" s="131"/>
      <c r="GH84" s="131"/>
      <c r="GI84" s="131"/>
      <c r="GJ84" s="131"/>
      <c r="GK84" s="131"/>
      <c r="GL84" s="131"/>
      <c r="GM84" s="131"/>
      <c r="GN84" s="131"/>
      <c r="GO84" s="131"/>
      <c r="GP84" s="131"/>
      <c r="GQ84" s="131"/>
      <c r="GR84" s="131"/>
      <c r="GS84" s="131"/>
      <c r="GT84" s="131"/>
      <c r="GU84" s="131"/>
      <c r="GV84" s="131"/>
      <c r="GW84" s="131"/>
      <c r="GX84" s="131"/>
      <c r="GY84" s="131"/>
      <c r="GZ84" s="131"/>
      <c r="HA84" s="131"/>
      <c r="HB84" s="131"/>
      <c r="HC84" s="131"/>
      <c r="HD84" s="131"/>
      <c r="HE84" s="131"/>
      <c r="HF84" s="131"/>
      <c r="HG84" s="131"/>
      <c r="HH84" s="131"/>
      <c r="HI84" s="131"/>
      <c r="HJ84" s="131"/>
      <c r="HK84" s="131"/>
      <c r="HL84" s="131"/>
      <c r="HO84" s="131"/>
      <c r="HP84" s="131"/>
      <c r="HQ84" s="131"/>
    </row>
    <row r="85" spans="1:225" ht="15" thickBot="1" x14ac:dyDescent="0.4">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c r="Z85" s="131"/>
      <c r="AA85" s="131"/>
      <c r="AB85" s="131"/>
      <c r="AC85" s="131"/>
      <c r="AD85" s="131"/>
      <c r="AE85" s="131"/>
      <c r="AF85" s="131"/>
      <c r="AG85" s="131"/>
      <c r="AH85" s="131"/>
      <c r="AI85" s="131"/>
      <c r="AJ85" s="131"/>
      <c r="AK85" s="131"/>
      <c r="AL85" s="131"/>
      <c r="AM85" s="131"/>
      <c r="AN85" s="131"/>
      <c r="AO85" s="131"/>
      <c r="AP85" s="131"/>
      <c r="AQ85" s="131"/>
      <c r="AR85" s="131"/>
      <c r="AS85" s="131"/>
      <c r="AT85" s="131"/>
      <c r="AU85" s="131"/>
      <c r="AV85" s="131"/>
      <c r="AW85" s="131"/>
      <c r="AX85" s="131"/>
      <c r="AY85" s="131"/>
      <c r="AZ85" s="131"/>
      <c r="BA85" s="131"/>
      <c r="BB85" s="131"/>
      <c r="BC85" s="131"/>
      <c r="BD85" s="131"/>
      <c r="BE85" s="131"/>
      <c r="BF85" s="131"/>
      <c r="BG85" s="131"/>
      <c r="BH85" s="131"/>
      <c r="BI85" s="131"/>
      <c r="BJ85" s="131"/>
      <c r="BK85" s="131"/>
      <c r="BL85" s="131"/>
      <c r="BM85" s="131"/>
      <c r="BN85" s="131"/>
      <c r="BO85" s="131"/>
      <c r="BP85" s="131"/>
      <c r="BQ85" s="131"/>
      <c r="BR85" s="131"/>
      <c r="BS85" s="131"/>
      <c r="BT85" s="131"/>
      <c r="BU85" s="131"/>
      <c r="BV85" s="131"/>
      <c r="BW85" s="131"/>
      <c r="BX85" s="131"/>
      <c r="BY85" s="131"/>
      <c r="BZ85" s="131"/>
      <c r="CA85" s="131"/>
      <c r="CB85" s="131"/>
      <c r="CC85" s="131"/>
      <c r="CD85" s="131"/>
      <c r="CE85" s="131"/>
      <c r="CF85" s="131"/>
      <c r="CG85" s="131"/>
      <c r="CH85" s="131"/>
      <c r="CI85" s="131"/>
      <c r="CJ85" s="131"/>
      <c r="CK85" s="131"/>
      <c r="CL85" s="131"/>
      <c r="CM85" s="131"/>
      <c r="CN85" s="131"/>
      <c r="CO85" s="131"/>
      <c r="CP85" s="131"/>
      <c r="CQ85" s="131"/>
      <c r="CR85" s="131"/>
      <c r="CS85" s="131"/>
      <c r="CT85" s="131"/>
      <c r="CU85" s="131"/>
      <c r="CV85" s="131"/>
      <c r="CW85" s="131"/>
      <c r="CX85" s="131"/>
      <c r="CY85" s="131"/>
      <c r="CZ85" s="131"/>
      <c r="DA85" s="131"/>
      <c r="DB85" s="131"/>
      <c r="DC85" s="131"/>
      <c r="DD85" s="131"/>
      <c r="DE85" s="131"/>
      <c r="DF85" s="131"/>
      <c r="DG85" s="131"/>
      <c r="DH85" s="131"/>
      <c r="DI85" s="131"/>
      <c r="DJ85" s="131"/>
      <c r="DK85" s="131"/>
      <c r="DL85" s="131"/>
      <c r="DM85" s="131"/>
      <c r="DN85" s="131"/>
      <c r="DO85" s="131"/>
      <c r="DP85" s="131"/>
      <c r="DQ85" s="131"/>
      <c r="DR85" s="131"/>
      <c r="DS85" s="131"/>
      <c r="DT85" s="131"/>
      <c r="DU85" s="131"/>
      <c r="DV85" s="131"/>
      <c r="DW85" s="131"/>
      <c r="DX85" s="131"/>
      <c r="DY85" s="131"/>
      <c r="DZ85" s="131"/>
      <c r="EA85" s="131"/>
      <c r="EB85" s="131"/>
      <c r="EC85" s="131"/>
      <c r="ED85" s="131"/>
      <c r="EE85" s="131"/>
      <c r="EF85" s="131"/>
      <c r="EG85" s="131"/>
      <c r="EH85" s="131"/>
      <c r="EI85" s="131"/>
      <c r="EJ85" s="131"/>
      <c r="EK85" s="131"/>
      <c r="EL85" s="131"/>
      <c r="EM85" s="131"/>
      <c r="EN85" s="131"/>
      <c r="EO85" s="131"/>
      <c r="EP85" s="131"/>
      <c r="EQ85" s="131"/>
      <c r="ER85" s="131"/>
      <c r="ES85" s="131"/>
      <c r="ET85" s="131"/>
      <c r="EU85" s="131"/>
      <c r="EV85" s="131"/>
      <c r="EW85" s="131"/>
      <c r="EX85" s="131"/>
      <c r="EY85" s="131"/>
      <c r="EZ85" s="131"/>
      <c r="FA85" s="131"/>
      <c r="FB85" s="131"/>
      <c r="FC85" s="131"/>
      <c r="FD85" s="131"/>
      <c r="FE85" s="131"/>
      <c r="FF85" s="131"/>
      <c r="FG85" s="131"/>
      <c r="FH85" s="131"/>
      <c r="FI85" s="131"/>
      <c r="FJ85" s="131"/>
      <c r="FK85" s="131"/>
      <c r="FL85" s="131"/>
      <c r="FM85" s="131"/>
      <c r="FN85" s="131"/>
      <c r="FO85" s="131"/>
      <c r="FP85" s="131"/>
      <c r="FQ85" s="131"/>
      <c r="FR85" s="131"/>
      <c r="FS85" s="131"/>
      <c r="FT85" s="131"/>
      <c r="FU85" s="131"/>
      <c r="FV85" s="131"/>
      <c r="FW85" s="131"/>
      <c r="FX85" s="131"/>
      <c r="FY85" s="131"/>
      <c r="FZ85" s="131"/>
      <c r="GA85" s="131"/>
      <c r="GB85" s="131"/>
      <c r="GC85" s="131"/>
      <c r="GD85" s="131"/>
      <c r="GE85" s="131"/>
      <c r="GF85" s="131"/>
      <c r="GG85" s="131"/>
      <c r="GH85" s="131"/>
      <c r="GI85" s="131"/>
      <c r="GJ85" s="131"/>
      <c r="GK85" s="131"/>
      <c r="GL85" s="131"/>
      <c r="GM85" s="131"/>
      <c r="GN85" s="131"/>
      <c r="GO85" s="131"/>
      <c r="GP85" s="131"/>
      <c r="GQ85" s="131"/>
      <c r="GR85" s="131"/>
      <c r="GS85" s="131"/>
      <c r="GT85" s="131"/>
      <c r="GU85" s="131"/>
      <c r="GV85" s="131"/>
      <c r="GW85" s="131"/>
      <c r="GX85" s="131"/>
      <c r="GY85" s="131"/>
      <c r="GZ85" s="131"/>
      <c r="HA85" s="131"/>
      <c r="HB85" s="131"/>
      <c r="HC85" s="131"/>
      <c r="HD85" s="131"/>
      <c r="HE85" s="131"/>
      <c r="HF85" s="131"/>
      <c r="HG85" s="131"/>
      <c r="HH85" s="131"/>
      <c r="HI85" s="131"/>
      <c r="HJ85" s="131"/>
      <c r="HK85" s="131"/>
      <c r="HL85" s="131"/>
      <c r="HO85" s="131"/>
      <c r="HP85" s="131"/>
      <c r="HQ85" s="131"/>
    </row>
    <row r="86" spans="1:225" ht="15" thickBot="1" x14ac:dyDescent="0.4">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c r="Z86" s="131"/>
      <c r="AA86" s="131"/>
      <c r="AB86" s="131"/>
      <c r="AC86" s="131"/>
      <c r="AD86" s="131"/>
      <c r="AE86" s="131"/>
      <c r="AF86" s="131"/>
      <c r="AG86" s="131"/>
      <c r="AH86" s="131"/>
      <c r="AI86" s="131"/>
      <c r="AJ86" s="131"/>
      <c r="AK86" s="131"/>
      <c r="AL86" s="131"/>
      <c r="AM86" s="131"/>
      <c r="AN86" s="131"/>
      <c r="AO86" s="131"/>
      <c r="AP86" s="131"/>
      <c r="AQ86" s="131"/>
      <c r="AR86" s="131"/>
      <c r="AS86" s="131"/>
      <c r="AT86" s="131"/>
      <c r="AU86" s="131"/>
      <c r="AV86" s="131"/>
      <c r="AW86" s="131"/>
      <c r="AX86" s="131"/>
      <c r="AY86" s="131"/>
      <c r="AZ86" s="131"/>
      <c r="BA86" s="131"/>
      <c r="BB86" s="131"/>
      <c r="BC86" s="131"/>
      <c r="BD86" s="131"/>
      <c r="BE86" s="131"/>
      <c r="BF86" s="131"/>
      <c r="BG86" s="131"/>
      <c r="BH86" s="131"/>
      <c r="BI86" s="131"/>
      <c r="BJ86" s="131"/>
      <c r="BK86" s="131"/>
      <c r="BL86" s="131"/>
      <c r="BM86" s="131"/>
      <c r="BN86" s="131"/>
      <c r="BO86" s="131"/>
      <c r="BP86" s="131"/>
      <c r="BQ86" s="131"/>
      <c r="BR86" s="131"/>
      <c r="BS86" s="131"/>
      <c r="BT86" s="131"/>
      <c r="BU86" s="131"/>
      <c r="BV86" s="131"/>
      <c r="BW86" s="131"/>
      <c r="BX86" s="131"/>
      <c r="BY86" s="131"/>
      <c r="BZ86" s="131"/>
      <c r="CA86" s="131"/>
      <c r="CB86" s="131"/>
      <c r="CC86" s="131"/>
      <c r="CD86" s="131"/>
      <c r="CE86" s="131"/>
      <c r="CF86" s="131"/>
      <c r="CG86" s="131"/>
      <c r="CH86" s="131"/>
      <c r="CI86" s="131"/>
      <c r="CJ86" s="131"/>
      <c r="CK86" s="131"/>
      <c r="CL86" s="131"/>
      <c r="CM86" s="131"/>
      <c r="CN86" s="131"/>
      <c r="CO86" s="131"/>
      <c r="CP86" s="131"/>
      <c r="CQ86" s="131"/>
      <c r="CR86" s="131"/>
      <c r="CS86" s="131"/>
      <c r="CT86" s="131"/>
      <c r="CU86" s="131"/>
      <c r="CV86" s="131"/>
      <c r="CW86" s="131"/>
      <c r="CX86" s="131"/>
      <c r="CY86" s="131"/>
      <c r="CZ86" s="131"/>
      <c r="DA86" s="131"/>
      <c r="DB86" s="131"/>
      <c r="DC86" s="131"/>
      <c r="DD86" s="131"/>
      <c r="DE86" s="131"/>
      <c r="DF86" s="131"/>
      <c r="DG86" s="131"/>
      <c r="DH86" s="131"/>
      <c r="DI86" s="131"/>
      <c r="DJ86" s="131"/>
      <c r="DK86" s="131"/>
      <c r="DL86" s="131"/>
      <c r="DM86" s="131"/>
      <c r="DN86" s="131"/>
      <c r="DO86" s="131"/>
      <c r="DP86" s="131"/>
      <c r="DQ86" s="131"/>
      <c r="DR86" s="131"/>
      <c r="DS86" s="131"/>
      <c r="DT86" s="131"/>
      <c r="DU86" s="131"/>
      <c r="DV86" s="131"/>
      <c r="DW86" s="131"/>
      <c r="DX86" s="131"/>
      <c r="DY86" s="131"/>
      <c r="DZ86" s="131"/>
      <c r="EA86" s="131"/>
      <c r="EB86" s="131"/>
      <c r="EC86" s="131"/>
      <c r="ED86" s="131"/>
      <c r="EE86" s="131"/>
      <c r="EF86" s="131"/>
      <c r="EG86" s="131"/>
      <c r="EH86" s="131"/>
      <c r="EI86" s="131"/>
      <c r="EJ86" s="131"/>
      <c r="EK86" s="131"/>
      <c r="EL86" s="131"/>
      <c r="EM86" s="131"/>
      <c r="EN86" s="131"/>
      <c r="EO86" s="131"/>
      <c r="EP86" s="131"/>
      <c r="EQ86" s="131"/>
      <c r="ER86" s="131"/>
      <c r="ES86" s="131"/>
      <c r="ET86" s="131"/>
      <c r="EU86" s="131"/>
      <c r="EV86" s="131"/>
      <c r="EW86" s="131"/>
      <c r="EX86" s="131"/>
      <c r="EY86" s="131"/>
      <c r="EZ86" s="131"/>
      <c r="FA86" s="131"/>
      <c r="FB86" s="131"/>
      <c r="FC86" s="131"/>
      <c r="FD86" s="131"/>
      <c r="FE86" s="131"/>
      <c r="FF86" s="131"/>
      <c r="FG86" s="131"/>
      <c r="FH86" s="131"/>
      <c r="FI86" s="131"/>
      <c r="FJ86" s="131"/>
      <c r="FK86" s="131"/>
      <c r="FL86" s="131"/>
      <c r="FM86" s="131"/>
      <c r="FN86" s="131"/>
      <c r="FO86" s="131"/>
      <c r="FP86" s="131"/>
      <c r="FQ86" s="131"/>
      <c r="FR86" s="131"/>
      <c r="FS86" s="131"/>
      <c r="FT86" s="131"/>
      <c r="FU86" s="131"/>
      <c r="FV86" s="131"/>
      <c r="FW86" s="131"/>
      <c r="FX86" s="131"/>
      <c r="FY86" s="131"/>
      <c r="FZ86" s="131"/>
      <c r="GA86" s="131"/>
      <c r="GB86" s="131"/>
      <c r="GC86" s="131"/>
      <c r="GD86" s="131"/>
      <c r="GE86" s="131"/>
      <c r="GF86" s="131"/>
      <c r="GG86" s="131"/>
      <c r="GH86" s="131"/>
      <c r="GI86" s="131"/>
      <c r="GJ86" s="131"/>
      <c r="GK86" s="131"/>
      <c r="GL86" s="131"/>
      <c r="GM86" s="131"/>
      <c r="GN86" s="131"/>
      <c r="GO86" s="131"/>
      <c r="GP86" s="131"/>
      <c r="GQ86" s="131"/>
      <c r="GR86" s="131"/>
      <c r="GS86" s="131"/>
      <c r="GT86" s="131"/>
      <c r="GU86" s="131"/>
      <c r="GV86" s="131"/>
      <c r="GW86" s="131"/>
      <c r="GX86" s="131"/>
      <c r="GY86" s="131"/>
      <c r="GZ86" s="131"/>
      <c r="HA86" s="131"/>
      <c r="HB86" s="131"/>
      <c r="HC86" s="131"/>
      <c r="HD86" s="131"/>
      <c r="HE86" s="131"/>
      <c r="HF86" s="131"/>
      <c r="HG86" s="131"/>
      <c r="HH86" s="131"/>
      <c r="HI86" s="131"/>
      <c r="HJ86" s="131"/>
      <c r="HK86" s="131"/>
      <c r="HL86" s="131"/>
      <c r="HO86" s="131"/>
      <c r="HP86" s="131"/>
      <c r="HQ86" s="131"/>
    </row>
    <row r="87" spans="1:225" ht="15" thickBot="1" x14ac:dyDescent="0.4">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Z87" s="131"/>
      <c r="AA87" s="131"/>
      <c r="AB87" s="131"/>
      <c r="AC87" s="131"/>
      <c r="AD87" s="131"/>
      <c r="AE87" s="131"/>
      <c r="AF87" s="131"/>
      <c r="AG87" s="131"/>
      <c r="AH87" s="131"/>
      <c r="AI87" s="131"/>
      <c r="AJ87" s="131"/>
      <c r="AK87" s="131"/>
      <c r="AL87" s="131"/>
      <c r="AM87" s="131"/>
      <c r="AN87" s="131"/>
      <c r="AO87" s="131"/>
      <c r="AP87" s="131"/>
      <c r="AQ87" s="131"/>
      <c r="AR87" s="131"/>
      <c r="AS87" s="131"/>
      <c r="AT87" s="131"/>
      <c r="AU87" s="131"/>
      <c r="AV87" s="131"/>
      <c r="AW87" s="131"/>
      <c r="AX87" s="131"/>
      <c r="AY87" s="131"/>
      <c r="AZ87" s="131"/>
      <c r="BA87" s="131"/>
      <c r="BB87" s="131"/>
      <c r="BC87" s="131"/>
      <c r="BD87" s="131"/>
      <c r="BE87" s="131"/>
      <c r="BF87" s="131"/>
      <c r="BG87" s="131"/>
      <c r="BH87" s="131"/>
      <c r="BI87" s="131"/>
      <c r="BJ87" s="131"/>
      <c r="BK87" s="131"/>
      <c r="BL87" s="131"/>
      <c r="BM87" s="131"/>
      <c r="BN87" s="131"/>
      <c r="BO87" s="131"/>
      <c r="BP87" s="131"/>
      <c r="BQ87" s="131"/>
      <c r="BR87" s="131"/>
      <c r="BS87" s="131"/>
      <c r="BT87" s="131"/>
      <c r="BU87" s="131"/>
      <c r="BV87" s="131"/>
      <c r="BW87" s="131"/>
      <c r="BX87" s="131"/>
      <c r="BY87" s="131"/>
      <c r="BZ87" s="131"/>
      <c r="CA87" s="131"/>
      <c r="CB87" s="131"/>
      <c r="CC87" s="131"/>
      <c r="CD87" s="131"/>
      <c r="CE87" s="131"/>
      <c r="CF87" s="131"/>
      <c r="CG87" s="131"/>
      <c r="CH87" s="131"/>
      <c r="CI87" s="131"/>
      <c r="CJ87" s="131"/>
      <c r="CK87" s="131"/>
      <c r="CL87" s="131"/>
      <c r="CM87" s="131"/>
      <c r="CN87" s="131"/>
      <c r="CO87" s="131"/>
      <c r="CP87" s="131"/>
      <c r="CQ87" s="131"/>
      <c r="CR87" s="131"/>
      <c r="CS87" s="131"/>
      <c r="CT87" s="131"/>
      <c r="CU87" s="131"/>
      <c r="CV87" s="131"/>
      <c r="CW87" s="131"/>
      <c r="CX87" s="131"/>
      <c r="CY87" s="131"/>
      <c r="CZ87" s="131"/>
      <c r="DA87" s="131"/>
      <c r="DB87" s="131"/>
      <c r="DC87" s="131"/>
      <c r="DD87" s="131"/>
      <c r="DE87" s="131"/>
      <c r="DF87" s="131"/>
      <c r="DG87" s="131"/>
      <c r="DH87" s="131"/>
      <c r="DI87" s="131"/>
      <c r="DJ87" s="131"/>
      <c r="DK87" s="131"/>
      <c r="DL87" s="131"/>
      <c r="DM87" s="131"/>
      <c r="DN87" s="131"/>
      <c r="DO87" s="131"/>
      <c r="DP87" s="131"/>
      <c r="DQ87" s="131"/>
      <c r="DR87" s="131"/>
      <c r="DS87" s="131"/>
      <c r="DT87" s="131"/>
      <c r="DU87" s="131"/>
      <c r="DV87" s="131"/>
      <c r="DW87" s="131"/>
      <c r="DX87" s="131"/>
      <c r="DY87" s="131"/>
      <c r="DZ87" s="131"/>
      <c r="EA87" s="131"/>
      <c r="EB87" s="131"/>
      <c r="EC87" s="131"/>
      <c r="ED87" s="131"/>
      <c r="EE87" s="131"/>
      <c r="EF87" s="131"/>
      <c r="EG87" s="131"/>
      <c r="EH87" s="131"/>
      <c r="EI87" s="131"/>
      <c r="EJ87" s="131"/>
      <c r="EK87" s="131"/>
      <c r="EL87" s="131"/>
      <c r="EM87" s="131"/>
      <c r="EN87" s="131"/>
      <c r="EO87" s="131"/>
      <c r="EP87" s="131"/>
      <c r="EQ87" s="131"/>
      <c r="ER87" s="131"/>
      <c r="ES87" s="131"/>
      <c r="ET87" s="131"/>
      <c r="EU87" s="131"/>
      <c r="EV87" s="131"/>
      <c r="EW87" s="131"/>
      <c r="EX87" s="131"/>
      <c r="EY87" s="131"/>
      <c r="EZ87" s="131"/>
      <c r="FA87" s="131"/>
      <c r="FB87" s="131"/>
      <c r="FC87" s="131"/>
      <c r="FD87" s="131"/>
      <c r="FE87" s="131"/>
      <c r="FF87" s="131"/>
      <c r="FG87" s="131"/>
      <c r="FH87" s="131"/>
      <c r="FI87" s="131"/>
      <c r="FJ87" s="131"/>
      <c r="FK87" s="131"/>
      <c r="FL87" s="131"/>
      <c r="FM87" s="131"/>
      <c r="FN87" s="131"/>
      <c r="FO87" s="131"/>
      <c r="FP87" s="131"/>
      <c r="FQ87" s="131"/>
      <c r="FR87" s="131"/>
      <c r="FS87" s="131"/>
      <c r="FT87" s="131"/>
      <c r="FU87" s="131"/>
      <c r="FV87" s="131"/>
      <c r="FW87" s="131"/>
      <c r="FX87" s="131"/>
      <c r="FY87" s="131"/>
      <c r="FZ87" s="131"/>
      <c r="GA87" s="131"/>
      <c r="GB87" s="131"/>
      <c r="GC87" s="131"/>
      <c r="GD87" s="131"/>
      <c r="GE87" s="131"/>
      <c r="GF87" s="131"/>
      <c r="GG87" s="131"/>
      <c r="GH87" s="131"/>
      <c r="GI87" s="131"/>
      <c r="GJ87" s="131"/>
      <c r="GK87" s="131"/>
      <c r="GL87" s="131"/>
      <c r="GM87" s="131"/>
      <c r="GN87" s="131"/>
      <c r="GO87" s="131"/>
      <c r="GP87" s="131"/>
      <c r="GQ87" s="131"/>
      <c r="GR87" s="131"/>
      <c r="GS87" s="131"/>
      <c r="GT87" s="131"/>
      <c r="GU87" s="131"/>
      <c r="GV87" s="131"/>
      <c r="GW87" s="131"/>
      <c r="GX87" s="131"/>
      <c r="GY87" s="131"/>
      <c r="GZ87" s="131"/>
      <c r="HA87" s="131"/>
      <c r="HB87" s="131"/>
      <c r="HC87" s="131"/>
      <c r="HD87" s="131"/>
      <c r="HE87" s="131"/>
      <c r="HF87" s="131"/>
      <c r="HG87" s="131"/>
      <c r="HH87" s="131"/>
      <c r="HI87" s="131"/>
      <c r="HJ87" s="131"/>
      <c r="HK87" s="131"/>
      <c r="HL87" s="131"/>
      <c r="HO87" s="131"/>
      <c r="HP87" s="131"/>
      <c r="HQ87" s="131"/>
    </row>
    <row r="88" spans="1:225" ht="15" thickBot="1" x14ac:dyDescent="0.4">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1"/>
      <c r="AQ88" s="131"/>
      <c r="AR88" s="131"/>
      <c r="AS88" s="131"/>
      <c r="AT88" s="131"/>
      <c r="AU88" s="131"/>
      <c r="AV88" s="131"/>
      <c r="AW88" s="131"/>
      <c r="AX88" s="131"/>
      <c r="AY88" s="131"/>
      <c r="AZ88" s="131"/>
      <c r="BA88" s="131"/>
      <c r="BB88" s="131"/>
      <c r="BC88" s="131"/>
      <c r="BD88" s="131"/>
      <c r="BE88" s="131"/>
      <c r="BF88" s="131"/>
      <c r="BG88" s="131"/>
      <c r="BH88" s="131"/>
      <c r="BI88" s="131"/>
      <c r="BJ88" s="131"/>
      <c r="BK88" s="131"/>
      <c r="BL88" s="131"/>
      <c r="BM88" s="131"/>
      <c r="BN88" s="131"/>
      <c r="BO88" s="131"/>
      <c r="BP88" s="131"/>
      <c r="BQ88" s="131"/>
      <c r="BR88" s="131"/>
      <c r="BS88" s="131"/>
      <c r="BT88" s="131"/>
      <c r="BU88" s="131"/>
      <c r="BV88" s="131"/>
      <c r="BW88" s="131"/>
      <c r="BX88" s="131"/>
      <c r="BY88" s="131"/>
      <c r="BZ88" s="131"/>
      <c r="CA88" s="131"/>
      <c r="CB88" s="131"/>
      <c r="CC88" s="131"/>
      <c r="CD88" s="131"/>
      <c r="CE88" s="131"/>
      <c r="CF88" s="131"/>
      <c r="CG88" s="131"/>
      <c r="CH88" s="131"/>
      <c r="CI88" s="131"/>
      <c r="CJ88" s="131"/>
      <c r="CK88" s="131"/>
      <c r="CL88" s="131"/>
      <c r="CM88" s="131"/>
      <c r="CN88" s="131"/>
      <c r="CO88" s="131"/>
      <c r="CP88" s="131"/>
      <c r="CQ88" s="131"/>
      <c r="CR88" s="131"/>
      <c r="CS88" s="131"/>
      <c r="CT88" s="131"/>
      <c r="CU88" s="131"/>
      <c r="CV88" s="131"/>
      <c r="CW88" s="131"/>
      <c r="CX88" s="131"/>
      <c r="CY88" s="131"/>
      <c r="CZ88" s="131"/>
      <c r="DA88" s="131"/>
      <c r="DB88" s="131"/>
      <c r="DC88" s="131"/>
      <c r="DD88" s="131"/>
      <c r="DE88" s="131"/>
      <c r="DF88" s="131"/>
      <c r="DG88" s="131"/>
      <c r="DH88" s="131"/>
      <c r="DI88" s="131"/>
      <c r="DJ88" s="131"/>
      <c r="DK88" s="131"/>
      <c r="DL88" s="131"/>
      <c r="DM88" s="131"/>
      <c r="DN88" s="131"/>
      <c r="DO88" s="131"/>
      <c r="DP88" s="131"/>
      <c r="DQ88" s="131"/>
      <c r="DR88" s="131"/>
      <c r="DS88" s="131"/>
      <c r="DT88" s="131"/>
      <c r="DU88" s="131"/>
      <c r="DV88" s="131"/>
      <c r="DW88" s="131"/>
      <c r="DX88" s="131"/>
      <c r="DY88" s="131"/>
      <c r="DZ88" s="131"/>
      <c r="EA88" s="131"/>
      <c r="EB88" s="131"/>
      <c r="EC88" s="131"/>
      <c r="ED88" s="131"/>
      <c r="EE88" s="131"/>
      <c r="EF88" s="131"/>
      <c r="EG88" s="131"/>
      <c r="EH88" s="131"/>
      <c r="EI88" s="131"/>
      <c r="EJ88" s="131"/>
      <c r="EK88" s="131"/>
      <c r="EL88" s="131"/>
      <c r="EM88" s="131"/>
      <c r="EN88" s="131"/>
      <c r="EO88" s="131"/>
      <c r="EP88" s="131"/>
      <c r="EQ88" s="131"/>
      <c r="ER88" s="131"/>
      <c r="ES88" s="131"/>
      <c r="ET88" s="131"/>
      <c r="EU88" s="131"/>
      <c r="EV88" s="131"/>
      <c r="EW88" s="131"/>
      <c r="EX88" s="131"/>
      <c r="EY88" s="131"/>
      <c r="EZ88" s="131"/>
      <c r="FA88" s="131"/>
      <c r="FB88" s="131"/>
      <c r="FC88" s="131"/>
      <c r="FD88" s="131"/>
      <c r="FE88" s="131"/>
      <c r="FF88" s="131"/>
      <c r="FG88" s="131"/>
      <c r="FH88" s="131"/>
      <c r="FI88" s="131"/>
      <c r="FJ88" s="131"/>
      <c r="FK88" s="131"/>
      <c r="FL88" s="131"/>
      <c r="FM88" s="131"/>
      <c r="FN88" s="131"/>
      <c r="FO88" s="131"/>
      <c r="FP88" s="131"/>
      <c r="FQ88" s="131"/>
      <c r="FR88" s="131"/>
      <c r="FS88" s="131"/>
      <c r="FT88" s="131"/>
      <c r="FU88" s="131"/>
      <c r="FV88" s="131"/>
      <c r="FW88" s="131"/>
      <c r="FX88" s="131"/>
      <c r="FY88" s="131"/>
      <c r="FZ88" s="131"/>
      <c r="GA88" s="131"/>
      <c r="GB88" s="131"/>
      <c r="GC88" s="131"/>
      <c r="GD88" s="131"/>
      <c r="GE88" s="131"/>
      <c r="GF88" s="131"/>
      <c r="GG88" s="131"/>
      <c r="GH88" s="131"/>
      <c r="GI88" s="131"/>
      <c r="GJ88" s="131"/>
      <c r="GK88" s="131"/>
      <c r="GL88" s="131"/>
      <c r="GM88" s="131"/>
      <c r="GN88" s="131"/>
      <c r="GO88" s="131"/>
      <c r="GP88" s="131"/>
      <c r="GQ88" s="131"/>
      <c r="GR88" s="131"/>
      <c r="GS88" s="131"/>
      <c r="GT88" s="131"/>
      <c r="GU88" s="131"/>
      <c r="GV88" s="131"/>
      <c r="GW88" s="131"/>
      <c r="GX88" s="131"/>
      <c r="GY88" s="131"/>
      <c r="GZ88" s="131"/>
      <c r="HA88" s="131"/>
      <c r="HB88" s="131"/>
      <c r="HC88" s="131"/>
      <c r="HD88" s="131"/>
      <c r="HE88" s="131"/>
      <c r="HF88" s="131"/>
      <c r="HG88" s="131"/>
      <c r="HH88" s="131"/>
      <c r="HI88" s="131"/>
      <c r="HJ88" s="131"/>
      <c r="HK88" s="131"/>
      <c r="HL88" s="131"/>
      <c r="HO88" s="131"/>
      <c r="HP88" s="131"/>
      <c r="HQ88" s="131"/>
    </row>
    <row r="89" spans="1:225" ht="15" thickBot="1" x14ac:dyDescent="0.4">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Z89" s="131"/>
      <c r="AA89" s="131"/>
      <c r="AB89" s="131"/>
      <c r="AC89" s="131"/>
      <c r="AD89" s="131"/>
      <c r="AE89" s="131"/>
      <c r="AF89" s="131"/>
      <c r="AG89" s="131"/>
      <c r="AH89" s="131"/>
      <c r="AI89" s="131"/>
      <c r="AJ89" s="131"/>
      <c r="AK89" s="131"/>
      <c r="AL89" s="131"/>
      <c r="AM89" s="131"/>
      <c r="AN89" s="131"/>
      <c r="AO89" s="131"/>
      <c r="AP89" s="131"/>
      <c r="AQ89" s="131"/>
      <c r="AR89" s="131"/>
      <c r="AS89" s="131"/>
      <c r="AT89" s="131"/>
      <c r="AU89" s="131"/>
      <c r="AV89" s="131"/>
      <c r="AW89" s="131"/>
      <c r="AX89" s="131"/>
      <c r="AY89" s="131"/>
      <c r="AZ89" s="131"/>
      <c r="BA89" s="131"/>
      <c r="BB89" s="131"/>
      <c r="BC89" s="131"/>
      <c r="BD89" s="131"/>
      <c r="BE89" s="131"/>
      <c r="BF89" s="131"/>
      <c r="BG89" s="131"/>
      <c r="BH89" s="131"/>
      <c r="BI89" s="131"/>
      <c r="BJ89" s="131"/>
      <c r="BK89" s="131"/>
      <c r="BL89" s="131"/>
      <c r="BM89" s="131"/>
      <c r="BN89" s="131"/>
      <c r="BO89" s="131"/>
      <c r="BP89" s="131"/>
      <c r="BQ89" s="131"/>
      <c r="BR89" s="131"/>
      <c r="BS89" s="131"/>
      <c r="BT89" s="131"/>
      <c r="BU89" s="131"/>
      <c r="BV89" s="131"/>
      <c r="BW89" s="131"/>
      <c r="BX89" s="131"/>
      <c r="BY89" s="131"/>
      <c r="BZ89" s="131"/>
      <c r="CA89" s="131"/>
      <c r="CB89" s="131"/>
      <c r="CC89" s="131"/>
      <c r="CD89" s="131"/>
      <c r="CE89" s="131"/>
      <c r="CF89" s="131"/>
      <c r="CG89" s="131"/>
      <c r="CH89" s="131"/>
      <c r="CI89" s="131"/>
      <c r="CJ89" s="131"/>
      <c r="CK89" s="131"/>
      <c r="CL89" s="131"/>
      <c r="CM89" s="131"/>
      <c r="CN89" s="131"/>
      <c r="CO89" s="131"/>
      <c r="CP89" s="131"/>
      <c r="CQ89" s="131"/>
      <c r="CR89" s="131"/>
      <c r="CS89" s="131"/>
      <c r="CT89" s="131"/>
      <c r="CU89" s="131"/>
      <c r="CV89" s="131"/>
      <c r="CW89" s="131"/>
      <c r="CX89" s="131"/>
      <c r="CY89" s="131"/>
      <c r="CZ89" s="131"/>
      <c r="DA89" s="131"/>
      <c r="DB89" s="131"/>
      <c r="DC89" s="131"/>
      <c r="DD89" s="131"/>
      <c r="DE89" s="131"/>
      <c r="DF89" s="131"/>
      <c r="DG89" s="131"/>
      <c r="DH89" s="131"/>
      <c r="DI89" s="131"/>
      <c r="DJ89" s="131"/>
      <c r="DK89" s="131"/>
      <c r="DL89" s="131"/>
      <c r="DM89" s="131"/>
      <c r="DN89" s="131"/>
      <c r="DO89" s="131"/>
      <c r="DP89" s="131"/>
      <c r="DQ89" s="131"/>
      <c r="DR89" s="131"/>
      <c r="DS89" s="131"/>
      <c r="DT89" s="131"/>
      <c r="DU89" s="131"/>
      <c r="DV89" s="131"/>
      <c r="DW89" s="131"/>
      <c r="DX89" s="131"/>
      <c r="DY89" s="131"/>
      <c r="DZ89" s="131"/>
      <c r="EA89" s="131"/>
      <c r="EB89" s="131"/>
      <c r="EC89" s="131"/>
      <c r="ED89" s="131"/>
      <c r="EE89" s="131"/>
      <c r="EF89" s="131"/>
      <c r="EG89" s="131"/>
      <c r="EH89" s="131"/>
      <c r="EI89" s="131"/>
      <c r="EJ89" s="131"/>
      <c r="EK89" s="131"/>
      <c r="EL89" s="131"/>
      <c r="EM89" s="131"/>
      <c r="EN89" s="131"/>
      <c r="EO89" s="131"/>
      <c r="EP89" s="131"/>
      <c r="EQ89" s="131"/>
      <c r="ER89" s="131"/>
      <c r="ES89" s="131"/>
      <c r="ET89" s="131"/>
      <c r="EU89" s="131"/>
      <c r="EV89" s="131"/>
      <c r="EW89" s="131"/>
      <c r="EX89" s="131"/>
      <c r="EY89" s="131"/>
      <c r="EZ89" s="131"/>
      <c r="FA89" s="131"/>
      <c r="FB89" s="131"/>
      <c r="FC89" s="131"/>
      <c r="FD89" s="131"/>
      <c r="FE89" s="131"/>
      <c r="FF89" s="131"/>
      <c r="FG89" s="131"/>
      <c r="FH89" s="131"/>
      <c r="FI89" s="131"/>
      <c r="FJ89" s="131"/>
      <c r="FK89" s="131"/>
      <c r="FL89" s="131"/>
      <c r="FM89" s="131"/>
      <c r="FN89" s="131"/>
      <c r="FO89" s="131"/>
      <c r="FP89" s="131"/>
      <c r="FQ89" s="131"/>
      <c r="FR89" s="131"/>
      <c r="FS89" s="131"/>
      <c r="FT89" s="131"/>
      <c r="FU89" s="131"/>
      <c r="FV89" s="131"/>
      <c r="FW89" s="131"/>
      <c r="FX89" s="131"/>
      <c r="FY89" s="131"/>
      <c r="FZ89" s="131"/>
      <c r="GA89" s="131"/>
      <c r="GB89" s="131"/>
      <c r="GC89" s="131"/>
      <c r="GD89" s="131"/>
      <c r="GE89" s="131"/>
      <c r="GF89" s="131"/>
      <c r="GG89" s="131"/>
      <c r="GH89" s="131"/>
      <c r="GI89" s="131"/>
      <c r="GJ89" s="131"/>
      <c r="GK89" s="131"/>
      <c r="GL89" s="131"/>
      <c r="GM89" s="131"/>
      <c r="GN89" s="131"/>
      <c r="GO89" s="131"/>
      <c r="GP89" s="131"/>
      <c r="GQ89" s="131"/>
      <c r="GR89" s="131"/>
      <c r="GS89" s="131"/>
      <c r="GT89" s="131"/>
      <c r="GU89" s="131"/>
      <c r="GV89" s="131"/>
      <c r="GW89" s="131"/>
      <c r="GX89" s="131"/>
      <c r="GY89" s="131"/>
      <c r="GZ89" s="131"/>
      <c r="HA89" s="131"/>
      <c r="HB89" s="131"/>
      <c r="HC89" s="131"/>
      <c r="HD89" s="131"/>
      <c r="HE89" s="131"/>
      <c r="HF89" s="131"/>
      <c r="HG89" s="131"/>
      <c r="HH89" s="131"/>
      <c r="HI89" s="131"/>
      <c r="HJ89" s="131"/>
      <c r="HK89" s="131"/>
      <c r="HL89" s="131"/>
      <c r="HO89" s="131"/>
      <c r="HP89" s="131"/>
      <c r="HQ89" s="131"/>
    </row>
    <row r="90" spans="1:225" ht="15" thickBot="1" x14ac:dyDescent="0.4">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131"/>
      <c r="AA90" s="131"/>
      <c r="AB90" s="131"/>
      <c r="AC90" s="131"/>
      <c r="AD90" s="131"/>
      <c r="AE90" s="131"/>
      <c r="AF90" s="131"/>
      <c r="AG90" s="131"/>
      <c r="AH90" s="131"/>
      <c r="AI90" s="131"/>
      <c r="AJ90" s="131"/>
      <c r="AK90" s="131"/>
      <c r="AL90" s="131"/>
      <c r="AM90" s="131"/>
      <c r="AN90" s="131"/>
      <c r="AO90" s="131"/>
      <c r="AP90" s="131"/>
      <c r="AQ90" s="131"/>
      <c r="AR90" s="131"/>
      <c r="AS90" s="131"/>
      <c r="AT90" s="131"/>
      <c r="AU90" s="131"/>
      <c r="AV90" s="131"/>
      <c r="AW90" s="131"/>
      <c r="AX90" s="131"/>
      <c r="AY90" s="131"/>
      <c r="AZ90" s="131"/>
      <c r="BA90" s="131"/>
      <c r="BB90" s="131"/>
      <c r="BC90" s="131"/>
      <c r="BD90" s="131"/>
      <c r="BE90" s="131"/>
      <c r="BF90" s="131"/>
      <c r="BG90" s="131"/>
      <c r="BH90" s="131"/>
      <c r="BI90" s="131"/>
      <c r="BJ90" s="131"/>
      <c r="BK90" s="131"/>
      <c r="BL90" s="131"/>
      <c r="BM90" s="131"/>
      <c r="BN90" s="131"/>
      <c r="BO90" s="131"/>
      <c r="BP90" s="131"/>
      <c r="BQ90" s="131"/>
      <c r="BR90" s="131"/>
      <c r="BS90" s="131"/>
      <c r="BT90" s="131"/>
      <c r="BU90" s="131"/>
      <c r="BV90" s="131"/>
      <c r="BW90" s="131"/>
      <c r="BX90" s="131"/>
      <c r="BY90" s="131"/>
      <c r="BZ90" s="131"/>
      <c r="CA90" s="131"/>
      <c r="CB90" s="131"/>
      <c r="CC90" s="131"/>
      <c r="CD90" s="131"/>
      <c r="CE90" s="131"/>
      <c r="CF90" s="131"/>
      <c r="CG90" s="131"/>
      <c r="CH90" s="131"/>
      <c r="CI90" s="131"/>
      <c r="CJ90" s="131"/>
      <c r="CK90" s="131"/>
      <c r="CL90" s="131"/>
      <c r="CM90" s="131"/>
      <c r="CN90" s="131"/>
      <c r="CO90" s="131"/>
      <c r="CP90" s="131"/>
      <c r="CQ90" s="131"/>
      <c r="CR90" s="131"/>
      <c r="CS90" s="131"/>
      <c r="CT90" s="131"/>
      <c r="CU90" s="131"/>
      <c r="CV90" s="131"/>
      <c r="CW90" s="131"/>
      <c r="CX90" s="131"/>
      <c r="CY90" s="131"/>
      <c r="CZ90" s="131"/>
      <c r="DA90" s="131"/>
      <c r="DB90" s="131"/>
      <c r="DC90" s="131"/>
      <c r="DD90" s="131"/>
      <c r="DE90" s="131"/>
      <c r="DF90" s="131"/>
      <c r="DG90" s="131"/>
      <c r="DH90" s="131"/>
      <c r="DI90" s="131"/>
      <c r="DJ90" s="131"/>
      <c r="DK90" s="131"/>
      <c r="DL90" s="131"/>
      <c r="DM90" s="131"/>
      <c r="DN90" s="131"/>
      <c r="DO90" s="131"/>
      <c r="DP90" s="131"/>
      <c r="DQ90" s="131"/>
      <c r="DR90" s="131"/>
      <c r="DS90" s="131"/>
      <c r="DT90" s="131"/>
      <c r="DU90" s="131"/>
      <c r="DV90" s="131"/>
      <c r="DW90" s="131"/>
      <c r="DX90" s="131"/>
      <c r="DY90" s="131"/>
      <c r="DZ90" s="131"/>
      <c r="EA90" s="131"/>
      <c r="EB90" s="131"/>
      <c r="EC90" s="131"/>
      <c r="ED90" s="131"/>
      <c r="EE90" s="131"/>
      <c r="EF90" s="131"/>
      <c r="EG90" s="131"/>
      <c r="EH90" s="131"/>
      <c r="EI90" s="131"/>
      <c r="EJ90" s="131"/>
      <c r="EK90" s="131"/>
      <c r="EL90" s="131"/>
      <c r="EM90" s="131"/>
      <c r="EN90" s="131"/>
      <c r="EO90" s="131"/>
      <c r="EP90" s="131"/>
      <c r="EQ90" s="131"/>
      <c r="ER90" s="131"/>
      <c r="ES90" s="131"/>
      <c r="ET90" s="131"/>
      <c r="EU90" s="131"/>
      <c r="EV90" s="131"/>
      <c r="EW90" s="131"/>
      <c r="EX90" s="131"/>
      <c r="EY90" s="131"/>
      <c r="EZ90" s="131"/>
      <c r="FA90" s="131"/>
      <c r="FB90" s="131"/>
      <c r="FC90" s="131"/>
      <c r="FD90" s="131"/>
      <c r="FE90" s="131"/>
      <c r="FF90" s="131"/>
      <c r="FG90" s="131"/>
      <c r="FH90" s="131"/>
      <c r="FI90" s="131"/>
      <c r="FJ90" s="131"/>
      <c r="FK90" s="131"/>
      <c r="FL90" s="131"/>
      <c r="FM90" s="131"/>
      <c r="FN90" s="131"/>
      <c r="FO90" s="131"/>
      <c r="FP90" s="131"/>
      <c r="FQ90" s="131"/>
      <c r="FR90" s="131"/>
      <c r="FS90" s="131"/>
      <c r="FT90" s="131"/>
      <c r="FU90" s="131"/>
      <c r="FV90" s="131"/>
      <c r="FW90" s="131"/>
      <c r="FX90" s="131"/>
      <c r="FY90" s="131"/>
      <c r="FZ90" s="131"/>
      <c r="GA90" s="131"/>
      <c r="GB90" s="131"/>
      <c r="GC90" s="131"/>
      <c r="GD90" s="131"/>
      <c r="GE90" s="131"/>
      <c r="GF90" s="131"/>
      <c r="GG90" s="131"/>
      <c r="GH90" s="131"/>
      <c r="GI90" s="131"/>
      <c r="GJ90" s="131"/>
      <c r="GK90" s="131"/>
      <c r="GL90" s="131"/>
      <c r="GM90" s="131"/>
      <c r="GN90" s="131"/>
      <c r="GO90" s="131"/>
      <c r="GP90" s="131"/>
      <c r="GQ90" s="131"/>
      <c r="GR90" s="131"/>
      <c r="GS90" s="131"/>
      <c r="GT90" s="131"/>
      <c r="GU90" s="131"/>
      <c r="GV90" s="131"/>
      <c r="GW90" s="131"/>
      <c r="GX90" s="131"/>
      <c r="GY90" s="131"/>
      <c r="GZ90" s="131"/>
      <c r="HA90" s="131"/>
      <c r="HB90" s="131"/>
      <c r="HC90" s="131"/>
      <c r="HD90" s="131"/>
      <c r="HE90" s="131"/>
      <c r="HF90" s="131"/>
      <c r="HG90" s="131"/>
      <c r="HH90" s="131"/>
      <c r="HI90" s="131"/>
      <c r="HJ90" s="131"/>
      <c r="HK90" s="131"/>
      <c r="HL90" s="131"/>
      <c r="HO90" s="131"/>
      <c r="HP90" s="131"/>
      <c r="HQ90" s="131"/>
    </row>
    <row r="91" spans="1:225" ht="15" thickBot="1" x14ac:dyDescent="0.4">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c r="Z91" s="131"/>
      <c r="AA91" s="131"/>
      <c r="AB91" s="131"/>
      <c r="AC91" s="131"/>
      <c r="AD91" s="131"/>
      <c r="AE91" s="131"/>
      <c r="AF91" s="131"/>
      <c r="AG91" s="131"/>
      <c r="AH91" s="131"/>
      <c r="AI91" s="131"/>
      <c r="AJ91" s="131"/>
      <c r="AK91" s="131"/>
      <c r="AL91" s="131"/>
      <c r="AM91" s="131"/>
      <c r="AN91" s="131"/>
      <c r="AO91" s="131"/>
      <c r="AP91" s="131"/>
      <c r="AQ91" s="131"/>
      <c r="AR91" s="131"/>
      <c r="AS91" s="131"/>
      <c r="AT91" s="131"/>
      <c r="AU91" s="131"/>
      <c r="AV91" s="131"/>
      <c r="AW91" s="131"/>
      <c r="AX91" s="131"/>
      <c r="AY91" s="131"/>
      <c r="AZ91" s="131"/>
      <c r="BA91" s="131"/>
      <c r="BB91" s="131"/>
      <c r="BC91" s="131"/>
      <c r="BD91" s="131"/>
      <c r="BE91" s="131"/>
      <c r="BF91" s="131"/>
      <c r="BG91" s="131"/>
      <c r="BH91" s="131"/>
      <c r="BI91" s="131"/>
      <c r="BJ91" s="131"/>
      <c r="BK91" s="131"/>
      <c r="BL91" s="131"/>
      <c r="BM91" s="131"/>
      <c r="BN91" s="131"/>
      <c r="BO91" s="131"/>
      <c r="BP91" s="131"/>
      <c r="BQ91" s="131"/>
      <c r="BR91" s="131"/>
      <c r="BS91" s="131"/>
      <c r="BT91" s="131"/>
      <c r="BU91" s="131"/>
      <c r="BV91" s="131"/>
      <c r="BW91" s="131"/>
      <c r="BX91" s="131"/>
      <c r="BY91" s="131"/>
      <c r="BZ91" s="131"/>
      <c r="CA91" s="131"/>
      <c r="CB91" s="131"/>
      <c r="CC91" s="131"/>
      <c r="CD91" s="131"/>
      <c r="CE91" s="131"/>
      <c r="CF91" s="131"/>
      <c r="CG91" s="131"/>
      <c r="CH91" s="131"/>
      <c r="CI91" s="131"/>
      <c r="CJ91" s="131"/>
      <c r="CK91" s="131"/>
      <c r="CL91" s="131"/>
      <c r="CM91" s="131"/>
      <c r="CN91" s="131"/>
      <c r="CO91" s="131"/>
      <c r="CP91" s="131"/>
      <c r="CQ91" s="131"/>
      <c r="CR91" s="131"/>
      <c r="CS91" s="131"/>
      <c r="CT91" s="131"/>
      <c r="CU91" s="131"/>
      <c r="CV91" s="131"/>
      <c r="CW91" s="131"/>
      <c r="CX91" s="131"/>
      <c r="CY91" s="131"/>
      <c r="CZ91" s="131"/>
      <c r="DA91" s="131"/>
      <c r="DB91" s="131"/>
      <c r="DC91" s="131"/>
      <c r="DD91" s="131"/>
      <c r="DE91" s="131"/>
      <c r="DF91" s="131"/>
      <c r="DG91" s="131"/>
      <c r="DH91" s="131"/>
      <c r="DI91" s="131"/>
      <c r="DJ91" s="131"/>
      <c r="DK91" s="131"/>
      <c r="DL91" s="131"/>
      <c r="DM91" s="131"/>
      <c r="DN91" s="131"/>
      <c r="DO91" s="131"/>
      <c r="DP91" s="131"/>
      <c r="DQ91" s="131"/>
      <c r="DR91" s="131"/>
      <c r="DS91" s="131"/>
      <c r="DT91" s="131"/>
      <c r="DU91" s="131"/>
      <c r="DV91" s="131"/>
      <c r="DW91" s="131"/>
      <c r="DX91" s="131"/>
      <c r="DY91" s="131"/>
      <c r="DZ91" s="131"/>
      <c r="EA91" s="131"/>
      <c r="EB91" s="131"/>
      <c r="EC91" s="131"/>
      <c r="ED91" s="131"/>
      <c r="EE91" s="131"/>
      <c r="EF91" s="131"/>
      <c r="EG91" s="131"/>
      <c r="EH91" s="131"/>
      <c r="EI91" s="131"/>
      <c r="EJ91" s="131"/>
      <c r="EK91" s="131"/>
      <c r="EL91" s="131"/>
      <c r="EM91" s="131"/>
      <c r="EN91" s="131"/>
      <c r="EO91" s="131"/>
      <c r="EP91" s="131"/>
      <c r="EQ91" s="131"/>
      <c r="ER91" s="131"/>
      <c r="ES91" s="131"/>
      <c r="ET91" s="131"/>
      <c r="EU91" s="131"/>
      <c r="EV91" s="131"/>
      <c r="EW91" s="131"/>
      <c r="EX91" s="131"/>
      <c r="EY91" s="131"/>
      <c r="EZ91" s="131"/>
      <c r="FA91" s="131"/>
      <c r="FB91" s="131"/>
      <c r="FC91" s="131"/>
      <c r="FD91" s="131"/>
      <c r="FE91" s="131"/>
      <c r="FF91" s="131"/>
      <c r="FG91" s="131"/>
      <c r="FH91" s="131"/>
      <c r="FI91" s="131"/>
      <c r="FJ91" s="131"/>
      <c r="FK91" s="131"/>
      <c r="FL91" s="131"/>
      <c r="FM91" s="131"/>
      <c r="FN91" s="131"/>
      <c r="FO91" s="131"/>
      <c r="FP91" s="131"/>
      <c r="FQ91" s="131"/>
      <c r="FR91" s="131"/>
      <c r="FS91" s="131"/>
      <c r="FT91" s="131"/>
      <c r="FU91" s="131"/>
      <c r="FV91" s="131"/>
      <c r="FW91" s="131"/>
      <c r="FX91" s="131"/>
      <c r="FY91" s="131"/>
      <c r="FZ91" s="131"/>
      <c r="GA91" s="131"/>
      <c r="GB91" s="131"/>
      <c r="GC91" s="131"/>
      <c r="GD91" s="131"/>
      <c r="GE91" s="131"/>
      <c r="GF91" s="131"/>
      <c r="GG91" s="131"/>
      <c r="GH91" s="131"/>
      <c r="GI91" s="131"/>
      <c r="GJ91" s="131"/>
      <c r="GK91" s="131"/>
      <c r="GL91" s="131"/>
      <c r="GM91" s="131"/>
      <c r="GN91" s="131"/>
      <c r="GO91" s="131"/>
      <c r="GP91" s="131"/>
      <c r="GQ91" s="131"/>
      <c r="GR91" s="131"/>
      <c r="GS91" s="131"/>
      <c r="GT91" s="131"/>
      <c r="GU91" s="131"/>
      <c r="GV91" s="131"/>
      <c r="GW91" s="131"/>
      <c r="GX91" s="131"/>
      <c r="GY91" s="131"/>
      <c r="GZ91" s="131"/>
      <c r="HA91" s="131"/>
      <c r="HB91" s="131"/>
      <c r="HC91" s="131"/>
      <c r="HD91" s="131"/>
      <c r="HE91" s="131"/>
      <c r="HF91" s="131"/>
      <c r="HG91" s="131"/>
      <c r="HH91" s="131"/>
      <c r="HI91" s="131"/>
      <c r="HJ91" s="131"/>
      <c r="HK91" s="131"/>
      <c r="HL91" s="131"/>
      <c r="HO91" s="131"/>
      <c r="HP91" s="131"/>
      <c r="HQ91" s="131"/>
    </row>
    <row r="92" spans="1:225" ht="15" thickBot="1" x14ac:dyDescent="0.4">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131"/>
      <c r="AA92" s="131"/>
      <c r="AB92" s="131"/>
      <c r="AC92" s="131"/>
      <c r="AD92" s="131"/>
      <c r="AE92" s="131"/>
      <c r="AF92" s="131"/>
      <c r="AG92" s="131"/>
      <c r="AH92" s="131"/>
      <c r="AI92" s="131"/>
      <c r="AJ92" s="131"/>
      <c r="AK92" s="131"/>
      <c r="AL92" s="131"/>
      <c r="AM92" s="131"/>
      <c r="AN92" s="131"/>
      <c r="AO92" s="131"/>
      <c r="AP92" s="131"/>
      <c r="AQ92" s="131"/>
      <c r="AR92" s="131"/>
      <c r="AS92" s="131"/>
      <c r="AT92" s="131"/>
      <c r="AU92" s="131"/>
      <c r="AV92" s="131"/>
      <c r="AW92" s="131"/>
      <c r="AX92" s="131"/>
      <c r="AY92" s="131"/>
      <c r="AZ92" s="131"/>
      <c r="BA92" s="131"/>
      <c r="BB92" s="131"/>
      <c r="BC92" s="131"/>
      <c r="BD92" s="131"/>
      <c r="BE92" s="131"/>
      <c r="BF92" s="131"/>
      <c r="BG92" s="131"/>
      <c r="BH92" s="131"/>
      <c r="BI92" s="131"/>
      <c r="BJ92" s="131"/>
      <c r="BK92" s="131"/>
      <c r="BL92" s="131"/>
      <c r="BM92" s="131"/>
      <c r="BN92" s="131"/>
      <c r="BO92" s="131"/>
      <c r="BP92" s="131"/>
      <c r="BQ92" s="131"/>
      <c r="BR92" s="131"/>
      <c r="BS92" s="131"/>
      <c r="BT92" s="131"/>
      <c r="BU92" s="131"/>
      <c r="BV92" s="131"/>
      <c r="BW92" s="131"/>
      <c r="BX92" s="131"/>
      <c r="BY92" s="131"/>
      <c r="BZ92" s="131"/>
      <c r="CA92" s="131"/>
      <c r="CB92" s="131"/>
      <c r="CC92" s="131"/>
      <c r="CD92" s="131"/>
      <c r="CE92" s="131"/>
      <c r="CF92" s="131"/>
      <c r="CG92" s="131"/>
      <c r="CH92" s="131"/>
      <c r="CI92" s="131"/>
      <c r="CJ92" s="131"/>
      <c r="CK92" s="131"/>
      <c r="CL92" s="131"/>
      <c r="CM92" s="131"/>
      <c r="CN92" s="131"/>
      <c r="CO92" s="131"/>
      <c r="CP92" s="131"/>
      <c r="CQ92" s="131"/>
      <c r="CR92" s="131"/>
      <c r="CS92" s="131"/>
      <c r="CT92" s="131"/>
      <c r="CU92" s="131"/>
      <c r="CV92" s="131"/>
      <c r="CW92" s="131"/>
      <c r="CX92" s="131"/>
      <c r="CY92" s="131"/>
      <c r="CZ92" s="131"/>
      <c r="DA92" s="131"/>
      <c r="DB92" s="131"/>
      <c r="DC92" s="131"/>
      <c r="DD92" s="131"/>
      <c r="DE92" s="131"/>
      <c r="DF92" s="131"/>
      <c r="DG92" s="131"/>
      <c r="DH92" s="131"/>
      <c r="DI92" s="131"/>
      <c r="DJ92" s="131"/>
      <c r="DK92" s="131"/>
      <c r="DL92" s="131"/>
      <c r="DM92" s="131"/>
      <c r="DN92" s="131"/>
      <c r="DO92" s="131"/>
      <c r="DP92" s="131"/>
      <c r="DQ92" s="131"/>
      <c r="DR92" s="131"/>
      <c r="DS92" s="131"/>
      <c r="DT92" s="131"/>
      <c r="DU92" s="131"/>
      <c r="DV92" s="131"/>
      <c r="DW92" s="131"/>
      <c r="DX92" s="131"/>
      <c r="DY92" s="131"/>
      <c r="DZ92" s="131"/>
      <c r="EA92" s="131"/>
      <c r="EB92" s="131"/>
      <c r="EC92" s="131"/>
      <c r="ED92" s="131"/>
      <c r="EE92" s="131"/>
      <c r="EF92" s="131"/>
      <c r="EG92" s="131"/>
      <c r="EH92" s="131"/>
      <c r="EI92" s="131"/>
      <c r="EJ92" s="131"/>
      <c r="EK92" s="131"/>
      <c r="EL92" s="131"/>
      <c r="EM92" s="131"/>
      <c r="EN92" s="131"/>
      <c r="EO92" s="131"/>
      <c r="EP92" s="131"/>
      <c r="EQ92" s="131"/>
      <c r="ER92" s="131"/>
      <c r="ES92" s="131"/>
      <c r="ET92" s="131"/>
      <c r="EU92" s="131"/>
      <c r="EV92" s="131"/>
      <c r="EW92" s="131"/>
      <c r="EX92" s="131"/>
      <c r="EY92" s="131"/>
      <c r="EZ92" s="131"/>
      <c r="FA92" s="131"/>
      <c r="FB92" s="131"/>
      <c r="FC92" s="131"/>
      <c r="FD92" s="131"/>
      <c r="FE92" s="131"/>
      <c r="FF92" s="131"/>
      <c r="FG92" s="131"/>
      <c r="FH92" s="131"/>
      <c r="FI92" s="131"/>
      <c r="FJ92" s="131"/>
      <c r="FK92" s="131"/>
      <c r="FL92" s="131"/>
      <c r="FM92" s="131"/>
      <c r="FN92" s="131"/>
      <c r="FO92" s="131"/>
      <c r="FP92" s="131"/>
      <c r="FQ92" s="131"/>
      <c r="FR92" s="131"/>
      <c r="FS92" s="131"/>
      <c r="FT92" s="131"/>
      <c r="FU92" s="131"/>
      <c r="FV92" s="131"/>
      <c r="FW92" s="131"/>
      <c r="FX92" s="131"/>
      <c r="FY92" s="131"/>
      <c r="FZ92" s="131"/>
      <c r="GA92" s="131"/>
      <c r="GB92" s="131"/>
      <c r="GC92" s="131"/>
      <c r="GD92" s="131"/>
      <c r="GE92" s="131"/>
      <c r="GF92" s="131"/>
      <c r="GG92" s="131"/>
      <c r="GH92" s="131"/>
      <c r="GI92" s="131"/>
      <c r="GJ92" s="131"/>
      <c r="GK92" s="131"/>
      <c r="GL92" s="131"/>
      <c r="GM92" s="131"/>
      <c r="GN92" s="131"/>
      <c r="GO92" s="131"/>
      <c r="GP92" s="131"/>
      <c r="GQ92" s="131"/>
      <c r="GR92" s="131"/>
      <c r="GS92" s="131"/>
      <c r="GT92" s="131"/>
      <c r="GU92" s="131"/>
      <c r="GV92" s="131"/>
      <c r="GW92" s="131"/>
      <c r="GX92" s="131"/>
      <c r="GY92" s="131"/>
      <c r="GZ92" s="131"/>
      <c r="HA92" s="131"/>
      <c r="HB92" s="131"/>
      <c r="HC92" s="131"/>
      <c r="HD92" s="131"/>
      <c r="HE92" s="131"/>
      <c r="HF92" s="131"/>
      <c r="HG92" s="131"/>
      <c r="HH92" s="131"/>
      <c r="HI92" s="131"/>
      <c r="HJ92" s="131"/>
      <c r="HK92" s="131"/>
      <c r="HL92" s="131"/>
      <c r="HO92" s="131"/>
      <c r="HP92" s="131"/>
      <c r="HQ92" s="131"/>
    </row>
    <row r="93" spans="1:225" ht="15" thickBot="1" x14ac:dyDescent="0.4">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c r="Z93" s="131"/>
      <c r="AA93" s="131"/>
      <c r="AB93" s="131"/>
      <c r="AC93" s="131"/>
      <c r="AD93" s="131"/>
      <c r="AE93" s="131"/>
      <c r="AF93" s="131"/>
      <c r="AG93" s="131"/>
      <c r="AH93" s="131"/>
      <c r="AI93" s="131"/>
      <c r="AJ93" s="131"/>
      <c r="AK93" s="131"/>
      <c r="AL93" s="131"/>
      <c r="AM93" s="131"/>
      <c r="AN93" s="131"/>
      <c r="AO93" s="131"/>
      <c r="AP93" s="131"/>
      <c r="AQ93" s="131"/>
      <c r="AR93" s="131"/>
      <c r="AS93" s="131"/>
      <c r="AT93" s="131"/>
      <c r="AU93" s="131"/>
      <c r="AV93" s="131"/>
      <c r="AW93" s="131"/>
      <c r="AX93" s="131"/>
      <c r="AY93" s="131"/>
      <c r="AZ93" s="131"/>
      <c r="BA93" s="131"/>
      <c r="BB93" s="131"/>
      <c r="BC93" s="131"/>
      <c r="BD93" s="131"/>
      <c r="BE93" s="131"/>
      <c r="BF93" s="131"/>
      <c r="BG93" s="131"/>
      <c r="BH93" s="131"/>
      <c r="BI93" s="131"/>
      <c r="BJ93" s="131"/>
      <c r="BK93" s="131"/>
      <c r="BL93" s="131"/>
      <c r="BM93" s="131"/>
      <c r="BN93" s="131"/>
      <c r="BO93" s="131"/>
      <c r="BP93" s="131"/>
      <c r="BQ93" s="131"/>
      <c r="BR93" s="131"/>
      <c r="BS93" s="131"/>
      <c r="BT93" s="131"/>
      <c r="BU93" s="131"/>
      <c r="BV93" s="131"/>
      <c r="BW93" s="131"/>
      <c r="BX93" s="131"/>
      <c r="BY93" s="131"/>
      <c r="BZ93" s="131"/>
      <c r="CA93" s="131"/>
      <c r="CB93" s="131"/>
      <c r="CC93" s="131"/>
      <c r="CD93" s="131"/>
      <c r="CE93" s="131"/>
      <c r="CF93" s="131"/>
      <c r="CG93" s="131"/>
      <c r="CH93" s="131"/>
      <c r="CI93" s="131"/>
      <c r="CJ93" s="131"/>
      <c r="CK93" s="131"/>
      <c r="CL93" s="131"/>
      <c r="CM93" s="131"/>
      <c r="CN93" s="131"/>
      <c r="CO93" s="131"/>
      <c r="CP93" s="131"/>
      <c r="CQ93" s="131"/>
      <c r="CR93" s="131"/>
      <c r="CS93" s="131"/>
      <c r="CT93" s="131"/>
      <c r="CU93" s="131"/>
      <c r="CV93" s="131"/>
      <c r="CW93" s="131"/>
      <c r="CX93" s="131"/>
      <c r="CY93" s="131"/>
      <c r="CZ93" s="131"/>
      <c r="DA93" s="131"/>
      <c r="DB93" s="131"/>
      <c r="DC93" s="131"/>
      <c r="DD93" s="131"/>
      <c r="DE93" s="131"/>
      <c r="DF93" s="131"/>
      <c r="DG93" s="131"/>
      <c r="DH93" s="131"/>
      <c r="DI93" s="131"/>
      <c r="DJ93" s="131"/>
      <c r="DK93" s="131"/>
      <c r="DL93" s="131"/>
      <c r="DM93" s="131"/>
      <c r="DN93" s="131"/>
      <c r="DO93" s="131"/>
      <c r="DP93" s="131"/>
      <c r="DQ93" s="131"/>
      <c r="DR93" s="131"/>
      <c r="DS93" s="131"/>
      <c r="DT93" s="131"/>
      <c r="DU93" s="131"/>
      <c r="DV93" s="131"/>
      <c r="DW93" s="131"/>
      <c r="DX93" s="131"/>
      <c r="DY93" s="131"/>
      <c r="DZ93" s="131"/>
      <c r="EA93" s="131"/>
      <c r="EB93" s="131"/>
      <c r="EC93" s="131"/>
      <c r="ED93" s="131"/>
      <c r="EE93" s="131"/>
      <c r="EF93" s="131"/>
      <c r="EG93" s="131"/>
      <c r="EH93" s="131"/>
      <c r="EI93" s="131"/>
      <c r="EJ93" s="131"/>
      <c r="EK93" s="131"/>
      <c r="EL93" s="131"/>
      <c r="EM93" s="131"/>
      <c r="EN93" s="131"/>
      <c r="EO93" s="131"/>
      <c r="EP93" s="131"/>
      <c r="EQ93" s="131"/>
      <c r="ER93" s="131"/>
      <c r="ES93" s="131"/>
      <c r="ET93" s="131"/>
      <c r="EU93" s="131"/>
      <c r="EV93" s="131"/>
      <c r="EW93" s="131"/>
      <c r="EX93" s="131"/>
      <c r="EY93" s="131"/>
      <c r="EZ93" s="131"/>
      <c r="FA93" s="131"/>
      <c r="FB93" s="131"/>
      <c r="FC93" s="131"/>
      <c r="FD93" s="131"/>
      <c r="FE93" s="131"/>
      <c r="FF93" s="131"/>
      <c r="FG93" s="131"/>
      <c r="FH93" s="131"/>
      <c r="FI93" s="131"/>
      <c r="FJ93" s="131"/>
      <c r="FK93" s="131"/>
      <c r="FL93" s="131"/>
      <c r="FM93" s="131"/>
      <c r="FN93" s="131"/>
      <c r="FO93" s="131"/>
      <c r="FP93" s="131"/>
      <c r="FQ93" s="131"/>
      <c r="FR93" s="131"/>
      <c r="FS93" s="131"/>
      <c r="FT93" s="131"/>
      <c r="FU93" s="131"/>
      <c r="FV93" s="131"/>
      <c r="FW93" s="131"/>
      <c r="FX93" s="131"/>
      <c r="FY93" s="131"/>
      <c r="FZ93" s="131"/>
      <c r="GA93" s="131"/>
      <c r="GB93" s="131"/>
      <c r="GC93" s="131"/>
      <c r="GD93" s="131"/>
      <c r="GE93" s="131"/>
      <c r="GF93" s="131"/>
      <c r="GG93" s="131"/>
      <c r="GH93" s="131"/>
      <c r="GI93" s="131"/>
      <c r="GJ93" s="131"/>
      <c r="GK93" s="131"/>
      <c r="GL93" s="131"/>
      <c r="GM93" s="131"/>
      <c r="GN93" s="131"/>
      <c r="GO93" s="131"/>
      <c r="GP93" s="131"/>
      <c r="GQ93" s="131"/>
      <c r="GR93" s="131"/>
      <c r="GS93" s="131"/>
      <c r="GT93" s="131"/>
      <c r="GU93" s="131"/>
      <c r="GV93" s="131"/>
      <c r="GW93" s="131"/>
      <c r="GX93" s="131"/>
      <c r="GY93" s="131"/>
      <c r="GZ93" s="131"/>
      <c r="HA93" s="131"/>
      <c r="HB93" s="131"/>
      <c r="HC93" s="131"/>
      <c r="HD93" s="131"/>
      <c r="HE93" s="131"/>
      <c r="HF93" s="131"/>
      <c r="HG93" s="131"/>
      <c r="HH93" s="131"/>
      <c r="HI93" s="131"/>
      <c r="HJ93" s="131"/>
      <c r="HK93" s="131"/>
      <c r="HL93" s="131"/>
      <c r="HO93" s="131"/>
      <c r="HP93" s="131"/>
      <c r="HQ93" s="131"/>
    </row>
    <row r="94" spans="1:225" ht="15" thickBot="1" x14ac:dyDescent="0.4">
      <c r="A94" s="131"/>
      <c r="B94" s="131"/>
      <c r="C94" s="131"/>
      <c r="D94" s="131"/>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1"/>
      <c r="AQ94" s="131"/>
      <c r="AR94" s="131"/>
      <c r="AS94" s="131"/>
      <c r="AT94" s="131"/>
      <c r="AU94" s="131"/>
      <c r="AV94" s="131"/>
      <c r="AW94" s="131"/>
      <c r="AX94" s="131"/>
      <c r="AY94" s="131"/>
      <c r="AZ94" s="131"/>
      <c r="BA94" s="131"/>
      <c r="BB94" s="131"/>
      <c r="BC94" s="131"/>
      <c r="BD94" s="131"/>
      <c r="BE94" s="131"/>
      <c r="BF94" s="131"/>
      <c r="BG94" s="131"/>
      <c r="BH94" s="131"/>
      <c r="BI94" s="131"/>
      <c r="BJ94" s="131"/>
      <c r="BK94" s="131"/>
      <c r="BL94" s="131"/>
      <c r="BM94" s="131"/>
      <c r="BN94" s="131"/>
      <c r="BO94" s="131"/>
      <c r="BP94" s="131"/>
      <c r="BQ94" s="131"/>
      <c r="BR94" s="131"/>
      <c r="BS94" s="131"/>
      <c r="BT94" s="131"/>
      <c r="BU94" s="131"/>
      <c r="BV94" s="131"/>
      <c r="BW94" s="131"/>
      <c r="BX94" s="131"/>
      <c r="BY94" s="131"/>
      <c r="BZ94" s="131"/>
      <c r="CA94" s="131"/>
      <c r="CB94" s="131"/>
      <c r="CC94" s="131"/>
      <c r="CD94" s="131"/>
      <c r="CE94" s="131"/>
      <c r="CF94" s="131"/>
      <c r="CG94" s="131"/>
      <c r="CH94" s="131"/>
      <c r="CI94" s="131"/>
      <c r="CJ94" s="131"/>
      <c r="CK94" s="131"/>
      <c r="CL94" s="131"/>
      <c r="CM94" s="131"/>
      <c r="CN94" s="131"/>
      <c r="CO94" s="131"/>
      <c r="CP94" s="131"/>
      <c r="CQ94" s="131"/>
      <c r="CR94" s="131"/>
      <c r="CS94" s="131"/>
      <c r="CT94" s="131"/>
      <c r="CU94" s="131"/>
      <c r="CV94" s="131"/>
      <c r="CW94" s="131"/>
      <c r="CX94" s="131"/>
      <c r="CY94" s="131"/>
      <c r="CZ94" s="131"/>
      <c r="DA94" s="131"/>
      <c r="DB94" s="131"/>
      <c r="DC94" s="131"/>
      <c r="DD94" s="131"/>
      <c r="DE94" s="131"/>
      <c r="DF94" s="131"/>
      <c r="DG94" s="131"/>
      <c r="DH94" s="131"/>
      <c r="DI94" s="131"/>
      <c r="DJ94" s="131"/>
      <c r="DK94" s="131"/>
      <c r="DL94" s="131"/>
      <c r="DM94" s="131"/>
      <c r="DN94" s="131"/>
      <c r="DO94" s="131"/>
      <c r="DP94" s="131"/>
      <c r="DQ94" s="131"/>
      <c r="DR94" s="131"/>
      <c r="DS94" s="131"/>
      <c r="DT94" s="131"/>
      <c r="DU94" s="131"/>
      <c r="DV94" s="131"/>
      <c r="DW94" s="131"/>
      <c r="DX94" s="131"/>
      <c r="DY94" s="131"/>
      <c r="DZ94" s="131"/>
      <c r="EA94" s="131"/>
      <c r="EB94" s="131"/>
      <c r="EC94" s="131"/>
      <c r="ED94" s="131"/>
      <c r="EE94" s="131"/>
      <c r="EF94" s="131"/>
      <c r="EG94" s="131"/>
      <c r="EH94" s="131"/>
      <c r="EI94" s="131"/>
      <c r="EJ94" s="131"/>
      <c r="EK94" s="131"/>
      <c r="EL94" s="131"/>
      <c r="EM94" s="131"/>
      <c r="EN94" s="131"/>
      <c r="EO94" s="131"/>
      <c r="EP94" s="131"/>
      <c r="EQ94" s="131"/>
      <c r="ER94" s="131"/>
      <c r="ES94" s="131"/>
      <c r="ET94" s="131"/>
      <c r="EU94" s="131"/>
      <c r="EV94" s="131"/>
      <c r="EW94" s="131"/>
      <c r="EX94" s="131"/>
      <c r="EY94" s="131"/>
      <c r="EZ94" s="131"/>
      <c r="FA94" s="131"/>
      <c r="FB94" s="131"/>
      <c r="FC94" s="131"/>
      <c r="FD94" s="131"/>
      <c r="FE94" s="131"/>
      <c r="FF94" s="131"/>
      <c r="FG94" s="131"/>
      <c r="FH94" s="131"/>
      <c r="FI94" s="131"/>
      <c r="FJ94" s="131"/>
      <c r="FK94" s="131"/>
      <c r="FL94" s="131"/>
      <c r="FM94" s="131"/>
      <c r="FN94" s="131"/>
      <c r="FO94" s="131"/>
      <c r="FP94" s="131"/>
      <c r="FQ94" s="131"/>
      <c r="FR94" s="131"/>
      <c r="FS94" s="131"/>
      <c r="FT94" s="131"/>
      <c r="FU94" s="131"/>
      <c r="FV94" s="131"/>
      <c r="FW94" s="131"/>
      <c r="FX94" s="131"/>
      <c r="FY94" s="131"/>
      <c r="FZ94" s="131"/>
      <c r="GA94" s="131"/>
      <c r="GB94" s="131"/>
      <c r="GC94" s="131"/>
      <c r="GD94" s="131"/>
      <c r="GE94" s="131"/>
      <c r="GF94" s="131"/>
      <c r="GG94" s="131"/>
      <c r="GH94" s="131"/>
      <c r="GI94" s="131"/>
      <c r="GJ94" s="131"/>
      <c r="GK94" s="131"/>
      <c r="GL94" s="131"/>
      <c r="GM94" s="131"/>
      <c r="GN94" s="131"/>
      <c r="GO94" s="131"/>
      <c r="GP94" s="131"/>
      <c r="GQ94" s="131"/>
      <c r="GR94" s="131"/>
      <c r="GS94" s="131"/>
      <c r="GT94" s="131"/>
      <c r="GU94" s="131"/>
      <c r="GV94" s="131"/>
      <c r="GW94" s="131"/>
      <c r="GX94" s="131"/>
      <c r="GY94" s="131"/>
      <c r="GZ94" s="131"/>
      <c r="HA94" s="131"/>
      <c r="HB94" s="131"/>
      <c r="HC94" s="131"/>
      <c r="HD94" s="131"/>
      <c r="HE94" s="131"/>
      <c r="HF94" s="131"/>
      <c r="HG94" s="131"/>
      <c r="HH94" s="131"/>
      <c r="HI94" s="131"/>
      <c r="HJ94" s="131"/>
      <c r="HK94" s="131"/>
      <c r="HL94" s="131"/>
      <c r="HO94" s="131"/>
      <c r="HP94" s="131"/>
      <c r="HQ94" s="131"/>
    </row>
    <row r="95" spans="1:225" ht="15" thickBot="1" x14ac:dyDescent="0.4">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131"/>
      <c r="AV95" s="131"/>
      <c r="AW95" s="131"/>
      <c r="AX95" s="131"/>
      <c r="AY95" s="131"/>
      <c r="AZ95" s="131"/>
      <c r="BA95" s="131"/>
      <c r="BB95" s="131"/>
      <c r="BC95" s="131"/>
      <c r="BD95" s="131"/>
      <c r="BE95" s="131"/>
      <c r="BF95" s="131"/>
      <c r="BG95" s="131"/>
      <c r="BH95" s="131"/>
      <c r="BI95" s="131"/>
      <c r="BJ95" s="131"/>
      <c r="BK95" s="131"/>
      <c r="BL95" s="131"/>
      <c r="BM95" s="131"/>
      <c r="BN95" s="131"/>
      <c r="BO95" s="131"/>
      <c r="BP95" s="131"/>
      <c r="BQ95" s="131"/>
      <c r="BR95" s="131"/>
      <c r="BS95" s="131"/>
      <c r="BT95" s="131"/>
      <c r="BU95" s="131"/>
      <c r="BV95" s="131"/>
      <c r="BW95" s="131"/>
      <c r="BX95" s="131"/>
      <c r="BY95" s="131"/>
      <c r="BZ95" s="131"/>
      <c r="CA95" s="131"/>
      <c r="CB95" s="131"/>
      <c r="CC95" s="131"/>
      <c r="CD95" s="131"/>
      <c r="CE95" s="131"/>
      <c r="CF95" s="131"/>
      <c r="CG95" s="131"/>
      <c r="CH95" s="131"/>
      <c r="CI95" s="131"/>
      <c r="CJ95" s="131"/>
      <c r="CK95" s="131"/>
      <c r="CL95" s="131"/>
      <c r="CM95" s="131"/>
      <c r="CN95" s="131"/>
      <c r="CO95" s="131"/>
      <c r="CP95" s="131"/>
      <c r="CQ95" s="131"/>
      <c r="CR95" s="131"/>
      <c r="CS95" s="131"/>
      <c r="CT95" s="131"/>
      <c r="CU95" s="131"/>
      <c r="CV95" s="131"/>
      <c r="CW95" s="131"/>
      <c r="CX95" s="131"/>
      <c r="CY95" s="131"/>
      <c r="CZ95" s="131"/>
      <c r="DA95" s="131"/>
      <c r="DB95" s="131"/>
      <c r="DC95" s="131"/>
      <c r="DD95" s="131"/>
      <c r="DE95" s="131"/>
      <c r="DF95" s="131"/>
      <c r="DG95" s="131"/>
      <c r="DH95" s="131"/>
      <c r="DI95" s="131"/>
      <c r="DJ95" s="131"/>
      <c r="DK95" s="131"/>
      <c r="DL95" s="131"/>
      <c r="DM95" s="131"/>
      <c r="DN95" s="131"/>
      <c r="DO95" s="131"/>
      <c r="DP95" s="131"/>
      <c r="DQ95" s="131"/>
      <c r="DR95" s="131"/>
      <c r="DS95" s="131"/>
      <c r="DT95" s="131"/>
      <c r="DU95" s="131"/>
      <c r="DV95" s="131"/>
      <c r="DW95" s="131"/>
      <c r="DX95" s="131"/>
      <c r="DY95" s="131"/>
      <c r="DZ95" s="131"/>
      <c r="EA95" s="131"/>
      <c r="EB95" s="131"/>
      <c r="EC95" s="131"/>
      <c r="ED95" s="131"/>
      <c r="EE95" s="131"/>
      <c r="EF95" s="131"/>
      <c r="EG95" s="131"/>
      <c r="EH95" s="131"/>
      <c r="EI95" s="131"/>
      <c r="EJ95" s="131"/>
      <c r="EK95" s="131"/>
      <c r="EL95" s="131"/>
      <c r="EM95" s="131"/>
      <c r="EN95" s="131"/>
      <c r="EO95" s="131"/>
      <c r="EP95" s="131"/>
      <c r="EQ95" s="131"/>
      <c r="ER95" s="131"/>
      <c r="ES95" s="131"/>
      <c r="ET95" s="131"/>
      <c r="EU95" s="131"/>
      <c r="EV95" s="131"/>
      <c r="EW95" s="131"/>
      <c r="EX95" s="131"/>
      <c r="EY95" s="131"/>
      <c r="EZ95" s="131"/>
      <c r="FA95" s="131"/>
      <c r="FB95" s="131"/>
      <c r="FC95" s="131"/>
      <c r="FD95" s="131"/>
      <c r="FE95" s="131"/>
      <c r="FF95" s="131"/>
      <c r="FG95" s="131"/>
      <c r="FH95" s="131"/>
      <c r="FI95" s="131"/>
      <c r="FJ95" s="131"/>
      <c r="FK95" s="131"/>
      <c r="FL95" s="131"/>
      <c r="FM95" s="131"/>
      <c r="FN95" s="131"/>
      <c r="FO95" s="131"/>
      <c r="FP95" s="131"/>
      <c r="FQ95" s="131"/>
      <c r="FR95" s="131"/>
      <c r="FS95" s="131"/>
      <c r="FT95" s="131"/>
      <c r="FU95" s="131"/>
      <c r="FV95" s="131"/>
      <c r="FW95" s="131"/>
      <c r="FX95" s="131"/>
      <c r="FY95" s="131"/>
      <c r="FZ95" s="131"/>
      <c r="GA95" s="131"/>
      <c r="GB95" s="131"/>
      <c r="GC95" s="131"/>
      <c r="GD95" s="131"/>
      <c r="GE95" s="131"/>
      <c r="GF95" s="131"/>
      <c r="GG95" s="131"/>
      <c r="GH95" s="131"/>
      <c r="GI95" s="131"/>
      <c r="GJ95" s="131"/>
      <c r="GK95" s="131"/>
      <c r="GL95" s="131"/>
      <c r="GM95" s="131"/>
      <c r="GN95" s="131"/>
      <c r="GO95" s="131"/>
      <c r="GP95" s="131"/>
      <c r="GQ95" s="131"/>
      <c r="GR95" s="131"/>
      <c r="GS95" s="131"/>
      <c r="GT95" s="131"/>
      <c r="GU95" s="131"/>
      <c r="GV95" s="131"/>
      <c r="GW95" s="131"/>
      <c r="GX95" s="131"/>
      <c r="GY95" s="131"/>
      <c r="GZ95" s="131"/>
      <c r="HA95" s="131"/>
      <c r="HB95" s="131"/>
      <c r="HC95" s="131"/>
      <c r="HD95" s="131"/>
      <c r="HE95" s="131"/>
      <c r="HF95" s="131"/>
      <c r="HG95" s="131"/>
      <c r="HH95" s="131"/>
      <c r="HI95" s="131"/>
      <c r="HJ95" s="131"/>
      <c r="HK95" s="131"/>
      <c r="HL95" s="131"/>
      <c r="HO95" s="131"/>
      <c r="HP95" s="131"/>
      <c r="HQ95" s="131"/>
    </row>
    <row r="96" spans="1:225" ht="15" thickBot="1" x14ac:dyDescent="0.4">
      <c r="A96" s="131"/>
      <c r="B96" s="131"/>
      <c r="C96" s="131"/>
      <c r="D96" s="131"/>
      <c r="E96" s="131"/>
      <c r="F96" s="131"/>
      <c r="G96" s="131"/>
      <c r="H96" s="131"/>
      <c r="I96" s="131"/>
      <c r="J96" s="131"/>
      <c r="K96" s="131"/>
      <c r="L96" s="131"/>
      <c r="M96" s="131"/>
      <c r="N96" s="131"/>
      <c r="O96" s="131"/>
      <c r="P96" s="131"/>
      <c r="Q96" s="131"/>
      <c r="R96" s="131"/>
      <c r="S96" s="131"/>
      <c r="T96" s="131"/>
      <c r="U96" s="131"/>
      <c r="V96" s="131"/>
      <c r="W96" s="131"/>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131"/>
      <c r="AT96" s="131"/>
      <c r="AU96" s="131"/>
      <c r="AV96" s="131"/>
      <c r="AW96" s="131"/>
      <c r="AX96" s="131"/>
      <c r="AY96" s="131"/>
      <c r="AZ96" s="131"/>
      <c r="BA96" s="131"/>
      <c r="BB96" s="131"/>
      <c r="BC96" s="131"/>
      <c r="BD96" s="131"/>
      <c r="BE96" s="131"/>
      <c r="BF96" s="131"/>
      <c r="BG96" s="131"/>
      <c r="BH96" s="131"/>
      <c r="BI96" s="131"/>
      <c r="BJ96" s="131"/>
      <c r="BK96" s="131"/>
      <c r="BL96" s="131"/>
      <c r="BM96" s="131"/>
      <c r="BN96" s="131"/>
      <c r="BO96" s="131"/>
      <c r="BP96" s="131"/>
      <c r="BQ96" s="131"/>
      <c r="BR96" s="131"/>
      <c r="BS96" s="131"/>
      <c r="BT96" s="131"/>
      <c r="BU96" s="131"/>
      <c r="BV96" s="131"/>
      <c r="BW96" s="131"/>
      <c r="BX96" s="131"/>
      <c r="BY96" s="131"/>
      <c r="BZ96" s="131"/>
      <c r="CA96" s="131"/>
      <c r="CB96" s="131"/>
      <c r="CC96" s="131"/>
      <c r="CD96" s="131"/>
      <c r="CE96" s="131"/>
      <c r="CF96" s="131"/>
      <c r="CG96" s="131"/>
      <c r="CH96" s="131"/>
      <c r="CI96" s="131"/>
      <c r="CJ96" s="131"/>
      <c r="CK96" s="131"/>
      <c r="CL96" s="131"/>
      <c r="CM96" s="131"/>
      <c r="CN96" s="131"/>
      <c r="CO96" s="131"/>
      <c r="CP96" s="131"/>
      <c r="CQ96" s="131"/>
      <c r="CR96" s="131"/>
      <c r="CS96" s="131"/>
      <c r="CT96" s="131"/>
      <c r="CU96" s="131"/>
      <c r="CV96" s="131"/>
      <c r="CW96" s="131"/>
      <c r="CX96" s="131"/>
      <c r="CY96" s="131"/>
      <c r="CZ96" s="131"/>
      <c r="DA96" s="131"/>
      <c r="DB96" s="131"/>
      <c r="DC96" s="131"/>
      <c r="DD96" s="131"/>
      <c r="DE96" s="131"/>
      <c r="DF96" s="131"/>
      <c r="DG96" s="131"/>
      <c r="DH96" s="131"/>
      <c r="DI96" s="131"/>
      <c r="DJ96" s="131"/>
      <c r="DK96" s="131"/>
      <c r="DL96" s="131"/>
      <c r="DM96" s="131"/>
      <c r="DN96" s="131"/>
      <c r="DO96" s="131"/>
      <c r="DP96" s="131"/>
      <c r="DQ96" s="131"/>
      <c r="DR96" s="131"/>
      <c r="DS96" s="131"/>
      <c r="DT96" s="131"/>
      <c r="DU96" s="131"/>
      <c r="DV96" s="131"/>
      <c r="DW96" s="131"/>
      <c r="DX96" s="131"/>
      <c r="DY96" s="131"/>
      <c r="DZ96" s="131"/>
      <c r="EA96" s="131"/>
      <c r="EB96" s="131"/>
      <c r="EC96" s="131"/>
      <c r="ED96" s="131"/>
      <c r="EE96" s="131"/>
      <c r="EF96" s="131"/>
      <c r="EG96" s="131"/>
      <c r="EH96" s="131"/>
      <c r="EI96" s="131"/>
      <c r="EJ96" s="131"/>
      <c r="EK96" s="131"/>
      <c r="EL96" s="131"/>
      <c r="EM96" s="131"/>
      <c r="EN96" s="131"/>
      <c r="EO96" s="131"/>
      <c r="EP96" s="131"/>
      <c r="EQ96" s="131"/>
      <c r="ER96" s="131"/>
      <c r="ES96" s="131"/>
      <c r="ET96" s="131"/>
      <c r="EU96" s="131"/>
      <c r="EV96" s="131"/>
      <c r="EW96" s="131"/>
      <c r="EX96" s="131"/>
      <c r="EY96" s="131"/>
      <c r="EZ96" s="131"/>
      <c r="FA96" s="131"/>
      <c r="FB96" s="131"/>
      <c r="FC96" s="131"/>
      <c r="FD96" s="131"/>
      <c r="FE96" s="131"/>
      <c r="FF96" s="131"/>
      <c r="FG96" s="131"/>
      <c r="FH96" s="131"/>
      <c r="FI96" s="131"/>
      <c r="FJ96" s="131"/>
      <c r="FK96" s="131"/>
      <c r="FL96" s="131"/>
      <c r="FM96" s="131"/>
      <c r="FN96" s="131"/>
      <c r="FO96" s="131"/>
      <c r="FP96" s="131"/>
      <c r="FQ96" s="131"/>
      <c r="FR96" s="131"/>
      <c r="FS96" s="131"/>
      <c r="FT96" s="131"/>
      <c r="FU96" s="131"/>
      <c r="FV96" s="131"/>
      <c r="FW96" s="131"/>
      <c r="FX96" s="131"/>
      <c r="FY96" s="131"/>
      <c r="FZ96" s="131"/>
      <c r="GA96" s="131"/>
      <c r="GB96" s="131"/>
      <c r="GC96" s="131"/>
      <c r="GD96" s="131"/>
      <c r="GE96" s="131"/>
      <c r="GF96" s="131"/>
      <c r="GG96" s="131"/>
      <c r="GH96" s="131"/>
      <c r="GI96" s="131"/>
      <c r="GJ96" s="131"/>
      <c r="GK96" s="131"/>
      <c r="GL96" s="131"/>
      <c r="GM96" s="131"/>
      <c r="GN96" s="131"/>
      <c r="GO96" s="131"/>
      <c r="GP96" s="131"/>
      <c r="GQ96" s="131"/>
      <c r="GR96" s="131"/>
      <c r="GS96" s="131"/>
      <c r="GT96" s="131"/>
      <c r="GU96" s="131"/>
      <c r="GV96" s="131"/>
      <c r="GW96" s="131"/>
      <c r="GX96" s="131"/>
      <c r="GY96" s="131"/>
      <c r="GZ96" s="131"/>
      <c r="HA96" s="131"/>
      <c r="HB96" s="131"/>
      <c r="HC96" s="131"/>
      <c r="HD96" s="131"/>
      <c r="HE96" s="131"/>
      <c r="HF96" s="131"/>
      <c r="HG96" s="131"/>
      <c r="HH96" s="131"/>
      <c r="HI96" s="131"/>
      <c r="HJ96" s="131"/>
      <c r="HK96" s="131"/>
      <c r="HL96" s="131"/>
      <c r="HO96" s="131"/>
      <c r="HP96" s="131"/>
      <c r="HQ96" s="131"/>
    </row>
    <row r="97" spans="1:225" ht="15" thickBot="1" x14ac:dyDescent="0.4">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c r="Z97" s="131"/>
      <c r="AA97" s="131"/>
      <c r="AB97" s="131"/>
      <c r="AC97" s="131"/>
      <c r="AD97" s="131"/>
      <c r="AE97" s="131"/>
      <c r="AF97" s="131"/>
      <c r="AG97" s="131"/>
      <c r="AH97" s="131"/>
      <c r="AI97" s="131"/>
      <c r="AJ97" s="131"/>
      <c r="AK97" s="131"/>
      <c r="AL97" s="131"/>
      <c r="AM97" s="131"/>
      <c r="AN97" s="131"/>
      <c r="AO97" s="131"/>
      <c r="AP97" s="131"/>
      <c r="AQ97" s="131"/>
      <c r="AR97" s="131"/>
      <c r="AS97" s="131"/>
      <c r="AT97" s="131"/>
      <c r="AU97" s="131"/>
      <c r="AV97" s="131"/>
      <c r="AW97" s="131"/>
      <c r="AX97" s="131"/>
      <c r="AY97" s="131"/>
      <c r="AZ97" s="131"/>
      <c r="BA97" s="131"/>
      <c r="BB97" s="131"/>
      <c r="BC97" s="131"/>
      <c r="BD97" s="131"/>
      <c r="BE97" s="131"/>
      <c r="BF97" s="131"/>
      <c r="BG97" s="131"/>
      <c r="BH97" s="131"/>
      <c r="BI97" s="131"/>
      <c r="BJ97" s="131"/>
      <c r="BK97" s="131"/>
      <c r="BL97" s="131"/>
      <c r="BM97" s="131"/>
      <c r="BN97" s="131"/>
      <c r="BO97" s="131"/>
      <c r="BP97" s="131"/>
      <c r="BQ97" s="131"/>
      <c r="BR97" s="131"/>
      <c r="BS97" s="131"/>
      <c r="BT97" s="131"/>
      <c r="BU97" s="131"/>
      <c r="BV97" s="131"/>
      <c r="BW97" s="131"/>
      <c r="BX97" s="131"/>
      <c r="BY97" s="131"/>
      <c r="BZ97" s="131"/>
      <c r="CA97" s="131"/>
      <c r="CB97" s="131"/>
      <c r="CC97" s="131"/>
      <c r="CD97" s="131"/>
      <c r="CE97" s="131"/>
      <c r="CF97" s="131"/>
      <c r="CG97" s="131"/>
      <c r="CH97" s="131"/>
      <c r="CI97" s="131"/>
      <c r="CJ97" s="131"/>
      <c r="CK97" s="131"/>
      <c r="CL97" s="131"/>
      <c r="CM97" s="131"/>
      <c r="CN97" s="131"/>
      <c r="CO97" s="131"/>
      <c r="CP97" s="131"/>
      <c r="CQ97" s="131"/>
      <c r="CR97" s="131"/>
      <c r="CS97" s="131"/>
      <c r="CT97" s="131"/>
      <c r="CU97" s="131"/>
      <c r="CV97" s="131"/>
      <c r="CW97" s="131"/>
      <c r="CX97" s="131"/>
      <c r="CY97" s="131"/>
      <c r="CZ97" s="131"/>
      <c r="DA97" s="131"/>
      <c r="DB97" s="131"/>
      <c r="DC97" s="131"/>
      <c r="DD97" s="131"/>
      <c r="DE97" s="131"/>
      <c r="DF97" s="131"/>
      <c r="DG97" s="131"/>
      <c r="DH97" s="131"/>
      <c r="DI97" s="131"/>
      <c r="DJ97" s="131"/>
      <c r="DK97" s="131"/>
      <c r="DL97" s="131"/>
      <c r="DM97" s="131"/>
      <c r="DN97" s="131"/>
      <c r="DO97" s="131"/>
      <c r="DP97" s="131"/>
      <c r="DQ97" s="131"/>
      <c r="DR97" s="131"/>
      <c r="DS97" s="131"/>
      <c r="DT97" s="131"/>
      <c r="DU97" s="131"/>
      <c r="DV97" s="131"/>
      <c r="DW97" s="131"/>
      <c r="DX97" s="131"/>
      <c r="DY97" s="131"/>
      <c r="DZ97" s="131"/>
      <c r="EA97" s="131"/>
      <c r="EB97" s="131"/>
      <c r="EC97" s="131"/>
      <c r="ED97" s="131"/>
      <c r="EE97" s="131"/>
      <c r="EF97" s="131"/>
      <c r="EG97" s="131"/>
      <c r="EH97" s="131"/>
      <c r="EI97" s="131"/>
      <c r="EJ97" s="131"/>
      <c r="EK97" s="131"/>
      <c r="EL97" s="131"/>
      <c r="EM97" s="131"/>
      <c r="EN97" s="131"/>
      <c r="EO97" s="131"/>
      <c r="EP97" s="131"/>
      <c r="EQ97" s="131"/>
      <c r="ER97" s="131"/>
      <c r="ES97" s="131"/>
      <c r="ET97" s="131"/>
      <c r="EU97" s="131"/>
      <c r="EV97" s="131"/>
      <c r="EW97" s="131"/>
      <c r="EX97" s="131"/>
      <c r="EY97" s="131"/>
      <c r="EZ97" s="131"/>
      <c r="FA97" s="131"/>
      <c r="FB97" s="131"/>
      <c r="FC97" s="131"/>
      <c r="FD97" s="131"/>
      <c r="FE97" s="131"/>
      <c r="FF97" s="131"/>
      <c r="FG97" s="131"/>
      <c r="FH97" s="131"/>
      <c r="FI97" s="131"/>
      <c r="FJ97" s="131"/>
      <c r="FK97" s="131"/>
      <c r="FL97" s="131"/>
      <c r="FM97" s="131"/>
      <c r="FN97" s="131"/>
      <c r="FO97" s="131"/>
      <c r="FP97" s="131"/>
      <c r="FQ97" s="131"/>
      <c r="FR97" s="131"/>
      <c r="FS97" s="131"/>
      <c r="FT97" s="131"/>
      <c r="FU97" s="131"/>
      <c r="FV97" s="131"/>
      <c r="FW97" s="131"/>
      <c r="FX97" s="131"/>
      <c r="FY97" s="131"/>
      <c r="FZ97" s="131"/>
      <c r="GA97" s="131"/>
      <c r="GB97" s="131"/>
      <c r="GC97" s="131"/>
      <c r="GD97" s="131"/>
      <c r="GE97" s="131"/>
      <c r="GF97" s="131"/>
      <c r="GG97" s="131"/>
      <c r="GH97" s="131"/>
      <c r="GI97" s="131"/>
      <c r="GJ97" s="131"/>
      <c r="GK97" s="131"/>
      <c r="GL97" s="131"/>
      <c r="GM97" s="131"/>
      <c r="GN97" s="131"/>
      <c r="GO97" s="131"/>
      <c r="GP97" s="131"/>
      <c r="GQ97" s="131"/>
      <c r="GR97" s="131"/>
      <c r="GS97" s="131"/>
      <c r="GT97" s="131"/>
      <c r="GU97" s="131"/>
      <c r="GV97" s="131"/>
      <c r="GW97" s="131"/>
      <c r="GX97" s="131"/>
      <c r="GY97" s="131"/>
      <c r="GZ97" s="131"/>
      <c r="HA97" s="131"/>
      <c r="HB97" s="131"/>
      <c r="HC97" s="131"/>
      <c r="HD97" s="131"/>
      <c r="HE97" s="131"/>
      <c r="HF97" s="131"/>
      <c r="HG97" s="131"/>
      <c r="HH97" s="131"/>
      <c r="HI97" s="131"/>
      <c r="HJ97" s="131"/>
      <c r="HK97" s="131"/>
      <c r="HL97" s="131"/>
      <c r="HM97" s="131"/>
      <c r="HO97" s="131"/>
      <c r="HP97" s="131"/>
      <c r="HQ97" s="131"/>
    </row>
    <row r="98" spans="1:225" ht="15" thickBot="1" x14ac:dyDescent="0.4">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c r="Z98" s="131"/>
      <c r="AA98" s="131"/>
      <c r="AB98" s="131"/>
      <c r="AC98" s="131"/>
      <c r="AD98" s="131"/>
      <c r="AE98" s="131"/>
      <c r="AF98" s="131"/>
      <c r="AG98" s="131"/>
      <c r="AH98" s="131"/>
      <c r="AI98" s="131"/>
      <c r="AJ98" s="131"/>
      <c r="AK98" s="131"/>
      <c r="AL98" s="131"/>
      <c r="AM98" s="131"/>
      <c r="AN98" s="131"/>
      <c r="AO98" s="131"/>
      <c r="AP98" s="131"/>
      <c r="AQ98" s="131"/>
      <c r="AR98" s="131"/>
      <c r="AS98" s="131"/>
      <c r="AT98" s="131"/>
      <c r="AU98" s="131"/>
      <c r="AV98" s="131"/>
      <c r="AW98" s="131"/>
      <c r="AX98" s="131"/>
      <c r="AY98" s="131"/>
      <c r="AZ98" s="131"/>
      <c r="BA98" s="131"/>
      <c r="BB98" s="131"/>
      <c r="BC98" s="131"/>
      <c r="BD98" s="131"/>
      <c r="BE98" s="131"/>
      <c r="BF98" s="131"/>
      <c r="BG98" s="131"/>
      <c r="BH98" s="131"/>
      <c r="BI98" s="131"/>
      <c r="BJ98" s="131"/>
      <c r="BK98" s="131"/>
      <c r="BL98" s="131"/>
      <c r="BM98" s="131"/>
      <c r="BN98" s="131"/>
      <c r="BO98" s="131"/>
      <c r="BP98" s="131"/>
      <c r="BQ98" s="131"/>
      <c r="BR98" s="131"/>
      <c r="BS98" s="131"/>
      <c r="BT98" s="131"/>
      <c r="BU98" s="131"/>
      <c r="BV98" s="131"/>
      <c r="BW98" s="131"/>
      <c r="BX98" s="131"/>
      <c r="BY98" s="131"/>
      <c r="BZ98" s="131"/>
      <c r="CA98" s="131"/>
      <c r="CB98" s="131"/>
      <c r="CC98" s="131"/>
      <c r="CD98" s="131"/>
      <c r="CE98" s="131"/>
      <c r="CF98" s="131"/>
      <c r="CG98" s="131"/>
      <c r="CH98" s="131"/>
      <c r="CI98" s="131"/>
      <c r="CJ98" s="131"/>
      <c r="CK98" s="131"/>
      <c r="CL98" s="131"/>
      <c r="CM98" s="131"/>
      <c r="CN98" s="131"/>
      <c r="CO98" s="131"/>
      <c r="CP98" s="131"/>
      <c r="CQ98" s="131"/>
      <c r="CR98" s="131"/>
      <c r="CS98" s="131"/>
      <c r="CT98" s="131"/>
      <c r="CU98" s="131"/>
      <c r="CV98" s="131"/>
      <c r="CW98" s="131"/>
      <c r="CX98" s="131"/>
      <c r="CY98" s="131"/>
      <c r="CZ98" s="131"/>
      <c r="DA98" s="131"/>
      <c r="DB98" s="131"/>
      <c r="DC98" s="131"/>
      <c r="DD98" s="131"/>
      <c r="DE98" s="131"/>
      <c r="DF98" s="131"/>
      <c r="DG98" s="131"/>
      <c r="DH98" s="131"/>
      <c r="DI98" s="131"/>
      <c r="DJ98" s="131"/>
      <c r="DK98" s="131"/>
      <c r="DL98" s="131"/>
      <c r="DM98" s="131"/>
      <c r="DN98" s="131"/>
      <c r="DO98" s="131"/>
      <c r="DP98" s="131"/>
      <c r="DQ98" s="131"/>
      <c r="DR98" s="131"/>
      <c r="DS98" s="131"/>
      <c r="DT98" s="131"/>
      <c r="DU98" s="131"/>
      <c r="DV98" s="131"/>
      <c r="DW98" s="131"/>
      <c r="DX98" s="131"/>
      <c r="DY98" s="131"/>
      <c r="DZ98" s="131"/>
      <c r="EA98" s="131"/>
      <c r="EB98" s="131"/>
      <c r="EC98" s="131"/>
      <c r="ED98" s="131"/>
      <c r="EE98" s="131"/>
      <c r="EF98" s="131"/>
      <c r="EG98" s="131"/>
      <c r="EH98" s="131"/>
      <c r="EI98" s="131"/>
      <c r="EJ98" s="131"/>
      <c r="EK98" s="131"/>
      <c r="EL98" s="131"/>
      <c r="EM98" s="131"/>
      <c r="EN98" s="131"/>
      <c r="EO98" s="131"/>
      <c r="EP98" s="131"/>
      <c r="EQ98" s="131"/>
      <c r="ER98" s="131"/>
      <c r="ES98" s="131"/>
      <c r="ET98" s="131"/>
      <c r="EU98" s="131"/>
      <c r="EV98" s="131"/>
      <c r="EW98" s="131"/>
      <c r="EX98" s="131"/>
      <c r="EY98" s="131"/>
      <c r="EZ98" s="131"/>
      <c r="FA98" s="131"/>
      <c r="FB98" s="131"/>
      <c r="FC98" s="131"/>
      <c r="FD98" s="131"/>
      <c r="FE98" s="131"/>
      <c r="FF98" s="131"/>
      <c r="FG98" s="131"/>
      <c r="FH98" s="131"/>
      <c r="FI98" s="131"/>
      <c r="FJ98" s="131"/>
      <c r="FK98" s="131"/>
      <c r="FL98" s="131"/>
      <c r="FM98" s="131"/>
      <c r="FN98" s="131"/>
      <c r="FO98" s="131"/>
      <c r="FP98" s="131"/>
      <c r="FQ98" s="131"/>
      <c r="FR98" s="131"/>
      <c r="FS98" s="131"/>
      <c r="FT98" s="131"/>
      <c r="FU98" s="131"/>
      <c r="FV98" s="131"/>
      <c r="FW98" s="131"/>
      <c r="FX98" s="131"/>
      <c r="FY98" s="131"/>
      <c r="FZ98" s="131"/>
      <c r="GA98" s="131"/>
      <c r="GB98" s="131"/>
      <c r="GC98" s="131"/>
      <c r="GD98" s="131"/>
      <c r="GE98" s="131"/>
      <c r="GF98" s="131"/>
      <c r="GG98" s="131"/>
      <c r="GH98" s="131"/>
      <c r="GI98" s="131"/>
      <c r="GJ98" s="131"/>
      <c r="GK98" s="131"/>
      <c r="GL98" s="131"/>
      <c r="GM98" s="131"/>
      <c r="GN98" s="131"/>
      <c r="GO98" s="131"/>
      <c r="GP98" s="131"/>
      <c r="GQ98" s="131"/>
      <c r="GR98" s="131"/>
      <c r="GS98" s="131"/>
      <c r="GT98" s="131"/>
      <c r="GU98" s="131"/>
      <c r="GV98" s="131"/>
      <c r="GW98" s="131"/>
      <c r="GX98" s="131"/>
      <c r="GY98" s="131"/>
      <c r="GZ98" s="131"/>
      <c r="HA98" s="131"/>
      <c r="HB98" s="131"/>
      <c r="HC98" s="131"/>
      <c r="HD98" s="131"/>
      <c r="HE98" s="131"/>
      <c r="HF98" s="131"/>
      <c r="HG98" s="131"/>
      <c r="HH98" s="131"/>
      <c r="HI98" s="131"/>
      <c r="HJ98" s="131"/>
      <c r="HK98" s="131"/>
      <c r="HL98" s="131"/>
      <c r="HM98" s="131"/>
      <c r="HO98" s="131"/>
      <c r="HP98" s="131"/>
      <c r="HQ98" s="131"/>
    </row>
    <row r="99" spans="1:225" ht="15" thickBot="1" x14ac:dyDescent="0.4">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c r="Z99" s="131"/>
      <c r="AA99" s="131"/>
      <c r="AB99" s="131"/>
      <c r="AC99" s="131"/>
      <c r="AD99" s="131"/>
      <c r="AE99" s="131"/>
      <c r="AF99" s="131"/>
      <c r="AG99" s="131"/>
      <c r="AH99" s="131"/>
      <c r="AI99" s="131"/>
      <c r="AJ99" s="131"/>
      <c r="AK99" s="131"/>
      <c r="AL99" s="131"/>
      <c r="AM99" s="131"/>
      <c r="AN99" s="131"/>
      <c r="AO99" s="131"/>
      <c r="AP99" s="131"/>
      <c r="AQ99" s="131"/>
      <c r="AR99" s="131"/>
      <c r="AS99" s="131"/>
      <c r="AT99" s="131"/>
      <c r="AU99" s="131"/>
      <c r="AV99" s="131"/>
      <c r="AW99" s="131"/>
      <c r="AX99" s="131"/>
      <c r="AY99" s="131"/>
      <c r="AZ99" s="131"/>
      <c r="BA99" s="131"/>
      <c r="BB99" s="131"/>
      <c r="BC99" s="131"/>
      <c r="BD99" s="131"/>
      <c r="BE99" s="131"/>
      <c r="BF99" s="131"/>
      <c r="BG99" s="131"/>
      <c r="BH99" s="131"/>
      <c r="BI99" s="131"/>
      <c r="BJ99" s="131"/>
      <c r="BK99" s="131"/>
      <c r="BL99" s="131"/>
      <c r="BM99" s="131"/>
      <c r="BN99" s="131"/>
      <c r="BO99" s="131"/>
      <c r="BP99" s="131"/>
      <c r="BQ99" s="131"/>
      <c r="BR99" s="131"/>
      <c r="BS99" s="131"/>
      <c r="BT99" s="131"/>
      <c r="BU99" s="131"/>
      <c r="BV99" s="131"/>
      <c r="BW99" s="131"/>
      <c r="BX99" s="131"/>
      <c r="BY99" s="131"/>
      <c r="BZ99" s="131"/>
      <c r="CA99" s="131"/>
      <c r="CB99" s="131"/>
      <c r="CC99" s="131"/>
      <c r="CD99" s="131"/>
      <c r="CE99" s="131"/>
      <c r="CF99" s="131"/>
      <c r="CG99" s="131"/>
      <c r="CH99" s="131"/>
      <c r="CI99" s="131"/>
      <c r="CJ99" s="131"/>
      <c r="CK99" s="131"/>
      <c r="CL99" s="131"/>
      <c r="CM99" s="131"/>
      <c r="CN99" s="131"/>
      <c r="CO99" s="131"/>
      <c r="CP99" s="131"/>
      <c r="CQ99" s="131"/>
      <c r="CR99" s="131"/>
      <c r="CS99" s="131"/>
      <c r="CT99" s="131"/>
      <c r="CU99" s="131"/>
      <c r="CV99" s="131"/>
      <c r="CW99" s="131"/>
      <c r="CX99" s="131"/>
      <c r="CY99" s="131"/>
      <c r="CZ99" s="131"/>
      <c r="DA99" s="131"/>
      <c r="DB99" s="131"/>
      <c r="DC99" s="131"/>
      <c r="DD99" s="131"/>
      <c r="DE99" s="131"/>
      <c r="DF99" s="131"/>
      <c r="DG99" s="131"/>
      <c r="DH99" s="131"/>
      <c r="DI99" s="131"/>
      <c r="DJ99" s="131"/>
      <c r="DK99" s="131"/>
      <c r="DL99" s="131"/>
      <c r="DM99" s="131"/>
      <c r="DN99" s="131"/>
      <c r="DO99" s="131"/>
      <c r="DP99" s="131"/>
      <c r="DQ99" s="131"/>
      <c r="DR99" s="131"/>
      <c r="DS99" s="131"/>
      <c r="DT99" s="131"/>
      <c r="DU99" s="131"/>
      <c r="DV99" s="131"/>
      <c r="DW99" s="131"/>
      <c r="DX99" s="131"/>
      <c r="DY99" s="131"/>
      <c r="DZ99" s="131"/>
      <c r="EA99" s="131"/>
      <c r="EB99" s="131"/>
      <c r="EC99" s="131"/>
      <c r="ED99" s="131"/>
      <c r="EE99" s="131"/>
      <c r="EF99" s="131"/>
      <c r="EG99" s="131"/>
      <c r="EH99" s="131"/>
      <c r="EI99" s="131"/>
      <c r="EJ99" s="131"/>
      <c r="EK99" s="131"/>
      <c r="EL99" s="131"/>
      <c r="EM99" s="131"/>
      <c r="EN99" s="131"/>
      <c r="EO99" s="131"/>
      <c r="EP99" s="131"/>
      <c r="EQ99" s="131"/>
      <c r="ER99" s="131"/>
      <c r="ES99" s="131"/>
      <c r="ET99" s="131"/>
      <c r="EU99" s="131"/>
      <c r="EV99" s="131"/>
      <c r="EW99" s="131"/>
      <c r="EX99" s="131"/>
      <c r="EY99" s="131"/>
      <c r="EZ99" s="131"/>
      <c r="FA99" s="131"/>
      <c r="FB99" s="131"/>
      <c r="FC99" s="131"/>
      <c r="FD99" s="131"/>
      <c r="FE99" s="131"/>
      <c r="FF99" s="131"/>
      <c r="FG99" s="131"/>
      <c r="FH99" s="131"/>
      <c r="FI99" s="131"/>
      <c r="FJ99" s="131"/>
      <c r="FK99" s="131"/>
      <c r="FL99" s="131"/>
      <c r="FM99" s="131"/>
      <c r="FN99" s="131"/>
      <c r="FO99" s="131"/>
      <c r="FP99" s="131"/>
      <c r="FQ99" s="131"/>
      <c r="FR99" s="131"/>
      <c r="FS99" s="131"/>
      <c r="FT99" s="131"/>
      <c r="FU99" s="131"/>
      <c r="FV99" s="131"/>
      <c r="FW99" s="131"/>
      <c r="FX99" s="131"/>
      <c r="FY99" s="131"/>
      <c r="FZ99" s="131"/>
      <c r="GA99" s="131"/>
      <c r="GB99" s="131"/>
      <c r="GC99" s="131"/>
      <c r="GD99" s="131"/>
      <c r="GE99" s="131"/>
      <c r="GF99" s="131"/>
      <c r="GG99" s="131"/>
      <c r="GH99" s="131"/>
      <c r="GI99" s="131"/>
      <c r="GJ99" s="131"/>
      <c r="GK99" s="131"/>
      <c r="GL99" s="131"/>
      <c r="GM99" s="131"/>
      <c r="GN99" s="131"/>
      <c r="GO99" s="131"/>
      <c r="GP99" s="131"/>
      <c r="GQ99" s="131"/>
      <c r="GR99" s="131"/>
      <c r="GS99" s="131"/>
      <c r="GT99" s="131"/>
      <c r="GU99" s="131"/>
      <c r="GV99" s="131"/>
      <c r="GW99" s="131"/>
      <c r="GX99" s="131"/>
      <c r="GY99" s="131"/>
      <c r="GZ99" s="131"/>
      <c r="HA99" s="131"/>
      <c r="HB99" s="131"/>
      <c r="HC99" s="131"/>
      <c r="HD99" s="131"/>
      <c r="HE99" s="131"/>
      <c r="HF99" s="131"/>
      <c r="HG99" s="131"/>
      <c r="HH99" s="131"/>
      <c r="HI99" s="131"/>
      <c r="HJ99" s="131"/>
      <c r="HK99" s="131"/>
      <c r="HL99" s="131"/>
      <c r="HM99" s="131"/>
      <c r="HO99" s="131"/>
      <c r="HP99" s="131"/>
      <c r="HQ99" s="131"/>
    </row>
    <row r="100" spans="1:225" ht="15" thickBot="1" x14ac:dyDescent="0.4">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c r="Z100" s="131"/>
      <c r="AA100" s="131"/>
      <c r="AB100" s="131"/>
      <c r="AC100" s="131"/>
      <c r="AD100" s="131"/>
      <c r="AE100" s="131"/>
      <c r="AF100" s="131"/>
      <c r="AG100" s="131"/>
      <c r="AH100" s="131"/>
      <c r="AI100" s="131"/>
      <c r="AJ100" s="131"/>
      <c r="AK100" s="131"/>
      <c r="AL100" s="131"/>
      <c r="AM100" s="131"/>
      <c r="AN100" s="131"/>
      <c r="AO100" s="131"/>
      <c r="AP100" s="131"/>
      <c r="AQ100" s="131"/>
      <c r="AR100" s="131"/>
      <c r="AS100" s="131"/>
      <c r="AT100" s="131"/>
      <c r="AU100" s="131"/>
      <c r="AV100" s="131"/>
      <c r="AW100" s="131"/>
      <c r="AX100" s="131"/>
      <c r="AY100" s="131"/>
      <c r="AZ100" s="131"/>
      <c r="BA100" s="131"/>
      <c r="BB100" s="131"/>
      <c r="BC100" s="131"/>
      <c r="BD100" s="131"/>
      <c r="BE100" s="131"/>
      <c r="BF100" s="131"/>
      <c r="BG100" s="131"/>
      <c r="BH100" s="131"/>
      <c r="BI100" s="131"/>
      <c r="BJ100" s="131"/>
      <c r="BK100" s="131"/>
      <c r="BL100" s="131"/>
      <c r="BM100" s="131"/>
      <c r="BN100" s="131"/>
      <c r="BO100" s="131"/>
      <c r="BP100" s="131"/>
      <c r="BQ100" s="131"/>
      <c r="BR100" s="131"/>
      <c r="BS100" s="131"/>
      <c r="BT100" s="131"/>
      <c r="BU100" s="131"/>
      <c r="BV100" s="131"/>
      <c r="BW100" s="131"/>
      <c r="BX100" s="131"/>
      <c r="BY100" s="131"/>
      <c r="BZ100" s="131"/>
      <c r="CA100" s="131"/>
      <c r="CB100" s="131"/>
      <c r="CC100" s="131"/>
      <c r="CD100" s="131"/>
      <c r="CE100" s="131"/>
      <c r="CF100" s="131"/>
      <c r="CG100" s="131"/>
      <c r="CH100" s="131"/>
      <c r="CI100" s="131"/>
      <c r="CJ100" s="131"/>
      <c r="CK100" s="131"/>
      <c r="CL100" s="131"/>
      <c r="CM100" s="131"/>
      <c r="CN100" s="131"/>
      <c r="CO100" s="131"/>
      <c r="CP100" s="131"/>
      <c r="CQ100" s="131"/>
      <c r="CR100" s="131"/>
      <c r="CS100" s="131"/>
      <c r="CT100" s="131"/>
      <c r="CU100" s="131"/>
      <c r="CV100" s="131"/>
      <c r="CW100" s="131"/>
      <c r="CX100" s="131"/>
      <c r="CY100" s="131"/>
      <c r="CZ100" s="131"/>
      <c r="DA100" s="131"/>
      <c r="DB100" s="131"/>
      <c r="DC100" s="131"/>
      <c r="DD100" s="131"/>
      <c r="DE100" s="131"/>
      <c r="DF100" s="131"/>
      <c r="DG100" s="131"/>
      <c r="DH100" s="131"/>
      <c r="DI100" s="131"/>
      <c r="DJ100" s="131"/>
      <c r="DK100" s="131"/>
      <c r="DL100" s="131"/>
      <c r="DM100" s="131"/>
      <c r="DN100" s="131"/>
      <c r="DO100" s="131"/>
      <c r="DP100" s="131"/>
      <c r="DQ100" s="131"/>
      <c r="DR100" s="131"/>
      <c r="DS100" s="131"/>
      <c r="DT100" s="131"/>
      <c r="DU100" s="131"/>
      <c r="DV100" s="131"/>
      <c r="DW100" s="131"/>
      <c r="DX100" s="131"/>
      <c r="DY100" s="131"/>
      <c r="DZ100" s="131"/>
      <c r="EA100" s="131"/>
      <c r="EB100" s="131"/>
      <c r="EC100" s="131"/>
      <c r="ED100" s="131"/>
      <c r="EE100" s="131"/>
      <c r="EF100" s="131"/>
      <c r="EG100" s="131"/>
      <c r="EH100" s="131"/>
      <c r="EI100" s="131"/>
      <c r="EJ100" s="131"/>
      <c r="EK100" s="131"/>
      <c r="EL100" s="131"/>
      <c r="EM100" s="131"/>
      <c r="EN100" s="131"/>
      <c r="EO100" s="131"/>
      <c r="EP100" s="131"/>
      <c r="EQ100" s="131"/>
      <c r="ER100" s="131"/>
      <c r="ES100" s="131"/>
      <c r="ET100" s="131"/>
      <c r="EU100" s="131"/>
      <c r="EV100" s="131"/>
      <c r="EW100" s="131"/>
      <c r="EX100" s="131"/>
      <c r="EY100" s="131"/>
      <c r="EZ100" s="131"/>
      <c r="FA100" s="131"/>
      <c r="FB100" s="131"/>
      <c r="FC100" s="131"/>
      <c r="FD100" s="131"/>
      <c r="FE100" s="131"/>
      <c r="FF100" s="131"/>
      <c r="FG100" s="131"/>
      <c r="FH100" s="131"/>
      <c r="FI100" s="131"/>
      <c r="FJ100" s="131"/>
      <c r="FK100" s="131"/>
      <c r="FL100" s="131"/>
      <c r="FM100" s="131"/>
      <c r="FN100" s="131"/>
      <c r="FO100" s="131"/>
      <c r="FP100" s="131"/>
      <c r="FQ100" s="131"/>
      <c r="FR100" s="131"/>
      <c r="FS100" s="131"/>
      <c r="FT100" s="131"/>
      <c r="FU100" s="131"/>
      <c r="FV100" s="131"/>
      <c r="FW100" s="131"/>
      <c r="FX100" s="131"/>
      <c r="FY100" s="131"/>
      <c r="FZ100" s="131"/>
      <c r="GA100" s="131"/>
      <c r="GB100" s="131"/>
      <c r="GC100" s="131"/>
      <c r="GD100" s="131"/>
      <c r="GE100" s="131"/>
      <c r="GF100" s="131"/>
      <c r="GG100" s="131"/>
      <c r="GH100" s="131"/>
      <c r="GI100" s="131"/>
      <c r="GJ100" s="131"/>
      <c r="GK100" s="131"/>
      <c r="GL100" s="131"/>
      <c r="GM100" s="131"/>
      <c r="GN100" s="131"/>
      <c r="GO100" s="131"/>
      <c r="GP100" s="131"/>
      <c r="GQ100" s="131"/>
      <c r="GR100" s="131"/>
      <c r="GS100" s="131"/>
      <c r="GT100" s="131"/>
      <c r="GU100" s="131"/>
      <c r="GV100" s="131"/>
      <c r="GW100" s="131"/>
      <c r="GX100" s="131"/>
      <c r="GY100" s="131"/>
      <c r="GZ100" s="131"/>
      <c r="HA100" s="131"/>
      <c r="HB100" s="131"/>
      <c r="HC100" s="131"/>
      <c r="HD100" s="131"/>
      <c r="HE100" s="131"/>
      <c r="HF100" s="131"/>
      <c r="HG100" s="131"/>
      <c r="HH100" s="131"/>
      <c r="HI100" s="131"/>
      <c r="HJ100" s="131"/>
      <c r="HK100" s="131"/>
      <c r="HL100" s="131"/>
      <c r="HM100" s="131"/>
      <c r="HO100" s="131"/>
      <c r="HP100" s="131"/>
      <c r="HQ100" s="131"/>
    </row>
    <row r="101" spans="1:225" ht="15" thickBot="1" x14ac:dyDescent="0.4">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131"/>
      <c r="AV101" s="131"/>
      <c r="AW101" s="131"/>
      <c r="AX101" s="131"/>
      <c r="AY101" s="131"/>
      <c r="AZ101" s="131"/>
      <c r="BA101" s="131"/>
      <c r="BB101" s="131"/>
      <c r="BC101" s="131"/>
      <c r="BD101" s="131"/>
      <c r="BE101" s="131"/>
      <c r="BF101" s="131"/>
      <c r="BG101" s="131"/>
      <c r="BH101" s="131"/>
      <c r="BI101" s="131"/>
      <c r="BJ101" s="131"/>
      <c r="BK101" s="131"/>
      <c r="BL101" s="131"/>
      <c r="BM101" s="131"/>
      <c r="BN101" s="131"/>
      <c r="BO101" s="131"/>
      <c r="BP101" s="131"/>
      <c r="BQ101" s="131"/>
      <c r="BR101" s="131"/>
      <c r="BS101" s="131"/>
      <c r="BT101" s="131"/>
      <c r="BU101" s="131"/>
      <c r="BV101" s="131"/>
      <c r="BW101" s="131"/>
      <c r="BX101" s="131"/>
      <c r="BY101" s="131"/>
      <c r="BZ101" s="131"/>
      <c r="CA101" s="131"/>
      <c r="CB101" s="131"/>
      <c r="CC101" s="131"/>
      <c r="CD101" s="131"/>
      <c r="CE101" s="131"/>
      <c r="CF101" s="131"/>
      <c r="CG101" s="131"/>
      <c r="CH101" s="131"/>
      <c r="CI101" s="131"/>
      <c r="CJ101" s="131"/>
      <c r="CK101" s="131"/>
      <c r="CL101" s="131"/>
      <c r="CM101" s="131"/>
      <c r="CN101" s="131"/>
      <c r="CO101" s="131"/>
      <c r="CP101" s="131"/>
      <c r="CQ101" s="131"/>
      <c r="CR101" s="131"/>
      <c r="CS101" s="131"/>
      <c r="CT101" s="131"/>
      <c r="CU101" s="131"/>
      <c r="CV101" s="131"/>
      <c r="CW101" s="131"/>
      <c r="CX101" s="131"/>
      <c r="CY101" s="131"/>
      <c r="CZ101" s="131"/>
      <c r="DA101" s="131"/>
      <c r="DB101" s="131"/>
      <c r="DC101" s="131"/>
      <c r="DD101" s="131"/>
      <c r="DE101" s="131"/>
      <c r="DF101" s="131"/>
      <c r="DG101" s="131"/>
      <c r="DH101" s="131"/>
      <c r="DI101" s="131"/>
      <c r="DJ101" s="131"/>
      <c r="DK101" s="131"/>
      <c r="DL101" s="131"/>
      <c r="DM101" s="131"/>
      <c r="DN101" s="131"/>
      <c r="DO101" s="131"/>
      <c r="DP101" s="131"/>
      <c r="DQ101" s="131"/>
      <c r="DR101" s="131"/>
      <c r="DS101" s="131"/>
      <c r="DT101" s="131"/>
      <c r="DU101" s="131"/>
      <c r="DV101" s="131"/>
      <c r="DW101" s="131"/>
      <c r="DX101" s="131"/>
      <c r="DY101" s="131"/>
      <c r="DZ101" s="131"/>
      <c r="EA101" s="131"/>
      <c r="EB101" s="131"/>
      <c r="EC101" s="131"/>
      <c r="ED101" s="131"/>
      <c r="EE101" s="131"/>
      <c r="EF101" s="131"/>
      <c r="EG101" s="131"/>
      <c r="EH101" s="131"/>
      <c r="EI101" s="131"/>
      <c r="EJ101" s="131"/>
      <c r="EK101" s="131"/>
      <c r="EL101" s="131"/>
      <c r="EM101" s="131"/>
      <c r="EN101" s="131"/>
      <c r="EO101" s="131"/>
      <c r="EP101" s="131"/>
      <c r="EQ101" s="131"/>
      <c r="ER101" s="131"/>
      <c r="ES101" s="131"/>
      <c r="ET101" s="131"/>
      <c r="EU101" s="131"/>
      <c r="EV101" s="131"/>
      <c r="EW101" s="131"/>
      <c r="EX101" s="131"/>
      <c r="EY101" s="131"/>
      <c r="EZ101" s="131"/>
      <c r="FA101" s="131"/>
      <c r="FB101" s="131"/>
      <c r="FC101" s="131"/>
      <c r="FD101" s="131"/>
      <c r="FE101" s="131"/>
      <c r="FF101" s="131"/>
      <c r="FG101" s="131"/>
      <c r="FH101" s="131"/>
      <c r="FI101" s="131"/>
      <c r="FJ101" s="131"/>
      <c r="FK101" s="131"/>
      <c r="FL101" s="131"/>
      <c r="FM101" s="131"/>
      <c r="FN101" s="131"/>
      <c r="FO101" s="131"/>
      <c r="FP101" s="131"/>
      <c r="FQ101" s="131"/>
      <c r="FR101" s="131"/>
      <c r="FS101" s="131"/>
      <c r="FT101" s="131"/>
      <c r="FU101" s="131"/>
      <c r="FV101" s="131"/>
      <c r="FW101" s="131"/>
      <c r="FX101" s="131"/>
      <c r="FY101" s="131"/>
      <c r="FZ101" s="131"/>
      <c r="GA101" s="131"/>
      <c r="GB101" s="131"/>
      <c r="GC101" s="131"/>
      <c r="GD101" s="131"/>
      <c r="GE101" s="131"/>
      <c r="GF101" s="131"/>
      <c r="GG101" s="131"/>
      <c r="GH101" s="131"/>
      <c r="GI101" s="131"/>
      <c r="GJ101" s="131"/>
      <c r="GK101" s="131"/>
      <c r="GL101" s="131"/>
      <c r="GM101" s="131"/>
      <c r="GN101" s="131"/>
      <c r="GO101" s="131"/>
      <c r="GP101" s="131"/>
      <c r="GQ101" s="131"/>
      <c r="GR101" s="131"/>
      <c r="GS101" s="131"/>
      <c r="GT101" s="131"/>
      <c r="GU101" s="131"/>
      <c r="GV101" s="131"/>
      <c r="GW101" s="131"/>
      <c r="GX101" s="131"/>
      <c r="GY101" s="131"/>
      <c r="GZ101" s="131"/>
      <c r="HA101" s="131"/>
      <c r="HB101" s="131"/>
      <c r="HC101" s="131"/>
      <c r="HD101" s="131"/>
      <c r="HE101" s="131"/>
      <c r="HF101" s="131"/>
      <c r="HG101" s="131"/>
      <c r="HH101" s="131"/>
      <c r="HI101" s="131"/>
      <c r="HJ101" s="131"/>
      <c r="HK101" s="131"/>
      <c r="HL101" s="131"/>
      <c r="HM101" s="131"/>
      <c r="HO101" s="131"/>
      <c r="HP101" s="131"/>
      <c r="HQ101" s="131"/>
    </row>
    <row r="102" spans="1:225" ht="15" thickBot="1" x14ac:dyDescent="0.4">
      <c r="A102" s="131"/>
      <c r="B102" s="131"/>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c r="Z102" s="131"/>
      <c r="AA102" s="131"/>
      <c r="AB102" s="131"/>
      <c r="AC102" s="131"/>
      <c r="AD102" s="131"/>
      <c r="AE102" s="131"/>
      <c r="AF102" s="131"/>
      <c r="AG102" s="131"/>
      <c r="AH102" s="131"/>
      <c r="AI102" s="131"/>
      <c r="AJ102" s="131"/>
      <c r="AK102" s="131"/>
      <c r="AL102" s="131"/>
      <c r="AM102" s="131"/>
      <c r="AN102" s="131"/>
      <c r="AO102" s="131"/>
      <c r="AP102" s="131"/>
      <c r="AQ102" s="131"/>
      <c r="AR102" s="131"/>
      <c r="AS102" s="131"/>
      <c r="AT102" s="131"/>
      <c r="AU102" s="131"/>
      <c r="AV102" s="131"/>
      <c r="AW102" s="131"/>
      <c r="AX102" s="131"/>
      <c r="AY102" s="131"/>
      <c r="AZ102" s="131"/>
      <c r="BA102" s="131"/>
      <c r="BB102" s="131"/>
      <c r="BC102" s="131"/>
      <c r="BD102" s="131"/>
      <c r="BE102" s="131"/>
      <c r="BF102" s="131"/>
      <c r="BG102" s="131"/>
      <c r="BH102" s="131"/>
      <c r="BI102" s="131"/>
      <c r="BJ102" s="131"/>
      <c r="BK102" s="131"/>
      <c r="BL102" s="131"/>
      <c r="BM102" s="131"/>
      <c r="BN102" s="131"/>
      <c r="BO102" s="131"/>
      <c r="BP102" s="131"/>
      <c r="BQ102" s="131"/>
      <c r="BR102" s="131"/>
      <c r="BS102" s="131"/>
      <c r="BT102" s="131"/>
      <c r="BU102" s="131"/>
      <c r="BV102" s="131"/>
      <c r="BW102" s="131"/>
      <c r="BX102" s="131"/>
      <c r="BY102" s="131"/>
      <c r="BZ102" s="131"/>
      <c r="CA102" s="131"/>
      <c r="CB102" s="131"/>
      <c r="CC102" s="131"/>
      <c r="CD102" s="131"/>
      <c r="CE102" s="131"/>
      <c r="CF102" s="131"/>
      <c r="CG102" s="131"/>
      <c r="CH102" s="131"/>
      <c r="CI102" s="131"/>
      <c r="CJ102" s="131"/>
      <c r="CK102" s="131"/>
      <c r="CL102" s="131"/>
      <c r="CM102" s="131"/>
      <c r="CN102" s="131"/>
      <c r="CO102" s="131"/>
      <c r="CP102" s="131"/>
      <c r="CQ102" s="131"/>
      <c r="CR102" s="131"/>
      <c r="CS102" s="131"/>
      <c r="CT102" s="131"/>
      <c r="CU102" s="131"/>
      <c r="CV102" s="131"/>
      <c r="CW102" s="131"/>
      <c r="CX102" s="131"/>
      <c r="CY102" s="131"/>
      <c r="CZ102" s="131"/>
      <c r="DA102" s="131"/>
      <c r="DB102" s="131"/>
      <c r="DC102" s="131"/>
      <c r="DD102" s="131"/>
      <c r="DE102" s="131"/>
      <c r="DF102" s="131"/>
      <c r="DG102" s="131"/>
      <c r="DH102" s="131"/>
      <c r="DI102" s="131"/>
      <c r="DJ102" s="131"/>
      <c r="DK102" s="131"/>
      <c r="DL102" s="131"/>
      <c r="DM102" s="131"/>
      <c r="DN102" s="131"/>
      <c r="DO102" s="131"/>
      <c r="DP102" s="131"/>
      <c r="DQ102" s="131"/>
      <c r="DR102" s="131"/>
      <c r="DS102" s="131"/>
      <c r="DT102" s="131"/>
      <c r="DU102" s="131"/>
      <c r="DV102" s="131"/>
      <c r="DW102" s="131"/>
      <c r="DX102" s="131"/>
      <c r="DY102" s="131"/>
      <c r="DZ102" s="131"/>
      <c r="EA102" s="131"/>
      <c r="EB102" s="131"/>
      <c r="EC102" s="131"/>
      <c r="ED102" s="131"/>
      <c r="EE102" s="131"/>
      <c r="EF102" s="131"/>
      <c r="EG102" s="131"/>
      <c r="EH102" s="131"/>
      <c r="EI102" s="131"/>
      <c r="EJ102" s="131"/>
      <c r="EK102" s="131"/>
      <c r="EL102" s="131"/>
      <c r="EM102" s="131"/>
      <c r="EN102" s="131"/>
      <c r="EO102" s="131"/>
      <c r="EP102" s="131"/>
      <c r="EQ102" s="131"/>
      <c r="ER102" s="131"/>
      <c r="ES102" s="131"/>
      <c r="ET102" s="131"/>
      <c r="EU102" s="131"/>
      <c r="EV102" s="131"/>
      <c r="EW102" s="131"/>
      <c r="EX102" s="131"/>
      <c r="EY102" s="131"/>
      <c r="EZ102" s="131"/>
      <c r="FA102" s="131"/>
      <c r="FB102" s="131"/>
      <c r="FC102" s="131"/>
      <c r="FD102" s="131"/>
      <c r="FE102" s="131"/>
      <c r="FF102" s="131"/>
      <c r="FG102" s="131"/>
      <c r="FH102" s="131"/>
      <c r="FI102" s="131"/>
      <c r="FJ102" s="131"/>
      <c r="FK102" s="131"/>
      <c r="FL102" s="131"/>
      <c r="FM102" s="131"/>
      <c r="FN102" s="131"/>
      <c r="FO102" s="131"/>
      <c r="FP102" s="131"/>
      <c r="FQ102" s="131"/>
      <c r="FR102" s="131"/>
      <c r="FS102" s="131"/>
      <c r="FT102" s="131"/>
      <c r="FU102" s="131"/>
      <c r="FV102" s="131"/>
      <c r="FW102" s="131"/>
      <c r="FX102" s="131"/>
      <c r="FY102" s="131"/>
      <c r="FZ102" s="131"/>
      <c r="GA102" s="131"/>
      <c r="GB102" s="131"/>
      <c r="GC102" s="131"/>
      <c r="GD102" s="131"/>
      <c r="GE102" s="131"/>
      <c r="GF102" s="131"/>
      <c r="GG102" s="131"/>
      <c r="GH102" s="131"/>
      <c r="GI102" s="131"/>
      <c r="GJ102" s="131"/>
      <c r="GK102" s="131"/>
      <c r="GL102" s="131"/>
      <c r="GM102" s="131"/>
      <c r="GN102" s="131"/>
      <c r="GO102" s="131"/>
      <c r="GP102" s="131"/>
      <c r="GQ102" s="131"/>
      <c r="GR102" s="131"/>
      <c r="GS102" s="131"/>
      <c r="GT102" s="131"/>
      <c r="GU102" s="131"/>
      <c r="GV102" s="131"/>
      <c r="GW102" s="131"/>
      <c r="GX102" s="131"/>
      <c r="GY102" s="131"/>
      <c r="GZ102" s="131"/>
      <c r="HA102" s="131"/>
      <c r="HB102" s="131"/>
      <c r="HC102" s="131"/>
      <c r="HD102" s="131"/>
      <c r="HE102" s="131"/>
      <c r="HF102" s="131"/>
      <c r="HG102" s="131"/>
      <c r="HH102" s="131"/>
      <c r="HI102" s="131"/>
      <c r="HJ102" s="131"/>
      <c r="HK102" s="131"/>
      <c r="HL102" s="131"/>
      <c r="HM102" s="131"/>
      <c r="HO102" s="131"/>
      <c r="HP102" s="131"/>
      <c r="HQ102" s="131"/>
    </row>
    <row r="103" spans="1:225" ht="15" thickBot="1" x14ac:dyDescent="0.4">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c r="Z103" s="131"/>
      <c r="AA103" s="131"/>
      <c r="AB103" s="131"/>
      <c r="AC103" s="131"/>
      <c r="AD103" s="131"/>
      <c r="AE103" s="131"/>
      <c r="AF103" s="131"/>
      <c r="AG103" s="131"/>
      <c r="AH103" s="131"/>
      <c r="AI103" s="131"/>
      <c r="AJ103" s="131"/>
      <c r="AK103" s="131"/>
      <c r="AL103" s="131"/>
      <c r="AM103" s="131"/>
      <c r="AN103" s="131"/>
      <c r="AO103" s="131"/>
      <c r="AP103" s="131"/>
      <c r="AQ103" s="131"/>
      <c r="AR103" s="131"/>
      <c r="AS103" s="131"/>
      <c r="AT103" s="131"/>
      <c r="AU103" s="131"/>
      <c r="AV103" s="131"/>
      <c r="AW103" s="131"/>
      <c r="AX103" s="131"/>
      <c r="AY103" s="131"/>
      <c r="AZ103" s="131"/>
      <c r="BA103" s="131"/>
      <c r="BB103" s="131"/>
      <c r="BC103" s="131"/>
      <c r="BD103" s="131"/>
      <c r="BE103" s="131"/>
      <c r="BF103" s="131"/>
      <c r="BG103" s="131"/>
      <c r="BH103" s="131"/>
      <c r="BI103" s="131"/>
      <c r="BJ103" s="131"/>
      <c r="BK103" s="131"/>
      <c r="BL103" s="131"/>
      <c r="BM103" s="131"/>
      <c r="BN103" s="131"/>
      <c r="BO103" s="131"/>
      <c r="BP103" s="131"/>
      <c r="BQ103" s="131"/>
      <c r="BR103" s="131"/>
      <c r="BS103" s="131"/>
      <c r="BT103" s="131"/>
      <c r="BU103" s="131"/>
      <c r="BV103" s="131"/>
      <c r="BW103" s="131"/>
      <c r="BX103" s="131"/>
      <c r="BY103" s="131"/>
      <c r="BZ103" s="131"/>
      <c r="CA103" s="131"/>
      <c r="CB103" s="131"/>
      <c r="CC103" s="131"/>
      <c r="CD103" s="131"/>
      <c r="CE103" s="131"/>
      <c r="CF103" s="131"/>
      <c r="CG103" s="131"/>
      <c r="CH103" s="131"/>
      <c r="CI103" s="131"/>
      <c r="CJ103" s="131"/>
      <c r="CK103" s="131"/>
      <c r="CL103" s="131"/>
      <c r="CM103" s="131"/>
      <c r="CN103" s="131"/>
      <c r="CO103" s="131"/>
      <c r="CP103" s="131"/>
      <c r="CQ103" s="131"/>
      <c r="CR103" s="131"/>
      <c r="CS103" s="131"/>
      <c r="CT103" s="131"/>
      <c r="CU103" s="131"/>
      <c r="CV103" s="131"/>
      <c r="CW103" s="131"/>
      <c r="CX103" s="131"/>
      <c r="CY103" s="131"/>
      <c r="CZ103" s="131"/>
      <c r="DA103" s="131"/>
      <c r="DB103" s="131"/>
      <c r="DC103" s="131"/>
      <c r="DD103" s="131"/>
      <c r="DE103" s="131"/>
      <c r="DF103" s="131"/>
      <c r="DG103" s="131"/>
      <c r="DH103" s="131"/>
      <c r="DI103" s="131"/>
      <c r="DJ103" s="131"/>
      <c r="DK103" s="131"/>
      <c r="DL103" s="131"/>
      <c r="DM103" s="131"/>
      <c r="DN103" s="131"/>
      <c r="DO103" s="131"/>
      <c r="DP103" s="131"/>
      <c r="DQ103" s="131"/>
      <c r="DR103" s="131"/>
      <c r="DS103" s="131"/>
      <c r="DT103" s="131"/>
      <c r="DU103" s="131"/>
      <c r="DV103" s="131"/>
      <c r="DW103" s="131"/>
      <c r="DX103" s="131"/>
      <c r="DY103" s="131"/>
      <c r="DZ103" s="131"/>
      <c r="EA103" s="131"/>
      <c r="EB103" s="131"/>
      <c r="EC103" s="131"/>
      <c r="ED103" s="131"/>
      <c r="EE103" s="131"/>
      <c r="EF103" s="131"/>
      <c r="EG103" s="131"/>
      <c r="EH103" s="131"/>
      <c r="EI103" s="131"/>
      <c r="EJ103" s="131"/>
      <c r="EK103" s="131"/>
      <c r="EL103" s="131"/>
      <c r="EM103" s="131"/>
      <c r="EN103" s="131"/>
      <c r="EO103" s="131"/>
      <c r="EP103" s="131"/>
      <c r="EQ103" s="131"/>
      <c r="ER103" s="131"/>
      <c r="ES103" s="131"/>
      <c r="ET103" s="131"/>
      <c r="EU103" s="131"/>
      <c r="EV103" s="131"/>
      <c r="EW103" s="131"/>
      <c r="EX103" s="131"/>
      <c r="EY103" s="131"/>
      <c r="EZ103" s="131"/>
      <c r="FA103" s="131"/>
      <c r="FB103" s="131"/>
      <c r="FC103" s="131"/>
      <c r="FD103" s="131"/>
      <c r="FE103" s="131"/>
      <c r="FF103" s="131"/>
      <c r="FG103" s="131"/>
      <c r="FH103" s="131"/>
      <c r="FI103" s="131"/>
      <c r="FJ103" s="131"/>
      <c r="FK103" s="131"/>
      <c r="FL103" s="131"/>
      <c r="FM103" s="131"/>
      <c r="FN103" s="131"/>
      <c r="FO103" s="131"/>
      <c r="FP103" s="131"/>
      <c r="FQ103" s="131"/>
      <c r="FR103" s="131"/>
      <c r="FS103" s="131"/>
      <c r="FT103" s="131"/>
      <c r="FU103" s="131"/>
      <c r="FV103" s="131"/>
      <c r="FW103" s="131"/>
      <c r="FX103" s="131"/>
      <c r="FY103" s="131"/>
      <c r="FZ103" s="131"/>
      <c r="GA103" s="131"/>
      <c r="GB103" s="131"/>
      <c r="GC103" s="131"/>
      <c r="GD103" s="131"/>
      <c r="GE103" s="131"/>
      <c r="GF103" s="131"/>
      <c r="GG103" s="131"/>
      <c r="GH103" s="131"/>
      <c r="GI103" s="131"/>
      <c r="GJ103" s="131"/>
      <c r="GK103" s="131"/>
      <c r="GL103" s="131"/>
      <c r="GM103" s="131"/>
      <c r="GN103" s="131"/>
      <c r="GO103" s="131"/>
      <c r="GP103" s="131"/>
      <c r="GQ103" s="131"/>
      <c r="GR103" s="131"/>
      <c r="GS103" s="131"/>
      <c r="GT103" s="131"/>
      <c r="GU103" s="131"/>
      <c r="GV103" s="131"/>
      <c r="GW103" s="131"/>
      <c r="GX103" s="131"/>
      <c r="GY103" s="131"/>
      <c r="GZ103" s="131"/>
      <c r="HA103" s="131"/>
      <c r="HB103" s="131"/>
      <c r="HC103" s="131"/>
      <c r="HD103" s="131"/>
      <c r="HE103" s="131"/>
      <c r="HF103" s="131"/>
      <c r="HG103" s="131"/>
      <c r="HH103" s="131"/>
      <c r="HI103" s="131"/>
      <c r="HJ103" s="131"/>
      <c r="HK103" s="131"/>
      <c r="HL103" s="131"/>
      <c r="HM103" s="131"/>
      <c r="HO103" s="131"/>
      <c r="HP103" s="131"/>
      <c r="HQ103" s="131"/>
    </row>
    <row r="104" spans="1:225" ht="15" thickBot="1" x14ac:dyDescent="0.4">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c r="Z104" s="131"/>
      <c r="AA104" s="131"/>
      <c r="AB104" s="131"/>
      <c r="AC104" s="131"/>
      <c r="AD104" s="131"/>
      <c r="AE104" s="131"/>
      <c r="AF104" s="131"/>
      <c r="AG104" s="131"/>
      <c r="AH104" s="131"/>
      <c r="AI104" s="131"/>
      <c r="AJ104" s="131"/>
      <c r="AK104" s="131"/>
      <c r="AL104" s="131"/>
      <c r="AM104" s="131"/>
      <c r="AN104" s="131"/>
      <c r="AO104" s="131"/>
      <c r="AP104" s="131"/>
      <c r="AQ104" s="131"/>
      <c r="AR104" s="131"/>
      <c r="AS104" s="131"/>
      <c r="AT104" s="131"/>
      <c r="AU104" s="131"/>
      <c r="AV104" s="131"/>
      <c r="AW104" s="131"/>
      <c r="AX104" s="131"/>
      <c r="AY104" s="131"/>
      <c r="AZ104" s="131"/>
      <c r="BA104" s="131"/>
      <c r="BB104" s="131"/>
      <c r="BC104" s="131"/>
      <c r="BD104" s="131"/>
      <c r="BE104" s="131"/>
      <c r="BF104" s="131"/>
      <c r="BG104" s="131"/>
      <c r="BH104" s="131"/>
      <c r="BI104" s="131"/>
      <c r="BJ104" s="131"/>
      <c r="BK104" s="131"/>
      <c r="BL104" s="131"/>
      <c r="BM104" s="131"/>
      <c r="BN104" s="131"/>
      <c r="BO104" s="131"/>
      <c r="BP104" s="131"/>
      <c r="BQ104" s="131"/>
      <c r="BR104" s="131"/>
      <c r="BS104" s="131"/>
      <c r="BT104" s="131"/>
      <c r="BU104" s="131"/>
      <c r="BV104" s="131"/>
      <c r="BW104" s="131"/>
      <c r="BX104" s="131"/>
      <c r="BY104" s="131"/>
      <c r="BZ104" s="131"/>
      <c r="CA104" s="131"/>
      <c r="CB104" s="131"/>
      <c r="CC104" s="131"/>
      <c r="CD104" s="131"/>
      <c r="CE104" s="131"/>
      <c r="CF104" s="131"/>
      <c r="CG104" s="131"/>
      <c r="CH104" s="131"/>
      <c r="CI104" s="131"/>
      <c r="CJ104" s="131"/>
      <c r="CK104" s="131"/>
      <c r="CL104" s="131"/>
      <c r="CM104" s="131"/>
      <c r="CN104" s="131"/>
      <c r="CO104" s="131"/>
      <c r="CP104" s="131"/>
      <c r="CQ104" s="131"/>
      <c r="CR104" s="131"/>
      <c r="CS104" s="131"/>
      <c r="CT104" s="131"/>
      <c r="CU104" s="131"/>
      <c r="CV104" s="131"/>
      <c r="CW104" s="131"/>
      <c r="CX104" s="131"/>
      <c r="CY104" s="131"/>
      <c r="CZ104" s="131"/>
      <c r="DA104" s="131"/>
      <c r="DB104" s="131"/>
      <c r="DC104" s="131"/>
      <c r="DD104" s="131"/>
      <c r="DE104" s="131"/>
      <c r="DF104" s="131"/>
      <c r="DG104" s="131"/>
      <c r="DH104" s="131"/>
      <c r="DI104" s="131"/>
      <c r="DJ104" s="131"/>
      <c r="DK104" s="131"/>
      <c r="DL104" s="131"/>
      <c r="DM104" s="131"/>
      <c r="DN104" s="131"/>
      <c r="DO104" s="131"/>
      <c r="DP104" s="131"/>
      <c r="DQ104" s="131"/>
      <c r="DR104" s="131"/>
      <c r="DS104" s="131"/>
      <c r="DT104" s="131"/>
      <c r="DU104" s="131"/>
      <c r="DV104" s="131"/>
      <c r="DW104" s="131"/>
      <c r="DX104" s="131"/>
      <c r="DY104" s="131"/>
      <c r="DZ104" s="131"/>
      <c r="EA104" s="131"/>
      <c r="EB104" s="131"/>
      <c r="EC104" s="131"/>
      <c r="ED104" s="131"/>
      <c r="EE104" s="131"/>
      <c r="EF104" s="131"/>
      <c r="EG104" s="131"/>
      <c r="EH104" s="131"/>
      <c r="EI104" s="131"/>
      <c r="EJ104" s="131"/>
      <c r="EK104" s="131"/>
      <c r="EL104" s="131"/>
      <c r="EM104" s="131"/>
      <c r="EN104" s="131"/>
      <c r="EO104" s="131"/>
      <c r="EP104" s="131"/>
      <c r="EQ104" s="131"/>
      <c r="ER104" s="131"/>
      <c r="ES104" s="131"/>
      <c r="ET104" s="131"/>
      <c r="EU104" s="131"/>
      <c r="EV104" s="131"/>
      <c r="EW104" s="131"/>
      <c r="EX104" s="131"/>
      <c r="EY104" s="131"/>
      <c r="EZ104" s="131"/>
      <c r="FA104" s="131"/>
      <c r="FB104" s="131"/>
      <c r="FC104" s="131"/>
      <c r="FD104" s="131"/>
      <c r="FE104" s="131"/>
      <c r="FF104" s="131"/>
      <c r="FG104" s="131"/>
      <c r="FH104" s="131"/>
      <c r="FI104" s="131"/>
      <c r="FJ104" s="131"/>
      <c r="FK104" s="131"/>
      <c r="FL104" s="131"/>
      <c r="FM104" s="131"/>
      <c r="FN104" s="131"/>
      <c r="FO104" s="131"/>
      <c r="FP104" s="131"/>
      <c r="FQ104" s="131"/>
      <c r="FR104" s="131"/>
      <c r="FS104" s="131"/>
      <c r="FT104" s="131"/>
      <c r="FU104" s="131"/>
      <c r="FV104" s="131"/>
      <c r="FW104" s="131"/>
      <c r="FX104" s="131"/>
      <c r="FY104" s="131"/>
      <c r="FZ104" s="131"/>
      <c r="GA104" s="131"/>
      <c r="GB104" s="131"/>
      <c r="GC104" s="131"/>
      <c r="GD104" s="131"/>
      <c r="GE104" s="131"/>
      <c r="GF104" s="131"/>
      <c r="GG104" s="131"/>
      <c r="GH104" s="131"/>
      <c r="GI104" s="131"/>
      <c r="GJ104" s="131"/>
      <c r="GK104" s="131"/>
      <c r="GL104" s="131"/>
      <c r="GM104" s="131"/>
      <c r="GN104" s="131"/>
      <c r="GO104" s="131"/>
      <c r="GP104" s="131"/>
      <c r="GQ104" s="131"/>
      <c r="GR104" s="131"/>
      <c r="GS104" s="131"/>
      <c r="GT104" s="131"/>
      <c r="GU104" s="131"/>
      <c r="GV104" s="131"/>
      <c r="GW104" s="131"/>
      <c r="GX104" s="131"/>
      <c r="GY104" s="131"/>
      <c r="GZ104" s="131"/>
      <c r="HA104" s="131"/>
      <c r="HB104" s="131"/>
      <c r="HC104" s="131"/>
      <c r="HD104" s="131"/>
      <c r="HE104" s="131"/>
      <c r="HF104" s="131"/>
      <c r="HG104" s="131"/>
      <c r="HH104" s="131"/>
      <c r="HI104" s="131"/>
      <c r="HJ104" s="131"/>
      <c r="HK104" s="131"/>
      <c r="HL104" s="131"/>
      <c r="HM104" s="131"/>
      <c r="HO104" s="131"/>
      <c r="HP104" s="131"/>
      <c r="HQ104" s="131"/>
    </row>
    <row r="105" spans="1:225" ht="15" thickBot="1" x14ac:dyDescent="0.4">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c r="Z105" s="131"/>
      <c r="AA105" s="131"/>
      <c r="AB105" s="131"/>
      <c r="AC105" s="131"/>
      <c r="AD105" s="131"/>
      <c r="AE105" s="131"/>
      <c r="AF105" s="131"/>
      <c r="AG105" s="131"/>
      <c r="AH105" s="131"/>
      <c r="AI105" s="131"/>
      <c r="AJ105" s="131"/>
      <c r="AK105" s="131"/>
      <c r="AL105" s="131"/>
      <c r="AM105" s="131"/>
      <c r="AN105" s="131"/>
      <c r="AO105" s="131"/>
      <c r="AP105" s="131"/>
      <c r="AQ105" s="131"/>
      <c r="AR105" s="131"/>
      <c r="AS105" s="131"/>
      <c r="AT105" s="131"/>
      <c r="AU105" s="131"/>
      <c r="AV105" s="131"/>
      <c r="AW105" s="131"/>
      <c r="AX105" s="131"/>
      <c r="AY105" s="131"/>
      <c r="AZ105" s="131"/>
      <c r="BA105" s="131"/>
      <c r="BB105" s="131"/>
      <c r="BC105" s="131"/>
      <c r="BD105" s="131"/>
      <c r="BE105" s="131"/>
      <c r="BF105" s="131"/>
      <c r="BG105" s="131"/>
      <c r="BH105" s="131"/>
      <c r="BI105" s="131"/>
      <c r="BJ105" s="131"/>
      <c r="BK105" s="131"/>
      <c r="BL105" s="131"/>
      <c r="BM105" s="131"/>
      <c r="BN105" s="131"/>
      <c r="BO105" s="131"/>
      <c r="BP105" s="131"/>
      <c r="BQ105" s="131"/>
      <c r="BR105" s="131"/>
      <c r="BS105" s="131"/>
      <c r="BT105" s="131"/>
      <c r="BU105" s="131"/>
      <c r="BV105" s="131"/>
      <c r="BW105" s="131"/>
      <c r="BX105" s="131"/>
      <c r="BY105" s="131"/>
      <c r="BZ105" s="131"/>
      <c r="CA105" s="131"/>
      <c r="CB105" s="131"/>
      <c r="CC105" s="131"/>
      <c r="CD105" s="131"/>
      <c r="CE105" s="131"/>
      <c r="CF105" s="131"/>
      <c r="CG105" s="131"/>
      <c r="CH105" s="131"/>
      <c r="CI105" s="131"/>
      <c r="CJ105" s="131"/>
      <c r="CK105" s="131"/>
      <c r="CL105" s="131"/>
      <c r="CM105" s="131"/>
      <c r="CN105" s="131"/>
      <c r="CO105" s="131"/>
      <c r="CP105" s="131"/>
      <c r="CQ105" s="131"/>
      <c r="CR105" s="131"/>
      <c r="CS105" s="131"/>
      <c r="CT105" s="131"/>
      <c r="CU105" s="131"/>
      <c r="CV105" s="131"/>
      <c r="CW105" s="131"/>
      <c r="CX105" s="131"/>
      <c r="CY105" s="131"/>
      <c r="CZ105" s="131"/>
      <c r="DA105" s="131"/>
      <c r="DB105" s="131"/>
      <c r="DC105" s="131"/>
      <c r="DD105" s="131"/>
      <c r="DE105" s="131"/>
      <c r="DF105" s="131"/>
      <c r="DG105" s="131"/>
      <c r="DH105" s="131"/>
      <c r="DI105" s="131"/>
      <c r="DJ105" s="131"/>
      <c r="DK105" s="131"/>
      <c r="DL105" s="131"/>
      <c r="DM105" s="131"/>
      <c r="DN105" s="131"/>
      <c r="DO105" s="131"/>
      <c r="DP105" s="131"/>
      <c r="DQ105" s="131"/>
      <c r="DR105" s="131"/>
      <c r="DS105" s="131"/>
      <c r="DT105" s="131"/>
      <c r="DU105" s="131"/>
      <c r="DV105" s="131"/>
      <c r="DW105" s="131"/>
      <c r="DX105" s="131"/>
      <c r="DY105" s="131"/>
      <c r="DZ105" s="131"/>
      <c r="EA105" s="131"/>
      <c r="EB105" s="131"/>
      <c r="EC105" s="131"/>
      <c r="ED105" s="131"/>
      <c r="EE105" s="131"/>
      <c r="EF105" s="131"/>
      <c r="EG105" s="131"/>
      <c r="EH105" s="131"/>
      <c r="EI105" s="131"/>
      <c r="EJ105" s="131"/>
      <c r="EK105" s="131"/>
      <c r="EL105" s="131"/>
      <c r="EM105" s="131"/>
      <c r="EN105" s="131"/>
      <c r="EO105" s="131"/>
      <c r="EP105" s="131"/>
      <c r="EQ105" s="131"/>
      <c r="ER105" s="131"/>
      <c r="ES105" s="131"/>
      <c r="ET105" s="131"/>
      <c r="EU105" s="131"/>
      <c r="EV105" s="131"/>
      <c r="EW105" s="131"/>
      <c r="EX105" s="131"/>
      <c r="EY105" s="131"/>
      <c r="EZ105" s="131"/>
      <c r="FA105" s="131"/>
      <c r="FB105" s="131"/>
      <c r="FC105" s="131"/>
      <c r="FD105" s="131"/>
      <c r="FE105" s="131"/>
      <c r="FF105" s="131"/>
      <c r="FG105" s="131"/>
      <c r="FH105" s="131"/>
      <c r="FI105" s="131"/>
      <c r="FJ105" s="131"/>
      <c r="FK105" s="131"/>
      <c r="FL105" s="131"/>
      <c r="FM105" s="131"/>
      <c r="FN105" s="131"/>
      <c r="FO105" s="131"/>
      <c r="FP105" s="131"/>
      <c r="FQ105" s="131"/>
      <c r="FR105" s="131"/>
      <c r="FS105" s="131"/>
      <c r="FT105" s="131"/>
      <c r="FU105" s="131"/>
      <c r="FV105" s="131"/>
      <c r="FW105" s="131"/>
      <c r="FX105" s="131"/>
      <c r="FY105" s="131"/>
      <c r="FZ105" s="131"/>
      <c r="GA105" s="131"/>
      <c r="GB105" s="131"/>
      <c r="GC105" s="131"/>
      <c r="GD105" s="131"/>
      <c r="GE105" s="131"/>
      <c r="GF105" s="131"/>
      <c r="GG105" s="131"/>
      <c r="GH105" s="131"/>
      <c r="GI105" s="131"/>
      <c r="GJ105" s="131"/>
      <c r="GK105" s="131"/>
      <c r="GL105" s="131"/>
      <c r="GM105" s="131"/>
      <c r="GN105" s="131"/>
      <c r="GO105" s="131"/>
      <c r="GP105" s="131"/>
      <c r="GQ105" s="131"/>
      <c r="GR105" s="131"/>
      <c r="GS105" s="131"/>
      <c r="GT105" s="131"/>
      <c r="GU105" s="131"/>
      <c r="GV105" s="131"/>
      <c r="GW105" s="131"/>
      <c r="GX105" s="131"/>
      <c r="GY105" s="131"/>
      <c r="GZ105" s="131"/>
      <c r="HA105" s="131"/>
      <c r="HB105" s="131"/>
      <c r="HC105" s="131"/>
      <c r="HD105" s="131"/>
      <c r="HE105" s="131"/>
      <c r="HF105" s="131"/>
      <c r="HG105" s="131"/>
      <c r="HH105" s="131"/>
      <c r="HI105" s="131"/>
      <c r="HJ105" s="131"/>
      <c r="HK105" s="131"/>
      <c r="HL105" s="131"/>
      <c r="HM105" s="131"/>
      <c r="HO105" s="131"/>
      <c r="HP105" s="131"/>
      <c r="HQ105" s="131"/>
    </row>
    <row r="106" spans="1:225" ht="15" thickBot="1" x14ac:dyDescent="0.4">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c r="AW106" s="131"/>
      <c r="AX106" s="131"/>
      <c r="AY106" s="131"/>
      <c r="AZ106" s="131"/>
      <c r="BA106" s="131"/>
      <c r="BB106" s="131"/>
      <c r="BC106" s="131"/>
      <c r="BD106" s="131"/>
      <c r="BE106" s="131"/>
      <c r="BF106" s="131"/>
      <c r="BG106" s="131"/>
      <c r="BH106" s="131"/>
      <c r="BI106" s="131"/>
      <c r="BJ106" s="131"/>
      <c r="BK106" s="131"/>
      <c r="BL106" s="131"/>
      <c r="BM106" s="131"/>
      <c r="BN106" s="131"/>
      <c r="BO106" s="131"/>
      <c r="BP106" s="131"/>
      <c r="BQ106" s="131"/>
      <c r="BR106" s="131"/>
      <c r="BS106" s="131"/>
      <c r="BT106" s="131"/>
      <c r="BU106" s="131"/>
      <c r="BV106" s="131"/>
      <c r="BW106" s="131"/>
      <c r="BX106" s="131"/>
      <c r="BY106" s="131"/>
      <c r="BZ106" s="131"/>
      <c r="CA106" s="131"/>
      <c r="CB106" s="131"/>
      <c r="CC106" s="131"/>
      <c r="CD106" s="131"/>
      <c r="CE106" s="131"/>
      <c r="CF106" s="131"/>
      <c r="CG106" s="131"/>
      <c r="CH106" s="131"/>
      <c r="CI106" s="131"/>
      <c r="CJ106" s="131"/>
      <c r="CK106" s="131"/>
      <c r="CL106" s="131"/>
      <c r="CM106" s="131"/>
      <c r="CN106" s="131"/>
      <c r="CO106" s="131"/>
      <c r="CP106" s="131"/>
      <c r="CQ106" s="131"/>
      <c r="CR106" s="131"/>
      <c r="CS106" s="131"/>
      <c r="CT106" s="131"/>
      <c r="CU106" s="131"/>
      <c r="CV106" s="131"/>
      <c r="CW106" s="131"/>
      <c r="CX106" s="131"/>
      <c r="CY106" s="131"/>
      <c r="CZ106" s="131"/>
      <c r="DA106" s="131"/>
      <c r="DB106" s="131"/>
      <c r="DC106" s="131"/>
      <c r="DD106" s="131"/>
      <c r="DE106" s="131"/>
      <c r="DF106" s="131"/>
      <c r="DG106" s="131"/>
      <c r="DH106" s="131"/>
      <c r="DI106" s="131"/>
      <c r="DJ106" s="131"/>
      <c r="DK106" s="131"/>
      <c r="DL106" s="131"/>
      <c r="DM106" s="131"/>
      <c r="DN106" s="131"/>
      <c r="DO106" s="131"/>
      <c r="DP106" s="131"/>
      <c r="DQ106" s="131"/>
      <c r="DR106" s="131"/>
      <c r="DS106" s="131"/>
      <c r="DT106" s="131"/>
      <c r="DU106" s="131"/>
      <c r="DV106" s="131"/>
      <c r="DW106" s="131"/>
      <c r="DX106" s="131"/>
      <c r="DY106" s="131"/>
      <c r="DZ106" s="131"/>
      <c r="EA106" s="131"/>
      <c r="EB106" s="131"/>
      <c r="EC106" s="131"/>
      <c r="ED106" s="131"/>
      <c r="EE106" s="131"/>
      <c r="EF106" s="131"/>
      <c r="EG106" s="131"/>
      <c r="EH106" s="131"/>
      <c r="EI106" s="131"/>
      <c r="EJ106" s="131"/>
      <c r="EK106" s="131"/>
      <c r="EL106" s="131"/>
      <c r="EM106" s="131"/>
      <c r="EN106" s="131"/>
      <c r="EO106" s="131"/>
      <c r="EP106" s="131"/>
      <c r="EQ106" s="131"/>
      <c r="ER106" s="131"/>
      <c r="ES106" s="131"/>
      <c r="ET106" s="131"/>
      <c r="EU106" s="131"/>
      <c r="EV106" s="131"/>
      <c r="EW106" s="131"/>
      <c r="EX106" s="131"/>
      <c r="EY106" s="131"/>
      <c r="EZ106" s="131"/>
      <c r="FA106" s="131"/>
      <c r="FB106" s="131"/>
      <c r="FC106" s="131"/>
      <c r="FD106" s="131"/>
      <c r="FE106" s="131"/>
      <c r="FF106" s="131"/>
      <c r="FG106" s="131"/>
      <c r="FH106" s="131"/>
      <c r="FI106" s="131"/>
      <c r="FJ106" s="131"/>
      <c r="FK106" s="131"/>
      <c r="FL106" s="131"/>
      <c r="FM106" s="131"/>
      <c r="FN106" s="131"/>
      <c r="FO106" s="131"/>
      <c r="FP106" s="131"/>
      <c r="FQ106" s="131"/>
      <c r="FR106" s="131"/>
      <c r="FS106" s="131"/>
      <c r="FT106" s="131"/>
      <c r="FU106" s="131"/>
      <c r="FV106" s="131"/>
      <c r="FW106" s="131"/>
      <c r="FX106" s="131"/>
      <c r="FY106" s="131"/>
      <c r="FZ106" s="131"/>
      <c r="GA106" s="131"/>
      <c r="GB106" s="131"/>
      <c r="GC106" s="131"/>
      <c r="GD106" s="131"/>
      <c r="GE106" s="131"/>
      <c r="GF106" s="131"/>
      <c r="GG106" s="131"/>
      <c r="GH106" s="131"/>
      <c r="GI106" s="131"/>
      <c r="GJ106" s="131"/>
      <c r="GK106" s="131"/>
      <c r="GL106" s="131"/>
      <c r="GM106" s="131"/>
      <c r="GN106" s="131"/>
      <c r="GO106" s="131"/>
      <c r="GP106" s="131"/>
      <c r="GQ106" s="131"/>
      <c r="GR106" s="131"/>
      <c r="GS106" s="131"/>
      <c r="GT106" s="131"/>
      <c r="GU106" s="131"/>
      <c r="GV106" s="131"/>
      <c r="GW106" s="131"/>
      <c r="GX106" s="131"/>
      <c r="GY106" s="131"/>
      <c r="GZ106" s="131"/>
      <c r="HA106" s="131"/>
      <c r="HB106" s="131"/>
      <c r="HC106" s="131"/>
      <c r="HD106" s="131"/>
      <c r="HE106" s="131"/>
      <c r="HF106" s="131"/>
      <c r="HG106" s="131"/>
      <c r="HH106" s="131"/>
      <c r="HI106" s="131"/>
      <c r="HJ106" s="131"/>
      <c r="HK106" s="131"/>
      <c r="HL106" s="131"/>
      <c r="HM106" s="131"/>
      <c r="HO106" s="131"/>
      <c r="HP106" s="131"/>
      <c r="HQ106" s="131"/>
    </row>
    <row r="107" spans="1:225" ht="15" thickBot="1" x14ac:dyDescent="0.4">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131"/>
      <c r="AV107" s="131"/>
      <c r="AW107" s="131"/>
      <c r="AX107" s="131"/>
      <c r="AY107" s="131"/>
      <c r="AZ107" s="131"/>
      <c r="BA107" s="131"/>
      <c r="BB107" s="131"/>
      <c r="BC107" s="131"/>
      <c r="BD107" s="131"/>
      <c r="BE107" s="131"/>
      <c r="BF107" s="131"/>
      <c r="BG107" s="131"/>
      <c r="BH107" s="131"/>
      <c r="BI107" s="131"/>
      <c r="BJ107" s="131"/>
      <c r="BK107" s="131"/>
      <c r="BL107" s="131"/>
      <c r="BM107" s="131"/>
      <c r="BN107" s="131"/>
      <c r="BO107" s="131"/>
      <c r="BP107" s="131"/>
      <c r="BQ107" s="131"/>
      <c r="BR107" s="131"/>
      <c r="BS107" s="131"/>
      <c r="BT107" s="131"/>
      <c r="BU107" s="131"/>
      <c r="BV107" s="131"/>
      <c r="BW107" s="131"/>
      <c r="BX107" s="131"/>
      <c r="BY107" s="131"/>
      <c r="BZ107" s="131"/>
      <c r="CA107" s="131"/>
      <c r="CB107" s="131"/>
      <c r="CC107" s="131"/>
      <c r="CD107" s="131"/>
      <c r="CE107" s="131"/>
      <c r="CF107" s="131"/>
      <c r="CG107" s="131"/>
      <c r="CH107" s="131"/>
      <c r="CI107" s="131"/>
      <c r="CJ107" s="131"/>
      <c r="CK107" s="131"/>
      <c r="CL107" s="131"/>
      <c r="CM107" s="131"/>
      <c r="CN107" s="131"/>
      <c r="CO107" s="131"/>
      <c r="CP107" s="131"/>
      <c r="CQ107" s="131"/>
      <c r="CR107" s="131"/>
      <c r="CS107" s="131"/>
      <c r="CT107" s="131"/>
      <c r="CU107" s="131"/>
      <c r="CV107" s="131"/>
      <c r="CW107" s="131"/>
      <c r="CX107" s="131"/>
      <c r="CY107" s="131"/>
      <c r="CZ107" s="131"/>
      <c r="DA107" s="131"/>
      <c r="DB107" s="131"/>
      <c r="DC107" s="131"/>
      <c r="DD107" s="131"/>
      <c r="DE107" s="131"/>
      <c r="DF107" s="131"/>
      <c r="DG107" s="131"/>
      <c r="DH107" s="131"/>
      <c r="DI107" s="131"/>
      <c r="DJ107" s="131"/>
      <c r="DK107" s="131"/>
      <c r="DL107" s="131"/>
      <c r="DM107" s="131"/>
      <c r="DN107" s="131"/>
      <c r="DO107" s="131"/>
      <c r="DP107" s="131"/>
      <c r="DQ107" s="131"/>
      <c r="DR107" s="131"/>
      <c r="DS107" s="131"/>
      <c r="DT107" s="131"/>
      <c r="DU107" s="131"/>
      <c r="DV107" s="131"/>
      <c r="DW107" s="131"/>
      <c r="DX107" s="131"/>
      <c r="DY107" s="131"/>
      <c r="DZ107" s="131"/>
      <c r="EA107" s="131"/>
      <c r="EB107" s="131"/>
      <c r="EC107" s="131"/>
      <c r="ED107" s="131"/>
      <c r="EE107" s="131"/>
      <c r="EF107" s="131"/>
      <c r="EG107" s="131"/>
      <c r="EH107" s="131"/>
      <c r="EI107" s="131"/>
      <c r="EJ107" s="131"/>
      <c r="EK107" s="131"/>
      <c r="EL107" s="131"/>
      <c r="EM107" s="131"/>
      <c r="EN107" s="131"/>
      <c r="EO107" s="131"/>
      <c r="EP107" s="131"/>
      <c r="EQ107" s="131"/>
      <c r="ER107" s="131"/>
      <c r="ES107" s="131"/>
      <c r="ET107" s="131"/>
      <c r="EU107" s="131"/>
      <c r="EV107" s="131"/>
      <c r="EW107" s="131"/>
      <c r="EX107" s="131"/>
      <c r="EY107" s="131"/>
      <c r="EZ107" s="131"/>
      <c r="FA107" s="131"/>
      <c r="FB107" s="131"/>
      <c r="FC107" s="131"/>
      <c r="FD107" s="131"/>
      <c r="FE107" s="131"/>
      <c r="FF107" s="131"/>
      <c r="FG107" s="131"/>
      <c r="FH107" s="131"/>
      <c r="FI107" s="131"/>
      <c r="FJ107" s="131"/>
      <c r="FK107" s="131"/>
      <c r="FL107" s="131"/>
      <c r="FM107" s="131"/>
      <c r="FN107" s="131"/>
      <c r="FO107" s="131"/>
      <c r="FP107" s="131"/>
      <c r="FQ107" s="131"/>
      <c r="FR107" s="131"/>
      <c r="FS107" s="131"/>
      <c r="FT107" s="131"/>
      <c r="FU107" s="131"/>
      <c r="FV107" s="131"/>
      <c r="FW107" s="131"/>
      <c r="FX107" s="131"/>
      <c r="FY107" s="131"/>
      <c r="FZ107" s="131"/>
      <c r="GA107" s="131"/>
      <c r="GB107" s="131"/>
      <c r="GC107" s="131"/>
      <c r="GD107" s="131"/>
      <c r="GE107" s="131"/>
      <c r="GF107" s="131"/>
      <c r="GG107" s="131"/>
      <c r="GH107" s="131"/>
      <c r="GI107" s="131"/>
      <c r="GJ107" s="131"/>
      <c r="GK107" s="131"/>
      <c r="GL107" s="131"/>
      <c r="GM107" s="131"/>
      <c r="GN107" s="131"/>
      <c r="GO107" s="131"/>
      <c r="GP107" s="131"/>
      <c r="GQ107" s="131"/>
      <c r="GR107" s="131"/>
      <c r="GS107" s="131"/>
      <c r="GT107" s="131"/>
      <c r="GU107" s="131"/>
      <c r="GV107" s="131"/>
      <c r="GW107" s="131"/>
      <c r="GX107" s="131"/>
      <c r="GY107" s="131"/>
      <c r="GZ107" s="131"/>
      <c r="HA107" s="131"/>
      <c r="HB107" s="131"/>
      <c r="HC107" s="131"/>
      <c r="HD107" s="131"/>
      <c r="HE107" s="131"/>
      <c r="HF107" s="131"/>
      <c r="HG107" s="131"/>
      <c r="HH107" s="131"/>
      <c r="HI107" s="131"/>
      <c r="HJ107" s="131"/>
      <c r="HK107" s="131"/>
      <c r="HL107" s="131"/>
      <c r="HM107" s="131"/>
      <c r="HO107" s="131"/>
      <c r="HP107" s="131"/>
      <c r="HQ107" s="131"/>
    </row>
    <row r="108" spans="1:225" ht="15" thickBot="1" x14ac:dyDescent="0.4">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c r="Z108" s="131"/>
      <c r="AA108" s="131"/>
      <c r="AB108" s="131"/>
      <c r="AC108" s="131"/>
      <c r="AD108" s="131"/>
      <c r="AE108" s="131"/>
      <c r="AF108" s="131"/>
      <c r="AG108" s="131"/>
      <c r="AH108" s="131"/>
      <c r="AI108" s="131"/>
      <c r="AJ108" s="131"/>
      <c r="AK108" s="131"/>
      <c r="AL108" s="131"/>
      <c r="AM108" s="131"/>
      <c r="AN108" s="131"/>
      <c r="AO108" s="131"/>
      <c r="AP108" s="131"/>
      <c r="AQ108" s="131"/>
      <c r="AR108" s="131"/>
      <c r="AS108" s="131"/>
      <c r="AT108" s="131"/>
      <c r="AU108" s="131"/>
      <c r="AV108" s="131"/>
      <c r="AW108" s="131"/>
      <c r="AX108" s="131"/>
      <c r="AY108" s="131"/>
      <c r="AZ108" s="131"/>
      <c r="BA108" s="131"/>
      <c r="BB108" s="131"/>
      <c r="BC108" s="131"/>
      <c r="BD108" s="131"/>
      <c r="BE108" s="131"/>
      <c r="BF108" s="131"/>
      <c r="BG108" s="131"/>
      <c r="BH108" s="131"/>
      <c r="BI108" s="131"/>
      <c r="BJ108" s="131"/>
      <c r="BK108" s="131"/>
      <c r="BL108" s="131"/>
      <c r="BM108" s="131"/>
      <c r="BN108" s="131"/>
      <c r="BO108" s="131"/>
      <c r="BP108" s="131"/>
      <c r="BQ108" s="131"/>
      <c r="BR108" s="131"/>
      <c r="BS108" s="131"/>
      <c r="BT108" s="131"/>
      <c r="BU108" s="131"/>
      <c r="BV108" s="131"/>
      <c r="BW108" s="131"/>
      <c r="BX108" s="131"/>
      <c r="BY108" s="131"/>
      <c r="BZ108" s="131"/>
      <c r="CA108" s="131"/>
      <c r="CB108" s="131"/>
      <c r="CC108" s="131"/>
      <c r="CD108" s="131"/>
      <c r="CE108" s="131"/>
      <c r="CF108" s="131"/>
      <c r="CG108" s="131"/>
      <c r="CH108" s="131"/>
      <c r="CI108" s="131"/>
      <c r="CJ108" s="131"/>
      <c r="CK108" s="131"/>
      <c r="CL108" s="131"/>
      <c r="CM108" s="131"/>
      <c r="CN108" s="131"/>
      <c r="CO108" s="131"/>
      <c r="CP108" s="131"/>
      <c r="CQ108" s="131"/>
      <c r="CR108" s="131"/>
      <c r="CS108" s="131"/>
      <c r="CT108" s="131"/>
      <c r="CU108" s="131"/>
      <c r="CV108" s="131"/>
      <c r="CW108" s="131"/>
      <c r="CX108" s="131"/>
      <c r="CY108" s="131"/>
      <c r="CZ108" s="131"/>
      <c r="DA108" s="131"/>
      <c r="DB108" s="131"/>
      <c r="DC108" s="131"/>
      <c r="DD108" s="131"/>
      <c r="DE108" s="131"/>
      <c r="DF108" s="131"/>
      <c r="DG108" s="131"/>
      <c r="DH108" s="131"/>
      <c r="DI108" s="131"/>
      <c r="DJ108" s="131"/>
      <c r="DK108" s="131"/>
      <c r="DL108" s="131"/>
      <c r="DM108" s="131"/>
      <c r="DN108" s="131"/>
      <c r="DO108" s="131"/>
      <c r="DP108" s="131"/>
      <c r="DQ108" s="131"/>
      <c r="DR108" s="131"/>
      <c r="DS108" s="131"/>
      <c r="DT108" s="131"/>
      <c r="DU108" s="131"/>
      <c r="DV108" s="131"/>
      <c r="DW108" s="131"/>
      <c r="DX108" s="131"/>
      <c r="DY108" s="131"/>
      <c r="DZ108" s="131"/>
      <c r="EA108" s="131"/>
      <c r="EB108" s="131"/>
      <c r="EC108" s="131"/>
      <c r="ED108" s="131"/>
      <c r="EE108" s="131"/>
      <c r="EF108" s="131"/>
      <c r="EG108" s="131"/>
      <c r="EH108" s="131"/>
      <c r="EI108" s="131"/>
      <c r="EJ108" s="131"/>
      <c r="EK108" s="131"/>
      <c r="EL108" s="131"/>
      <c r="EM108" s="131"/>
      <c r="EN108" s="131"/>
      <c r="EO108" s="131"/>
      <c r="EP108" s="131"/>
      <c r="EQ108" s="131"/>
      <c r="ER108" s="131"/>
      <c r="ES108" s="131"/>
      <c r="ET108" s="131"/>
      <c r="EU108" s="131"/>
      <c r="EV108" s="131"/>
      <c r="EW108" s="131"/>
      <c r="EX108" s="131"/>
      <c r="EY108" s="131"/>
      <c r="EZ108" s="131"/>
      <c r="FA108" s="131"/>
      <c r="FB108" s="131"/>
      <c r="FC108" s="131"/>
      <c r="FD108" s="131"/>
      <c r="FE108" s="131"/>
      <c r="FF108" s="131"/>
      <c r="FG108" s="131"/>
      <c r="FH108" s="131"/>
      <c r="FI108" s="131"/>
      <c r="FJ108" s="131"/>
      <c r="FK108" s="131"/>
      <c r="FL108" s="131"/>
      <c r="FM108" s="131"/>
      <c r="FN108" s="131"/>
      <c r="FO108" s="131"/>
      <c r="FP108" s="131"/>
      <c r="FQ108" s="131"/>
      <c r="FR108" s="131"/>
      <c r="FS108" s="131"/>
      <c r="FT108" s="131"/>
      <c r="FU108" s="131"/>
      <c r="FV108" s="131"/>
      <c r="FW108" s="131"/>
      <c r="FX108" s="131"/>
      <c r="FY108" s="131"/>
      <c r="FZ108" s="131"/>
      <c r="GA108" s="131"/>
      <c r="GB108" s="131"/>
      <c r="GC108" s="131"/>
      <c r="GD108" s="131"/>
      <c r="GE108" s="131"/>
      <c r="GF108" s="131"/>
      <c r="GG108" s="131"/>
      <c r="GH108" s="131"/>
      <c r="GI108" s="131"/>
      <c r="GJ108" s="131"/>
      <c r="GK108" s="131"/>
      <c r="GL108" s="131"/>
      <c r="GM108" s="131"/>
      <c r="GN108" s="131"/>
      <c r="GO108" s="131"/>
      <c r="GP108" s="131"/>
      <c r="GQ108" s="131"/>
      <c r="GR108" s="131"/>
      <c r="GS108" s="131"/>
      <c r="GT108" s="131"/>
      <c r="GU108" s="131"/>
      <c r="GV108" s="131"/>
      <c r="GW108" s="131"/>
      <c r="GX108" s="131"/>
      <c r="GY108" s="131"/>
      <c r="GZ108" s="131"/>
      <c r="HA108" s="131"/>
      <c r="HB108" s="131"/>
      <c r="HC108" s="131"/>
      <c r="HD108" s="131"/>
      <c r="HE108" s="131"/>
      <c r="HF108" s="131"/>
      <c r="HG108" s="131"/>
      <c r="HH108" s="131"/>
      <c r="HI108" s="131"/>
      <c r="HJ108" s="131"/>
      <c r="HK108" s="131"/>
      <c r="HL108" s="131"/>
      <c r="HM108" s="131"/>
      <c r="HO108" s="131"/>
      <c r="HP108" s="131"/>
      <c r="HQ108" s="131"/>
    </row>
    <row r="109" spans="1:225" ht="15" thickBot="1" x14ac:dyDescent="0.4">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c r="AP109" s="131"/>
      <c r="AQ109" s="131"/>
      <c r="AR109" s="131"/>
      <c r="AS109" s="131"/>
      <c r="AT109" s="131"/>
      <c r="AU109" s="131"/>
      <c r="AV109" s="131"/>
      <c r="AW109" s="131"/>
      <c r="AX109" s="131"/>
      <c r="AY109" s="131"/>
      <c r="AZ109" s="131"/>
      <c r="BA109" s="131"/>
      <c r="BB109" s="131"/>
      <c r="BC109" s="131"/>
      <c r="BD109" s="131"/>
      <c r="BE109" s="131"/>
      <c r="BF109" s="131"/>
      <c r="BG109" s="131"/>
      <c r="BH109" s="131"/>
      <c r="BI109" s="131"/>
      <c r="BJ109" s="131"/>
      <c r="BK109" s="131"/>
      <c r="BL109" s="131"/>
      <c r="BM109" s="131"/>
      <c r="BN109" s="131"/>
      <c r="BO109" s="131"/>
      <c r="BP109" s="131"/>
      <c r="BQ109" s="131"/>
      <c r="BR109" s="131"/>
      <c r="BS109" s="131"/>
      <c r="BT109" s="131"/>
      <c r="BU109" s="131"/>
      <c r="BV109" s="131"/>
      <c r="BW109" s="131"/>
      <c r="BX109" s="131"/>
      <c r="BY109" s="131"/>
      <c r="BZ109" s="131"/>
      <c r="CA109" s="131"/>
      <c r="CB109" s="131"/>
      <c r="CC109" s="131"/>
      <c r="CD109" s="131"/>
      <c r="CE109" s="131"/>
      <c r="CF109" s="131"/>
      <c r="CG109" s="131"/>
      <c r="CH109" s="131"/>
      <c r="CI109" s="131"/>
      <c r="CJ109" s="131"/>
      <c r="CK109" s="131"/>
      <c r="CL109" s="131"/>
      <c r="CM109" s="131"/>
      <c r="CN109" s="131"/>
      <c r="CO109" s="131"/>
      <c r="CP109" s="131"/>
      <c r="CQ109" s="131"/>
      <c r="CR109" s="131"/>
      <c r="CS109" s="131"/>
      <c r="CT109" s="131"/>
      <c r="CU109" s="131"/>
      <c r="CV109" s="131"/>
      <c r="CW109" s="131"/>
      <c r="CX109" s="131"/>
      <c r="CY109" s="131"/>
      <c r="CZ109" s="131"/>
      <c r="DA109" s="131"/>
      <c r="DB109" s="131"/>
      <c r="DC109" s="131"/>
      <c r="DD109" s="131"/>
      <c r="DE109" s="131"/>
      <c r="DF109" s="131"/>
      <c r="DG109" s="131"/>
      <c r="DH109" s="131"/>
      <c r="DI109" s="131"/>
      <c r="DJ109" s="131"/>
      <c r="DK109" s="131"/>
      <c r="DL109" s="131"/>
      <c r="DM109" s="131"/>
      <c r="DN109" s="131"/>
      <c r="DO109" s="131"/>
      <c r="DP109" s="131"/>
      <c r="DQ109" s="131"/>
      <c r="DR109" s="131"/>
      <c r="DS109" s="131"/>
      <c r="DT109" s="131"/>
      <c r="DU109" s="131"/>
      <c r="DV109" s="131"/>
      <c r="DW109" s="131"/>
      <c r="DX109" s="131"/>
      <c r="DY109" s="131"/>
      <c r="DZ109" s="131"/>
      <c r="EA109" s="131"/>
      <c r="EB109" s="131"/>
      <c r="EC109" s="131"/>
      <c r="ED109" s="131"/>
      <c r="EE109" s="131"/>
      <c r="EF109" s="131"/>
      <c r="EG109" s="131"/>
      <c r="EH109" s="131"/>
      <c r="EI109" s="131"/>
      <c r="EJ109" s="131"/>
      <c r="EK109" s="131"/>
      <c r="EL109" s="131"/>
      <c r="EM109" s="131"/>
      <c r="EN109" s="131"/>
      <c r="EO109" s="131"/>
      <c r="EP109" s="131"/>
      <c r="EQ109" s="131"/>
      <c r="ER109" s="131"/>
      <c r="ES109" s="131"/>
      <c r="ET109" s="131"/>
      <c r="EU109" s="131"/>
      <c r="EV109" s="131"/>
      <c r="EW109" s="131"/>
      <c r="EX109" s="131"/>
      <c r="EY109" s="131"/>
      <c r="EZ109" s="131"/>
      <c r="FA109" s="131"/>
      <c r="FB109" s="131"/>
      <c r="FC109" s="131"/>
      <c r="FD109" s="131"/>
      <c r="FE109" s="131"/>
      <c r="FF109" s="131"/>
      <c r="FG109" s="131"/>
      <c r="FH109" s="131"/>
      <c r="FI109" s="131"/>
      <c r="FJ109" s="131"/>
      <c r="FK109" s="131"/>
      <c r="FL109" s="131"/>
      <c r="FM109" s="131"/>
      <c r="FN109" s="131"/>
      <c r="FO109" s="131"/>
      <c r="FP109" s="131"/>
      <c r="FQ109" s="131"/>
      <c r="FR109" s="131"/>
      <c r="FS109" s="131"/>
      <c r="FT109" s="131"/>
      <c r="FU109" s="131"/>
      <c r="FV109" s="131"/>
      <c r="FW109" s="131"/>
      <c r="FX109" s="131"/>
      <c r="FY109" s="131"/>
      <c r="FZ109" s="131"/>
      <c r="GA109" s="131"/>
      <c r="GB109" s="131"/>
      <c r="GC109" s="131"/>
      <c r="GD109" s="131"/>
      <c r="GE109" s="131"/>
      <c r="GF109" s="131"/>
      <c r="GG109" s="131"/>
      <c r="GH109" s="131"/>
      <c r="GI109" s="131"/>
      <c r="GJ109" s="131"/>
      <c r="GK109" s="131"/>
      <c r="GL109" s="131"/>
      <c r="GM109" s="131"/>
      <c r="GN109" s="131"/>
      <c r="GO109" s="131"/>
      <c r="GP109" s="131"/>
      <c r="GQ109" s="131"/>
      <c r="GR109" s="131"/>
      <c r="GS109" s="131"/>
      <c r="GT109" s="131"/>
      <c r="GU109" s="131"/>
      <c r="GV109" s="131"/>
      <c r="GW109" s="131"/>
      <c r="GX109" s="131"/>
      <c r="GY109" s="131"/>
      <c r="GZ109" s="131"/>
      <c r="HA109" s="131"/>
      <c r="HB109" s="131"/>
      <c r="HC109" s="131"/>
      <c r="HD109" s="131"/>
      <c r="HE109" s="131"/>
      <c r="HF109" s="131"/>
      <c r="HG109" s="131"/>
      <c r="HH109" s="131"/>
      <c r="HI109" s="131"/>
      <c r="HJ109" s="131"/>
      <c r="HK109" s="131"/>
      <c r="HL109" s="131"/>
      <c r="HM109" s="131"/>
      <c r="HO109" s="131"/>
      <c r="HP109" s="131"/>
      <c r="HQ109" s="131"/>
    </row>
    <row r="110" spans="1:225" ht="15" thickBot="1" x14ac:dyDescent="0.4">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c r="Z110" s="131"/>
      <c r="AA110" s="131"/>
      <c r="AB110" s="131"/>
      <c r="AC110" s="131"/>
      <c r="AD110" s="131"/>
      <c r="AE110" s="131"/>
      <c r="AF110" s="131"/>
      <c r="AG110" s="131"/>
      <c r="AH110" s="131"/>
      <c r="AI110" s="131"/>
      <c r="AJ110" s="131"/>
      <c r="AK110" s="131"/>
      <c r="AL110" s="131"/>
      <c r="AM110" s="131"/>
      <c r="AN110" s="131"/>
      <c r="AO110" s="131"/>
      <c r="AP110" s="131"/>
      <c r="AQ110" s="131"/>
      <c r="AR110" s="131"/>
      <c r="AS110" s="131"/>
      <c r="AT110" s="131"/>
      <c r="AU110" s="131"/>
      <c r="AV110" s="131"/>
      <c r="AW110" s="131"/>
      <c r="AX110" s="131"/>
      <c r="AY110" s="131"/>
      <c r="AZ110" s="131"/>
      <c r="BA110" s="131"/>
      <c r="BB110" s="131"/>
      <c r="BC110" s="131"/>
      <c r="BD110" s="131"/>
      <c r="BE110" s="131"/>
      <c r="BF110" s="131"/>
      <c r="BG110" s="131"/>
      <c r="BH110" s="131"/>
      <c r="BI110" s="131"/>
      <c r="BJ110" s="131"/>
      <c r="BK110" s="131"/>
      <c r="BL110" s="131"/>
      <c r="BM110" s="131"/>
      <c r="BN110" s="131"/>
      <c r="BO110" s="131"/>
      <c r="BP110" s="131"/>
      <c r="BQ110" s="131"/>
      <c r="BR110" s="131"/>
      <c r="BS110" s="131"/>
      <c r="BT110" s="131"/>
      <c r="BU110" s="131"/>
      <c r="BV110" s="131"/>
      <c r="BW110" s="131"/>
      <c r="BX110" s="131"/>
      <c r="BY110" s="131"/>
      <c r="BZ110" s="131"/>
      <c r="CA110" s="131"/>
      <c r="CB110" s="131"/>
      <c r="CC110" s="131"/>
      <c r="CD110" s="131"/>
      <c r="CE110" s="131"/>
      <c r="CF110" s="131"/>
      <c r="CG110" s="131"/>
      <c r="CH110" s="131"/>
      <c r="CI110" s="131"/>
      <c r="CJ110" s="131"/>
      <c r="CK110" s="131"/>
      <c r="CL110" s="131"/>
      <c r="CM110" s="131"/>
      <c r="CN110" s="131"/>
      <c r="CO110" s="131"/>
      <c r="CP110" s="131"/>
      <c r="CQ110" s="131"/>
      <c r="CR110" s="131"/>
      <c r="CS110" s="131"/>
      <c r="CT110" s="131"/>
      <c r="CU110" s="131"/>
      <c r="CV110" s="131"/>
      <c r="CW110" s="131"/>
      <c r="CX110" s="131"/>
      <c r="CY110" s="131"/>
      <c r="CZ110" s="131"/>
      <c r="DA110" s="131"/>
      <c r="DB110" s="131"/>
      <c r="DC110" s="131"/>
      <c r="DD110" s="131"/>
      <c r="DE110" s="131"/>
      <c r="DF110" s="131"/>
      <c r="DG110" s="131"/>
      <c r="DH110" s="131"/>
      <c r="DI110" s="131"/>
      <c r="DJ110" s="131"/>
      <c r="DK110" s="131"/>
      <c r="DL110" s="131"/>
      <c r="DM110" s="131"/>
      <c r="DN110" s="131"/>
      <c r="DO110" s="131"/>
      <c r="DP110" s="131"/>
      <c r="DQ110" s="131"/>
      <c r="DR110" s="131"/>
      <c r="DS110" s="131"/>
      <c r="DT110" s="131"/>
      <c r="DU110" s="131"/>
      <c r="DV110" s="131"/>
      <c r="DW110" s="131"/>
      <c r="DX110" s="131"/>
      <c r="DY110" s="131"/>
      <c r="DZ110" s="131"/>
      <c r="EA110" s="131"/>
      <c r="EB110" s="131"/>
      <c r="EC110" s="131"/>
      <c r="ED110" s="131"/>
      <c r="EE110" s="131"/>
      <c r="EF110" s="131"/>
      <c r="EG110" s="131"/>
      <c r="EH110" s="131"/>
      <c r="EI110" s="131"/>
      <c r="EJ110" s="131"/>
      <c r="EK110" s="131"/>
      <c r="EL110" s="131"/>
      <c r="EM110" s="131"/>
      <c r="EN110" s="131"/>
      <c r="EO110" s="131"/>
      <c r="EP110" s="131"/>
      <c r="EQ110" s="131"/>
      <c r="ER110" s="131"/>
      <c r="ES110" s="131"/>
      <c r="ET110" s="131"/>
      <c r="EU110" s="131"/>
      <c r="EV110" s="131"/>
      <c r="EW110" s="131"/>
      <c r="EX110" s="131"/>
      <c r="EY110" s="131"/>
      <c r="EZ110" s="131"/>
      <c r="FA110" s="131"/>
      <c r="FB110" s="131"/>
      <c r="FC110" s="131"/>
      <c r="FD110" s="131"/>
      <c r="FE110" s="131"/>
      <c r="FF110" s="131"/>
      <c r="FG110" s="131"/>
      <c r="FH110" s="131"/>
      <c r="FI110" s="131"/>
      <c r="FJ110" s="131"/>
      <c r="FK110" s="131"/>
      <c r="FL110" s="131"/>
      <c r="FM110" s="131"/>
      <c r="FN110" s="131"/>
      <c r="FO110" s="131"/>
      <c r="FP110" s="131"/>
      <c r="FQ110" s="131"/>
      <c r="FR110" s="131"/>
      <c r="FS110" s="131"/>
      <c r="FT110" s="131"/>
      <c r="FU110" s="131"/>
      <c r="FV110" s="131"/>
      <c r="FW110" s="131"/>
      <c r="FX110" s="131"/>
      <c r="FY110" s="131"/>
      <c r="FZ110" s="131"/>
      <c r="GA110" s="131"/>
      <c r="GB110" s="131"/>
      <c r="GC110" s="131"/>
      <c r="GD110" s="131"/>
      <c r="GE110" s="131"/>
      <c r="GF110" s="131"/>
      <c r="GG110" s="131"/>
      <c r="GH110" s="131"/>
      <c r="GI110" s="131"/>
      <c r="GJ110" s="131"/>
      <c r="GK110" s="131"/>
      <c r="GL110" s="131"/>
      <c r="GM110" s="131"/>
      <c r="GN110" s="131"/>
      <c r="GO110" s="131"/>
      <c r="GP110" s="131"/>
      <c r="GQ110" s="131"/>
      <c r="GR110" s="131"/>
      <c r="GS110" s="131"/>
      <c r="GT110" s="131"/>
      <c r="GU110" s="131"/>
      <c r="GV110" s="131"/>
      <c r="GW110" s="131"/>
      <c r="GX110" s="131"/>
      <c r="GY110" s="131"/>
      <c r="GZ110" s="131"/>
      <c r="HA110" s="131"/>
      <c r="HB110" s="131"/>
      <c r="HC110" s="131"/>
      <c r="HD110" s="131"/>
      <c r="HE110" s="131"/>
      <c r="HF110" s="131"/>
      <c r="HG110" s="131"/>
      <c r="HH110" s="131"/>
      <c r="HI110" s="131"/>
      <c r="HJ110" s="131"/>
      <c r="HK110" s="131"/>
      <c r="HL110" s="131"/>
      <c r="HM110" s="131"/>
      <c r="HO110" s="131"/>
      <c r="HP110" s="131"/>
      <c r="HQ110" s="131"/>
    </row>
    <row r="111" spans="1:225" ht="15" thickBot="1" x14ac:dyDescent="0.4">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c r="Z111" s="131"/>
      <c r="AA111" s="131"/>
      <c r="AB111" s="131"/>
      <c r="AC111" s="131"/>
      <c r="AD111" s="131"/>
      <c r="AE111" s="131"/>
      <c r="AF111" s="131"/>
      <c r="AG111" s="131"/>
      <c r="AH111" s="131"/>
      <c r="AI111" s="131"/>
      <c r="AJ111" s="131"/>
      <c r="AK111" s="131"/>
      <c r="AL111" s="131"/>
      <c r="AM111" s="131"/>
      <c r="AN111" s="131"/>
      <c r="AO111" s="131"/>
      <c r="AP111" s="131"/>
      <c r="AQ111" s="131"/>
      <c r="AR111" s="131"/>
      <c r="AS111" s="131"/>
      <c r="AT111" s="131"/>
      <c r="AU111" s="131"/>
      <c r="AV111" s="131"/>
      <c r="AW111" s="131"/>
      <c r="AX111" s="131"/>
      <c r="AY111" s="131"/>
      <c r="AZ111" s="131"/>
      <c r="BA111" s="131"/>
      <c r="BB111" s="131"/>
      <c r="BC111" s="131"/>
      <c r="BD111" s="131"/>
      <c r="BE111" s="131"/>
      <c r="BF111" s="131"/>
      <c r="BG111" s="131"/>
      <c r="BH111" s="131"/>
      <c r="BI111" s="131"/>
      <c r="BJ111" s="131"/>
      <c r="BK111" s="131"/>
      <c r="BL111" s="131"/>
      <c r="BM111" s="131"/>
      <c r="BN111" s="131"/>
      <c r="BO111" s="131"/>
      <c r="BP111" s="131"/>
      <c r="BQ111" s="131"/>
      <c r="BR111" s="131"/>
      <c r="BS111" s="131"/>
      <c r="BT111" s="131"/>
      <c r="BU111" s="131"/>
      <c r="BV111" s="131"/>
      <c r="BW111" s="131"/>
      <c r="BX111" s="131"/>
      <c r="BY111" s="131"/>
      <c r="BZ111" s="131"/>
      <c r="CA111" s="131"/>
      <c r="CB111" s="131"/>
      <c r="CC111" s="131"/>
      <c r="CD111" s="131"/>
      <c r="CE111" s="131"/>
      <c r="CF111" s="131"/>
      <c r="CG111" s="131"/>
      <c r="CH111" s="131"/>
      <c r="CI111" s="131"/>
      <c r="CJ111" s="131"/>
      <c r="CK111" s="131"/>
      <c r="CL111" s="131"/>
      <c r="CM111" s="131"/>
      <c r="CN111" s="131"/>
      <c r="CO111" s="131"/>
      <c r="CP111" s="131"/>
      <c r="CQ111" s="131"/>
      <c r="CR111" s="131"/>
      <c r="CS111" s="131"/>
      <c r="CT111" s="131"/>
      <c r="CU111" s="131"/>
      <c r="CV111" s="131"/>
      <c r="CW111" s="131"/>
      <c r="CX111" s="131"/>
      <c r="CY111" s="131"/>
      <c r="CZ111" s="131"/>
      <c r="DA111" s="131"/>
      <c r="DB111" s="131"/>
      <c r="DC111" s="131"/>
      <c r="DD111" s="131"/>
      <c r="DE111" s="131"/>
      <c r="DF111" s="131"/>
      <c r="DG111" s="131"/>
      <c r="DH111" s="131"/>
      <c r="DI111" s="131"/>
      <c r="DJ111" s="131"/>
      <c r="DK111" s="131"/>
      <c r="DL111" s="131"/>
      <c r="DM111" s="131"/>
      <c r="DN111" s="131"/>
      <c r="DO111" s="131"/>
      <c r="DP111" s="131"/>
      <c r="DQ111" s="131"/>
      <c r="DR111" s="131"/>
      <c r="DS111" s="131"/>
      <c r="DT111" s="131"/>
      <c r="DU111" s="131"/>
      <c r="DV111" s="131"/>
      <c r="DW111" s="131"/>
      <c r="DX111" s="131"/>
      <c r="DY111" s="131"/>
      <c r="DZ111" s="131"/>
      <c r="EA111" s="131"/>
      <c r="EB111" s="131"/>
      <c r="EC111" s="131"/>
      <c r="ED111" s="131"/>
      <c r="EE111" s="131"/>
      <c r="EF111" s="131"/>
      <c r="EG111" s="131"/>
      <c r="EH111" s="131"/>
      <c r="EI111" s="131"/>
      <c r="EJ111" s="131"/>
      <c r="EK111" s="131"/>
      <c r="EL111" s="131"/>
      <c r="EM111" s="131"/>
      <c r="EN111" s="131"/>
      <c r="EO111" s="131"/>
      <c r="EP111" s="131"/>
      <c r="EQ111" s="131"/>
      <c r="ER111" s="131"/>
      <c r="ES111" s="131"/>
      <c r="ET111" s="131"/>
      <c r="EU111" s="131"/>
      <c r="EV111" s="131"/>
      <c r="EW111" s="131"/>
      <c r="EX111" s="131"/>
      <c r="EY111" s="131"/>
      <c r="EZ111" s="131"/>
      <c r="FA111" s="131"/>
      <c r="FB111" s="131"/>
      <c r="FC111" s="131"/>
      <c r="FD111" s="131"/>
      <c r="FE111" s="131"/>
      <c r="FF111" s="131"/>
      <c r="FG111" s="131"/>
      <c r="FH111" s="131"/>
      <c r="FI111" s="131"/>
      <c r="FJ111" s="131"/>
      <c r="FK111" s="131"/>
      <c r="FL111" s="131"/>
      <c r="FM111" s="131"/>
      <c r="FN111" s="131"/>
      <c r="FO111" s="131"/>
      <c r="FP111" s="131"/>
      <c r="FQ111" s="131"/>
      <c r="FR111" s="131"/>
      <c r="FS111" s="131"/>
      <c r="FT111" s="131"/>
      <c r="FU111" s="131"/>
      <c r="FV111" s="131"/>
      <c r="FW111" s="131"/>
      <c r="FX111" s="131"/>
      <c r="FY111" s="131"/>
      <c r="FZ111" s="131"/>
      <c r="GA111" s="131"/>
      <c r="GB111" s="131"/>
      <c r="GC111" s="131"/>
      <c r="GD111" s="131"/>
      <c r="GE111" s="131"/>
      <c r="GF111" s="131"/>
      <c r="GG111" s="131"/>
      <c r="GH111" s="131"/>
      <c r="GI111" s="131"/>
      <c r="GJ111" s="131"/>
      <c r="GK111" s="131"/>
      <c r="GL111" s="131"/>
      <c r="GM111" s="131"/>
      <c r="GN111" s="131"/>
      <c r="GO111" s="131"/>
      <c r="GP111" s="131"/>
      <c r="GQ111" s="131"/>
      <c r="GR111" s="131"/>
      <c r="GS111" s="131"/>
      <c r="GT111" s="131"/>
      <c r="GU111" s="131"/>
      <c r="GV111" s="131"/>
      <c r="GW111" s="131"/>
      <c r="GX111" s="131"/>
      <c r="GY111" s="131"/>
      <c r="GZ111" s="131"/>
      <c r="HA111" s="131"/>
      <c r="HB111" s="131"/>
      <c r="HC111" s="131"/>
      <c r="HD111" s="131"/>
      <c r="HE111" s="131"/>
      <c r="HF111" s="131"/>
      <c r="HG111" s="131"/>
      <c r="HH111" s="131"/>
      <c r="HI111" s="131"/>
      <c r="HJ111" s="131"/>
      <c r="HK111" s="131"/>
      <c r="HL111" s="131"/>
      <c r="HM111" s="131"/>
      <c r="HO111" s="131"/>
      <c r="HP111" s="131"/>
      <c r="HQ111" s="131"/>
    </row>
    <row r="112" spans="1:225" ht="15" thickBot="1" x14ac:dyDescent="0.4">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c r="Z112" s="131"/>
      <c r="AA112" s="131"/>
      <c r="AB112" s="131"/>
      <c r="AC112" s="131"/>
      <c r="AD112" s="131"/>
      <c r="AE112" s="131"/>
      <c r="AF112" s="131"/>
      <c r="AG112" s="131"/>
      <c r="AH112" s="131"/>
      <c r="AI112" s="131"/>
      <c r="AJ112" s="131"/>
      <c r="AK112" s="131"/>
      <c r="AL112" s="131"/>
      <c r="AM112" s="131"/>
      <c r="AN112" s="131"/>
      <c r="AO112" s="131"/>
      <c r="AP112" s="131"/>
      <c r="AQ112" s="131"/>
      <c r="AR112" s="131"/>
      <c r="AS112" s="131"/>
      <c r="AT112" s="131"/>
      <c r="AU112" s="131"/>
      <c r="AV112" s="131"/>
      <c r="AW112" s="131"/>
      <c r="AX112" s="131"/>
      <c r="AY112" s="131"/>
      <c r="AZ112" s="131"/>
      <c r="BA112" s="131"/>
      <c r="BB112" s="131"/>
      <c r="BC112" s="131"/>
      <c r="BD112" s="131"/>
      <c r="BE112" s="131"/>
      <c r="BF112" s="131"/>
      <c r="BG112" s="131"/>
      <c r="BH112" s="131"/>
      <c r="BI112" s="131"/>
      <c r="BJ112" s="131"/>
      <c r="BK112" s="131"/>
      <c r="BL112" s="131"/>
      <c r="BM112" s="131"/>
      <c r="BN112" s="131"/>
      <c r="BO112" s="131"/>
      <c r="BP112" s="131"/>
      <c r="BQ112" s="131"/>
      <c r="BR112" s="131"/>
      <c r="BS112" s="131"/>
      <c r="BT112" s="131"/>
      <c r="BU112" s="131"/>
      <c r="BV112" s="131"/>
      <c r="BW112" s="131"/>
      <c r="BX112" s="131"/>
      <c r="BY112" s="131"/>
      <c r="BZ112" s="131"/>
      <c r="CA112" s="131"/>
      <c r="CB112" s="131"/>
      <c r="CC112" s="131"/>
      <c r="CD112" s="131"/>
      <c r="CE112" s="131"/>
      <c r="CF112" s="131"/>
      <c r="CG112" s="131"/>
      <c r="CH112" s="131"/>
      <c r="CI112" s="131"/>
      <c r="CJ112" s="131"/>
      <c r="CK112" s="131"/>
      <c r="CL112" s="131"/>
      <c r="CM112" s="131"/>
      <c r="CN112" s="131"/>
      <c r="CO112" s="131"/>
      <c r="CP112" s="131"/>
      <c r="CQ112" s="131"/>
      <c r="CR112" s="131"/>
      <c r="CS112" s="131"/>
      <c r="CT112" s="131"/>
      <c r="CU112" s="131"/>
      <c r="CV112" s="131"/>
      <c r="CW112" s="131"/>
      <c r="CX112" s="131"/>
      <c r="CY112" s="131"/>
      <c r="CZ112" s="131"/>
      <c r="DA112" s="131"/>
      <c r="DB112" s="131"/>
      <c r="DC112" s="131"/>
      <c r="DD112" s="131"/>
      <c r="DE112" s="131"/>
      <c r="DF112" s="131"/>
      <c r="DG112" s="131"/>
      <c r="DH112" s="131"/>
      <c r="DI112" s="131"/>
      <c r="DJ112" s="131"/>
      <c r="DK112" s="131"/>
      <c r="DL112" s="131"/>
      <c r="DM112" s="131"/>
      <c r="DN112" s="131"/>
      <c r="DO112" s="131"/>
      <c r="DP112" s="131"/>
      <c r="DQ112" s="131"/>
      <c r="DR112" s="131"/>
      <c r="DS112" s="131"/>
      <c r="DT112" s="131"/>
      <c r="DU112" s="131"/>
      <c r="DV112" s="131"/>
      <c r="DW112" s="131"/>
      <c r="DX112" s="131"/>
      <c r="DY112" s="131"/>
      <c r="DZ112" s="131"/>
      <c r="EA112" s="131"/>
      <c r="EB112" s="131"/>
      <c r="EC112" s="131"/>
      <c r="ED112" s="131"/>
      <c r="EE112" s="131"/>
      <c r="EF112" s="131"/>
      <c r="EG112" s="131"/>
      <c r="EH112" s="131"/>
      <c r="EI112" s="131"/>
      <c r="EJ112" s="131"/>
      <c r="EK112" s="131"/>
      <c r="EL112" s="131"/>
      <c r="EM112" s="131"/>
      <c r="EN112" s="131"/>
      <c r="EO112" s="131"/>
      <c r="EP112" s="131"/>
      <c r="EQ112" s="131"/>
      <c r="ER112" s="131"/>
      <c r="ES112" s="131"/>
      <c r="ET112" s="131"/>
      <c r="EU112" s="131"/>
      <c r="EV112" s="131"/>
      <c r="EW112" s="131"/>
      <c r="EX112" s="131"/>
      <c r="EY112" s="131"/>
      <c r="EZ112" s="131"/>
      <c r="FA112" s="131"/>
      <c r="FB112" s="131"/>
      <c r="FC112" s="131"/>
      <c r="FD112" s="131"/>
      <c r="FE112" s="131"/>
      <c r="FF112" s="131"/>
      <c r="FG112" s="131"/>
      <c r="FH112" s="131"/>
      <c r="FI112" s="131"/>
      <c r="FJ112" s="131"/>
      <c r="FK112" s="131"/>
      <c r="FL112" s="131"/>
      <c r="FM112" s="131"/>
      <c r="FN112" s="131"/>
      <c r="FO112" s="131"/>
      <c r="FP112" s="131"/>
      <c r="FQ112" s="131"/>
      <c r="FR112" s="131"/>
      <c r="FS112" s="131"/>
      <c r="FT112" s="131"/>
      <c r="FU112" s="131"/>
      <c r="FV112" s="131"/>
      <c r="FW112" s="131"/>
      <c r="FX112" s="131"/>
      <c r="FY112" s="131"/>
      <c r="FZ112" s="131"/>
      <c r="GA112" s="131"/>
      <c r="GB112" s="131"/>
      <c r="GC112" s="131"/>
      <c r="GD112" s="131"/>
      <c r="GE112" s="131"/>
      <c r="GF112" s="131"/>
      <c r="GG112" s="131"/>
      <c r="GH112" s="131"/>
      <c r="GI112" s="131"/>
      <c r="GJ112" s="131"/>
      <c r="GK112" s="131"/>
      <c r="GL112" s="131"/>
      <c r="GM112" s="131"/>
      <c r="GN112" s="131"/>
      <c r="GO112" s="131"/>
      <c r="GP112" s="131"/>
      <c r="GQ112" s="131"/>
      <c r="GR112" s="131"/>
      <c r="GS112" s="131"/>
      <c r="GT112" s="131"/>
      <c r="GU112" s="131"/>
      <c r="GV112" s="131"/>
      <c r="GW112" s="131"/>
      <c r="GX112" s="131"/>
      <c r="GY112" s="131"/>
      <c r="GZ112" s="131"/>
      <c r="HA112" s="131"/>
      <c r="HB112" s="131"/>
      <c r="HC112" s="131"/>
      <c r="HD112" s="131"/>
      <c r="HE112" s="131"/>
      <c r="HF112" s="131"/>
      <c r="HG112" s="131"/>
      <c r="HH112" s="131"/>
      <c r="HI112" s="131"/>
      <c r="HJ112" s="131"/>
      <c r="HK112" s="131"/>
      <c r="HL112" s="131"/>
      <c r="HM112" s="131"/>
      <c r="HO112" s="131"/>
      <c r="HP112" s="131"/>
      <c r="HQ112" s="131"/>
    </row>
    <row r="113" spans="1:225" ht="15" thickBot="1" x14ac:dyDescent="0.4">
      <c r="A113" s="131"/>
      <c r="B113" s="131"/>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131"/>
      <c r="AV113" s="131"/>
      <c r="AW113" s="131"/>
      <c r="AX113" s="131"/>
      <c r="AY113" s="131"/>
      <c r="AZ113" s="131"/>
      <c r="BA113" s="131"/>
      <c r="BB113" s="131"/>
      <c r="BC113" s="131"/>
      <c r="BD113" s="131"/>
      <c r="BE113" s="131"/>
      <c r="BF113" s="131"/>
      <c r="BG113" s="131"/>
      <c r="BH113" s="131"/>
      <c r="BI113" s="131"/>
      <c r="BJ113" s="131"/>
      <c r="BK113" s="131"/>
      <c r="BL113" s="131"/>
      <c r="BM113" s="131"/>
      <c r="BN113" s="131"/>
      <c r="BO113" s="131"/>
      <c r="BP113" s="131"/>
      <c r="BQ113" s="131"/>
      <c r="BR113" s="131"/>
      <c r="BS113" s="131"/>
      <c r="BT113" s="131"/>
      <c r="BU113" s="131"/>
      <c r="BV113" s="131"/>
      <c r="BW113" s="131"/>
      <c r="BX113" s="131"/>
      <c r="BY113" s="131"/>
      <c r="BZ113" s="131"/>
      <c r="CA113" s="131"/>
      <c r="CB113" s="131"/>
      <c r="CC113" s="131"/>
      <c r="CD113" s="131"/>
      <c r="CE113" s="131"/>
      <c r="CF113" s="131"/>
      <c r="CG113" s="131"/>
      <c r="CH113" s="131"/>
      <c r="CI113" s="131"/>
      <c r="CJ113" s="131"/>
      <c r="CK113" s="131"/>
      <c r="CL113" s="131"/>
      <c r="CM113" s="131"/>
      <c r="CN113" s="131"/>
      <c r="CO113" s="131"/>
      <c r="CP113" s="131"/>
      <c r="CQ113" s="131"/>
      <c r="CR113" s="131"/>
      <c r="CS113" s="131"/>
      <c r="CT113" s="131"/>
      <c r="CU113" s="131"/>
      <c r="CV113" s="131"/>
      <c r="CW113" s="131"/>
      <c r="CX113" s="131"/>
      <c r="CY113" s="131"/>
      <c r="CZ113" s="131"/>
      <c r="DA113" s="131"/>
      <c r="DB113" s="131"/>
      <c r="DC113" s="131"/>
      <c r="DD113" s="131"/>
      <c r="DE113" s="131"/>
      <c r="DF113" s="131"/>
      <c r="DG113" s="131"/>
      <c r="DH113" s="131"/>
      <c r="DI113" s="131"/>
      <c r="DJ113" s="131"/>
      <c r="DK113" s="131"/>
      <c r="DL113" s="131"/>
      <c r="DM113" s="131"/>
      <c r="DN113" s="131"/>
      <c r="DO113" s="131"/>
      <c r="DP113" s="131"/>
      <c r="DQ113" s="131"/>
      <c r="DR113" s="131"/>
      <c r="DS113" s="131"/>
      <c r="DT113" s="131"/>
      <c r="DU113" s="131"/>
      <c r="DV113" s="131"/>
      <c r="DW113" s="131"/>
      <c r="DX113" s="131"/>
      <c r="DY113" s="131"/>
      <c r="DZ113" s="131"/>
      <c r="EA113" s="131"/>
      <c r="EB113" s="131"/>
      <c r="EC113" s="131"/>
      <c r="ED113" s="131"/>
      <c r="EE113" s="131"/>
      <c r="EF113" s="131"/>
      <c r="EG113" s="131"/>
      <c r="EH113" s="131"/>
      <c r="EI113" s="131"/>
      <c r="EJ113" s="131"/>
      <c r="EK113" s="131"/>
      <c r="EL113" s="131"/>
      <c r="EM113" s="131"/>
      <c r="EN113" s="131"/>
      <c r="EO113" s="131"/>
      <c r="EP113" s="131"/>
      <c r="EQ113" s="131"/>
      <c r="ER113" s="131"/>
      <c r="ES113" s="131"/>
      <c r="ET113" s="131"/>
      <c r="EU113" s="131"/>
      <c r="EV113" s="131"/>
      <c r="EW113" s="131"/>
      <c r="EX113" s="131"/>
      <c r="EY113" s="131"/>
      <c r="EZ113" s="131"/>
      <c r="FA113" s="131"/>
      <c r="FB113" s="131"/>
      <c r="FC113" s="131"/>
      <c r="FD113" s="131"/>
      <c r="FE113" s="131"/>
      <c r="FF113" s="131"/>
      <c r="FG113" s="131"/>
      <c r="FH113" s="131"/>
      <c r="FI113" s="131"/>
      <c r="FJ113" s="131"/>
      <c r="FK113" s="131"/>
      <c r="FL113" s="131"/>
      <c r="FM113" s="131"/>
      <c r="FN113" s="131"/>
      <c r="FO113" s="131"/>
      <c r="FP113" s="131"/>
      <c r="FQ113" s="131"/>
      <c r="FR113" s="131"/>
      <c r="FS113" s="131"/>
      <c r="FT113" s="131"/>
      <c r="FU113" s="131"/>
      <c r="FV113" s="131"/>
      <c r="FW113" s="131"/>
      <c r="FX113" s="131"/>
      <c r="FY113" s="131"/>
      <c r="FZ113" s="131"/>
      <c r="GA113" s="131"/>
      <c r="GB113" s="131"/>
      <c r="GC113" s="131"/>
      <c r="GD113" s="131"/>
      <c r="GE113" s="131"/>
      <c r="GF113" s="131"/>
      <c r="GG113" s="131"/>
      <c r="GH113" s="131"/>
      <c r="GI113" s="131"/>
      <c r="GJ113" s="131"/>
      <c r="GK113" s="131"/>
      <c r="GL113" s="131"/>
      <c r="GM113" s="131"/>
      <c r="GN113" s="131"/>
      <c r="GO113" s="131"/>
      <c r="GP113" s="131"/>
      <c r="GQ113" s="131"/>
      <c r="GR113" s="131"/>
      <c r="GS113" s="131"/>
      <c r="GT113" s="131"/>
      <c r="GU113" s="131"/>
      <c r="GV113" s="131"/>
      <c r="GW113" s="131"/>
      <c r="GX113" s="131"/>
      <c r="GY113" s="131"/>
      <c r="GZ113" s="131"/>
      <c r="HA113" s="131"/>
      <c r="HB113" s="131"/>
      <c r="HC113" s="131"/>
      <c r="HD113" s="131"/>
      <c r="HE113" s="131"/>
      <c r="HF113" s="131"/>
      <c r="HG113" s="131"/>
      <c r="HH113" s="131"/>
      <c r="HI113" s="131"/>
      <c r="HJ113" s="131"/>
      <c r="HK113" s="131"/>
      <c r="HL113" s="131"/>
      <c r="HM113" s="131"/>
      <c r="HO113" s="131"/>
      <c r="HP113" s="131"/>
      <c r="HQ113" s="131"/>
    </row>
    <row r="114" spans="1:225" ht="15" thickBot="1" x14ac:dyDescent="0.4">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c r="Z114" s="131"/>
      <c r="AA114" s="131"/>
      <c r="AB114" s="131"/>
      <c r="AC114" s="131"/>
      <c r="AD114" s="131"/>
      <c r="AE114" s="131"/>
      <c r="AF114" s="131"/>
      <c r="AG114" s="131"/>
      <c r="AH114" s="131"/>
      <c r="AI114" s="131"/>
      <c r="AJ114" s="131"/>
      <c r="AK114" s="131"/>
      <c r="AL114" s="131"/>
      <c r="AM114" s="131"/>
      <c r="AN114" s="131"/>
      <c r="AO114" s="131"/>
      <c r="AP114" s="131"/>
      <c r="AQ114" s="131"/>
      <c r="AR114" s="131"/>
      <c r="AS114" s="131"/>
      <c r="AT114" s="131"/>
      <c r="AU114" s="131"/>
      <c r="AV114" s="131"/>
      <c r="AW114" s="131"/>
      <c r="AX114" s="131"/>
      <c r="AY114" s="131"/>
      <c r="AZ114" s="131"/>
      <c r="BA114" s="131"/>
      <c r="BB114" s="131"/>
      <c r="BC114" s="131"/>
      <c r="BD114" s="131"/>
      <c r="BE114" s="131"/>
      <c r="BF114" s="131"/>
      <c r="BG114" s="131"/>
      <c r="BH114" s="131"/>
      <c r="BI114" s="131"/>
      <c r="BJ114" s="131"/>
      <c r="BK114" s="131"/>
      <c r="BL114" s="131"/>
      <c r="BM114" s="131"/>
      <c r="BN114" s="131"/>
      <c r="BO114" s="131"/>
      <c r="BP114" s="131"/>
      <c r="BQ114" s="131"/>
      <c r="BR114" s="131"/>
      <c r="BS114" s="131"/>
      <c r="BT114" s="131"/>
      <c r="BU114" s="131"/>
      <c r="BV114" s="131"/>
      <c r="BW114" s="131"/>
      <c r="BX114" s="131"/>
      <c r="BY114" s="131"/>
      <c r="BZ114" s="131"/>
      <c r="CA114" s="131"/>
      <c r="CB114" s="131"/>
      <c r="CC114" s="131"/>
      <c r="CD114" s="131"/>
      <c r="CE114" s="131"/>
      <c r="CF114" s="131"/>
      <c r="CG114" s="131"/>
      <c r="CH114" s="131"/>
      <c r="CI114" s="131"/>
      <c r="CJ114" s="131"/>
      <c r="CK114" s="131"/>
      <c r="CL114" s="131"/>
      <c r="CM114" s="131"/>
      <c r="CN114" s="131"/>
      <c r="CO114" s="131"/>
      <c r="CP114" s="131"/>
      <c r="CQ114" s="131"/>
      <c r="CR114" s="131"/>
      <c r="CS114" s="131"/>
      <c r="CT114" s="131"/>
      <c r="CU114" s="131"/>
      <c r="CV114" s="131"/>
      <c r="CW114" s="131"/>
      <c r="CX114" s="131"/>
      <c r="CY114" s="131"/>
      <c r="CZ114" s="131"/>
      <c r="DA114" s="131"/>
      <c r="DB114" s="131"/>
      <c r="DC114" s="131"/>
      <c r="DD114" s="131"/>
      <c r="DE114" s="131"/>
      <c r="DF114" s="131"/>
      <c r="DG114" s="131"/>
      <c r="DH114" s="131"/>
      <c r="DI114" s="131"/>
      <c r="DJ114" s="131"/>
      <c r="DK114" s="131"/>
      <c r="DL114" s="131"/>
      <c r="DM114" s="131"/>
      <c r="DN114" s="131"/>
      <c r="DO114" s="131"/>
      <c r="DP114" s="131"/>
      <c r="DQ114" s="131"/>
      <c r="DR114" s="131"/>
      <c r="DS114" s="131"/>
      <c r="DT114" s="131"/>
      <c r="DU114" s="131"/>
      <c r="DV114" s="131"/>
      <c r="DW114" s="131"/>
      <c r="DX114" s="131"/>
      <c r="DY114" s="131"/>
      <c r="DZ114" s="131"/>
      <c r="EA114" s="131"/>
      <c r="EB114" s="131"/>
      <c r="EC114" s="131"/>
      <c r="ED114" s="131"/>
      <c r="EE114" s="131"/>
      <c r="EF114" s="131"/>
      <c r="EG114" s="131"/>
      <c r="EH114" s="131"/>
      <c r="EI114" s="131"/>
      <c r="EJ114" s="131"/>
      <c r="EK114" s="131"/>
      <c r="EL114" s="131"/>
      <c r="EM114" s="131"/>
      <c r="EN114" s="131"/>
      <c r="EO114" s="131"/>
      <c r="EP114" s="131"/>
      <c r="EQ114" s="131"/>
      <c r="ER114" s="131"/>
      <c r="ES114" s="131"/>
      <c r="ET114" s="131"/>
      <c r="EU114" s="131"/>
      <c r="EV114" s="131"/>
      <c r="EW114" s="131"/>
      <c r="EX114" s="131"/>
      <c r="EY114" s="131"/>
      <c r="EZ114" s="131"/>
      <c r="FA114" s="131"/>
      <c r="FB114" s="131"/>
      <c r="FC114" s="131"/>
      <c r="FD114" s="131"/>
      <c r="FE114" s="131"/>
      <c r="FF114" s="131"/>
      <c r="FG114" s="131"/>
      <c r="FH114" s="131"/>
      <c r="FI114" s="131"/>
      <c r="FJ114" s="131"/>
      <c r="FK114" s="131"/>
      <c r="FL114" s="131"/>
      <c r="FM114" s="131"/>
      <c r="FN114" s="131"/>
      <c r="FO114" s="131"/>
      <c r="FP114" s="131"/>
      <c r="FQ114" s="131"/>
      <c r="FR114" s="131"/>
      <c r="FS114" s="131"/>
      <c r="FT114" s="131"/>
      <c r="FU114" s="131"/>
      <c r="FV114" s="131"/>
      <c r="FW114" s="131"/>
      <c r="FX114" s="131"/>
      <c r="FY114" s="131"/>
      <c r="FZ114" s="131"/>
      <c r="GA114" s="131"/>
      <c r="GB114" s="131"/>
      <c r="GC114" s="131"/>
      <c r="GD114" s="131"/>
      <c r="GE114" s="131"/>
      <c r="GF114" s="131"/>
      <c r="GG114" s="131"/>
      <c r="GH114" s="131"/>
      <c r="GI114" s="131"/>
      <c r="GJ114" s="131"/>
      <c r="GK114" s="131"/>
      <c r="GL114" s="131"/>
      <c r="GM114" s="131"/>
      <c r="GN114" s="131"/>
      <c r="GO114" s="131"/>
      <c r="GP114" s="131"/>
      <c r="GQ114" s="131"/>
      <c r="GR114" s="131"/>
      <c r="GS114" s="131"/>
      <c r="GT114" s="131"/>
      <c r="GU114" s="131"/>
      <c r="GV114" s="131"/>
      <c r="GW114" s="131"/>
      <c r="GX114" s="131"/>
      <c r="GY114" s="131"/>
      <c r="GZ114" s="131"/>
      <c r="HA114" s="131"/>
      <c r="HB114" s="131"/>
      <c r="HC114" s="131"/>
      <c r="HD114" s="131"/>
      <c r="HE114" s="131"/>
      <c r="HF114" s="131"/>
      <c r="HG114" s="131"/>
      <c r="HH114" s="131"/>
      <c r="HI114" s="131"/>
      <c r="HJ114" s="131"/>
      <c r="HK114" s="131"/>
      <c r="HL114" s="131"/>
      <c r="HM114" s="131"/>
      <c r="HO114" s="131"/>
      <c r="HP114" s="131"/>
      <c r="HQ114" s="131"/>
    </row>
    <row r="115" spans="1:225" ht="15" thickBot="1" x14ac:dyDescent="0.4">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131"/>
      <c r="AV115" s="131"/>
      <c r="AW115" s="131"/>
      <c r="AX115" s="131"/>
      <c r="AY115" s="131"/>
      <c r="AZ115" s="131"/>
      <c r="BA115" s="131"/>
      <c r="BB115" s="131"/>
      <c r="BC115" s="131"/>
      <c r="BD115" s="131"/>
      <c r="BE115" s="131"/>
      <c r="BF115" s="131"/>
      <c r="BG115" s="131"/>
      <c r="BH115" s="131"/>
      <c r="BI115" s="131"/>
      <c r="BJ115" s="131"/>
      <c r="BK115" s="131"/>
      <c r="BL115" s="131"/>
      <c r="BM115" s="131"/>
      <c r="BN115" s="131"/>
      <c r="BO115" s="131"/>
      <c r="BP115" s="131"/>
      <c r="BQ115" s="131"/>
      <c r="BR115" s="131"/>
      <c r="BS115" s="131"/>
      <c r="BT115" s="131"/>
      <c r="BU115" s="131"/>
      <c r="BV115" s="131"/>
      <c r="BW115" s="131"/>
      <c r="BX115" s="131"/>
      <c r="BY115" s="131"/>
      <c r="BZ115" s="131"/>
      <c r="CA115" s="131"/>
      <c r="CB115" s="131"/>
      <c r="CC115" s="131"/>
      <c r="CD115" s="131"/>
      <c r="CE115" s="131"/>
      <c r="CF115" s="131"/>
      <c r="CG115" s="131"/>
      <c r="CH115" s="131"/>
      <c r="CI115" s="131"/>
      <c r="CJ115" s="131"/>
      <c r="CK115" s="131"/>
      <c r="CL115" s="131"/>
      <c r="CM115" s="131"/>
      <c r="CN115" s="131"/>
      <c r="CO115" s="131"/>
      <c r="CP115" s="131"/>
      <c r="CQ115" s="131"/>
      <c r="CR115" s="131"/>
      <c r="CS115" s="131"/>
      <c r="CT115" s="131"/>
      <c r="CU115" s="131"/>
      <c r="CV115" s="131"/>
      <c r="CW115" s="131"/>
      <c r="CX115" s="131"/>
      <c r="CY115" s="131"/>
      <c r="CZ115" s="131"/>
      <c r="DA115" s="131"/>
      <c r="DB115" s="131"/>
      <c r="DC115" s="131"/>
      <c r="DD115" s="131"/>
      <c r="DE115" s="131"/>
      <c r="DF115" s="131"/>
      <c r="DG115" s="131"/>
      <c r="DH115" s="131"/>
      <c r="DI115" s="131"/>
      <c r="DJ115" s="131"/>
      <c r="DK115" s="131"/>
      <c r="DL115" s="131"/>
      <c r="DM115" s="131"/>
      <c r="DN115" s="131"/>
      <c r="DO115" s="131"/>
      <c r="DP115" s="131"/>
      <c r="DQ115" s="131"/>
      <c r="DR115" s="131"/>
      <c r="DS115" s="131"/>
      <c r="DT115" s="131"/>
      <c r="DU115" s="131"/>
      <c r="DV115" s="131"/>
      <c r="DW115" s="131"/>
      <c r="DX115" s="131"/>
      <c r="DY115" s="131"/>
      <c r="DZ115" s="131"/>
      <c r="EA115" s="131"/>
      <c r="EB115" s="131"/>
      <c r="EC115" s="131"/>
      <c r="ED115" s="131"/>
      <c r="EE115" s="131"/>
      <c r="EF115" s="131"/>
      <c r="EG115" s="131"/>
      <c r="EH115" s="131"/>
      <c r="EI115" s="131"/>
      <c r="EJ115" s="131"/>
      <c r="EK115" s="131"/>
      <c r="EL115" s="131"/>
      <c r="EM115" s="131"/>
      <c r="EN115" s="131"/>
      <c r="EO115" s="131"/>
      <c r="EP115" s="131"/>
      <c r="EQ115" s="131"/>
      <c r="ER115" s="131"/>
      <c r="ES115" s="131"/>
      <c r="ET115" s="131"/>
      <c r="EU115" s="131"/>
      <c r="EV115" s="131"/>
      <c r="EW115" s="131"/>
      <c r="EX115" s="131"/>
      <c r="EY115" s="131"/>
      <c r="EZ115" s="131"/>
      <c r="FA115" s="131"/>
      <c r="FB115" s="131"/>
      <c r="FC115" s="131"/>
      <c r="FD115" s="131"/>
      <c r="FE115" s="131"/>
      <c r="FF115" s="131"/>
      <c r="FG115" s="131"/>
      <c r="FH115" s="131"/>
      <c r="FI115" s="131"/>
      <c r="FJ115" s="131"/>
      <c r="FK115" s="131"/>
      <c r="FL115" s="131"/>
      <c r="FM115" s="131"/>
      <c r="FN115" s="131"/>
      <c r="FO115" s="131"/>
      <c r="FP115" s="131"/>
      <c r="FQ115" s="131"/>
      <c r="FR115" s="131"/>
      <c r="FS115" s="131"/>
      <c r="FT115" s="131"/>
      <c r="FU115" s="131"/>
      <c r="FV115" s="131"/>
      <c r="FW115" s="131"/>
      <c r="FX115" s="131"/>
      <c r="FY115" s="131"/>
      <c r="FZ115" s="131"/>
      <c r="GA115" s="131"/>
      <c r="GB115" s="131"/>
      <c r="GC115" s="131"/>
      <c r="GD115" s="131"/>
      <c r="GE115" s="131"/>
      <c r="GF115" s="131"/>
      <c r="GG115" s="131"/>
      <c r="GH115" s="131"/>
      <c r="GI115" s="131"/>
      <c r="GJ115" s="131"/>
      <c r="GK115" s="131"/>
      <c r="GL115" s="131"/>
      <c r="GM115" s="131"/>
      <c r="GN115" s="131"/>
      <c r="GO115" s="131"/>
      <c r="GP115" s="131"/>
      <c r="GQ115" s="131"/>
      <c r="GR115" s="131"/>
      <c r="GS115" s="131"/>
      <c r="GT115" s="131"/>
      <c r="GU115" s="131"/>
      <c r="GV115" s="131"/>
      <c r="GW115" s="131"/>
      <c r="GX115" s="131"/>
      <c r="GY115" s="131"/>
      <c r="GZ115" s="131"/>
      <c r="HA115" s="131"/>
      <c r="HB115" s="131"/>
      <c r="HC115" s="131"/>
      <c r="HD115" s="131"/>
      <c r="HE115" s="131"/>
      <c r="HF115" s="131"/>
      <c r="HG115" s="131"/>
      <c r="HH115" s="131"/>
      <c r="HI115" s="131"/>
      <c r="HJ115" s="131"/>
      <c r="HK115" s="131"/>
      <c r="HL115" s="131"/>
      <c r="HM115" s="131"/>
      <c r="HO115" s="131"/>
      <c r="HP115" s="131"/>
      <c r="HQ115" s="131"/>
    </row>
    <row r="116" spans="1:225" ht="15" thickBot="1" x14ac:dyDescent="0.4">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c r="Z116" s="131"/>
      <c r="AA116" s="131"/>
      <c r="AB116" s="131"/>
      <c r="AC116" s="131"/>
      <c r="AD116" s="131"/>
      <c r="AE116" s="131"/>
      <c r="AF116" s="131"/>
      <c r="AG116" s="131"/>
      <c r="AH116" s="131"/>
      <c r="AI116" s="131"/>
      <c r="AJ116" s="131"/>
      <c r="AK116" s="131"/>
      <c r="AL116" s="131"/>
      <c r="AM116" s="131"/>
      <c r="AN116" s="131"/>
      <c r="AO116" s="131"/>
      <c r="AP116" s="131"/>
      <c r="AQ116" s="131"/>
      <c r="AR116" s="131"/>
      <c r="AS116" s="131"/>
      <c r="AT116" s="131"/>
      <c r="AU116" s="131"/>
      <c r="AV116" s="131"/>
      <c r="AW116" s="131"/>
      <c r="AX116" s="131"/>
      <c r="AY116" s="131"/>
      <c r="AZ116" s="131"/>
      <c r="BA116" s="131"/>
      <c r="BB116" s="131"/>
      <c r="BC116" s="131"/>
      <c r="BD116" s="131"/>
      <c r="BE116" s="131"/>
      <c r="BF116" s="131"/>
      <c r="BG116" s="131"/>
      <c r="BH116" s="131"/>
      <c r="BI116" s="131"/>
      <c r="BJ116" s="131"/>
      <c r="BK116" s="131"/>
      <c r="BL116" s="131"/>
      <c r="BM116" s="131"/>
      <c r="BN116" s="131"/>
      <c r="BO116" s="131"/>
      <c r="BP116" s="131"/>
      <c r="BQ116" s="131"/>
      <c r="BR116" s="131"/>
      <c r="BS116" s="131"/>
      <c r="BT116" s="131"/>
      <c r="BU116" s="131"/>
      <c r="BV116" s="131"/>
      <c r="BW116" s="131"/>
      <c r="BX116" s="131"/>
      <c r="BY116" s="131"/>
      <c r="BZ116" s="131"/>
      <c r="CA116" s="131"/>
      <c r="CB116" s="131"/>
      <c r="CC116" s="131"/>
      <c r="CD116" s="131"/>
      <c r="CE116" s="131"/>
      <c r="CF116" s="131"/>
      <c r="CG116" s="131"/>
      <c r="CH116" s="131"/>
      <c r="CI116" s="131"/>
      <c r="CJ116" s="131"/>
      <c r="CK116" s="131"/>
      <c r="CL116" s="131"/>
      <c r="CM116" s="131"/>
      <c r="CN116" s="131"/>
      <c r="CO116" s="131"/>
      <c r="CP116" s="131"/>
      <c r="CQ116" s="131"/>
      <c r="CR116" s="131"/>
      <c r="CS116" s="131"/>
      <c r="CT116" s="131"/>
      <c r="CU116" s="131"/>
      <c r="CV116" s="131"/>
      <c r="CW116" s="131"/>
      <c r="CX116" s="131"/>
      <c r="CY116" s="131"/>
      <c r="CZ116" s="131"/>
      <c r="DA116" s="131"/>
      <c r="DB116" s="131"/>
      <c r="DC116" s="131"/>
      <c r="DD116" s="131"/>
      <c r="DE116" s="131"/>
      <c r="DF116" s="131"/>
      <c r="DG116" s="131"/>
      <c r="DH116" s="131"/>
      <c r="DI116" s="131"/>
      <c r="DJ116" s="131"/>
      <c r="DK116" s="131"/>
      <c r="DL116" s="131"/>
      <c r="DM116" s="131"/>
      <c r="DN116" s="131"/>
      <c r="DO116" s="131"/>
      <c r="DP116" s="131"/>
      <c r="DQ116" s="131"/>
      <c r="DR116" s="131"/>
      <c r="DS116" s="131"/>
      <c r="DT116" s="131"/>
      <c r="DU116" s="131"/>
      <c r="DV116" s="131"/>
      <c r="DW116" s="131"/>
      <c r="DX116" s="131"/>
      <c r="DY116" s="131"/>
      <c r="DZ116" s="131"/>
      <c r="EA116" s="131"/>
      <c r="EB116" s="131"/>
      <c r="EC116" s="131"/>
      <c r="ED116" s="131"/>
      <c r="EE116" s="131"/>
      <c r="EF116" s="131"/>
      <c r="EG116" s="131"/>
      <c r="EH116" s="131"/>
      <c r="EI116" s="131"/>
      <c r="EJ116" s="131"/>
      <c r="EK116" s="131"/>
      <c r="EL116" s="131"/>
      <c r="EM116" s="131"/>
      <c r="EN116" s="131"/>
      <c r="EO116" s="131"/>
      <c r="EP116" s="131"/>
      <c r="EQ116" s="131"/>
      <c r="ER116" s="131"/>
      <c r="ES116" s="131"/>
      <c r="ET116" s="131"/>
      <c r="EU116" s="131"/>
      <c r="EV116" s="131"/>
      <c r="EW116" s="131"/>
      <c r="EX116" s="131"/>
      <c r="EY116" s="131"/>
      <c r="EZ116" s="131"/>
      <c r="FA116" s="131"/>
      <c r="FB116" s="131"/>
      <c r="FC116" s="131"/>
      <c r="FD116" s="131"/>
      <c r="FE116" s="131"/>
      <c r="FF116" s="131"/>
      <c r="FG116" s="131"/>
      <c r="FH116" s="131"/>
      <c r="FI116" s="131"/>
      <c r="FJ116" s="131"/>
      <c r="FK116" s="131"/>
      <c r="FL116" s="131"/>
      <c r="FM116" s="131"/>
      <c r="FN116" s="131"/>
      <c r="FO116" s="131"/>
      <c r="FP116" s="131"/>
      <c r="FQ116" s="131"/>
      <c r="FR116" s="131"/>
      <c r="FS116" s="131"/>
      <c r="FT116" s="131"/>
      <c r="FU116" s="131"/>
      <c r="FV116" s="131"/>
      <c r="FW116" s="131"/>
      <c r="FX116" s="131"/>
      <c r="FY116" s="131"/>
      <c r="FZ116" s="131"/>
      <c r="GA116" s="131"/>
      <c r="GB116" s="131"/>
      <c r="GC116" s="131"/>
      <c r="GD116" s="131"/>
      <c r="GE116" s="131"/>
      <c r="GF116" s="131"/>
      <c r="GG116" s="131"/>
      <c r="GH116" s="131"/>
      <c r="GI116" s="131"/>
      <c r="GJ116" s="131"/>
      <c r="GK116" s="131"/>
      <c r="GL116" s="131"/>
      <c r="GM116" s="131"/>
      <c r="GN116" s="131"/>
      <c r="GO116" s="131"/>
      <c r="GP116" s="131"/>
      <c r="GQ116" s="131"/>
      <c r="GR116" s="131"/>
      <c r="GS116" s="131"/>
      <c r="GT116" s="131"/>
      <c r="GU116" s="131"/>
      <c r="GV116" s="131"/>
      <c r="GW116" s="131"/>
      <c r="GX116" s="131"/>
      <c r="GY116" s="131"/>
      <c r="GZ116" s="131"/>
      <c r="HA116" s="131"/>
      <c r="HB116" s="131"/>
      <c r="HC116" s="131"/>
      <c r="HD116" s="131"/>
      <c r="HE116" s="131"/>
      <c r="HF116" s="131"/>
      <c r="HG116" s="131"/>
      <c r="HH116" s="131"/>
      <c r="HI116" s="131"/>
      <c r="HJ116" s="131"/>
      <c r="HK116" s="131"/>
      <c r="HL116" s="131"/>
      <c r="HM116" s="131"/>
      <c r="HO116" s="131"/>
      <c r="HP116" s="131"/>
      <c r="HQ116" s="131"/>
    </row>
    <row r="117" spans="1:225" ht="15" thickBot="1" x14ac:dyDescent="0.4">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c r="AA117" s="131"/>
      <c r="AB117" s="131"/>
      <c r="AC117" s="131"/>
      <c r="AD117" s="131"/>
      <c r="AE117" s="131"/>
      <c r="AF117" s="131"/>
      <c r="AG117" s="131"/>
      <c r="AH117" s="131"/>
      <c r="AI117" s="131"/>
      <c r="AJ117" s="131"/>
      <c r="AK117" s="131"/>
      <c r="AL117" s="131"/>
      <c r="AM117" s="131"/>
      <c r="AN117" s="131"/>
      <c r="AO117" s="131"/>
      <c r="AP117" s="131"/>
      <c r="AQ117" s="131"/>
      <c r="AR117" s="131"/>
      <c r="AS117" s="131"/>
      <c r="AT117" s="131"/>
      <c r="AU117" s="131"/>
      <c r="AV117" s="131"/>
      <c r="AW117" s="131"/>
      <c r="AX117" s="131"/>
      <c r="AY117" s="131"/>
      <c r="AZ117" s="131"/>
      <c r="BA117" s="131"/>
      <c r="BB117" s="131"/>
      <c r="BC117" s="131"/>
      <c r="BD117" s="131"/>
      <c r="BE117" s="131"/>
      <c r="BF117" s="131"/>
      <c r="BG117" s="131"/>
      <c r="BH117" s="131"/>
      <c r="BI117" s="131"/>
      <c r="BJ117" s="131"/>
      <c r="BK117" s="131"/>
      <c r="BL117" s="131"/>
      <c r="BM117" s="131"/>
      <c r="BN117" s="131"/>
      <c r="BO117" s="131"/>
      <c r="BP117" s="131"/>
      <c r="BQ117" s="131"/>
      <c r="BR117" s="131"/>
      <c r="BS117" s="131"/>
      <c r="BT117" s="131"/>
      <c r="BU117" s="131"/>
      <c r="BV117" s="131"/>
      <c r="BW117" s="131"/>
      <c r="BX117" s="131"/>
      <c r="BY117" s="131"/>
      <c r="BZ117" s="131"/>
      <c r="CA117" s="131"/>
      <c r="CB117" s="131"/>
      <c r="CC117" s="131"/>
      <c r="CD117" s="131"/>
      <c r="CE117" s="131"/>
      <c r="CF117" s="131"/>
      <c r="CG117" s="131"/>
      <c r="CH117" s="131"/>
      <c r="CI117" s="131"/>
      <c r="CJ117" s="131"/>
      <c r="CK117" s="131"/>
      <c r="CL117" s="131"/>
      <c r="CM117" s="131"/>
      <c r="CN117" s="131"/>
      <c r="CO117" s="131"/>
      <c r="CP117" s="131"/>
      <c r="CQ117" s="131"/>
      <c r="CR117" s="131"/>
      <c r="CS117" s="131"/>
      <c r="CT117" s="131"/>
      <c r="CU117" s="131"/>
      <c r="CV117" s="131"/>
      <c r="CW117" s="131"/>
      <c r="CX117" s="131"/>
      <c r="CY117" s="131"/>
      <c r="CZ117" s="131"/>
      <c r="DA117" s="131"/>
      <c r="DB117" s="131"/>
      <c r="DC117" s="131"/>
      <c r="DD117" s="131"/>
      <c r="DE117" s="131"/>
      <c r="DF117" s="131"/>
      <c r="DG117" s="131"/>
      <c r="DH117" s="131"/>
      <c r="DI117" s="131"/>
      <c r="DJ117" s="131"/>
      <c r="DK117" s="131"/>
      <c r="DL117" s="131"/>
      <c r="DM117" s="131"/>
      <c r="DN117" s="131"/>
      <c r="DO117" s="131"/>
      <c r="DP117" s="131"/>
      <c r="DQ117" s="131"/>
      <c r="DR117" s="131"/>
      <c r="DS117" s="131"/>
      <c r="DT117" s="131"/>
      <c r="DU117" s="131"/>
      <c r="DV117" s="131"/>
      <c r="DW117" s="131"/>
      <c r="DX117" s="131"/>
      <c r="DY117" s="131"/>
      <c r="DZ117" s="131"/>
      <c r="EA117" s="131"/>
      <c r="EB117" s="131"/>
      <c r="EC117" s="131"/>
      <c r="ED117" s="131"/>
      <c r="EE117" s="131"/>
      <c r="EF117" s="131"/>
      <c r="EG117" s="131"/>
      <c r="EH117" s="131"/>
      <c r="EI117" s="131"/>
      <c r="EJ117" s="131"/>
      <c r="EK117" s="131"/>
      <c r="EL117" s="131"/>
      <c r="EM117" s="131"/>
      <c r="EN117" s="131"/>
      <c r="EO117" s="131"/>
      <c r="EP117" s="131"/>
      <c r="EQ117" s="131"/>
      <c r="ER117" s="131"/>
      <c r="ES117" s="131"/>
      <c r="ET117" s="131"/>
      <c r="EU117" s="131"/>
      <c r="EV117" s="131"/>
      <c r="EW117" s="131"/>
      <c r="EX117" s="131"/>
      <c r="EY117" s="131"/>
      <c r="EZ117" s="131"/>
      <c r="FA117" s="131"/>
      <c r="FB117" s="131"/>
      <c r="FC117" s="131"/>
      <c r="FD117" s="131"/>
      <c r="FE117" s="131"/>
      <c r="FF117" s="131"/>
      <c r="FG117" s="131"/>
      <c r="FH117" s="131"/>
      <c r="FI117" s="131"/>
      <c r="FJ117" s="131"/>
      <c r="FK117" s="131"/>
      <c r="FL117" s="131"/>
      <c r="FM117" s="131"/>
      <c r="FN117" s="131"/>
      <c r="FO117" s="131"/>
      <c r="FP117" s="131"/>
      <c r="FQ117" s="131"/>
      <c r="FR117" s="131"/>
      <c r="FS117" s="131"/>
      <c r="FT117" s="131"/>
      <c r="FU117" s="131"/>
      <c r="FV117" s="131"/>
      <c r="FW117" s="131"/>
      <c r="FX117" s="131"/>
      <c r="FY117" s="131"/>
      <c r="FZ117" s="131"/>
      <c r="GA117" s="131"/>
      <c r="GB117" s="131"/>
      <c r="GC117" s="131"/>
      <c r="GD117" s="131"/>
      <c r="GE117" s="131"/>
      <c r="GF117" s="131"/>
      <c r="GG117" s="131"/>
      <c r="GH117" s="131"/>
      <c r="GI117" s="131"/>
      <c r="GJ117" s="131"/>
      <c r="GK117" s="131"/>
      <c r="GL117" s="131"/>
      <c r="GM117" s="131"/>
      <c r="GN117" s="131"/>
      <c r="GO117" s="131"/>
      <c r="GP117" s="131"/>
      <c r="GQ117" s="131"/>
      <c r="GR117" s="131"/>
      <c r="GS117" s="131"/>
      <c r="GT117" s="131"/>
      <c r="GU117" s="131"/>
      <c r="GV117" s="131"/>
      <c r="GW117" s="131"/>
      <c r="GX117" s="131"/>
      <c r="GY117" s="131"/>
      <c r="GZ117" s="131"/>
      <c r="HA117" s="131"/>
      <c r="HB117" s="131"/>
      <c r="HC117" s="131"/>
      <c r="HD117" s="131"/>
      <c r="HE117" s="131"/>
      <c r="HF117" s="131"/>
      <c r="HG117" s="131"/>
      <c r="HH117" s="131"/>
      <c r="HI117" s="131"/>
      <c r="HJ117" s="131"/>
      <c r="HK117" s="131"/>
      <c r="HL117" s="131"/>
      <c r="HM117" s="131"/>
      <c r="HO117" s="131"/>
      <c r="HP117" s="131"/>
      <c r="HQ117" s="131"/>
    </row>
    <row r="118" spans="1:225" ht="15" thickBot="1" x14ac:dyDescent="0.4">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c r="Z118" s="131"/>
      <c r="AA118" s="131"/>
      <c r="AB118" s="131"/>
      <c r="AC118" s="131"/>
      <c r="AD118" s="131"/>
      <c r="AE118" s="131"/>
      <c r="AF118" s="131"/>
      <c r="AG118" s="131"/>
      <c r="AH118" s="131"/>
      <c r="AI118" s="131"/>
      <c r="AJ118" s="131"/>
      <c r="AK118" s="131"/>
      <c r="AL118" s="131"/>
      <c r="AM118" s="131"/>
      <c r="AN118" s="131"/>
      <c r="AO118" s="131"/>
      <c r="AP118" s="131"/>
      <c r="AQ118" s="131"/>
      <c r="AR118" s="131"/>
      <c r="AS118" s="131"/>
      <c r="AT118" s="131"/>
      <c r="AU118" s="131"/>
      <c r="AV118" s="131"/>
      <c r="AW118" s="131"/>
      <c r="AX118" s="131"/>
      <c r="AY118" s="131"/>
      <c r="AZ118" s="131"/>
      <c r="BA118" s="131"/>
      <c r="BB118" s="131"/>
      <c r="BC118" s="131"/>
      <c r="BD118" s="131"/>
      <c r="BE118" s="131"/>
      <c r="BF118" s="131"/>
      <c r="BG118" s="131"/>
      <c r="BH118" s="131"/>
      <c r="BI118" s="131"/>
      <c r="BJ118" s="131"/>
      <c r="BK118" s="131"/>
      <c r="BL118" s="131"/>
      <c r="BM118" s="131"/>
      <c r="BN118" s="131"/>
      <c r="BO118" s="131"/>
      <c r="BP118" s="131"/>
      <c r="BQ118" s="131"/>
      <c r="BR118" s="131"/>
      <c r="BS118" s="131"/>
      <c r="BT118" s="131"/>
      <c r="BU118" s="131"/>
      <c r="BV118" s="131"/>
      <c r="BW118" s="131"/>
      <c r="BX118" s="131"/>
      <c r="BY118" s="131"/>
      <c r="BZ118" s="131"/>
      <c r="CA118" s="131"/>
      <c r="CB118" s="131"/>
      <c r="CC118" s="131"/>
      <c r="CD118" s="131"/>
      <c r="CE118" s="131"/>
      <c r="CF118" s="131"/>
      <c r="CG118" s="131"/>
      <c r="CH118" s="131"/>
      <c r="CI118" s="131"/>
      <c r="CJ118" s="131"/>
      <c r="CK118" s="131"/>
      <c r="CL118" s="131"/>
      <c r="CM118" s="131"/>
      <c r="CN118" s="131"/>
      <c r="CO118" s="131"/>
      <c r="CP118" s="131"/>
      <c r="CQ118" s="131"/>
      <c r="CR118" s="131"/>
      <c r="CS118" s="131"/>
      <c r="CT118" s="131"/>
      <c r="CU118" s="131"/>
      <c r="CV118" s="131"/>
      <c r="CW118" s="131"/>
      <c r="CX118" s="131"/>
      <c r="CY118" s="131"/>
      <c r="CZ118" s="131"/>
      <c r="DA118" s="131"/>
      <c r="DB118" s="131"/>
      <c r="DC118" s="131"/>
      <c r="DD118" s="131"/>
      <c r="DE118" s="131"/>
      <c r="DF118" s="131"/>
      <c r="DG118" s="131"/>
      <c r="DH118" s="131"/>
      <c r="DI118" s="131"/>
      <c r="DJ118" s="131"/>
      <c r="DK118" s="131"/>
      <c r="DL118" s="131"/>
      <c r="DM118" s="131"/>
      <c r="DN118" s="131"/>
      <c r="DO118" s="131"/>
      <c r="DP118" s="131"/>
      <c r="DQ118" s="131"/>
      <c r="DR118" s="131"/>
      <c r="DS118" s="131"/>
      <c r="DT118" s="131"/>
      <c r="DU118" s="131"/>
      <c r="DV118" s="131"/>
      <c r="DW118" s="131"/>
      <c r="DX118" s="131"/>
      <c r="DY118" s="131"/>
      <c r="DZ118" s="131"/>
      <c r="EA118" s="131"/>
      <c r="EB118" s="131"/>
      <c r="EC118" s="131"/>
      <c r="ED118" s="131"/>
      <c r="EE118" s="131"/>
      <c r="EF118" s="131"/>
      <c r="EG118" s="131"/>
      <c r="EH118" s="131"/>
      <c r="EI118" s="131"/>
      <c r="EJ118" s="131"/>
      <c r="EK118" s="131"/>
      <c r="EL118" s="131"/>
      <c r="EM118" s="131"/>
      <c r="EN118" s="131"/>
      <c r="EO118" s="131"/>
      <c r="EP118" s="131"/>
      <c r="EQ118" s="131"/>
      <c r="ER118" s="131"/>
      <c r="ES118" s="131"/>
      <c r="ET118" s="131"/>
      <c r="EU118" s="131"/>
      <c r="EV118" s="131"/>
      <c r="EW118" s="131"/>
      <c r="EX118" s="131"/>
      <c r="EY118" s="131"/>
      <c r="EZ118" s="131"/>
      <c r="FA118" s="131"/>
      <c r="FB118" s="131"/>
      <c r="FC118" s="131"/>
      <c r="FD118" s="131"/>
      <c r="FE118" s="131"/>
      <c r="FF118" s="131"/>
      <c r="FG118" s="131"/>
      <c r="FH118" s="131"/>
      <c r="FI118" s="131"/>
      <c r="FJ118" s="131"/>
      <c r="FK118" s="131"/>
      <c r="FL118" s="131"/>
      <c r="FM118" s="131"/>
      <c r="FN118" s="131"/>
      <c r="FO118" s="131"/>
      <c r="FP118" s="131"/>
      <c r="FQ118" s="131"/>
      <c r="FR118" s="131"/>
      <c r="FS118" s="131"/>
      <c r="FT118" s="131"/>
      <c r="FU118" s="131"/>
      <c r="FV118" s="131"/>
      <c r="FW118" s="131"/>
      <c r="FX118" s="131"/>
      <c r="FY118" s="131"/>
      <c r="FZ118" s="131"/>
      <c r="GA118" s="131"/>
      <c r="GB118" s="131"/>
      <c r="GC118" s="131"/>
      <c r="GD118" s="131"/>
      <c r="GE118" s="131"/>
      <c r="GF118" s="131"/>
      <c r="GG118" s="131"/>
      <c r="GH118" s="131"/>
      <c r="GI118" s="131"/>
      <c r="GJ118" s="131"/>
      <c r="GK118" s="131"/>
      <c r="GL118" s="131"/>
      <c r="GM118" s="131"/>
      <c r="GN118" s="131"/>
      <c r="GO118" s="131"/>
      <c r="GP118" s="131"/>
      <c r="GQ118" s="131"/>
      <c r="GR118" s="131"/>
      <c r="GS118" s="131"/>
      <c r="GT118" s="131"/>
      <c r="GU118" s="131"/>
      <c r="GV118" s="131"/>
      <c r="GW118" s="131"/>
      <c r="GX118" s="131"/>
      <c r="GY118" s="131"/>
      <c r="GZ118" s="131"/>
      <c r="HA118" s="131"/>
      <c r="HB118" s="131"/>
      <c r="HC118" s="131"/>
      <c r="HD118" s="131"/>
      <c r="HE118" s="131"/>
      <c r="HF118" s="131"/>
      <c r="HG118" s="131"/>
      <c r="HH118" s="131"/>
      <c r="HI118" s="131"/>
      <c r="HJ118" s="131"/>
      <c r="HK118" s="131"/>
      <c r="HL118" s="131"/>
      <c r="HM118" s="131"/>
      <c r="HO118" s="131"/>
      <c r="HP118" s="131"/>
      <c r="HQ118" s="131"/>
    </row>
    <row r="119" spans="1:225" ht="15" thickBot="1" x14ac:dyDescent="0.4">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c r="Z119" s="131"/>
      <c r="AA119" s="131"/>
      <c r="AB119" s="131"/>
      <c r="AC119" s="131"/>
      <c r="AD119" s="131"/>
      <c r="AE119" s="131"/>
      <c r="AF119" s="131"/>
      <c r="AG119" s="131"/>
      <c r="AH119" s="131"/>
      <c r="AI119" s="131"/>
      <c r="AJ119" s="131"/>
      <c r="AK119" s="131"/>
      <c r="AL119" s="131"/>
      <c r="AM119" s="131"/>
      <c r="AN119" s="131"/>
      <c r="AO119" s="131"/>
      <c r="AP119" s="131"/>
      <c r="AQ119" s="131"/>
      <c r="AR119" s="131"/>
      <c r="AS119" s="131"/>
      <c r="AT119" s="131"/>
      <c r="AU119" s="131"/>
      <c r="AV119" s="131"/>
      <c r="AW119" s="131"/>
      <c r="AX119" s="131"/>
      <c r="AY119" s="131"/>
      <c r="AZ119" s="131"/>
      <c r="BA119" s="131"/>
      <c r="BB119" s="131"/>
      <c r="BC119" s="131"/>
      <c r="BD119" s="131"/>
      <c r="BE119" s="131"/>
      <c r="BF119" s="131"/>
      <c r="BG119" s="131"/>
      <c r="BH119" s="131"/>
      <c r="BI119" s="131"/>
      <c r="BJ119" s="131"/>
      <c r="BK119" s="131"/>
      <c r="BL119" s="131"/>
      <c r="BM119" s="131"/>
      <c r="BN119" s="131"/>
      <c r="BO119" s="131"/>
      <c r="BP119" s="131"/>
      <c r="BQ119" s="131"/>
      <c r="BR119" s="131"/>
      <c r="BS119" s="131"/>
      <c r="BT119" s="131"/>
      <c r="BU119" s="131"/>
      <c r="BV119" s="131"/>
      <c r="BW119" s="131"/>
      <c r="BX119" s="131"/>
      <c r="BY119" s="131"/>
      <c r="BZ119" s="131"/>
      <c r="CA119" s="131"/>
      <c r="CB119" s="131"/>
      <c r="CC119" s="131"/>
      <c r="CD119" s="131"/>
      <c r="CE119" s="131"/>
      <c r="CF119" s="131"/>
      <c r="CG119" s="131"/>
      <c r="CH119" s="131"/>
      <c r="CI119" s="131"/>
      <c r="CJ119" s="131"/>
      <c r="CK119" s="131"/>
      <c r="CL119" s="131"/>
      <c r="CM119" s="131"/>
      <c r="CN119" s="131"/>
      <c r="CO119" s="131"/>
      <c r="CP119" s="131"/>
      <c r="CQ119" s="131"/>
      <c r="CR119" s="131"/>
      <c r="CS119" s="131"/>
      <c r="CT119" s="131"/>
      <c r="CU119" s="131"/>
      <c r="CV119" s="131"/>
      <c r="CW119" s="131"/>
      <c r="CX119" s="131"/>
      <c r="CY119" s="131"/>
      <c r="CZ119" s="131"/>
      <c r="DA119" s="131"/>
      <c r="DB119" s="131"/>
      <c r="DC119" s="131"/>
      <c r="DD119" s="131"/>
      <c r="DE119" s="131"/>
      <c r="DF119" s="131"/>
      <c r="DG119" s="131"/>
      <c r="DH119" s="131"/>
      <c r="DI119" s="131"/>
      <c r="DJ119" s="131"/>
      <c r="DK119" s="131"/>
      <c r="DL119" s="131"/>
      <c r="DM119" s="131"/>
      <c r="DN119" s="131"/>
      <c r="DO119" s="131"/>
      <c r="DP119" s="131"/>
      <c r="DQ119" s="131"/>
      <c r="DR119" s="131"/>
      <c r="DS119" s="131"/>
      <c r="DT119" s="131"/>
      <c r="DU119" s="131"/>
      <c r="DV119" s="131"/>
      <c r="DW119" s="131"/>
      <c r="DX119" s="131"/>
      <c r="DY119" s="131"/>
      <c r="DZ119" s="131"/>
      <c r="EA119" s="131"/>
      <c r="EB119" s="131"/>
      <c r="EC119" s="131"/>
      <c r="ED119" s="131"/>
      <c r="EE119" s="131"/>
      <c r="EF119" s="131"/>
      <c r="EG119" s="131"/>
      <c r="EH119" s="131"/>
      <c r="EI119" s="131"/>
      <c r="EJ119" s="131"/>
      <c r="EK119" s="131"/>
      <c r="EL119" s="131"/>
      <c r="EM119" s="131"/>
      <c r="EN119" s="131"/>
      <c r="EO119" s="131"/>
      <c r="EP119" s="131"/>
      <c r="EQ119" s="131"/>
      <c r="ER119" s="131"/>
      <c r="ES119" s="131"/>
      <c r="ET119" s="131"/>
      <c r="EU119" s="131"/>
      <c r="EV119" s="131"/>
      <c r="EW119" s="131"/>
      <c r="EX119" s="131"/>
      <c r="EY119" s="131"/>
      <c r="EZ119" s="131"/>
      <c r="FA119" s="131"/>
      <c r="FB119" s="131"/>
      <c r="FC119" s="131"/>
      <c r="FD119" s="131"/>
      <c r="FE119" s="131"/>
      <c r="FF119" s="131"/>
      <c r="FG119" s="131"/>
      <c r="FH119" s="131"/>
      <c r="FI119" s="131"/>
      <c r="FJ119" s="131"/>
      <c r="FK119" s="131"/>
      <c r="FL119" s="131"/>
      <c r="FM119" s="131"/>
      <c r="FN119" s="131"/>
      <c r="FO119" s="131"/>
      <c r="FP119" s="131"/>
      <c r="FQ119" s="131"/>
      <c r="FR119" s="131"/>
      <c r="FS119" s="131"/>
      <c r="FT119" s="131"/>
      <c r="FU119" s="131"/>
      <c r="FV119" s="131"/>
      <c r="FW119" s="131"/>
      <c r="FX119" s="131"/>
      <c r="FY119" s="131"/>
      <c r="FZ119" s="131"/>
      <c r="GA119" s="131"/>
      <c r="GB119" s="131"/>
      <c r="GC119" s="131"/>
      <c r="GD119" s="131"/>
      <c r="GE119" s="131"/>
      <c r="GF119" s="131"/>
      <c r="GG119" s="131"/>
      <c r="GH119" s="131"/>
      <c r="GI119" s="131"/>
      <c r="GJ119" s="131"/>
      <c r="GK119" s="131"/>
      <c r="GL119" s="131"/>
      <c r="GM119" s="131"/>
      <c r="GN119" s="131"/>
      <c r="GO119" s="131"/>
      <c r="GP119" s="131"/>
      <c r="GQ119" s="131"/>
      <c r="GR119" s="131"/>
      <c r="GS119" s="131"/>
      <c r="GT119" s="131"/>
      <c r="GU119" s="131"/>
      <c r="GV119" s="131"/>
      <c r="GW119" s="131"/>
      <c r="GX119" s="131"/>
      <c r="GY119" s="131"/>
      <c r="GZ119" s="131"/>
      <c r="HA119" s="131"/>
      <c r="HB119" s="131"/>
      <c r="HC119" s="131"/>
      <c r="HD119" s="131"/>
      <c r="HE119" s="131"/>
      <c r="HF119" s="131"/>
      <c r="HG119" s="131"/>
      <c r="HH119" s="131"/>
      <c r="HI119" s="131"/>
      <c r="HJ119" s="131"/>
      <c r="HK119" s="131"/>
      <c r="HL119" s="131"/>
      <c r="HM119" s="131"/>
      <c r="HO119" s="131"/>
      <c r="HP119" s="131"/>
      <c r="HQ119" s="131"/>
    </row>
    <row r="120" spans="1:225" ht="15" thickBot="1" x14ac:dyDescent="0.4">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c r="Z120" s="131"/>
      <c r="AA120" s="131"/>
      <c r="AB120" s="131"/>
      <c r="AC120" s="131"/>
      <c r="AD120" s="131"/>
      <c r="AE120" s="131"/>
      <c r="AF120" s="131"/>
      <c r="AG120" s="131"/>
      <c r="AH120" s="131"/>
      <c r="AI120" s="131"/>
      <c r="AJ120" s="131"/>
      <c r="AK120" s="131"/>
      <c r="AL120" s="131"/>
      <c r="AM120" s="131"/>
      <c r="AN120" s="131"/>
      <c r="AO120" s="131"/>
      <c r="AP120" s="131"/>
      <c r="AQ120" s="131"/>
      <c r="AR120" s="131"/>
      <c r="AS120" s="131"/>
      <c r="AT120" s="131"/>
      <c r="AU120" s="131"/>
      <c r="AV120" s="131"/>
      <c r="AW120" s="131"/>
      <c r="AX120" s="131"/>
      <c r="AY120" s="131"/>
      <c r="AZ120" s="131"/>
      <c r="BA120" s="131"/>
      <c r="BB120" s="131"/>
      <c r="BC120" s="131"/>
      <c r="BD120" s="131"/>
      <c r="BE120" s="131"/>
      <c r="BF120" s="131"/>
      <c r="BG120" s="131"/>
      <c r="BH120" s="131"/>
      <c r="BI120" s="131"/>
      <c r="BJ120" s="131"/>
      <c r="BK120" s="131"/>
      <c r="BL120" s="131"/>
      <c r="BM120" s="131"/>
      <c r="BN120" s="131"/>
      <c r="BO120" s="131"/>
      <c r="BP120" s="131"/>
      <c r="BQ120" s="131"/>
      <c r="BR120" s="131"/>
      <c r="BS120" s="131"/>
      <c r="BT120" s="131"/>
      <c r="BU120" s="131"/>
      <c r="BV120" s="131"/>
      <c r="BW120" s="131"/>
      <c r="BX120" s="131"/>
      <c r="BY120" s="131"/>
      <c r="BZ120" s="131"/>
      <c r="CA120" s="131"/>
      <c r="CB120" s="131"/>
      <c r="CC120" s="131"/>
      <c r="CD120" s="131"/>
      <c r="CE120" s="131"/>
      <c r="CF120" s="131"/>
      <c r="CG120" s="131"/>
      <c r="CH120" s="131"/>
      <c r="CI120" s="131"/>
      <c r="CJ120" s="131"/>
      <c r="CK120" s="131"/>
      <c r="CL120" s="131"/>
      <c r="CM120" s="131"/>
      <c r="CN120" s="131"/>
      <c r="CO120" s="131"/>
      <c r="CP120" s="131"/>
      <c r="CQ120" s="131"/>
      <c r="CR120" s="131"/>
      <c r="CS120" s="131"/>
      <c r="CT120" s="131"/>
      <c r="CU120" s="131"/>
      <c r="CV120" s="131"/>
      <c r="CW120" s="131"/>
      <c r="CX120" s="131"/>
      <c r="CY120" s="131"/>
      <c r="CZ120" s="131"/>
      <c r="DA120" s="131"/>
      <c r="DB120" s="131"/>
      <c r="DC120" s="131"/>
      <c r="DD120" s="131"/>
      <c r="DE120" s="131"/>
      <c r="DF120" s="131"/>
      <c r="DG120" s="131"/>
      <c r="DH120" s="131"/>
      <c r="DI120" s="131"/>
      <c r="DJ120" s="131"/>
      <c r="DK120" s="131"/>
      <c r="DL120" s="131"/>
      <c r="DM120" s="131"/>
      <c r="DN120" s="131"/>
      <c r="DO120" s="131"/>
      <c r="DP120" s="131"/>
      <c r="DQ120" s="131"/>
      <c r="DR120" s="131"/>
      <c r="DS120" s="131"/>
      <c r="DT120" s="131"/>
      <c r="DU120" s="131"/>
      <c r="DV120" s="131"/>
      <c r="DW120" s="131"/>
      <c r="DX120" s="131"/>
      <c r="DY120" s="131"/>
      <c r="DZ120" s="131"/>
      <c r="EA120" s="131"/>
      <c r="EB120" s="131"/>
      <c r="EC120" s="131"/>
      <c r="ED120" s="131"/>
      <c r="EE120" s="131"/>
      <c r="EF120" s="131"/>
      <c r="EG120" s="131"/>
      <c r="EH120" s="131"/>
      <c r="EI120" s="131"/>
      <c r="EJ120" s="131"/>
      <c r="EK120" s="131"/>
      <c r="EL120" s="131"/>
      <c r="EM120" s="131"/>
      <c r="EN120" s="131"/>
      <c r="EO120" s="131"/>
      <c r="EP120" s="131"/>
      <c r="EQ120" s="131"/>
      <c r="ER120" s="131"/>
      <c r="ES120" s="131"/>
      <c r="ET120" s="131"/>
      <c r="EU120" s="131"/>
      <c r="EV120" s="131"/>
      <c r="EW120" s="131"/>
      <c r="EX120" s="131"/>
      <c r="EY120" s="131"/>
      <c r="EZ120" s="131"/>
      <c r="FA120" s="131"/>
      <c r="FB120" s="131"/>
      <c r="FC120" s="131"/>
      <c r="FD120" s="131"/>
      <c r="FE120" s="131"/>
      <c r="FF120" s="131"/>
      <c r="FG120" s="131"/>
      <c r="FH120" s="131"/>
      <c r="FI120" s="131"/>
      <c r="FJ120" s="131"/>
      <c r="FK120" s="131"/>
      <c r="FL120" s="131"/>
      <c r="FM120" s="131"/>
      <c r="FN120" s="131"/>
      <c r="FO120" s="131"/>
      <c r="FP120" s="131"/>
      <c r="FQ120" s="131"/>
      <c r="FR120" s="131"/>
      <c r="FS120" s="131"/>
      <c r="FT120" s="131"/>
      <c r="FU120" s="131"/>
      <c r="FV120" s="131"/>
      <c r="FW120" s="131"/>
      <c r="FX120" s="131"/>
      <c r="FY120" s="131"/>
      <c r="FZ120" s="131"/>
      <c r="GA120" s="131"/>
      <c r="GB120" s="131"/>
      <c r="GC120" s="131"/>
      <c r="GD120" s="131"/>
      <c r="GE120" s="131"/>
      <c r="GF120" s="131"/>
      <c r="GG120" s="131"/>
      <c r="GH120" s="131"/>
      <c r="GI120" s="131"/>
      <c r="GJ120" s="131"/>
      <c r="GK120" s="131"/>
      <c r="GL120" s="131"/>
      <c r="GM120" s="131"/>
      <c r="GN120" s="131"/>
      <c r="GO120" s="131"/>
      <c r="GP120" s="131"/>
      <c r="GQ120" s="131"/>
      <c r="GR120" s="131"/>
      <c r="GS120" s="131"/>
      <c r="GT120" s="131"/>
      <c r="GU120" s="131"/>
      <c r="GV120" s="131"/>
      <c r="GW120" s="131"/>
      <c r="GX120" s="131"/>
      <c r="GY120" s="131"/>
      <c r="GZ120" s="131"/>
      <c r="HA120" s="131"/>
      <c r="HB120" s="131"/>
      <c r="HC120" s="131"/>
      <c r="HD120" s="131"/>
      <c r="HE120" s="131"/>
      <c r="HF120" s="131"/>
      <c r="HG120" s="131"/>
      <c r="HH120" s="131"/>
      <c r="HI120" s="131"/>
      <c r="HJ120" s="131"/>
      <c r="HK120" s="131"/>
      <c r="HL120" s="131"/>
      <c r="HM120" s="131"/>
      <c r="HO120" s="131"/>
      <c r="HP120" s="131"/>
      <c r="HQ120" s="131"/>
    </row>
    <row r="121" spans="1:225" ht="15" thickBot="1" x14ac:dyDescent="0.4">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c r="AA121" s="131"/>
      <c r="AB121" s="131"/>
      <c r="AC121" s="131"/>
      <c r="AD121" s="131"/>
      <c r="AE121" s="131"/>
      <c r="AF121" s="131"/>
      <c r="AG121" s="131"/>
      <c r="AH121" s="131"/>
      <c r="AI121" s="131"/>
      <c r="AJ121" s="131"/>
      <c r="AK121" s="131"/>
      <c r="AL121" s="131"/>
      <c r="AM121" s="131"/>
      <c r="AN121" s="131"/>
      <c r="AO121" s="131"/>
      <c r="AP121" s="131"/>
      <c r="AQ121" s="131"/>
      <c r="AR121" s="131"/>
      <c r="AS121" s="131"/>
      <c r="AT121" s="131"/>
      <c r="AU121" s="131"/>
      <c r="AV121" s="131"/>
      <c r="AW121" s="131"/>
      <c r="AX121" s="131"/>
      <c r="AY121" s="131"/>
      <c r="AZ121" s="131"/>
      <c r="BA121" s="131"/>
      <c r="BB121" s="131"/>
      <c r="BC121" s="131"/>
      <c r="BD121" s="131"/>
      <c r="BE121" s="131"/>
      <c r="BF121" s="131"/>
      <c r="BG121" s="131"/>
      <c r="BH121" s="131"/>
      <c r="BI121" s="131"/>
      <c r="BJ121" s="131"/>
      <c r="BK121" s="131"/>
      <c r="BL121" s="131"/>
      <c r="BM121" s="131"/>
      <c r="BN121" s="131"/>
      <c r="BO121" s="131"/>
      <c r="BP121" s="131"/>
      <c r="BQ121" s="131"/>
      <c r="BR121" s="131"/>
      <c r="BS121" s="131"/>
      <c r="BT121" s="131"/>
      <c r="BU121" s="131"/>
      <c r="BV121" s="131"/>
      <c r="BW121" s="131"/>
      <c r="BX121" s="131"/>
      <c r="BY121" s="131"/>
      <c r="BZ121" s="131"/>
      <c r="CA121" s="131"/>
      <c r="CB121" s="131"/>
      <c r="CC121" s="131"/>
      <c r="CD121" s="131"/>
      <c r="CE121" s="131"/>
      <c r="CF121" s="131"/>
      <c r="CG121" s="131"/>
      <c r="CH121" s="131"/>
      <c r="CI121" s="131"/>
      <c r="CJ121" s="131"/>
      <c r="CK121" s="131"/>
      <c r="CL121" s="131"/>
      <c r="CM121" s="131"/>
      <c r="CN121" s="131"/>
      <c r="CO121" s="131"/>
      <c r="CP121" s="131"/>
      <c r="CQ121" s="131"/>
      <c r="CR121" s="131"/>
      <c r="CS121" s="131"/>
      <c r="CT121" s="131"/>
      <c r="CU121" s="131"/>
      <c r="CV121" s="131"/>
      <c r="CW121" s="131"/>
      <c r="CX121" s="131"/>
      <c r="CY121" s="131"/>
      <c r="CZ121" s="131"/>
      <c r="DA121" s="131"/>
      <c r="DB121" s="131"/>
      <c r="DC121" s="131"/>
      <c r="DD121" s="131"/>
      <c r="DE121" s="131"/>
      <c r="DF121" s="131"/>
      <c r="DG121" s="131"/>
      <c r="DH121" s="131"/>
      <c r="DI121" s="131"/>
      <c r="DJ121" s="131"/>
      <c r="DK121" s="131"/>
      <c r="DL121" s="131"/>
      <c r="DM121" s="131"/>
      <c r="DN121" s="131"/>
      <c r="DO121" s="131"/>
      <c r="DP121" s="131"/>
      <c r="DQ121" s="131"/>
      <c r="DR121" s="131"/>
      <c r="DS121" s="131"/>
      <c r="DT121" s="131"/>
      <c r="DU121" s="131"/>
      <c r="DV121" s="131"/>
      <c r="DW121" s="131"/>
      <c r="DX121" s="131"/>
      <c r="DY121" s="131"/>
      <c r="DZ121" s="131"/>
      <c r="EA121" s="131"/>
      <c r="EB121" s="131"/>
      <c r="EC121" s="131"/>
      <c r="ED121" s="131"/>
      <c r="EE121" s="131"/>
      <c r="EF121" s="131"/>
      <c r="EG121" s="131"/>
      <c r="EH121" s="131"/>
      <c r="EI121" s="131"/>
      <c r="EJ121" s="131"/>
      <c r="EK121" s="131"/>
      <c r="EL121" s="131"/>
      <c r="EM121" s="131"/>
      <c r="EN121" s="131"/>
      <c r="EO121" s="131"/>
      <c r="EP121" s="131"/>
      <c r="EQ121" s="131"/>
      <c r="ER121" s="131"/>
      <c r="ES121" s="131"/>
      <c r="ET121" s="131"/>
      <c r="EU121" s="131"/>
      <c r="EV121" s="131"/>
      <c r="EW121" s="131"/>
      <c r="EX121" s="131"/>
      <c r="EY121" s="131"/>
      <c r="EZ121" s="131"/>
      <c r="FA121" s="131"/>
      <c r="FB121" s="131"/>
      <c r="FC121" s="131"/>
      <c r="FD121" s="131"/>
      <c r="FE121" s="131"/>
      <c r="FF121" s="131"/>
      <c r="FG121" s="131"/>
      <c r="FH121" s="131"/>
      <c r="FI121" s="131"/>
      <c r="FJ121" s="131"/>
      <c r="FK121" s="131"/>
      <c r="FL121" s="131"/>
      <c r="FM121" s="131"/>
      <c r="FN121" s="131"/>
      <c r="FO121" s="131"/>
      <c r="FP121" s="131"/>
      <c r="FQ121" s="131"/>
      <c r="FR121" s="131"/>
      <c r="FS121" s="131"/>
      <c r="FT121" s="131"/>
      <c r="FU121" s="131"/>
      <c r="FV121" s="131"/>
      <c r="FW121" s="131"/>
      <c r="FX121" s="131"/>
      <c r="FY121" s="131"/>
      <c r="FZ121" s="131"/>
      <c r="GA121" s="131"/>
      <c r="GB121" s="131"/>
      <c r="GC121" s="131"/>
      <c r="GD121" s="131"/>
      <c r="GE121" s="131"/>
      <c r="GF121" s="131"/>
      <c r="GG121" s="131"/>
      <c r="GH121" s="131"/>
      <c r="GI121" s="131"/>
      <c r="GJ121" s="131"/>
      <c r="GK121" s="131"/>
      <c r="GL121" s="131"/>
      <c r="GM121" s="131"/>
      <c r="GN121" s="131"/>
      <c r="GO121" s="131"/>
      <c r="GP121" s="131"/>
      <c r="GQ121" s="131"/>
      <c r="GR121" s="131"/>
      <c r="GS121" s="131"/>
      <c r="GT121" s="131"/>
      <c r="GU121" s="131"/>
      <c r="GV121" s="131"/>
      <c r="GW121" s="131"/>
      <c r="GX121" s="131"/>
      <c r="GY121" s="131"/>
      <c r="GZ121" s="131"/>
      <c r="HA121" s="131"/>
      <c r="HB121" s="131"/>
      <c r="HC121" s="131"/>
      <c r="HD121" s="131"/>
      <c r="HE121" s="131"/>
      <c r="HF121" s="131"/>
      <c r="HG121" s="131"/>
      <c r="HH121" s="131"/>
      <c r="HI121" s="131"/>
      <c r="HJ121" s="131"/>
      <c r="HK121" s="131"/>
      <c r="HL121" s="131"/>
      <c r="HM121" s="131"/>
      <c r="HO121" s="131"/>
      <c r="HP121" s="131"/>
      <c r="HQ121" s="131"/>
    </row>
    <row r="122" spans="1:225" ht="15" thickBot="1" x14ac:dyDescent="0.4">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1"/>
      <c r="AQ122" s="131"/>
      <c r="AR122" s="131"/>
      <c r="AS122" s="131"/>
      <c r="AT122" s="131"/>
      <c r="AU122" s="131"/>
      <c r="AV122" s="131"/>
      <c r="AW122" s="131"/>
      <c r="AX122" s="131"/>
      <c r="AY122" s="131"/>
      <c r="AZ122" s="131"/>
      <c r="BA122" s="131"/>
      <c r="BB122" s="131"/>
      <c r="BC122" s="131"/>
      <c r="BD122" s="131"/>
      <c r="BE122" s="131"/>
      <c r="BF122" s="131"/>
      <c r="BG122" s="131"/>
      <c r="BH122" s="131"/>
      <c r="BI122" s="131"/>
      <c r="BJ122" s="131"/>
      <c r="BK122" s="131"/>
      <c r="BL122" s="131"/>
      <c r="BM122" s="131"/>
      <c r="BN122" s="131"/>
      <c r="BO122" s="131"/>
      <c r="BP122" s="131"/>
      <c r="BQ122" s="131"/>
      <c r="BR122" s="131"/>
      <c r="BS122" s="131"/>
      <c r="BT122" s="131"/>
      <c r="BU122" s="131"/>
      <c r="BV122" s="131"/>
      <c r="BW122" s="131"/>
      <c r="BX122" s="131"/>
      <c r="BY122" s="131"/>
      <c r="BZ122" s="131"/>
      <c r="CA122" s="131"/>
      <c r="CB122" s="131"/>
      <c r="CC122" s="131"/>
      <c r="CD122" s="131"/>
      <c r="CE122" s="131"/>
      <c r="CF122" s="131"/>
      <c r="CG122" s="131"/>
      <c r="CH122" s="131"/>
      <c r="CI122" s="131"/>
      <c r="CJ122" s="131"/>
      <c r="CK122" s="131"/>
      <c r="CL122" s="131"/>
      <c r="CM122" s="131"/>
      <c r="CN122" s="131"/>
      <c r="CO122" s="131"/>
      <c r="CP122" s="131"/>
      <c r="CQ122" s="131"/>
      <c r="CR122" s="131"/>
      <c r="CS122" s="131"/>
      <c r="CT122" s="131"/>
      <c r="CU122" s="131"/>
      <c r="CV122" s="131"/>
      <c r="CW122" s="131"/>
      <c r="CX122" s="131"/>
      <c r="CY122" s="131"/>
      <c r="CZ122" s="131"/>
      <c r="DA122" s="131"/>
      <c r="DB122" s="131"/>
      <c r="DC122" s="131"/>
      <c r="DD122" s="131"/>
      <c r="DE122" s="131"/>
      <c r="DF122" s="131"/>
      <c r="DG122" s="131"/>
      <c r="DH122" s="131"/>
      <c r="DI122" s="131"/>
      <c r="DJ122" s="131"/>
      <c r="DK122" s="131"/>
      <c r="DL122" s="131"/>
      <c r="DM122" s="131"/>
      <c r="DN122" s="131"/>
      <c r="DO122" s="131"/>
      <c r="DP122" s="131"/>
      <c r="DQ122" s="131"/>
      <c r="DR122" s="131"/>
      <c r="DS122" s="131"/>
      <c r="DT122" s="131"/>
      <c r="DU122" s="131"/>
      <c r="DV122" s="131"/>
      <c r="DW122" s="131"/>
      <c r="DX122" s="131"/>
      <c r="DY122" s="131"/>
      <c r="DZ122" s="131"/>
      <c r="EA122" s="131"/>
      <c r="EB122" s="131"/>
      <c r="EC122" s="131"/>
      <c r="ED122" s="131"/>
      <c r="EE122" s="131"/>
      <c r="EF122" s="131"/>
      <c r="EG122" s="131"/>
      <c r="EH122" s="131"/>
      <c r="EI122" s="131"/>
      <c r="EJ122" s="131"/>
      <c r="EK122" s="131"/>
      <c r="EL122" s="131"/>
      <c r="EM122" s="131"/>
      <c r="EN122" s="131"/>
      <c r="EO122" s="131"/>
      <c r="EP122" s="131"/>
      <c r="EQ122" s="131"/>
      <c r="ER122" s="131"/>
      <c r="ES122" s="131"/>
      <c r="ET122" s="131"/>
      <c r="EU122" s="131"/>
      <c r="EV122" s="131"/>
      <c r="EW122" s="131"/>
      <c r="EX122" s="131"/>
      <c r="EY122" s="131"/>
      <c r="EZ122" s="131"/>
      <c r="FA122" s="131"/>
      <c r="FB122" s="131"/>
      <c r="FC122" s="131"/>
      <c r="FD122" s="131"/>
      <c r="FE122" s="131"/>
      <c r="FF122" s="131"/>
      <c r="FG122" s="131"/>
      <c r="FH122" s="131"/>
      <c r="FI122" s="131"/>
      <c r="FJ122" s="131"/>
      <c r="FK122" s="131"/>
      <c r="FL122" s="131"/>
      <c r="FM122" s="131"/>
      <c r="FN122" s="131"/>
      <c r="FO122" s="131"/>
      <c r="FP122" s="131"/>
      <c r="FQ122" s="131"/>
      <c r="FR122" s="131"/>
      <c r="FS122" s="131"/>
      <c r="FT122" s="131"/>
      <c r="FU122" s="131"/>
      <c r="FV122" s="131"/>
      <c r="FW122" s="131"/>
      <c r="FX122" s="131"/>
      <c r="FY122" s="131"/>
      <c r="FZ122" s="131"/>
      <c r="GA122" s="131"/>
      <c r="GB122" s="131"/>
      <c r="GC122" s="131"/>
      <c r="GD122" s="131"/>
      <c r="GE122" s="131"/>
      <c r="GF122" s="131"/>
      <c r="GG122" s="131"/>
      <c r="GH122" s="131"/>
      <c r="GI122" s="131"/>
      <c r="GJ122" s="131"/>
      <c r="GK122" s="131"/>
      <c r="GL122" s="131"/>
      <c r="GM122" s="131"/>
      <c r="GN122" s="131"/>
      <c r="GO122" s="131"/>
      <c r="GP122" s="131"/>
      <c r="GQ122" s="131"/>
      <c r="GR122" s="131"/>
      <c r="GS122" s="131"/>
      <c r="GT122" s="131"/>
      <c r="GU122" s="131"/>
      <c r="GV122" s="131"/>
      <c r="GW122" s="131"/>
      <c r="GX122" s="131"/>
      <c r="GY122" s="131"/>
      <c r="GZ122" s="131"/>
      <c r="HA122" s="131"/>
      <c r="HB122" s="131"/>
      <c r="HC122" s="131"/>
      <c r="HD122" s="131"/>
      <c r="HE122" s="131"/>
      <c r="HF122" s="131"/>
      <c r="HG122" s="131"/>
      <c r="HH122" s="131"/>
      <c r="HI122" s="131"/>
      <c r="HJ122" s="131"/>
      <c r="HK122" s="131"/>
      <c r="HL122" s="131"/>
      <c r="HM122" s="131"/>
      <c r="HO122" s="131"/>
      <c r="HP122" s="131"/>
      <c r="HQ122" s="131"/>
    </row>
    <row r="123" spans="1:225" ht="15" thickBot="1" x14ac:dyDescent="0.4">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1"/>
      <c r="AQ123" s="131"/>
      <c r="AR123" s="131"/>
      <c r="AS123" s="131"/>
      <c r="AT123" s="131"/>
      <c r="AU123" s="131"/>
      <c r="AV123" s="131"/>
      <c r="AW123" s="131"/>
      <c r="AX123" s="131"/>
      <c r="AY123" s="131"/>
      <c r="AZ123" s="131"/>
      <c r="BA123" s="131"/>
      <c r="BB123" s="131"/>
      <c r="BC123" s="131"/>
      <c r="BD123" s="131"/>
      <c r="BE123" s="131"/>
      <c r="BF123" s="131"/>
      <c r="BG123" s="131"/>
      <c r="BH123" s="131"/>
      <c r="BI123" s="131"/>
      <c r="BJ123" s="131"/>
      <c r="BK123" s="131"/>
      <c r="BL123" s="131"/>
      <c r="BM123" s="131"/>
      <c r="BN123" s="131"/>
      <c r="BO123" s="131"/>
      <c r="BP123" s="131"/>
      <c r="BQ123" s="131"/>
      <c r="BR123" s="131"/>
      <c r="BS123" s="131"/>
      <c r="BT123" s="131"/>
      <c r="BU123" s="131"/>
      <c r="BV123" s="131"/>
      <c r="BW123" s="131"/>
      <c r="BX123" s="131"/>
      <c r="BY123" s="131"/>
      <c r="BZ123" s="131"/>
      <c r="CA123" s="131"/>
      <c r="CB123" s="131"/>
      <c r="CC123" s="131"/>
      <c r="CD123" s="131"/>
      <c r="CE123" s="131"/>
      <c r="CF123" s="131"/>
      <c r="CG123" s="131"/>
      <c r="CH123" s="131"/>
      <c r="CI123" s="131"/>
      <c r="CJ123" s="131"/>
      <c r="CK123" s="131"/>
      <c r="CL123" s="131"/>
      <c r="CM123" s="131"/>
      <c r="CN123" s="131"/>
      <c r="CO123" s="131"/>
      <c r="CP123" s="131"/>
      <c r="CQ123" s="131"/>
      <c r="CR123" s="131"/>
      <c r="CS123" s="131"/>
      <c r="CT123" s="131"/>
      <c r="CU123" s="131"/>
      <c r="CV123" s="131"/>
      <c r="CW123" s="131"/>
      <c r="CX123" s="131"/>
      <c r="CY123" s="131"/>
      <c r="CZ123" s="131"/>
      <c r="DA123" s="131"/>
      <c r="DB123" s="131"/>
      <c r="DC123" s="131"/>
      <c r="DD123" s="131"/>
      <c r="DE123" s="131"/>
      <c r="DF123" s="131"/>
      <c r="DG123" s="131"/>
      <c r="DH123" s="131"/>
      <c r="DI123" s="131"/>
      <c r="DJ123" s="131"/>
      <c r="DK123" s="131"/>
      <c r="DL123" s="131"/>
      <c r="DM123" s="131"/>
      <c r="DN123" s="131"/>
      <c r="DO123" s="131"/>
      <c r="DP123" s="131"/>
      <c r="DQ123" s="131"/>
      <c r="DR123" s="131"/>
      <c r="DS123" s="131"/>
      <c r="DT123" s="131"/>
      <c r="DU123" s="131"/>
      <c r="DV123" s="131"/>
      <c r="DW123" s="131"/>
      <c r="DX123" s="131"/>
      <c r="DY123" s="131"/>
      <c r="DZ123" s="131"/>
      <c r="EA123" s="131"/>
      <c r="EB123" s="131"/>
      <c r="EC123" s="131"/>
      <c r="ED123" s="131"/>
      <c r="EE123" s="131"/>
      <c r="EF123" s="131"/>
      <c r="EG123" s="131"/>
      <c r="EH123" s="131"/>
      <c r="EI123" s="131"/>
      <c r="EJ123" s="131"/>
      <c r="EK123" s="131"/>
      <c r="EL123" s="131"/>
      <c r="EM123" s="131"/>
      <c r="EN123" s="131"/>
      <c r="EO123" s="131"/>
      <c r="EP123" s="131"/>
      <c r="EQ123" s="131"/>
      <c r="ER123" s="131"/>
      <c r="ES123" s="131"/>
      <c r="ET123" s="131"/>
      <c r="EU123" s="131"/>
      <c r="EV123" s="131"/>
      <c r="EW123" s="131"/>
      <c r="EX123" s="131"/>
      <c r="EY123" s="131"/>
      <c r="EZ123" s="131"/>
      <c r="FA123" s="131"/>
      <c r="FB123" s="131"/>
      <c r="FC123" s="131"/>
      <c r="FD123" s="131"/>
      <c r="FE123" s="131"/>
      <c r="FF123" s="131"/>
      <c r="FG123" s="131"/>
      <c r="FH123" s="131"/>
      <c r="FI123" s="131"/>
      <c r="FJ123" s="131"/>
      <c r="FK123" s="131"/>
      <c r="FL123" s="131"/>
      <c r="FM123" s="131"/>
      <c r="FN123" s="131"/>
      <c r="FO123" s="131"/>
      <c r="FP123" s="131"/>
      <c r="FQ123" s="131"/>
      <c r="FR123" s="131"/>
      <c r="FS123" s="131"/>
      <c r="FT123" s="131"/>
      <c r="FU123" s="131"/>
      <c r="FV123" s="131"/>
      <c r="FW123" s="131"/>
      <c r="FX123" s="131"/>
      <c r="FY123" s="131"/>
      <c r="FZ123" s="131"/>
      <c r="GA123" s="131"/>
      <c r="GB123" s="131"/>
      <c r="GC123" s="131"/>
      <c r="GD123" s="131"/>
      <c r="GE123" s="131"/>
      <c r="GF123" s="131"/>
      <c r="GG123" s="131"/>
      <c r="GH123" s="131"/>
      <c r="GI123" s="131"/>
      <c r="GJ123" s="131"/>
      <c r="GK123" s="131"/>
      <c r="GL123" s="131"/>
      <c r="GM123" s="131"/>
      <c r="GN123" s="131"/>
      <c r="GO123" s="131"/>
      <c r="GP123" s="131"/>
      <c r="GQ123" s="131"/>
      <c r="GR123" s="131"/>
      <c r="GS123" s="131"/>
      <c r="GT123" s="131"/>
      <c r="GU123" s="131"/>
      <c r="GV123" s="131"/>
      <c r="GW123" s="131"/>
      <c r="GX123" s="131"/>
      <c r="GY123" s="131"/>
      <c r="GZ123" s="131"/>
      <c r="HA123" s="131"/>
      <c r="HB123" s="131"/>
      <c r="HC123" s="131"/>
      <c r="HD123" s="131"/>
      <c r="HE123" s="131"/>
      <c r="HF123" s="131"/>
      <c r="HG123" s="131"/>
      <c r="HH123" s="131"/>
      <c r="HI123" s="131"/>
      <c r="HJ123" s="131"/>
      <c r="HK123" s="131"/>
      <c r="HL123" s="131"/>
      <c r="HM123" s="131"/>
      <c r="HO123" s="131"/>
      <c r="HP123" s="131"/>
      <c r="HQ123" s="131"/>
    </row>
    <row r="124" spans="1:225" ht="15" thickBot="1" x14ac:dyDescent="0.4">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c r="Z124" s="131"/>
      <c r="AA124" s="131"/>
      <c r="AB124" s="131"/>
      <c r="AC124" s="131"/>
      <c r="AD124" s="131"/>
      <c r="AE124" s="131"/>
      <c r="AF124" s="131"/>
      <c r="AG124" s="131"/>
      <c r="AH124" s="131"/>
      <c r="AI124" s="131"/>
      <c r="AJ124" s="131"/>
      <c r="AK124" s="131"/>
      <c r="AL124" s="131"/>
      <c r="AM124" s="131"/>
      <c r="AN124" s="131"/>
      <c r="AO124" s="131"/>
      <c r="AP124" s="131"/>
      <c r="AQ124" s="131"/>
      <c r="AR124" s="131"/>
      <c r="AS124" s="131"/>
      <c r="AT124" s="131"/>
      <c r="AU124" s="131"/>
      <c r="AV124" s="131"/>
      <c r="AW124" s="131"/>
      <c r="AX124" s="131"/>
      <c r="AY124" s="131"/>
      <c r="AZ124" s="131"/>
      <c r="BA124" s="131"/>
      <c r="BB124" s="131"/>
      <c r="BC124" s="131"/>
      <c r="BD124" s="131"/>
      <c r="BE124" s="131"/>
      <c r="BF124" s="131"/>
      <c r="BG124" s="131"/>
      <c r="BH124" s="131"/>
      <c r="BI124" s="131"/>
      <c r="BJ124" s="131"/>
      <c r="BK124" s="131"/>
      <c r="BL124" s="131"/>
      <c r="BM124" s="131"/>
      <c r="BN124" s="131"/>
      <c r="BO124" s="131"/>
      <c r="BP124" s="131"/>
      <c r="BQ124" s="131"/>
      <c r="BR124" s="131"/>
      <c r="BS124" s="131"/>
      <c r="BT124" s="131"/>
      <c r="BU124" s="131"/>
      <c r="BV124" s="131"/>
      <c r="BW124" s="131"/>
      <c r="BX124" s="131"/>
      <c r="BY124" s="131"/>
      <c r="BZ124" s="131"/>
      <c r="CA124" s="131"/>
      <c r="CB124" s="131"/>
      <c r="CC124" s="131"/>
      <c r="CD124" s="131"/>
      <c r="CE124" s="131"/>
      <c r="CF124" s="131"/>
      <c r="CG124" s="131"/>
      <c r="CH124" s="131"/>
      <c r="CI124" s="131"/>
      <c r="CJ124" s="131"/>
      <c r="CK124" s="131"/>
      <c r="CL124" s="131"/>
      <c r="CM124" s="131"/>
      <c r="CN124" s="131"/>
      <c r="CO124" s="131"/>
      <c r="CP124" s="131"/>
      <c r="CQ124" s="131"/>
      <c r="CR124" s="131"/>
      <c r="CS124" s="131"/>
      <c r="CT124" s="131"/>
      <c r="CU124" s="131"/>
      <c r="CV124" s="131"/>
      <c r="CW124" s="131"/>
      <c r="CX124" s="131"/>
      <c r="CY124" s="131"/>
      <c r="CZ124" s="131"/>
      <c r="DA124" s="131"/>
      <c r="DB124" s="131"/>
      <c r="DC124" s="131"/>
      <c r="DD124" s="131"/>
      <c r="DE124" s="131"/>
      <c r="DF124" s="131"/>
      <c r="DG124" s="131"/>
      <c r="DH124" s="131"/>
      <c r="DI124" s="131"/>
      <c r="DJ124" s="131"/>
      <c r="DK124" s="131"/>
      <c r="DL124" s="131"/>
      <c r="DM124" s="131"/>
      <c r="DN124" s="131"/>
      <c r="DO124" s="131"/>
      <c r="DP124" s="131"/>
      <c r="DQ124" s="131"/>
      <c r="DR124" s="131"/>
      <c r="DS124" s="131"/>
      <c r="DT124" s="131"/>
      <c r="DU124" s="131"/>
      <c r="DV124" s="131"/>
      <c r="DW124" s="131"/>
      <c r="DX124" s="131"/>
      <c r="DY124" s="131"/>
      <c r="DZ124" s="131"/>
      <c r="EA124" s="131"/>
      <c r="EB124" s="131"/>
      <c r="EC124" s="131"/>
      <c r="ED124" s="131"/>
      <c r="EE124" s="131"/>
      <c r="EF124" s="131"/>
      <c r="EG124" s="131"/>
      <c r="EH124" s="131"/>
      <c r="EI124" s="131"/>
      <c r="EJ124" s="131"/>
      <c r="EK124" s="131"/>
      <c r="EL124" s="131"/>
      <c r="EM124" s="131"/>
      <c r="EN124" s="131"/>
      <c r="EO124" s="131"/>
      <c r="EP124" s="131"/>
      <c r="EQ124" s="131"/>
      <c r="ER124" s="131"/>
      <c r="ES124" s="131"/>
      <c r="ET124" s="131"/>
      <c r="EU124" s="131"/>
      <c r="EV124" s="131"/>
      <c r="EW124" s="131"/>
      <c r="EX124" s="131"/>
      <c r="EY124" s="131"/>
      <c r="EZ124" s="131"/>
      <c r="FA124" s="131"/>
      <c r="FB124" s="131"/>
      <c r="FC124" s="131"/>
      <c r="FD124" s="131"/>
      <c r="FE124" s="131"/>
      <c r="FF124" s="131"/>
      <c r="FG124" s="131"/>
      <c r="FH124" s="131"/>
      <c r="FI124" s="131"/>
      <c r="FJ124" s="131"/>
      <c r="FK124" s="131"/>
      <c r="FL124" s="131"/>
      <c r="FM124" s="131"/>
      <c r="FN124" s="131"/>
      <c r="FO124" s="131"/>
      <c r="FP124" s="131"/>
      <c r="FQ124" s="131"/>
      <c r="FR124" s="131"/>
      <c r="FS124" s="131"/>
      <c r="FT124" s="131"/>
      <c r="FU124" s="131"/>
      <c r="FV124" s="131"/>
      <c r="FW124" s="131"/>
      <c r="FX124" s="131"/>
      <c r="FY124" s="131"/>
      <c r="FZ124" s="131"/>
      <c r="GA124" s="131"/>
      <c r="GB124" s="131"/>
      <c r="GC124" s="131"/>
      <c r="GD124" s="131"/>
      <c r="GE124" s="131"/>
      <c r="GF124" s="131"/>
      <c r="GG124" s="131"/>
      <c r="GH124" s="131"/>
      <c r="GI124" s="131"/>
      <c r="GJ124" s="131"/>
      <c r="GK124" s="131"/>
      <c r="GL124" s="131"/>
      <c r="GM124" s="131"/>
      <c r="GN124" s="131"/>
      <c r="GO124" s="131"/>
      <c r="GP124" s="131"/>
      <c r="GQ124" s="131"/>
      <c r="GR124" s="131"/>
      <c r="GS124" s="131"/>
      <c r="GT124" s="131"/>
      <c r="GU124" s="131"/>
      <c r="GV124" s="131"/>
      <c r="GW124" s="131"/>
      <c r="GX124" s="131"/>
      <c r="GY124" s="131"/>
      <c r="GZ124" s="131"/>
      <c r="HA124" s="131"/>
      <c r="HB124" s="131"/>
      <c r="HC124" s="131"/>
      <c r="HD124" s="131"/>
      <c r="HE124" s="131"/>
      <c r="HF124" s="131"/>
      <c r="HG124" s="131"/>
      <c r="HH124" s="131"/>
      <c r="HI124" s="131"/>
      <c r="HJ124" s="131"/>
      <c r="HK124" s="131"/>
      <c r="HL124" s="131"/>
      <c r="HM124" s="131"/>
      <c r="HO124" s="131"/>
      <c r="HP124" s="131"/>
      <c r="HQ124" s="131"/>
    </row>
    <row r="125" spans="1:225" ht="15" thickBot="1" x14ac:dyDescent="0.4">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c r="Z125" s="131"/>
      <c r="AA125" s="131"/>
      <c r="AB125" s="131"/>
      <c r="AC125" s="131"/>
      <c r="AD125" s="131"/>
      <c r="AE125" s="131"/>
      <c r="AF125" s="131"/>
      <c r="AG125" s="131"/>
      <c r="AH125" s="131"/>
      <c r="AI125" s="131"/>
      <c r="AJ125" s="131"/>
      <c r="AK125" s="131"/>
      <c r="AL125" s="131"/>
      <c r="AM125" s="131"/>
      <c r="AN125" s="131"/>
      <c r="AO125" s="131"/>
      <c r="AP125" s="131"/>
      <c r="AQ125" s="131"/>
      <c r="AR125" s="131"/>
      <c r="AS125" s="131"/>
      <c r="AT125" s="131"/>
      <c r="AU125" s="131"/>
      <c r="AV125" s="131"/>
      <c r="AW125" s="131"/>
      <c r="AX125" s="131"/>
      <c r="AY125" s="131"/>
      <c r="AZ125" s="131"/>
      <c r="BA125" s="131"/>
      <c r="BB125" s="131"/>
      <c r="BC125" s="131"/>
      <c r="BD125" s="131"/>
      <c r="BE125" s="131"/>
      <c r="BF125" s="131"/>
      <c r="BG125" s="131"/>
      <c r="BH125" s="131"/>
      <c r="BI125" s="131"/>
      <c r="BJ125" s="131"/>
      <c r="BK125" s="131"/>
      <c r="BL125" s="131"/>
      <c r="BM125" s="131"/>
      <c r="BN125" s="131"/>
      <c r="BO125" s="131"/>
      <c r="BP125" s="131"/>
      <c r="BQ125" s="131"/>
      <c r="BR125" s="131"/>
      <c r="BS125" s="131"/>
      <c r="BT125" s="131"/>
      <c r="BU125" s="131"/>
      <c r="BV125" s="131"/>
      <c r="BW125" s="131"/>
      <c r="BX125" s="131"/>
      <c r="BY125" s="131"/>
      <c r="BZ125" s="131"/>
      <c r="CA125" s="131"/>
      <c r="CB125" s="131"/>
      <c r="CC125" s="131"/>
      <c r="CD125" s="131"/>
      <c r="CE125" s="131"/>
      <c r="CF125" s="131"/>
      <c r="CG125" s="131"/>
      <c r="CH125" s="131"/>
      <c r="CI125" s="131"/>
      <c r="CJ125" s="131"/>
      <c r="CK125" s="131"/>
      <c r="CL125" s="131"/>
      <c r="CM125" s="131"/>
      <c r="CN125" s="131"/>
      <c r="CO125" s="131"/>
      <c r="CP125" s="131"/>
      <c r="CQ125" s="131"/>
      <c r="CR125" s="131"/>
      <c r="CS125" s="131"/>
      <c r="CT125" s="131"/>
      <c r="CU125" s="131"/>
      <c r="CV125" s="131"/>
      <c r="CW125" s="131"/>
      <c r="CX125" s="131"/>
      <c r="CY125" s="131"/>
      <c r="CZ125" s="131"/>
      <c r="DA125" s="131"/>
      <c r="DB125" s="131"/>
      <c r="DC125" s="131"/>
      <c r="DD125" s="131"/>
      <c r="DE125" s="131"/>
      <c r="DF125" s="131"/>
      <c r="DG125" s="131"/>
      <c r="DH125" s="131"/>
      <c r="DI125" s="131"/>
      <c r="DJ125" s="131"/>
      <c r="DK125" s="131"/>
      <c r="DL125" s="131"/>
      <c r="DM125" s="131"/>
      <c r="DN125" s="131"/>
      <c r="DO125" s="131"/>
      <c r="DP125" s="131"/>
      <c r="DQ125" s="131"/>
      <c r="DR125" s="131"/>
      <c r="DS125" s="131"/>
      <c r="DT125" s="131"/>
      <c r="DU125" s="131"/>
      <c r="DV125" s="131"/>
      <c r="DW125" s="131"/>
      <c r="DX125" s="131"/>
      <c r="DY125" s="131"/>
      <c r="DZ125" s="131"/>
      <c r="EA125" s="131"/>
      <c r="EB125" s="131"/>
      <c r="EC125" s="131"/>
      <c r="ED125" s="131"/>
      <c r="EE125" s="131"/>
      <c r="EF125" s="131"/>
      <c r="EG125" s="131"/>
      <c r="EH125" s="131"/>
      <c r="EI125" s="131"/>
      <c r="EJ125" s="131"/>
      <c r="EK125" s="131"/>
      <c r="EL125" s="131"/>
      <c r="EM125" s="131"/>
      <c r="EN125" s="131"/>
      <c r="EO125" s="131"/>
      <c r="EP125" s="131"/>
      <c r="EQ125" s="131"/>
      <c r="ER125" s="131"/>
      <c r="ES125" s="131"/>
      <c r="ET125" s="131"/>
      <c r="EU125" s="131"/>
      <c r="EV125" s="131"/>
      <c r="EW125" s="131"/>
      <c r="EX125" s="131"/>
      <c r="EY125" s="131"/>
      <c r="EZ125" s="131"/>
      <c r="FA125" s="131"/>
      <c r="FB125" s="131"/>
      <c r="FC125" s="131"/>
      <c r="FD125" s="131"/>
      <c r="FE125" s="131"/>
      <c r="FF125" s="131"/>
      <c r="FG125" s="131"/>
      <c r="FH125" s="131"/>
      <c r="FI125" s="131"/>
      <c r="FJ125" s="131"/>
      <c r="FK125" s="131"/>
      <c r="FL125" s="131"/>
      <c r="FM125" s="131"/>
      <c r="FN125" s="131"/>
      <c r="FO125" s="131"/>
      <c r="FP125" s="131"/>
      <c r="FQ125" s="131"/>
      <c r="FR125" s="131"/>
      <c r="FS125" s="131"/>
      <c r="FT125" s="131"/>
      <c r="FU125" s="131"/>
      <c r="FV125" s="131"/>
      <c r="FW125" s="131"/>
      <c r="FX125" s="131"/>
      <c r="FY125" s="131"/>
      <c r="FZ125" s="131"/>
      <c r="GA125" s="131"/>
      <c r="GB125" s="131"/>
      <c r="GC125" s="131"/>
      <c r="GD125" s="131"/>
      <c r="GE125" s="131"/>
      <c r="GF125" s="131"/>
      <c r="GG125" s="131"/>
      <c r="GH125" s="131"/>
      <c r="GI125" s="131"/>
      <c r="GJ125" s="131"/>
      <c r="GK125" s="131"/>
      <c r="GL125" s="131"/>
      <c r="GM125" s="131"/>
      <c r="GN125" s="131"/>
      <c r="GO125" s="131"/>
      <c r="GP125" s="131"/>
      <c r="GQ125" s="131"/>
      <c r="GR125" s="131"/>
      <c r="GS125" s="131"/>
      <c r="GT125" s="131"/>
      <c r="GU125" s="131"/>
      <c r="GV125" s="131"/>
      <c r="GW125" s="131"/>
      <c r="GX125" s="131"/>
      <c r="GY125" s="131"/>
      <c r="GZ125" s="131"/>
      <c r="HA125" s="131"/>
      <c r="HB125" s="131"/>
      <c r="HC125" s="131"/>
      <c r="HD125" s="131"/>
      <c r="HE125" s="131"/>
      <c r="HF125" s="131"/>
      <c r="HG125" s="131"/>
      <c r="HH125" s="131"/>
      <c r="HI125" s="131"/>
      <c r="HJ125" s="131"/>
      <c r="HK125" s="131"/>
      <c r="HL125" s="131"/>
      <c r="HM125" s="131"/>
      <c r="HO125" s="131"/>
      <c r="HP125" s="131"/>
      <c r="HQ125" s="131"/>
    </row>
    <row r="126" spans="1:225" ht="15" thickBot="1" x14ac:dyDescent="0.4">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c r="AA126" s="131"/>
      <c r="AB126" s="131"/>
      <c r="AC126" s="131"/>
      <c r="AD126" s="131"/>
      <c r="AE126" s="131"/>
      <c r="AF126" s="131"/>
      <c r="AG126" s="131"/>
      <c r="AH126" s="131"/>
      <c r="AI126" s="131"/>
      <c r="AJ126" s="131"/>
      <c r="AK126" s="131"/>
      <c r="AL126" s="131"/>
      <c r="AM126" s="131"/>
      <c r="AN126" s="131"/>
      <c r="AO126" s="131"/>
      <c r="AP126" s="131"/>
      <c r="AQ126" s="131"/>
      <c r="AR126" s="131"/>
      <c r="AS126" s="131"/>
      <c r="AT126" s="131"/>
      <c r="AU126" s="131"/>
      <c r="AV126" s="131"/>
      <c r="AW126" s="131"/>
      <c r="AX126" s="131"/>
      <c r="AY126" s="131"/>
      <c r="AZ126" s="131"/>
      <c r="BA126" s="131"/>
      <c r="BB126" s="131"/>
      <c r="BC126" s="131"/>
      <c r="BD126" s="131"/>
      <c r="BE126" s="131"/>
      <c r="BF126" s="131"/>
      <c r="BG126" s="131"/>
      <c r="BH126" s="131"/>
      <c r="BI126" s="131"/>
      <c r="BJ126" s="131"/>
      <c r="BK126" s="131"/>
      <c r="BL126" s="131"/>
      <c r="BM126" s="131"/>
      <c r="BN126" s="131"/>
      <c r="BO126" s="131"/>
      <c r="BP126" s="131"/>
      <c r="BQ126" s="131"/>
      <c r="BR126" s="131"/>
      <c r="BS126" s="131"/>
      <c r="BT126" s="131"/>
      <c r="BU126" s="131"/>
      <c r="BV126" s="131"/>
      <c r="BW126" s="131"/>
      <c r="BX126" s="131"/>
      <c r="BY126" s="131"/>
      <c r="BZ126" s="131"/>
      <c r="CA126" s="131"/>
      <c r="CB126" s="131"/>
      <c r="CC126" s="131"/>
      <c r="CD126" s="131"/>
      <c r="CE126" s="131"/>
      <c r="CF126" s="131"/>
      <c r="CG126" s="131"/>
      <c r="CH126" s="131"/>
      <c r="CI126" s="131"/>
      <c r="CJ126" s="131"/>
      <c r="CK126" s="131"/>
      <c r="CL126" s="131"/>
      <c r="CM126" s="131"/>
      <c r="CN126" s="131"/>
      <c r="CO126" s="131"/>
      <c r="CP126" s="131"/>
      <c r="CQ126" s="131"/>
      <c r="CR126" s="131"/>
      <c r="CS126" s="131"/>
      <c r="CT126" s="131"/>
      <c r="CU126" s="131"/>
      <c r="CV126" s="131"/>
      <c r="CW126" s="131"/>
      <c r="CX126" s="131"/>
      <c r="CY126" s="131"/>
      <c r="CZ126" s="131"/>
      <c r="DA126" s="131"/>
      <c r="DB126" s="131"/>
      <c r="DC126" s="131"/>
      <c r="DD126" s="131"/>
      <c r="DE126" s="131"/>
      <c r="DF126" s="131"/>
      <c r="DG126" s="131"/>
      <c r="DH126" s="131"/>
      <c r="DI126" s="131"/>
      <c r="DJ126" s="131"/>
      <c r="DK126" s="131"/>
      <c r="DL126" s="131"/>
      <c r="DM126" s="131"/>
      <c r="DN126" s="131"/>
      <c r="DO126" s="131"/>
      <c r="DP126" s="131"/>
      <c r="DQ126" s="131"/>
      <c r="DR126" s="131"/>
      <c r="DS126" s="131"/>
      <c r="DT126" s="131"/>
      <c r="DU126" s="131"/>
      <c r="DV126" s="131"/>
      <c r="DW126" s="131"/>
      <c r="DX126" s="131"/>
      <c r="DY126" s="131"/>
      <c r="DZ126" s="131"/>
      <c r="EA126" s="131"/>
      <c r="EB126" s="131"/>
      <c r="EC126" s="131"/>
      <c r="ED126" s="131"/>
      <c r="EE126" s="131"/>
      <c r="EF126" s="131"/>
      <c r="EG126" s="131"/>
      <c r="EH126" s="131"/>
      <c r="EI126" s="131"/>
      <c r="EJ126" s="131"/>
      <c r="EK126" s="131"/>
      <c r="EL126" s="131"/>
      <c r="EM126" s="131"/>
      <c r="EN126" s="131"/>
      <c r="EO126" s="131"/>
      <c r="EP126" s="131"/>
      <c r="EQ126" s="131"/>
      <c r="ER126" s="131"/>
      <c r="ES126" s="131"/>
      <c r="ET126" s="131"/>
      <c r="EU126" s="131"/>
      <c r="EV126" s="131"/>
      <c r="EW126" s="131"/>
      <c r="EX126" s="131"/>
      <c r="EY126" s="131"/>
      <c r="EZ126" s="131"/>
      <c r="FA126" s="131"/>
      <c r="FB126" s="131"/>
      <c r="FC126" s="131"/>
      <c r="FD126" s="131"/>
      <c r="FE126" s="131"/>
      <c r="FF126" s="131"/>
      <c r="FG126" s="131"/>
      <c r="FH126" s="131"/>
      <c r="FI126" s="131"/>
      <c r="FJ126" s="131"/>
      <c r="FK126" s="131"/>
      <c r="FL126" s="131"/>
      <c r="FM126" s="131"/>
      <c r="FN126" s="131"/>
      <c r="FO126" s="131"/>
      <c r="FP126" s="131"/>
      <c r="FQ126" s="131"/>
      <c r="FR126" s="131"/>
      <c r="FS126" s="131"/>
      <c r="FT126" s="131"/>
      <c r="FU126" s="131"/>
      <c r="FV126" s="131"/>
      <c r="FW126" s="131"/>
      <c r="FX126" s="131"/>
      <c r="FY126" s="131"/>
      <c r="FZ126" s="131"/>
      <c r="GA126" s="131"/>
      <c r="GB126" s="131"/>
      <c r="GC126" s="131"/>
      <c r="GD126" s="131"/>
      <c r="GE126" s="131"/>
      <c r="GF126" s="131"/>
      <c r="GG126" s="131"/>
      <c r="GH126" s="131"/>
      <c r="GI126" s="131"/>
      <c r="GJ126" s="131"/>
      <c r="GK126" s="131"/>
      <c r="GL126" s="131"/>
      <c r="GM126" s="131"/>
      <c r="GN126" s="131"/>
      <c r="GO126" s="131"/>
      <c r="GP126" s="131"/>
      <c r="GQ126" s="131"/>
      <c r="GR126" s="131"/>
      <c r="GS126" s="131"/>
      <c r="GT126" s="131"/>
      <c r="GU126" s="131"/>
      <c r="GV126" s="131"/>
      <c r="GW126" s="131"/>
      <c r="GX126" s="131"/>
      <c r="GY126" s="131"/>
      <c r="GZ126" s="131"/>
      <c r="HA126" s="131"/>
      <c r="HB126" s="131"/>
      <c r="HC126" s="131"/>
      <c r="HD126" s="131"/>
      <c r="HE126" s="131"/>
      <c r="HF126" s="131"/>
      <c r="HG126" s="131"/>
      <c r="HH126" s="131"/>
      <c r="HI126" s="131"/>
      <c r="HJ126" s="131"/>
      <c r="HK126" s="131"/>
      <c r="HL126" s="131"/>
      <c r="HM126" s="131"/>
      <c r="HO126" s="131"/>
      <c r="HP126" s="131"/>
      <c r="HQ126" s="131"/>
    </row>
    <row r="127" spans="1:225" ht="15" thickBot="1" x14ac:dyDescent="0.4">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c r="AA127" s="131"/>
      <c r="AB127" s="131"/>
      <c r="AC127" s="131"/>
      <c r="AD127" s="131"/>
      <c r="AE127" s="131"/>
      <c r="AF127" s="131"/>
      <c r="AG127" s="131"/>
      <c r="AH127" s="131"/>
      <c r="AI127" s="131"/>
      <c r="AJ127" s="131"/>
      <c r="AK127" s="131"/>
      <c r="AL127" s="131"/>
      <c r="AM127" s="131"/>
      <c r="AN127" s="131"/>
      <c r="AO127" s="131"/>
      <c r="AP127" s="131"/>
      <c r="AQ127" s="131"/>
      <c r="AR127" s="131"/>
      <c r="AS127" s="131"/>
      <c r="AT127" s="131"/>
      <c r="AU127" s="131"/>
      <c r="AV127" s="131"/>
      <c r="AW127" s="131"/>
      <c r="AX127" s="131"/>
      <c r="AY127" s="131"/>
      <c r="AZ127" s="131"/>
      <c r="BA127" s="131"/>
      <c r="BB127" s="131"/>
      <c r="BC127" s="131"/>
      <c r="BD127" s="131"/>
      <c r="BE127" s="131"/>
      <c r="BF127" s="131"/>
      <c r="BG127" s="131"/>
      <c r="BH127" s="131"/>
      <c r="BI127" s="131"/>
      <c r="BJ127" s="131"/>
      <c r="BK127" s="131"/>
      <c r="BL127" s="131"/>
      <c r="BM127" s="131"/>
      <c r="BN127" s="131"/>
      <c r="BO127" s="131"/>
      <c r="BP127" s="131"/>
      <c r="BQ127" s="131"/>
      <c r="BR127" s="131"/>
      <c r="BS127" s="131"/>
      <c r="BT127" s="131"/>
      <c r="BU127" s="131"/>
      <c r="BV127" s="131"/>
      <c r="BW127" s="131"/>
      <c r="BX127" s="131"/>
      <c r="BY127" s="131"/>
      <c r="BZ127" s="131"/>
      <c r="CA127" s="131"/>
      <c r="CB127" s="131"/>
      <c r="CC127" s="131"/>
      <c r="CD127" s="131"/>
      <c r="CE127" s="131"/>
      <c r="CF127" s="131"/>
      <c r="CG127" s="131"/>
      <c r="CH127" s="131"/>
      <c r="CI127" s="131"/>
      <c r="CJ127" s="131"/>
      <c r="CK127" s="131"/>
      <c r="CL127" s="131"/>
      <c r="CM127" s="131"/>
      <c r="CN127" s="131"/>
      <c r="CO127" s="131"/>
      <c r="CP127" s="131"/>
      <c r="CQ127" s="131"/>
      <c r="CR127" s="131"/>
      <c r="CS127" s="131"/>
      <c r="CT127" s="131"/>
      <c r="CU127" s="131"/>
      <c r="CV127" s="131"/>
      <c r="CW127" s="131"/>
      <c r="CX127" s="131"/>
      <c r="CY127" s="131"/>
      <c r="CZ127" s="131"/>
      <c r="DA127" s="131"/>
      <c r="DB127" s="131"/>
      <c r="DC127" s="131"/>
      <c r="DD127" s="131"/>
      <c r="DE127" s="131"/>
      <c r="DF127" s="131"/>
      <c r="DG127" s="131"/>
      <c r="DH127" s="131"/>
      <c r="DI127" s="131"/>
      <c r="DJ127" s="131"/>
      <c r="DK127" s="131"/>
      <c r="DL127" s="131"/>
      <c r="DM127" s="131"/>
      <c r="DN127" s="131"/>
      <c r="DO127" s="131"/>
      <c r="DP127" s="131"/>
      <c r="DQ127" s="131"/>
      <c r="DR127" s="131"/>
      <c r="DS127" s="131"/>
      <c r="DT127" s="131"/>
      <c r="DU127" s="131"/>
      <c r="DV127" s="131"/>
      <c r="DW127" s="131"/>
      <c r="DX127" s="131"/>
      <c r="DY127" s="131"/>
      <c r="DZ127" s="131"/>
      <c r="EA127" s="131"/>
      <c r="EB127" s="131"/>
      <c r="EC127" s="131"/>
      <c r="ED127" s="131"/>
      <c r="EE127" s="131"/>
      <c r="EF127" s="131"/>
      <c r="EG127" s="131"/>
      <c r="EH127" s="131"/>
      <c r="EI127" s="131"/>
      <c r="EJ127" s="131"/>
      <c r="EK127" s="131"/>
      <c r="EL127" s="131"/>
      <c r="EM127" s="131"/>
      <c r="EN127" s="131"/>
      <c r="EO127" s="131"/>
      <c r="EP127" s="131"/>
      <c r="EQ127" s="131"/>
      <c r="ER127" s="131"/>
      <c r="ES127" s="131"/>
      <c r="ET127" s="131"/>
      <c r="EU127" s="131"/>
      <c r="EV127" s="131"/>
      <c r="EW127" s="131"/>
      <c r="EX127" s="131"/>
      <c r="EY127" s="131"/>
      <c r="EZ127" s="131"/>
      <c r="FA127" s="131"/>
      <c r="FB127" s="131"/>
      <c r="FC127" s="131"/>
      <c r="FD127" s="131"/>
      <c r="FE127" s="131"/>
      <c r="FF127" s="131"/>
      <c r="FG127" s="131"/>
      <c r="FH127" s="131"/>
      <c r="FI127" s="131"/>
      <c r="FJ127" s="131"/>
      <c r="FK127" s="131"/>
      <c r="FL127" s="131"/>
      <c r="FM127" s="131"/>
      <c r="FN127" s="131"/>
      <c r="FO127" s="131"/>
      <c r="FP127" s="131"/>
      <c r="FQ127" s="131"/>
      <c r="FR127" s="131"/>
      <c r="FS127" s="131"/>
      <c r="FT127" s="131"/>
      <c r="FU127" s="131"/>
      <c r="FV127" s="131"/>
      <c r="FW127" s="131"/>
      <c r="FX127" s="131"/>
      <c r="FY127" s="131"/>
      <c r="FZ127" s="131"/>
      <c r="GA127" s="131"/>
      <c r="GB127" s="131"/>
      <c r="GC127" s="131"/>
      <c r="GD127" s="131"/>
      <c r="GE127" s="131"/>
      <c r="GF127" s="131"/>
      <c r="GG127" s="131"/>
      <c r="GH127" s="131"/>
      <c r="GI127" s="131"/>
      <c r="GJ127" s="131"/>
      <c r="GK127" s="131"/>
      <c r="GL127" s="131"/>
      <c r="GM127" s="131"/>
      <c r="GN127" s="131"/>
      <c r="GO127" s="131"/>
      <c r="GP127" s="131"/>
      <c r="GQ127" s="131"/>
      <c r="GR127" s="131"/>
      <c r="GS127" s="131"/>
      <c r="GT127" s="131"/>
      <c r="GU127" s="131"/>
      <c r="GV127" s="131"/>
      <c r="GW127" s="131"/>
      <c r="GX127" s="131"/>
      <c r="GY127" s="131"/>
      <c r="GZ127" s="131"/>
      <c r="HA127" s="131"/>
      <c r="HB127" s="131"/>
      <c r="HC127" s="131"/>
      <c r="HD127" s="131"/>
      <c r="HE127" s="131"/>
      <c r="HF127" s="131"/>
      <c r="HG127" s="131"/>
      <c r="HH127" s="131"/>
      <c r="HI127" s="131"/>
      <c r="HJ127" s="131"/>
      <c r="HK127" s="131"/>
      <c r="HL127" s="131"/>
      <c r="HM127" s="131"/>
      <c r="HO127" s="131"/>
      <c r="HP127" s="131"/>
      <c r="HQ127" s="131"/>
    </row>
    <row r="128" spans="1:225" ht="15" thickBot="1" x14ac:dyDescent="0.4">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c r="AA128" s="131"/>
      <c r="AB128" s="131"/>
      <c r="AC128" s="131"/>
      <c r="AD128" s="131"/>
      <c r="AE128" s="131"/>
      <c r="AF128" s="131"/>
      <c r="AG128" s="131"/>
      <c r="AH128" s="131"/>
      <c r="AI128" s="131"/>
      <c r="AJ128" s="131"/>
      <c r="AK128" s="131"/>
      <c r="AL128" s="131"/>
      <c r="AM128" s="131"/>
      <c r="AN128" s="131"/>
      <c r="AO128" s="131"/>
      <c r="AP128" s="131"/>
      <c r="AQ128" s="131"/>
      <c r="AR128" s="131"/>
      <c r="AS128" s="131"/>
      <c r="AT128" s="131"/>
      <c r="AU128" s="131"/>
      <c r="AV128" s="131"/>
      <c r="AW128" s="131"/>
      <c r="AX128" s="131"/>
      <c r="AY128" s="131"/>
      <c r="AZ128" s="131"/>
      <c r="BA128" s="131"/>
      <c r="BB128" s="131"/>
      <c r="BC128" s="131"/>
      <c r="BD128" s="131"/>
      <c r="BE128" s="131"/>
      <c r="BF128" s="131"/>
      <c r="BG128" s="131"/>
      <c r="BH128" s="131"/>
      <c r="BI128" s="131"/>
      <c r="BJ128" s="131"/>
      <c r="BK128" s="131"/>
      <c r="BL128" s="131"/>
      <c r="BM128" s="131"/>
      <c r="BN128" s="131"/>
      <c r="BO128" s="131"/>
      <c r="BP128" s="131"/>
      <c r="BQ128" s="131"/>
      <c r="BR128" s="131"/>
      <c r="BS128" s="131"/>
      <c r="BT128" s="131"/>
      <c r="BU128" s="131"/>
      <c r="BV128" s="131"/>
      <c r="BW128" s="131"/>
      <c r="BX128" s="131"/>
      <c r="BY128" s="131"/>
      <c r="BZ128" s="131"/>
      <c r="CA128" s="131"/>
      <c r="CB128" s="131"/>
      <c r="CC128" s="131"/>
      <c r="CD128" s="131"/>
      <c r="CE128" s="131"/>
      <c r="CF128" s="131"/>
      <c r="CG128" s="131"/>
      <c r="CH128" s="131"/>
      <c r="CI128" s="131"/>
      <c r="CJ128" s="131"/>
      <c r="CK128" s="131"/>
      <c r="CL128" s="131"/>
      <c r="CM128" s="131"/>
      <c r="CN128" s="131"/>
      <c r="CO128" s="131"/>
      <c r="CP128" s="131"/>
      <c r="CQ128" s="131"/>
      <c r="CR128" s="131"/>
      <c r="CS128" s="131"/>
      <c r="CT128" s="131"/>
      <c r="CU128" s="131"/>
      <c r="CV128" s="131"/>
      <c r="CW128" s="131"/>
      <c r="CX128" s="131"/>
      <c r="CY128" s="131"/>
      <c r="CZ128" s="131"/>
      <c r="DA128" s="131"/>
      <c r="DB128" s="131"/>
      <c r="DC128" s="131"/>
      <c r="DD128" s="131"/>
      <c r="DE128" s="131"/>
      <c r="DF128" s="131"/>
      <c r="DG128" s="131"/>
      <c r="DH128" s="131"/>
      <c r="DI128" s="131"/>
      <c r="DJ128" s="131"/>
      <c r="DK128" s="131"/>
      <c r="DL128" s="131"/>
      <c r="DM128" s="131"/>
      <c r="DN128" s="131"/>
      <c r="DO128" s="131"/>
      <c r="DP128" s="131"/>
      <c r="DQ128" s="131"/>
      <c r="DR128" s="131"/>
      <c r="DS128" s="131"/>
      <c r="DT128" s="131"/>
      <c r="DU128" s="131"/>
      <c r="DV128" s="131"/>
      <c r="DW128" s="131"/>
      <c r="DX128" s="131"/>
      <c r="DY128" s="131"/>
      <c r="DZ128" s="131"/>
      <c r="EA128" s="131"/>
      <c r="EB128" s="131"/>
      <c r="EC128" s="131"/>
      <c r="ED128" s="131"/>
      <c r="EE128" s="131"/>
      <c r="EF128" s="131"/>
      <c r="EG128" s="131"/>
      <c r="EH128" s="131"/>
      <c r="EI128" s="131"/>
      <c r="EJ128" s="131"/>
      <c r="EK128" s="131"/>
      <c r="EL128" s="131"/>
      <c r="EM128" s="131"/>
      <c r="EN128" s="131"/>
      <c r="EO128" s="131"/>
      <c r="EP128" s="131"/>
      <c r="EQ128" s="131"/>
      <c r="ER128" s="131"/>
      <c r="ES128" s="131"/>
      <c r="ET128" s="131"/>
      <c r="EU128" s="131"/>
      <c r="EV128" s="131"/>
      <c r="EW128" s="131"/>
      <c r="EX128" s="131"/>
      <c r="EY128" s="131"/>
      <c r="EZ128" s="131"/>
      <c r="FA128" s="131"/>
      <c r="FB128" s="131"/>
      <c r="FC128" s="131"/>
      <c r="FD128" s="131"/>
      <c r="FE128" s="131"/>
      <c r="FF128" s="131"/>
      <c r="FG128" s="131"/>
      <c r="FH128" s="131"/>
      <c r="FI128" s="131"/>
      <c r="FJ128" s="131"/>
      <c r="FK128" s="131"/>
      <c r="FL128" s="131"/>
      <c r="FM128" s="131"/>
      <c r="FN128" s="131"/>
      <c r="FO128" s="131"/>
      <c r="FP128" s="131"/>
      <c r="FQ128" s="131"/>
      <c r="FR128" s="131"/>
      <c r="FS128" s="131"/>
      <c r="FT128" s="131"/>
      <c r="FU128" s="131"/>
      <c r="FV128" s="131"/>
      <c r="FW128" s="131"/>
      <c r="FX128" s="131"/>
      <c r="FY128" s="131"/>
      <c r="FZ128" s="131"/>
      <c r="GA128" s="131"/>
      <c r="GB128" s="131"/>
      <c r="GC128" s="131"/>
      <c r="GD128" s="131"/>
      <c r="GE128" s="131"/>
      <c r="GF128" s="131"/>
      <c r="GG128" s="131"/>
      <c r="GH128" s="131"/>
      <c r="GI128" s="131"/>
      <c r="GJ128" s="131"/>
      <c r="GK128" s="131"/>
      <c r="GL128" s="131"/>
      <c r="GM128" s="131"/>
      <c r="GN128" s="131"/>
      <c r="GO128" s="131"/>
      <c r="GP128" s="131"/>
      <c r="GQ128" s="131"/>
      <c r="GR128" s="131"/>
      <c r="GS128" s="131"/>
      <c r="GT128" s="131"/>
      <c r="GU128" s="131"/>
      <c r="GV128" s="131"/>
      <c r="GW128" s="131"/>
      <c r="GX128" s="131"/>
      <c r="GY128" s="131"/>
      <c r="GZ128" s="131"/>
      <c r="HA128" s="131"/>
      <c r="HB128" s="131"/>
      <c r="HC128" s="131"/>
      <c r="HD128" s="131"/>
      <c r="HE128" s="131"/>
      <c r="HF128" s="131"/>
      <c r="HG128" s="131"/>
      <c r="HH128" s="131"/>
      <c r="HI128" s="131"/>
      <c r="HJ128" s="131"/>
      <c r="HK128" s="131"/>
      <c r="HL128" s="131"/>
      <c r="HM128" s="131"/>
      <c r="HO128" s="131"/>
      <c r="HP128" s="131"/>
      <c r="HQ128" s="131"/>
    </row>
    <row r="129" spans="1:225" ht="15" thickBot="1" x14ac:dyDescent="0.4">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c r="AA129" s="131"/>
      <c r="AB129" s="131"/>
      <c r="AC129" s="131"/>
      <c r="AD129" s="131"/>
      <c r="AE129" s="131"/>
      <c r="AF129" s="131"/>
      <c r="AG129" s="131"/>
      <c r="AH129" s="131"/>
      <c r="AI129" s="131"/>
      <c r="AJ129" s="131"/>
      <c r="AK129" s="131"/>
      <c r="AL129" s="131"/>
      <c r="AM129" s="131"/>
      <c r="AN129" s="131"/>
      <c r="AO129" s="131"/>
      <c r="AP129" s="131"/>
      <c r="AQ129" s="131"/>
      <c r="AR129" s="131"/>
      <c r="AS129" s="131"/>
      <c r="AT129" s="131"/>
      <c r="AU129" s="131"/>
      <c r="AV129" s="131"/>
      <c r="AW129" s="131"/>
      <c r="AX129" s="131"/>
      <c r="AY129" s="131"/>
      <c r="AZ129" s="131"/>
      <c r="BA129" s="131"/>
      <c r="BB129" s="131"/>
      <c r="BC129" s="131"/>
      <c r="BD129" s="131"/>
      <c r="BE129" s="131"/>
      <c r="BF129" s="131"/>
      <c r="BG129" s="131"/>
      <c r="BH129" s="131"/>
      <c r="BI129" s="131"/>
      <c r="BJ129" s="131"/>
      <c r="BK129" s="131"/>
      <c r="BL129" s="131"/>
      <c r="BM129" s="131"/>
      <c r="BN129" s="131"/>
      <c r="BO129" s="131"/>
      <c r="BP129" s="131"/>
      <c r="BQ129" s="131"/>
      <c r="BR129" s="131"/>
      <c r="BS129" s="131"/>
      <c r="BT129" s="131"/>
      <c r="BU129" s="131"/>
      <c r="BV129" s="131"/>
      <c r="BW129" s="131"/>
      <c r="BX129" s="131"/>
      <c r="BY129" s="131"/>
      <c r="BZ129" s="131"/>
      <c r="CA129" s="131"/>
      <c r="CB129" s="131"/>
      <c r="CC129" s="131"/>
      <c r="CD129" s="131"/>
      <c r="CE129" s="131"/>
      <c r="CF129" s="131"/>
      <c r="CG129" s="131"/>
      <c r="CH129" s="131"/>
      <c r="CI129" s="131"/>
      <c r="CJ129" s="131"/>
      <c r="CK129" s="131"/>
      <c r="CL129" s="131"/>
      <c r="CM129" s="131"/>
      <c r="CN129" s="131"/>
      <c r="CO129" s="131"/>
      <c r="CP129" s="131"/>
      <c r="CQ129" s="131"/>
      <c r="CR129" s="131"/>
      <c r="CS129" s="131"/>
      <c r="CT129" s="131"/>
      <c r="CU129" s="131"/>
      <c r="CV129" s="131"/>
      <c r="CW129" s="131"/>
      <c r="CX129" s="131"/>
      <c r="CY129" s="131"/>
      <c r="CZ129" s="131"/>
      <c r="DA129" s="131"/>
      <c r="DB129" s="131"/>
      <c r="DC129" s="131"/>
      <c r="DD129" s="131"/>
      <c r="DE129" s="131"/>
      <c r="DF129" s="131"/>
      <c r="DG129" s="131"/>
      <c r="DH129" s="131"/>
      <c r="DI129" s="131"/>
      <c r="DJ129" s="131"/>
      <c r="DK129" s="131"/>
      <c r="DL129" s="131"/>
      <c r="DM129" s="131"/>
      <c r="DN129" s="131"/>
      <c r="DO129" s="131"/>
      <c r="DP129" s="131"/>
      <c r="DQ129" s="131"/>
      <c r="DR129" s="131"/>
      <c r="DS129" s="131"/>
      <c r="DT129" s="131"/>
      <c r="DU129" s="131"/>
      <c r="DV129" s="131"/>
      <c r="DW129" s="131"/>
      <c r="DX129" s="131"/>
      <c r="DY129" s="131"/>
      <c r="DZ129" s="131"/>
      <c r="EA129" s="131"/>
      <c r="EB129" s="131"/>
      <c r="EC129" s="131"/>
      <c r="ED129" s="131"/>
      <c r="EE129" s="131"/>
      <c r="EF129" s="131"/>
      <c r="EG129" s="131"/>
      <c r="EH129" s="131"/>
      <c r="EI129" s="131"/>
      <c r="EJ129" s="131"/>
      <c r="EK129" s="131"/>
      <c r="EL129" s="131"/>
      <c r="EM129" s="131"/>
      <c r="EN129" s="131"/>
      <c r="EO129" s="131"/>
      <c r="EP129" s="131"/>
      <c r="EQ129" s="131"/>
      <c r="ER129" s="131"/>
      <c r="ES129" s="131"/>
      <c r="ET129" s="131"/>
      <c r="EU129" s="131"/>
      <c r="EV129" s="131"/>
      <c r="EW129" s="131"/>
      <c r="EX129" s="131"/>
      <c r="EY129" s="131"/>
      <c r="EZ129" s="131"/>
      <c r="FA129" s="131"/>
      <c r="FB129" s="131"/>
      <c r="FC129" s="131"/>
      <c r="FD129" s="131"/>
      <c r="FE129" s="131"/>
      <c r="FF129" s="131"/>
      <c r="FG129" s="131"/>
      <c r="FH129" s="131"/>
      <c r="FI129" s="131"/>
      <c r="FJ129" s="131"/>
      <c r="FK129" s="131"/>
      <c r="FL129" s="131"/>
      <c r="FM129" s="131"/>
      <c r="FN129" s="131"/>
      <c r="FO129" s="131"/>
      <c r="FP129" s="131"/>
      <c r="FQ129" s="131"/>
      <c r="FR129" s="131"/>
      <c r="FS129" s="131"/>
      <c r="FT129" s="131"/>
      <c r="FU129" s="131"/>
      <c r="FV129" s="131"/>
      <c r="FW129" s="131"/>
      <c r="FX129" s="131"/>
      <c r="FY129" s="131"/>
      <c r="FZ129" s="131"/>
      <c r="GA129" s="131"/>
      <c r="GB129" s="131"/>
      <c r="GC129" s="131"/>
      <c r="GD129" s="131"/>
      <c r="GE129" s="131"/>
      <c r="GF129" s="131"/>
      <c r="GG129" s="131"/>
      <c r="GH129" s="131"/>
      <c r="GI129" s="131"/>
      <c r="GJ129" s="131"/>
      <c r="GK129" s="131"/>
      <c r="GL129" s="131"/>
      <c r="GM129" s="131"/>
      <c r="GN129" s="131"/>
      <c r="GO129" s="131"/>
      <c r="GP129" s="131"/>
      <c r="GQ129" s="131"/>
      <c r="GR129" s="131"/>
      <c r="GS129" s="131"/>
      <c r="GT129" s="131"/>
      <c r="GU129" s="131"/>
      <c r="GV129" s="131"/>
      <c r="GW129" s="131"/>
      <c r="GX129" s="131"/>
      <c r="GY129" s="131"/>
      <c r="GZ129" s="131"/>
      <c r="HA129" s="131"/>
      <c r="HB129" s="131"/>
      <c r="HC129" s="131"/>
      <c r="HD129" s="131"/>
      <c r="HE129" s="131"/>
      <c r="HF129" s="131"/>
      <c r="HG129" s="131"/>
      <c r="HH129" s="131"/>
      <c r="HI129" s="131"/>
      <c r="HJ129" s="131"/>
      <c r="HK129" s="131"/>
      <c r="HL129" s="131"/>
      <c r="HM129" s="131"/>
      <c r="HO129" s="131"/>
      <c r="HP129" s="131"/>
      <c r="HQ129" s="131"/>
    </row>
    <row r="130" spans="1:225" ht="15" thickBot="1" x14ac:dyDescent="0.4">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c r="Z130" s="131"/>
      <c r="AA130" s="131"/>
      <c r="AB130" s="131"/>
      <c r="AC130" s="131"/>
      <c r="AD130" s="131"/>
      <c r="AE130" s="131"/>
      <c r="AF130" s="131"/>
      <c r="AG130" s="131"/>
      <c r="AH130" s="131"/>
      <c r="AI130" s="131"/>
      <c r="AJ130" s="131"/>
      <c r="AK130" s="131"/>
      <c r="AL130" s="131"/>
      <c r="AM130" s="131"/>
      <c r="AN130" s="131"/>
      <c r="AO130" s="131"/>
      <c r="AP130" s="131"/>
      <c r="AQ130" s="131"/>
      <c r="AR130" s="131"/>
      <c r="AS130" s="131"/>
      <c r="AT130" s="131"/>
      <c r="AU130" s="131"/>
      <c r="AV130" s="131"/>
      <c r="AW130" s="131"/>
      <c r="AX130" s="131"/>
      <c r="AY130" s="131"/>
      <c r="AZ130" s="131"/>
      <c r="BA130" s="131"/>
      <c r="BB130" s="131"/>
      <c r="BC130" s="131"/>
      <c r="BD130" s="131"/>
      <c r="BE130" s="131"/>
      <c r="BF130" s="131"/>
      <c r="BG130" s="131"/>
      <c r="BH130" s="131"/>
      <c r="BI130" s="131"/>
      <c r="BJ130" s="131"/>
      <c r="BK130" s="131"/>
      <c r="BL130" s="131"/>
      <c r="BM130" s="131"/>
      <c r="BN130" s="131"/>
      <c r="BO130" s="131"/>
      <c r="BP130" s="131"/>
      <c r="BQ130" s="131"/>
      <c r="BR130" s="131"/>
      <c r="BS130" s="131"/>
      <c r="BT130" s="131"/>
      <c r="BU130" s="131"/>
      <c r="BV130" s="131"/>
      <c r="BW130" s="131"/>
      <c r="BX130" s="131"/>
      <c r="BY130" s="131"/>
      <c r="BZ130" s="131"/>
      <c r="CA130" s="131"/>
      <c r="CB130" s="131"/>
      <c r="CC130" s="131"/>
      <c r="CD130" s="131"/>
      <c r="CE130" s="131"/>
      <c r="CF130" s="131"/>
      <c r="CG130" s="131"/>
      <c r="CH130" s="131"/>
      <c r="CI130" s="131"/>
      <c r="CJ130" s="131"/>
      <c r="CK130" s="131"/>
      <c r="CL130" s="131"/>
      <c r="CM130" s="131"/>
      <c r="CN130" s="131"/>
      <c r="CO130" s="131"/>
      <c r="CP130" s="131"/>
      <c r="CQ130" s="131"/>
      <c r="CR130" s="131"/>
      <c r="CS130" s="131"/>
      <c r="CT130" s="131"/>
      <c r="CU130" s="131"/>
      <c r="CV130" s="131"/>
      <c r="CW130" s="131"/>
      <c r="CX130" s="131"/>
      <c r="CY130" s="131"/>
      <c r="CZ130" s="131"/>
      <c r="DA130" s="131"/>
      <c r="DB130" s="131"/>
      <c r="DC130" s="131"/>
      <c r="DD130" s="131"/>
      <c r="DE130" s="131"/>
      <c r="DF130" s="131"/>
      <c r="DG130" s="131"/>
      <c r="DH130" s="131"/>
      <c r="DI130" s="131"/>
      <c r="DJ130" s="131"/>
      <c r="DK130" s="131"/>
      <c r="DL130" s="131"/>
      <c r="DM130" s="131"/>
      <c r="DN130" s="131"/>
      <c r="DO130" s="131"/>
      <c r="DP130" s="131"/>
      <c r="DQ130" s="131"/>
      <c r="DR130" s="131"/>
      <c r="DS130" s="131"/>
      <c r="DT130" s="131"/>
      <c r="DU130" s="131"/>
      <c r="DV130" s="131"/>
      <c r="DW130" s="131"/>
      <c r="DX130" s="131"/>
      <c r="DY130" s="131"/>
      <c r="DZ130" s="131"/>
      <c r="EA130" s="131"/>
      <c r="EB130" s="131"/>
      <c r="EC130" s="131"/>
      <c r="ED130" s="131"/>
      <c r="EE130" s="131"/>
      <c r="EF130" s="131"/>
      <c r="EG130" s="131"/>
      <c r="EH130" s="131"/>
      <c r="EI130" s="131"/>
      <c r="EJ130" s="131"/>
      <c r="EK130" s="131"/>
      <c r="EL130" s="131"/>
      <c r="EM130" s="131"/>
      <c r="EN130" s="131"/>
      <c r="EO130" s="131"/>
      <c r="EP130" s="131"/>
      <c r="EQ130" s="131"/>
      <c r="ER130" s="131"/>
      <c r="ES130" s="131"/>
      <c r="ET130" s="131"/>
      <c r="EU130" s="131"/>
      <c r="EV130" s="131"/>
      <c r="EW130" s="131"/>
      <c r="EX130" s="131"/>
      <c r="EY130" s="131"/>
      <c r="EZ130" s="131"/>
      <c r="FA130" s="131"/>
      <c r="FB130" s="131"/>
      <c r="FC130" s="131"/>
      <c r="FD130" s="131"/>
      <c r="FE130" s="131"/>
      <c r="FF130" s="131"/>
      <c r="FG130" s="131"/>
      <c r="FH130" s="131"/>
      <c r="FI130" s="131"/>
      <c r="FJ130" s="131"/>
      <c r="FK130" s="131"/>
      <c r="FL130" s="131"/>
      <c r="FM130" s="131"/>
      <c r="FN130" s="131"/>
      <c r="FO130" s="131"/>
      <c r="FP130" s="131"/>
      <c r="FQ130" s="131"/>
      <c r="FR130" s="131"/>
      <c r="FS130" s="131"/>
      <c r="FT130" s="131"/>
      <c r="FU130" s="131"/>
      <c r="FV130" s="131"/>
      <c r="FW130" s="131"/>
      <c r="FX130" s="131"/>
      <c r="FY130" s="131"/>
      <c r="FZ130" s="131"/>
      <c r="GA130" s="131"/>
      <c r="GB130" s="131"/>
      <c r="GC130" s="131"/>
      <c r="GD130" s="131"/>
      <c r="GE130" s="131"/>
      <c r="GF130" s="131"/>
      <c r="GG130" s="131"/>
      <c r="GH130" s="131"/>
      <c r="GI130" s="131"/>
      <c r="GJ130" s="131"/>
      <c r="GK130" s="131"/>
      <c r="GL130" s="131"/>
      <c r="GM130" s="131"/>
      <c r="GN130" s="131"/>
      <c r="GO130" s="131"/>
      <c r="GP130" s="131"/>
      <c r="GQ130" s="131"/>
      <c r="GR130" s="131"/>
      <c r="GS130" s="131"/>
      <c r="GT130" s="131"/>
      <c r="GU130" s="131"/>
      <c r="GV130" s="131"/>
      <c r="GW130" s="131"/>
      <c r="GX130" s="131"/>
      <c r="GY130" s="131"/>
      <c r="GZ130" s="131"/>
      <c r="HA130" s="131"/>
      <c r="HB130" s="131"/>
      <c r="HC130" s="131"/>
      <c r="HD130" s="131"/>
      <c r="HE130" s="131"/>
      <c r="HF130" s="131"/>
      <c r="HG130" s="131"/>
      <c r="HH130" s="131"/>
      <c r="HI130" s="131"/>
      <c r="HJ130" s="131"/>
      <c r="HK130" s="131"/>
      <c r="HL130" s="131"/>
      <c r="HM130" s="131"/>
      <c r="HO130" s="131"/>
      <c r="HP130" s="131"/>
      <c r="HQ130" s="131"/>
    </row>
    <row r="131" spans="1:225" ht="15" thickBot="1" x14ac:dyDescent="0.4">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c r="Z131" s="131"/>
      <c r="AA131" s="131"/>
      <c r="AB131" s="131"/>
      <c r="AC131" s="131"/>
      <c r="AD131" s="131"/>
      <c r="AE131" s="131"/>
      <c r="AF131" s="131"/>
      <c r="AG131" s="131"/>
      <c r="AH131" s="131"/>
      <c r="AI131" s="131"/>
      <c r="AJ131" s="131"/>
      <c r="AK131" s="131"/>
      <c r="AL131" s="131"/>
      <c r="AM131" s="131"/>
      <c r="AN131" s="131"/>
      <c r="AO131" s="131"/>
      <c r="AP131" s="131"/>
      <c r="AQ131" s="131"/>
      <c r="AR131" s="131"/>
      <c r="AS131" s="131"/>
      <c r="AT131" s="131"/>
      <c r="AU131" s="131"/>
      <c r="AV131" s="131"/>
      <c r="AW131" s="131"/>
      <c r="AX131" s="131"/>
      <c r="AY131" s="131"/>
      <c r="AZ131" s="131"/>
      <c r="BA131" s="131"/>
      <c r="BB131" s="131"/>
      <c r="BC131" s="131"/>
      <c r="BD131" s="131"/>
      <c r="BE131" s="131"/>
      <c r="BF131" s="131"/>
      <c r="BG131" s="131"/>
      <c r="BH131" s="131"/>
      <c r="BI131" s="131"/>
      <c r="BJ131" s="131"/>
      <c r="BK131" s="131"/>
      <c r="BL131" s="131"/>
      <c r="BM131" s="131"/>
      <c r="BN131" s="131"/>
      <c r="BO131" s="131"/>
      <c r="BP131" s="131"/>
      <c r="BQ131" s="131"/>
      <c r="BR131" s="131"/>
      <c r="BS131" s="131"/>
      <c r="BT131" s="131"/>
      <c r="BU131" s="131"/>
      <c r="BV131" s="131"/>
      <c r="BW131" s="131"/>
      <c r="BX131" s="131"/>
      <c r="BY131" s="131"/>
      <c r="BZ131" s="131"/>
      <c r="CA131" s="131"/>
      <c r="CB131" s="131"/>
      <c r="CC131" s="131"/>
      <c r="CD131" s="131"/>
      <c r="CE131" s="131"/>
      <c r="CF131" s="131"/>
      <c r="CG131" s="131"/>
      <c r="CH131" s="131"/>
      <c r="CI131" s="131"/>
      <c r="CJ131" s="131"/>
      <c r="CK131" s="131"/>
      <c r="CL131" s="131"/>
      <c r="CM131" s="131"/>
      <c r="CN131" s="131"/>
      <c r="CO131" s="131"/>
      <c r="CP131" s="131"/>
      <c r="CQ131" s="131"/>
      <c r="CR131" s="131"/>
      <c r="CS131" s="131"/>
      <c r="CT131" s="131"/>
      <c r="CU131" s="131"/>
      <c r="CV131" s="131"/>
      <c r="CW131" s="131"/>
      <c r="CX131" s="131"/>
      <c r="CY131" s="131"/>
      <c r="CZ131" s="131"/>
      <c r="DA131" s="131"/>
      <c r="DB131" s="131"/>
      <c r="DC131" s="131"/>
      <c r="DD131" s="131"/>
      <c r="DE131" s="131"/>
      <c r="DF131" s="131"/>
      <c r="DG131" s="131"/>
      <c r="DH131" s="131"/>
      <c r="DI131" s="131"/>
      <c r="DJ131" s="131"/>
      <c r="DK131" s="131"/>
      <c r="DL131" s="131"/>
      <c r="DM131" s="131"/>
      <c r="DN131" s="131"/>
      <c r="DO131" s="131"/>
      <c r="DP131" s="131"/>
      <c r="DQ131" s="131"/>
      <c r="DR131" s="131"/>
      <c r="DS131" s="131"/>
      <c r="DT131" s="131"/>
      <c r="DU131" s="131"/>
      <c r="DV131" s="131"/>
      <c r="DW131" s="131"/>
      <c r="DX131" s="131"/>
      <c r="DY131" s="131"/>
      <c r="DZ131" s="131"/>
      <c r="EA131" s="131"/>
      <c r="EB131" s="131"/>
      <c r="EC131" s="131"/>
      <c r="ED131" s="131"/>
      <c r="EE131" s="131"/>
      <c r="EF131" s="131"/>
      <c r="EG131" s="131"/>
      <c r="EH131" s="131"/>
      <c r="EI131" s="131"/>
      <c r="EJ131" s="131"/>
      <c r="EK131" s="131"/>
      <c r="EL131" s="131"/>
      <c r="EM131" s="131"/>
      <c r="EN131" s="131"/>
      <c r="EO131" s="131"/>
      <c r="EP131" s="131"/>
      <c r="EQ131" s="131"/>
      <c r="ER131" s="131"/>
      <c r="ES131" s="131"/>
      <c r="ET131" s="131"/>
      <c r="EU131" s="131"/>
      <c r="EV131" s="131"/>
      <c r="EW131" s="131"/>
      <c r="EX131" s="131"/>
      <c r="EY131" s="131"/>
      <c r="EZ131" s="131"/>
      <c r="FA131" s="131"/>
      <c r="FB131" s="131"/>
      <c r="FC131" s="131"/>
      <c r="FD131" s="131"/>
      <c r="FE131" s="131"/>
      <c r="FF131" s="131"/>
      <c r="FG131" s="131"/>
      <c r="FH131" s="131"/>
      <c r="FI131" s="131"/>
      <c r="FJ131" s="131"/>
      <c r="FK131" s="131"/>
      <c r="FL131" s="131"/>
      <c r="FM131" s="131"/>
      <c r="FN131" s="131"/>
      <c r="FO131" s="131"/>
      <c r="FP131" s="131"/>
      <c r="FQ131" s="131"/>
      <c r="FR131" s="131"/>
      <c r="FS131" s="131"/>
      <c r="FT131" s="131"/>
      <c r="FU131" s="131"/>
      <c r="FV131" s="131"/>
      <c r="FW131" s="131"/>
      <c r="FX131" s="131"/>
      <c r="FY131" s="131"/>
      <c r="FZ131" s="131"/>
      <c r="GA131" s="131"/>
      <c r="GB131" s="131"/>
      <c r="GC131" s="131"/>
      <c r="GD131" s="131"/>
      <c r="GE131" s="131"/>
      <c r="GF131" s="131"/>
      <c r="GG131" s="131"/>
      <c r="GH131" s="131"/>
      <c r="GI131" s="131"/>
      <c r="GJ131" s="131"/>
      <c r="GK131" s="131"/>
      <c r="GL131" s="131"/>
      <c r="GM131" s="131"/>
      <c r="GN131" s="131"/>
      <c r="GO131" s="131"/>
      <c r="GP131" s="131"/>
      <c r="GQ131" s="131"/>
      <c r="GR131" s="131"/>
      <c r="GS131" s="131"/>
      <c r="GT131" s="131"/>
      <c r="GU131" s="131"/>
      <c r="GV131" s="131"/>
      <c r="GW131" s="131"/>
      <c r="GX131" s="131"/>
      <c r="GY131" s="131"/>
      <c r="GZ131" s="131"/>
      <c r="HA131" s="131"/>
      <c r="HB131" s="131"/>
      <c r="HC131" s="131"/>
      <c r="HD131" s="131"/>
      <c r="HE131" s="131"/>
      <c r="HF131" s="131"/>
      <c r="HG131" s="131"/>
      <c r="HH131" s="131"/>
      <c r="HI131" s="131"/>
      <c r="HJ131" s="131"/>
      <c r="HK131" s="131"/>
      <c r="HL131" s="131"/>
      <c r="HM131" s="131"/>
      <c r="HO131" s="131"/>
      <c r="HP131" s="131"/>
      <c r="HQ131" s="131"/>
    </row>
    <row r="132" spans="1:225" ht="15" thickBot="1" x14ac:dyDescent="0.4">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1"/>
      <c r="AQ132" s="131"/>
      <c r="AR132" s="131"/>
      <c r="AS132" s="131"/>
      <c r="AT132" s="131"/>
      <c r="AU132" s="131"/>
      <c r="AV132" s="131"/>
      <c r="AW132" s="131"/>
      <c r="AX132" s="131"/>
      <c r="AY132" s="131"/>
      <c r="AZ132" s="131"/>
      <c r="BA132" s="131"/>
      <c r="BB132" s="131"/>
      <c r="BC132" s="131"/>
      <c r="BD132" s="131"/>
      <c r="BE132" s="131"/>
      <c r="BF132" s="131"/>
      <c r="BG132" s="131"/>
      <c r="BH132" s="131"/>
      <c r="BI132" s="131"/>
      <c r="BJ132" s="131"/>
      <c r="BK132" s="131"/>
      <c r="BL132" s="131"/>
      <c r="BM132" s="131"/>
      <c r="BN132" s="131"/>
      <c r="BO132" s="131"/>
      <c r="BP132" s="131"/>
      <c r="BQ132" s="131"/>
      <c r="BR132" s="131"/>
      <c r="BS132" s="131"/>
      <c r="BT132" s="131"/>
      <c r="BU132" s="131"/>
      <c r="BV132" s="131"/>
      <c r="BW132" s="131"/>
      <c r="BX132" s="131"/>
      <c r="BY132" s="131"/>
      <c r="BZ132" s="131"/>
      <c r="CA132" s="131"/>
      <c r="CB132" s="131"/>
      <c r="CC132" s="131"/>
      <c r="CD132" s="131"/>
      <c r="CE132" s="131"/>
      <c r="CF132" s="131"/>
      <c r="CG132" s="131"/>
      <c r="CH132" s="131"/>
      <c r="CI132" s="131"/>
      <c r="CJ132" s="131"/>
      <c r="CK132" s="131"/>
      <c r="CL132" s="131"/>
      <c r="CM132" s="131"/>
      <c r="CN132" s="131"/>
      <c r="CO132" s="131"/>
      <c r="CP132" s="131"/>
      <c r="CQ132" s="131"/>
      <c r="CR132" s="131"/>
      <c r="CS132" s="131"/>
      <c r="CT132" s="131"/>
      <c r="CU132" s="131"/>
      <c r="CV132" s="131"/>
      <c r="CW132" s="131"/>
      <c r="CX132" s="131"/>
      <c r="CY132" s="131"/>
      <c r="CZ132" s="131"/>
      <c r="DA132" s="131"/>
      <c r="DB132" s="131"/>
      <c r="DC132" s="131"/>
      <c r="DD132" s="131"/>
      <c r="DE132" s="131"/>
      <c r="DF132" s="131"/>
      <c r="DG132" s="131"/>
      <c r="DH132" s="131"/>
      <c r="DI132" s="131"/>
      <c r="DJ132" s="131"/>
      <c r="DK132" s="131"/>
      <c r="DL132" s="131"/>
      <c r="DM132" s="131"/>
      <c r="DN132" s="131"/>
      <c r="DO132" s="131"/>
      <c r="DP132" s="131"/>
      <c r="DQ132" s="131"/>
      <c r="DR132" s="131"/>
      <c r="DS132" s="131"/>
      <c r="DT132" s="131"/>
      <c r="DU132" s="131"/>
      <c r="DV132" s="131"/>
      <c r="DW132" s="131"/>
      <c r="DX132" s="131"/>
      <c r="DY132" s="131"/>
      <c r="DZ132" s="131"/>
      <c r="EA132" s="131"/>
      <c r="EB132" s="131"/>
      <c r="EC132" s="131"/>
      <c r="ED132" s="131"/>
      <c r="EE132" s="131"/>
      <c r="EF132" s="131"/>
      <c r="EG132" s="131"/>
      <c r="EH132" s="131"/>
      <c r="EI132" s="131"/>
      <c r="EJ132" s="131"/>
      <c r="EK132" s="131"/>
      <c r="EL132" s="131"/>
      <c r="EM132" s="131"/>
      <c r="EN132" s="131"/>
      <c r="EO132" s="131"/>
      <c r="EP132" s="131"/>
      <c r="EQ132" s="131"/>
      <c r="ER132" s="131"/>
      <c r="ES132" s="131"/>
      <c r="ET132" s="131"/>
      <c r="EU132" s="131"/>
      <c r="EV132" s="131"/>
      <c r="EW132" s="131"/>
      <c r="EX132" s="131"/>
      <c r="EY132" s="131"/>
      <c r="EZ132" s="131"/>
      <c r="FA132" s="131"/>
      <c r="FB132" s="131"/>
      <c r="FC132" s="131"/>
      <c r="FD132" s="131"/>
      <c r="FE132" s="131"/>
      <c r="FF132" s="131"/>
      <c r="FG132" s="131"/>
      <c r="FH132" s="131"/>
      <c r="FI132" s="131"/>
      <c r="FJ132" s="131"/>
      <c r="FK132" s="131"/>
      <c r="FL132" s="131"/>
      <c r="FM132" s="131"/>
      <c r="FN132" s="131"/>
      <c r="FO132" s="131"/>
      <c r="FP132" s="131"/>
      <c r="FQ132" s="131"/>
      <c r="FR132" s="131"/>
      <c r="FS132" s="131"/>
      <c r="FT132" s="131"/>
      <c r="FU132" s="131"/>
      <c r="FV132" s="131"/>
      <c r="FW132" s="131"/>
      <c r="FX132" s="131"/>
      <c r="FY132" s="131"/>
      <c r="FZ132" s="131"/>
      <c r="GA132" s="131"/>
      <c r="GB132" s="131"/>
      <c r="GC132" s="131"/>
      <c r="GD132" s="131"/>
      <c r="GE132" s="131"/>
      <c r="GF132" s="131"/>
      <c r="GG132" s="131"/>
      <c r="GH132" s="131"/>
      <c r="GI132" s="131"/>
      <c r="GJ132" s="131"/>
      <c r="GK132" s="131"/>
      <c r="GL132" s="131"/>
      <c r="GM132" s="131"/>
      <c r="GN132" s="131"/>
      <c r="GO132" s="131"/>
      <c r="GP132" s="131"/>
      <c r="GQ132" s="131"/>
      <c r="GR132" s="131"/>
      <c r="GS132" s="131"/>
      <c r="GT132" s="131"/>
      <c r="GU132" s="131"/>
      <c r="GV132" s="131"/>
      <c r="GW132" s="131"/>
      <c r="GX132" s="131"/>
      <c r="GY132" s="131"/>
      <c r="GZ132" s="131"/>
      <c r="HA132" s="131"/>
      <c r="HB132" s="131"/>
      <c r="HC132" s="131"/>
      <c r="HD132" s="131"/>
      <c r="HE132" s="131"/>
      <c r="HF132" s="131"/>
      <c r="HG132" s="131"/>
      <c r="HH132" s="131"/>
      <c r="HI132" s="131"/>
      <c r="HJ132" s="131"/>
      <c r="HK132" s="131"/>
      <c r="HL132" s="131"/>
      <c r="HM132" s="131"/>
      <c r="HO132" s="131"/>
      <c r="HP132" s="131"/>
      <c r="HQ132" s="131"/>
    </row>
    <row r="133" spans="1:225" ht="15" thickBot="1" x14ac:dyDescent="0.4">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c r="Z133" s="131"/>
      <c r="AA133" s="131"/>
      <c r="AB133" s="131"/>
      <c r="AC133" s="131"/>
      <c r="AD133" s="131"/>
      <c r="AE133" s="131"/>
      <c r="AF133" s="131"/>
      <c r="AG133" s="131"/>
      <c r="AH133" s="131"/>
      <c r="AI133" s="131"/>
      <c r="AJ133" s="131"/>
      <c r="AK133" s="131"/>
      <c r="AL133" s="131"/>
      <c r="AM133" s="131"/>
      <c r="AN133" s="131"/>
      <c r="AO133" s="131"/>
      <c r="AP133" s="131"/>
      <c r="AQ133" s="131"/>
      <c r="AR133" s="131"/>
      <c r="AS133" s="131"/>
      <c r="AT133" s="131"/>
      <c r="AU133" s="131"/>
      <c r="AV133" s="131"/>
      <c r="AW133" s="131"/>
      <c r="AX133" s="131"/>
      <c r="AY133" s="131"/>
      <c r="AZ133" s="131"/>
      <c r="BA133" s="131"/>
      <c r="BB133" s="131"/>
      <c r="BC133" s="131"/>
      <c r="BD133" s="131"/>
      <c r="BE133" s="131"/>
      <c r="BF133" s="131"/>
      <c r="BG133" s="131"/>
      <c r="BH133" s="131"/>
      <c r="BI133" s="131"/>
      <c r="BJ133" s="131"/>
      <c r="BK133" s="131"/>
      <c r="BL133" s="131"/>
      <c r="BM133" s="131"/>
      <c r="BN133" s="131"/>
      <c r="BO133" s="131"/>
      <c r="BP133" s="131"/>
      <c r="BQ133" s="131"/>
      <c r="BR133" s="131"/>
      <c r="BS133" s="131"/>
      <c r="BT133" s="131"/>
      <c r="BU133" s="131"/>
      <c r="BV133" s="131"/>
      <c r="BW133" s="131"/>
      <c r="BX133" s="131"/>
      <c r="BY133" s="131"/>
      <c r="BZ133" s="131"/>
      <c r="CA133" s="131"/>
      <c r="CB133" s="131"/>
      <c r="CC133" s="131"/>
      <c r="CD133" s="131"/>
      <c r="CE133" s="131"/>
      <c r="CF133" s="131"/>
      <c r="CG133" s="131"/>
      <c r="CH133" s="131"/>
      <c r="CI133" s="131"/>
      <c r="CJ133" s="131"/>
      <c r="CK133" s="131"/>
      <c r="CL133" s="131"/>
      <c r="CM133" s="131"/>
      <c r="CN133" s="131"/>
      <c r="CO133" s="131"/>
      <c r="CP133" s="131"/>
      <c r="CQ133" s="131"/>
      <c r="CR133" s="131"/>
      <c r="CS133" s="131"/>
      <c r="CT133" s="131"/>
      <c r="CU133" s="131"/>
      <c r="CV133" s="131"/>
      <c r="CW133" s="131"/>
      <c r="CX133" s="131"/>
      <c r="CY133" s="131"/>
      <c r="CZ133" s="131"/>
      <c r="DA133" s="131"/>
      <c r="DB133" s="131"/>
      <c r="DC133" s="131"/>
      <c r="DD133" s="131"/>
      <c r="DE133" s="131"/>
      <c r="DF133" s="131"/>
      <c r="DG133" s="131"/>
      <c r="DH133" s="131"/>
      <c r="DI133" s="131"/>
      <c r="DJ133" s="131"/>
      <c r="DK133" s="131"/>
      <c r="DL133" s="131"/>
      <c r="DM133" s="131"/>
      <c r="DN133" s="131"/>
      <c r="DO133" s="131"/>
      <c r="DP133" s="131"/>
      <c r="DQ133" s="131"/>
      <c r="DR133" s="131"/>
      <c r="DS133" s="131"/>
      <c r="DT133" s="131"/>
      <c r="DU133" s="131"/>
      <c r="DV133" s="131"/>
      <c r="DW133" s="131"/>
      <c r="DX133" s="131"/>
      <c r="DY133" s="131"/>
      <c r="DZ133" s="131"/>
      <c r="EA133" s="131"/>
      <c r="EB133" s="131"/>
      <c r="EC133" s="131"/>
      <c r="ED133" s="131"/>
      <c r="EE133" s="131"/>
      <c r="EF133" s="131"/>
      <c r="EG133" s="131"/>
      <c r="EH133" s="131"/>
      <c r="EI133" s="131"/>
      <c r="EJ133" s="131"/>
      <c r="EK133" s="131"/>
      <c r="EL133" s="131"/>
      <c r="EM133" s="131"/>
      <c r="EN133" s="131"/>
      <c r="EO133" s="131"/>
      <c r="EP133" s="131"/>
      <c r="EQ133" s="131"/>
      <c r="ER133" s="131"/>
      <c r="ES133" s="131"/>
      <c r="ET133" s="131"/>
      <c r="EU133" s="131"/>
      <c r="EV133" s="131"/>
      <c r="EW133" s="131"/>
      <c r="EX133" s="131"/>
      <c r="EY133" s="131"/>
      <c r="EZ133" s="131"/>
      <c r="FA133" s="131"/>
      <c r="FB133" s="131"/>
      <c r="FC133" s="131"/>
      <c r="FD133" s="131"/>
      <c r="FE133" s="131"/>
      <c r="FF133" s="131"/>
      <c r="FG133" s="131"/>
      <c r="FH133" s="131"/>
      <c r="FI133" s="131"/>
      <c r="FJ133" s="131"/>
      <c r="FK133" s="131"/>
      <c r="FL133" s="131"/>
      <c r="FM133" s="131"/>
      <c r="FN133" s="131"/>
      <c r="FO133" s="131"/>
      <c r="FP133" s="131"/>
      <c r="FQ133" s="131"/>
      <c r="FR133" s="131"/>
      <c r="FS133" s="131"/>
      <c r="FT133" s="131"/>
      <c r="FU133" s="131"/>
      <c r="FV133" s="131"/>
      <c r="FW133" s="131"/>
      <c r="FX133" s="131"/>
      <c r="FY133" s="131"/>
      <c r="FZ133" s="131"/>
      <c r="GA133" s="131"/>
      <c r="GB133" s="131"/>
      <c r="GC133" s="131"/>
      <c r="GD133" s="131"/>
      <c r="GE133" s="131"/>
      <c r="GF133" s="131"/>
      <c r="GG133" s="131"/>
      <c r="GH133" s="131"/>
      <c r="GI133" s="131"/>
      <c r="GJ133" s="131"/>
      <c r="GK133" s="131"/>
      <c r="GL133" s="131"/>
      <c r="GM133" s="131"/>
      <c r="GN133" s="131"/>
      <c r="GO133" s="131"/>
      <c r="GP133" s="131"/>
      <c r="GQ133" s="131"/>
      <c r="GR133" s="131"/>
      <c r="GS133" s="131"/>
      <c r="GT133" s="131"/>
      <c r="GU133" s="131"/>
      <c r="GV133" s="131"/>
      <c r="GW133" s="131"/>
      <c r="GX133" s="131"/>
      <c r="GY133" s="131"/>
      <c r="GZ133" s="131"/>
      <c r="HA133" s="131"/>
      <c r="HB133" s="131"/>
      <c r="HC133" s="131"/>
      <c r="HD133" s="131"/>
      <c r="HE133" s="131"/>
      <c r="HF133" s="131"/>
      <c r="HG133" s="131"/>
      <c r="HH133" s="131"/>
      <c r="HI133" s="131"/>
      <c r="HJ133" s="131"/>
      <c r="HK133" s="131"/>
      <c r="HL133" s="131"/>
      <c r="HM133" s="131"/>
      <c r="HO133" s="131"/>
      <c r="HP133" s="131"/>
      <c r="HQ133" s="131"/>
    </row>
    <row r="134" spans="1:225" ht="15" thickBot="1" x14ac:dyDescent="0.4">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c r="Z134" s="131"/>
      <c r="AA134" s="131"/>
      <c r="AB134" s="131"/>
      <c r="AC134" s="131"/>
      <c r="AD134" s="131"/>
      <c r="AE134" s="131"/>
      <c r="AF134" s="131"/>
      <c r="AG134" s="131"/>
      <c r="AH134" s="131"/>
      <c r="AI134" s="131"/>
      <c r="AJ134" s="131"/>
      <c r="AK134" s="131"/>
      <c r="AL134" s="131"/>
      <c r="AM134" s="131"/>
      <c r="AN134" s="131"/>
      <c r="AO134" s="131"/>
      <c r="AP134" s="131"/>
      <c r="AQ134" s="131"/>
      <c r="AR134" s="131"/>
      <c r="AS134" s="131"/>
      <c r="AT134" s="131"/>
      <c r="AU134" s="131"/>
      <c r="AV134" s="131"/>
      <c r="AW134" s="131"/>
      <c r="AX134" s="131"/>
      <c r="AY134" s="131"/>
      <c r="AZ134" s="131"/>
      <c r="BA134" s="131"/>
      <c r="BB134" s="131"/>
      <c r="BC134" s="131"/>
      <c r="BD134" s="131"/>
      <c r="BE134" s="131"/>
      <c r="BF134" s="131"/>
      <c r="BG134" s="131"/>
      <c r="BH134" s="131"/>
      <c r="BI134" s="131"/>
      <c r="BJ134" s="131"/>
      <c r="BK134" s="131"/>
      <c r="BL134" s="131"/>
      <c r="BM134" s="131"/>
      <c r="BN134" s="131"/>
      <c r="BO134" s="131"/>
      <c r="BP134" s="131"/>
      <c r="BQ134" s="131"/>
      <c r="BR134" s="131"/>
      <c r="BS134" s="131"/>
      <c r="BT134" s="131"/>
      <c r="BU134" s="131"/>
      <c r="BV134" s="131"/>
      <c r="BW134" s="131"/>
      <c r="BX134" s="131"/>
      <c r="BY134" s="131"/>
      <c r="BZ134" s="131"/>
      <c r="CA134" s="131"/>
      <c r="CB134" s="131"/>
      <c r="CC134" s="131"/>
      <c r="CD134" s="131"/>
      <c r="CE134" s="131"/>
      <c r="CF134" s="131"/>
      <c r="CG134" s="131"/>
      <c r="CH134" s="131"/>
      <c r="CI134" s="131"/>
      <c r="CJ134" s="131"/>
      <c r="CK134" s="131"/>
      <c r="CL134" s="131"/>
      <c r="CM134" s="131"/>
      <c r="CN134" s="131"/>
      <c r="CO134" s="131"/>
      <c r="CP134" s="131"/>
      <c r="CQ134" s="131"/>
      <c r="CR134" s="131"/>
      <c r="CS134" s="131"/>
      <c r="CT134" s="131"/>
      <c r="CU134" s="131"/>
      <c r="CV134" s="131"/>
      <c r="CW134" s="131"/>
      <c r="CX134" s="131"/>
      <c r="CY134" s="131"/>
      <c r="CZ134" s="131"/>
      <c r="DA134" s="131"/>
      <c r="DB134" s="131"/>
      <c r="DC134" s="131"/>
      <c r="DD134" s="131"/>
      <c r="DE134" s="131"/>
      <c r="DF134" s="131"/>
      <c r="DG134" s="131"/>
      <c r="DH134" s="131"/>
      <c r="DI134" s="131"/>
      <c r="DJ134" s="131"/>
      <c r="DK134" s="131"/>
      <c r="DL134" s="131"/>
      <c r="DM134" s="131"/>
      <c r="DN134" s="131"/>
      <c r="DO134" s="131"/>
      <c r="DP134" s="131"/>
      <c r="DQ134" s="131"/>
      <c r="DR134" s="131"/>
      <c r="DS134" s="131"/>
      <c r="DT134" s="131"/>
      <c r="DU134" s="131"/>
      <c r="DV134" s="131"/>
      <c r="DW134" s="131"/>
      <c r="DX134" s="131"/>
      <c r="DY134" s="131"/>
      <c r="DZ134" s="131"/>
      <c r="EA134" s="131"/>
      <c r="EB134" s="131"/>
      <c r="EC134" s="131"/>
      <c r="ED134" s="131"/>
      <c r="EE134" s="131"/>
      <c r="EF134" s="131"/>
      <c r="EG134" s="131"/>
      <c r="EH134" s="131"/>
      <c r="EI134" s="131"/>
      <c r="EJ134" s="131"/>
      <c r="EK134" s="131"/>
      <c r="EL134" s="131"/>
      <c r="EM134" s="131"/>
      <c r="EN134" s="131"/>
      <c r="EO134" s="131"/>
      <c r="EP134" s="131"/>
      <c r="EQ134" s="131"/>
      <c r="ER134" s="131"/>
      <c r="ES134" s="131"/>
      <c r="ET134" s="131"/>
      <c r="EU134" s="131"/>
      <c r="EV134" s="131"/>
      <c r="EW134" s="131"/>
      <c r="EX134" s="131"/>
      <c r="EY134" s="131"/>
      <c r="EZ134" s="131"/>
      <c r="FA134" s="131"/>
      <c r="FB134" s="131"/>
      <c r="FC134" s="131"/>
      <c r="FD134" s="131"/>
      <c r="FE134" s="131"/>
      <c r="FF134" s="131"/>
      <c r="FG134" s="131"/>
      <c r="FH134" s="131"/>
      <c r="FI134" s="131"/>
      <c r="FJ134" s="131"/>
      <c r="FK134" s="131"/>
      <c r="FL134" s="131"/>
      <c r="FM134" s="131"/>
      <c r="FN134" s="131"/>
      <c r="FO134" s="131"/>
      <c r="FP134" s="131"/>
      <c r="FQ134" s="131"/>
      <c r="FR134" s="131"/>
      <c r="FS134" s="131"/>
      <c r="FT134" s="131"/>
      <c r="FU134" s="131"/>
      <c r="FV134" s="131"/>
      <c r="FW134" s="131"/>
      <c r="FX134" s="131"/>
      <c r="FY134" s="131"/>
      <c r="FZ134" s="131"/>
      <c r="GA134" s="131"/>
      <c r="GB134" s="131"/>
      <c r="GC134" s="131"/>
      <c r="GD134" s="131"/>
      <c r="GE134" s="131"/>
      <c r="GF134" s="131"/>
      <c r="GG134" s="131"/>
      <c r="GH134" s="131"/>
      <c r="GI134" s="131"/>
      <c r="GJ134" s="131"/>
      <c r="GK134" s="131"/>
      <c r="GL134" s="131"/>
      <c r="GM134" s="131"/>
      <c r="GN134" s="131"/>
      <c r="GO134" s="131"/>
      <c r="GP134" s="131"/>
      <c r="GQ134" s="131"/>
      <c r="GR134" s="131"/>
      <c r="GS134" s="131"/>
      <c r="GT134" s="131"/>
      <c r="GU134" s="131"/>
      <c r="GV134" s="131"/>
      <c r="GW134" s="131"/>
      <c r="GX134" s="131"/>
      <c r="GY134" s="131"/>
      <c r="GZ134" s="131"/>
      <c r="HA134" s="131"/>
      <c r="HB134" s="131"/>
      <c r="HC134" s="131"/>
      <c r="HD134" s="131"/>
      <c r="HE134" s="131"/>
      <c r="HF134" s="131"/>
      <c r="HG134" s="131"/>
      <c r="HH134" s="131"/>
      <c r="HI134" s="131"/>
      <c r="HJ134" s="131"/>
      <c r="HK134" s="131"/>
      <c r="HL134" s="131"/>
      <c r="HM134" s="131"/>
      <c r="HO134" s="131"/>
      <c r="HP134" s="131"/>
      <c r="HQ134" s="131"/>
    </row>
  </sheetData>
  <sortState xmlns:xlrd2="http://schemas.microsoft.com/office/spreadsheetml/2017/richdata2" ref="A2:HR34">
    <sortCondition ref="D2:D34"/>
  </sortState>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9C7D3-8F69-41D3-B9F8-6BBBD77408A2}">
  <dimension ref="A1:IC35"/>
  <sheetViews>
    <sheetView topLeftCell="HB1" workbookViewId="0">
      <selection activeCell="HX23" sqref="HX23"/>
    </sheetView>
  </sheetViews>
  <sheetFormatPr defaultRowHeight="14.5" x14ac:dyDescent="0.35"/>
  <cols>
    <col min="3" max="3" width="16.54296875" customWidth="1"/>
    <col min="4" max="4" width="23.1796875" customWidth="1"/>
  </cols>
  <sheetData>
    <row r="1" spans="1:237" x14ac:dyDescent="0.35">
      <c r="A1" t="s">
        <v>1345</v>
      </c>
      <c r="B1" t="s">
        <v>1741</v>
      </c>
      <c r="C1" t="s">
        <v>2027</v>
      </c>
      <c r="D1" t="s">
        <v>1743</v>
      </c>
      <c r="E1" t="s">
        <v>1744</v>
      </c>
      <c r="F1" t="s">
        <v>1745</v>
      </c>
      <c r="G1" t="s">
        <v>1746</v>
      </c>
      <c r="H1" t="s">
        <v>1747</v>
      </c>
      <c r="I1" t="s">
        <v>1748</v>
      </c>
      <c r="J1" t="s">
        <v>1749</v>
      </c>
      <c r="K1" t="s">
        <v>1297</v>
      </c>
      <c r="L1" t="s">
        <v>1750</v>
      </c>
      <c r="M1" t="s">
        <v>1317</v>
      </c>
      <c r="N1" t="s">
        <v>1318</v>
      </c>
      <c r="O1" t="s">
        <v>1317</v>
      </c>
      <c r="P1" t="s">
        <v>1316</v>
      </c>
      <c r="Q1" t="s">
        <v>1315</v>
      </c>
      <c r="R1" t="s">
        <v>1314</v>
      </c>
      <c r="S1" t="s">
        <v>1313</v>
      </c>
      <c r="T1" t="s">
        <v>1312</v>
      </c>
      <c r="U1" t="s">
        <v>1311</v>
      </c>
      <c r="V1" t="s">
        <v>1310</v>
      </c>
      <c r="W1" t="s">
        <v>1309</v>
      </c>
      <c r="X1" t="s">
        <v>1308</v>
      </c>
      <c r="Y1" t="s">
        <v>1307</v>
      </c>
      <c r="Z1" t="s">
        <v>1306</v>
      </c>
      <c r="AA1" t="s">
        <v>1751</v>
      </c>
      <c r="AB1" t="s">
        <v>1304</v>
      </c>
      <c r="AC1" t="s">
        <v>1303</v>
      </c>
      <c r="AD1" t="s">
        <v>1302</v>
      </c>
      <c r="AE1" t="s">
        <v>1301</v>
      </c>
      <c r="AF1" t="s">
        <v>1300</v>
      </c>
      <c r="AG1" t="s">
        <v>1299</v>
      </c>
      <c r="AH1" t="s">
        <v>1298</v>
      </c>
      <c r="AI1" t="s">
        <v>1297</v>
      </c>
      <c r="AJ1" t="s">
        <v>1752</v>
      </c>
      <c r="AK1" t="s">
        <v>1753</v>
      </c>
      <c r="AL1" t="s">
        <v>1754</v>
      </c>
      <c r="AM1" t="s">
        <v>1755</v>
      </c>
      <c r="AN1" t="s">
        <v>1756</v>
      </c>
      <c r="AO1" t="s">
        <v>1757</v>
      </c>
      <c r="AP1" t="s">
        <v>1758</v>
      </c>
      <c r="AQ1" t="s">
        <v>1289</v>
      </c>
      <c r="AR1" t="s">
        <v>1288</v>
      </c>
      <c r="AS1" t="s">
        <v>1287</v>
      </c>
      <c r="AT1" t="s">
        <v>1286</v>
      </c>
      <c r="AU1" t="s">
        <v>1285</v>
      </c>
      <c r="AV1" t="s">
        <v>1284</v>
      </c>
      <c r="AW1" t="s">
        <v>1283</v>
      </c>
      <c r="AX1" t="s">
        <v>1282</v>
      </c>
      <c r="AY1" t="s">
        <v>1281</v>
      </c>
      <c r="AZ1" t="s">
        <v>1280</v>
      </c>
      <c r="BA1" t="s">
        <v>1279</v>
      </c>
      <c r="BB1" t="s">
        <v>1278</v>
      </c>
      <c r="BC1" t="s">
        <v>1277</v>
      </c>
      <c r="BD1" t="s">
        <v>1276</v>
      </c>
      <c r="BE1" t="s">
        <v>1275</v>
      </c>
      <c r="BF1" t="s">
        <v>1274</v>
      </c>
      <c r="BG1" t="s">
        <v>1273</v>
      </c>
      <c r="BH1" t="s">
        <v>1272</v>
      </c>
      <c r="BI1" t="s">
        <v>1271</v>
      </c>
      <c r="BJ1" t="s">
        <v>1270</v>
      </c>
      <c r="BK1" t="s">
        <v>1269</v>
      </c>
      <c r="BL1" t="s">
        <v>1268</v>
      </c>
      <c r="BM1" t="s">
        <v>1267</v>
      </c>
      <c r="BN1" t="s">
        <v>1266</v>
      </c>
      <c r="BO1" t="s">
        <v>1265</v>
      </c>
      <c r="BP1" t="s">
        <v>1264</v>
      </c>
      <c r="BQ1" t="s">
        <v>1263</v>
      </c>
      <c r="BR1" t="s">
        <v>1262</v>
      </c>
      <c r="BS1" t="s">
        <v>1261</v>
      </c>
      <c r="BT1" t="s">
        <v>1260</v>
      </c>
      <c r="BU1" t="s">
        <v>1259</v>
      </c>
      <c r="BV1" t="s">
        <v>1759</v>
      </c>
      <c r="BW1" t="s">
        <v>1760</v>
      </c>
      <c r="BX1" t="s">
        <v>1761</v>
      </c>
      <c r="BY1" t="s">
        <v>1762</v>
      </c>
      <c r="BZ1" t="s">
        <v>1763</v>
      </c>
      <c r="CA1" t="s">
        <v>1764</v>
      </c>
      <c r="CB1" t="s">
        <v>1765</v>
      </c>
      <c r="CC1" t="s">
        <v>1251</v>
      </c>
      <c r="CD1" t="s">
        <v>1766</v>
      </c>
      <c r="CE1" t="s">
        <v>1767</v>
      </c>
      <c r="CF1" t="s">
        <v>1768</v>
      </c>
      <c r="CG1" t="s">
        <v>1769</v>
      </c>
      <c r="CH1" t="s">
        <v>1770</v>
      </c>
      <c r="CI1" t="s">
        <v>1771</v>
      </c>
      <c r="CJ1" t="s">
        <v>1772</v>
      </c>
      <c r="CK1" t="s">
        <v>1773</v>
      </c>
      <c r="CL1" t="s">
        <v>1774</v>
      </c>
      <c r="CM1" t="s">
        <v>1775</v>
      </c>
      <c r="CN1" t="s">
        <v>1776</v>
      </c>
      <c r="CO1" t="s">
        <v>1777</v>
      </c>
      <c r="CP1" t="s">
        <v>1778</v>
      </c>
      <c r="CQ1" t="s">
        <v>1779</v>
      </c>
      <c r="CR1" t="s">
        <v>1780</v>
      </c>
      <c r="CS1" t="s">
        <v>1781</v>
      </c>
      <c r="CT1" t="s">
        <v>1782</v>
      </c>
      <c r="CU1" t="s">
        <v>1233</v>
      </c>
      <c r="CV1" t="s">
        <v>1783</v>
      </c>
      <c r="CW1" t="s">
        <v>2028</v>
      </c>
      <c r="CX1" t="s">
        <v>1784</v>
      </c>
      <c r="CY1" t="s">
        <v>1785</v>
      </c>
      <c r="CZ1" t="s">
        <v>1786</v>
      </c>
      <c r="DA1" t="s">
        <v>1787</v>
      </c>
      <c r="DB1" t="s">
        <v>1788</v>
      </c>
      <c r="DC1" t="s">
        <v>1789</v>
      </c>
      <c r="DD1" t="s">
        <v>1790</v>
      </c>
      <c r="DE1" t="s">
        <v>1791</v>
      </c>
      <c r="DF1" t="s">
        <v>1792</v>
      </c>
      <c r="DG1" t="s">
        <v>1793</v>
      </c>
      <c r="DH1" t="s">
        <v>1794</v>
      </c>
      <c r="DI1" t="s">
        <v>1795</v>
      </c>
      <c r="DJ1" t="s">
        <v>1796</v>
      </c>
      <c r="DK1" t="s">
        <v>1797</v>
      </c>
      <c r="DL1" t="s">
        <v>1798</v>
      </c>
      <c r="DM1" t="s">
        <v>1799</v>
      </c>
      <c r="DN1" t="s">
        <v>1800</v>
      </c>
      <c r="DO1" t="s">
        <v>1801</v>
      </c>
      <c r="DP1" t="s">
        <v>1802</v>
      </c>
      <c r="DQ1" t="s">
        <v>1803</v>
      </c>
      <c r="DR1" t="s">
        <v>1211</v>
      </c>
      <c r="DS1" t="s">
        <v>1210</v>
      </c>
      <c r="DT1" t="s">
        <v>1209</v>
      </c>
      <c r="DU1" t="s">
        <v>1208</v>
      </c>
      <c r="DV1" t="s">
        <v>1207</v>
      </c>
      <c r="DW1" t="s">
        <v>1206</v>
      </c>
      <c r="DX1" t="s">
        <v>1205</v>
      </c>
      <c r="DY1" t="s">
        <v>1204</v>
      </c>
      <c r="DZ1" t="s">
        <v>1203</v>
      </c>
      <c r="EA1" t="s">
        <v>1202</v>
      </c>
      <c r="EB1" t="s">
        <v>1201</v>
      </c>
      <c r="EC1" t="s">
        <v>1804</v>
      </c>
      <c r="ED1" t="s">
        <v>1199</v>
      </c>
      <c r="EE1" t="s">
        <v>1198</v>
      </c>
      <c r="EF1" t="s">
        <v>1197</v>
      </c>
      <c r="EG1" t="s">
        <v>1196</v>
      </c>
      <c r="EH1" t="s">
        <v>1805</v>
      </c>
      <c r="EI1" t="s">
        <v>1191</v>
      </c>
      <c r="EJ1" t="s">
        <v>1806</v>
      </c>
      <c r="EK1" t="s">
        <v>1189</v>
      </c>
      <c r="EL1" t="s">
        <v>1807</v>
      </c>
      <c r="EM1" t="s">
        <v>1808</v>
      </c>
      <c r="EN1" t="s">
        <v>1809</v>
      </c>
      <c r="EO1" t="s">
        <v>1185</v>
      </c>
      <c r="EP1" t="s">
        <v>1810</v>
      </c>
      <c r="EQ1" t="s">
        <v>1811</v>
      </c>
      <c r="ER1" t="s">
        <v>1615</v>
      </c>
      <c r="ES1" t="s">
        <v>1181</v>
      </c>
      <c r="ET1" t="s">
        <v>1180</v>
      </c>
      <c r="EU1" t="s">
        <v>1179</v>
      </c>
      <c r="EV1" t="s">
        <v>1178</v>
      </c>
      <c r="EW1" t="s">
        <v>1177</v>
      </c>
      <c r="EX1" t="s">
        <v>1176</v>
      </c>
      <c r="EY1" t="s">
        <v>1175</v>
      </c>
      <c r="EZ1" t="s">
        <v>1174</v>
      </c>
      <c r="FA1" t="s">
        <v>1173</v>
      </c>
      <c r="FB1" t="s">
        <v>1812</v>
      </c>
      <c r="FC1" t="s">
        <v>1171</v>
      </c>
      <c r="FD1" t="s">
        <v>1170</v>
      </c>
      <c r="FE1" t="s">
        <v>1169</v>
      </c>
      <c r="FF1" t="s">
        <v>1168</v>
      </c>
      <c r="FG1" t="s">
        <v>1167</v>
      </c>
      <c r="FH1" t="s">
        <v>1166</v>
      </c>
      <c r="FI1" t="s">
        <v>1165</v>
      </c>
      <c r="FJ1" t="s">
        <v>1164</v>
      </c>
      <c r="FK1" t="s">
        <v>1163</v>
      </c>
      <c r="FL1" t="s">
        <v>1162</v>
      </c>
      <c r="FM1" t="s">
        <v>1161</v>
      </c>
      <c r="FN1" t="s">
        <v>1160</v>
      </c>
      <c r="FO1" t="s">
        <v>1159</v>
      </c>
      <c r="FP1" t="s">
        <v>1158</v>
      </c>
      <c r="FQ1" t="s">
        <v>1157</v>
      </c>
      <c r="FR1" t="s">
        <v>1156</v>
      </c>
      <c r="FS1" t="s">
        <v>1155</v>
      </c>
      <c r="FT1" t="s">
        <v>1154</v>
      </c>
      <c r="FU1" t="s">
        <v>1153</v>
      </c>
      <c r="FV1" t="s">
        <v>1152</v>
      </c>
      <c r="FW1" t="s">
        <v>1151</v>
      </c>
      <c r="FX1" t="s">
        <v>1150</v>
      </c>
      <c r="FY1" t="s">
        <v>1813</v>
      </c>
      <c r="FZ1" t="s">
        <v>1814</v>
      </c>
      <c r="GA1" t="s">
        <v>1815</v>
      </c>
      <c r="GB1" t="s">
        <v>1816</v>
      </c>
      <c r="GC1" t="s">
        <v>1817</v>
      </c>
      <c r="GD1" t="s">
        <v>1818</v>
      </c>
      <c r="GE1" t="s">
        <v>1819</v>
      </c>
      <c r="GF1" t="s">
        <v>1820</v>
      </c>
      <c r="GG1" t="s">
        <v>1613</v>
      </c>
      <c r="HL1" s="10"/>
      <c r="HM1" s="10" t="s">
        <v>2523</v>
      </c>
      <c r="HN1" s="10" t="s">
        <v>2525</v>
      </c>
      <c r="HO1" s="10" t="s">
        <v>2526</v>
      </c>
      <c r="HP1" s="10" t="s">
        <v>2527</v>
      </c>
      <c r="HQ1" s="10" t="s">
        <v>2528</v>
      </c>
      <c r="HR1" s="10" t="s">
        <v>2529</v>
      </c>
      <c r="HS1" s="1" t="s">
        <v>2530</v>
      </c>
      <c r="HT1" s="10" t="s">
        <v>2532</v>
      </c>
      <c r="HU1" s="10" t="s">
        <v>2539</v>
      </c>
      <c r="HV1" s="10" t="s">
        <v>2629</v>
      </c>
      <c r="HW1" s="10" t="s">
        <v>2630</v>
      </c>
      <c r="HX1" s="10" t="s">
        <v>2631</v>
      </c>
      <c r="HY1" s="10" t="s">
        <v>2632</v>
      </c>
      <c r="HZ1" s="10" t="s">
        <v>2633</v>
      </c>
      <c r="IA1" s="10" t="s">
        <v>2634</v>
      </c>
      <c r="IB1" s="10" t="s">
        <v>2635</v>
      </c>
      <c r="IC1" s="10" t="s">
        <v>2636</v>
      </c>
    </row>
    <row r="2" spans="1:237" x14ac:dyDescent="0.35">
      <c r="A2" s="171">
        <v>44063.168402777781</v>
      </c>
      <c r="B2" t="s">
        <v>2544</v>
      </c>
      <c r="C2" s="2"/>
      <c r="E2" t="s">
        <v>1037</v>
      </c>
      <c r="F2" t="s">
        <v>1937</v>
      </c>
      <c r="G2" t="s">
        <v>1037</v>
      </c>
      <c r="H2" t="s">
        <v>1937</v>
      </c>
      <c r="I2" t="s">
        <v>9</v>
      </c>
      <c r="J2" t="s">
        <v>7</v>
      </c>
      <c r="L2" t="s">
        <v>7</v>
      </c>
      <c r="N2" t="s">
        <v>7</v>
      </c>
      <c r="Q2" t="s">
        <v>20</v>
      </c>
      <c r="R2" t="s">
        <v>40</v>
      </c>
      <c r="S2" t="s">
        <v>20</v>
      </c>
      <c r="T2" t="s">
        <v>20</v>
      </c>
      <c r="U2" t="s">
        <v>20</v>
      </c>
      <c r="V2" t="s">
        <v>39</v>
      </c>
      <c r="W2">
        <v>5</v>
      </c>
      <c r="X2" t="s">
        <v>20</v>
      </c>
      <c r="Y2" t="s">
        <v>20</v>
      </c>
      <c r="Z2" t="s">
        <v>38</v>
      </c>
      <c r="AA2" t="s">
        <v>7</v>
      </c>
      <c r="AC2" t="s">
        <v>7</v>
      </c>
      <c r="AE2" t="s">
        <v>9</v>
      </c>
      <c r="AF2" t="s">
        <v>112</v>
      </c>
      <c r="AG2" t="s">
        <v>34</v>
      </c>
      <c r="AH2" t="s">
        <v>7</v>
      </c>
      <c r="AJ2">
        <v>0</v>
      </c>
      <c r="AK2">
        <v>0</v>
      </c>
      <c r="AL2">
        <v>2</v>
      </c>
      <c r="AM2">
        <v>60</v>
      </c>
      <c r="AN2">
        <v>7</v>
      </c>
      <c r="AO2">
        <v>90</v>
      </c>
      <c r="AP2">
        <v>240</v>
      </c>
      <c r="AQ2">
        <v>3</v>
      </c>
      <c r="AR2">
        <v>4</v>
      </c>
      <c r="AS2">
        <v>2</v>
      </c>
      <c r="AT2">
        <v>1</v>
      </c>
      <c r="AU2">
        <v>4</v>
      </c>
      <c r="AV2">
        <v>1</v>
      </c>
      <c r="AW2">
        <v>1</v>
      </c>
      <c r="AX2">
        <v>3</v>
      </c>
      <c r="AY2">
        <v>1</v>
      </c>
      <c r="AZ2">
        <v>4</v>
      </c>
      <c r="BA2">
        <v>4</v>
      </c>
      <c r="BB2">
        <v>2</v>
      </c>
      <c r="BC2">
        <v>1</v>
      </c>
      <c r="BD2">
        <v>1</v>
      </c>
      <c r="BE2">
        <v>3</v>
      </c>
      <c r="BF2">
        <v>3</v>
      </c>
      <c r="BG2">
        <v>1</v>
      </c>
      <c r="BH2">
        <v>1</v>
      </c>
      <c r="BI2">
        <v>3</v>
      </c>
      <c r="BJ2">
        <v>3</v>
      </c>
      <c r="BK2">
        <v>1</v>
      </c>
      <c r="BL2">
        <v>3</v>
      </c>
      <c r="BM2">
        <v>3</v>
      </c>
      <c r="BN2">
        <v>1</v>
      </c>
      <c r="BO2">
        <v>3</v>
      </c>
      <c r="BP2">
        <v>0</v>
      </c>
      <c r="BQ2">
        <v>1</v>
      </c>
      <c r="BR2">
        <v>1</v>
      </c>
      <c r="BS2">
        <v>3</v>
      </c>
      <c r="BT2">
        <v>3</v>
      </c>
      <c r="BU2">
        <v>0</v>
      </c>
      <c r="BV2">
        <v>2</v>
      </c>
      <c r="BW2">
        <v>2</v>
      </c>
      <c r="BX2">
        <v>0</v>
      </c>
      <c r="BY2">
        <v>0</v>
      </c>
      <c r="BZ2">
        <v>0</v>
      </c>
      <c r="CA2">
        <v>0</v>
      </c>
      <c r="CB2">
        <v>2</v>
      </c>
      <c r="CC2">
        <v>0</v>
      </c>
      <c r="CD2">
        <v>0</v>
      </c>
      <c r="CE2">
        <v>0</v>
      </c>
      <c r="CF2">
        <v>1</v>
      </c>
      <c r="CG2">
        <v>0</v>
      </c>
      <c r="CH2">
        <v>3</v>
      </c>
      <c r="CI2">
        <v>2</v>
      </c>
      <c r="CJ2">
        <v>1</v>
      </c>
      <c r="CK2">
        <v>0</v>
      </c>
      <c r="CL2">
        <v>0</v>
      </c>
      <c r="CM2">
        <v>1</v>
      </c>
      <c r="CN2">
        <v>0</v>
      </c>
      <c r="CO2">
        <v>0</v>
      </c>
      <c r="CP2">
        <v>2</v>
      </c>
      <c r="CQ2">
        <v>0</v>
      </c>
      <c r="CR2">
        <v>0</v>
      </c>
      <c r="CS2">
        <v>3</v>
      </c>
      <c r="CT2">
        <v>0</v>
      </c>
      <c r="CU2">
        <v>0</v>
      </c>
      <c r="CV2">
        <v>1</v>
      </c>
      <c r="CW2">
        <v>1</v>
      </c>
      <c r="CX2">
        <v>1</v>
      </c>
      <c r="CY2">
        <v>1</v>
      </c>
      <c r="CZ2">
        <v>1</v>
      </c>
      <c r="DA2">
        <v>1</v>
      </c>
      <c r="DB2">
        <v>1</v>
      </c>
      <c r="DC2">
        <v>1</v>
      </c>
      <c r="DD2">
        <v>1</v>
      </c>
      <c r="DE2">
        <v>1</v>
      </c>
      <c r="DF2">
        <v>1</v>
      </c>
      <c r="DG2">
        <v>1</v>
      </c>
      <c r="DH2">
        <v>1</v>
      </c>
      <c r="DI2">
        <v>1</v>
      </c>
      <c r="DJ2">
        <v>1</v>
      </c>
      <c r="DK2">
        <v>1</v>
      </c>
      <c r="DL2">
        <v>1</v>
      </c>
      <c r="DM2">
        <v>1</v>
      </c>
      <c r="DN2">
        <v>1</v>
      </c>
      <c r="DO2">
        <v>1</v>
      </c>
      <c r="DP2" s="173">
        <v>0.4375</v>
      </c>
      <c r="DQ2">
        <v>5</v>
      </c>
      <c r="DR2" s="173">
        <v>0.28125</v>
      </c>
      <c r="DS2">
        <v>7.5</v>
      </c>
      <c r="DT2" t="s">
        <v>26</v>
      </c>
      <c r="DU2" t="s">
        <v>26</v>
      </c>
      <c r="DV2" t="s">
        <v>26</v>
      </c>
      <c r="DW2" t="s">
        <v>26</v>
      </c>
      <c r="DX2" t="s">
        <v>26</v>
      </c>
      <c r="DY2" t="s">
        <v>26</v>
      </c>
      <c r="DZ2" t="s">
        <v>26</v>
      </c>
      <c r="EA2" t="s">
        <v>26</v>
      </c>
      <c r="EB2" t="s">
        <v>26</v>
      </c>
      <c r="EC2" t="s">
        <v>7</v>
      </c>
      <c r="ED2" t="s">
        <v>26</v>
      </c>
      <c r="EE2" t="s">
        <v>26</v>
      </c>
      <c r="EF2" t="s">
        <v>66</v>
      </c>
      <c r="EG2" t="s">
        <v>100</v>
      </c>
      <c r="EH2">
        <v>6</v>
      </c>
      <c r="EI2" t="s">
        <v>9</v>
      </c>
      <c r="EJ2" t="s">
        <v>7</v>
      </c>
      <c r="EL2" t="s">
        <v>21</v>
      </c>
      <c r="EM2" t="s">
        <v>96</v>
      </c>
      <c r="EN2">
        <v>3</v>
      </c>
      <c r="EO2">
        <v>5</v>
      </c>
      <c r="EP2">
        <v>5</v>
      </c>
      <c r="EQ2">
        <v>1</v>
      </c>
      <c r="ER2" t="s">
        <v>19</v>
      </c>
      <c r="ES2" t="s">
        <v>20</v>
      </c>
      <c r="ET2" t="s">
        <v>20</v>
      </c>
      <c r="EU2" t="s">
        <v>20</v>
      </c>
      <c r="EV2" t="s">
        <v>20</v>
      </c>
      <c r="EW2">
        <v>2</v>
      </c>
      <c r="EX2">
        <v>1</v>
      </c>
      <c r="EY2">
        <v>1</v>
      </c>
      <c r="EZ2">
        <v>5</v>
      </c>
      <c r="FB2" t="s">
        <v>14</v>
      </c>
      <c r="FC2" t="s">
        <v>7</v>
      </c>
      <c r="FD2" t="s">
        <v>14</v>
      </c>
      <c r="FE2" t="s">
        <v>14</v>
      </c>
      <c r="FF2" t="s">
        <v>7</v>
      </c>
      <c r="FG2" t="s">
        <v>7</v>
      </c>
      <c r="FH2" t="s">
        <v>7</v>
      </c>
      <c r="FI2" t="s">
        <v>12</v>
      </c>
      <c r="FJ2" t="s">
        <v>92</v>
      </c>
      <c r="FK2" t="s">
        <v>9</v>
      </c>
      <c r="FL2" t="s">
        <v>9</v>
      </c>
      <c r="FM2">
        <v>6</v>
      </c>
      <c r="FN2" t="s">
        <v>2131</v>
      </c>
      <c r="FO2" t="s">
        <v>7</v>
      </c>
      <c r="FP2" t="s">
        <v>7</v>
      </c>
      <c r="FQ2" t="s">
        <v>9</v>
      </c>
      <c r="FR2" t="s">
        <v>8</v>
      </c>
      <c r="FS2" t="s">
        <v>7</v>
      </c>
      <c r="FT2" t="s">
        <v>7</v>
      </c>
      <c r="FV2" t="s">
        <v>7</v>
      </c>
      <c r="FW2" t="s">
        <v>7</v>
      </c>
      <c r="FX2" t="s">
        <v>337</v>
      </c>
      <c r="GB2">
        <v>7</v>
      </c>
      <c r="GG2" t="s">
        <v>5</v>
      </c>
      <c r="GH2" t="s">
        <v>1</v>
      </c>
      <c r="GI2" t="s">
        <v>1</v>
      </c>
      <c r="GK2" t="s">
        <v>1</v>
      </c>
      <c r="GO2" t="s">
        <v>1</v>
      </c>
      <c r="GW2" t="s">
        <v>1</v>
      </c>
      <c r="HM2">
        <f>SUM(CV2:DN2)</f>
        <v>19</v>
      </c>
      <c r="HN2">
        <f>CT2+CR2+CA2+CN2+BP2</f>
        <v>0</v>
      </c>
      <c r="HO2" s="1">
        <f>CS2+CP2+CH2+BW2+BS2+BO2</f>
        <v>16</v>
      </c>
      <c r="HP2" s="1">
        <f>CQ2+CL2+CG2+CD2+BX2+BV2+BR2+BN2</f>
        <v>4</v>
      </c>
      <c r="HQ2" s="1">
        <f>CK2+CF2+BZ2+BY2+BT2+BK2</f>
        <v>5</v>
      </c>
      <c r="HR2" s="1">
        <f>CO2+CI2+CE2+CC2+BU2+BQ2+BL2</f>
        <v>6</v>
      </c>
      <c r="HS2" s="1">
        <f>CU2+CM2+CJ2+CB2+BM2</f>
        <v>7</v>
      </c>
      <c r="HT2" s="1">
        <f>(5-AQ2)+(5-AR2)+AS2+AT2+(5-AU2)+AV2+AW2+(5-AX2)+AY2+(5-AZ2)+(5-BA2)+BB2+BC2+BD2+(5-BE2)+(5-BF2)+BG2+BH2+(5-BI2)+(5-BJ2)</f>
        <v>28</v>
      </c>
      <c r="HU2" s="1">
        <f>(AJ2*(AK2*8))+(AL2*(AM2*4))+(AN2*(AO2*2.5))</f>
        <v>2055</v>
      </c>
      <c r="HV2">
        <v>1</v>
      </c>
      <c r="HW2">
        <v>0</v>
      </c>
      <c r="HX2">
        <v>0</v>
      </c>
      <c r="HY2">
        <v>0</v>
      </c>
      <c r="HZ2">
        <v>0</v>
      </c>
      <c r="IA2">
        <v>0</v>
      </c>
      <c r="IB2">
        <v>0</v>
      </c>
      <c r="IC2">
        <v>1</v>
      </c>
    </row>
    <row r="3" spans="1:237" x14ac:dyDescent="0.35">
      <c r="A3" s="171">
        <v>44063.383969907409</v>
      </c>
      <c r="B3" t="s">
        <v>2545</v>
      </c>
      <c r="C3" s="2"/>
      <c r="E3" t="s">
        <v>1831</v>
      </c>
      <c r="F3" t="s">
        <v>1824</v>
      </c>
      <c r="G3" t="s">
        <v>1831</v>
      </c>
      <c r="H3" t="s">
        <v>1824</v>
      </c>
      <c r="I3" t="s">
        <v>9</v>
      </c>
      <c r="J3" t="s">
        <v>7</v>
      </c>
      <c r="L3" t="s">
        <v>7</v>
      </c>
      <c r="N3" t="s">
        <v>9</v>
      </c>
      <c r="Q3" t="s">
        <v>20</v>
      </c>
      <c r="R3" t="s">
        <v>40</v>
      </c>
      <c r="S3" t="s">
        <v>20</v>
      </c>
      <c r="T3">
        <v>2</v>
      </c>
      <c r="U3" t="s">
        <v>20</v>
      </c>
      <c r="V3" t="s">
        <v>39</v>
      </c>
      <c r="W3">
        <v>1</v>
      </c>
      <c r="X3" t="s">
        <v>20</v>
      </c>
      <c r="Y3">
        <v>1</v>
      </c>
      <c r="Z3" t="s">
        <v>349</v>
      </c>
      <c r="AA3" t="s">
        <v>9</v>
      </c>
      <c r="AB3" t="s">
        <v>2132</v>
      </c>
      <c r="AC3" t="s">
        <v>7</v>
      </c>
      <c r="AE3" t="s">
        <v>9</v>
      </c>
      <c r="AF3" t="s">
        <v>112</v>
      </c>
      <c r="AG3" t="s">
        <v>256</v>
      </c>
      <c r="AH3" t="s">
        <v>9</v>
      </c>
      <c r="AI3" t="s">
        <v>2133</v>
      </c>
      <c r="AJ3">
        <v>2</v>
      </c>
      <c r="AK3">
        <v>60</v>
      </c>
      <c r="AL3">
        <v>4</v>
      </c>
      <c r="AM3">
        <v>30</v>
      </c>
      <c r="AN3">
        <v>2</v>
      </c>
      <c r="AO3">
        <v>15</v>
      </c>
      <c r="AP3">
        <v>600</v>
      </c>
      <c r="AQ3">
        <v>1</v>
      </c>
      <c r="AR3">
        <v>1</v>
      </c>
      <c r="AS3">
        <v>3</v>
      </c>
      <c r="AT3">
        <v>3</v>
      </c>
      <c r="AU3">
        <v>1</v>
      </c>
      <c r="AV3">
        <v>2</v>
      </c>
      <c r="AW3">
        <v>2</v>
      </c>
      <c r="AX3">
        <v>1</v>
      </c>
      <c r="AY3">
        <v>1</v>
      </c>
      <c r="AZ3">
        <v>1</v>
      </c>
      <c r="BA3">
        <v>1</v>
      </c>
      <c r="BB3">
        <v>4</v>
      </c>
      <c r="BC3">
        <v>1</v>
      </c>
      <c r="BD3">
        <v>1</v>
      </c>
      <c r="BE3">
        <v>1</v>
      </c>
      <c r="BF3">
        <v>1</v>
      </c>
      <c r="BG3">
        <v>2</v>
      </c>
      <c r="BH3">
        <v>1</v>
      </c>
      <c r="BI3">
        <v>1</v>
      </c>
      <c r="BJ3">
        <v>2</v>
      </c>
      <c r="BK3">
        <v>4</v>
      </c>
      <c r="BL3">
        <v>0</v>
      </c>
      <c r="BM3">
        <v>3</v>
      </c>
      <c r="BN3">
        <v>1</v>
      </c>
      <c r="BO3">
        <v>0</v>
      </c>
      <c r="BP3">
        <v>1</v>
      </c>
      <c r="BQ3">
        <v>0</v>
      </c>
      <c r="BR3">
        <v>0</v>
      </c>
      <c r="BS3">
        <v>1</v>
      </c>
      <c r="BT3">
        <v>2</v>
      </c>
      <c r="BU3">
        <v>0</v>
      </c>
      <c r="BV3">
        <v>0</v>
      </c>
      <c r="BW3">
        <v>1</v>
      </c>
      <c r="BX3">
        <v>0</v>
      </c>
      <c r="BY3">
        <v>0</v>
      </c>
      <c r="BZ3">
        <v>2</v>
      </c>
      <c r="CA3">
        <v>3</v>
      </c>
      <c r="CB3">
        <v>4</v>
      </c>
      <c r="CC3">
        <v>2</v>
      </c>
      <c r="CD3">
        <v>2</v>
      </c>
      <c r="CE3">
        <v>1</v>
      </c>
      <c r="CF3">
        <v>3</v>
      </c>
      <c r="CG3">
        <v>0</v>
      </c>
      <c r="CH3">
        <v>1</v>
      </c>
      <c r="CI3">
        <v>0</v>
      </c>
      <c r="CJ3">
        <v>4</v>
      </c>
      <c r="CK3">
        <v>4</v>
      </c>
      <c r="CL3">
        <v>0</v>
      </c>
      <c r="CM3">
        <v>2</v>
      </c>
      <c r="CN3">
        <v>0</v>
      </c>
      <c r="CO3">
        <v>0</v>
      </c>
      <c r="CP3">
        <v>0</v>
      </c>
      <c r="CQ3">
        <v>0</v>
      </c>
      <c r="CR3">
        <v>0</v>
      </c>
      <c r="CS3">
        <v>0</v>
      </c>
      <c r="CT3">
        <v>2</v>
      </c>
      <c r="CU3">
        <v>0</v>
      </c>
      <c r="CV3">
        <v>3</v>
      </c>
      <c r="CW3">
        <v>1</v>
      </c>
      <c r="CX3">
        <v>2</v>
      </c>
      <c r="CY3">
        <v>1</v>
      </c>
      <c r="CZ3">
        <v>2</v>
      </c>
      <c r="DA3">
        <v>1</v>
      </c>
      <c r="DB3">
        <v>1</v>
      </c>
      <c r="DC3">
        <v>1</v>
      </c>
      <c r="DD3">
        <v>1</v>
      </c>
      <c r="DE3">
        <v>2</v>
      </c>
      <c r="DF3">
        <v>1</v>
      </c>
      <c r="DG3">
        <v>1</v>
      </c>
      <c r="DH3">
        <v>2</v>
      </c>
      <c r="DI3">
        <v>1</v>
      </c>
      <c r="DJ3">
        <v>2</v>
      </c>
      <c r="DK3">
        <v>2</v>
      </c>
      <c r="DL3">
        <v>3</v>
      </c>
      <c r="DM3">
        <v>2</v>
      </c>
      <c r="DN3">
        <v>1</v>
      </c>
      <c r="DO3">
        <v>1</v>
      </c>
      <c r="DP3" s="173">
        <v>0.39583333333333331</v>
      </c>
      <c r="DQ3">
        <v>10</v>
      </c>
      <c r="DR3" s="173">
        <v>0.27083333333333331</v>
      </c>
      <c r="DS3">
        <v>6</v>
      </c>
      <c r="DT3" t="s">
        <v>26</v>
      </c>
      <c r="DU3" t="s">
        <v>69</v>
      </c>
      <c r="DV3" t="s">
        <v>69</v>
      </c>
      <c r="DW3" t="s">
        <v>26</v>
      </c>
      <c r="DX3" t="s">
        <v>26</v>
      </c>
      <c r="DY3" t="s">
        <v>26</v>
      </c>
      <c r="DZ3" t="s">
        <v>26</v>
      </c>
      <c r="EA3" t="s">
        <v>69</v>
      </c>
      <c r="EB3" t="s">
        <v>26</v>
      </c>
      <c r="EC3" t="s">
        <v>102</v>
      </c>
      <c r="ED3" t="s">
        <v>26</v>
      </c>
      <c r="EE3" t="s">
        <v>26</v>
      </c>
      <c r="EF3" t="s">
        <v>101</v>
      </c>
      <c r="EG3" t="s">
        <v>146</v>
      </c>
      <c r="EH3">
        <v>75</v>
      </c>
      <c r="EI3" t="s">
        <v>7</v>
      </c>
      <c r="EJ3" t="s">
        <v>7</v>
      </c>
      <c r="EL3" t="s">
        <v>96</v>
      </c>
      <c r="EM3" t="s">
        <v>60</v>
      </c>
      <c r="EN3">
        <v>4</v>
      </c>
      <c r="EO3">
        <v>2</v>
      </c>
      <c r="EP3">
        <v>3</v>
      </c>
      <c r="EQ3">
        <v>2</v>
      </c>
      <c r="ER3" t="s">
        <v>16</v>
      </c>
      <c r="ES3" t="s">
        <v>1346</v>
      </c>
      <c r="ET3" t="s">
        <v>18</v>
      </c>
      <c r="EU3" t="s">
        <v>19</v>
      </c>
      <c r="EV3" t="s">
        <v>20</v>
      </c>
      <c r="EW3">
        <v>1</v>
      </c>
      <c r="EX3">
        <v>2</v>
      </c>
      <c r="EY3">
        <v>2</v>
      </c>
      <c r="EZ3">
        <v>2</v>
      </c>
      <c r="FB3" t="s">
        <v>14</v>
      </c>
      <c r="FC3" t="s">
        <v>9</v>
      </c>
      <c r="FD3" t="s">
        <v>94</v>
      </c>
      <c r="FE3" t="s">
        <v>58</v>
      </c>
      <c r="FF3" t="s">
        <v>7</v>
      </c>
      <c r="FG3" t="s">
        <v>7</v>
      </c>
      <c r="FH3" t="s">
        <v>7</v>
      </c>
      <c r="FI3" t="s">
        <v>12</v>
      </c>
      <c r="FJ3" t="s">
        <v>11</v>
      </c>
      <c r="FK3" t="s">
        <v>9</v>
      </c>
      <c r="FL3" t="s">
        <v>7</v>
      </c>
      <c r="FN3" t="s">
        <v>1435</v>
      </c>
      <c r="FO3" t="s">
        <v>7</v>
      </c>
      <c r="FP3" t="s">
        <v>7</v>
      </c>
      <c r="FQ3" t="s">
        <v>9</v>
      </c>
      <c r="FR3" t="s">
        <v>8</v>
      </c>
      <c r="FS3" t="s">
        <v>7</v>
      </c>
      <c r="FT3" t="s">
        <v>7</v>
      </c>
      <c r="FV3" t="s">
        <v>7</v>
      </c>
      <c r="FW3" t="s">
        <v>7</v>
      </c>
      <c r="FX3" t="s">
        <v>308</v>
      </c>
      <c r="GA3">
        <v>5</v>
      </c>
      <c r="GG3" t="s">
        <v>5</v>
      </c>
      <c r="GO3" t="s">
        <v>4</v>
      </c>
      <c r="GS3" t="s">
        <v>336</v>
      </c>
      <c r="GT3" t="s">
        <v>1</v>
      </c>
      <c r="GU3" t="s">
        <v>1</v>
      </c>
      <c r="GW3" t="s">
        <v>1</v>
      </c>
      <c r="HM3">
        <f t="shared" ref="HM3:HM32" si="0">SUM(CV3:DN3)</f>
        <v>30</v>
      </c>
      <c r="HN3">
        <f t="shared" ref="HN3:HN32" si="1">CT3+CR3+CA3+CN3+BP3</f>
        <v>6</v>
      </c>
      <c r="HO3" s="1">
        <f t="shared" ref="HO3:HO32" si="2">CS3+CP3+CH3+BW3+BS3+BO3</f>
        <v>3</v>
      </c>
      <c r="HP3" s="1">
        <f t="shared" ref="HP3:HP32" si="3">CQ3+CL3+CG3+CD3+BX3+BV3+BR3+BN3</f>
        <v>3</v>
      </c>
      <c r="HQ3" s="1">
        <f t="shared" ref="HQ3:HQ32" si="4">CK3+CF3+BZ3+BY3+BT3+BK3</f>
        <v>15</v>
      </c>
      <c r="HR3" s="1">
        <f t="shared" ref="HR3:HR32" si="5">CO3+CI3+CE3+CC3+BU3+BQ3+BL3</f>
        <v>3</v>
      </c>
      <c r="HS3" s="1">
        <f t="shared" ref="HS3:HS32" si="6">CU3+CM3+CJ3+CB3+BM3</f>
        <v>13</v>
      </c>
      <c r="HT3" s="1">
        <f t="shared" ref="HT3:HT32" si="7">(5-AQ3)+(5-AR3)+AS3+AT3+(5-AU3)+AV3+AW3+(5-AX3)+AY3+(5-AZ3)+(5-BA3)+BB3+BC3+BD3+(5-BE3)+(5-BF3)+BG3+BH3+(5-BI3)+(5-BJ3)</f>
        <v>59</v>
      </c>
      <c r="HU3" s="1">
        <f t="shared" ref="HU3:HU32" si="8">(AJ3*(AK3*8))+(AL3*(AM3*4))+(AN3*(AO3*2.5))</f>
        <v>1515</v>
      </c>
      <c r="HV3">
        <v>3</v>
      </c>
      <c r="HW3">
        <v>0</v>
      </c>
      <c r="HX3">
        <v>2</v>
      </c>
      <c r="HY3">
        <v>2</v>
      </c>
      <c r="HZ3">
        <v>1</v>
      </c>
      <c r="IA3">
        <v>0</v>
      </c>
      <c r="IB3">
        <v>1</v>
      </c>
      <c r="IC3">
        <v>9</v>
      </c>
    </row>
    <row r="4" spans="1:237" x14ac:dyDescent="0.35">
      <c r="A4" s="171">
        <v>44062.664363425924</v>
      </c>
      <c r="B4" t="s">
        <v>2551</v>
      </c>
      <c r="C4" s="2"/>
      <c r="E4" t="s">
        <v>1831</v>
      </c>
      <c r="F4" t="s">
        <v>1824</v>
      </c>
      <c r="G4" t="s">
        <v>1831</v>
      </c>
      <c r="H4" t="s">
        <v>1824</v>
      </c>
      <c r="I4" t="s">
        <v>9</v>
      </c>
      <c r="J4" t="s">
        <v>9</v>
      </c>
      <c r="K4" t="s">
        <v>2112</v>
      </c>
      <c r="L4" t="s">
        <v>7</v>
      </c>
      <c r="N4" t="s">
        <v>7</v>
      </c>
      <c r="Q4" t="s">
        <v>20</v>
      </c>
      <c r="R4" t="s">
        <v>40</v>
      </c>
      <c r="S4" t="s">
        <v>20</v>
      </c>
      <c r="T4" t="s">
        <v>20</v>
      </c>
      <c r="U4" t="s">
        <v>20</v>
      </c>
      <c r="V4" t="s">
        <v>80</v>
      </c>
      <c r="W4" t="s">
        <v>20</v>
      </c>
      <c r="X4" t="s">
        <v>20</v>
      </c>
      <c r="Y4" t="s">
        <v>20</v>
      </c>
      <c r="Z4" t="s">
        <v>349</v>
      </c>
      <c r="AA4" t="s">
        <v>7</v>
      </c>
      <c r="AC4" t="s">
        <v>9</v>
      </c>
      <c r="AD4" t="s">
        <v>2113</v>
      </c>
      <c r="AE4" t="s">
        <v>7</v>
      </c>
      <c r="AF4" t="s">
        <v>20</v>
      </c>
      <c r="AH4" t="s">
        <v>7</v>
      </c>
      <c r="AJ4">
        <v>0</v>
      </c>
      <c r="AK4">
        <v>0</v>
      </c>
      <c r="AL4">
        <v>0</v>
      </c>
      <c r="AM4">
        <v>0</v>
      </c>
      <c r="AN4">
        <v>5</v>
      </c>
      <c r="AO4">
        <v>45</v>
      </c>
      <c r="AP4">
        <v>960</v>
      </c>
      <c r="AQ4">
        <v>3</v>
      </c>
      <c r="AR4">
        <v>2</v>
      </c>
      <c r="AS4">
        <v>3</v>
      </c>
      <c r="AT4">
        <v>3</v>
      </c>
      <c r="AU4">
        <v>2</v>
      </c>
      <c r="AV4">
        <v>1</v>
      </c>
      <c r="AW4">
        <v>3</v>
      </c>
      <c r="AX4">
        <v>2</v>
      </c>
      <c r="AY4">
        <v>1</v>
      </c>
      <c r="AZ4">
        <v>2</v>
      </c>
      <c r="BA4">
        <v>2</v>
      </c>
      <c r="BB4">
        <v>1</v>
      </c>
      <c r="BC4">
        <v>1</v>
      </c>
      <c r="BD4">
        <v>2</v>
      </c>
      <c r="BE4">
        <v>2</v>
      </c>
      <c r="BF4">
        <v>2</v>
      </c>
      <c r="BG4">
        <v>2</v>
      </c>
      <c r="BH4">
        <v>1</v>
      </c>
      <c r="BI4">
        <v>1</v>
      </c>
      <c r="BJ4">
        <v>1</v>
      </c>
      <c r="BK4">
        <v>2</v>
      </c>
      <c r="BL4">
        <v>0</v>
      </c>
      <c r="BM4">
        <v>2</v>
      </c>
      <c r="BN4">
        <v>1</v>
      </c>
      <c r="BO4">
        <v>0</v>
      </c>
      <c r="BP4">
        <v>1</v>
      </c>
      <c r="BQ4">
        <v>0</v>
      </c>
      <c r="BR4">
        <v>0</v>
      </c>
      <c r="BS4">
        <v>0</v>
      </c>
      <c r="BT4">
        <v>0</v>
      </c>
      <c r="BU4">
        <v>0</v>
      </c>
      <c r="BV4">
        <v>0</v>
      </c>
      <c r="BW4">
        <v>0</v>
      </c>
      <c r="BX4">
        <v>0</v>
      </c>
      <c r="BY4">
        <v>1</v>
      </c>
      <c r="BZ4">
        <v>3</v>
      </c>
      <c r="CA4">
        <v>1</v>
      </c>
      <c r="CB4">
        <v>3</v>
      </c>
      <c r="CC4">
        <v>0</v>
      </c>
      <c r="CD4">
        <v>0</v>
      </c>
      <c r="CE4">
        <v>0</v>
      </c>
      <c r="CF4">
        <v>2</v>
      </c>
      <c r="CG4">
        <v>0</v>
      </c>
      <c r="CH4">
        <v>0</v>
      </c>
      <c r="CI4">
        <v>0</v>
      </c>
      <c r="CJ4">
        <v>3</v>
      </c>
      <c r="CK4">
        <v>2</v>
      </c>
      <c r="CL4">
        <v>0</v>
      </c>
      <c r="CM4">
        <v>2</v>
      </c>
      <c r="CN4">
        <v>0</v>
      </c>
      <c r="CO4">
        <v>0</v>
      </c>
      <c r="CP4">
        <v>0</v>
      </c>
      <c r="CQ4">
        <v>0</v>
      </c>
      <c r="CR4">
        <v>0</v>
      </c>
      <c r="CS4">
        <v>0</v>
      </c>
      <c r="CT4">
        <v>1</v>
      </c>
      <c r="CU4">
        <v>0</v>
      </c>
      <c r="CV4">
        <v>4</v>
      </c>
      <c r="CW4">
        <v>3</v>
      </c>
      <c r="CX4">
        <v>2</v>
      </c>
      <c r="CY4">
        <v>4</v>
      </c>
      <c r="CZ4">
        <v>3</v>
      </c>
      <c r="DA4">
        <v>4</v>
      </c>
      <c r="DB4">
        <v>2</v>
      </c>
      <c r="DC4">
        <v>3</v>
      </c>
      <c r="DD4">
        <v>2</v>
      </c>
      <c r="DE4">
        <v>3</v>
      </c>
      <c r="DF4">
        <v>1</v>
      </c>
      <c r="DG4">
        <v>2</v>
      </c>
      <c r="DH4">
        <v>4</v>
      </c>
      <c r="DI4">
        <v>2</v>
      </c>
      <c r="DJ4">
        <v>3</v>
      </c>
      <c r="DK4">
        <v>3</v>
      </c>
      <c r="DL4">
        <v>3</v>
      </c>
      <c r="DM4">
        <v>4</v>
      </c>
      <c r="DN4">
        <v>4</v>
      </c>
      <c r="DO4">
        <v>4</v>
      </c>
      <c r="DP4" s="172">
        <v>0.47916666666666669</v>
      </c>
      <c r="DQ4" t="s">
        <v>571</v>
      </c>
      <c r="DR4" s="172">
        <v>0.29166666666666669</v>
      </c>
      <c r="DS4">
        <v>5</v>
      </c>
      <c r="DT4" t="s">
        <v>69</v>
      </c>
      <c r="DU4" t="s">
        <v>69</v>
      </c>
      <c r="DV4" t="s">
        <v>103</v>
      </c>
      <c r="DW4" t="s">
        <v>26</v>
      </c>
      <c r="DX4" t="s">
        <v>26</v>
      </c>
      <c r="DY4" t="s">
        <v>103</v>
      </c>
      <c r="DZ4" t="s">
        <v>69</v>
      </c>
      <c r="EA4" t="s">
        <v>26</v>
      </c>
      <c r="EB4" t="s">
        <v>69</v>
      </c>
      <c r="EC4" t="s">
        <v>2116</v>
      </c>
      <c r="ED4" t="s">
        <v>26</v>
      </c>
      <c r="EE4" t="s">
        <v>26</v>
      </c>
      <c r="EF4" t="s">
        <v>24</v>
      </c>
      <c r="EG4" t="s">
        <v>65</v>
      </c>
      <c r="EH4">
        <v>20</v>
      </c>
      <c r="EI4" t="s">
        <v>9</v>
      </c>
      <c r="EJ4" t="s">
        <v>9</v>
      </c>
      <c r="EL4" t="s">
        <v>96</v>
      </c>
      <c r="EM4" t="s">
        <v>96</v>
      </c>
      <c r="EN4">
        <v>5</v>
      </c>
      <c r="EO4">
        <v>3</v>
      </c>
      <c r="EP4">
        <v>3</v>
      </c>
      <c r="EQ4">
        <v>1</v>
      </c>
      <c r="ER4" t="s">
        <v>1346</v>
      </c>
      <c r="ES4" t="s">
        <v>16</v>
      </c>
      <c r="ET4" t="s">
        <v>18</v>
      </c>
      <c r="EU4" t="s">
        <v>19</v>
      </c>
      <c r="EV4" t="s">
        <v>20</v>
      </c>
      <c r="EW4">
        <v>4</v>
      </c>
      <c r="EX4">
        <v>4</v>
      </c>
      <c r="EY4">
        <v>4</v>
      </c>
      <c r="EZ4">
        <v>4</v>
      </c>
      <c r="FA4" t="s">
        <v>2117</v>
      </c>
      <c r="FB4" t="s">
        <v>14</v>
      </c>
      <c r="FC4" t="s">
        <v>9</v>
      </c>
      <c r="FD4" t="s">
        <v>94</v>
      </c>
      <c r="FE4" t="s">
        <v>58</v>
      </c>
      <c r="FF4" t="s">
        <v>7</v>
      </c>
      <c r="FG4" t="s">
        <v>7</v>
      </c>
      <c r="FH4" t="s">
        <v>7</v>
      </c>
      <c r="FI4" t="s">
        <v>143</v>
      </c>
      <c r="FJ4" t="s">
        <v>92</v>
      </c>
      <c r="FN4" t="s">
        <v>2118</v>
      </c>
      <c r="FO4" t="s">
        <v>9</v>
      </c>
      <c r="FP4" t="s">
        <v>9</v>
      </c>
      <c r="FQ4" t="s">
        <v>9</v>
      </c>
      <c r="FS4" t="s">
        <v>7</v>
      </c>
      <c r="FT4" t="s">
        <v>7</v>
      </c>
      <c r="FX4" t="s">
        <v>90</v>
      </c>
      <c r="GD4">
        <v>7</v>
      </c>
      <c r="GG4" t="s">
        <v>5</v>
      </c>
      <c r="GO4" t="s">
        <v>4</v>
      </c>
      <c r="GS4" t="s">
        <v>336</v>
      </c>
      <c r="GT4" t="s">
        <v>1</v>
      </c>
      <c r="GU4" t="s">
        <v>1</v>
      </c>
      <c r="GW4" t="s">
        <v>1</v>
      </c>
      <c r="HM4">
        <f t="shared" si="0"/>
        <v>56</v>
      </c>
      <c r="HN4">
        <f t="shared" si="1"/>
        <v>3</v>
      </c>
      <c r="HO4" s="1">
        <f t="shared" si="2"/>
        <v>0</v>
      </c>
      <c r="HP4" s="1">
        <f t="shared" si="3"/>
        <v>1</v>
      </c>
      <c r="HQ4" s="1">
        <f t="shared" si="4"/>
        <v>10</v>
      </c>
      <c r="HR4" s="1">
        <f t="shared" si="5"/>
        <v>0</v>
      </c>
      <c r="HS4" s="1">
        <f t="shared" si="6"/>
        <v>10</v>
      </c>
      <c r="HT4" s="1">
        <f t="shared" si="7"/>
        <v>49</v>
      </c>
      <c r="HU4" s="1">
        <f t="shared" si="8"/>
        <v>562.5</v>
      </c>
      <c r="HV4">
        <v>2</v>
      </c>
      <c r="HW4">
        <v>1</v>
      </c>
      <c r="HX4">
        <v>2</v>
      </c>
      <c r="HY4">
        <v>3</v>
      </c>
      <c r="HZ4">
        <v>1</v>
      </c>
      <c r="IA4">
        <v>0</v>
      </c>
      <c r="IB4">
        <v>1</v>
      </c>
      <c r="IC4">
        <v>10</v>
      </c>
    </row>
    <row r="5" spans="1:237" x14ac:dyDescent="0.35">
      <c r="A5" s="171">
        <v>44062.4762962963</v>
      </c>
      <c r="B5" t="s">
        <v>2552</v>
      </c>
      <c r="C5" s="2"/>
      <c r="E5" t="s">
        <v>1831</v>
      </c>
      <c r="F5" t="s">
        <v>1824</v>
      </c>
      <c r="G5" t="s">
        <v>1831</v>
      </c>
      <c r="H5" t="s">
        <v>1824</v>
      </c>
      <c r="I5" t="s">
        <v>9</v>
      </c>
      <c r="J5" t="s">
        <v>7</v>
      </c>
      <c r="L5" t="s">
        <v>7</v>
      </c>
      <c r="N5" t="s">
        <v>7</v>
      </c>
      <c r="Q5" t="s">
        <v>20</v>
      </c>
      <c r="R5" t="s">
        <v>40</v>
      </c>
      <c r="S5">
        <v>1</v>
      </c>
      <c r="T5" t="s">
        <v>20</v>
      </c>
      <c r="U5" t="s">
        <v>494</v>
      </c>
      <c r="V5" t="s">
        <v>39</v>
      </c>
      <c r="W5" t="s">
        <v>20</v>
      </c>
      <c r="X5" t="s">
        <v>79</v>
      </c>
      <c r="Y5">
        <v>2</v>
      </c>
      <c r="Z5" t="s">
        <v>38</v>
      </c>
      <c r="AA5" t="s">
        <v>9</v>
      </c>
      <c r="AB5" t="s">
        <v>2032</v>
      </c>
      <c r="AC5" t="s">
        <v>7</v>
      </c>
      <c r="AE5" t="s">
        <v>9</v>
      </c>
      <c r="AF5" t="s">
        <v>172</v>
      </c>
      <c r="AG5" t="s">
        <v>34</v>
      </c>
      <c r="AH5" t="s">
        <v>7</v>
      </c>
      <c r="AJ5">
        <v>7</v>
      </c>
      <c r="AK5">
        <v>60</v>
      </c>
      <c r="AL5">
        <v>7</v>
      </c>
      <c r="AM5">
        <v>30</v>
      </c>
      <c r="AN5">
        <v>7</v>
      </c>
      <c r="AO5">
        <v>30</v>
      </c>
      <c r="AP5">
        <v>300</v>
      </c>
      <c r="AQ5">
        <v>4</v>
      </c>
      <c r="AR5">
        <v>4</v>
      </c>
      <c r="AS5">
        <v>1</v>
      </c>
      <c r="AT5">
        <v>1</v>
      </c>
      <c r="AU5">
        <v>4</v>
      </c>
      <c r="AV5">
        <v>1</v>
      </c>
      <c r="AW5">
        <v>1</v>
      </c>
      <c r="AX5">
        <v>4</v>
      </c>
      <c r="AY5">
        <v>1</v>
      </c>
      <c r="AZ5">
        <v>4</v>
      </c>
      <c r="BA5">
        <v>4</v>
      </c>
      <c r="BB5">
        <v>1</v>
      </c>
      <c r="BC5">
        <v>1</v>
      </c>
      <c r="BD5">
        <v>1</v>
      </c>
      <c r="BE5">
        <v>4</v>
      </c>
      <c r="BF5">
        <v>4</v>
      </c>
      <c r="BG5">
        <v>1</v>
      </c>
      <c r="BH5">
        <v>1</v>
      </c>
      <c r="BI5">
        <v>4</v>
      </c>
      <c r="BJ5">
        <v>4</v>
      </c>
      <c r="BK5">
        <v>0</v>
      </c>
      <c r="BL5">
        <v>0</v>
      </c>
      <c r="BM5">
        <v>0</v>
      </c>
      <c r="BN5">
        <v>0</v>
      </c>
      <c r="BO5">
        <v>4</v>
      </c>
      <c r="BP5">
        <v>0</v>
      </c>
      <c r="BQ5">
        <v>0</v>
      </c>
      <c r="BR5">
        <v>0</v>
      </c>
      <c r="BS5">
        <v>4</v>
      </c>
      <c r="BT5">
        <v>0</v>
      </c>
      <c r="BU5">
        <v>0</v>
      </c>
      <c r="BV5">
        <v>0</v>
      </c>
      <c r="BW5">
        <v>4</v>
      </c>
      <c r="BX5">
        <v>0</v>
      </c>
      <c r="BY5">
        <v>0</v>
      </c>
      <c r="BZ5">
        <v>0</v>
      </c>
      <c r="CA5">
        <v>0</v>
      </c>
      <c r="CB5">
        <v>0</v>
      </c>
      <c r="CC5">
        <v>0</v>
      </c>
      <c r="CD5">
        <v>0</v>
      </c>
      <c r="CE5">
        <v>0</v>
      </c>
      <c r="CF5">
        <v>0</v>
      </c>
      <c r="CG5">
        <v>0</v>
      </c>
      <c r="CH5">
        <v>4</v>
      </c>
      <c r="CI5">
        <v>0</v>
      </c>
      <c r="CJ5">
        <v>0</v>
      </c>
      <c r="CK5">
        <v>0</v>
      </c>
      <c r="CL5">
        <v>0</v>
      </c>
      <c r="CM5">
        <v>0</v>
      </c>
      <c r="CN5">
        <v>0</v>
      </c>
      <c r="CO5">
        <v>0</v>
      </c>
      <c r="CP5">
        <v>4</v>
      </c>
      <c r="CQ5">
        <v>0</v>
      </c>
      <c r="CR5">
        <v>0</v>
      </c>
      <c r="CS5">
        <v>4</v>
      </c>
      <c r="CT5">
        <v>0</v>
      </c>
      <c r="CU5">
        <v>0</v>
      </c>
      <c r="CV5">
        <v>1</v>
      </c>
      <c r="CW5">
        <v>1</v>
      </c>
      <c r="CX5">
        <v>1</v>
      </c>
      <c r="CY5">
        <v>1</v>
      </c>
      <c r="CZ5">
        <v>1</v>
      </c>
      <c r="DA5">
        <v>1</v>
      </c>
      <c r="DB5">
        <v>1</v>
      </c>
      <c r="DC5">
        <v>1</v>
      </c>
      <c r="DD5">
        <v>1</v>
      </c>
      <c r="DE5">
        <v>1</v>
      </c>
      <c r="DF5">
        <v>1</v>
      </c>
      <c r="DG5">
        <v>1</v>
      </c>
      <c r="DH5">
        <v>1</v>
      </c>
      <c r="DI5">
        <v>1</v>
      </c>
      <c r="DJ5">
        <v>1</v>
      </c>
      <c r="DK5">
        <v>1</v>
      </c>
      <c r="DL5">
        <v>1</v>
      </c>
      <c r="DM5">
        <v>1</v>
      </c>
      <c r="DN5">
        <v>1</v>
      </c>
      <c r="DO5">
        <v>1</v>
      </c>
      <c r="DP5" s="172">
        <v>0.97916666666666663</v>
      </c>
      <c r="DQ5" t="s">
        <v>732</v>
      </c>
      <c r="DR5" s="172">
        <v>0.3125</v>
      </c>
      <c r="DS5">
        <v>8</v>
      </c>
      <c r="DT5" t="s">
        <v>26</v>
      </c>
      <c r="DU5" t="s">
        <v>26</v>
      </c>
      <c r="DV5" t="s">
        <v>26</v>
      </c>
      <c r="DW5" t="s">
        <v>26</v>
      </c>
      <c r="DX5" t="s">
        <v>26</v>
      </c>
      <c r="DY5" t="s">
        <v>26</v>
      </c>
      <c r="DZ5" t="s">
        <v>26</v>
      </c>
      <c r="EA5" t="s">
        <v>26</v>
      </c>
      <c r="EB5" t="s">
        <v>26</v>
      </c>
      <c r="EC5" t="s">
        <v>297</v>
      </c>
      <c r="ED5" t="s">
        <v>26</v>
      </c>
      <c r="EE5" t="s">
        <v>26</v>
      </c>
      <c r="EF5" t="s">
        <v>66</v>
      </c>
      <c r="EG5" t="s">
        <v>23</v>
      </c>
      <c r="EH5">
        <v>100</v>
      </c>
      <c r="EI5" t="s">
        <v>7</v>
      </c>
      <c r="EJ5" t="s">
        <v>7</v>
      </c>
      <c r="EL5" t="s">
        <v>21</v>
      </c>
      <c r="EM5" t="s">
        <v>21</v>
      </c>
      <c r="EN5">
        <v>3</v>
      </c>
      <c r="EO5">
        <v>4</v>
      </c>
      <c r="EP5">
        <v>4</v>
      </c>
      <c r="EQ5">
        <v>1</v>
      </c>
      <c r="ER5" t="s">
        <v>19</v>
      </c>
      <c r="ES5" t="s">
        <v>16</v>
      </c>
      <c r="ET5" t="s">
        <v>20</v>
      </c>
      <c r="EU5" t="s">
        <v>20</v>
      </c>
      <c r="EV5" t="s">
        <v>20</v>
      </c>
      <c r="EW5">
        <v>3</v>
      </c>
      <c r="EX5">
        <v>2</v>
      </c>
      <c r="EY5">
        <v>2</v>
      </c>
      <c r="EZ5">
        <v>5</v>
      </c>
      <c r="FB5" t="s">
        <v>58</v>
      </c>
      <c r="FC5" t="s">
        <v>9</v>
      </c>
      <c r="FD5" t="s">
        <v>14</v>
      </c>
      <c r="FE5" t="s">
        <v>14</v>
      </c>
      <c r="FF5" t="s">
        <v>13</v>
      </c>
      <c r="FG5" t="s">
        <v>13</v>
      </c>
      <c r="FH5" t="s">
        <v>7</v>
      </c>
      <c r="FI5" t="s">
        <v>12</v>
      </c>
      <c r="FJ5" t="s">
        <v>11</v>
      </c>
      <c r="FK5" t="s">
        <v>7</v>
      </c>
      <c r="FL5" t="s">
        <v>7</v>
      </c>
      <c r="FN5" t="s">
        <v>730</v>
      </c>
      <c r="FO5" t="s">
        <v>7</v>
      </c>
      <c r="FP5" t="s">
        <v>7</v>
      </c>
      <c r="FQ5" t="s">
        <v>9</v>
      </c>
      <c r="FR5" t="s">
        <v>8</v>
      </c>
      <c r="FS5" t="s">
        <v>7</v>
      </c>
      <c r="FT5" t="s">
        <v>7</v>
      </c>
      <c r="FV5" t="s">
        <v>7</v>
      </c>
      <c r="FW5" t="s">
        <v>7</v>
      </c>
      <c r="FX5" t="s">
        <v>308</v>
      </c>
      <c r="GA5">
        <v>9</v>
      </c>
      <c r="GG5" t="s">
        <v>5</v>
      </c>
      <c r="GW5" t="s">
        <v>54</v>
      </c>
      <c r="HA5" t="s">
        <v>141</v>
      </c>
      <c r="HB5" t="s">
        <v>1</v>
      </c>
      <c r="HC5" t="s">
        <v>1</v>
      </c>
      <c r="HE5" t="s">
        <v>1</v>
      </c>
      <c r="HM5">
        <f t="shared" si="0"/>
        <v>19</v>
      </c>
      <c r="HN5">
        <f t="shared" si="1"/>
        <v>0</v>
      </c>
      <c r="HO5" s="1">
        <f t="shared" si="2"/>
        <v>24</v>
      </c>
      <c r="HP5" s="1">
        <f t="shared" si="3"/>
        <v>0</v>
      </c>
      <c r="HQ5" s="1">
        <f t="shared" si="4"/>
        <v>0</v>
      </c>
      <c r="HR5" s="1">
        <f t="shared" si="5"/>
        <v>0</v>
      </c>
      <c r="HS5" s="1">
        <f t="shared" si="6"/>
        <v>0</v>
      </c>
      <c r="HT5" s="1">
        <f t="shared" si="7"/>
        <v>20</v>
      </c>
      <c r="HU5" s="1">
        <f t="shared" si="8"/>
        <v>4725</v>
      </c>
      <c r="HV5">
        <v>0</v>
      </c>
      <c r="HW5">
        <v>0</v>
      </c>
      <c r="HX5">
        <v>0</v>
      </c>
      <c r="HY5">
        <v>0</v>
      </c>
      <c r="HZ5">
        <v>0</v>
      </c>
      <c r="IA5">
        <v>0</v>
      </c>
      <c r="IB5">
        <v>0</v>
      </c>
      <c r="IC5">
        <v>0</v>
      </c>
    </row>
    <row r="6" spans="1:237" x14ac:dyDescent="0.35">
      <c r="A6" s="171">
        <v>44062.512291666666</v>
      </c>
      <c r="B6" t="s">
        <v>2554</v>
      </c>
      <c r="C6" s="2"/>
      <c r="E6" t="s">
        <v>1823</v>
      </c>
      <c r="F6" t="s">
        <v>1824</v>
      </c>
      <c r="G6" t="s">
        <v>1823</v>
      </c>
      <c r="H6" t="s">
        <v>1824</v>
      </c>
      <c r="I6" t="s">
        <v>9</v>
      </c>
      <c r="J6" t="s">
        <v>7</v>
      </c>
      <c r="L6" t="s">
        <v>9</v>
      </c>
      <c r="M6" t="s">
        <v>351</v>
      </c>
      <c r="N6" t="s">
        <v>7</v>
      </c>
      <c r="P6" t="s">
        <v>20</v>
      </c>
      <c r="Q6" t="s">
        <v>20</v>
      </c>
      <c r="R6" t="s">
        <v>40</v>
      </c>
      <c r="S6" t="s">
        <v>20</v>
      </c>
      <c r="T6" t="s">
        <v>20</v>
      </c>
      <c r="U6" t="s">
        <v>20</v>
      </c>
      <c r="V6" t="s">
        <v>39</v>
      </c>
      <c r="W6" t="s">
        <v>20</v>
      </c>
      <c r="X6" t="s">
        <v>20</v>
      </c>
      <c r="Y6" t="s">
        <v>20</v>
      </c>
      <c r="Z6" t="s">
        <v>133</v>
      </c>
      <c r="AA6" t="s">
        <v>9</v>
      </c>
      <c r="AB6" t="s">
        <v>2053</v>
      </c>
      <c r="AC6" t="s">
        <v>9</v>
      </c>
      <c r="AD6" t="s">
        <v>2054</v>
      </c>
      <c r="AE6" t="s">
        <v>9</v>
      </c>
      <c r="AF6" t="s">
        <v>112</v>
      </c>
      <c r="AG6" t="s">
        <v>2055</v>
      </c>
      <c r="AH6" t="s">
        <v>9</v>
      </c>
      <c r="AI6" t="s">
        <v>2056</v>
      </c>
      <c r="AJ6">
        <v>5</v>
      </c>
      <c r="AK6">
        <v>240</v>
      </c>
      <c r="AL6">
        <v>2</v>
      </c>
      <c r="AM6">
        <v>60</v>
      </c>
      <c r="AN6">
        <v>4</v>
      </c>
      <c r="AO6">
        <v>60</v>
      </c>
      <c r="AP6">
        <v>360</v>
      </c>
      <c r="AQ6">
        <v>4</v>
      </c>
      <c r="AR6">
        <v>3</v>
      </c>
      <c r="AS6">
        <v>3</v>
      </c>
      <c r="AT6">
        <v>1</v>
      </c>
      <c r="AU6">
        <v>3</v>
      </c>
      <c r="AV6">
        <v>1</v>
      </c>
      <c r="AW6">
        <v>1</v>
      </c>
      <c r="AX6">
        <v>3</v>
      </c>
      <c r="AY6">
        <v>1</v>
      </c>
      <c r="AZ6">
        <v>3</v>
      </c>
      <c r="BA6">
        <v>4</v>
      </c>
      <c r="BB6">
        <v>1</v>
      </c>
      <c r="BC6">
        <v>1</v>
      </c>
      <c r="BD6">
        <v>1</v>
      </c>
      <c r="BE6">
        <v>3</v>
      </c>
      <c r="BF6">
        <v>3</v>
      </c>
      <c r="BG6">
        <v>3</v>
      </c>
      <c r="BH6">
        <v>3</v>
      </c>
      <c r="BI6">
        <v>3</v>
      </c>
      <c r="BJ6">
        <v>3</v>
      </c>
      <c r="BK6">
        <v>1</v>
      </c>
      <c r="BL6">
        <v>1</v>
      </c>
      <c r="BM6">
        <v>3</v>
      </c>
      <c r="BN6">
        <v>1</v>
      </c>
      <c r="BO6">
        <v>3</v>
      </c>
      <c r="BP6">
        <v>3</v>
      </c>
      <c r="BQ6">
        <v>3</v>
      </c>
      <c r="BR6">
        <v>1</v>
      </c>
      <c r="BS6">
        <v>3</v>
      </c>
      <c r="BT6">
        <v>1</v>
      </c>
      <c r="BU6">
        <v>1</v>
      </c>
      <c r="BV6">
        <v>1</v>
      </c>
      <c r="BW6">
        <v>3</v>
      </c>
      <c r="BX6">
        <v>1</v>
      </c>
      <c r="BY6">
        <v>3</v>
      </c>
      <c r="BZ6">
        <v>1</v>
      </c>
      <c r="CA6">
        <v>1</v>
      </c>
      <c r="CB6">
        <v>1</v>
      </c>
      <c r="CC6">
        <v>3</v>
      </c>
      <c r="CD6">
        <v>1</v>
      </c>
      <c r="CE6">
        <v>3</v>
      </c>
      <c r="CF6">
        <v>1</v>
      </c>
      <c r="CG6">
        <v>0</v>
      </c>
      <c r="CH6">
        <v>3</v>
      </c>
      <c r="CI6">
        <v>1</v>
      </c>
      <c r="CJ6">
        <v>0</v>
      </c>
      <c r="CK6">
        <v>1</v>
      </c>
      <c r="CL6">
        <v>1</v>
      </c>
      <c r="CM6">
        <v>3</v>
      </c>
      <c r="CN6">
        <v>1</v>
      </c>
      <c r="CO6">
        <v>1</v>
      </c>
      <c r="CP6">
        <v>3</v>
      </c>
      <c r="CQ6">
        <v>0</v>
      </c>
      <c r="CR6">
        <v>1</v>
      </c>
      <c r="CS6">
        <v>3</v>
      </c>
      <c r="CT6">
        <v>3</v>
      </c>
      <c r="CU6">
        <v>1</v>
      </c>
      <c r="CV6">
        <v>3</v>
      </c>
      <c r="CW6">
        <v>3</v>
      </c>
      <c r="CX6">
        <v>1</v>
      </c>
      <c r="CY6">
        <v>3</v>
      </c>
      <c r="CZ6">
        <v>1</v>
      </c>
      <c r="DA6">
        <v>1</v>
      </c>
      <c r="DB6">
        <v>1</v>
      </c>
      <c r="DC6">
        <v>3</v>
      </c>
      <c r="DD6">
        <v>1</v>
      </c>
      <c r="DE6">
        <v>3</v>
      </c>
      <c r="DF6">
        <v>1</v>
      </c>
      <c r="DG6">
        <v>3</v>
      </c>
      <c r="DH6">
        <v>1</v>
      </c>
      <c r="DI6">
        <v>3</v>
      </c>
      <c r="DJ6">
        <v>3</v>
      </c>
      <c r="DK6">
        <v>3</v>
      </c>
      <c r="DL6">
        <v>1</v>
      </c>
      <c r="DM6">
        <v>1</v>
      </c>
      <c r="DN6">
        <v>1</v>
      </c>
      <c r="DO6">
        <v>3</v>
      </c>
      <c r="DP6" s="172">
        <v>0.95833333333333337</v>
      </c>
      <c r="DQ6">
        <v>20</v>
      </c>
      <c r="DR6" s="172">
        <v>0.33333333333333331</v>
      </c>
      <c r="DS6">
        <v>7</v>
      </c>
      <c r="DT6" t="s">
        <v>26</v>
      </c>
      <c r="DU6" t="s">
        <v>103</v>
      </c>
      <c r="DV6" t="s">
        <v>26</v>
      </c>
      <c r="DW6" t="s">
        <v>26</v>
      </c>
      <c r="DX6" t="s">
        <v>26</v>
      </c>
      <c r="DY6" t="s">
        <v>26</v>
      </c>
      <c r="DZ6" t="s">
        <v>103</v>
      </c>
      <c r="EA6" t="s">
        <v>26</v>
      </c>
      <c r="EB6" t="s">
        <v>26</v>
      </c>
      <c r="EC6" t="s">
        <v>20</v>
      </c>
      <c r="ED6" t="s">
        <v>125</v>
      </c>
      <c r="EE6" t="s">
        <v>26</v>
      </c>
      <c r="EF6" t="s">
        <v>24</v>
      </c>
      <c r="EG6" t="s">
        <v>100</v>
      </c>
      <c r="EH6">
        <v>3</v>
      </c>
      <c r="EI6" t="s">
        <v>7</v>
      </c>
      <c r="EJ6" t="s">
        <v>7</v>
      </c>
      <c r="EL6" t="s">
        <v>96</v>
      </c>
      <c r="EM6" t="s">
        <v>96</v>
      </c>
      <c r="EN6">
        <v>4</v>
      </c>
      <c r="EO6">
        <v>2</v>
      </c>
      <c r="EP6">
        <v>3</v>
      </c>
      <c r="EQ6">
        <v>2</v>
      </c>
      <c r="ER6" t="s">
        <v>1346</v>
      </c>
      <c r="ES6" t="s">
        <v>19</v>
      </c>
      <c r="ET6" t="s">
        <v>20</v>
      </c>
      <c r="EU6" t="s">
        <v>20</v>
      </c>
      <c r="EV6" t="s">
        <v>20</v>
      </c>
      <c r="EW6">
        <v>1</v>
      </c>
      <c r="EX6">
        <v>2</v>
      </c>
      <c r="EY6">
        <v>3</v>
      </c>
      <c r="EZ6">
        <v>3</v>
      </c>
      <c r="FA6" t="s">
        <v>2057</v>
      </c>
      <c r="FB6" t="s">
        <v>14</v>
      </c>
      <c r="FC6" t="s">
        <v>7</v>
      </c>
      <c r="FD6" t="s">
        <v>14</v>
      </c>
      <c r="FE6" t="s">
        <v>94</v>
      </c>
      <c r="FF6" t="s">
        <v>7</v>
      </c>
      <c r="FG6" t="s">
        <v>7</v>
      </c>
      <c r="FH6" t="s">
        <v>7</v>
      </c>
      <c r="FI6" t="s">
        <v>143</v>
      </c>
      <c r="FJ6" t="s">
        <v>92</v>
      </c>
      <c r="FK6" t="s">
        <v>7</v>
      </c>
      <c r="FL6" t="s">
        <v>7</v>
      </c>
      <c r="FN6" t="s">
        <v>1903</v>
      </c>
      <c r="FO6" t="s">
        <v>7</v>
      </c>
      <c r="FP6" t="s">
        <v>7</v>
      </c>
      <c r="FQ6" t="s">
        <v>9</v>
      </c>
      <c r="FR6" t="s">
        <v>829</v>
      </c>
      <c r="FS6" t="s">
        <v>7</v>
      </c>
      <c r="FT6" t="s">
        <v>7</v>
      </c>
      <c r="FV6" t="s">
        <v>7</v>
      </c>
      <c r="FW6" t="s">
        <v>7</v>
      </c>
      <c r="FX6" t="s">
        <v>121</v>
      </c>
      <c r="FY6">
        <v>10</v>
      </c>
      <c r="GG6" t="s">
        <v>5</v>
      </c>
      <c r="GW6" t="s">
        <v>54</v>
      </c>
      <c r="GX6" t="s">
        <v>53</v>
      </c>
      <c r="GY6" t="s">
        <v>1</v>
      </c>
      <c r="HA6" t="s">
        <v>1</v>
      </c>
      <c r="HE6" t="s">
        <v>1</v>
      </c>
      <c r="HM6">
        <f t="shared" si="0"/>
        <v>37</v>
      </c>
      <c r="HN6">
        <f t="shared" si="1"/>
        <v>9</v>
      </c>
      <c r="HO6" s="1">
        <f t="shared" si="2"/>
        <v>18</v>
      </c>
      <c r="HP6" s="1">
        <f t="shared" si="3"/>
        <v>6</v>
      </c>
      <c r="HQ6" s="1">
        <f t="shared" si="4"/>
        <v>8</v>
      </c>
      <c r="HR6" s="1">
        <f t="shared" si="5"/>
        <v>13</v>
      </c>
      <c r="HS6" s="1">
        <f t="shared" si="6"/>
        <v>8</v>
      </c>
      <c r="HT6" s="1">
        <f t="shared" si="7"/>
        <v>34</v>
      </c>
      <c r="HU6" s="1">
        <f t="shared" si="8"/>
        <v>10680</v>
      </c>
      <c r="HV6">
        <v>1</v>
      </c>
      <c r="HW6">
        <v>1</v>
      </c>
      <c r="HX6">
        <v>1</v>
      </c>
      <c r="HY6">
        <v>2</v>
      </c>
      <c r="HZ6">
        <v>1</v>
      </c>
      <c r="IA6">
        <v>2</v>
      </c>
      <c r="IB6">
        <v>1</v>
      </c>
      <c r="IC6">
        <v>9</v>
      </c>
    </row>
    <row r="7" spans="1:237" x14ac:dyDescent="0.35">
      <c r="A7" s="171">
        <v>44062.518657407411</v>
      </c>
      <c r="B7" t="s">
        <v>2557</v>
      </c>
      <c r="C7" s="2"/>
      <c r="E7" t="s">
        <v>1831</v>
      </c>
      <c r="F7" t="s">
        <v>2058</v>
      </c>
      <c r="G7" t="s">
        <v>1831</v>
      </c>
      <c r="H7" t="s">
        <v>2058</v>
      </c>
      <c r="I7" t="s">
        <v>9</v>
      </c>
      <c r="J7" t="s">
        <v>9</v>
      </c>
      <c r="K7" t="s">
        <v>2059</v>
      </c>
      <c r="L7" t="s">
        <v>7</v>
      </c>
      <c r="N7" t="s">
        <v>9</v>
      </c>
      <c r="O7" t="s">
        <v>2060</v>
      </c>
      <c r="P7" t="s">
        <v>845</v>
      </c>
      <c r="Q7" t="s">
        <v>20</v>
      </c>
      <c r="R7" t="s">
        <v>40</v>
      </c>
      <c r="S7">
        <v>1</v>
      </c>
      <c r="T7">
        <v>4</v>
      </c>
      <c r="U7" t="s">
        <v>20</v>
      </c>
      <c r="V7" t="s">
        <v>39</v>
      </c>
      <c r="W7" t="s">
        <v>79</v>
      </c>
      <c r="X7" t="s">
        <v>20</v>
      </c>
      <c r="Y7" t="s">
        <v>20</v>
      </c>
      <c r="Z7" t="s">
        <v>38</v>
      </c>
      <c r="AA7" t="s">
        <v>7</v>
      </c>
      <c r="AC7" t="s">
        <v>7</v>
      </c>
      <c r="AE7" t="s">
        <v>9</v>
      </c>
      <c r="AF7" t="s">
        <v>132</v>
      </c>
      <c r="AG7" t="s">
        <v>256</v>
      </c>
      <c r="AH7" t="s">
        <v>9</v>
      </c>
      <c r="AI7" t="s">
        <v>2061</v>
      </c>
      <c r="AJ7">
        <v>5</v>
      </c>
      <c r="AK7">
        <v>40</v>
      </c>
      <c r="AL7">
        <v>4</v>
      </c>
      <c r="AM7">
        <v>30</v>
      </c>
      <c r="AN7">
        <v>2</v>
      </c>
      <c r="AO7">
        <v>60</v>
      </c>
      <c r="AP7">
        <v>300</v>
      </c>
      <c r="AQ7">
        <v>2</v>
      </c>
      <c r="AR7">
        <v>2</v>
      </c>
      <c r="AS7">
        <v>4</v>
      </c>
      <c r="AT7">
        <v>4</v>
      </c>
      <c r="AU7">
        <v>2</v>
      </c>
      <c r="AV7">
        <v>3</v>
      </c>
      <c r="AW7">
        <v>4</v>
      </c>
      <c r="AX7">
        <v>1</v>
      </c>
      <c r="AY7">
        <v>2</v>
      </c>
      <c r="AZ7">
        <v>2</v>
      </c>
      <c r="BA7">
        <v>2</v>
      </c>
      <c r="BB7">
        <v>3</v>
      </c>
      <c r="BC7">
        <v>3</v>
      </c>
      <c r="BD7">
        <v>3</v>
      </c>
      <c r="BE7">
        <v>2</v>
      </c>
      <c r="BF7">
        <v>1</v>
      </c>
      <c r="BG7">
        <v>3</v>
      </c>
      <c r="BH7">
        <v>3</v>
      </c>
      <c r="BI7">
        <v>2</v>
      </c>
      <c r="BJ7">
        <v>2</v>
      </c>
      <c r="BK7">
        <v>4</v>
      </c>
      <c r="BL7">
        <v>3</v>
      </c>
      <c r="BM7">
        <v>3</v>
      </c>
      <c r="BN7">
        <v>3</v>
      </c>
      <c r="BO7">
        <v>1</v>
      </c>
      <c r="BP7">
        <v>3</v>
      </c>
      <c r="BQ7">
        <v>4</v>
      </c>
      <c r="BR7">
        <v>3</v>
      </c>
      <c r="BS7">
        <v>3</v>
      </c>
      <c r="BT7">
        <v>3</v>
      </c>
      <c r="BU7">
        <v>3</v>
      </c>
      <c r="BV7">
        <v>3</v>
      </c>
      <c r="BW7">
        <v>1</v>
      </c>
      <c r="BX7">
        <v>2</v>
      </c>
      <c r="BY7">
        <v>4</v>
      </c>
      <c r="BZ7">
        <v>4</v>
      </c>
      <c r="CA7">
        <v>3</v>
      </c>
      <c r="CB7">
        <v>2</v>
      </c>
      <c r="CC7">
        <v>4</v>
      </c>
      <c r="CD7">
        <v>3</v>
      </c>
      <c r="CE7">
        <v>4</v>
      </c>
      <c r="CF7">
        <v>4</v>
      </c>
      <c r="CG7">
        <v>1</v>
      </c>
      <c r="CH7">
        <v>2</v>
      </c>
      <c r="CI7">
        <v>3</v>
      </c>
      <c r="CJ7">
        <v>3</v>
      </c>
      <c r="CK7">
        <v>4</v>
      </c>
      <c r="CL7">
        <v>3</v>
      </c>
      <c r="CM7">
        <v>3</v>
      </c>
      <c r="CN7">
        <v>3</v>
      </c>
      <c r="CO7">
        <v>2</v>
      </c>
      <c r="CP7">
        <v>1</v>
      </c>
      <c r="CQ7">
        <v>1</v>
      </c>
      <c r="CR7">
        <v>1</v>
      </c>
      <c r="CS7">
        <v>1</v>
      </c>
      <c r="CT7">
        <v>4</v>
      </c>
      <c r="CU7">
        <v>1</v>
      </c>
      <c r="CV7">
        <v>3</v>
      </c>
      <c r="CW7">
        <v>2</v>
      </c>
      <c r="CX7">
        <v>2</v>
      </c>
      <c r="CY7">
        <v>2</v>
      </c>
      <c r="CZ7">
        <v>4</v>
      </c>
      <c r="DA7">
        <v>3</v>
      </c>
      <c r="DB7">
        <v>2</v>
      </c>
      <c r="DC7">
        <v>2</v>
      </c>
      <c r="DD7">
        <v>2</v>
      </c>
      <c r="DE7">
        <v>3</v>
      </c>
      <c r="DF7">
        <v>1</v>
      </c>
      <c r="DG7">
        <v>3</v>
      </c>
      <c r="DH7">
        <v>3</v>
      </c>
      <c r="DI7">
        <v>3</v>
      </c>
      <c r="DJ7">
        <v>3</v>
      </c>
      <c r="DK7">
        <v>3</v>
      </c>
      <c r="DL7">
        <v>3</v>
      </c>
      <c r="DM7">
        <v>3</v>
      </c>
      <c r="DN7">
        <v>3</v>
      </c>
      <c r="DO7">
        <v>3</v>
      </c>
      <c r="DP7" s="172">
        <v>0.97916666666666663</v>
      </c>
      <c r="DQ7">
        <v>15</v>
      </c>
      <c r="DR7" s="172">
        <v>0.3125</v>
      </c>
      <c r="DS7">
        <v>7</v>
      </c>
      <c r="DT7" t="s">
        <v>69</v>
      </c>
      <c r="DU7" t="s">
        <v>69</v>
      </c>
      <c r="DV7" t="s">
        <v>103</v>
      </c>
      <c r="DW7" t="s">
        <v>26</v>
      </c>
      <c r="DX7" t="s">
        <v>26</v>
      </c>
      <c r="DY7" t="s">
        <v>26</v>
      </c>
      <c r="DZ7" t="s">
        <v>69</v>
      </c>
      <c r="EA7" t="s">
        <v>69</v>
      </c>
      <c r="EB7" t="s">
        <v>26</v>
      </c>
      <c r="EC7" t="s">
        <v>7</v>
      </c>
      <c r="ED7" t="s">
        <v>26</v>
      </c>
      <c r="EE7" t="s">
        <v>25</v>
      </c>
      <c r="EF7" t="s">
        <v>101</v>
      </c>
      <c r="EG7" t="s">
        <v>100</v>
      </c>
      <c r="EH7">
        <v>60</v>
      </c>
      <c r="EI7" t="s">
        <v>7</v>
      </c>
      <c r="EJ7" t="s">
        <v>7</v>
      </c>
      <c r="EL7" t="s">
        <v>60</v>
      </c>
      <c r="EM7" t="s">
        <v>22</v>
      </c>
      <c r="EN7">
        <v>5</v>
      </c>
      <c r="EO7">
        <v>1</v>
      </c>
      <c r="EP7">
        <v>3</v>
      </c>
      <c r="EQ7">
        <v>4</v>
      </c>
      <c r="ER7" t="s">
        <v>18</v>
      </c>
      <c r="ES7" t="s">
        <v>1346</v>
      </c>
      <c r="ET7" t="s">
        <v>16</v>
      </c>
      <c r="EU7" t="s">
        <v>19</v>
      </c>
      <c r="EV7" t="s">
        <v>20</v>
      </c>
      <c r="EW7">
        <v>1</v>
      </c>
      <c r="EX7">
        <v>3</v>
      </c>
      <c r="EY7">
        <v>1</v>
      </c>
      <c r="EZ7">
        <v>4</v>
      </c>
      <c r="FA7" t="s">
        <v>918</v>
      </c>
      <c r="FB7" t="s">
        <v>14</v>
      </c>
      <c r="FC7" t="s">
        <v>7</v>
      </c>
      <c r="FD7" t="s">
        <v>94</v>
      </c>
      <c r="FE7" t="s">
        <v>58</v>
      </c>
      <c r="FF7" t="s">
        <v>13</v>
      </c>
      <c r="FG7" t="s">
        <v>13</v>
      </c>
      <c r="FH7" t="s">
        <v>7</v>
      </c>
      <c r="FI7" t="s">
        <v>12</v>
      </c>
      <c r="FJ7" t="s">
        <v>11</v>
      </c>
      <c r="FK7" t="s">
        <v>7</v>
      </c>
      <c r="FL7" t="s">
        <v>7</v>
      </c>
      <c r="FM7">
        <v>0</v>
      </c>
      <c r="FN7" t="s">
        <v>1855</v>
      </c>
      <c r="FO7" t="s">
        <v>7</v>
      </c>
      <c r="FP7" t="s">
        <v>7</v>
      </c>
      <c r="FQ7" t="s">
        <v>9</v>
      </c>
      <c r="FR7" t="s">
        <v>8</v>
      </c>
      <c r="FS7" t="s">
        <v>7</v>
      </c>
      <c r="FT7" t="s">
        <v>7</v>
      </c>
      <c r="FV7" t="s">
        <v>7</v>
      </c>
      <c r="FW7" t="s">
        <v>7</v>
      </c>
      <c r="FX7" t="s">
        <v>55</v>
      </c>
      <c r="GF7">
        <v>7</v>
      </c>
      <c r="GG7" t="s">
        <v>5</v>
      </c>
      <c r="GW7" t="s">
        <v>54</v>
      </c>
      <c r="HA7" t="s">
        <v>141</v>
      </c>
      <c r="HC7" t="s">
        <v>293</v>
      </c>
      <c r="HD7" t="s">
        <v>486</v>
      </c>
      <c r="HE7" t="s">
        <v>1</v>
      </c>
      <c r="HM7">
        <f t="shared" si="0"/>
        <v>50</v>
      </c>
      <c r="HN7">
        <f t="shared" si="1"/>
        <v>14</v>
      </c>
      <c r="HO7" s="1">
        <f t="shared" si="2"/>
        <v>9</v>
      </c>
      <c r="HP7" s="1">
        <f t="shared" si="3"/>
        <v>19</v>
      </c>
      <c r="HQ7" s="1">
        <f t="shared" si="4"/>
        <v>23</v>
      </c>
      <c r="HR7" s="1">
        <f t="shared" si="5"/>
        <v>23</v>
      </c>
      <c r="HS7" s="1">
        <f t="shared" si="6"/>
        <v>12</v>
      </c>
      <c r="HT7" s="1">
        <f t="shared" si="7"/>
        <v>64</v>
      </c>
      <c r="HU7" s="1">
        <f t="shared" si="8"/>
        <v>2380</v>
      </c>
      <c r="HV7">
        <v>1</v>
      </c>
      <c r="HW7">
        <v>1</v>
      </c>
      <c r="HX7">
        <v>1</v>
      </c>
      <c r="HY7">
        <v>0</v>
      </c>
      <c r="HZ7">
        <v>1</v>
      </c>
      <c r="IA7">
        <v>0</v>
      </c>
      <c r="IB7">
        <v>2</v>
      </c>
      <c r="IC7">
        <v>6</v>
      </c>
    </row>
    <row r="8" spans="1:237" x14ac:dyDescent="0.35">
      <c r="A8" s="171">
        <v>44063.460844907408</v>
      </c>
      <c r="B8" t="s">
        <v>2558</v>
      </c>
      <c r="C8" s="2"/>
      <c r="E8" t="s">
        <v>50</v>
      </c>
      <c r="F8" t="s">
        <v>1826</v>
      </c>
      <c r="G8" t="s">
        <v>50</v>
      </c>
      <c r="H8" t="s">
        <v>1826</v>
      </c>
      <c r="I8" t="s">
        <v>9</v>
      </c>
      <c r="J8" t="s">
        <v>7</v>
      </c>
      <c r="L8" t="s">
        <v>7</v>
      </c>
      <c r="N8" t="s">
        <v>7</v>
      </c>
      <c r="Q8" t="s">
        <v>20</v>
      </c>
      <c r="R8" t="s">
        <v>40</v>
      </c>
      <c r="S8">
        <v>1</v>
      </c>
      <c r="T8">
        <v>2</v>
      </c>
      <c r="U8">
        <v>2</v>
      </c>
      <c r="V8" t="s">
        <v>194</v>
      </c>
      <c r="W8" t="s">
        <v>20</v>
      </c>
      <c r="X8">
        <v>2</v>
      </c>
      <c r="Y8" t="s">
        <v>20</v>
      </c>
      <c r="Z8" t="s">
        <v>38</v>
      </c>
      <c r="AA8" t="s">
        <v>9</v>
      </c>
      <c r="AB8" t="s">
        <v>2138</v>
      </c>
      <c r="AC8" t="s">
        <v>9</v>
      </c>
      <c r="AD8" t="s">
        <v>2139</v>
      </c>
      <c r="AE8" t="s">
        <v>9</v>
      </c>
      <c r="AF8" t="s">
        <v>35</v>
      </c>
      <c r="AG8" t="s">
        <v>785</v>
      </c>
      <c r="AH8" t="s">
        <v>9</v>
      </c>
      <c r="AI8" t="s">
        <v>2140</v>
      </c>
      <c r="AJ8">
        <v>0</v>
      </c>
      <c r="AK8">
        <v>0</v>
      </c>
      <c r="AL8">
        <v>0</v>
      </c>
      <c r="AM8">
        <v>0</v>
      </c>
      <c r="AN8">
        <v>7</v>
      </c>
      <c r="AO8">
        <v>20</v>
      </c>
      <c r="AP8">
        <v>480</v>
      </c>
      <c r="AQ8">
        <v>2</v>
      </c>
      <c r="AR8">
        <v>1</v>
      </c>
      <c r="AS8">
        <v>2</v>
      </c>
      <c r="AT8">
        <v>2</v>
      </c>
      <c r="AU8">
        <v>2</v>
      </c>
      <c r="AV8">
        <v>2</v>
      </c>
      <c r="AW8">
        <v>1</v>
      </c>
      <c r="AX8">
        <v>3</v>
      </c>
      <c r="AY8">
        <v>2</v>
      </c>
      <c r="AZ8">
        <v>3</v>
      </c>
      <c r="BA8">
        <v>2</v>
      </c>
      <c r="BB8">
        <v>2</v>
      </c>
      <c r="BC8">
        <v>1</v>
      </c>
      <c r="BD8">
        <v>3</v>
      </c>
      <c r="BE8">
        <v>2</v>
      </c>
      <c r="BF8">
        <v>2</v>
      </c>
      <c r="BG8">
        <v>2</v>
      </c>
      <c r="BH8">
        <v>1</v>
      </c>
      <c r="BI8">
        <v>2</v>
      </c>
      <c r="BJ8">
        <v>2</v>
      </c>
      <c r="BK8">
        <v>1</v>
      </c>
      <c r="BL8">
        <v>1</v>
      </c>
      <c r="BM8">
        <v>2</v>
      </c>
      <c r="BN8">
        <v>1</v>
      </c>
      <c r="BO8">
        <v>1</v>
      </c>
      <c r="BP8">
        <v>1</v>
      </c>
      <c r="BQ8">
        <v>2</v>
      </c>
      <c r="BR8">
        <v>1</v>
      </c>
      <c r="BS8">
        <v>1</v>
      </c>
      <c r="BT8">
        <v>1</v>
      </c>
      <c r="BU8">
        <v>1</v>
      </c>
      <c r="BV8">
        <v>0</v>
      </c>
      <c r="BW8">
        <v>1</v>
      </c>
      <c r="BX8">
        <v>0</v>
      </c>
      <c r="BY8">
        <v>1</v>
      </c>
      <c r="BZ8">
        <v>1</v>
      </c>
      <c r="CA8">
        <v>2</v>
      </c>
      <c r="CB8">
        <v>1</v>
      </c>
      <c r="CC8">
        <v>2</v>
      </c>
      <c r="CD8">
        <v>0</v>
      </c>
      <c r="CE8">
        <v>0</v>
      </c>
      <c r="CF8">
        <v>1</v>
      </c>
      <c r="CG8">
        <v>0</v>
      </c>
      <c r="CH8">
        <v>1</v>
      </c>
      <c r="CI8">
        <v>0</v>
      </c>
      <c r="CJ8">
        <v>1</v>
      </c>
      <c r="CK8">
        <v>2</v>
      </c>
      <c r="CL8">
        <v>0</v>
      </c>
      <c r="CM8">
        <v>1</v>
      </c>
      <c r="CN8">
        <v>2</v>
      </c>
      <c r="CO8">
        <v>1</v>
      </c>
      <c r="CP8">
        <v>0</v>
      </c>
      <c r="CQ8">
        <v>0</v>
      </c>
      <c r="CR8">
        <v>1</v>
      </c>
      <c r="CS8">
        <v>0</v>
      </c>
      <c r="CT8">
        <v>1</v>
      </c>
      <c r="CU8">
        <v>1</v>
      </c>
      <c r="CV8">
        <v>3</v>
      </c>
      <c r="CW8">
        <v>4</v>
      </c>
      <c r="CX8">
        <v>3</v>
      </c>
      <c r="CY8">
        <v>4</v>
      </c>
      <c r="CZ8">
        <v>1</v>
      </c>
      <c r="DA8">
        <v>2</v>
      </c>
      <c r="DB8">
        <v>1</v>
      </c>
      <c r="DC8">
        <v>1</v>
      </c>
      <c r="DD8">
        <v>1</v>
      </c>
      <c r="DE8">
        <v>2</v>
      </c>
      <c r="DF8">
        <v>1</v>
      </c>
      <c r="DG8">
        <v>1</v>
      </c>
      <c r="DH8">
        <v>1</v>
      </c>
      <c r="DI8">
        <v>4</v>
      </c>
      <c r="DJ8">
        <v>1</v>
      </c>
      <c r="DK8">
        <v>3</v>
      </c>
      <c r="DL8">
        <v>2</v>
      </c>
      <c r="DM8">
        <v>4</v>
      </c>
      <c r="DN8">
        <v>1</v>
      </c>
      <c r="DO8">
        <v>2</v>
      </c>
      <c r="DP8" s="173">
        <v>0.4375</v>
      </c>
      <c r="DQ8">
        <v>60</v>
      </c>
      <c r="DR8">
        <v>8</v>
      </c>
      <c r="DS8">
        <v>8</v>
      </c>
      <c r="DT8" t="s">
        <v>68</v>
      </c>
      <c r="DU8" t="s">
        <v>69</v>
      </c>
      <c r="DV8" t="s">
        <v>103</v>
      </c>
      <c r="DW8" t="s">
        <v>26</v>
      </c>
      <c r="DX8" t="s">
        <v>26</v>
      </c>
      <c r="DY8" t="s">
        <v>26</v>
      </c>
      <c r="DZ8" t="s">
        <v>103</v>
      </c>
      <c r="EA8" t="s">
        <v>68</v>
      </c>
      <c r="EB8" t="s">
        <v>26</v>
      </c>
      <c r="EC8" t="s">
        <v>2141</v>
      </c>
      <c r="ED8" t="s">
        <v>25</v>
      </c>
      <c r="EE8" t="s">
        <v>26</v>
      </c>
      <c r="EF8" t="s">
        <v>101</v>
      </c>
      <c r="EG8" t="s">
        <v>100</v>
      </c>
      <c r="EH8">
        <v>250</v>
      </c>
      <c r="EI8" t="s">
        <v>7</v>
      </c>
      <c r="EJ8" t="s">
        <v>9</v>
      </c>
      <c r="EK8" t="s">
        <v>2142</v>
      </c>
      <c r="EL8" t="s">
        <v>60</v>
      </c>
      <c r="EM8" t="s">
        <v>21</v>
      </c>
      <c r="EN8">
        <v>5</v>
      </c>
      <c r="EO8">
        <v>2</v>
      </c>
      <c r="EP8">
        <v>3</v>
      </c>
      <c r="EQ8">
        <v>1</v>
      </c>
      <c r="ER8" t="s">
        <v>20</v>
      </c>
      <c r="ES8" t="s">
        <v>20</v>
      </c>
      <c r="ET8" t="s">
        <v>20</v>
      </c>
      <c r="EU8" t="s">
        <v>20</v>
      </c>
      <c r="EV8" t="s">
        <v>20</v>
      </c>
      <c r="EW8">
        <v>1</v>
      </c>
      <c r="EX8">
        <v>4</v>
      </c>
      <c r="EY8">
        <v>1</v>
      </c>
      <c r="EZ8">
        <v>5</v>
      </c>
      <c r="FA8" t="s">
        <v>2143</v>
      </c>
      <c r="FB8" t="s">
        <v>58</v>
      </c>
      <c r="FC8" t="s">
        <v>9</v>
      </c>
      <c r="FD8" t="s">
        <v>58</v>
      </c>
      <c r="FE8" t="s">
        <v>162</v>
      </c>
      <c r="FF8" t="s">
        <v>7</v>
      </c>
      <c r="FG8" t="s">
        <v>7</v>
      </c>
      <c r="FH8" t="s">
        <v>7</v>
      </c>
      <c r="FI8" t="s">
        <v>12</v>
      </c>
      <c r="FJ8" t="s">
        <v>57</v>
      </c>
      <c r="FK8" t="s">
        <v>9</v>
      </c>
      <c r="FL8" t="s">
        <v>7</v>
      </c>
      <c r="FN8" t="s">
        <v>2144</v>
      </c>
      <c r="FO8" t="s">
        <v>7</v>
      </c>
      <c r="FP8" t="s">
        <v>7</v>
      </c>
      <c r="FQ8" t="s">
        <v>7</v>
      </c>
      <c r="FS8" t="s">
        <v>7</v>
      </c>
      <c r="FT8" t="s">
        <v>7</v>
      </c>
      <c r="FX8" t="s">
        <v>337</v>
      </c>
      <c r="GB8">
        <v>6</v>
      </c>
      <c r="GG8" t="s">
        <v>5</v>
      </c>
      <c r="GW8" t="s">
        <v>54</v>
      </c>
      <c r="HE8" t="s">
        <v>158</v>
      </c>
      <c r="HI8" t="s">
        <v>229</v>
      </c>
      <c r="HK8" t="s">
        <v>279</v>
      </c>
      <c r="HM8">
        <f t="shared" si="0"/>
        <v>40</v>
      </c>
      <c r="HN8">
        <f t="shared" si="1"/>
        <v>7</v>
      </c>
      <c r="HO8" s="1">
        <f t="shared" si="2"/>
        <v>4</v>
      </c>
      <c r="HP8" s="1">
        <f t="shared" si="3"/>
        <v>2</v>
      </c>
      <c r="HQ8" s="1">
        <f t="shared" si="4"/>
        <v>7</v>
      </c>
      <c r="HR8" s="1">
        <f t="shared" si="5"/>
        <v>7</v>
      </c>
      <c r="HS8" s="1">
        <f t="shared" si="6"/>
        <v>6</v>
      </c>
      <c r="HT8" s="1">
        <f t="shared" si="7"/>
        <v>47</v>
      </c>
      <c r="HU8" s="1">
        <f t="shared" si="8"/>
        <v>350</v>
      </c>
      <c r="HV8">
        <v>1</v>
      </c>
      <c r="HW8">
        <v>3</v>
      </c>
      <c r="HX8">
        <v>0</v>
      </c>
      <c r="HY8">
        <v>0</v>
      </c>
      <c r="HZ8">
        <v>1</v>
      </c>
      <c r="IA8">
        <v>1</v>
      </c>
      <c r="IB8">
        <v>1</v>
      </c>
      <c r="IC8">
        <v>7</v>
      </c>
    </row>
    <row r="9" spans="1:237" x14ac:dyDescent="0.35">
      <c r="A9" s="171">
        <v>44062.521319444444</v>
      </c>
      <c r="B9" t="s">
        <v>2560</v>
      </c>
      <c r="C9" s="2"/>
      <c r="E9" t="s">
        <v>1831</v>
      </c>
      <c r="F9" t="s">
        <v>1824</v>
      </c>
      <c r="G9" t="s">
        <v>1831</v>
      </c>
      <c r="H9" t="s">
        <v>1824</v>
      </c>
      <c r="I9" t="s">
        <v>9</v>
      </c>
      <c r="J9" t="s">
        <v>7</v>
      </c>
      <c r="K9" t="s">
        <v>2062</v>
      </c>
      <c r="L9" t="s">
        <v>7</v>
      </c>
      <c r="N9" t="s">
        <v>7</v>
      </c>
      <c r="Q9" t="s">
        <v>20</v>
      </c>
      <c r="R9" t="s">
        <v>40</v>
      </c>
      <c r="S9" t="s">
        <v>20</v>
      </c>
      <c r="Z9" t="s">
        <v>115</v>
      </c>
      <c r="AA9" t="s">
        <v>7</v>
      </c>
      <c r="AC9" t="s">
        <v>9</v>
      </c>
      <c r="AD9" t="s">
        <v>2063</v>
      </c>
      <c r="AE9" t="s">
        <v>9</v>
      </c>
      <c r="AF9" t="s">
        <v>35</v>
      </c>
      <c r="AG9" t="s">
        <v>2064</v>
      </c>
      <c r="AH9" t="s">
        <v>7</v>
      </c>
      <c r="AJ9">
        <v>0</v>
      </c>
      <c r="AK9">
        <v>0</v>
      </c>
      <c r="AL9">
        <v>0</v>
      </c>
      <c r="AM9">
        <v>0</v>
      </c>
      <c r="AN9">
        <v>0</v>
      </c>
      <c r="AO9">
        <v>0</v>
      </c>
      <c r="AP9">
        <v>600</v>
      </c>
      <c r="AQ9">
        <v>1</v>
      </c>
      <c r="AR9">
        <v>3</v>
      </c>
      <c r="AS9">
        <v>4</v>
      </c>
      <c r="AT9">
        <v>4</v>
      </c>
      <c r="AU9">
        <v>1</v>
      </c>
      <c r="AV9">
        <v>2</v>
      </c>
      <c r="AW9">
        <v>4</v>
      </c>
      <c r="AX9">
        <v>1</v>
      </c>
      <c r="AY9">
        <v>4</v>
      </c>
      <c r="AZ9">
        <v>1</v>
      </c>
      <c r="BA9">
        <v>3</v>
      </c>
      <c r="BB9">
        <v>4</v>
      </c>
      <c r="BC9">
        <v>3</v>
      </c>
      <c r="BD9">
        <v>2</v>
      </c>
      <c r="BE9">
        <v>1</v>
      </c>
      <c r="BF9">
        <v>1</v>
      </c>
      <c r="BG9">
        <v>4</v>
      </c>
      <c r="BH9">
        <v>2</v>
      </c>
      <c r="BI9">
        <v>1</v>
      </c>
      <c r="BJ9">
        <v>1</v>
      </c>
      <c r="BK9">
        <v>4</v>
      </c>
      <c r="BL9">
        <v>1</v>
      </c>
      <c r="BM9">
        <v>0</v>
      </c>
      <c r="BN9">
        <v>3</v>
      </c>
      <c r="BO9">
        <v>0</v>
      </c>
      <c r="BP9">
        <v>2</v>
      </c>
      <c r="BQ9">
        <v>3</v>
      </c>
      <c r="BR9">
        <v>3</v>
      </c>
      <c r="BS9">
        <v>1</v>
      </c>
      <c r="BT9">
        <v>4</v>
      </c>
      <c r="BU9">
        <v>1</v>
      </c>
      <c r="BV9">
        <v>3</v>
      </c>
      <c r="BW9">
        <v>0</v>
      </c>
      <c r="BX9">
        <v>1</v>
      </c>
      <c r="BY9">
        <v>3</v>
      </c>
      <c r="BZ9">
        <v>3</v>
      </c>
      <c r="CA9">
        <v>2</v>
      </c>
      <c r="CB9">
        <v>4</v>
      </c>
      <c r="CC9">
        <v>4</v>
      </c>
      <c r="CD9">
        <v>2</v>
      </c>
      <c r="CE9">
        <v>0</v>
      </c>
      <c r="CF9">
        <v>4</v>
      </c>
      <c r="CG9">
        <v>0</v>
      </c>
      <c r="CH9">
        <v>2</v>
      </c>
      <c r="CI9">
        <v>2</v>
      </c>
      <c r="CJ9">
        <v>4</v>
      </c>
      <c r="CK9">
        <v>3</v>
      </c>
      <c r="CL9">
        <v>3</v>
      </c>
      <c r="CM9">
        <v>3</v>
      </c>
      <c r="CN9">
        <v>3</v>
      </c>
      <c r="CO9">
        <v>1</v>
      </c>
      <c r="CP9">
        <v>0</v>
      </c>
      <c r="CQ9">
        <v>0</v>
      </c>
      <c r="CR9">
        <v>1</v>
      </c>
      <c r="CS9">
        <v>0</v>
      </c>
      <c r="CT9">
        <v>4</v>
      </c>
      <c r="CU9">
        <v>4</v>
      </c>
      <c r="CV9">
        <v>1</v>
      </c>
      <c r="CW9">
        <v>1</v>
      </c>
      <c r="CX9">
        <v>1</v>
      </c>
      <c r="CY9">
        <v>1</v>
      </c>
      <c r="CZ9">
        <v>1</v>
      </c>
      <c r="DA9">
        <v>1</v>
      </c>
      <c r="DB9">
        <v>1</v>
      </c>
      <c r="DC9">
        <v>1</v>
      </c>
      <c r="DD9">
        <v>1</v>
      </c>
      <c r="DE9">
        <v>1</v>
      </c>
      <c r="DF9">
        <v>1</v>
      </c>
      <c r="DG9">
        <v>1</v>
      </c>
      <c r="DH9">
        <v>1</v>
      </c>
      <c r="DI9">
        <v>1</v>
      </c>
      <c r="DJ9">
        <v>1</v>
      </c>
      <c r="DK9">
        <v>1</v>
      </c>
      <c r="DL9">
        <v>1</v>
      </c>
      <c r="DM9">
        <v>3</v>
      </c>
      <c r="DN9">
        <v>1</v>
      </c>
      <c r="DO9">
        <v>2</v>
      </c>
      <c r="DP9" t="s">
        <v>465</v>
      </c>
      <c r="DQ9">
        <v>20</v>
      </c>
      <c r="DR9" t="s">
        <v>2066</v>
      </c>
      <c r="DS9">
        <v>5</v>
      </c>
      <c r="DT9" t="s">
        <v>68</v>
      </c>
      <c r="DU9" t="s">
        <v>69</v>
      </c>
      <c r="DV9" t="s">
        <v>69</v>
      </c>
      <c r="DW9" t="s">
        <v>26</v>
      </c>
      <c r="DX9" t="s">
        <v>26</v>
      </c>
      <c r="DY9" t="s">
        <v>26</v>
      </c>
      <c r="DZ9" t="s">
        <v>103</v>
      </c>
      <c r="EA9" t="s">
        <v>26</v>
      </c>
      <c r="EB9" t="s">
        <v>26</v>
      </c>
      <c r="EC9" t="s">
        <v>2067</v>
      </c>
      <c r="ED9" t="s">
        <v>25</v>
      </c>
      <c r="EE9" t="s">
        <v>125</v>
      </c>
      <c r="EF9" t="s">
        <v>124</v>
      </c>
      <c r="EG9" t="s">
        <v>146</v>
      </c>
      <c r="EH9">
        <v>40</v>
      </c>
      <c r="EI9" t="s">
        <v>7</v>
      </c>
      <c r="EJ9" t="s">
        <v>7</v>
      </c>
      <c r="EL9" t="s">
        <v>60</v>
      </c>
      <c r="EM9" t="s">
        <v>60</v>
      </c>
      <c r="EN9">
        <v>5</v>
      </c>
      <c r="EO9">
        <v>4</v>
      </c>
      <c r="EP9">
        <v>5</v>
      </c>
      <c r="EQ9">
        <v>3</v>
      </c>
      <c r="ER9" t="s">
        <v>1346</v>
      </c>
      <c r="ES9" t="s">
        <v>16</v>
      </c>
      <c r="ET9" t="s">
        <v>19</v>
      </c>
      <c r="EU9" t="s">
        <v>20</v>
      </c>
      <c r="EV9" t="s">
        <v>20</v>
      </c>
      <c r="EW9">
        <v>2</v>
      </c>
      <c r="EX9">
        <v>5</v>
      </c>
      <c r="EY9">
        <v>3</v>
      </c>
      <c r="EZ9">
        <v>5</v>
      </c>
      <c r="FA9" t="s">
        <v>2068</v>
      </c>
      <c r="FB9" t="s">
        <v>14</v>
      </c>
      <c r="FC9" t="s">
        <v>9</v>
      </c>
      <c r="FD9" t="s">
        <v>162</v>
      </c>
      <c r="FE9" t="s">
        <v>162</v>
      </c>
      <c r="FF9" t="s">
        <v>13</v>
      </c>
      <c r="FG9" t="s">
        <v>13</v>
      </c>
      <c r="FH9" t="s">
        <v>7</v>
      </c>
      <c r="FI9" t="s">
        <v>12</v>
      </c>
      <c r="FJ9" t="s">
        <v>57</v>
      </c>
      <c r="FK9" t="s">
        <v>9</v>
      </c>
      <c r="FL9" t="s">
        <v>7</v>
      </c>
      <c r="FN9" t="s">
        <v>2069</v>
      </c>
      <c r="FO9" t="s">
        <v>9</v>
      </c>
      <c r="FP9" t="s">
        <v>7</v>
      </c>
      <c r="FQ9" t="s">
        <v>7</v>
      </c>
      <c r="FS9" t="s">
        <v>7</v>
      </c>
      <c r="FT9" t="s">
        <v>9</v>
      </c>
      <c r="FU9" t="s">
        <v>2070</v>
      </c>
      <c r="FV9" t="s">
        <v>9</v>
      </c>
      <c r="FW9" t="s">
        <v>7</v>
      </c>
      <c r="FX9" t="s">
        <v>90</v>
      </c>
      <c r="GD9">
        <v>10</v>
      </c>
      <c r="GG9" t="s">
        <v>5</v>
      </c>
      <c r="GW9" t="s">
        <v>54</v>
      </c>
      <c r="GY9" t="s">
        <v>184</v>
      </c>
      <c r="GZ9" t="s">
        <v>183</v>
      </c>
      <c r="HA9" t="s">
        <v>1</v>
      </c>
      <c r="HE9" t="s">
        <v>1</v>
      </c>
      <c r="HM9">
        <f t="shared" si="0"/>
        <v>21</v>
      </c>
      <c r="HN9">
        <f t="shared" si="1"/>
        <v>12</v>
      </c>
      <c r="HO9" s="1">
        <f t="shared" si="2"/>
        <v>3</v>
      </c>
      <c r="HP9" s="1">
        <f t="shared" si="3"/>
        <v>15</v>
      </c>
      <c r="HQ9" s="1">
        <f t="shared" si="4"/>
        <v>21</v>
      </c>
      <c r="HR9" s="1">
        <f t="shared" si="5"/>
        <v>12</v>
      </c>
      <c r="HS9" s="1">
        <f t="shared" si="6"/>
        <v>15</v>
      </c>
      <c r="HT9" s="1">
        <f t="shared" si="7"/>
        <v>69</v>
      </c>
      <c r="HU9" s="1">
        <f t="shared" si="8"/>
        <v>0</v>
      </c>
      <c r="HV9">
        <v>3</v>
      </c>
      <c r="HW9">
        <v>2</v>
      </c>
      <c r="HX9">
        <v>2</v>
      </c>
      <c r="HY9">
        <v>3</v>
      </c>
      <c r="HZ9">
        <v>1</v>
      </c>
      <c r="IA9">
        <v>1</v>
      </c>
      <c r="IB9">
        <v>3</v>
      </c>
      <c r="IC9">
        <v>15</v>
      </c>
    </row>
    <row r="10" spans="1:237" x14ac:dyDescent="0.35">
      <c r="A10" s="171">
        <v>44062.492152777777</v>
      </c>
      <c r="B10" t="s">
        <v>2562</v>
      </c>
      <c r="C10" s="2"/>
      <c r="D10" s="190"/>
      <c r="E10" t="s">
        <v>50</v>
      </c>
      <c r="F10" t="s">
        <v>1826</v>
      </c>
      <c r="G10" t="s">
        <v>2044</v>
      </c>
      <c r="H10" t="s">
        <v>1826</v>
      </c>
      <c r="I10" t="s">
        <v>9</v>
      </c>
      <c r="J10" t="s">
        <v>7</v>
      </c>
      <c r="L10" t="s">
        <v>7</v>
      </c>
      <c r="N10" t="s">
        <v>7</v>
      </c>
      <c r="Q10" t="s">
        <v>20</v>
      </c>
      <c r="R10" t="s">
        <v>40</v>
      </c>
      <c r="S10" t="s">
        <v>20</v>
      </c>
      <c r="T10" t="s">
        <v>20</v>
      </c>
      <c r="U10" t="s">
        <v>20</v>
      </c>
      <c r="V10" t="s">
        <v>39</v>
      </c>
      <c r="W10" t="s">
        <v>20</v>
      </c>
      <c r="X10" t="s">
        <v>20</v>
      </c>
      <c r="Y10">
        <v>4</v>
      </c>
      <c r="Z10" t="s">
        <v>38</v>
      </c>
      <c r="AA10" t="s">
        <v>7</v>
      </c>
      <c r="AC10" t="s">
        <v>7</v>
      </c>
      <c r="AE10" t="s">
        <v>9</v>
      </c>
      <c r="AF10" t="s">
        <v>172</v>
      </c>
      <c r="AG10" t="s">
        <v>34</v>
      </c>
      <c r="AH10" t="s">
        <v>7</v>
      </c>
      <c r="AJ10">
        <v>0</v>
      </c>
      <c r="AK10">
        <v>0</v>
      </c>
      <c r="AL10">
        <v>0</v>
      </c>
      <c r="AM10">
        <v>0</v>
      </c>
      <c r="AN10">
        <v>7</v>
      </c>
      <c r="AO10" s="220">
        <v>150</v>
      </c>
      <c r="AP10">
        <v>360</v>
      </c>
      <c r="AQ10">
        <v>2</v>
      </c>
      <c r="AR10">
        <v>3</v>
      </c>
      <c r="AS10">
        <v>2</v>
      </c>
      <c r="AT10">
        <v>3</v>
      </c>
      <c r="AU10">
        <v>1</v>
      </c>
      <c r="AV10">
        <v>1</v>
      </c>
      <c r="AW10">
        <v>4</v>
      </c>
      <c r="AX10">
        <v>2</v>
      </c>
      <c r="AY10">
        <v>2</v>
      </c>
      <c r="AZ10">
        <v>1</v>
      </c>
      <c r="BA10">
        <v>1</v>
      </c>
      <c r="BB10">
        <v>3</v>
      </c>
      <c r="BC10">
        <v>1</v>
      </c>
      <c r="BD10">
        <v>1</v>
      </c>
      <c r="BE10">
        <v>2</v>
      </c>
      <c r="BF10">
        <v>2</v>
      </c>
      <c r="BG10">
        <v>2</v>
      </c>
      <c r="BH10">
        <v>1</v>
      </c>
      <c r="BI10">
        <v>3</v>
      </c>
      <c r="BJ10">
        <v>1</v>
      </c>
      <c r="BK10">
        <v>2</v>
      </c>
      <c r="BL10">
        <v>0</v>
      </c>
      <c r="BM10">
        <v>1</v>
      </c>
      <c r="BN10">
        <v>1</v>
      </c>
      <c r="BO10">
        <v>0</v>
      </c>
      <c r="BP10">
        <v>0</v>
      </c>
      <c r="BQ10">
        <v>0</v>
      </c>
      <c r="BR10">
        <v>0</v>
      </c>
      <c r="BS10">
        <v>2</v>
      </c>
      <c r="BT10">
        <v>2</v>
      </c>
      <c r="BU10">
        <v>0</v>
      </c>
      <c r="BV10">
        <v>1</v>
      </c>
      <c r="BW10">
        <v>2</v>
      </c>
      <c r="BX10">
        <v>2</v>
      </c>
      <c r="BY10">
        <v>2</v>
      </c>
      <c r="BZ10">
        <v>1</v>
      </c>
      <c r="CA10">
        <v>0</v>
      </c>
      <c r="CB10">
        <v>2</v>
      </c>
      <c r="CC10">
        <v>2</v>
      </c>
      <c r="CD10">
        <v>2</v>
      </c>
      <c r="CE10">
        <v>0</v>
      </c>
      <c r="CF10">
        <v>3</v>
      </c>
      <c r="CG10">
        <v>1</v>
      </c>
      <c r="CH10">
        <v>1</v>
      </c>
      <c r="CI10">
        <v>0</v>
      </c>
      <c r="CJ10">
        <v>2</v>
      </c>
      <c r="CK10">
        <v>3</v>
      </c>
      <c r="CL10">
        <v>1</v>
      </c>
      <c r="CM10">
        <v>3</v>
      </c>
      <c r="CN10">
        <v>1</v>
      </c>
      <c r="CO10">
        <v>0</v>
      </c>
      <c r="CP10">
        <v>1</v>
      </c>
      <c r="CQ10">
        <v>0</v>
      </c>
      <c r="CR10">
        <v>1</v>
      </c>
      <c r="CS10">
        <v>1</v>
      </c>
      <c r="CT10">
        <v>4</v>
      </c>
      <c r="CU10">
        <v>1</v>
      </c>
      <c r="CV10">
        <v>3</v>
      </c>
      <c r="CW10">
        <v>2</v>
      </c>
      <c r="CX10">
        <v>1</v>
      </c>
      <c r="CY10">
        <v>2</v>
      </c>
      <c r="CZ10">
        <v>1</v>
      </c>
      <c r="DA10">
        <v>2</v>
      </c>
      <c r="DB10">
        <v>2</v>
      </c>
      <c r="DC10">
        <v>2</v>
      </c>
      <c r="DD10">
        <v>2</v>
      </c>
      <c r="DE10">
        <v>2</v>
      </c>
      <c r="DF10">
        <v>2</v>
      </c>
      <c r="DG10">
        <v>1</v>
      </c>
      <c r="DH10">
        <v>2</v>
      </c>
      <c r="DI10">
        <v>2</v>
      </c>
      <c r="DJ10">
        <v>3</v>
      </c>
      <c r="DK10">
        <v>4</v>
      </c>
      <c r="DL10">
        <v>2</v>
      </c>
      <c r="DM10">
        <v>3</v>
      </c>
      <c r="DN10">
        <v>1</v>
      </c>
      <c r="DO10">
        <v>1</v>
      </c>
      <c r="DP10" s="173">
        <v>0.41666666666666669</v>
      </c>
      <c r="DQ10">
        <v>30</v>
      </c>
      <c r="DR10" s="173">
        <v>0.2638888888888889</v>
      </c>
      <c r="DS10">
        <v>7</v>
      </c>
      <c r="DT10" t="s">
        <v>103</v>
      </c>
      <c r="DU10" t="s">
        <v>26</v>
      </c>
      <c r="DV10" t="s">
        <v>69</v>
      </c>
      <c r="DW10" t="s">
        <v>26</v>
      </c>
      <c r="DX10" t="s">
        <v>26</v>
      </c>
      <c r="DY10" t="s">
        <v>26</v>
      </c>
      <c r="DZ10" t="s">
        <v>69</v>
      </c>
      <c r="EA10" t="s">
        <v>26</v>
      </c>
      <c r="EB10" t="s">
        <v>26</v>
      </c>
      <c r="EC10" t="s">
        <v>20</v>
      </c>
      <c r="ED10" t="s">
        <v>26</v>
      </c>
      <c r="EE10" t="s">
        <v>25</v>
      </c>
      <c r="EF10" t="s">
        <v>24</v>
      </c>
      <c r="EG10" t="s">
        <v>100</v>
      </c>
      <c r="EH10">
        <v>40</v>
      </c>
      <c r="EI10" t="s">
        <v>7</v>
      </c>
      <c r="EJ10" t="s">
        <v>7</v>
      </c>
      <c r="EL10" t="s">
        <v>60</v>
      </c>
      <c r="EM10" t="s">
        <v>96</v>
      </c>
      <c r="EN10">
        <v>4</v>
      </c>
      <c r="EO10">
        <v>3</v>
      </c>
      <c r="EP10">
        <v>4</v>
      </c>
      <c r="EQ10">
        <v>3</v>
      </c>
      <c r="ER10" t="s">
        <v>19</v>
      </c>
      <c r="ES10" t="s">
        <v>16</v>
      </c>
      <c r="ET10" t="s">
        <v>20</v>
      </c>
      <c r="EU10" t="s">
        <v>1346</v>
      </c>
      <c r="EV10" t="s">
        <v>18</v>
      </c>
      <c r="EW10">
        <v>1</v>
      </c>
      <c r="EX10">
        <v>3</v>
      </c>
      <c r="EY10">
        <v>4</v>
      </c>
      <c r="EZ10">
        <v>5</v>
      </c>
      <c r="FA10" t="s">
        <v>2046</v>
      </c>
      <c r="FB10" t="s">
        <v>14</v>
      </c>
      <c r="FC10" t="s">
        <v>7</v>
      </c>
      <c r="FD10" t="s">
        <v>94</v>
      </c>
      <c r="FE10" t="s">
        <v>14</v>
      </c>
      <c r="FF10" t="s">
        <v>7</v>
      </c>
      <c r="FG10" t="s">
        <v>7</v>
      </c>
      <c r="FH10" t="s">
        <v>7</v>
      </c>
      <c r="FI10" t="s">
        <v>12</v>
      </c>
      <c r="FJ10" t="s">
        <v>57</v>
      </c>
      <c r="FK10" t="s">
        <v>7</v>
      </c>
      <c r="FL10" t="s">
        <v>7</v>
      </c>
      <c r="FM10">
        <v>0</v>
      </c>
      <c r="FN10" t="s">
        <v>580</v>
      </c>
      <c r="FO10" t="s">
        <v>9</v>
      </c>
      <c r="FP10" t="s">
        <v>9</v>
      </c>
      <c r="FQ10" t="s">
        <v>9</v>
      </c>
      <c r="FR10" t="s">
        <v>8</v>
      </c>
      <c r="FS10" t="s">
        <v>9</v>
      </c>
      <c r="FT10" t="s">
        <v>7</v>
      </c>
      <c r="FV10" t="s">
        <v>7</v>
      </c>
      <c r="FW10" t="s">
        <v>7</v>
      </c>
      <c r="FX10" t="s">
        <v>249</v>
      </c>
      <c r="FZ10">
        <v>7</v>
      </c>
      <c r="GG10" t="s">
        <v>5</v>
      </c>
      <c r="GW10" t="s">
        <v>54</v>
      </c>
      <c r="GY10" t="s">
        <v>184</v>
      </c>
      <c r="GZ10" t="s">
        <v>183</v>
      </c>
      <c r="HA10" t="s">
        <v>1</v>
      </c>
      <c r="HE10" t="s">
        <v>1</v>
      </c>
      <c r="HM10">
        <f t="shared" si="0"/>
        <v>39</v>
      </c>
      <c r="HN10">
        <f t="shared" si="1"/>
        <v>6</v>
      </c>
      <c r="HO10" s="1">
        <f t="shared" si="2"/>
        <v>7</v>
      </c>
      <c r="HP10" s="1">
        <f t="shared" si="3"/>
        <v>8</v>
      </c>
      <c r="HQ10" s="1">
        <f t="shared" si="4"/>
        <v>13</v>
      </c>
      <c r="HR10" s="1">
        <f t="shared" si="5"/>
        <v>2</v>
      </c>
      <c r="HS10" s="1">
        <f t="shared" si="6"/>
        <v>9</v>
      </c>
      <c r="HT10" s="1">
        <f t="shared" si="7"/>
        <v>52</v>
      </c>
      <c r="HU10" s="1">
        <f t="shared" si="8"/>
        <v>2625</v>
      </c>
      <c r="HV10">
        <v>1</v>
      </c>
      <c r="HW10">
        <v>1</v>
      </c>
      <c r="HX10">
        <v>1</v>
      </c>
      <c r="HY10">
        <v>1</v>
      </c>
      <c r="HZ10">
        <v>1</v>
      </c>
      <c r="IA10">
        <v>0</v>
      </c>
      <c r="IB10">
        <v>1</v>
      </c>
      <c r="IC10">
        <v>6</v>
      </c>
    </row>
    <row r="11" spans="1:237" x14ac:dyDescent="0.35">
      <c r="A11" s="171">
        <v>44062.622129629628</v>
      </c>
      <c r="B11" t="s">
        <v>2566</v>
      </c>
      <c r="C11" s="2"/>
      <c r="E11" t="s">
        <v>1831</v>
      </c>
      <c r="F11" t="s">
        <v>1824</v>
      </c>
      <c r="G11" t="s">
        <v>1831</v>
      </c>
      <c r="H11" t="s">
        <v>1824</v>
      </c>
      <c r="I11" t="s">
        <v>9</v>
      </c>
      <c r="J11" t="s">
        <v>9</v>
      </c>
      <c r="K11" t="s">
        <v>2110</v>
      </c>
      <c r="L11" t="s">
        <v>7</v>
      </c>
      <c r="N11" t="s">
        <v>7</v>
      </c>
      <c r="Q11" t="s">
        <v>20</v>
      </c>
      <c r="R11" t="s">
        <v>40</v>
      </c>
      <c r="S11" t="s">
        <v>20</v>
      </c>
      <c r="T11" t="s">
        <v>20</v>
      </c>
      <c r="U11" t="s">
        <v>20</v>
      </c>
      <c r="V11" t="s">
        <v>80</v>
      </c>
      <c r="W11" t="s">
        <v>20</v>
      </c>
      <c r="Y11" t="s">
        <v>20</v>
      </c>
      <c r="Z11" t="s">
        <v>133</v>
      </c>
      <c r="AA11" t="s">
        <v>9</v>
      </c>
      <c r="AB11" t="s">
        <v>2111</v>
      </c>
      <c r="AC11" t="s">
        <v>7</v>
      </c>
      <c r="AE11" t="s">
        <v>9</v>
      </c>
      <c r="AF11" t="s">
        <v>35</v>
      </c>
      <c r="AG11" t="s">
        <v>34</v>
      </c>
      <c r="AH11" t="s">
        <v>9</v>
      </c>
      <c r="AJ11">
        <v>0</v>
      </c>
      <c r="AK11">
        <v>0</v>
      </c>
      <c r="AL11">
        <v>0</v>
      </c>
      <c r="AM11">
        <v>0</v>
      </c>
      <c r="AN11">
        <v>7</v>
      </c>
      <c r="AO11">
        <v>30</v>
      </c>
      <c r="AP11">
        <v>480</v>
      </c>
      <c r="AQ11">
        <v>3</v>
      </c>
      <c r="AR11">
        <v>2</v>
      </c>
      <c r="AS11">
        <v>2</v>
      </c>
      <c r="AT11">
        <v>1</v>
      </c>
      <c r="AU11">
        <v>3</v>
      </c>
      <c r="AV11">
        <v>1</v>
      </c>
      <c r="AW11">
        <v>2</v>
      </c>
      <c r="AX11">
        <v>3</v>
      </c>
      <c r="AY11">
        <v>2</v>
      </c>
      <c r="AZ11">
        <v>3</v>
      </c>
      <c r="BA11">
        <v>3</v>
      </c>
      <c r="BB11">
        <v>3</v>
      </c>
      <c r="BC11">
        <v>2</v>
      </c>
      <c r="BD11">
        <v>3</v>
      </c>
      <c r="BE11">
        <v>3</v>
      </c>
      <c r="BF11">
        <v>3</v>
      </c>
      <c r="BG11">
        <v>2</v>
      </c>
      <c r="BH11">
        <v>2</v>
      </c>
      <c r="BI11">
        <v>3</v>
      </c>
      <c r="BJ11">
        <v>3</v>
      </c>
      <c r="BK11">
        <v>2</v>
      </c>
      <c r="BL11">
        <v>1</v>
      </c>
      <c r="BM11">
        <v>0</v>
      </c>
      <c r="BN11">
        <v>1</v>
      </c>
      <c r="BO11">
        <v>3</v>
      </c>
      <c r="BP11">
        <v>1</v>
      </c>
      <c r="BQ11">
        <v>1</v>
      </c>
      <c r="BR11">
        <v>1</v>
      </c>
      <c r="BS11">
        <v>2</v>
      </c>
      <c r="BT11">
        <v>1</v>
      </c>
      <c r="BU11">
        <v>1</v>
      </c>
      <c r="BV11">
        <v>1</v>
      </c>
      <c r="BW11">
        <v>2</v>
      </c>
      <c r="BX11">
        <v>0</v>
      </c>
      <c r="BY11">
        <v>1</v>
      </c>
      <c r="BZ11">
        <v>1</v>
      </c>
      <c r="CA11">
        <v>2</v>
      </c>
      <c r="CB11">
        <v>1</v>
      </c>
      <c r="CC11">
        <v>1</v>
      </c>
      <c r="CD11">
        <v>1</v>
      </c>
      <c r="CE11">
        <v>1</v>
      </c>
      <c r="CF11">
        <v>1</v>
      </c>
      <c r="CG11">
        <v>0</v>
      </c>
      <c r="CH11">
        <v>3</v>
      </c>
      <c r="CI11">
        <v>1</v>
      </c>
      <c r="CJ11">
        <v>1</v>
      </c>
      <c r="CK11">
        <v>1</v>
      </c>
      <c r="CL11">
        <v>0</v>
      </c>
      <c r="CM11">
        <v>1</v>
      </c>
      <c r="CN11">
        <v>0</v>
      </c>
      <c r="CO11">
        <v>1</v>
      </c>
      <c r="CP11">
        <v>2</v>
      </c>
      <c r="CQ11">
        <v>1</v>
      </c>
      <c r="CR11">
        <v>1</v>
      </c>
      <c r="CS11">
        <v>2</v>
      </c>
      <c r="CT11">
        <v>2</v>
      </c>
      <c r="CU11">
        <v>2</v>
      </c>
      <c r="CV11">
        <v>2</v>
      </c>
      <c r="CW11">
        <v>1</v>
      </c>
      <c r="CX11">
        <v>1</v>
      </c>
      <c r="CY11">
        <v>1</v>
      </c>
      <c r="CZ11">
        <v>1</v>
      </c>
      <c r="DA11">
        <v>2</v>
      </c>
      <c r="DB11">
        <v>1</v>
      </c>
      <c r="DC11">
        <v>1</v>
      </c>
      <c r="DD11">
        <v>2</v>
      </c>
      <c r="DE11">
        <v>2</v>
      </c>
      <c r="DF11">
        <v>1</v>
      </c>
      <c r="DG11">
        <v>1</v>
      </c>
      <c r="DH11">
        <v>1</v>
      </c>
      <c r="DI11">
        <v>2</v>
      </c>
      <c r="DJ11">
        <v>2</v>
      </c>
      <c r="DK11">
        <v>2</v>
      </c>
      <c r="DL11">
        <v>3</v>
      </c>
      <c r="DM11">
        <v>2</v>
      </c>
      <c r="DN11">
        <v>1</v>
      </c>
      <c r="DO11">
        <v>2</v>
      </c>
      <c r="DP11" s="173">
        <v>0.45833333333333331</v>
      </c>
      <c r="DQ11">
        <v>30</v>
      </c>
      <c r="DR11" s="169">
        <v>44052</v>
      </c>
      <c r="DS11">
        <v>7</v>
      </c>
      <c r="DT11" t="s">
        <v>103</v>
      </c>
      <c r="DU11" t="s">
        <v>103</v>
      </c>
      <c r="DV11" t="s">
        <v>26</v>
      </c>
      <c r="DW11" t="s">
        <v>26</v>
      </c>
      <c r="DX11" t="s">
        <v>26</v>
      </c>
      <c r="DY11" t="s">
        <v>103</v>
      </c>
      <c r="DZ11" t="s">
        <v>103</v>
      </c>
      <c r="EA11" t="s">
        <v>103</v>
      </c>
      <c r="EB11" t="s">
        <v>26</v>
      </c>
      <c r="EC11" t="s">
        <v>102</v>
      </c>
      <c r="ED11" t="s">
        <v>125</v>
      </c>
      <c r="EE11" t="s">
        <v>26</v>
      </c>
      <c r="EF11" t="s">
        <v>24</v>
      </c>
      <c r="EG11" t="s">
        <v>100</v>
      </c>
      <c r="EH11">
        <v>30</v>
      </c>
      <c r="EI11" t="s">
        <v>9</v>
      </c>
      <c r="EJ11" t="s">
        <v>9</v>
      </c>
      <c r="EL11" t="s">
        <v>60</v>
      </c>
      <c r="EM11" t="s">
        <v>21</v>
      </c>
      <c r="EN11">
        <v>4</v>
      </c>
      <c r="EO11">
        <v>2</v>
      </c>
      <c r="EP11">
        <v>4</v>
      </c>
      <c r="EQ11">
        <v>2</v>
      </c>
      <c r="ER11" t="s">
        <v>19</v>
      </c>
      <c r="ES11" t="s">
        <v>1346</v>
      </c>
      <c r="ET11" t="s">
        <v>20</v>
      </c>
      <c r="EU11" t="s">
        <v>20</v>
      </c>
      <c r="EV11" t="s">
        <v>20</v>
      </c>
      <c r="EW11">
        <v>3</v>
      </c>
      <c r="EX11">
        <v>4</v>
      </c>
      <c r="EY11">
        <v>4</v>
      </c>
      <c r="EZ11">
        <v>3</v>
      </c>
      <c r="FB11" t="s">
        <v>94</v>
      </c>
      <c r="FC11" t="s">
        <v>9</v>
      </c>
      <c r="FD11" t="s">
        <v>94</v>
      </c>
      <c r="FE11" t="s">
        <v>94</v>
      </c>
      <c r="FF11" t="s">
        <v>7</v>
      </c>
      <c r="FG11" t="s">
        <v>7</v>
      </c>
      <c r="FH11" t="s">
        <v>7</v>
      </c>
      <c r="FI11" t="s">
        <v>143</v>
      </c>
      <c r="FJ11" t="s">
        <v>92</v>
      </c>
      <c r="FN11" t="s">
        <v>27</v>
      </c>
      <c r="FO11" t="s">
        <v>7</v>
      </c>
      <c r="FP11" t="s">
        <v>7</v>
      </c>
      <c r="FQ11" t="s">
        <v>9</v>
      </c>
      <c r="FS11" t="s">
        <v>7</v>
      </c>
      <c r="FT11" t="s">
        <v>7</v>
      </c>
      <c r="FX11" t="s">
        <v>121</v>
      </c>
      <c r="FY11">
        <v>7</v>
      </c>
      <c r="GG11" t="s">
        <v>5</v>
      </c>
      <c r="GW11" t="s">
        <v>54</v>
      </c>
      <c r="HA11" t="s">
        <v>141</v>
      </c>
      <c r="HB11" t="s">
        <v>248</v>
      </c>
      <c r="HC11" t="s">
        <v>1</v>
      </c>
      <c r="HE11" t="s">
        <v>1</v>
      </c>
      <c r="HM11">
        <f t="shared" si="0"/>
        <v>29</v>
      </c>
      <c r="HN11">
        <f t="shared" si="1"/>
        <v>6</v>
      </c>
      <c r="HO11" s="1">
        <f t="shared" si="2"/>
        <v>14</v>
      </c>
      <c r="HP11" s="1">
        <f t="shared" si="3"/>
        <v>5</v>
      </c>
      <c r="HQ11" s="1">
        <f t="shared" si="4"/>
        <v>7</v>
      </c>
      <c r="HR11" s="1">
        <f t="shared" si="5"/>
        <v>7</v>
      </c>
      <c r="HS11" s="1">
        <f t="shared" si="6"/>
        <v>5</v>
      </c>
      <c r="HT11" s="1">
        <f t="shared" si="7"/>
        <v>41</v>
      </c>
      <c r="HU11" s="1">
        <f t="shared" si="8"/>
        <v>525</v>
      </c>
      <c r="HV11">
        <v>1</v>
      </c>
      <c r="HW11">
        <v>1</v>
      </c>
      <c r="HX11">
        <v>1</v>
      </c>
      <c r="HY11">
        <v>2</v>
      </c>
      <c r="HZ11">
        <v>1</v>
      </c>
      <c r="IA11">
        <v>2</v>
      </c>
      <c r="IB11">
        <v>1</v>
      </c>
      <c r="IC11">
        <v>9</v>
      </c>
    </row>
    <row r="12" spans="1:237" x14ac:dyDescent="0.35">
      <c r="A12" s="171">
        <v>44062.486273148148</v>
      </c>
      <c r="B12" t="s">
        <v>2572</v>
      </c>
      <c r="C12" s="2"/>
      <c r="E12" t="s">
        <v>1831</v>
      </c>
      <c r="F12" t="s">
        <v>1824</v>
      </c>
      <c r="G12" t="s">
        <v>1831</v>
      </c>
      <c r="H12" t="s">
        <v>1824</v>
      </c>
      <c r="I12" t="s">
        <v>9</v>
      </c>
      <c r="J12" t="s">
        <v>9</v>
      </c>
      <c r="K12" t="s">
        <v>2039</v>
      </c>
      <c r="L12" t="s">
        <v>9</v>
      </c>
      <c r="M12" t="s">
        <v>43</v>
      </c>
      <c r="N12" t="s">
        <v>7</v>
      </c>
      <c r="P12" t="s">
        <v>20</v>
      </c>
      <c r="Q12" t="s">
        <v>20</v>
      </c>
      <c r="R12" t="s">
        <v>40</v>
      </c>
      <c r="S12" t="s">
        <v>20</v>
      </c>
      <c r="T12" t="s">
        <v>20</v>
      </c>
      <c r="U12" t="s">
        <v>20</v>
      </c>
      <c r="V12" t="s">
        <v>80</v>
      </c>
      <c r="W12" t="s">
        <v>79</v>
      </c>
      <c r="X12">
        <v>3</v>
      </c>
      <c r="Y12" t="s">
        <v>20</v>
      </c>
      <c r="Z12" t="s">
        <v>38</v>
      </c>
      <c r="AA12" t="s">
        <v>9</v>
      </c>
      <c r="AB12" t="s">
        <v>2040</v>
      </c>
      <c r="AC12" t="s">
        <v>7</v>
      </c>
      <c r="AE12" t="s">
        <v>9</v>
      </c>
      <c r="AF12" t="s">
        <v>132</v>
      </c>
      <c r="AG12" t="s">
        <v>2041</v>
      </c>
      <c r="AH12" t="s">
        <v>7</v>
      </c>
      <c r="AJ12">
        <v>0</v>
      </c>
      <c r="AK12">
        <v>0</v>
      </c>
      <c r="AL12">
        <v>5</v>
      </c>
      <c r="AM12">
        <v>60</v>
      </c>
      <c r="AN12">
        <v>7</v>
      </c>
      <c r="AO12">
        <v>60</v>
      </c>
      <c r="AP12">
        <v>300</v>
      </c>
      <c r="AQ12">
        <v>2</v>
      </c>
      <c r="AR12">
        <v>2</v>
      </c>
      <c r="AS12">
        <v>4</v>
      </c>
      <c r="AT12">
        <v>4</v>
      </c>
      <c r="AU12">
        <v>2</v>
      </c>
      <c r="AV12">
        <v>2</v>
      </c>
      <c r="AW12">
        <v>4</v>
      </c>
      <c r="AX12">
        <v>2</v>
      </c>
      <c r="AY12">
        <v>2</v>
      </c>
      <c r="AZ12">
        <v>3</v>
      </c>
      <c r="BA12">
        <v>1</v>
      </c>
      <c r="BB12">
        <v>3</v>
      </c>
      <c r="BC12">
        <v>3</v>
      </c>
      <c r="BD12">
        <v>3</v>
      </c>
      <c r="BE12">
        <v>2</v>
      </c>
      <c r="BF12">
        <v>2</v>
      </c>
      <c r="BG12">
        <v>3</v>
      </c>
      <c r="BH12">
        <v>3</v>
      </c>
      <c r="BI12">
        <v>2</v>
      </c>
      <c r="BJ12">
        <v>3</v>
      </c>
      <c r="BK12">
        <v>4</v>
      </c>
      <c r="BL12">
        <v>2</v>
      </c>
      <c r="BM12">
        <v>3</v>
      </c>
      <c r="BN12">
        <v>3</v>
      </c>
      <c r="BO12">
        <v>0</v>
      </c>
      <c r="BP12">
        <v>2</v>
      </c>
      <c r="BQ12">
        <v>0</v>
      </c>
      <c r="BR12">
        <v>3</v>
      </c>
      <c r="BS12">
        <v>2</v>
      </c>
      <c r="BT12">
        <v>4</v>
      </c>
      <c r="BU12">
        <v>1</v>
      </c>
      <c r="BV12">
        <v>2</v>
      </c>
      <c r="BW12">
        <v>1</v>
      </c>
      <c r="BX12">
        <v>4</v>
      </c>
      <c r="BY12">
        <v>2</v>
      </c>
      <c r="BZ12">
        <v>2</v>
      </c>
      <c r="CA12">
        <v>3</v>
      </c>
      <c r="CB12">
        <v>3</v>
      </c>
      <c r="CC12">
        <v>1</v>
      </c>
      <c r="CD12">
        <v>4</v>
      </c>
      <c r="CE12">
        <v>1</v>
      </c>
      <c r="CF12">
        <v>3</v>
      </c>
      <c r="CG12">
        <v>2</v>
      </c>
      <c r="CH12">
        <v>2</v>
      </c>
      <c r="CI12">
        <v>0</v>
      </c>
      <c r="CJ12">
        <v>4</v>
      </c>
      <c r="CK12">
        <v>3</v>
      </c>
      <c r="CL12">
        <v>3</v>
      </c>
      <c r="CM12">
        <v>4</v>
      </c>
      <c r="CN12">
        <v>3</v>
      </c>
      <c r="CO12">
        <v>0</v>
      </c>
      <c r="CP12">
        <v>0</v>
      </c>
      <c r="CQ12">
        <v>3</v>
      </c>
      <c r="CR12">
        <v>3</v>
      </c>
      <c r="CS12">
        <v>1</v>
      </c>
      <c r="CT12">
        <v>3</v>
      </c>
      <c r="CU12">
        <v>4</v>
      </c>
      <c r="CV12">
        <v>2</v>
      </c>
      <c r="CW12">
        <v>3</v>
      </c>
      <c r="CX12">
        <v>1</v>
      </c>
      <c r="CY12">
        <v>3</v>
      </c>
      <c r="CZ12">
        <v>4</v>
      </c>
      <c r="DA12">
        <v>3</v>
      </c>
      <c r="DB12">
        <v>4</v>
      </c>
      <c r="DC12">
        <v>4</v>
      </c>
      <c r="DD12">
        <v>3</v>
      </c>
      <c r="DE12">
        <v>2</v>
      </c>
      <c r="DF12">
        <v>3</v>
      </c>
      <c r="DG12">
        <v>4</v>
      </c>
      <c r="DH12">
        <v>3</v>
      </c>
      <c r="DI12">
        <v>1</v>
      </c>
      <c r="DJ12">
        <v>3</v>
      </c>
      <c r="DK12">
        <v>2</v>
      </c>
      <c r="DL12">
        <v>4</v>
      </c>
      <c r="DM12">
        <v>4</v>
      </c>
      <c r="DN12">
        <v>2</v>
      </c>
      <c r="DO12">
        <v>2</v>
      </c>
      <c r="DP12" s="172">
        <v>0.9375</v>
      </c>
      <c r="DQ12" t="s">
        <v>571</v>
      </c>
      <c r="DR12" s="172">
        <v>0.2638888888888889</v>
      </c>
      <c r="DS12">
        <v>8</v>
      </c>
      <c r="DT12" t="s">
        <v>26</v>
      </c>
      <c r="DU12" t="s">
        <v>26</v>
      </c>
      <c r="DV12" t="s">
        <v>68</v>
      </c>
      <c r="DW12" t="s">
        <v>26</v>
      </c>
      <c r="DX12" t="s">
        <v>26</v>
      </c>
      <c r="DY12" t="s">
        <v>26</v>
      </c>
      <c r="DZ12" t="s">
        <v>103</v>
      </c>
      <c r="EA12" t="s">
        <v>26</v>
      </c>
      <c r="EB12" t="s">
        <v>103</v>
      </c>
      <c r="EC12" t="s">
        <v>7</v>
      </c>
      <c r="ED12" t="s">
        <v>25</v>
      </c>
      <c r="EE12" t="s">
        <v>201</v>
      </c>
      <c r="EF12" t="s">
        <v>101</v>
      </c>
      <c r="EG12" t="s">
        <v>100</v>
      </c>
      <c r="EH12">
        <v>7</v>
      </c>
      <c r="EI12" t="s">
        <v>9</v>
      </c>
      <c r="EJ12" t="s">
        <v>9</v>
      </c>
      <c r="EL12" t="s">
        <v>96</v>
      </c>
      <c r="EM12" t="s">
        <v>96</v>
      </c>
      <c r="EN12">
        <v>5</v>
      </c>
      <c r="EO12">
        <v>2</v>
      </c>
      <c r="EP12">
        <v>5</v>
      </c>
      <c r="EQ12">
        <v>1</v>
      </c>
      <c r="ER12" t="s">
        <v>1346</v>
      </c>
      <c r="ES12" t="s">
        <v>16</v>
      </c>
      <c r="ET12" t="s">
        <v>18</v>
      </c>
      <c r="EU12" t="s">
        <v>19</v>
      </c>
      <c r="EV12" t="s">
        <v>20</v>
      </c>
      <c r="EW12">
        <v>1</v>
      </c>
      <c r="EX12">
        <v>1</v>
      </c>
      <c r="EY12">
        <v>4</v>
      </c>
      <c r="EZ12">
        <v>5</v>
      </c>
      <c r="FA12" t="s">
        <v>2042</v>
      </c>
      <c r="FB12" t="s">
        <v>14</v>
      </c>
      <c r="FC12" t="s">
        <v>7</v>
      </c>
      <c r="FD12" t="s">
        <v>162</v>
      </c>
      <c r="FE12" t="s">
        <v>58</v>
      </c>
      <c r="FF12" t="s">
        <v>7</v>
      </c>
      <c r="FG12" t="s">
        <v>7</v>
      </c>
      <c r="FH12" t="s">
        <v>7</v>
      </c>
      <c r="FI12" t="s">
        <v>12</v>
      </c>
      <c r="FJ12" t="s">
        <v>11</v>
      </c>
      <c r="FK12" t="s">
        <v>7</v>
      </c>
      <c r="FL12" t="s">
        <v>7</v>
      </c>
      <c r="FM12">
        <v>1</v>
      </c>
      <c r="FN12" t="s">
        <v>2043</v>
      </c>
      <c r="FO12" t="s">
        <v>9</v>
      </c>
      <c r="FP12" t="s">
        <v>9</v>
      </c>
      <c r="FQ12" t="s">
        <v>9</v>
      </c>
      <c r="FR12" t="s">
        <v>8</v>
      </c>
      <c r="FS12" t="s">
        <v>7</v>
      </c>
      <c r="FT12" t="s">
        <v>7</v>
      </c>
      <c r="FV12" t="s">
        <v>7</v>
      </c>
      <c r="FW12" t="s">
        <v>7</v>
      </c>
      <c r="FX12" t="s">
        <v>308</v>
      </c>
      <c r="GA12">
        <v>7</v>
      </c>
      <c r="GG12" t="s">
        <v>5</v>
      </c>
      <c r="GW12" t="s">
        <v>54</v>
      </c>
      <c r="GY12" t="s">
        <v>184</v>
      </c>
      <c r="GZ12" t="s">
        <v>1</v>
      </c>
      <c r="HA12" t="s">
        <v>1</v>
      </c>
      <c r="HE12" t="s">
        <v>1</v>
      </c>
      <c r="HM12">
        <f t="shared" si="0"/>
        <v>55</v>
      </c>
      <c r="HN12">
        <f t="shared" si="1"/>
        <v>14</v>
      </c>
      <c r="HO12" s="1">
        <f t="shared" si="2"/>
        <v>6</v>
      </c>
      <c r="HP12" s="1">
        <f t="shared" si="3"/>
        <v>24</v>
      </c>
      <c r="HQ12" s="1">
        <f t="shared" si="4"/>
        <v>18</v>
      </c>
      <c r="HR12" s="1">
        <f t="shared" si="5"/>
        <v>5</v>
      </c>
      <c r="HS12" s="1">
        <f t="shared" si="6"/>
        <v>18</v>
      </c>
      <c r="HT12" s="1">
        <f t="shared" si="7"/>
        <v>60</v>
      </c>
      <c r="HU12" s="1">
        <f t="shared" si="8"/>
        <v>2250</v>
      </c>
      <c r="HV12">
        <v>1</v>
      </c>
      <c r="HW12">
        <v>0</v>
      </c>
      <c r="HX12">
        <v>0</v>
      </c>
      <c r="HY12">
        <v>0</v>
      </c>
      <c r="HZ12">
        <v>1</v>
      </c>
      <c r="IA12">
        <v>1</v>
      </c>
      <c r="IB12">
        <v>3</v>
      </c>
      <c r="IC12">
        <v>6</v>
      </c>
    </row>
    <row r="13" spans="1:237" x14ac:dyDescent="0.35">
      <c r="A13" s="171">
        <v>44062.541412037041</v>
      </c>
      <c r="B13" t="s">
        <v>2573</v>
      </c>
      <c r="C13" s="2"/>
      <c r="E13" t="s">
        <v>50</v>
      </c>
      <c r="F13" t="s">
        <v>1826</v>
      </c>
      <c r="G13" t="s">
        <v>2082</v>
      </c>
      <c r="H13" t="s">
        <v>1826</v>
      </c>
      <c r="I13" t="s">
        <v>9</v>
      </c>
      <c r="J13" t="s">
        <v>7</v>
      </c>
      <c r="L13" t="s">
        <v>7</v>
      </c>
      <c r="N13" t="s">
        <v>7</v>
      </c>
      <c r="Q13" t="s">
        <v>20</v>
      </c>
      <c r="R13" t="s">
        <v>40</v>
      </c>
      <c r="S13">
        <v>1</v>
      </c>
      <c r="T13" t="s">
        <v>20</v>
      </c>
      <c r="U13">
        <v>1</v>
      </c>
      <c r="V13" t="s">
        <v>39</v>
      </c>
      <c r="W13">
        <v>2</v>
      </c>
      <c r="X13" t="s">
        <v>20</v>
      </c>
      <c r="Y13" t="s">
        <v>20</v>
      </c>
      <c r="Z13" t="s">
        <v>38</v>
      </c>
      <c r="AA13" t="s">
        <v>7</v>
      </c>
      <c r="AC13" t="s">
        <v>7</v>
      </c>
      <c r="AE13" t="s">
        <v>9</v>
      </c>
      <c r="AF13" t="s">
        <v>132</v>
      </c>
      <c r="AG13" t="s">
        <v>256</v>
      </c>
      <c r="AH13" t="s">
        <v>9</v>
      </c>
      <c r="AI13" t="s">
        <v>2083</v>
      </c>
      <c r="AJ13">
        <v>5</v>
      </c>
      <c r="AK13">
        <v>60</v>
      </c>
      <c r="AL13">
        <v>2</v>
      </c>
      <c r="AM13">
        <v>5</v>
      </c>
      <c r="AN13">
        <v>2</v>
      </c>
      <c r="AO13">
        <v>20</v>
      </c>
      <c r="AP13">
        <v>360</v>
      </c>
      <c r="AQ13">
        <v>4</v>
      </c>
      <c r="AR13">
        <v>4</v>
      </c>
      <c r="AS13">
        <v>1</v>
      </c>
      <c r="AT13">
        <v>1</v>
      </c>
      <c r="AU13">
        <v>4</v>
      </c>
      <c r="AV13">
        <v>1</v>
      </c>
      <c r="AW13">
        <v>2</v>
      </c>
      <c r="AX13">
        <v>4</v>
      </c>
      <c r="AY13">
        <v>1</v>
      </c>
      <c r="AZ13">
        <v>4</v>
      </c>
      <c r="BA13">
        <v>3</v>
      </c>
      <c r="BB13">
        <v>1</v>
      </c>
      <c r="BC13">
        <v>1</v>
      </c>
      <c r="BD13">
        <v>1</v>
      </c>
      <c r="BE13">
        <v>4</v>
      </c>
      <c r="BF13">
        <v>4</v>
      </c>
      <c r="BG13">
        <v>1</v>
      </c>
      <c r="BH13">
        <v>1</v>
      </c>
      <c r="BI13">
        <v>4</v>
      </c>
      <c r="BJ13">
        <v>4</v>
      </c>
      <c r="BK13">
        <v>0</v>
      </c>
      <c r="BL13">
        <v>0</v>
      </c>
      <c r="BM13">
        <v>1</v>
      </c>
      <c r="BN13">
        <v>0</v>
      </c>
      <c r="BO13">
        <v>4</v>
      </c>
      <c r="BP13">
        <v>0</v>
      </c>
      <c r="BQ13">
        <v>0</v>
      </c>
      <c r="BR13">
        <v>0</v>
      </c>
      <c r="BS13">
        <v>3</v>
      </c>
      <c r="BT13">
        <v>0</v>
      </c>
      <c r="BU13">
        <v>0</v>
      </c>
      <c r="BV13">
        <v>0</v>
      </c>
      <c r="BW13">
        <v>3</v>
      </c>
      <c r="BX13">
        <v>0</v>
      </c>
      <c r="BY13">
        <v>0</v>
      </c>
      <c r="BZ13">
        <v>0</v>
      </c>
      <c r="CA13">
        <v>3</v>
      </c>
      <c r="CB13">
        <v>1</v>
      </c>
      <c r="CC13">
        <v>0</v>
      </c>
      <c r="CD13">
        <v>0</v>
      </c>
      <c r="CE13">
        <v>0</v>
      </c>
      <c r="CF13">
        <v>0</v>
      </c>
      <c r="CG13">
        <v>0</v>
      </c>
      <c r="CH13">
        <v>4</v>
      </c>
      <c r="CI13">
        <v>0</v>
      </c>
      <c r="CJ13">
        <v>1</v>
      </c>
      <c r="CK13">
        <v>0</v>
      </c>
      <c r="CL13">
        <v>0</v>
      </c>
      <c r="CM13">
        <v>0</v>
      </c>
      <c r="CN13">
        <v>0</v>
      </c>
      <c r="CO13">
        <v>0</v>
      </c>
      <c r="CP13">
        <v>3</v>
      </c>
      <c r="CQ13">
        <v>0</v>
      </c>
      <c r="CR13">
        <v>1</v>
      </c>
      <c r="CS13">
        <v>2</v>
      </c>
      <c r="CT13">
        <v>0</v>
      </c>
      <c r="CU13">
        <v>1</v>
      </c>
      <c r="CV13">
        <v>1</v>
      </c>
      <c r="CW13">
        <v>1</v>
      </c>
      <c r="CX13">
        <v>1</v>
      </c>
      <c r="CY13">
        <v>1</v>
      </c>
      <c r="CZ13">
        <v>1</v>
      </c>
      <c r="DA13">
        <v>1</v>
      </c>
      <c r="DB13">
        <v>1</v>
      </c>
      <c r="DC13">
        <v>1</v>
      </c>
      <c r="DD13">
        <v>1</v>
      </c>
      <c r="DE13">
        <v>1</v>
      </c>
      <c r="DF13">
        <v>1</v>
      </c>
      <c r="DG13">
        <v>1</v>
      </c>
      <c r="DH13">
        <v>1</v>
      </c>
      <c r="DI13">
        <v>1</v>
      </c>
      <c r="DJ13">
        <v>1</v>
      </c>
      <c r="DK13">
        <v>1</v>
      </c>
      <c r="DL13">
        <v>1</v>
      </c>
      <c r="DM13">
        <v>1</v>
      </c>
      <c r="DN13">
        <v>1</v>
      </c>
      <c r="DO13">
        <v>1</v>
      </c>
      <c r="DP13" s="172">
        <v>0.9375</v>
      </c>
      <c r="DQ13">
        <v>10</v>
      </c>
      <c r="DR13" t="s">
        <v>768</v>
      </c>
      <c r="DS13">
        <v>6</v>
      </c>
      <c r="DT13" t="s">
        <v>26</v>
      </c>
      <c r="DU13" t="s">
        <v>69</v>
      </c>
      <c r="DV13" t="s">
        <v>26</v>
      </c>
      <c r="DW13" t="s">
        <v>26</v>
      </c>
      <c r="DX13" t="s">
        <v>26</v>
      </c>
      <c r="DY13" t="s">
        <v>26</v>
      </c>
      <c r="DZ13" t="s">
        <v>69</v>
      </c>
      <c r="EA13" t="s">
        <v>26</v>
      </c>
      <c r="EB13" t="s">
        <v>26</v>
      </c>
      <c r="EC13" t="s">
        <v>2084</v>
      </c>
      <c r="ED13" t="s">
        <v>26</v>
      </c>
      <c r="EE13" t="s">
        <v>26</v>
      </c>
      <c r="EF13" t="s">
        <v>66</v>
      </c>
      <c r="EG13" t="s">
        <v>100</v>
      </c>
      <c r="EH13">
        <v>120</v>
      </c>
      <c r="EI13" t="s">
        <v>7</v>
      </c>
      <c r="EJ13" t="s">
        <v>7</v>
      </c>
      <c r="EL13" t="s">
        <v>96</v>
      </c>
      <c r="EM13" t="s">
        <v>96</v>
      </c>
      <c r="EN13">
        <v>3</v>
      </c>
      <c r="EO13">
        <v>3</v>
      </c>
      <c r="EP13">
        <v>3</v>
      </c>
      <c r="EQ13">
        <v>1</v>
      </c>
      <c r="ER13" t="s">
        <v>16</v>
      </c>
      <c r="ES13" t="s">
        <v>1346</v>
      </c>
      <c r="ET13" t="s">
        <v>19</v>
      </c>
      <c r="EU13" t="s">
        <v>20</v>
      </c>
      <c r="EV13" t="s">
        <v>20</v>
      </c>
      <c r="EW13">
        <v>2</v>
      </c>
      <c r="EX13">
        <v>2</v>
      </c>
      <c r="EY13">
        <v>2</v>
      </c>
      <c r="EZ13">
        <v>3</v>
      </c>
      <c r="FB13" t="s">
        <v>94</v>
      </c>
      <c r="FC13" t="s">
        <v>7</v>
      </c>
      <c r="FD13" t="s">
        <v>94</v>
      </c>
      <c r="FE13" t="s">
        <v>94</v>
      </c>
      <c r="FF13" t="s">
        <v>7</v>
      </c>
      <c r="FG13" t="s">
        <v>7</v>
      </c>
      <c r="FH13" t="s">
        <v>7</v>
      </c>
      <c r="FI13" t="s">
        <v>12</v>
      </c>
      <c r="FJ13" t="s">
        <v>11</v>
      </c>
      <c r="FK13" t="s">
        <v>7</v>
      </c>
      <c r="FL13" t="s">
        <v>7</v>
      </c>
      <c r="FN13" t="s">
        <v>2085</v>
      </c>
      <c r="FO13" t="s">
        <v>9</v>
      </c>
      <c r="FP13" t="s">
        <v>9</v>
      </c>
      <c r="FQ13" t="s">
        <v>9</v>
      </c>
      <c r="FR13" t="s">
        <v>8</v>
      </c>
      <c r="FS13" t="s">
        <v>7</v>
      </c>
      <c r="FT13" t="s">
        <v>7</v>
      </c>
      <c r="FV13" t="s">
        <v>7</v>
      </c>
      <c r="FW13" t="s">
        <v>7</v>
      </c>
      <c r="FX13" t="s">
        <v>121</v>
      </c>
      <c r="FY13">
        <v>3</v>
      </c>
      <c r="GG13" t="s">
        <v>5</v>
      </c>
      <c r="GW13" t="s">
        <v>54</v>
      </c>
      <c r="GX13" t="s">
        <v>53</v>
      </c>
      <c r="GY13" t="s">
        <v>1</v>
      </c>
      <c r="HA13" t="s">
        <v>1</v>
      </c>
      <c r="HE13" t="s">
        <v>1</v>
      </c>
      <c r="HM13">
        <f t="shared" si="0"/>
        <v>19</v>
      </c>
      <c r="HN13">
        <f t="shared" si="1"/>
        <v>4</v>
      </c>
      <c r="HO13" s="1">
        <f t="shared" si="2"/>
        <v>19</v>
      </c>
      <c r="HP13" s="1">
        <f t="shared" si="3"/>
        <v>0</v>
      </c>
      <c r="HQ13" s="1">
        <f t="shared" si="4"/>
        <v>0</v>
      </c>
      <c r="HR13" s="1">
        <f t="shared" si="5"/>
        <v>0</v>
      </c>
      <c r="HS13" s="1">
        <f t="shared" si="6"/>
        <v>4</v>
      </c>
      <c r="HT13" s="1">
        <f t="shared" si="7"/>
        <v>22</v>
      </c>
      <c r="HU13" s="1">
        <f t="shared" si="8"/>
        <v>2540</v>
      </c>
      <c r="HV13">
        <v>1</v>
      </c>
      <c r="HW13">
        <v>0</v>
      </c>
      <c r="HX13">
        <v>2</v>
      </c>
      <c r="HY13">
        <v>1</v>
      </c>
      <c r="HZ13">
        <v>1</v>
      </c>
      <c r="IA13">
        <v>0</v>
      </c>
      <c r="IB13">
        <v>0</v>
      </c>
      <c r="IC13">
        <v>5</v>
      </c>
    </row>
    <row r="14" spans="1:237" x14ac:dyDescent="0.35">
      <c r="A14" s="171">
        <v>44062.578680555554</v>
      </c>
      <c r="B14" t="s">
        <v>2575</v>
      </c>
      <c r="C14" s="2"/>
      <c r="E14" t="s">
        <v>1831</v>
      </c>
      <c r="F14" t="s">
        <v>1826</v>
      </c>
      <c r="G14" t="s">
        <v>1831</v>
      </c>
      <c r="H14" t="s">
        <v>1826</v>
      </c>
      <c r="I14" t="s">
        <v>9</v>
      </c>
      <c r="J14" t="s">
        <v>9</v>
      </c>
      <c r="K14" t="s">
        <v>2097</v>
      </c>
      <c r="L14" t="s">
        <v>7</v>
      </c>
      <c r="N14" t="s">
        <v>7</v>
      </c>
      <c r="Q14" t="s">
        <v>20</v>
      </c>
      <c r="R14" t="s">
        <v>40</v>
      </c>
      <c r="S14">
        <v>1</v>
      </c>
      <c r="T14" t="s">
        <v>20</v>
      </c>
      <c r="U14" t="s">
        <v>20</v>
      </c>
      <c r="V14" t="s">
        <v>194</v>
      </c>
      <c r="W14">
        <v>2</v>
      </c>
      <c r="X14">
        <v>1</v>
      </c>
      <c r="Y14" t="s">
        <v>20</v>
      </c>
      <c r="Z14" t="s">
        <v>115</v>
      </c>
      <c r="AA14" t="s">
        <v>7</v>
      </c>
      <c r="AC14" t="s">
        <v>7</v>
      </c>
      <c r="AE14" t="s">
        <v>9</v>
      </c>
      <c r="AF14" t="s">
        <v>35</v>
      </c>
      <c r="AG14" t="s">
        <v>301</v>
      </c>
      <c r="AH14" t="s">
        <v>9</v>
      </c>
      <c r="AI14" t="s">
        <v>2098</v>
      </c>
      <c r="AJ14">
        <v>0</v>
      </c>
      <c r="AK14">
        <v>0</v>
      </c>
      <c r="AL14">
        <v>1</v>
      </c>
      <c r="AM14">
        <v>15</v>
      </c>
      <c r="AN14">
        <v>2</v>
      </c>
      <c r="AO14">
        <v>30</v>
      </c>
      <c r="AP14">
        <v>600</v>
      </c>
      <c r="AQ14">
        <v>2</v>
      </c>
      <c r="AR14">
        <v>2</v>
      </c>
      <c r="AS14">
        <v>4</v>
      </c>
      <c r="AT14">
        <v>4</v>
      </c>
      <c r="AU14">
        <v>1</v>
      </c>
      <c r="AV14">
        <v>2</v>
      </c>
      <c r="AW14">
        <v>4</v>
      </c>
      <c r="AX14">
        <v>2</v>
      </c>
      <c r="AY14">
        <v>3</v>
      </c>
      <c r="AZ14">
        <v>1</v>
      </c>
      <c r="BA14">
        <v>2</v>
      </c>
      <c r="BB14">
        <v>4</v>
      </c>
      <c r="BC14">
        <v>3</v>
      </c>
      <c r="BD14">
        <v>2</v>
      </c>
      <c r="BE14">
        <v>1</v>
      </c>
      <c r="BF14">
        <v>2</v>
      </c>
      <c r="BG14">
        <v>4</v>
      </c>
      <c r="BH14">
        <v>3</v>
      </c>
      <c r="BI14">
        <v>2</v>
      </c>
      <c r="BJ14">
        <v>1</v>
      </c>
      <c r="BK14">
        <v>4</v>
      </c>
      <c r="BL14">
        <v>2</v>
      </c>
      <c r="BM14">
        <v>4</v>
      </c>
      <c r="BN14">
        <v>3</v>
      </c>
      <c r="BO14">
        <v>1</v>
      </c>
      <c r="BP14">
        <v>3</v>
      </c>
      <c r="BQ14">
        <v>2</v>
      </c>
      <c r="BR14">
        <v>3</v>
      </c>
      <c r="BS14">
        <v>1</v>
      </c>
      <c r="BT14">
        <v>2</v>
      </c>
      <c r="BU14">
        <v>2</v>
      </c>
      <c r="BV14">
        <v>4</v>
      </c>
      <c r="BW14">
        <v>1</v>
      </c>
      <c r="BX14">
        <v>3</v>
      </c>
      <c r="BY14">
        <v>3</v>
      </c>
      <c r="BZ14">
        <v>2</v>
      </c>
      <c r="CA14">
        <v>3</v>
      </c>
      <c r="CB14">
        <v>4</v>
      </c>
      <c r="CC14">
        <v>2</v>
      </c>
      <c r="CD14">
        <v>2</v>
      </c>
      <c r="CE14">
        <v>1</v>
      </c>
      <c r="CF14">
        <v>3</v>
      </c>
      <c r="CG14">
        <v>4</v>
      </c>
      <c r="CH14">
        <v>1</v>
      </c>
      <c r="CI14">
        <v>1</v>
      </c>
      <c r="CJ14">
        <v>4</v>
      </c>
      <c r="CK14">
        <v>4</v>
      </c>
      <c r="CL14">
        <v>2</v>
      </c>
      <c r="CM14">
        <v>4</v>
      </c>
      <c r="CN14">
        <v>0</v>
      </c>
      <c r="CO14">
        <v>1</v>
      </c>
      <c r="CP14">
        <v>0</v>
      </c>
      <c r="CQ14">
        <v>1</v>
      </c>
      <c r="CR14">
        <v>3</v>
      </c>
      <c r="CS14">
        <v>0</v>
      </c>
      <c r="CT14">
        <v>1</v>
      </c>
      <c r="CU14">
        <v>4</v>
      </c>
      <c r="CV14">
        <v>3</v>
      </c>
      <c r="CW14">
        <v>4</v>
      </c>
      <c r="CX14">
        <v>3</v>
      </c>
      <c r="CY14">
        <v>3</v>
      </c>
      <c r="CZ14">
        <v>4</v>
      </c>
      <c r="DA14">
        <v>2</v>
      </c>
      <c r="DB14">
        <v>4</v>
      </c>
      <c r="DC14">
        <v>4</v>
      </c>
      <c r="DD14">
        <v>4</v>
      </c>
      <c r="DE14">
        <v>4</v>
      </c>
      <c r="DF14">
        <v>3</v>
      </c>
      <c r="DG14">
        <v>2</v>
      </c>
      <c r="DH14">
        <v>4</v>
      </c>
      <c r="DI14">
        <v>3</v>
      </c>
      <c r="DJ14">
        <v>4</v>
      </c>
      <c r="DK14">
        <v>4</v>
      </c>
      <c r="DL14">
        <v>4</v>
      </c>
      <c r="DM14">
        <v>4</v>
      </c>
      <c r="DN14">
        <v>4</v>
      </c>
      <c r="DO14">
        <v>4</v>
      </c>
      <c r="DP14" s="172">
        <v>0.83333333333333337</v>
      </c>
      <c r="DQ14">
        <v>30</v>
      </c>
      <c r="DR14" s="172">
        <v>0.24305555555555555</v>
      </c>
      <c r="DS14">
        <v>8.5</v>
      </c>
      <c r="DT14" t="s">
        <v>68</v>
      </c>
      <c r="DU14" t="s">
        <v>69</v>
      </c>
      <c r="DV14" t="s">
        <v>68</v>
      </c>
      <c r="DW14" t="s">
        <v>26</v>
      </c>
      <c r="DX14" t="s">
        <v>103</v>
      </c>
      <c r="DY14" t="s">
        <v>26</v>
      </c>
      <c r="DZ14" t="s">
        <v>69</v>
      </c>
      <c r="EA14" t="s">
        <v>69</v>
      </c>
      <c r="EB14" t="s">
        <v>68</v>
      </c>
      <c r="EC14" t="s">
        <v>2099</v>
      </c>
      <c r="ED14" t="s">
        <v>201</v>
      </c>
      <c r="EE14" t="s">
        <v>125</v>
      </c>
      <c r="EF14" t="s">
        <v>124</v>
      </c>
      <c r="EG14" t="s">
        <v>146</v>
      </c>
      <c r="EH14">
        <v>10</v>
      </c>
      <c r="EI14" t="s">
        <v>9</v>
      </c>
      <c r="EJ14" t="s">
        <v>9</v>
      </c>
      <c r="EK14" t="s">
        <v>200</v>
      </c>
      <c r="EL14" t="s">
        <v>22</v>
      </c>
      <c r="EM14" t="s">
        <v>21</v>
      </c>
      <c r="EN14">
        <v>4</v>
      </c>
      <c r="EO14">
        <v>3</v>
      </c>
      <c r="EP14">
        <v>4</v>
      </c>
      <c r="EQ14">
        <v>3</v>
      </c>
      <c r="ER14" t="s">
        <v>16</v>
      </c>
      <c r="ES14" t="s">
        <v>1346</v>
      </c>
      <c r="ET14" t="s">
        <v>19</v>
      </c>
      <c r="EU14" t="s">
        <v>18</v>
      </c>
      <c r="EV14" t="s">
        <v>20</v>
      </c>
      <c r="EW14">
        <v>3</v>
      </c>
      <c r="EX14">
        <v>3</v>
      </c>
      <c r="EY14">
        <v>3</v>
      </c>
      <c r="EZ14">
        <v>4</v>
      </c>
      <c r="FA14" t="s">
        <v>2100</v>
      </c>
      <c r="FB14" t="s">
        <v>14</v>
      </c>
      <c r="FC14" t="s">
        <v>7</v>
      </c>
      <c r="FD14" t="s">
        <v>233</v>
      </c>
      <c r="FE14" t="s">
        <v>551</v>
      </c>
      <c r="FF14" t="s">
        <v>13</v>
      </c>
      <c r="FG14" t="s">
        <v>7</v>
      </c>
      <c r="FH14" t="s">
        <v>7</v>
      </c>
      <c r="FI14" t="s">
        <v>12</v>
      </c>
      <c r="FJ14" t="s">
        <v>11</v>
      </c>
      <c r="FK14" t="s">
        <v>7</v>
      </c>
      <c r="FL14" t="s">
        <v>7</v>
      </c>
      <c r="FN14" t="s">
        <v>876</v>
      </c>
      <c r="FO14" t="s">
        <v>9</v>
      </c>
      <c r="FP14" t="s">
        <v>9</v>
      </c>
      <c r="FQ14" t="s">
        <v>9</v>
      </c>
      <c r="FR14" t="s">
        <v>8</v>
      </c>
      <c r="FS14" t="s">
        <v>9</v>
      </c>
      <c r="FT14" t="s">
        <v>7</v>
      </c>
      <c r="FW14" t="s">
        <v>9</v>
      </c>
      <c r="FX14" t="s">
        <v>337</v>
      </c>
      <c r="GB14">
        <v>3</v>
      </c>
      <c r="GG14" t="s">
        <v>5</v>
      </c>
      <c r="GW14" t="s">
        <v>54</v>
      </c>
      <c r="GY14" t="s">
        <v>184</v>
      </c>
      <c r="GZ14" t="s">
        <v>1</v>
      </c>
      <c r="HA14" t="s">
        <v>1</v>
      </c>
      <c r="HE14" t="s">
        <v>1</v>
      </c>
      <c r="HM14">
        <f t="shared" si="0"/>
        <v>67</v>
      </c>
      <c r="HN14">
        <f t="shared" si="1"/>
        <v>10</v>
      </c>
      <c r="HO14" s="1">
        <f t="shared" si="2"/>
        <v>4</v>
      </c>
      <c r="HP14" s="1">
        <f t="shared" si="3"/>
        <v>22</v>
      </c>
      <c r="HQ14" s="1">
        <f t="shared" si="4"/>
        <v>18</v>
      </c>
      <c r="HR14" s="1">
        <f t="shared" si="5"/>
        <v>11</v>
      </c>
      <c r="HS14" s="1">
        <f t="shared" si="6"/>
        <v>20</v>
      </c>
      <c r="HT14" s="1">
        <f t="shared" si="7"/>
        <v>67</v>
      </c>
      <c r="HU14" s="1">
        <f t="shared" si="8"/>
        <v>210</v>
      </c>
      <c r="HV14">
        <v>3</v>
      </c>
      <c r="HW14">
        <v>2</v>
      </c>
      <c r="HX14">
        <v>0</v>
      </c>
      <c r="HY14">
        <v>0</v>
      </c>
      <c r="HZ14">
        <v>2</v>
      </c>
      <c r="IA14">
        <v>3</v>
      </c>
      <c r="IB14">
        <v>3</v>
      </c>
      <c r="IC14">
        <v>13</v>
      </c>
    </row>
    <row r="15" spans="1:237" x14ac:dyDescent="0.35">
      <c r="A15" s="171">
        <v>44062.522268518522</v>
      </c>
      <c r="B15" t="s">
        <v>2576</v>
      </c>
      <c r="C15" s="2"/>
      <c r="E15" t="s">
        <v>1823</v>
      </c>
      <c r="F15" t="s">
        <v>2071</v>
      </c>
      <c r="G15" t="s">
        <v>1823</v>
      </c>
      <c r="H15" t="s">
        <v>2071</v>
      </c>
      <c r="I15" t="s">
        <v>9</v>
      </c>
      <c r="J15" t="s">
        <v>7</v>
      </c>
      <c r="L15" t="s">
        <v>7</v>
      </c>
      <c r="N15" t="s">
        <v>7</v>
      </c>
      <c r="Q15" t="s">
        <v>20</v>
      </c>
      <c r="R15" t="s">
        <v>40</v>
      </c>
      <c r="S15">
        <v>1</v>
      </c>
      <c r="T15" t="s">
        <v>20</v>
      </c>
      <c r="V15" t="s">
        <v>39</v>
      </c>
      <c r="W15" t="s">
        <v>79</v>
      </c>
      <c r="X15">
        <v>2</v>
      </c>
      <c r="Y15" t="s">
        <v>20</v>
      </c>
      <c r="Z15" t="s">
        <v>38</v>
      </c>
      <c r="AA15" t="s">
        <v>9</v>
      </c>
      <c r="AB15" t="s">
        <v>2072</v>
      </c>
      <c r="AC15" t="s">
        <v>7</v>
      </c>
      <c r="AE15" t="s">
        <v>9</v>
      </c>
      <c r="AF15" t="s">
        <v>112</v>
      </c>
      <c r="AG15" t="s">
        <v>34</v>
      </c>
      <c r="AH15" t="s">
        <v>7</v>
      </c>
      <c r="AJ15">
        <v>3</v>
      </c>
      <c r="AK15">
        <v>210</v>
      </c>
      <c r="AL15">
        <v>0</v>
      </c>
      <c r="AM15">
        <v>0</v>
      </c>
      <c r="AN15">
        <v>7</v>
      </c>
      <c r="AO15">
        <v>20</v>
      </c>
      <c r="AP15">
        <v>480</v>
      </c>
      <c r="AQ15">
        <v>2</v>
      </c>
      <c r="AR15">
        <v>3</v>
      </c>
      <c r="AS15">
        <v>2</v>
      </c>
      <c r="AT15">
        <v>1</v>
      </c>
      <c r="AU15">
        <v>2</v>
      </c>
      <c r="AV15">
        <v>2</v>
      </c>
      <c r="AW15">
        <v>2</v>
      </c>
      <c r="AX15">
        <v>3</v>
      </c>
      <c r="AY15">
        <v>1</v>
      </c>
      <c r="AZ15">
        <v>3</v>
      </c>
      <c r="BA15">
        <v>4</v>
      </c>
      <c r="BB15">
        <v>2</v>
      </c>
      <c r="BC15">
        <v>1</v>
      </c>
      <c r="BD15">
        <v>1</v>
      </c>
      <c r="BE15">
        <v>3</v>
      </c>
      <c r="BF15">
        <v>2</v>
      </c>
      <c r="BG15">
        <v>2</v>
      </c>
      <c r="BH15">
        <v>1</v>
      </c>
      <c r="BI15">
        <v>3</v>
      </c>
      <c r="BJ15">
        <v>3</v>
      </c>
      <c r="BK15">
        <v>1</v>
      </c>
      <c r="BL15">
        <v>1</v>
      </c>
      <c r="BM15">
        <v>2</v>
      </c>
      <c r="BN15">
        <v>1</v>
      </c>
      <c r="BO15">
        <v>1</v>
      </c>
      <c r="BP15">
        <v>0</v>
      </c>
      <c r="BQ15">
        <v>1</v>
      </c>
      <c r="BR15">
        <v>1</v>
      </c>
      <c r="BS15">
        <v>3</v>
      </c>
      <c r="BT15">
        <v>1</v>
      </c>
      <c r="BU15">
        <v>1</v>
      </c>
      <c r="BV15">
        <v>1</v>
      </c>
      <c r="BW15">
        <v>2</v>
      </c>
      <c r="BX15">
        <v>0</v>
      </c>
      <c r="BY15">
        <v>1</v>
      </c>
      <c r="BZ15">
        <v>2</v>
      </c>
      <c r="CA15">
        <v>1</v>
      </c>
      <c r="CB15">
        <v>2</v>
      </c>
      <c r="CC15">
        <v>1</v>
      </c>
      <c r="CD15">
        <v>0</v>
      </c>
      <c r="CE15">
        <v>2</v>
      </c>
      <c r="CF15">
        <v>0</v>
      </c>
      <c r="CG15">
        <v>0</v>
      </c>
      <c r="CH15">
        <v>2</v>
      </c>
      <c r="CI15">
        <v>0</v>
      </c>
      <c r="CJ15">
        <v>2</v>
      </c>
      <c r="CK15">
        <v>1</v>
      </c>
      <c r="CL15">
        <v>0</v>
      </c>
      <c r="CM15">
        <v>1</v>
      </c>
      <c r="CN15">
        <v>0</v>
      </c>
      <c r="CO15">
        <v>1</v>
      </c>
      <c r="CP15">
        <v>0</v>
      </c>
      <c r="CQ15">
        <v>0</v>
      </c>
      <c r="CR15">
        <v>0</v>
      </c>
      <c r="CS15">
        <v>3</v>
      </c>
      <c r="CT15">
        <v>0</v>
      </c>
      <c r="CU15">
        <v>2</v>
      </c>
      <c r="CV15">
        <v>2</v>
      </c>
      <c r="CW15">
        <v>4</v>
      </c>
      <c r="CX15">
        <v>2</v>
      </c>
      <c r="CY15">
        <v>4</v>
      </c>
      <c r="CZ15">
        <v>4</v>
      </c>
      <c r="DA15">
        <v>3</v>
      </c>
      <c r="DB15">
        <v>4</v>
      </c>
      <c r="DC15">
        <v>4</v>
      </c>
      <c r="DD15">
        <v>4</v>
      </c>
      <c r="DE15">
        <v>4</v>
      </c>
      <c r="DF15">
        <v>4</v>
      </c>
      <c r="DG15">
        <v>2</v>
      </c>
      <c r="DH15">
        <v>4</v>
      </c>
      <c r="DI15">
        <v>2</v>
      </c>
      <c r="DJ15">
        <v>4</v>
      </c>
      <c r="DK15">
        <v>4</v>
      </c>
      <c r="DL15">
        <v>2</v>
      </c>
      <c r="DM15">
        <v>4</v>
      </c>
      <c r="DN15">
        <v>4</v>
      </c>
      <c r="DO15">
        <v>4</v>
      </c>
      <c r="DP15">
        <v>1900</v>
      </c>
      <c r="DQ15">
        <v>60</v>
      </c>
      <c r="DS15">
        <v>7</v>
      </c>
      <c r="DT15" t="s">
        <v>69</v>
      </c>
      <c r="DU15" t="s">
        <v>26</v>
      </c>
      <c r="DV15" t="s">
        <v>26</v>
      </c>
      <c r="DW15" t="s">
        <v>26</v>
      </c>
      <c r="DX15" t="s">
        <v>26</v>
      </c>
      <c r="DY15" t="s">
        <v>26</v>
      </c>
      <c r="DZ15" t="s">
        <v>103</v>
      </c>
      <c r="EA15" t="s">
        <v>26</v>
      </c>
      <c r="EB15" t="s">
        <v>26</v>
      </c>
      <c r="EC15" t="s">
        <v>102</v>
      </c>
      <c r="ED15" t="s">
        <v>125</v>
      </c>
      <c r="EE15" t="s">
        <v>26</v>
      </c>
      <c r="EF15" t="s">
        <v>101</v>
      </c>
      <c r="EG15" t="s">
        <v>100</v>
      </c>
      <c r="EH15">
        <v>90</v>
      </c>
      <c r="EI15" t="s">
        <v>7</v>
      </c>
      <c r="EJ15" t="s">
        <v>9</v>
      </c>
      <c r="EK15" t="s">
        <v>2074</v>
      </c>
      <c r="EL15" t="s">
        <v>96</v>
      </c>
      <c r="EM15" t="s">
        <v>96</v>
      </c>
      <c r="EN15">
        <v>5</v>
      </c>
      <c r="EO15">
        <v>1</v>
      </c>
      <c r="EP15">
        <v>1</v>
      </c>
      <c r="EQ15">
        <v>1</v>
      </c>
      <c r="ER15" t="s">
        <v>1346</v>
      </c>
      <c r="ES15" t="s">
        <v>18</v>
      </c>
      <c r="ET15" t="s">
        <v>20</v>
      </c>
      <c r="EU15" t="s">
        <v>20</v>
      </c>
      <c r="EV15" t="s">
        <v>20</v>
      </c>
      <c r="EW15">
        <v>1</v>
      </c>
      <c r="EX15">
        <v>1</v>
      </c>
      <c r="EY15">
        <v>3</v>
      </c>
      <c r="EZ15">
        <v>3</v>
      </c>
      <c r="FA15" t="s">
        <v>1825</v>
      </c>
      <c r="FB15" t="s">
        <v>14</v>
      </c>
      <c r="FC15" t="s">
        <v>7</v>
      </c>
      <c r="FD15" t="s">
        <v>14</v>
      </c>
      <c r="FE15" t="s">
        <v>58</v>
      </c>
      <c r="FF15" t="s">
        <v>13</v>
      </c>
      <c r="FG15" t="s">
        <v>7</v>
      </c>
      <c r="FH15" t="s">
        <v>7</v>
      </c>
      <c r="FI15" t="s">
        <v>12</v>
      </c>
      <c r="FJ15" t="s">
        <v>57</v>
      </c>
      <c r="FK15" t="s">
        <v>9</v>
      </c>
      <c r="FL15" t="s">
        <v>7</v>
      </c>
      <c r="FN15" t="s">
        <v>830</v>
      </c>
      <c r="FO15" t="s">
        <v>7</v>
      </c>
      <c r="FP15" t="s">
        <v>7</v>
      </c>
      <c r="FQ15" t="s">
        <v>7</v>
      </c>
      <c r="FS15" t="s">
        <v>9</v>
      </c>
      <c r="FT15" t="s">
        <v>7</v>
      </c>
      <c r="FW15" t="s">
        <v>7</v>
      </c>
      <c r="FX15" t="s">
        <v>6</v>
      </c>
      <c r="GC15">
        <v>1</v>
      </c>
      <c r="GG15" t="s">
        <v>5</v>
      </c>
      <c r="GW15" t="s">
        <v>54</v>
      </c>
      <c r="HA15" t="s">
        <v>141</v>
      </c>
      <c r="HC15" t="s">
        <v>293</v>
      </c>
      <c r="HD15" t="s">
        <v>486</v>
      </c>
      <c r="HE15" t="s">
        <v>1</v>
      </c>
      <c r="HM15">
        <f t="shared" si="0"/>
        <v>65</v>
      </c>
      <c r="HN15">
        <f t="shared" si="1"/>
        <v>1</v>
      </c>
      <c r="HO15" s="1">
        <f t="shared" si="2"/>
        <v>11</v>
      </c>
      <c r="HP15" s="1">
        <f t="shared" si="3"/>
        <v>3</v>
      </c>
      <c r="HQ15" s="1">
        <f t="shared" si="4"/>
        <v>6</v>
      </c>
      <c r="HR15" s="1">
        <f t="shared" si="5"/>
        <v>7</v>
      </c>
      <c r="HS15" s="1">
        <f t="shared" si="6"/>
        <v>9</v>
      </c>
      <c r="HT15" s="1">
        <f t="shared" si="7"/>
        <v>37</v>
      </c>
      <c r="HU15" s="1">
        <f t="shared" si="8"/>
        <v>5390</v>
      </c>
      <c r="HV15">
        <v>1</v>
      </c>
      <c r="HW15">
        <v>2</v>
      </c>
      <c r="HX15">
        <v>1</v>
      </c>
      <c r="HY15">
        <v>0</v>
      </c>
      <c r="HZ15">
        <v>1</v>
      </c>
      <c r="IA15">
        <v>2</v>
      </c>
      <c r="IB15">
        <v>1</v>
      </c>
      <c r="IC15">
        <v>8</v>
      </c>
    </row>
    <row r="16" spans="1:237" x14ac:dyDescent="0.35">
      <c r="A16" s="171">
        <v>44065.178368055553</v>
      </c>
      <c r="B16" t="s">
        <v>2578</v>
      </c>
      <c r="C16" s="2"/>
      <c r="E16" t="s">
        <v>2147</v>
      </c>
      <c r="F16" t="s">
        <v>2146</v>
      </c>
      <c r="G16" t="s">
        <v>2147</v>
      </c>
      <c r="H16" t="s">
        <v>2146</v>
      </c>
      <c r="I16" t="s">
        <v>9</v>
      </c>
      <c r="J16" t="s">
        <v>7</v>
      </c>
      <c r="L16" t="s">
        <v>7</v>
      </c>
      <c r="N16" t="s">
        <v>7</v>
      </c>
      <c r="Q16" t="s">
        <v>20</v>
      </c>
      <c r="R16" t="s">
        <v>40</v>
      </c>
      <c r="S16" t="s">
        <v>20</v>
      </c>
      <c r="T16" t="s">
        <v>20</v>
      </c>
      <c r="U16" t="s">
        <v>20</v>
      </c>
      <c r="V16" t="s">
        <v>39</v>
      </c>
      <c r="W16" t="s">
        <v>20</v>
      </c>
      <c r="X16" t="s">
        <v>20</v>
      </c>
      <c r="Y16">
        <v>1</v>
      </c>
      <c r="Z16" t="s">
        <v>38</v>
      </c>
      <c r="AA16" t="s">
        <v>9</v>
      </c>
      <c r="AB16" t="s">
        <v>2163</v>
      </c>
      <c r="AC16" t="s">
        <v>7</v>
      </c>
      <c r="AE16" t="s">
        <v>9</v>
      </c>
      <c r="AF16" t="s">
        <v>132</v>
      </c>
      <c r="AG16" t="s">
        <v>2164</v>
      </c>
      <c r="AH16" t="s">
        <v>9</v>
      </c>
      <c r="AI16" t="s">
        <v>2165</v>
      </c>
      <c r="AJ16">
        <v>3</v>
      </c>
      <c r="AK16">
        <v>45</v>
      </c>
      <c r="AL16">
        <v>0</v>
      </c>
      <c r="AM16">
        <v>0</v>
      </c>
      <c r="AN16">
        <v>2</v>
      </c>
      <c r="AO16">
        <v>15</v>
      </c>
      <c r="AP16">
        <v>720</v>
      </c>
      <c r="AQ16">
        <v>4</v>
      </c>
      <c r="AR16">
        <v>4</v>
      </c>
      <c r="AS16">
        <v>1</v>
      </c>
      <c r="AT16">
        <v>1</v>
      </c>
      <c r="AU16">
        <v>3</v>
      </c>
      <c r="AV16">
        <v>1</v>
      </c>
      <c r="AW16">
        <v>2</v>
      </c>
      <c r="AX16">
        <v>3</v>
      </c>
      <c r="AY16">
        <v>1</v>
      </c>
      <c r="AZ16">
        <v>3</v>
      </c>
      <c r="BA16">
        <v>4</v>
      </c>
      <c r="BB16">
        <v>1</v>
      </c>
      <c r="BC16">
        <v>1</v>
      </c>
      <c r="BD16">
        <v>1</v>
      </c>
      <c r="BE16">
        <v>3</v>
      </c>
      <c r="BF16">
        <v>3</v>
      </c>
      <c r="BG16">
        <v>2</v>
      </c>
      <c r="BH16">
        <v>1</v>
      </c>
      <c r="BI16">
        <v>4</v>
      </c>
      <c r="BJ16">
        <v>3</v>
      </c>
      <c r="BK16">
        <v>0</v>
      </c>
      <c r="BL16">
        <v>0</v>
      </c>
      <c r="BM16">
        <v>0</v>
      </c>
      <c r="BN16">
        <v>0</v>
      </c>
      <c r="BO16">
        <v>3</v>
      </c>
      <c r="BP16">
        <v>0</v>
      </c>
      <c r="BQ16">
        <v>0</v>
      </c>
      <c r="BR16">
        <v>0</v>
      </c>
      <c r="BS16">
        <v>3</v>
      </c>
      <c r="BT16">
        <v>0</v>
      </c>
      <c r="BU16">
        <v>2</v>
      </c>
      <c r="BV16">
        <v>0</v>
      </c>
      <c r="BW16">
        <v>3</v>
      </c>
      <c r="BX16">
        <v>0</v>
      </c>
      <c r="BY16">
        <v>0</v>
      </c>
      <c r="BZ16">
        <v>1</v>
      </c>
      <c r="CA16">
        <v>0</v>
      </c>
      <c r="CB16">
        <v>0</v>
      </c>
      <c r="CC16">
        <v>1</v>
      </c>
      <c r="CD16">
        <v>1</v>
      </c>
      <c r="CE16">
        <v>0</v>
      </c>
      <c r="CF16">
        <v>0</v>
      </c>
      <c r="CG16">
        <v>0</v>
      </c>
      <c r="CH16">
        <v>3</v>
      </c>
      <c r="CI16">
        <v>0</v>
      </c>
      <c r="CJ16">
        <v>0</v>
      </c>
      <c r="CK16">
        <v>0</v>
      </c>
      <c r="CL16">
        <v>0</v>
      </c>
      <c r="CM16">
        <v>0</v>
      </c>
      <c r="CN16">
        <v>0</v>
      </c>
      <c r="CO16">
        <v>0</v>
      </c>
      <c r="CP16">
        <v>3</v>
      </c>
      <c r="CQ16">
        <v>0</v>
      </c>
      <c r="CR16">
        <v>2</v>
      </c>
      <c r="CS16">
        <v>2</v>
      </c>
      <c r="CT16">
        <v>1</v>
      </c>
      <c r="CU16">
        <v>0</v>
      </c>
      <c r="CV16">
        <v>1</v>
      </c>
      <c r="CW16">
        <v>1</v>
      </c>
      <c r="CX16">
        <v>4</v>
      </c>
      <c r="CY16">
        <v>2</v>
      </c>
      <c r="CZ16">
        <v>1</v>
      </c>
      <c r="DA16">
        <v>2</v>
      </c>
      <c r="DB16">
        <v>1</v>
      </c>
      <c r="DC16">
        <v>1</v>
      </c>
      <c r="DD16">
        <v>1</v>
      </c>
      <c r="DE16">
        <v>1</v>
      </c>
      <c r="DF16">
        <v>1</v>
      </c>
      <c r="DG16">
        <v>1</v>
      </c>
      <c r="DH16">
        <v>1</v>
      </c>
      <c r="DI16">
        <v>1</v>
      </c>
      <c r="DJ16">
        <v>1</v>
      </c>
      <c r="DK16">
        <v>1</v>
      </c>
      <c r="DL16">
        <v>2</v>
      </c>
      <c r="DM16">
        <v>1</v>
      </c>
      <c r="DN16">
        <v>1</v>
      </c>
      <c r="DO16">
        <v>1</v>
      </c>
      <c r="DP16" s="173">
        <v>0.95833333333333337</v>
      </c>
      <c r="DQ16" t="s">
        <v>1074</v>
      </c>
      <c r="DR16" s="173">
        <v>0.29166666666666669</v>
      </c>
      <c r="DS16">
        <v>8</v>
      </c>
      <c r="DT16" t="s">
        <v>26</v>
      </c>
      <c r="DU16" t="s">
        <v>26</v>
      </c>
      <c r="DV16" t="s">
        <v>26</v>
      </c>
      <c r="DW16" t="s">
        <v>26</v>
      </c>
      <c r="DX16" t="s">
        <v>26</v>
      </c>
      <c r="DY16" t="s">
        <v>103</v>
      </c>
      <c r="DZ16" t="s">
        <v>26</v>
      </c>
      <c r="EA16" t="s">
        <v>26</v>
      </c>
      <c r="EB16" t="s">
        <v>26</v>
      </c>
      <c r="EC16" t="s">
        <v>102</v>
      </c>
      <c r="ED16" t="s">
        <v>26</v>
      </c>
      <c r="EE16" t="s">
        <v>26</v>
      </c>
      <c r="EF16" t="s">
        <v>24</v>
      </c>
      <c r="EG16" t="s">
        <v>23</v>
      </c>
      <c r="EH16">
        <v>15</v>
      </c>
      <c r="EI16" t="s">
        <v>7</v>
      </c>
      <c r="EJ16" t="s">
        <v>7</v>
      </c>
      <c r="EK16" t="s">
        <v>2030</v>
      </c>
      <c r="EL16" t="s">
        <v>21</v>
      </c>
      <c r="EM16" t="s">
        <v>96</v>
      </c>
      <c r="EN16">
        <v>4</v>
      </c>
      <c r="EO16">
        <v>3</v>
      </c>
      <c r="EP16">
        <v>4</v>
      </c>
      <c r="EQ16">
        <v>3</v>
      </c>
      <c r="ER16" t="s">
        <v>1346</v>
      </c>
      <c r="ES16" t="s">
        <v>19</v>
      </c>
      <c r="ET16" t="s">
        <v>16</v>
      </c>
      <c r="EU16" t="s">
        <v>18</v>
      </c>
      <c r="EV16" t="s">
        <v>20</v>
      </c>
      <c r="EW16">
        <v>2</v>
      </c>
      <c r="EX16">
        <v>2</v>
      </c>
      <c r="EY16">
        <v>3</v>
      </c>
      <c r="EZ16">
        <v>5</v>
      </c>
      <c r="FB16" t="s">
        <v>14</v>
      </c>
      <c r="FC16" t="s">
        <v>7</v>
      </c>
      <c r="FD16" t="s">
        <v>94</v>
      </c>
      <c r="FE16" t="s">
        <v>14</v>
      </c>
      <c r="FF16" t="s">
        <v>7</v>
      </c>
      <c r="FG16" t="s">
        <v>7</v>
      </c>
      <c r="FH16" t="s">
        <v>7</v>
      </c>
      <c r="FI16" t="s">
        <v>12</v>
      </c>
      <c r="FJ16" t="s">
        <v>57</v>
      </c>
      <c r="FK16" t="s">
        <v>7</v>
      </c>
      <c r="FL16" t="s">
        <v>7</v>
      </c>
      <c r="FN16" t="s">
        <v>2167</v>
      </c>
      <c r="FO16" t="s">
        <v>7</v>
      </c>
      <c r="FP16" t="s">
        <v>7</v>
      </c>
      <c r="FQ16" t="s">
        <v>9</v>
      </c>
      <c r="FR16" t="s">
        <v>8</v>
      </c>
      <c r="FS16" t="s">
        <v>9</v>
      </c>
      <c r="FT16" t="s">
        <v>7</v>
      </c>
      <c r="FV16" t="s">
        <v>7</v>
      </c>
      <c r="FW16" t="s">
        <v>7</v>
      </c>
      <c r="FX16" t="s">
        <v>121</v>
      </c>
      <c r="FY16">
        <v>9</v>
      </c>
      <c r="GG16" t="s">
        <v>5</v>
      </c>
      <c r="GW16" t="s">
        <v>54</v>
      </c>
      <c r="HA16" t="s">
        <v>141</v>
      </c>
      <c r="HB16" t="s">
        <v>248</v>
      </c>
      <c r="HC16" t="s">
        <v>1</v>
      </c>
      <c r="HE16" t="s">
        <v>1</v>
      </c>
      <c r="HM16">
        <f t="shared" si="0"/>
        <v>25</v>
      </c>
      <c r="HN16">
        <f t="shared" si="1"/>
        <v>3</v>
      </c>
      <c r="HO16" s="1">
        <f t="shared" si="2"/>
        <v>17</v>
      </c>
      <c r="HP16" s="1">
        <f t="shared" si="3"/>
        <v>1</v>
      </c>
      <c r="HQ16" s="1">
        <f t="shared" si="4"/>
        <v>1</v>
      </c>
      <c r="HR16" s="1">
        <f t="shared" si="5"/>
        <v>3</v>
      </c>
      <c r="HS16" s="1">
        <f t="shared" si="6"/>
        <v>0</v>
      </c>
      <c r="HT16" s="1">
        <f t="shared" si="7"/>
        <v>28</v>
      </c>
      <c r="HU16" s="1">
        <f t="shared" si="8"/>
        <v>1155</v>
      </c>
      <c r="HV16">
        <v>0</v>
      </c>
      <c r="HW16">
        <v>0</v>
      </c>
      <c r="HX16">
        <v>0</v>
      </c>
      <c r="HY16">
        <v>0</v>
      </c>
      <c r="HZ16">
        <v>1</v>
      </c>
      <c r="IA16">
        <v>0</v>
      </c>
      <c r="IB16">
        <v>1</v>
      </c>
      <c r="IC16">
        <v>2</v>
      </c>
    </row>
    <row r="17" spans="1:237" x14ac:dyDescent="0.35">
      <c r="A17" s="171">
        <v>44063.550729166665</v>
      </c>
      <c r="B17" t="s">
        <v>2580</v>
      </c>
      <c r="C17" s="2"/>
      <c r="E17" t="s">
        <v>2145</v>
      </c>
      <c r="F17" t="s">
        <v>2146</v>
      </c>
      <c r="G17" t="s">
        <v>2147</v>
      </c>
      <c r="H17" t="s">
        <v>2146</v>
      </c>
      <c r="I17" t="s">
        <v>9</v>
      </c>
      <c r="J17" t="s">
        <v>7</v>
      </c>
      <c r="L17" t="s">
        <v>7</v>
      </c>
      <c r="N17" t="s">
        <v>7</v>
      </c>
      <c r="Q17" t="s">
        <v>20</v>
      </c>
      <c r="R17" t="s">
        <v>40</v>
      </c>
      <c r="S17">
        <v>2</v>
      </c>
      <c r="T17">
        <v>1</v>
      </c>
      <c r="U17" t="s">
        <v>20</v>
      </c>
      <c r="V17" t="s">
        <v>39</v>
      </c>
      <c r="W17">
        <v>1</v>
      </c>
      <c r="X17" t="s">
        <v>20</v>
      </c>
      <c r="Y17" t="s">
        <v>20</v>
      </c>
      <c r="Z17" t="s">
        <v>133</v>
      </c>
      <c r="AA17" t="s">
        <v>9</v>
      </c>
      <c r="AB17" t="s">
        <v>2148</v>
      </c>
      <c r="AC17" t="s">
        <v>7</v>
      </c>
      <c r="AE17" t="s">
        <v>7</v>
      </c>
      <c r="AF17" t="s">
        <v>20</v>
      </c>
      <c r="AG17" t="s">
        <v>2149</v>
      </c>
      <c r="AH17" t="s">
        <v>9</v>
      </c>
      <c r="AI17" t="s">
        <v>2150</v>
      </c>
      <c r="AJ17">
        <v>0</v>
      </c>
      <c r="AK17">
        <v>0</v>
      </c>
      <c r="AL17">
        <v>3</v>
      </c>
      <c r="AM17">
        <v>240</v>
      </c>
      <c r="AN17">
        <v>7</v>
      </c>
      <c r="AO17">
        <v>90</v>
      </c>
      <c r="AP17">
        <v>240</v>
      </c>
      <c r="AQ17">
        <v>4</v>
      </c>
      <c r="AR17">
        <v>4</v>
      </c>
      <c r="AS17">
        <v>1</v>
      </c>
      <c r="AT17">
        <v>1</v>
      </c>
      <c r="AU17">
        <v>4</v>
      </c>
      <c r="AV17">
        <v>1</v>
      </c>
      <c r="AW17">
        <v>2</v>
      </c>
      <c r="AX17">
        <v>3</v>
      </c>
      <c r="AY17">
        <v>2</v>
      </c>
      <c r="AZ17">
        <v>3</v>
      </c>
      <c r="BA17">
        <v>3</v>
      </c>
      <c r="BB17">
        <v>1</v>
      </c>
      <c r="BC17">
        <v>1</v>
      </c>
      <c r="BD17">
        <v>1</v>
      </c>
      <c r="BE17">
        <v>4</v>
      </c>
      <c r="BF17">
        <v>3</v>
      </c>
      <c r="BG17">
        <v>1</v>
      </c>
      <c r="BH17">
        <v>1</v>
      </c>
      <c r="BI17">
        <v>4</v>
      </c>
      <c r="BJ17">
        <v>3</v>
      </c>
      <c r="BK17">
        <v>0</v>
      </c>
      <c r="BL17">
        <v>0</v>
      </c>
      <c r="BM17">
        <v>0</v>
      </c>
      <c r="BN17">
        <v>0</v>
      </c>
      <c r="BO17">
        <v>3</v>
      </c>
      <c r="BP17">
        <v>0</v>
      </c>
      <c r="BQ17">
        <v>0</v>
      </c>
      <c r="BR17">
        <v>0</v>
      </c>
      <c r="BS17">
        <v>3</v>
      </c>
      <c r="BT17">
        <v>0</v>
      </c>
      <c r="BU17">
        <v>0</v>
      </c>
      <c r="BV17">
        <v>0</v>
      </c>
      <c r="BW17">
        <v>3</v>
      </c>
      <c r="BX17">
        <v>0</v>
      </c>
      <c r="BY17">
        <v>1</v>
      </c>
      <c r="BZ17">
        <v>1</v>
      </c>
      <c r="CA17">
        <v>0</v>
      </c>
      <c r="CB17">
        <v>0</v>
      </c>
      <c r="CC17">
        <v>0</v>
      </c>
      <c r="CD17">
        <v>0</v>
      </c>
      <c r="CE17">
        <v>0</v>
      </c>
      <c r="CF17">
        <v>0</v>
      </c>
      <c r="CG17">
        <v>0</v>
      </c>
      <c r="CH17">
        <v>3</v>
      </c>
      <c r="CI17">
        <v>0</v>
      </c>
      <c r="CJ17">
        <v>0</v>
      </c>
      <c r="CK17">
        <v>0</v>
      </c>
      <c r="CL17">
        <v>0</v>
      </c>
      <c r="CM17">
        <v>0</v>
      </c>
      <c r="CN17">
        <v>1</v>
      </c>
      <c r="CO17">
        <v>0</v>
      </c>
      <c r="CP17">
        <v>3</v>
      </c>
      <c r="CQ17">
        <v>0</v>
      </c>
      <c r="CR17">
        <v>0</v>
      </c>
      <c r="CS17">
        <v>3</v>
      </c>
      <c r="CT17">
        <v>1</v>
      </c>
      <c r="CU17">
        <v>0</v>
      </c>
      <c r="CV17">
        <v>1</v>
      </c>
      <c r="CW17">
        <v>1</v>
      </c>
      <c r="CX17">
        <v>1</v>
      </c>
      <c r="CY17">
        <v>1</v>
      </c>
      <c r="CZ17">
        <v>1</v>
      </c>
      <c r="DA17">
        <v>1</v>
      </c>
      <c r="DB17">
        <v>1</v>
      </c>
      <c r="DC17">
        <v>1</v>
      </c>
      <c r="DD17">
        <v>1</v>
      </c>
      <c r="DE17">
        <v>1</v>
      </c>
      <c r="DF17">
        <v>1</v>
      </c>
      <c r="DG17">
        <v>1</v>
      </c>
      <c r="DH17">
        <v>1</v>
      </c>
      <c r="DI17">
        <v>1</v>
      </c>
      <c r="DJ17">
        <v>1</v>
      </c>
      <c r="DK17">
        <v>1</v>
      </c>
      <c r="DL17">
        <v>1</v>
      </c>
      <c r="DM17">
        <v>1</v>
      </c>
      <c r="DN17">
        <v>1</v>
      </c>
      <c r="DO17">
        <v>1</v>
      </c>
      <c r="DP17">
        <v>12</v>
      </c>
      <c r="DQ17">
        <v>15</v>
      </c>
      <c r="DR17">
        <v>8</v>
      </c>
      <c r="DS17">
        <v>8</v>
      </c>
      <c r="DT17" t="s">
        <v>103</v>
      </c>
      <c r="DU17" t="s">
        <v>103</v>
      </c>
      <c r="DV17" t="s">
        <v>103</v>
      </c>
      <c r="DW17" t="s">
        <v>26</v>
      </c>
      <c r="DX17" t="s">
        <v>26</v>
      </c>
      <c r="DY17" t="s">
        <v>26</v>
      </c>
      <c r="DZ17" t="s">
        <v>103</v>
      </c>
      <c r="EA17" t="s">
        <v>26</v>
      </c>
      <c r="EB17" t="s">
        <v>26</v>
      </c>
      <c r="EC17" t="s">
        <v>2153</v>
      </c>
      <c r="ED17" t="s">
        <v>26</v>
      </c>
      <c r="EE17" t="s">
        <v>26</v>
      </c>
      <c r="EF17" t="s">
        <v>66</v>
      </c>
      <c r="EG17" t="s">
        <v>100</v>
      </c>
      <c r="EH17">
        <v>400</v>
      </c>
      <c r="EI17" t="s">
        <v>7</v>
      </c>
      <c r="EJ17" t="s">
        <v>7</v>
      </c>
      <c r="EL17" t="s">
        <v>21</v>
      </c>
      <c r="EM17" t="s">
        <v>96</v>
      </c>
      <c r="EN17">
        <v>4</v>
      </c>
      <c r="EO17">
        <v>4</v>
      </c>
      <c r="EP17">
        <v>5</v>
      </c>
      <c r="EQ17">
        <v>1</v>
      </c>
      <c r="ER17" t="s">
        <v>19</v>
      </c>
      <c r="ES17" t="s">
        <v>16</v>
      </c>
      <c r="ET17" t="s">
        <v>18</v>
      </c>
      <c r="EU17" t="s">
        <v>1346</v>
      </c>
      <c r="EV17" t="s">
        <v>20</v>
      </c>
      <c r="EW17">
        <v>1</v>
      </c>
      <c r="EX17">
        <v>1</v>
      </c>
      <c r="EY17">
        <v>1</v>
      </c>
      <c r="EZ17">
        <v>5</v>
      </c>
      <c r="FB17" t="s">
        <v>233</v>
      </c>
      <c r="FC17" t="s">
        <v>7</v>
      </c>
      <c r="FD17" t="s">
        <v>14</v>
      </c>
      <c r="FE17" t="s">
        <v>14</v>
      </c>
      <c r="FF17" t="s">
        <v>7</v>
      </c>
      <c r="FG17" t="s">
        <v>7</v>
      </c>
      <c r="FH17" t="s">
        <v>7</v>
      </c>
      <c r="FI17" t="s">
        <v>232</v>
      </c>
      <c r="FJ17" t="s">
        <v>92</v>
      </c>
      <c r="FK17" t="s">
        <v>7</v>
      </c>
      <c r="FL17" t="s">
        <v>9</v>
      </c>
      <c r="FM17">
        <v>4</v>
      </c>
      <c r="FN17" t="s">
        <v>2154</v>
      </c>
      <c r="FO17" t="s">
        <v>7</v>
      </c>
      <c r="FP17" t="s">
        <v>7</v>
      </c>
      <c r="FQ17" t="s">
        <v>9</v>
      </c>
      <c r="FS17" t="s">
        <v>7</v>
      </c>
      <c r="FT17" t="s">
        <v>9</v>
      </c>
      <c r="FU17" t="s">
        <v>2155</v>
      </c>
      <c r="FV17" t="s">
        <v>9</v>
      </c>
      <c r="FW17" t="s">
        <v>7</v>
      </c>
      <c r="FX17" t="s">
        <v>121</v>
      </c>
      <c r="FY17">
        <v>3</v>
      </c>
      <c r="GG17" t="s">
        <v>5</v>
      </c>
      <c r="GW17" t="s">
        <v>54</v>
      </c>
      <c r="HA17" t="s">
        <v>141</v>
      </c>
      <c r="HC17" t="s">
        <v>293</v>
      </c>
      <c r="HD17" t="s">
        <v>486</v>
      </c>
      <c r="HE17" t="s">
        <v>1</v>
      </c>
      <c r="HM17">
        <f t="shared" si="0"/>
        <v>19</v>
      </c>
      <c r="HN17">
        <f t="shared" si="1"/>
        <v>2</v>
      </c>
      <c r="HO17" s="1">
        <f t="shared" si="2"/>
        <v>18</v>
      </c>
      <c r="HP17" s="1">
        <f t="shared" si="3"/>
        <v>0</v>
      </c>
      <c r="HQ17" s="1">
        <f t="shared" si="4"/>
        <v>2</v>
      </c>
      <c r="HR17" s="1">
        <f t="shared" si="5"/>
        <v>0</v>
      </c>
      <c r="HS17" s="1">
        <f t="shared" si="6"/>
        <v>0</v>
      </c>
      <c r="HT17" s="1">
        <f t="shared" si="7"/>
        <v>27</v>
      </c>
      <c r="HU17" s="1">
        <f t="shared" si="8"/>
        <v>4455</v>
      </c>
      <c r="HV17">
        <v>1</v>
      </c>
      <c r="HW17">
        <v>1</v>
      </c>
      <c r="HX17">
        <v>0</v>
      </c>
      <c r="HY17">
        <v>0</v>
      </c>
      <c r="HZ17">
        <v>1</v>
      </c>
      <c r="IA17">
        <v>0</v>
      </c>
      <c r="IB17">
        <v>0</v>
      </c>
      <c r="IC17">
        <v>3</v>
      </c>
    </row>
    <row r="18" spans="1:237" x14ac:dyDescent="0.35">
      <c r="A18" s="171">
        <v>44062.783321759256</v>
      </c>
      <c r="B18" t="s">
        <v>2583</v>
      </c>
      <c r="C18" s="2"/>
      <c r="E18" t="s">
        <v>50</v>
      </c>
      <c r="F18" t="s">
        <v>1824</v>
      </c>
      <c r="G18" t="s">
        <v>1823</v>
      </c>
      <c r="H18" t="s">
        <v>1824</v>
      </c>
      <c r="I18" t="s">
        <v>9</v>
      </c>
      <c r="J18" t="s">
        <v>7</v>
      </c>
      <c r="L18" t="s">
        <v>7</v>
      </c>
      <c r="N18" t="s">
        <v>7</v>
      </c>
      <c r="Q18" t="s">
        <v>20</v>
      </c>
      <c r="R18" t="s">
        <v>40</v>
      </c>
      <c r="S18" t="s">
        <v>20</v>
      </c>
      <c r="T18" t="s">
        <v>20</v>
      </c>
      <c r="U18" t="s">
        <v>20</v>
      </c>
      <c r="V18" t="s">
        <v>80</v>
      </c>
      <c r="W18">
        <v>3</v>
      </c>
      <c r="X18">
        <v>1</v>
      </c>
      <c r="Y18">
        <v>1</v>
      </c>
      <c r="Z18" t="s">
        <v>38</v>
      </c>
      <c r="AA18" t="s">
        <v>9</v>
      </c>
      <c r="AB18" t="s">
        <v>1405</v>
      </c>
      <c r="AC18" t="s">
        <v>7</v>
      </c>
      <c r="AE18" t="s">
        <v>7</v>
      </c>
      <c r="AF18" t="s">
        <v>20</v>
      </c>
      <c r="AH18" t="s">
        <v>7</v>
      </c>
      <c r="AJ18">
        <v>0</v>
      </c>
      <c r="AK18">
        <v>0</v>
      </c>
      <c r="AL18">
        <v>3</v>
      </c>
      <c r="AM18">
        <v>45</v>
      </c>
      <c r="AN18">
        <v>3</v>
      </c>
      <c r="AO18">
        <v>45</v>
      </c>
      <c r="AP18">
        <v>300</v>
      </c>
      <c r="AQ18">
        <v>3</v>
      </c>
      <c r="AR18">
        <v>3</v>
      </c>
      <c r="AS18">
        <v>2</v>
      </c>
      <c r="AT18">
        <v>1</v>
      </c>
      <c r="AU18">
        <v>3</v>
      </c>
      <c r="AV18">
        <v>1</v>
      </c>
      <c r="AW18">
        <v>2</v>
      </c>
      <c r="AX18">
        <v>4</v>
      </c>
      <c r="AY18">
        <v>1</v>
      </c>
      <c r="AZ18">
        <v>3</v>
      </c>
      <c r="BA18">
        <v>3</v>
      </c>
      <c r="BB18">
        <v>1</v>
      </c>
      <c r="BC18">
        <v>1</v>
      </c>
      <c r="BD18">
        <v>1</v>
      </c>
      <c r="BE18">
        <v>3</v>
      </c>
      <c r="BF18">
        <v>4</v>
      </c>
      <c r="BG18">
        <v>2</v>
      </c>
      <c r="BH18">
        <v>2</v>
      </c>
      <c r="BI18">
        <v>3</v>
      </c>
      <c r="BJ18">
        <v>3</v>
      </c>
      <c r="BK18">
        <v>1</v>
      </c>
      <c r="BL18">
        <v>0</v>
      </c>
      <c r="BM18">
        <v>3</v>
      </c>
      <c r="BN18">
        <v>2</v>
      </c>
      <c r="BO18">
        <v>3</v>
      </c>
      <c r="BP18">
        <v>1</v>
      </c>
      <c r="BQ18">
        <v>3</v>
      </c>
      <c r="BR18">
        <v>1</v>
      </c>
      <c r="BS18">
        <v>2</v>
      </c>
      <c r="BT18">
        <v>1</v>
      </c>
      <c r="BU18">
        <v>0</v>
      </c>
      <c r="BV18">
        <v>1</v>
      </c>
      <c r="BW18">
        <v>2</v>
      </c>
      <c r="BX18">
        <v>2</v>
      </c>
      <c r="BY18">
        <v>0</v>
      </c>
      <c r="BZ18">
        <v>1</v>
      </c>
      <c r="CA18">
        <v>3</v>
      </c>
      <c r="CB18">
        <v>2</v>
      </c>
      <c r="CC18">
        <v>1</v>
      </c>
      <c r="CD18">
        <v>1</v>
      </c>
      <c r="CE18">
        <v>2</v>
      </c>
      <c r="CF18">
        <v>0</v>
      </c>
      <c r="CG18">
        <v>0</v>
      </c>
      <c r="CH18">
        <v>2</v>
      </c>
      <c r="CI18">
        <v>2</v>
      </c>
      <c r="CJ18">
        <v>3</v>
      </c>
      <c r="CK18">
        <v>1</v>
      </c>
      <c r="CL18">
        <v>1</v>
      </c>
      <c r="CM18">
        <v>3</v>
      </c>
      <c r="CN18">
        <v>2</v>
      </c>
      <c r="CO18">
        <v>2</v>
      </c>
      <c r="CP18">
        <v>2</v>
      </c>
      <c r="CQ18">
        <v>1</v>
      </c>
      <c r="CR18">
        <v>2</v>
      </c>
      <c r="CS18">
        <v>1</v>
      </c>
      <c r="CT18">
        <v>2</v>
      </c>
      <c r="CU18">
        <v>3</v>
      </c>
      <c r="CV18">
        <v>2</v>
      </c>
      <c r="CW18">
        <v>2</v>
      </c>
      <c r="CX18">
        <v>1</v>
      </c>
      <c r="CY18">
        <v>2</v>
      </c>
      <c r="CZ18">
        <v>1</v>
      </c>
      <c r="DA18">
        <v>3</v>
      </c>
      <c r="DB18">
        <v>1</v>
      </c>
      <c r="DC18">
        <v>2</v>
      </c>
      <c r="DD18">
        <v>3</v>
      </c>
      <c r="DE18">
        <v>2</v>
      </c>
      <c r="DF18">
        <v>2</v>
      </c>
      <c r="DG18">
        <v>1</v>
      </c>
      <c r="DH18">
        <v>2</v>
      </c>
      <c r="DI18">
        <v>2</v>
      </c>
      <c r="DJ18">
        <v>3</v>
      </c>
      <c r="DK18">
        <v>1</v>
      </c>
      <c r="DL18">
        <v>2</v>
      </c>
      <c r="DM18">
        <v>2</v>
      </c>
      <c r="DN18">
        <v>2</v>
      </c>
      <c r="DO18">
        <v>3</v>
      </c>
      <c r="DP18" s="172">
        <v>0.9375</v>
      </c>
      <c r="DQ18" t="s">
        <v>416</v>
      </c>
      <c r="DR18" t="s">
        <v>2121</v>
      </c>
      <c r="DS18">
        <v>7</v>
      </c>
      <c r="DT18" t="s">
        <v>103</v>
      </c>
      <c r="DU18" t="s">
        <v>68</v>
      </c>
      <c r="DV18" t="s">
        <v>68</v>
      </c>
      <c r="DW18" t="s">
        <v>26</v>
      </c>
      <c r="DX18" t="s">
        <v>26</v>
      </c>
      <c r="DY18" t="s">
        <v>26</v>
      </c>
      <c r="DZ18" t="s">
        <v>26</v>
      </c>
      <c r="EA18" t="s">
        <v>26</v>
      </c>
      <c r="EB18" t="s">
        <v>103</v>
      </c>
      <c r="EC18" t="s">
        <v>102</v>
      </c>
      <c r="ED18" t="s">
        <v>26</v>
      </c>
      <c r="EE18" t="s">
        <v>26</v>
      </c>
      <c r="EF18" t="s">
        <v>101</v>
      </c>
      <c r="EG18" t="s">
        <v>100</v>
      </c>
      <c r="EH18">
        <v>30</v>
      </c>
      <c r="EI18" t="s">
        <v>9</v>
      </c>
      <c r="EJ18" t="s">
        <v>7</v>
      </c>
      <c r="EK18" t="s">
        <v>2122</v>
      </c>
      <c r="EL18" t="s">
        <v>21</v>
      </c>
      <c r="EM18" t="s">
        <v>21</v>
      </c>
      <c r="EN18">
        <v>5</v>
      </c>
      <c r="EO18">
        <v>3</v>
      </c>
      <c r="EP18">
        <v>5</v>
      </c>
      <c r="EQ18">
        <v>1</v>
      </c>
      <c r="ER18" t="s">
        <v>19</v>
      </c>
      <c r="ES18" t="s">
        <v>18</v>
      </c>
      <c r="ET18" t="s">
        <v>16</v>
      </c>
      <c r="EU18" t="s">
        <v>1346</v>
      </c>
      <c r="EV18" t="s">
        <v>20</v>
      </c>
      <c r="EW18">
        <v>3</v>
      </c>
      <c r="EX18">
        <v>2</v>
      </c>
      <c r="EY18">
        <v>2</v>
      </c>
      <c r="EZ18">
        <v>4</v>
      </c>
      <c r="FA18" t="s">
        <v>1401</v>
      </c>
      <c r="FB18" t="s">
        <v>14</v>
      </c>
      <c r="FC18" t="s">
        <v>7</v>
      </c>
      <c r="FD18" t="s">
        <v>94</v>
      </c>
      <c r="FE18" t="s">
        <v>94</v>
      </c>
      <c r="FF18" t="s">
        <v>7</v>
      </c>
      <c r="FG18" t="s">
        <v>7</v>
      </c>
      <c r="FH18" t="s">
        <v>7</v>
      </c>
      <c r="FI18" t="s">
        <v>232</v>
      </c>
      <c r="FJ18" t="s">
        <v>11</v>
      </c>
      <c r="FK18" t="s">
        <v>7</v>
      </c>
      <c r="FL18" t="s">
        <v>7</v>
      </c>
      <c r="FN18" t="s">
        <v>2123</v>
      </c>
      <c r="FO18" t="s">
        <v>7</v>
      </c>
      <c r="FP18" t="s">
        <v>7</v>
      </c>
      <c r="FQ18" t="s">
        <v>9</v>
      </c>
      <c r="FR18" t="s">
        <v>8</v>
      </c>
      <c r="FS18" t="s">
        <v>7</v>
      </c>
      <c r="FT18" t="s">
        <v>9</v>
      </c>
      <c r="FU18" t="s">
        <v>2124</v>
      </c>
      <c r="FV18" t="s">
        <v>9</v>
      </c>
      <c r="FW18" t="s">
        <v>7</v>
      </c>
      <c r="FX18" t="s">
        <v>90</v>
      </c>
      <c r="GD18">
        <v>9</v>
      </c>
      <c r="GG18" t="s">
        <v>5</v>
      </c>
      <c r="GW18" t="s">
        <v>54</v>
      </c>
      <c r="HE18" t="s">
        <v>158</v>
      </c>
      <c r="HF18" t="s">
        <v>1</v>
      </c>
      <c r="HG18" t="s">
        <v>1</v>
      </c>
      <c r="HI18" t="s">
        <v>1</v>
      </c>
      <c r="HM18">
        <f t="shared" si="0"/>
        <v>36</v>
      </c>
      <c r="HN18">
        <f t="shared" si="1"/>
        <v>10</v>
      </c>
      <c r="HO18" s="1">
        <f t="shared" si="2"/>
        <v>12</v>
      </c>
      <c r="HP18" s="1">
        <f t="shared" si="3"/>
        <v>9</v>
      </c>
      <c r="HQ18" s="1">
        <f t="shared" si="4"/>
        <v>4</v>
      </c>
      <c r="HR18" s="1">
        <f t="shared" si="5"/>
        <v>10</v>
      </c>
      <c r="HS18" s="1">
        <f t="shared" si="6"/>
        <v>14</v>
      </c>
      <c r="HT18" s="1">
        <f t="shared" si="7"/>
        <v>32</v>
      </c>
      <c r="HU18" s="1">
        <f t="shared" si="8"/>
        <v>877.5</v>
      </c>
      <c r="HV18">
        <v>1</v>
      </c>
      <c r="HW18">
        <v>1</v>
      </c>
      <c r="HX18">
        <v>1</v>
      </c>
      <c r="HY18">
        <v>0</v>
      </c>
      <c r="HZ18">
        <v>1</v>
      </c>
      <c r="IA18">
        <v>0</v>
      </c>
      <c r="IB18">
        <v>1</v>
      </c>
      <c r="IC18">
        <v>5</v>
      </c>
    </row>
    <row r="19" spans="1:237" x14ac:dyDescent="0.35">
      <c r="A19" s="171">
        <v>44063.606585648151</v>
      </c>
      <c r="B19" t="s">
        <v>2584</v>
      </c>
      <c r="C19" s="2"/>
      <c r="E19" t="s">
        <v>50</v>
      </c>
      <c r="F19" t="s">
        <v>1824</v>
      </c>
      <c r="G19" t="s">
        <v>50</v>
      </c>
      <c r="H19" t="s">
        <v>1824</v>
      </c>
      <c r="I19" t="s">
        <v>9</v>
      </c>
      <c r="J19" t="s">
        <v>7</v>
      </c>
      <c r="L19" t="s">
        <v>7</v>
      </c>
      <c r="N19" t="s">
        <v>7</v>
      </c>
      <c r="Q19" t="s">
        <v>20</v>
      </c>
      <c r="R19" t="s">
        <v>40</v>
      </c>
      <c r="S19" t="s">
        <v>20</v>
      </c>
      <c r="T19" t="s">
        <v>20</v>
      </c>
      <c r="U19" t="s">
        <v>20</v>
      </c>
      <c r="V19" t="s">
        <v>134</v>
      </c>
      <c r="W19">
        <v>2</v>
      </c>
      <c r="X19" t="s">
        <v>20</v>
      </c>
      <c r="Y19" t="s">
        <v>20</v>
      </c>
      <c r="Z19" t="s">
        <v>38</v>
      </c>
      <c r="AA19" t="s">
        <v>9</v>
      </c>
      <c r="AB19" t="s">
        <v>2156</v>
      </c>
      <c r="AC19" t="s">
        <v>7</v>
      </c>
      <c r="AE19" t="s">
        <v>9</v>
      </c>
      <c r="AF19" t="s">
        <v>112</v>
      </c>
      <c r="AG19" t="s">
        <v>2157</v>
      </c>
      <c r="AH19" t="s">
        <v>9</v>
      </c>
      <c r="AI19" t="s">
        <v>2158</v>
      </c>
      <c r="AJ19">
        <v>0</v>
      </c>
      <c r="AK19">
        <v>0</v>
      </c>
      <c r="AL19">
        <v>0</v>
      </c>
      <c r="AM19">
        <v>0</v>
      </c>
      <c r="AN19">
        <v>2</v>
      </c>
      <c r="AO19">
        <v>30</v>
      </c>
      <c r="AP19">
        <v>600</v>
      </c>
      <c r="AQ19">
        <v>3</v>
      </c>
      <c r="AR19">
        <v>3</v>
      </c>
      <c r="AS19">
        <v>2</v>
      </c>
      <c r="AT19">
        <v>2</v>
      </c>
      <c r="AU19">
        <v>2</v>
      </c>
      <c r="AV19">
        <v>1</v>
      </c>
      <c r="AW19">
        <v>2</v>
      </c>
      <c r="AX19">
        <v>3</v>
      </c>
      <c r="AY19">
        <v>1</v>
      </c>
      <c r="AZ19">
        <v>3</v>
      </c>
      <c r="BA19">
        <v>3</v>
      </c>
      <c r="BB19">
        <v>2</v>
      </c>
      <c r="BC19">
        <v>1</v>
      </c>
      <c r="BD19">
        <v>2</v>
      </c>
      <c r="BE19">
        <v>3</v>
      </c>
      <c r="BF19">
        <v>3</v>
      </c>
      <c r="BG19">
        <v>2</v>
      </c>
      <c r="BH19">
        <v>1</v>
      </c>
      <c r="BI19">
        <v>3</v>
      </c>
      <c r="BJ19">
        <v>3</v>
      </c>
      <c r="BK19">
        <v>1</v>
      </c>
      <c r="BL19">
        <v>0</v>
      </c>
      <c r="BM19">
        <v>3</v>
      </c>
      <c r="BN19">
        <v>1</v>
      </c>
      <c r="BO19">
        <v>2</v>
      </c>
      <c r="BP19">
        <v>0</v>
      </c>
      <c r="BQ19">
        <v>1</v>
      </c>
      <c r="BR19">
        <v>0</v>
      </c>
      <c r="BS19">
        <v>2</v>
      </c>
      <c r="BT19">
        <v>1</v>
      </c>
      <c r="BU19">
        <v>1</v>
      </c>
      <c r="BV19">
        <v>0</v>
      </c>
      <c r="BW19">
        <v>2</v>
      </c>
      <c r="BX19">
        <v>0</v>
      </c>
      <c r="BY19">
        <v>1</v>
      </c>
      <c r="BZ19">
        <v>1</v>
      </c>
      <c r="CA19">
        <v>1</v>
      </c>
      <c r="CB19">
        <v>2</v>
      </c>
      <c r="CC19">
        <v>1</v>
      </c>
      <c r="CD19">
        <v>0</v>
      </c>
      <c r="CE19">
        <v>1</v>
      </c>
      <c r="CF19">
        <v>1</v>
      </c>
      <c r="CG19">
        <v>0</v>
      </c>
      <c r="CH19">
        <v>3</v>
      </c>
      <c r="CI19">
        <v>0</v>
      </c>
      <c r="CJ19">
        <v>1</v>
      </c>
      <c r="CK19">
        <v>1</v>
      </c>
      <c r="CL19">
        <v>0</v>
      </c>
      <c r="CM19">
        <v>1</v>
      </c>
      <c r="CN19">
        <v>0</v>
      </c>
      <c r="CO19">
        <v>0</v>
      </c>
      <c r="CP19">
        <v>2</v>
      </c>
      <c r="CQ19">
        <v>0</v>
      </c>
      <c r="CR19">
        <v>2</v>
      </c>
      <c r="CS19">
        <v>2</v>
      </c>
      <c r="CT19">
        <v>1</v>
      </c>
      <c r="CU19">
        <v>1</v>
      </c>
      <c r="CV19">
        <v>1</v>
      </c>
      <c r="CW19">
        <v>1</v>
      </c>
      <c r="CX19">
        <v>1</v>
      </c>
      <c r="CY19">
        <v>1</v>
      </c>
      <c r="CZ19">
        <v>1</v>
      </c>
      <c r="DA19">
        <v>1</v>
      </c>
      <c r="DB19">
        <v>1</v>
      </c>
      <c r="DC19">
        <v>1</v>
      </c>
      <c r="DD19">
        <v>1</v>
      </c>
      <c r="DE19">
        <v>1</v>
      </c>
      <c r="DF19">
        <v>1</v>
      </c>
      <c r="DG19">
        <v>1</v>
      </c>
      <c r="DH19">
        <v>2</v>
      </c>
      <c r="DI19">
        <v>1</v>
      </c>
      <c r="DJ19">
        <v>1</v>
      </c>
      <c r="DK19">
        <v>1</v>
      </c>
      <c r="DL19">
        <v>1</v>
      </c>
      <c r="DM19">
        <v>2</v>
      </c>
      <c r="DN19">
        <v>1</v>
      </c>
      <c r="DO19">
        <v>2</v>
      </c>
      <c r="DP19" t="s">
        <v>544</v>
      </c>
      <c r="DQ19">
        <v>5</v>
      </c>
      <c r="DR19" t="s">
        <v>2160</v>
      </c>
      <c r="DS19">
        <v>6</v>
      </c>
      <c r="DT19" t="s">
        <v>26</v>
      </c>
      <c r="DU19" t="s">
        <v>26</v>
      </c>
      <c r="DV19" t="s">
        <v>26</v>
      </c>
      <c r="DW19" t="s">
        <v>26</v>
      </c>
      <c r="DX19" t="s">
        <v>26</v>
      </c>
      <c r="DY19" t="s">
        <v>26</v>
      </c>
      <c r="DZ19" t="s">
        <v>26</v>
      </c>
      <c r="EA19" t="s">
        <v>26</v>
      </c>
      <c r="EB19" t="s">
        <v>26</v>
      </c>
      <c r="EC19" t="s">
        <v>2161</v>
      </c>
      <c r="ED19" t="s">
        <v>26</v>
      </c>
      <c r="EE19" t="s">
        <v>25</v>
      </c>
      <c r="EF19" t="s">
        <v>66</v>
      </c>
      <c r="EG19" t="s">
        <v>100</v>
      </c>
      <c r="EH19">
        <v>15</v>
      </c>
      <c r="EI19" t="s">
        <v>9</v>
      </c>
      <c r="EJ19" t="s">
        <v>7</v>
      </c>
      <c r="EL19" t="s">
        <v>96</v>
      </c>
      <c r="EM19" t="s">
        <v>96</v>
      </c>
      <c r="EN19">
        <v>4</v>
      </c>
      <c r="EO19">
        <v>3</v>
      </c>
      <c r="EP19">
        <v>4</v>
      </c>
      <c r="EQ19">
        <v>1</v>
      </c>
      <c r="ER19" t="s">
        <v>19</v>
      </c>
      <c r="ES19" t="s">
        <v>18</v>
      </c>
      <c r="ET19" t="s">
        <v>1346</v>
      </c>
      <c r="EU19" t="s">
        <v>16</v>
      </c>
      <c r="EV19" t="s">
        <v>20</v>
      </c>
      <c r="EW19">
        <v>4</v>
      </c>
      <c r="EX19">
        <v>3</v>
      </c>
      <c r="EY19">
        <v>4</v>
      </c>
      <c r="EZ19">
        <v>4</v>
      </c>
      <c r="FA19" t="s">
        <v>2162</v>
      </c>
      <c r="FB19" t="s">
        <v>14</v>
      </c>
      <c r="FC19" t="s">
        <v>7</v>
      </c>
      <c r="FD19" t="s">
        <v>94</v>
      </c>
      <c r="FE19" t="s">
        <v>94</v>
      </c>
      <c r="FF19" t="s">
        <v>7</v>
      </c>
      <c r="FG19" t="s">
        <v>7</v>
      </c>
      <c r="FH19" t="s">
        <v>7</v>
      </c>
      <c r="FI19" t="s">
        <v>12</v>
      </c>
      <c r="FJ19" t="s">
        <v>11</v>
      </c>
      <c r="FK19" t="s">
        <v>7</v>
      </c>
      <c r="FL19" t="s">
        <v>7</v>
      </c>
      <c r="FN19" t="s">
        <v>1017</v>
      </c>
      <c r="FO19" t="s">
        <v>7</v>
      </c>
      <c r="FP19" t="s">
        <v>7</v>
      </c>
      <c r="FQ19" t="s">
        <v>9</v>
      </c>
      <c r="FR19" t="s">
        <v>8</v>
      </c>
      <c r="FS19" t="s">
        <v>7</v>
      </c>
      <c r="FT19" t="s">
        <v>7</v>
      </c>
      <c r="FW19" t="s">
        <v>7</v>
      </c>
      <c r="FX19" t="s">
        <v>55</v>
      </c>
      <c r="GF19">
        <v>5</v>
      </c>
      <c r="GG19" t="s">
        <v>5</v>
      </c>
      <c r="GW19" t="s">
        <v>54</v>
      </c>
      <c r="HA19" t="s">
        <v>141</v>
      </c>
      <c r="HC19" t="s">
        <v>293</v>
      </c>
      <c r="HD19" t="s">
        <v>486</v>
      </c>
      <c r="HE19" t="s">
        <v>1</v>
      </c>
      <c r="HM19">
        <f t="shared" si="0"/>
        <v>21</v>
      </c>
      <c r="HN19">
        <f t="shared" si="1"/>
        <v>4</v>
      </c>
      <c r="HO19" s="1">
        <f t="shared" si="2"/>
        <v>13</v>
      </c>
      <c r="HP19" s="1">
        <f t="shared" si="3"/>
        <v>1</v>
      </c>
      <c r="HQ19" s="1">
        <f t="shared" si="4"/>
        <v>6</v>
      </c>
      <c r="HR19" s="1">
        <f t="shared" si="5"/>
        <v>4</v>
      </c>
      <c r="HS19" s="1">
        <f t="shared" si="6"/>
        <v>8</v>
      </c>
      <c r="HT19" s="1">
        <f t="shared" si="7"/>
        <v>37</v>
      </c>
      <c r="HU19" s="1">
        <f t="shared" si="8"/>
        <v>150</v>
      </c>
      <c r="HV19">
        <v>1</v>
      </c>
      <c r="HW19">
        <v>0</v>
      </c>
      <c r="HX19">
        <v>2</v>
      </c>
      <c r="HY19">
        <v>0</v>
      </c>
      <c r="HZ19">
        <v>0</v>
      </c>
      <c r="IA19">
        <v>0</v>
      </c>
      <c r="IB19">
        <v>1</v>
      </c>
      <c r="IC19">
        <v>4</v>
      </c>
    </row>
    <row r="20" spans="1:237" x14ac:dyDescent="0.35">
      <c r="A20" s="171">
        <v>44062.563923611109</v>
      </c>
      <c r="B20" t="s">
        <v>2585</v>
      </c>
      <c r="C20" s="2"/>
      <c r="E20" t="s">
        <v>1831</v>
      </c>
      <c r="F20" t="s">
        <v>1826</v>
      </c>
      <c r="G20" t="s">
        <v>1831</v>
      </c>
      <c r="H20" t="s">
        <v>1826</v>
      </c>
      <c r="I20" t="s">
        <v>9</v>
      </c>
      <c r="J20" t="s">
        <v>7</v>
      </c>
      <c r="L20" t="s">
        <v>9</v>
      </c>
      <c r="M20" t="s">
        <v>351</v>
      </c>
      <c r="N20" t="s">
        <v>7</v>
      </c>
      <c r="P20">
        <v>0</v>
      </c>
      <c r="Q20" t="s">
        <v>20</v>
      </c>
      <c r="R20" t="s">
        <v>40</v>
      </c>
      <c r="S20" t="s">
        <v>20</v>
      </c>
      <c r="T20" t="s">
        <v>20</v>
      </c>
      <c r="U20" t="s">
        <v>20</v>
      </c>
      <c r="V20" t="s">
        <v>39</v>
      </c>
      <c r="W20" t="s">
        <v>79</v>
      </c>
      <c r="X20">
        <v>3</v>
      </c>
      <c r="Y20" t="s">
        <v>20</v>
      </c>
      <c r="Z20" t="s">
        <v>133</v>
      </c>
      <c r="AA20" t="s">
        <v>9</v>
      </c>
      <c r="AB20" t="s">
        <v>2090</v>
      </c>
      <c r="AC20" t="s">
        <v>9</v>
      </c>
      <c r="AD20" t="s">
        <v>2091</v>
      </c>
      <c r="AE20" t="s">
        <v>7</v>
      </c>
      <c r="AF20" t="s">
        <v>20</v>
      </c>
      <c r="AG20" t="s">
        <v>2092</v>
      </c>
      <c r="AH20" t="s">
        <v>9</v>
      </c>
      <c r="AI20" t="s">
        <v>2093</v>
      </c>
      <c r="AJ20">
        <v>0</v>
      </c>
      <c r="AK20">
        <v>0</v>
      </c>
      <c r="AL20">
        <v>2</v>
      </c>
      <c r="AM20">
        <v>360</v>
      </c>
      <c r="AN20">
        <v>1</v>
      </c>
      <c r="AO20">
        <v>60</v>
      </c>
      <c r="AP20">
        <v>240</v>
      </c>
      <c r="AQ20">
        <v>4</v>
      </c>
      <c r="AR20">
        <v>2</v>
      </c>
      <c r="AS20">
        <v>2</v>
      </c>
      <c r="AT20">
        <v>4</v>
      </c>
      <c r="AU20">
        <v>4</v>
      </c>
      <c r="AV20">
        <v>2</v>
      </c>
      <c r="AW20">
        <v>2</v>
      </c>
      <c r="AX20">
        <v>4</v>
      </c>
      <c r="AY20">
        <v>2</v>
      </c>
      <c r="AZ20">
        <v>4</v>
      </c>
      <c r="BA20">
        <v>4</v>
      </c>
      <c r="BB20">
        <v>2</v>
      </c>
      <c r="BC20">
        <v>1</v>
      </c>
      <c r="BD20">
        <v>1</v>
      </c>
      <c r="BE20">
        <v>4</v>
      </c>
      <c r="BF20">
        <v>4</v>
      </c>
      <c r="BG20">
        <v>2</v>
      </c>
      <c r="BH20">
        <v>1</v>
      </c>
      <c r="BI20">
        <v>4</v>
      </c>
      <c r="BJ20">
        <v>4</v>
      </c>
      <c r="BK20">
        <v>1</v>
      </c>
      <c r="BL20">
        <v>0</v>
      </c>
      <c r="BM20">
        <v>0</v>
      </c>
      <c r="BN20">
        <v>0</v>
      </c>
      <c r="BO20">
        <v>4</v>
      </c>
      <c r="BP20">
        <v>0</v>
      </c>
      <c r="BQ20">
        <v>1</v>
      </c>
      <c r="BR20">
        <v>1</v>
      </c>
      <c r="BS20">
        <v>4</v>
      </c>
      <c r="BT20">
        <v>1</v>
      </c>
      <c r="BU20">
        <v>1</v>
      </c>
      <c r="BV20">
        <v>0</v>
      </c>
      <c r="BW20">
        <v>4</v>
      </c>
      <c r="BX20">
        <v>0</v>
      </c>
      <c r="BY20">
        <v>0</v>
      </c>
      <c r="BZ20">
        <v>2</v>
      </c>
      <c r="CA20">
        <v>1</v>
      </c>
      <c r="CB20">
        <v>0</v>
      </c>
      <c r="CC20">
        <v>1</v>
      </c>
      <c r="CD20">
        <v>1</v>
      </c>
      <c r="CE20">
        <v>0</v>
      </c>
      <c r="CF20">
        <v>1</v>
      </c>
      <c r="CG20">
        <v>0</v>
      </c>
      <c r="CH20">
        <v>3</v>
      </c>
      <c r="CI20">
        <v>0</v>
      </c>
      <c r="CJ20">
        <v>1</v>
      </c>
      <c r="CK20">
        <v>0</v>
      </c>
      <c r="CL20">
        <v>0</v>
      </c>
      <c r="CM20">
        <v>1</v>
      </c>
      <c r="CN20">
        <v>0</v>
      </c>
      <c r="CO20">
        <v>0</v>
      </c>
      <c r="CP20">
        <v>1</v>
      </c>
      <c r="CQ20">
        <v>0</v>
      </c>
      <c r="CR20">
        <v>1</v>
      </c>
      <c r="CS20">
        <v>4</v>
      </c>
      <c r="CT20">
        <v>1</v>
      </c>
      <c r="CU20">
        <v>1</v>
      </c>
      <c r="CV20">
        <v>2</v>
      </c>
      <c r="CW20">
        <v>1</v>
      </c>
      <c r="CX20">
        <v>1</v>
      </c>
      <c r="CY20">
        <v>1</v>
      </c>
      <c r="CZ20">
        <v>1</v>
      </c>
      <c r="DA20">
        <v>1</v>
      </c>
      <c r="DB20">
        <v>2</v>
      </c>
      <c r="DC20">
        <v>2</v>
      </c>
      <c r="DD20">
        <v>1</v>
      </c>
      <c r="DE20">
        <v>2</v>
      </c>
      <c r="DF20">
        <v>1</v>
      </c>
      <c r="DG20">
        <v>1</v>
      </c>
      <c r="DH20">
        <v>1</v>
      </c>
      <c r="DI20">
        <v>1</v>
      </c>
      <c r="DJ20">
        <v>2</v>
      </c>
      <c r="DK20">
        <v>2</v>
      </c>
      <c r="DL20">
        <v>1</v>
      </c>
      <c r="DM20">
        <v>2</v>
      </c>
      <c r="DN20">
        <v>2</v>
      </c>
      <c r="DO20">
        <v>2</v>
      </c>
      <c r="DP20" s="172">
        <v>0.97916666666666663</v>
      </c>
      <c r="DQ20" t="s">
        <v>732</v>
      </c>
      <c r="DR20" s="172">
        <v>0.29166666666666669</v>
      </c>
      <c r="DS20">
        <v>6.75</v>
      </c>
      <c r="DT20" t="s">
        <v>26</v>
      </c>
      <c r="DU20" t="s">
        <v>26</v>
      </c>
      <c r="DV20" t="s">
        <v>26</v>
      </c>
      <c r="DW20" t="s">
        <v>26</v>
      </c>
      <c r="DX20" t="s">
        <v>26</v>
      </c>
      <c r="DY20" t="s">
        <v>26</v>
      </c>
      <c r="DZ20" t="s">
        <v>26</v>
      </c>
      <c r="EA20" t="s">
        <v>26</v>
      </c>
      <c r="EB20" t="s">
        <v>26</v>
      </c>
      <c r="EC20" t="s">
        <v>2094</v>
      </c>
      <c r="ED20" t="s">
        <v>26</v>
      </c>
      <c r="EE20" t="s">
        <v>26</v>
      </c>
      <c r="EF20" t="s">
        <v>66</v>
      </c>
      <c r="EG20" t="s">
        <v>100</v>
      </c>
      <c r="EH20">
        <v>900</v>
      </c>
      <c r="EI20" t="s">
        <v>7</v>
      </c>
      <c r="EJ20" t="s">
        <v>7</v>
      </c>
      <c r="EL20" t="s">
        <v>96</v>
      </c>
      <c r="EM20" t="s">
        <v>96</v>
      </c>
      <c r="EN20">
        <v>3</v>
      </c>
      <c r="EO20">
        <v>5</v>
      </c>
      <c r="EP20">
        <v>5</v>
      </c>
      <c r="EQ20">
        <v>1</v>
      </c>
      <c r="ER20" t="s">
        <v>16</v>
      </c>
      <c r="ES20" t="s">
        <v>19</v>
      </c>
      <c r="ET20" t="s">
        <v>1346</v>
      </c>
      <c r="EU20" t="s">
        <v>18</v>
      </c>
      <c r="EV20" t="s">
        <v>20</v>
      </c>
      <c r="EW20">
        <v>2</v>
      </c>
      <c r="EX20">
        <v>3</v>
      </c>
      <c r="EY20">
        <v>4</v>
      </c>
      <c r="EZ20">
        <v>4</v>
      </c>
      <c r="FA20" t="s">
        <v>2095</v>
      </c>
      <c r="FB20" t="s">
        <v>14</v>
      </c>
      <c r="FC20" t="s">
        <v>9</v>
      </c>
      <c r="FD20" t="s">
        <v>94</v>
      </c>
      <c r="FE20" t="s">
        <v>94</v>
      </c>
      <c r="FF20" t="s">
        <v>7</v>
      </c>
      <c r="FG20" t="s">
        <v>7</v>
      </c>
      <c r="FH20" t="s">
        <v>7</v>
      </c>
      <c r="FI20" t="s">
        <v>232</v>
      </c>
      <c r="FJ20" t="s">
        <v>92</v>
      </c>
      <c r="FK20" t="s">
        <v>7</v>
      </c>
      <c r="FL20" t="s">
        <v>9</v>
      </c>
      <c r="FM20">
        <v>5</v>
      </c>
      <c r="FN20" t="s">
        <v>368</v>
      </c>
      <c r="FO20" t="s">
        <v>7</v>
      </c>
      <c r="FP20" t="s">
        <v>7</v>
      </c>
      <c r="FQ20" t="s">
        <v>7</v>
      </c>
      <c r="FR20" t="s">
        <v>8</v>
      </c>
      <c r="FS20" t="s">
        <v>7</v>
      </c>
      <c r="FT20" t="s">
        <v>9</v>
      </c>
      <c r="FU20" t="s">
        <v>2096</v>
      </c>
      <c r="FV20" t="s">
        <v>9</v>
      </c>
      <c r="FW20" t="s">
        <v>7</v>
      </c>
      <c r="FX20" t="s">
        <v>249</v>
      </c>
      <c r="FZ20">
        <v>7</v>
      </c>
      <c r="GG20" t="s">
        <v>5</v>
      </c>
      <c r="GW20" t="s">
        <v>54</v>
      </c>
      <c r="HE20" t="s">
        <v>158</v>
      </c>
      <c r="HI20" t="s">
        <v>229</v>
      </c>
      <c r="HJ20" t="s">
        <v>1</v>
      </c>
      <c r="HK20" t="s">
        <v>1</v>
      </c>
      <c r="HM20">
        <f t="shared" si="0"/>
        <v>27</v>
      </c>
      <c r="HN20">
        <f t="shared" si="1"/>
        <v>3</v>
      </c>
      <c r="HO20" s="1">
        <f t="shared" si="2"/>
        <v>20</v>
      </c>
      <c r="HP20" s="1">
        <f t="shared" si="3"/>
        <v>2</v>
      </c>
      <c r="HQ20" s="1">
        <f t="shared" si="4"/>
        <v>5</v>
      </c>
      <c r="HR20" s="1">
        <f t="shared" si="5"/>
        <v>3</v>
      </c>
      <c r="HS20" s="1">
        <f t="shared" si="6"/>
        <v>3</v>
      </c>
      <c r="HT20" s="1">
        <f t="shared" si="7"/>
        <v>31</v>
      </c>
      <c r="HU20" s="1">
        <f t="shared" si="8"/>
        <v>3030</v>
      </c>
      <c r="HV20">
        <v>1</v>
      </c>
      <c r="HW20">
        <v>0</v>
      </c>
      <c r="HX20">
        <v>1</v>
      </c>
      <c r="HY20">
        <v>0</v>
      </c>
      <c r="HZ20">
        <v>0</v>
      </c>
      <c r="IA20">
        <v>0</v>
      </c>
      <c r="IB20">
        <v>0</v>
      </c>
      <c r="IC20">
        <v>2</v>
      </c>
    </row>
    <row r="21" spans="1:237" x14ac:dyDescent="0.35">
      <c r="A21" s="171">
        <v>44062.477893518517</v>
      </c>
      <c r="B21" t="s">
        <v>2587</v>
      </c>
      <c r="C21" s="2"/>
      <c r="E21" t="s">
        <v>1831</v>
      </c>
      <c r="F21" t="s">
        <v>1824</v>
      </c>
      <c r="G21" t="s">
        <v>1831</v>
      </c>
      <c r="H21" t="s">
        <v>1824</v>
      </c>
      <c r="I21" t="s">
        <v>9</v>
      </c>
      <c r="J21" t="s">
        <v>7</v>
      </c>
      <c r="L21" t="s">
        <v>7</v>
      </c>
      <c r="N21" t="s">
        <v>7</v>
      </c>
      <c r="Q21" t="s">
        <v>20</v>
      </c>
      <c r="R21" t="s">
        <v>40</v>
      </c>
      <c r="S21">
        <v>4</v>
      </c>
      <c r="T21">
        <v>1</v>
      </c>
      <c r="U21">
        <v>2</v>
      </c>
      <c r="V21" t="s">
        <v>194</v>
      </c>
      <c r="W21" t="s">
        <v>20</v>
      </c>
      <c r="X21">
        <v>2</v>
      </c>
      <c r="Y21" t="s">
        <v>79</v>
      </c>
      <c r="Z21" t="s">
        <v>38</v>
      </c>
      <c r="AA21" t="s">
        <v>9</v>
      </c>
      <c r="AB21" t="s">
        <v>2033</v>
      </c>
      <c r="AC21" t="s">
        <v>9</v>
      </c>
      <c r="AD21" t="s">
        <v>2034</v>
      </c>
      <c r="AE21" t="s">
        <v>9</v>
      </c>
      <c r="AF21" t="s">
        <v>132</v>
      </c>
      <c r="AG21" t="s">
        <v>256</v>
      </c>
      <c r="AH21" t="s">
        <v>9</v>
      </c>
      <c r="AI21" t="s">
        <v>2035</v>
      </c>
      <c r="AJ21">
        <v>4</v>
      </c>
      <c r="AK21">
        <v>60</v>
      </c>
      <c r="AL21">
        <v>4</v>
      </c>
      <c r="AM21">
        <v>30</v>
      </c>
      <c r="AN21">
        <v>7</v>
      </c>
      <c r="AO21">
        <v>60</v>
      </c>
      <c r="AP21">
        <v>360</v>
      </c>
      <c r="AQ21">
        <v>4</v>
      </c>
      <c r="AR21">
        <v>4</v>
      </c>
      <c r="AS21">
        <v>2</v>
      </c>
      <c r="AT21">
        <v>2</v>
      </c>
      <c r="AU21">
        <v>4</v>
      </c>
      <c r="AV21">
        <v>1</v>
      </c>
      <c r="AW21">
        <v>2</v>
      </c>
      <c r="AX21">
        <v>4</v>
      </c>
      <c r="AY21">
        <v>1</v>
      </c>
      <c r="AZ21">
        <v>4</v>
      </c>
      <c r="BA21">
        <v>4</v>
      </c>
      <c r="BB21">
        <v>2</v>
      </c>
      <c r="BC21">
        <v>2</v>
      </c>
      <c r="BD21">
        <v>1</v>
      </c>
      <c r="BE21">
        <v>4</v>
      </c>
      <c r="BF21">
        <v>4</v>
      </c>
      <c r="BG21">
        <v>1</v>
      </c>
      <c r="BH21">
        <v>1</v>
      </c>
      <c r="BI21">
        <v>4</v>
      </c>
      <c r="BJ21">
        <v>4</v>
      </c>
      <c r="BK21">
        <v>0</v>
      </c>
      <c r="BL21">
        <v>0</v>
      </c>
      <c r="BM21">
        <v>1</v>
      </c>
      <c r="BN21">
        <v>0</v>
      </c>
      <c r="BO21">
        <v>4</v>
      </c>
      <c r="BP21">
        <v>0</v>
      </c>
      <c r="BQ21">
        <v>0</v>
      </c>
      <c r="BR21">
        <v>1</v>
      </c>
      <c r="BS21">
        <v>4</v>
      </c>
      <c r="BT21">
        <v>0</v>
      </c>
      <c r="BU21">
        <v>0</v>
      </c>
      <c r="BV21">
        <v>0</v>
      </c>
      <c r="BW21">
        <v>4</v>
      </c>
      <c r="BX21">
        <v>0</v>
      </c>
      <c r="BY21">
        <v>0</v>
      </c>
      <c r="BZ21">
        <v>1</v>
      </c>
      <c r="CA21">
        <v>2</v>
      </c>
      <c r="CB21">
        <v>2</v>
      </c>
      <c r="CC21">
        <v>0</v>
      </c>
      <c r="CD21">
        <v>0</v>
      </c>
      <c r="CE21">
        <v>0</v>
      </c>
      <c r="CF21">
        <v>1</v>
      </c>
      <c r="CG21">
        <v>0</v>
      </c>
      <c r="CH21">
        <v>4</v>
      </c>
      <c r="CI21">
        <v>0</v>
      </c>
      <c r="CJ21">
        <v>1</v>
      </c>
      <c r="CK21">
        <v>0</v>
      </c>
      <c r="CL21">
        <v>0</v>
      </c>
      <c r="CM21">
        <v>0</v>
      </c>
      <c r="CN21">
        <v>0</v>
      </c>
      <c r="CO21">
        <v>0</v>
      </c>
      <c r="CP21">
        <v>4</v>
      </c>
      <c r="CQ21">
        <v>0</v>
      </c>
      <c r="CR21">
        <v>1</v>
      </c>
      <c r="CS21">
        <v>2</v>
      </c>
      <c r="CT21">
        <v>0</v>
      </c>
      <c r="CU21">
        <v>0</v>
      </c>
      <c r="CV21">
        <v>1</v>
      </c>
      <c r="CW21">
        <v>1</v>
      </c>
      <c r="CX21">
        <v>1</v>
      </c>
      <c r="CY21">
        <v>1</v>
      </c>
      <c r="CZ21">
        <v>1</v>
      </c>
      <c r="DA21">
        <v>2</v>
      </c>
      <c r="DB21">
        <v>1</v>
      </c>
      <c r="DC21">
        <v>1</v>
      </c>
      <c r="DD21">
        <v>1</v>
      </c>
      <c r="DE21">
        <v>1</v>
      </c>
      <c r="DF21">
        <v>1</v>
      </c>
      <c r="DG21">
        <v>1</v>
      </c>
      <c r="DH21">
        <v>1</v>
      </c>
      <c r="DI21">
        <v>1</v>
      </c>
      <c r="DJ21">
        <v>1</v>
      </c>
      <c r="DK21">
        <v>1</v>
      </c>
      <c r="DL21">
        <v>1</v>
      </c>
      <c r="DM21">
        <v>1</v>
      </c>
      <c r="DN21">
        <v>1</v>
      </c>
      <c r="DO21">
        <v>1</v>
      </c>
      <c r="DP21" s="172">
        <v>0</v>
      </c>
      <c r="DQ21" t="s">
        <v>921</v>
      </c>
      <c r="DR21" s="172">
        <v>0.30208333333333331</v>
      </c>
      <c r="DS21">
        <v>7</v>
      </c>
      <c r="DT21" t="s">
        <v>26</v>
      </c>
      <c r="DU21" t="s">
        <v>26</v>
      </c>
      <c r="DV21" t="s">
        <v>103</v>
      </c>
      <c r="DW21" t="s">
        <v>26</v>
      </c>
      <c r="DX21" t="s">
        <v>26</v>
      </c>
      <c r="DY21" t="s">
        <v>26</v>
      </c>
      <c r="DZ21" t="s">
        <v>26</v>
      </c>
      <c r="EA21" t="s">
        <v>103</v>
      </c>
      <c r="EB21" t="s">
        <v>26</v>
      </c>
      <c r="EC21" t="s">
        <v>102</v>
      </c>
      <c r="ED21" t="s">
        <v>26</v>
      </c>
      <c r="EE21" t="s">
        <v>25</v>
      </c>
      <c r="EF21" t="s">
        <v>66</v>
      </c>
      <c r="EG21" t="s">
        <v>23</v>
      </c>
      <c r="EH21">
        <v>90</v>
      </c>
      <c r="EI21" t="s">
        <v>7</v>
      </c>
      <c r="EJ21" t="s">
        <v>7</v>
      </c>
      <c r="EK21" t="s">
        <v>2036</v>
      </c>
      <c r="EL21" t="s">
        <v>60</v>
      </c>
      <c r="EM21" t="s">
        <v>22</v>
      </c>
      <c r="EN21">
        <v>5</v>
      </c>
      <c r="EO21">
        <v>3</v>
      </c>
      <c r="EP21">
        <v>4</v>
      </c>
      <c r="EQ21">
        <v>3</v>
      </c>
      <c r="ER21" t="s">
        <v>19</v>
      </c>
      <c r="ES21" t="s">
        <v>1346</v>
      </c>
      <c r="ET21" t="s">
        <v>20</v>
      </c>
      <c r="EU21" t="s">
        <v>20</v>
      </c>
      <c r="EV21" t="s">
        <v>20</v>
      </c>
      <c r="EW21">
        <v>3</v>
      </c>
      <c r="EX21">
        <v>3</v>
      </c>
      <c r="EY21">
        <v>1</v>
      </c>
      <c r="EZ21">
        <v>2</v>
      </c>
      <c r="FA21" t="s">
        <v>2037</v>
      </c>
      <c r="FB21" t="s">
        <v>427</v>
      </c>
      <c r="FC21" t="s">
        <v>9</v>
      </c>
      <c r="FD21" t="s">
        <v>14</v>
      </c>
      <c r="FE21" t="s">
        <v>94</v>
      </c>
      <c r="FF21" t="s">
        <v>13</v>
      </c>
      <c r="FG21" t="s">
        <v>13</v>
      </c>
      <c r="FH21" t="s">
        <v>7</v>
      </c>
      <c r="FI21" t="s">
        <v>12</v>
      </c>
      <c r="FJ21" t="s">
        <v>11</v>
      </c>
      <c r="FK21" t="s">
        <v>7</v>
      </c>
      <c r="FL21" t="s">
        <v>7</v>
      </c>
      <c r="FN21" t="s">
        <v>1984</v>
      </c>
      <c r="FO21" t="s">
        <v>7</v>
      </c>
      <c r="FP21" t="s">
        <v>7</v>
      </c>
      <c r="FQ21" t="s">
        <v>9</v>
      </c>
      <c r="FR21" t="s">
        <v>8</v>
      </c>
      <c r="FS21" t="s">
        <v>7</v>
      </c>
      <c r="FT21" t="s">
        <v>7</v>
      </c>
      <c r="FV21" t="s">
        <v>7</v>
      </c>
      <c r="FW21" t="s">
        <v>7</v>
      </c>
      <c r="FX21" t="s">
        <v>6</v>
      </c>
      <c r="GC21">
        <v>1</v>
      </c>
      <c r="GG21" t="s">
        <v>5</v>
      </c>
      <c r="GW21" t="s">
        <v>54</v>
      </c>
      <c r="GY21" t="s">
        <v>184</v>
      </c>
      <c r="GZ21" t="s">
        <v>183</v>
      </c>
      <c r="HA21" t="s">
        <v>1</v>
      </c>
      <c r="HE21" t="s">
        <v>1</v>
      </c>
      <c r="HM21">
        <f t="shared" si="0"/>
        <v>20</v>
      </c>
      <c r="HN21">
        <f t="shared" si="1"/>
        <v>3</v>
      </c>
      <c r="HO21" s="1">
        <f t="shared" si="2"/>
        <v>22</v>
      </c>
      <c r="HP21" s="1">
        <f t="shared" si="3"/>
        <v>1</v>
      </c>
      <c r="HQ21" s="1">
        <f t="shared" si="4"/>
        <v>2</v>
      </c>
      <c r="HR21" s="1">
        <f t="shared" si="5"/>
        <v>0</v>
      </c>
      <c r="HS21" s="1">
        <f t="shared" si="6"/>
        <v>4</v>
      </c>
      <c r="HT21" s="1">
        <f t="shared" si="7"/>
        <v>25</v>
      </c>
      <c r="HU21" s="1">
        <f t="shared" si="8"/>
        <v>3450</v>
      </c>
      <c r="HV21">
        <v>0</v>
      </c>
      <c r="HW21">
        <v>0</v>
      </c>
      <c r="HX21">
        <v>1</v>
      </c>
      <c r="HY21">
        <v>0</v>
      </c>
      <c r="HZ21">
        <v>1</v>
      </c>
      <c r="IA21">
        <v>0</v>
      </c>
      <c r="IB21">
        <v>1</v>
      </c>
      <c r="IC21">
        <v>3</v>
      </c>
    </row>
    <row r="22" spans="1:237" x14ac:dyDescent="0.35">
      <c r="A22" s="171">
        <v>44062.560497685183</v>
      </c>
      <c r="B22" t="s">
        <v>2591</v>
      </c>
      <c r="C22" s="2"/>
      <c r="E22" t="s">
        <v>1831</v>
      </c>
      <c r="F22" t="s">
        <v>1826</v>
      </c>
      <c r="G22" t="s">
        <v>1831</v>
      </c>
      <c r="H22" t="s">
        <v>1826</v>
      </c>
      <c r="I22" t="s">
        <v>9</v>
      </c>
      <c r="J22" t="s">
        <v>9</v>
      </c>
      <c r="K22" t="s">
        <v>2086</v>
      </c>
      <c r="L22" t="s">
        <v>7</v>
      </c>
      <c r="N22" t="s">
        <v>7</v>
      </c>
      <c r="Q22" t="s">
        <v>20</v>
      </c>
      <c r="R22" t="s">
        <v>40</v>
      </c>
      <c r="S22" t="s">
        <v>20</v>
      </c>
      <c r="T22" t="s">
        <v>20</v>
      </c>
      <c r="U22" t="s">
        <v>20</v>
      </c>
      <c r="V22" t="s">
        <v>80</v>
      </c>
      <c r="W22" t="s">
        <v>20</v>
      </c>
      <c r="X22" t="s">
        <v>20</v>
      </c>
      <c r="Y22" t="s">
        <v>20</v>
      </c>
      <c r="Z22" t="s">
        <v>133</v>
      </c>
      <c r="AA22" t="s">
        <v>9</v>
      </c>
      <c r="AB22" t="s">
        <v>2087</v>
      </c>
      <c r="AC22" t="s">
        <v>7</v>
      </c>
      <c r="AE22" t="s">
        <v>9</v>
      </c>
      <c r="AF22" t="s">
        <v>112</v>
      </c>
      <c r="AG22" t="s">
        <v>256</v>
      </c>
      <c r="AH22" t="s">
        <v>9</v>
      </c>
      <c r="AI22" t="s">
        <v>2088</v>
      </c>
      <c r="AJ22">
        <v>0</v>
      </c>
      <c r="AK22">
        <v>0</v>
      </c>
      <c r="AL22">
        <v>0</v>
      </c>
      <c r="AM22">
        <v>0</v>
      </c>
      <c r="AN22">
        <v>0</v>
      </c>
      <c r="AO22">
        <v>0</v>
      </c>
      <c r="AP22">
        <v>600</v>
      </c>
      <c r="AQ22">
        <v>3</v>
      </c>
      <c r="AR22">
        <v>4</v>
      </c>
      <c r="AS22">
        <v>2</v>
      </c>
      <c r="AT22">
        <v>2</v>
      </c>
      <c r="AU22">
        <v>3</v>
      </c>
      <c r="AV22">
        <v>1</v>
      </c>
      <c r="AW22">
        <v>2</v>
      </c>
      <c r="AX22">
        <v>3</v>
      </c>
      <c r="AY22">
        <v>1</v>
      </c>
      <c r="AZ22">
        <v>3</v>
      </c>
      <c r="BA22">
        <v>2</v>
      </c>
      <c r="BB22">
        <v>2</v>
      </c>
      <c r="BC22">
        <v>1</v>
      </c>
      <c r="BD22">
        <v>1</v>
      </c>
      <c r="BE22">
        <v>3</v>
      </c>
      <c r="BF22">
        <v>4</v>
      </c>
      <c r="BG22">
        <v>2</v>
      </c>
      <c r="BH22">
        <v>1</v>
      </c>
      <c r="BI22">
        <v>4</v>
      </c>
      <c r="BJ22">
        <v>3</v>
      </c>
      <c r="BK22">
        <v>1</v>
      </c>
      <c r="BL22">
        <v>0</v>
      </c>
      <c r="BM22">
        <v>1</v>
      </c>
      <c r="BN22">
        <v>1</v>
      </c>
      <c r="BO22">
        <v>2</v>
      </c>
      <c r="BP22">
        <v>0</v>
      </c>
      <c r="BQ22">
        <v>1</v>
      </c>
      <c r="BR22">
        <v>1</v>
      </c>
      <c r="BS22">
        <v>1</v>
      </c>
      <c r="BT22">
        <v>0</v>
      </c>
      <c r="BU22">
        <v>0</v>
      </c>
      <c r="BV22">
        <v>1</v>
      </c>
      <c r="BW22">
        <v>2</v>
      </c>
      <c r="BX22">
        <v>0</v>
      </c>
      <c r="BY22">
        <v>0</v>
      </c>
      <c r="BZ22">
        <v>3</v>
      </c>
      <c r="CA22">
        <v>3</v>
      </c>
      <c r="CB22">
        <v>2</v>
      </c>
      <c r="CC22">
        <v>0</v>
      </c>
      <c r="CD22">
        <v>0</v>
      </c>
      <c r="CE22">
        <v>0</v>
      </c>
      <c r="CF22">
        <v>1</v>
      </c>
      <c r="CG22">
        <v>0</v>
      </c>
      <c r="CH22">
        <v>3</v>
      </c>
      <c r="CI22">
        <v>0</v>
      </c>
      <c r="CJ22">
        <v>1</v>
      </c>
      <c r="CK22">
        <v>2</v>
      </c>
      <c r="CL22">
        <v>0</v>
      </c>
      <c r="CM22">
        <v>1</v>
      </c>
      <c r="CN22">
        <v>0</v>
      </c>
      <c r="CO22">
        <v>0</v>
      </c>
      <c r="CP22">
        <v>1</v>
      </c>
      <c r="CQ22">
        <v>0</v>
      </c>
      <c r="CR22">
        <v>1</v>
      </c>
      <c r="CS22">
        <v>0</v>
      </c>
      <c r="CT22">
        <v>0</v>
      </c>
      <c r="CU22">
        <v>1</v>
      </c>
      <c r="CV22">
        <v>2</v>
      </c>
      <c r="CW22">
        <v>1</v>
      </c>
      <c r="CX22">
        <v>1</v>
      </c>
      <c r="CY22">
        <v>1</v>
      </c>
      <c r="CZ22">
        <v>1</v>
      </c>
      <c r="DA22">
        <v>1</v>
      </c>
      <c r="DB22">
        <v>1</v>
      </c>
      <c r="DC22">
        <v>1</v>
      </c>
      <c r="DD22">
        <v>2</v>
      </c>
      <c r="DE22">
        <v>2</v>
      </c>
      <c r="DF22">
        <v>1</v>
      </c>
      <c r="DG22">
        <v>1</v>
      </c>
      <c r="DH22">
        <v>1</v>
      </c>
      <c r="DI22">
        <v>1</v>
      </c>
      <c r="DJ22">
        <v>1</v>
      </c>
      <c r="DK22">
        <v>1</v>
      </c>
      <c r="DL22">
        <v>1</v>
      </c>
      <c r="DM22">
        <v>1</v>
      </c>
      <c r="DN22">
        <v>1</v>
      </c>
      <c r="DO22">
        <v>2</v>
      </c>
      <c r="DP22" t="s">
        <v>554</v>
      </c>
      <c r="DQ22">
        <v>30</v>
      </c>
      <c r="DR22" t="s">
        <v>2089</v>
      </c>
      <c r="DS22">
        <v>9</v>
      </c>
      <c r="DT22" t="s">
        <v>103</v>
      </c>
      <c r="DU22" t="s">
        <v>69</v>
      </c>
      <c r="DV22" t="s">
        <v>103</v>
      </c>
      <c r="DW22" t="s">
        <v>26</v>
      </c>
      <c r="DX22" t="s">
        <v>26</v>
      </c>
      <c r="DY22" t="s">
        <v>103</v>
      </c>
      <c r="DZ22" t="s">
        <v>103</v>
      </c>
      <c r="EA22" t="s">
        <v>26</v>
      </c>
      <c r="EB22" t="s">
        <v>26</v>
      </c>
      <c r="EC22" t="s">
        <v>102</v>
      </c>
      <c r="ED22" t="s">
        <v>26</v>
      </c>
      <c r="EE22" t="s">
        <v>25</v>
      </c>
      <c r="EF22" t="s">
        <v>101</v>
      </c>
      <c r="EG22" t="s">
        <v>100</v>
      </c>
      <c r="EH22">
        <v>20</v>
      </c>
      <c r="EI22" t="s">
        <v>9</v>
      </c>
      <c r="EJ22" t="s">
        <v>7</v>
      </c>
      <c r="EL22" t="s">
        <v>96</v>
      </c>
      <c r="EM22" t="s">
        <v>96</v>
      </c>
      <c r="EN22">
        <v>5</v>
      </c>
      <c r="EO22">
        <v>4</v>
      </c>
      <c r="EP22">
        <v>5</v>
      </c>
      <c r="EQ22">
        <v>2</v>
      </c>
      <c r="ER22" t="s">
        <v>1346</v>
      </c>
      <c r="ES22" t="s">
        <v>19</v>
      </c>
      <c r="ET22" t="s">
        <v>20</v>
      </c>
      <c r="EU22" t="s">
        <v>20</v>
      </c>
      <c r="EV22" t="s">
        <v>20</v>
      </c>
      <c r="EW22">
        <v>2</v>
      </c>
      <c r="EX22">
        <v>2</v>
      </c>
      <c r="EY22">
        <v>1</v>
      </c>
      <c r="EZ22">
        <v>5</v>
      </c>
      <c r="FB22" t="s">
        <v>14</v>
      </c>
      <c r="FC22" t="s">
        <v>9</v>
      </c>
      <c r="FD22" t="s">
        <v>14</v>
      </c>
      <c r="FE22" t="s">
        <v>58</v>
      </c>
      <c r="FF22" t="s">
        <v>7</v>
      </c>
      <c r="FG22" t="s">
        <v>7</v>
      </c>
      <c r="FH22" t="s">
        <v>7</v>
      </c>
      <c r="FI22" t="s">
        <v>143</v>
      </c>
      <c r="FJ22" t="s">
        <v>92</v>
      </c>
      <c r="FN22" t="s">
        <v>1450</v>
      </c>
      <c r="FO22" t="s">
        <v>9</v>
      </c>
      <c r="FP22" t="s">
        <v>7</v>
      </c>
      <c r="FQ22" t="s">
        <v>9</v>
      </c>
      <c r="FS22" t="s">
        <v>7</v>
      </c>
      <c r="FT22" t="s">
        <v>7</v>
      </c>
      <c r="FX22" t="s">
        <v>185</v>
      </c>
      <c r="GE22">
        <v>8</v>
      </c>
      <c r="GG22" t="s">
        <v>5</v>
      </c>
      <c r="GW22" t="s">
        <v>54</v>
      </c>
      <c r="HA22" t="s">
        <v>141</v>
      </c>
      <c r="HC22" t="s">
        <v>293</v>
      </c>
      <c r="HD22" t="s">
        <v>486</v>
      </c>
      <c r="HE22" t="s">
        <v>1</v>
      </c>
      <c r="HM22">
        <f t="shared" si="0"/>
        <v>22</v>
      </c>
      <c r="HN22">
        <f t="shared" si="1"/>
        <v>4</v>
      </c>
      <c r="HO22" s="1">
        <f t="shared" si="2"/>
        <v>9</v>
      </c>
      <c r="HP22" s="1">
        <f t="shared" si="3"/>
        <v>3</v>
      </c>
      <c r="HQ22" s="1">
        <f t="shared" si="4"/>
        <v>7</v>
      </c>
      <c r="HR22" s="1">
        <f t="shared" si="5"/>
        <v>1</v>
      </c>
      <c r="HS22" s="1">
        <f t="shared" si="6"/>
        <v>6</v>
      </c>
      <c r="HT22" s="1">
        <f t="shared" si="7"/>
        <v>33</v>
      </c>
      <c r="HU22" s="1">
        <f t="shared" si="8"/>
        <v>0</v>
      </c>
      <c r="HV22">
        <v>1</v>
      </c>
      <c r="HW22">
        <v>1</v>
      </c>
      <c r="HX22">
        <v>0</v>
      </c>
      <c r="HY22">
        <v>1</v>
      </c>
      <c r="HZ22">
        <v>1</v>
      </c>
      <c r="IA22">
        <v>0</v>
      </c>
      <c r="IB22">
        <v>2</v>
      </c>
      <c r="IC22">
        <v>6</v>
      </c>
    </row>
    <row r="23" spans="1:237" x14ac:dyDescent="0.35">
      <c r="A23" s="171">
        <v>44062.473993055559</v>
      </c>
      <c r="B23" t="s">
        <v>2595</v>
      </c>
      <c r="C23" s="2"/>
      <c r="E23" t="s">
        <v>50</v>
      </c>
      <c r="F23" t="s">
        <v>1826</v>
      </c>
      <c r="G23" t="s">
        <v>50</v>
      </c>
      <c r="H23" t="s">
        <v>1826</v>
      </c>
      <c r="I23" t="s">
        <v>9</v>
      </c>
      <c r="J23" t="s">
        <v>7</v>
      </c>
      <c r="L23" t="s">
        <v>7</v>
      </c>
      <c r="N23" t="s">
        <v>7</v>
      </c>
      <c r="Q23" t="s">
        <v>20</v>
      </c>
      <c r="R23" t="s">
        <v>40</v>
      </c>
      <c r="S23">
        <v>2</v>
      </c>
      <c r="T23" t="s">
        <v>20</v>
      </c>
      <c r="U23" t="s">
        <v>20</v>
      </c>
      <c r="V23" t="s">
        <v>39</v>
      </c>
      <c r="W23" t="s">
        <v>20</v>
      </c>
      <c r="X23">
        <v>4</v>
      </c>
      <c r="Y23" t="s">
        <v>20</v>
      </c>
      <c r="Z23" t="s">
        <v>38</v>
      </c>
      <c r="AA23" t="s">
        <v>7</v>
      </c>
      <c r="AC23" t="s">
        <v>7</v>
      </c>
      <c r="AE23" t="s">
        <v>7</v>
      </c>
      <c r="AF23" t="s">
        <v>20</v>
      </c>
      <c r="AH23" t="s">
        <v>7</v>
      </c>
      <c r="AJ23">
        <v>0</v>
      </c>
      <c r="AK23">
        <v>0</v>
      </c>
      <c r="AL23">
        <v>0</v>
      </c>
      <c r="AM23">
        <v>0</v>
      </c>
      <c r="AN23">
        <v>0</v>
      </c>
      <c r="AO23">
        <v>0</v>
      </c>
      <c r="AP23">
        <v>0</v>
      </c>
      <c r="AQ23">
        <v>4</v>
      </c>
      <c r="AR23">
        <v>4</v>
      </c>
      <c r="AS23">
        <v>1</v>
      </c>
      <c r="AT23">
        <v>1</v>
      </c>
      <c r="AU23">
        <v>4</v>
      </c>
      <c r="AV23">
        <v>1</v>
      </c>
      <c r="AW23">
        <v>1</v>
      </c>
      <c r="AX23">
        <v>4</v>
      </c>
      <c r="AY23">
        <v>1</v>
      </c>
      <c r="AZ23">
        <v>4</v>
      </c>
      <c r="BA23">
        <v>4</v>
      </c>
      <c r="BB23">
        <v>1</v>
      </c>
      <c r="BC23">
        <v>1</v>
      </c>
      <c r="BD23">
        <v>1</v>
      </c>
      <c r="BE23">
        <v>4</v>
      </c>
      <c r="BF23">
        <v>4</v>
      </c>
      <c r="BG23">
        <v>1</v>
      </c>
      <c r="BH23">
        <v>1</v>
      </c>
      <c r="BI23">
        <v>4</v>
      </c>
      <c r="BJ23">
        <v>4</v>
      </c>
      <c r="BK23">
        <v>0</v>
      </c>
      <c r="BL23">
        <v>0</v>
      </c>
      <c r="BM23">
        <v>0</v>
      </c>
      <c r="BN23">
        <v>0</v>
      </c>
      <c r="BO23">
        <v>4</v>
      </c>
      <c r="BP23">
        <v>0</v>
      </c>
      <c r="BQ23">
        <v>0</v>
      </c>
      <c r="BR23">
        <v>0</v>
      </c>
      <c r="BS23">
        <v>3</v>
      </c>
      <c r="BT23">
        <v>0</v>
      </c>
      <c r="BU23">
        <v>0</v>
      </c>
      <c r="BV23">
        <v>0</v>
      </c>
      <c r="BW23">
        <v>3</v>
      </c>
      <c r="BX23">
        <v>0</v>
      </c>
      <c r="BY23">
        <v>0</v>
      </c>
      <c r="BZ23">
        <v>0</v>
      </c>
      <c r="CA23">
        <v>0</v>
      </c>
      <c r="CB23">
        <v>0</v>
      </c>
      <c r="CC23">
        <v>0</v>
      </c>
      <c r="CD23">
        <v>0</v>
      </c>
      <c r="CE23">
        <v>0</v>
      </c>
      <c r="CF23">
        <v>0</v>
      </c>
      <c r="CG23">
        <v>0</v>
      </c>
      <c r="CH23">
        <v>4</v>
      </c>
      <c r="CI23">
        <v>0</v>
      </c>
      <c r="CJ23">
        <v>0</v>
      </c>
      <c r="CK23">
        <v>0</v>
      </c>
      <c r="CL23">
        <v>0</v>
      </c>
      <c r="CM23">
        <v>0</v>
      </c>
      <c r="CN23">
        <v>0</v>
      </c>
      <c r="CO23">
        <v>0</v>
      </c>
      <c r="CP23">
        <v>3</v>
      </c>
      <c r="CQ23">
        <v>0</v>
      </c>
      <c r="CR23">
        <v>0</v>
      </c>
      <c r="CS23">
        <v>3</v>
      </c>
      <c r="CT23">
        <v>0</v>
      </c>
      <c r="CU23">
        <v>0</v>
      </c>
      <c r="CV23">
        <v>1</v>
      </c>
      <c r="CW23">
        <v>1</v>
      </c>
      <c r="CX23">
        <v>1</v>
      </c>
      <c r="CY23">
        <v>1</v>
      </c>
      <c r="CZ23">
        <v>1</v>
      </c>
      <c r="DA23">
        <v>1</v>
      </c>
      <c r="DB23">
        <v>1</v>
      </c>
      <c r="DC23">
        <v>1</v>
      </c>
      <c r="DD23">
        <v>1</v>
      </c>
      <c r="DE23">
        <v>1</v>
      </c>
      <c r="DF23">
        <v>1</v>
      </c>
      <c r="DG23">
        <v>1</v>
      </c>
      <c r="DH23">
        <v>1</v>
      </c>
      <c r="DI23">
        <v>1</v>
      </c>
      <c r="DJ23">
        <v>1</v>
      </c>
      <c r="DK23">
        <v>1</v>
      </c>
      <c r="DL23">
        <v>1</v>
      </c>
      <c r="DM23">
        <v>1</v>
      </c>
      <c r="DN23">
        <v>1</v>
      </c>
      <c r="DO23">
        <v>1</v>
      </c>
      <c r="DP23">
        <v>2200</v>
      </c>
      <c r="DQ23">
        <v>30</v>
      </c>
      <c r="DR23">
        <v>530</v>
      </c>
      <c r="DS23">
        <v>6</v>
      </c>
      <c r="DT23" t="s">
        <v>103</v>
      </c>
      <c r="DU23" t="s">
        <v>103</v>
      </c>
      <c r="DV23" t="s">
        <v>69</v>
      </c>
      <c r="DW23" t="s">
        <v>26</v>
      </c>
      <c r="DX23" t="s">
        <v>26</v>
      </c>
      <c r="DY23" t="s">
        <v>26</v>
      </c>
      <c r="DZ23" t="s">
        <v>103</v>
      </c>
      <c r="EA23" t="s">
        <v>26</v>
      </c>
      <c r="EB23" t="s">
        <v>26</v>
      </c>
      <c r="EC23" t="s">
        <v>102</v>
      </c>
      <c r="ED23" t="s">
        <v>25</v>
      </c>
      <c r="EE23" t="s">
        <v>26</v>
      </c>
      <c r="EF23" t="s">
        <v>66</v>
      </c>
      <c r="EG23" t="s">
        <v>100</v>
      </c>
      <c r="EH23">
        <v>420</v>
      </c>
      <c r="EI23" t="s">
        <v>7</v>
      </c>
      <c r="EJ23" t="s">
        <v>7</v>
      </c>
      <c r="EK23" t="s">
        <v>2030</v>
      </c>
      <c r="EL23" t="s">
        <v>96</v>
      </c>
      <c r="EM23" t="s">
        <v>96</v>
      </c>
      <c r="EN23">
        <v>1</v>
      </c>
      <c r="EO23">
        <v>2</v>
      </c>
      <c r="EP23">
        <v>1</v>
      </c>
      <c r="EQ23">
        <v>3</v>
      </c>
      <c r="ER23" t="s">
        <v>18</v>
      </c>
      <c r="ES23" t="s">
        <v>1346</v>
      </c>
      <c r="ET23" t="s">
        <v>20</v>
      </c>
      <c r="EU23" t="s">
        <v>20</v>
      </c>
      <c r="EV23" t="s">
        <v>20</v>
      </c>
      <c r="EW23">
        <v>1</v>
      </c>
      <c r="EX23">
        <v>2</v>
      </c>
      <c r="EY23">
        <v>3</v>
      </c>
      <c r="EZ23">
        <v>3</v>
      </c>
      <c r="FA23" t="s">
        <v>2031</v>
      </c>
      <c r="FB23" t="s">
        <v>94</v>
      </c>
      <c r="FC23" t="s">
        <v>7</v>
      </c>
      <c r="FD23" t="s">
        <v>14</v>
      </c>
      <c r="FE23" t="s">
        <v>14</v>
      </c>
      <c r="FF23" t="s">
        <v>7</v>
      </c>
      <c r="FG23" t="s">
        <v>7</v>
      </c>
      <c r="FH23" t="s">
        <v>7</v>
      </c>
      <c r="FI23" t="s">
        <v>12</v>
      </c>
      <c r="FJ23" t="s">
        <v>11</v>
      </c>
      <c r="FK23" t="s">
        <v>7</v>
      </c>
      <c r="FL23" t="s">
        <v>7</v>
      </c>
      <c r="FN23" t="s">
        <v>368</v>
      </c>
      <c r="FO23" t="s">
        <v>7</v>
      </c>
      <c r="FP23" t="s">
        <v>7</v>
      </c>
      <c r="FQ23" t="s">
        <v>9</v>
      </c>
      <c r="FR23" t="s">
        <v>8</v>
      </c>
      <c r="FS23" t="s">
        <v>7</v>
      </c>
      <c r="FT23" t="s">
        <v>7</v>
      </c>
      <c r="FV23" t="s">
        <v>7</v>
      </c>
      <c r="FW23" t="s">
        <v>7</v>
      </c>
      <c r="FX23" t="s">
        <v>121</v>
      </c>
      <c r="FY23">
        <v>10</v>
      </c>
      <c r="GG23" t="s">
        <v>5</v>
      </c>
      <c r="GW23" t="s">
        <v>54</v>
      </c>
      <c r="HE23" t="s">
        <v>158</v>
      </c>
      <c r="HG23" t="s">
        <v>693</v>
      </c>
      <c r="HH23" t="s">
        <v>1</v>
      </c>
      <c r="HI23" t="s">
        <v>1</v>
      </c>
      <c r="HM23">
        <f t="shared" si="0"/>
        <v>19</v>
      </c>
      <c r="HN23">
        <f t="shared" si="1"/>
        <v>0</v>
      </c>
      <c r="HO23" s="1">
        <f t="shared" si="2"/>
        <v>20</v>
      </c>
      <c r="HP23" s="1">
        <f t="shared" si="3"/>
        <v>0</v>
      </c>
      <c r="HQ23" s="1">
        <f t="shared" si="4"/>
        <v>0</v>
      </c>
      <c r="HR23" s="1">
        <f t="shared" si="5"/>
        <v>0</v>
      </c>
      <c r="HS23" s="1">
        <f t="shared" si="6"/>
        <v>0</v>
      </c>
      <c r="HT23" s="1">
        <f t="shared" si="7"/>
        <v>20</v>
      </c>
      <c r="HU23" s="1">
        <f t="shared" si="8"/>
        <v>0</v>
      </c>
      <c r="HV23">
        <v>1</v>
      </c>
      <c r="HW23">
        <v>1</v>
      </c>
      <c r="HX23">
        <v>2</v>
      </c>
      <c r="HY23">
        <v>1</v>
      </c>
      <c r="HZ23">
        <v>1</v>
      </c>
      <c r="IA23">
        <v>1</v>
      </c>
      <c r="IB23">
        <v>0</v>
      </c>
      <c r="IC23">
        <v>7</v>
      </c>
    </row>
    <row r="24" spans="1:237" x14ac:dyDescent="0.35">
      <c r="A24" s="171">
        <v>44062.532754629632</v>
      </c>
      <c r="B24" t="s">
        <v>2597</v>
      </c>
      <c r="C24" s="2"/>
      <c r="E24" t="s">
        <v>1831</v>
      </c>
      <c r="F24" t="s">
        <v>1824</v>
      </c>
      <c r="G24" t="s">
        <v>1831</v>
      </c>
      <c r="H24" t="s">
        <v>1824</v>
      </c>
      <c r="I24" t="s">
        <v>9</v>
      </c>
      <c r="J24" t="s">
        <v>7</v>
      </c>
      <c r="L24" t="s">
        <v>9</v>
      </c>
      <c r="M24" t="s">
        <v>43</v>
      </c>
      <c r="N24" t="s">
        <v>7</v>
      </c>
      <c r="P24" t="s">
        <v>2078</v>
      </c>
      <c r="Q24" t="s">
        <v>20</v>
      </c>
      <c r="R24" t="s">
        <v>40</v>
      </c>
      <c r="S24" t="s">
        <v>20</v>
      </c>
      <c r="T24" t="s">
        <v>20</v>
      </c>
      <c r="U24" t="s">
        <v>20</v>
      </c>
      <c r="V24" t="s">
        <v>39</v>
      </c>
      <c r="W24" t="s">
        <v>20</v>
      </c>
      <c r="X24">
        <v>1</v>
      </c>
      <c r="Y24" t="s">
        <v>20</v>
      </c>
      <c r="Z24" t="s">
        <v>38</v>
      </c>
      <c r="AA24" t="s">
        <v>9</v>
      </c>
      <c r="AB24" t="s">
        <v>2079</v>
      </c>
      <c r="AC24" t="s">
        <v>9</v>
      </c>
      <c r="AD24" t="s">
        <v>2080</v>
      </c>
      <c r="AE24" t="s">
        <v>7</v>
      </c>
      <c r="AF24" t="s">
        <v>20</v>
      </c>
      <c r="AH24" t="s">
        <v>9</v>
      </c>
      <c r="AI24" t="s">
        <v>1629</v>
      </c>
      <c r="AJ24">
        <v>0</v>
      </c>
      <c r="AK24">
        <v>0</v>
      </c>
      <c r="AL24">
        <v>0</v>
      </c>
      <c r="AM24">
        <v>0</v>
      </c>
      <c r="AN24">
        <v>4</v>
      </c>
      <c r="AO24">
        <v>30</v>
      </c>
      <c r="AP24">
        <v>720</v>
      </c>
      <c r="AQ24">
        <v>4</v>
      </c>
      <c r="AR24">
        <v>4</v>
      </c>
      <c r="AS24">
        <v>1</v>
      </c>
      <c r="AT24">
        <v>1</v>
      </c>
      <c r="AU24">
        <v>4</v>
      </c>
      <c r="AV24">
        <v>1</v>
      </c>
      <c r="AW24">
        <v>2</v>
      </c>
      <c r="AX24">
        <v>4</v>
      </c>
      <c r="AY24">
        <v>1</v>
      </c>
      <c r="AZ24">
        <v>4</v>
      </c>
      <c r="BA24">
        <v>3</v>
      </c>
      <c r="BB24">
        <v>2</v>
      </c>
      <c r="BC24">
        <v>1</v>
      </c>
      <c r="BD24">
        <v>2</v>
      </c>
      <c r="BE24">
        <v>4</v>
      </c>
      <c r="BF24">
        <v>4</v>
      </c>
      <c r="BG24">
        <v>1</v>
      </c>
      <c r="BH24">
        <v>1</v>
      </c>
      <c r="BI24">
        <v>4</v>
      </c>
      <c r="BJ24">
        <v>4</v>
      </c>
      <c r="BK24">
        <v>1</v>
      </c>
      <c r="BL24">
        <v>0</v>
      </c>
      <c r="BM24">
        <v>1</v>
      </c>
      <c r="BN24">
        <v>0</v>
      </c>
      <c r="BO24">
        <v>4</v>
      </c>
      <c r="BP24">
        <v>0</v>
      </c>
      <c r="BQ24">
        <v>0</v>
      </c>
      <c r="BR24">
        <v>1</v>
      </c>
      <c r="BS24">
        <v>1</v>
      </c>
      <c r="BT24">
        <v>1</v>
      </c>
      <c r="BU24">
        <v>0</v>
      </c>
      <c r="BV24">
        <v>1</v>
      </c>
      <c r="BW24">
        <v>2</v>
      </c>
      <c r="BX24">
        <v>0</v>
      </c>
      <c r="BY24">
        <v>1</v>
      </c>
      <c r="BZ24">
        <v>1</v>
      </c>
      <c r="CA24">
        <v>1</v>
      </c>
      <c r="CB24">
        <v>1</v>
      </c>
      <c r="CC24">
        <v>0</v>
      </c>
      <c r="CD24">
        <v>0</v>
      </c>
      <c r="CE24">
        <v>0</v>
      </c>
      <c r="CF24">
        <v>1</v>
      </c>
      <c r="CG24">
        <v>0</v>
      </c>
      <c r="CH24">
        <v>4</v>
      </c>
      <c r="CI24">
        <v>1</v>
      </c>
      <c r="CJ24">
        <v>1</v>
      </c>
      <c r="CK24">
        <v>1</v>
      </c>
      <c r="CL24">
        <v>0</v>
      </c>
      <c r="CM24">
        <v>1</v>
      </c>
      <c r="CN24">
        <v>0</v>
      </c>
      <c r="CO24">
        <v>0</v>
      </c>
      <c r="CP24">
        <v>3</v>
      </c>
      <c r="CQ24">
        <v>0</v>
      </c>
      <c r="CR24">
        <v>1</v>
      </c>
      <c r="CS24">
        <v>3</v>
      </c>
      <c r="CT24">
        <v>1</v>
      </c>
      <c r="CU24">
        <v>0</v>
      </c>
      <c r="CV24">
        <v>1</v>
      </c>
      <c r="CW24">
        <v>1</v>
      </c>
      <c r="CX24">
        <v>1</v>
      </c>
      <c r="CY24">
        <v>1</v>
      </c>
      <c r="CZ24">
        <v>2</v>
      </c>
      <c r="DA24">
        <v>1</v>
      </c>
      <c r="DB24">
        <v>1</v>
      </c>
      <c r="DC24">
        <v>1</v>
      </c>
      <c r="DD24">
        <v>2</v>
      </c>
      <c r="DE24">
        <v>1</v>
      </c>
      <c r="DF24">
        <v>1</v>
      </c>
      <c r="DG24">
        <v>1</v>
      </c>
      <c r="DH24">
        <v>1</v>
      </c>
      <c r="DI24">
        <v>1</v>
      </c>
      <c r="DJ24">
        <v>1</v>
      </c>
      <c r="DK24">
        <v>1</v>
      </c>
      <c r="DL24">
        <v>1</v>
      </c>
      <c r="DM24">
        <v>1</v>
      </c>
      <c r="DN24">
        <v>1</v>
      </c>
      <c r="DO24">
        <v>1</v>
      </c>
      <c r="DP24" t="s">
        <v>465</v>
      </c>
      <c r="DQ24" t="s">
        <v>533</v>
      </c>
      <c r="DR24" t="s">
        <v>2081</v>
      </c>
      <c r="DS24">
        <v>7</v>
      </c>
      <c r="DT24" t="s">
        <v>26</v>
      </c>
      <c r="DU24" t="s">
        <v>103</v>
      </c>
      <c r="DV24" t="s">
        <v>26</v>
      </c>
      <c r="DW24" t="s">
        <v>26</v>
      </c>
      <c r="DX24" t="s">
        <v>26</v>
      </c>
      <c r="DY24" t="s">
        <v>103</v>
      </c>
      <c r="DZ24" t="s">
        <v>26</v>
      </c>
      <c r="EA24" t="s">
        <v>26</v>
      </c>
      <c r="EB24" t="s">
        <v>26</v>
      </c>
      <c r="EC24" t="s">
        <v>7</v>
      </c>
      <c r="ED24" t="s">
        <v>26</v>
      </c>
      <c r="EE24" t="s">
        <v>26</v>
      </c>
      <c r="EF24" t="s">
        <v>66</v>
      </c>
      <c r="EG24" t="s">
        <v>100</v>
      </c>
      <c r="EH24">
        <v>30</v>
      </c>
      <c r="EI24" t="s">
        <v>7</v>
      </c>
      <c r="EJ24" t="s">
        <v>7</v>
      </c>
      <c r="EL24" t="s">
        <v>22</v>
      </c>
      <c r="EM24" t="s">
        <v>96</v>
      </c>
      <c r="EN24">
        <v>5</v>
      </c>
      <c r="EO24">
        <v>3</v>
      </c>
      <c r="EP24">
        <v>5</v>
      </c>
      <c r="EQ24">
        <v>1</v>
      </c>
      <c r="ER24" t="s">
        <v>1346</v>
      </c>
      <c r="ES24" t="s">
        <v>19</v>
      </c>
      <c r="ET24" t="s">
        <v>16</v>
      </c>
      <c r="EU24" t="s">
        <v>20</v>
      </c>
      <c r="EV24" t="s">
        <v>18</v>
      </c>
      <c r="EW24">
        <v>2</v>
      </c>
      <c r="EX24">
        <v>2</v>
      </c>
      <c r="EY24">
        <v>1</v>
      </c>
      <c r="EZ24">
        <v>4</v>
      </c>
      <c r="FB24" t="s">
        <v>14</v>
      </c>
      <c r="FC24" t="s">
        <v>7</v>
      </c>
      <c r="FD24" t="s">
        <v>94</v>
      </c>
      <c r="FE24" t="s">
        <v>94</v>
      </c>
      <c r="FF24" t="s">
        <v>7</v>
      </c>
      <c r="FG24" t="s">
        <v>7</v>
      </c>
      <c r="FH24" t="s">
        <v>7</v>
      </c>
      <c r="FI24" t="s">
        <v>12</v>
      </c>
      <c r="FJ24" t="s">
        <v>57</v>
      </c>
      <c r="FK24" t="s">
        <v>9</v>
      </c>
      <c r="FL24" t="s">
        <v>7</v>
      </c>
      <c r="FN24" t="s">
        <v>580</v>
      </c>
      <c r="FO24" t="s">
        <v>9</v>
      </c>
      <c r="FP24" t="s">
        <v>9</v>
      </c>
      <c r="FQ24" t="s">
        <v>7</v>
      </c>
      <c r="FS24" t="s">
        <v>7</v>
      </c>
      <c r="FT24" t="s">
        <v>7</v>
      </c>
      <c r="FX24" t="s">
        <v>55</v>
      </c>
      <c r="GF24">
        <v>4</v>
      </c>
      <c r="GG24" t="s">
        <v>5</v>
      </c>
      <c r="GW24" t="s">
        <v>54</v>
      </c>
      <c r="HE24" t="s">
        <v>158</v>
      </c>
      <c r="HI24" t="s">
        <v>229</v>
      </c>
      <c r="HK24" t="s">
        <v>279</v>
      </c>
      <c r="HM24">
        <f t="shared" si="0"/>
        <v>21</v>
      </c>
      <c r="HN24">
        <f t="shared" si="1"/>
        <v>3</v>
      </c>
      <c r="HO24" s="1">
        <f t="shared" si="2"/>
        <v>17</v>
      </c>
      <c r="HP24" s="1">
        <f t="shared" si="3"/>
        <v>2</v>
      </c>
      <c r="HQ24" s="1">
        <f t="shared" si="4"/>
        <v>6</v>
      </c>
      <c r="HR24" s="1">
        <f t="shared" si="5"/>
        <v>1</v>
      </c>
      <c r="HS24" s="1">
        <f t="shared" si="6"/>
        <v>4</v>
      </c>
      <c r="HT24" s="1">
        <f t="shared" si="7"/>
        <v>24</v>
      </c>
      <c r="HU24" s="1">
        <f t="shared" si="8"/>
        <v>300</v>
      </c>
      <c r="HV24">
        <v>1</v>
      </c>
      <c r="HW24">
        <v>0</v>
      </c>
      <c r="HX24">
        <v>1</v>
      </c>
      <c r="HY24">
        <v>1</v>
      </c>
      <c r="HZ24">
        <v>1</v>
      </c>
      <c r="IA24">
        <v>0</v>
      </c>
      <c r="IB24">
        <v>0</v>
      </c>
      <c r="IC24">
        <v>4</v>
      </c>
    </row>
    <row r="25" spans="1:237" x14ac:dyDescent="0.35">
      <c r="A25" s="171">
        <v>44062.526770833334</v>
      </c>
      <c r="B25" t="s">
        <v>2598</v>
      </c>
      <c r="C25" s="2"/>
      <c r="E25" t="s">
        <v>1831</v>
      </c>
      <c r="F25" t="s">
        <v>1824</v>
      </c>
      <c r="G25" t="s">
        <v>1831</v>
      </c>
      <c r="H25" t="s">
        <v>1824</v>
      </c>
      <c r="I25" t="s">
        <v>9</v>
      </c>
      <c r="J25" t="s">
        <v>7</v>
      </c>
      <c r="L25" t="s">
        <v>7</v>
      </c>
      <c r="N25" t="s">
        <v>7</v>
      </c>
      <c r="Q25" t="s">
        <v>20</v>
      </c>
      <c r="R25" t="s">
        <v>40</v>
      </c>
      <c r="S25">
        <v>1</v>
      </c>
      <c r="T25" t="s">
        <v>20</v>
      </c>
      <c r="U25">
        <v>1</v>
      </c>
      <c r="V25" t="s">
        <v>194</v>
      </c>
      <c r="W25">
        <v>3</v>
      </c>
      <c r="X25" t="s">
        <v>20</v>
      </c>
      <c r="Y25" t="s">
        <v>20</v>
      </c>
      <c r="Z25" t="s">
        <v>38</v>
      </c>
      <c r="AA25" t="s">
        <v>7</v>
      </c>
      <c r="AC25" t="s">
        <v>7</v>
      </c>
      <c r="AE25" t="s">
        <v>9</v>
      </c>
      <c r="AF25" t="s">
        <v>132</v>
      </c>
      <c r="AG25" t="s">
        <v>2076</v>
      </c>
      <c r="AH25" t="s">
        <v>9</v>
      </c>
      <c r="AI25" t="s">
        <v>2077</v>
      </c>
      <c r="AJ25">
        <v>4</v>
      </c>
      <c r="AK25" s="220">
        <v>75</v>
      </c>
      <c r="AL25">
        <v>5</v>
      </c>
      <c r="AM25">
        <v>45</v>
      </c>
      <c r="AN25">
        <v>3</v>
      </c>
      <c r="AO25">
        <v>10</v>
      </c>
      <c r="AP25">
        <v>360</v>
      </c>
      <c r="AQ25">
        <v>2</v>
      </c>
      <c r="AR25">
        <v>2</v>
      </c>
      <c r="AS25">
        <v>3</v>
      </c>
      <c r="AT25">
        <v>3</v>
      </c>
      <c r="AU25">
        <v>2</v>
      </c>
      <c r="AV25">
        <v>3</v>
      </c>
      <c r="AW25">
        <v>3</v>
      </c>
      <c r="AX25">
        <v>2</v>
      </c>
      <c r="AY25">
        <v>3</v>
      </c>
      <c r="AZ25">
        <v>2</v>
      </c>
      <c r="BA25">
        <v>3</v>
      </c>
      <c r="BB25">
        <v>3</v>
      </c>
      <c r="BC25">
        <v>2</v>
      </c>
      <c r="BD25">
        <v>2</v>
      </c>
      <c r="BE25">
        <v>2</v>
      </c>
      <c r="BF25">
        <v>2</v>
      </c>
      <c r="BG25">
        <v>3</v>
      </c>
      <c r="BH25">
        <v>3</v>
      </c>
      <c r="BI25">
        <v>3</v>
      </c>
      <c r="BJ25">
        <v>2</v>
      </c>
      <c r="BK25">
        <v>3</v>
      </c>
      <c r="BL25">
        <v>3</v>
      </c>
      <c r="BM25">
        <v>3</v>
      </c>
      <c r="BN25">
        <v>3</v>
      </c>
      <c r="BO25">
        <v>2</v>
      </c>
      <c r="BP25">
        <v>3</v>
      </c>
      <c r="BQ25">
        <v>3</v>
      </c>
      <c r="BR25">
        <v>3</v>
      </c>
      <c r="BS25">
        <v>2</v>
      </c>
      <c r="BT25">
        <v>3</v>
      </c>
      <c r="BU25">
        <v>3</v>
      </c>
      <c r="BV25">
        <v>2</v>
      </c>
      <c r="BW25">
        <v>2</v>
      </c>
      <c r="BX25">
        <v>3</v>
      </c>
      <c r="BY25">
        <v>3</v>
      </c>
      <c r="BZ25">
        <v>2</v>
      </c>
      <c r="CA25">
        <v>3</v>
      </c>
      <c r="CB25">
        <v>3</v>
      </c>
      <c r="CC25">
        <v>3</v>
      </c>
      <c r="CD25">
        <v>3</v>
      </c>
      <c r="CE25">
        <v>3</v>
      </c>
      <c r="CF25">
        <v>3</v>
      </c>
      <c r="CG25">
        <v>2</v>
      </c>
      <c r="CH25">
        <v>2</v>
      </c>
      <c r="CI25">
        <v>3</v>
      </c>
      <c r="CJ25">
        <v>3</v>
      </c>
      <c r="CK25">
        <v>3</v>
      </c>
      <c r="CL25">
        <v>2</v>
      </c>
      <c r="CM25">
        <v>3</v>
      </c>
      <c r="CN25">
        <v>2</v>
      </c>
      <c r="CO25">
        <v>2</v>
      </c>
      <c r="CP25">
        <v>2</v>
      </c>
      <c r="CQ25">
        <v>2</v>
      </c>
      <c r="CR25">
        <v>3</v>
      </c>
      <c r="CS25">
        <v>2</v>
      </c>
      <c r="CT25">
        <v>3</v>
      </c>
      <c r="CU25">
        <v>0</v>
      </c>
      <c r="CV25">
        <v>1</v>
      </c>
      <c r="CW25">
        <v>1</v>
      </c>
      <c r="CX25">
        <v>1</v>
      </c>
      <c r="CY25">
        <v>1</v>
      </c>
      <c r="CZ25">
        <v>2</v>
      </c>
      <c r="DA25">
        <v>1</v>
      </c>
      <c r="DB25">
        <v>1</v>
      </c>
      <c r="DC25">
        <v>1</v>
      </c>
      <c r="DD25">
        <v>2</v>
      </c>
      <c r="DE25">
        <v>1</v>
      </c>
      <c r="DF25">
        <v>1</v>
      </c>
      <c r="DG25">
        <v>1</v>
      </c>
      <c r="DH25">
        <v>1</v>
      </c>
      <c r="DI25">
        <v>1</v>
      </c>
      <c r="DJ25">
        <v>1</v>
      </c>
      <c r="DK25">
        <v>1</v>
      </c>
      <c r="DL25">
        <v>1</v>
      </c>
      <c r="DM25">
        <v>1</v>
      </c>
      <c r="DN25">
        <v>1</v>
      </c>
      <c r="DO25">
        <v>1</v>
      </c>
      <c r="DP25" s="172">
        <v>0.95833333333333337</v>
      </c>
      <c r="DQ25">
        <v>15</v>
      </c>
      <c r="DR25" s="172">
        <v>0.27083333333333331</v>
      </c>
      <c r="DS25">
        <v>6</v>
      </c>
      <c r="DT25" t="s">
        <v>69</v>
      </c>
      <c r="DU25" t="s">
        <v>26</v>
      </c>
      <c r="DV25" t="s">
        <v>26</v>
      </c>
      <c r="DW25" t="s">
        <v>26</v>
      </c>
      <c r="DX25" t="s">
        <v>26</v>
      </c>
      <c r="DY25" t="s">
        <v>26</v>
      </c>
      <c r="DZ25" t="s">
        <v>26</v>
      </c>
      <c r="EA25" t="s">
        <v>26</v>
      </c>
      <c r="EB25" t="s">
        <v>69</v>
      </c>
      <c r="EC25" t="s">
        <v>102</v>
      </c>
      <c r="ED25" t="s">
        <v>26</v>
      </c>
      <c r="EE25" t="s">
        <v>26</v>
      </c>
      <c r="EF25" t="s">
        <v>101</v>
      </c>
      <c r="EG25" t="s">
        <v>100</v>
      </c>
      <c r="EH25">
        <v>60</v>
      </c>
      <c r="EI25" t="s">
        <v>7</v>
      </c>
      <c r="EJ25" t="s">
        <v>7</v>
      </c>
      <c r="EL25" t="s">
        <v>21</v>
      </c>
      <c r="EM25" t="s">
        <v>21</v>
      </c>
      <c r="EN25">
        <v>5</v>
      </c>
      <c r="EO25">
        <v>4</v>
      </c>
      <c r="EP25">
        <v>5</v>
      </c>
      <c r="EQ25">
        <v>2</v>
      </c>
      <c r="ER25" t="s">
        <v>1346</v>
      </c>
      <c r="ES25" t="s">
        <v>19</v>
      </c>
      <c r="ET25" t="s">
        <v>18</v>
      </c>
      <c r="EU25" t="s">
        <v>16</v>
      </c>
      <c r="EV25" t="s">
        <v>20</v>
      </c>
      <c r="EW25">
        <v>1</v>
      </c>
      <c r="EX25">
        <v>1</v>
      </c>
      <c r="EY25">
        <v>2</v>
      </c>
      <c r="EZ25">
        <v>3</v>
      </c>
      <c r="FB25" t="s">
        <v>14</v>
      </c>
      <c r="FC25" t="s">
        <v>9</v>
      </c>
      <c r="FD25" t="s">
        <v>58</v>
      </c>
      <c r="FE25" t="s">
        <v>58</v>
      </c>
      <c r="FF25" t="s">
        <v>7</v>
      </c>
      <c r="FG25" t="s">
        <v>7</v>
      </c>
      <c r="FH25" t="s">
        <v>7</v>
      </c>
      <c r="FI25" t="s">
        <v>12</v>
      </c>
      <c r="FJ25" t="s">
        <v>11</v>
      </c>
      <c r="FK25" t="s">
        <v>7</v>
      </c>
      <c r="FL25" t="s">
        <v>7</v>
      </c>
      <c r="FN25" t="s">
        <v>876</v>
      </c>
      <c r="FO25" t="s">
        <v>9</v>
      </c>
      <c r="FP25" t="s">
        <v>7</v>
      </c>
      <c r="FQ25" t="s">
        <v>9</v>
      </c>
      <c r="FR25" t="s">
        <v>8</v>
      </c>
      <c r="FS25" t="s">
        <v>7</v>
      </c>
      <c r="FT25" t="s">
        <v>7</v>
      </c>
      <c r="FV25" t="s">
        <v>7</v>
      </c>
      <c r="FW25" t="s">
        <v>7</v>
      </c>
      <c r="FX25" t="s">
        <v>337</v>
      </c>
      <c r="GB25">
        <v>7</v>
      </c>
      <c r="GG25" t="s">
        <v>5</v>
      </c>
      <c r="GW25" t="s">
        <v>54</v>
      </c>
      <c r="HE25" t="s">
        <v>158</v>
      </c>
      <c r="HF25" t="s">
        <v>157</v>
      </c>
      <c r="HG25" t="s">
        <v>1</v>
      </c>
      <c r="HI25" t="s">
        <v>1</v>
      </c>
      <c r="HM25">
        <f t="shared" si="0"/>
        <v>21</v>
      </c>
      <c r="HN25">
        <f t="shared" si="1"/>
        <v>14</v>
      </c>
      <c r="HO25" s="1">
        <f t="shared" si="2"/>
        <v>12</v>
      </c>
      <c r="HP25" s="1">
        <f t="shared" si="3"/>
        <v>20</v>
      </c>
      <c r="HQ25" s="1">
        <f t="shared" si="4"/>
        <v>17</v>
      </c>
      <c r="HR25" s="1">
        <f t="shared" si="5"/>
        <v>20</v>
      </c>
      <c r="HS25" s="1">
        <f t="shared" si="6"/>
        <v>12</v>
      </c>
      <c r="HT25" s="1">
        <f t="shared" si="7"/>
        <v>56</v>
      </c>
      <c r="HU25" s="1">
        <f t="shared" si="8"/>
        <v>3375</v>
      </c>
      <c r="HV25">
        <v>1</v>
      </c>
      <c r="HW25">
        <v>1</v>
      </c>
      <c r="HX25">
        <v>2</v>
      </c>
      <c r="HY25">
        <v>1</v>
      </c>
      <c r="HZ25">
        <v>1</v>
      </c>
      <c r="IA25">
        <v>0</v>
      </c>
      <c r="IB25">
        <v>1</v>
      </c>
      <c r="IC25">
        <v>7</v>
      </c>
    </row>
    <row r="26" spans="1:237" x14ac:dyDescent="0.35">
      <c r="A26" s="171">
        <v>44062.580914351849</v>
      </c>
      <c r="B26" t="s">
        <v>2602</v>
      </c>
      <c r="C26" s="2"/>
      <c r="E26" t="s">
        <v>50</v>
      </c>
      <c r="F26" t="s">
        <v>1826</v>
      </c>
      <c r="G26" t="s">
        <v>50</v>
      </c>
      <c r="H26" t="s">
        <v>1826</v>
      </c>
      <c r="I26" t="s">
        <v>9</v>
      </c>
      <c r="J26" t="s">
        <v>7</v>
      </c>
      <c r="L26" t="s">
        <v>7</v>
      </c>
      <c r="N26" t="s">
        <v>7</v>
      </c>
      <c r="Q26" t="s">
        <v>20</v>
      </c>
      <c r="R26" t="s">
        <v>40</v>
      </c>
      <c r="S26" t="s">
        <v>20</v>
      </c>
      <c r="T26" t="s">
        <v>20</v>
      </c>
      <c r="U26" t="s">
        <v>20</v>
      </c>
      <c r="V26" t="s">
        <v>80</v>
      </c>
      <c r="W26" t="s">
        <v>20</v>
      </c>
      <c r="X26" t="s">
        <v>20</v>
      </c>
      <c r="Y26" t="s">
        <v>20</v>
      </c>
      <c r="Z26" t="s">
        <v>133</v>
      </c>
      <c r="AA26" t="s">
        <v>9</v>
      </c>
      <c r="AB26" t="s">
        <v>2101</v>
      </c>
      <c r="AC26" t="s">
        <v>7</v>
      </c>
      <c r="AE26" t="s">
        <v>9</v>
      </c>
      <c r="AF26" t="s">
        <v>172</v>
      </c>
      <c r="AG26" t="s">
        <v>2102</v>
      </c>
      <c r="AH26" t="s">
        <v>9</v>
      </c>
      <c r="AI26" t="s">
        <v>2103</v>
      </c>
      <c r="AJ26">
        <v>0</v>
      </c>
      <c r="AK26">
        <v>0</v>
      </c>
      <c r="AL26">
        <v>5</v>
      </c>
      <c r="AM26">
        <v>15</v>
      </c>
      <c r="AN26">
        <v>7</v>
      </c>
      <c r="AO26">
        <v>30</v>
      </c>
      <c r="AP26">
        <v>420</v>
      </c>
      <c r="AQ26">
        <v>4</v>
      </c>
      <c r="AR26">
        <v>4</v>
      </c>
      <c r="AS26">
        <v>1</v>
      </c>
      <c r="AT26">
        <v>1</v>
      </c>
      <c r="AU26">
        <v>4</v>
      </c>
      <c r="AV26">
        <v>1</v>
      </c>
      <c r="AW26">
        <v>2</v>
      </c>
      <c r="AX26">
        <v>4</v>
      </c>
      <c r="AY26">
        <v>2</v>
      </c>
      <c r="AZ26">
        <v>4</v>
      </c>
      <c r="BA26">
        <v>4</v>
      </c>
      <c r="BB26">
        <v>1</v>
      </c>
      <c r="BC26">
        <v>1</v>
      </c>
      <c r="BD26">
        <v>2</v>
      </c>
      <c r="BE26">
        <v>4</v>
      </c>
      <c r="BF26">
        <v>4</v>
      </c>
      <c r="BG26">
        <v>2</v>
      </c>
      <c r="BH26">
        <v>1</v>
      </c>
      <c r="BI26">
        <v>4</v>
      </c>
      <c r="BJ26">
        <v>4</v>
      </c>
      <c r="BK26">
        <v>0</v>
      </c>
      <c r="BL26">
        <v>0</v>
      </c>
      <c r="BM26">
        <v>0</v>
      </c>
      <c r="BN26">
        <v>0</v>
      </c>
      <c r="BO26">
        <v>1</v>
      </c>
      <c r="BP26">
        <v>0</v>
      </c>
      <c r="BQ26">
        <v>0</v>
      </c>
      <c r="BR26">
        <v>0</v>
      </c>
      <c r="BS26">
        <v>2</v>
      </c>
      <c r="BT26">
        <v>0</v>
      </c>
      <c r="BU26">
        <v>0</v>
      </c>
      <c r="BV26">
        <v>0</v>
      </c>
      <c r="BW26">
        <v>3</v>
      </c>
      <c r="BX26">
        <v>0</v>
      </c>
      <c r="BY26">
        <v>0</v>
      </c>
      <c r="BZ26">
        <v>0</v>
      </c>
      <c r="CA26">
        <v>0</v>
      </c>
      <c r="CB26">
        <v>0</v>
      </c>
      <c r="CC26">
        <v>0</v>
      </c>
      <c r="CD26">
        <v>0</v>
      </c>
      <c r="CE26">
        <v>0</v>
      </c>
      <c r="CF26">
        <v>0</v>
      </c>
      <c r="CG26">
        <v>0</v>
      </c>
      <c r="CH26">
        <v>3</v>
      </c>
      <c r="CI26">
        <v>0</v>
      </c>
      <c r="CJ26">
        <v>0</v>
      </c>
      <c r="CK26">
        <v>0</v>
      </c>
      <c r="CL26">
        <v>0</v>
      </c>
      <c r="CM26">
        <v>0</v>
      </c>
      <c r="CN26">
        <v>0</v>
      </c>
      <c r="CO26">
        <v>0</v>
      </c>
      <c r="CP26">
        <v>1</v>
      </c>
      <c r="CQ26">
        <v>0</v>
      </c>
      <c r="CR26">
        <v>1</v>
      </c>
      <c r="CS26">
        <v>1</v>
      </c>
      <c r="CT26">
        <v>1</v>
      </c>
      <c r="CU26">
        <v>0</v>
      </c>
      <c r="CV26">
        <v>2</v>
      </c>
      <c r="CW26">
        <v>1</v>
      </c>
      <c r="CX26">
        <v>1</v>
      </c>
      <c r="CY26">
        <v>1</v>
      </c>
      <c r="CZ26">
        <v>1</v>
      </c>
      <c r="DA26">
        <v>2</v>
      </c>
      <c r="DB26">
        <v>1</v>
      </c>
      <c r="DC26">
        <v>1</v>
      </c>
      <c r="DD26">
        <v>1</v>
      </c>
      <c r="DE26">
        <v>1</v>
      </c>
      <c r="DF26">
        <v>1</v>
      </c>
      <c r="DG26">
        <v>1</v>
      </c>
      <c r="DH26">
        <v>1</v>
      </c>
      <c r="DI26">
        <v>1</v>
      </c>
      <c r="DJ26">
        <v>1</v>
      </c>
      <c r="DK26">
        <v>2</v>
      </c>
      <c r="DL26">
        <v>1</v>
      </c>
      <c r="DM26">
        <v>1</v>
      </c>
      <c r="DN26">
        <v>1</v>
      </c>
      <c r="DO26">
        <v>1</v>
      </c>
      <c r="DP26" s="172">
        <v>7.2916666666666671E-2</v>
      </c>
      <c r="DQ26" t="s">
        <v>533</v>
      </c>
      <c r="DR26" s="172">
        <v>0.36458333333333331</v>
      </c>
      <c r="DS26">
        <v>7.1</v>
      </c>
      <c r="DT26" t="s">
        <v>26</v>
      </c>
      <c r="DU26" t="s">
        <v>26</v>
      </c>
      <c r="DV26" t="s">
        <v>26</v>
      </c>
      <c r="DW26" t="s">
        <v>26</v>
      </c>
      <c r="DX26" t="s">
        <v>26</v>
      </c>
      <c r="DY26" t="s">
        <v>26</v>
      </c>
      <c r="DZ26" t="s">
        <v>26</v>
      </c>
      <c r="EA26" t="s">
        <v>26</v>
      </c>
      <c r="EB26" t="s">
        <v>26</v>
      </c>
      <c r="EC26" t="s">
        <v>2107</v>
      </c>
      <c r="ED26" t="s">
        <v>26</v>
      </c>
      <c r="EE26" t="s">
        <v>26</v>
      </c>
      <c r="EF26" t="s">
        <v>66</v>
      </c>
      <c r="EG26" t="s">
        <v>23</v>
      </c>
      <c r="EH26">
        <v>5</v>
      </c>
      <c r="EI26" t="s">
        <v>7</v>
      </c>
      <c r="EJ26" t="s">
        <v>7</v>
      </c>
      <c r="EL26" t="s">
        <v>21</v>
      </c>
      <c r="EM26" t="s">
        <v>60</v>
      </c>
      <c r="EN26">
        <v>5</v>
      </c>
      <c r="EO26">
        <v>3</v>
      </c>
      <c r="EP26">
        <v>5</v>
      </c>
      <c r="EQ26">
        <v>1</v>
      </c>
      <c r="ER26" t="s">
        <v>19</v>
      </c>
      <c r="ES26" t="s">
        <v>18</v>
      </c>
      <c r="ET26" t="s">
        <v>16</v>
      </c>
      <c r="EU26" t="s">
        <v>1346</v>
      </c>
      <c r="EV26" t="s">
        <v>20</v>
      </c>
      <c r="EW26">
        <v>3</v>
      </c>
      <c r="EX26">
        <v>2</v>
      </c>
      <c r="EY26">
        <v>3</v>
      </c>
      <c r="EZ26">
        <v>5</v>
      </c>
      <c r="FB26" t="s">
        <v>14</v>
      </c>
      <c r="FC26" t="s">
        <v>7</v>
      </c>
      <c r="FD26" t="s">
        <v>94</v>
      </c>
      <c r="FE26" t="s">
        <v>94</v>
      </c>
      <c r="FF26" t="s">
        <v>7</v>
      </c>
      <c r="FG26" t="s">
        <v>7</v>
      </c>
      <c r="FH26" t="s">
        <v>7</v>
      </c>
      <c r="FI26" t="s">
        <v>232</v>
      </c>
      <c r="FJ26" t="s">
        <v>92</v>
      </c>
      <c r="FN26" t="s">
        <v>2108</v>
      </c>
      <c r="FO26" t="s">
        <v>7</v>
      </c>
      <c r="FP26" t="s">
        <v>7</v>
      </c>
      <c r="FQ26" t="s">
        <v>9</v>
      </c>
      <c r="FS26" t="s">
        <v>7</v>
      </c>
      <c r="FT26" t="s">
        <v>9</v>
      </c>
      <c r="FU26" t="s">
        <v>2109</v>
      </c>
      <c r="FV26" t="s">
        <v>9</v>
      </c>
      <c r="FW26" t="s">
        <v>9</v>
      </c>
      <c r="FX26" t="s">
        <v>337</v>
      </c>
      <c r="GB26">
        <v>4</v>
      </c>
      <c r="GG26" t="s">
        <v>5</v>
      </c>
      <c r="GW26" t="s">
        <v>54</v>
      </c>
      <c r="HA26" t="s">
        <v>141</v>
      </c>
      <c r="HC26" t="s">
        <v>293</v>
      </c>
      <c r="HD26" t="s">
        <v>486</v>
      </c>
      <c r="HE26" t="s">
        <v>1</v>
      </c>
      <c r="HM26">
        <f t="shared" si="0"/>
        <v>22</v>
      </c>
      <c r="HN26">
        <f t="shared" si="1"/>
        <v>2</v>
      </c>
      <c r="HO26" s="1">
        <f t="shared" si="2"/>
        <v>11</v>
      </c>
      <c r="HP26" s="1">
        <f t="shared" si="3"/>
        <v>0</v>
      </c>
      <c r="HQ26" s="1">
        <f t="shared" si="4"/>
        <v>0</v>
      </c>
      <c r="HR26" s="1">
        <f t="shared" si="5"/>
        <v>0</v>
      </c>
      <c r="HS26" s="1">
        <f t="shared" si="6"/>
        <v>0</v>
      </c>
      <c r="HT26" s="1">
        <f t="shared" si="7"/>
        <v>24</v>
      </c>
      <c r="HU26" s="1">
        <f t="shared" si="8"/>
        <v>825</v>
      </c>
      <c r="HV26">
        <v>0</v>
      </c>
      <c r="HW26">
        <v>0</v>
      </c>
      <c r="HX26">
        <v>0</v>
      </c>
      <c r="HY26">
        <v>0</v>
      </c>
      <c r="HZ26">
        <v>0</v>
      </c>
      <c r="IA26">
        <v>0</v>
      </c>
      <c r="IB26">
        <v>0</v>
      </c>
      <c r="IC26">
        <v>0</v>
      </c>
    </row>
    <row r="27" spans="1:237" x14ac:dyDescent="0.35">
      <c r="A27" s="171">
        <v>44063.457673611112</v>
      </c>
      <c r="B27" t="s">
        <v>2604</v>
      </c>
      <c r="C27" s="2"/>
      <c r="E27" t="s">
        <v>1831</v>
      </c>
      <c r="F27" t="s">
        <v>1824</v>
      </c>
      <c r="G27" t="s">
        <v>1831</v>
      </c>
      <c r="H27" t="s">
        <v>1824</v>
      </c>
      <c r="I27" t="s">
        <v>9</v>
      </c>
      <c r="J27" t="s">
        <v>7</v>
      </c>
      <c r="L27" t="s">
        <v>7</v>
      </c>
      <c r="N27" t="s">
        <v>7</v>
      </c>
      <c r="Q27" t="s">
        <v>20</v>
      </c>
      <c r="R27" t="s">
        <v>40</v>
      </c>
      <c r="S27" t="s">
        <v>20</v>
      </c>
      <c r="T27" t="s">
        <v>20</v>
      </c>
      <c r="U27" t="s">
        <v>20</v>
      </c>
      <c r="V27" t="s">
        <v>39</v>
      </c>
      <c r="W27">
        <v>1</v>
      </c>
      <c r="X27" t="s">
        <v>20</v>
      </c>
      <c r="Y27">
        <v>1</v>
      </c>
      <c r="Z27" t="s">
        <v>349</v>
      </c>
      <c r="AA27" t="s">
        <v>9</v>
      </c>
      <c r="AB27" t="s">
        <v>2134</v>
      </c>
      <c r="AC27" t="s">
        <v>9</v>
      </c>
      <c r="AD27" t="s">
        <v>2135</v>
      </c>
      <c r="AE27" t="s">
        <v>7</v>
      </c>
      <c r="AF27" t="s">
        <v>20</v>
      </c>
      <c r="AH27" t="s">
        <v>7</v>
      </c>
      <c r="AJ27">
        <v>0</v>
      </c>
      <c r="AK27">
        <v>0</v>
      </c>
      <c r="AL27">
        <v>0</v>
      </c>
      <c r="AM27">
        <v>0</v>
      </c>
      <c r="AN27">
        <v>0</v>
      </c>
      <c r="AO27">
        <v>0</v>
      </c>
      <c r="AP27">
        <v>540</v>
      </c>
      <c r="AQ27">
        <v>4</v>
      </c>
      <c r="AR27">
        <v>4</v>
      </c>
      <c r="AS27">
        <v>1</v>
      </c>
      <c r="AT27">
        <v>1</v>
      </c>
      <c r="AU27">
        <v>4</v>
      </c>
      <c r="AV27">
        <v>1</v>
      </c>
      <c r="AW27">
        <v>1</v>
      </c>
      <c r="AX27">
        <v>4</v>
      </c>
      <c r="AY27">
        <v>1</v>
      </c>
      <c r="AZ27">
        <v>4</v>
      </c>
      <c r="BA27">
        <v>4</v>
      </c>
      <c r="BB27">
        <v>1</v>
      </c>
      <c r="BC27">
        <v>1</v>
      </c>
      <c r="BD27">
        <v>1</v>
      </c>
      <c r="BE27">
        <v>4</v>
      </c>
      <c r="BF27">
        <v>4</v>
      </c>
      <c r="BG27">
        <v>1</v>
      </c>
      <c r="BH27">
        <v>1</v>
      </c>
      <c r="BI27">
        <v>4</v>
      </c>
      <c r="BJ27">
        <v>4</v>
      </c>
      <c r="BK27">
        <v>0</v>
      </c>
      <c r="BL27">
        <v>0</v>
      </c>
      <c r="BM27">
        <v>1</v>
      </c>
      <c r="BN27">
        <v>0</v>
      </c>
      <c r="BO27">
        <v>3</v>
      </c>
      <c r="BP27">
        <v>0</v>
      </c>
      <c r="BQ27">
        <v>0</v>
      </c>
      <c r="BR27">
        <v>0</v>
      </c>
      <c r="BS27">
        <v>3</v>
      </c>
      <c r="BT27">
        <v>0</v>
      </c>
      <c r="BU27">
        <v>0</v>
      </c>
      <c r="BV27">
        <v>0</v>
      </c>
      <c r="BW27">
        <v>3</v>
      </c>
      <c r="BX27">
        <v>0</v>
      </c>
      <c r="BY27">
        <v>0</v>
      </c>
      <c r="BZ27">
        <v>1</v>
      </c>
      <c r="CA27">
        <v>0</v>
      </c>
      <c r="CB27">
        <v>0</v>
      </c>
      <c r="CC27">
        <v>0</v>
      </c>
      <c r="CD27">
        <v>0</v>
      </c>
      <c r="CE27">
        <v>0</v>
      </c>
      <c r="CF27">
        <v>0</v>
      </c>
      <c r="CG27">
        <v>0</v>
      </c>
      <c r="CH27">
        <v>4</v>
      </c>
      <c r="CI27">
        <v>0</v>
      </c>
      <c r="CJ27">
        <v>0</v>
      </c>
      <c r="CK27">
        <v>0</v>
      </c>
      <c r="CL27">
        <v>0</v>
      </c>
      <c r="CM27">
        <v>0</v>
      </c>
      <c r="CN27">
        <v>0</v>
      </c>
      <c r="CO27">
        <v>0</v>
      </c>
      <c r="CP27">
        <v>3</v>
      </c>
      <c r="CQ27">
        <v>0</v>
      </c>
      <c r="CR27">
        <v>0</v>
      </c>
      <c r="CS27">
        <v>3</v>
      </c>
      <c r="CT27">
        <v>0</v>
      </c>
      <c r="CU27">
        <v>0</v>
      </c>
      <c r="CV27">
        <v>2</v>
      </c>
      <c r="CW27">
        <v>1</v>
      </c>
      <c r="CX27">
        <v>1</v>
      </c>
      <c r="CY27">
        <v>1</v>
      </c>
      <c r="CZ27">
        <v>1</v>
      </c>
      <c r="DA27">
        <v>2</v>
      </c>
      <c r="DB27">
        <v>1</v>
      </c>
      <c r="DC27">
        <v>1</v>
      </c>
      <c r="DD27">
        <v>1</v>
      </c>
      <c r="DE27">
        <v>1</v>
      </c>
      <c r="DF27">
        <v>1</v>
      </c>
      <c r="DG27">
        <v>1</v>
      </c>
      <c r="DH27">
        <v>1</v>
      </c>
      <c r="DI27">
        <v>1</v>
      </c>
      <c r="DJ27">
        <v>1</v>
      </c>
      <c r="DK27">
        <v>1</v>
      </c>
      <c r="DL27">
        <v>1</v>
      </c>
      <c r="DM27">
        <v>1</v>
      </c>
      <c r="DN27">
        <v>1</v>
      </c>
      <c r="DO27">
        <v>1</v>
      </c>
      <c r="DP27" t="s">
        <v>1056</v>
      </c>
      <c r="DQ27">
        <v>15</v>
      </c>
      <c r="DR27" t="s">
        <v>913</v>
      </c>
      <c r="DS27">
        <v>6</v>
      </c>
      <c r="DT27" t="s">
        <v>103</v>
      </c>
      <c r="DU27" t="s">
        <v>103</v>
      </c>
      <c r="DV27" t="s">
        <v>26</v>
      </c>
      <c r="DW27" t="s">
        <v>26</v>
      </c>
      <c r="DX27" t="s">
        <v>26</v>
      </c>
      <c r="DY27" t="s">
        <v>26</v>
      </c>
      <c r="DZ27" t="s">
        <v>103</v>
      </c>
      <c r="EA27" t="s">
        <v>26</v>
      </c>
      <c r="EB27" t="s">
        <v>26</v>
      </c>
      <c r="EC27" t="s">
        <v>7</v>
      </c>
      <c r="ED27" t="s">
        <v>26</v>
      </c>
      <c r="EE27" t="s">
        <v>26</v>
      </c>
      <c r="EF27" t="s">
        <v>24</v>
      </c>
      <c r="EG27" t="s">
        <v>65</v>
      </c>
      <c r="EH27">
        <v>75</v>
      </c>
      <c r="EI27" t="s">
        <v>7</v>
      </c>
      <c r="EJ27" t="s">
        <v>9</v>
      </c>
      <c r="EK27" t="s">
        <v>2136</v>
      </c>
      <c r="EL27" t="s">
        <v>96</v>
      </c>
      <c r="EM27" t="s">
        <v>96</v>
      </c>
      <c r="EN27">
        <v>4</v>
      </c>
      <c r="EO27">
        <v>2</v>
      </c>
      <c r="EP27">
        <v>3</v>
      </c>
      <c r="EQ27">
        <v>1</v>
      </c>
      <c r="ER27" t="s">
        <v>19</v>
      </c>
      <c r="ES27" t="s">
        <v>18</v>
      </c>
      <c r="ET27" t="s">
        <v>20</v>
      </c>
      <c r="EU27" t="s">
        <v>20</v>
      </c>
      <c r="EV27" t="s">
        <v>20</v>
      </c>
      <c r="EW27">
        <v>1</v>
      </c>
      <c r="EX27">
        <v>4</v>
      </c>
      <c r="EY27">
        <v>4</v>
      </c>
      <c r="EZ27">
        <v>5</v>
      </c>
      <c r="FA27" t="s">
        <v>2137</v>
      </c>
      <c r="FB27" t="s">
        <v>14</v>
      </c>
      <c r="FC27" t="s">
        <v>9</v>
      </c>
      <c r="FD27" t="s">
        <v>14</v>
      </c>
      <c r="FE27" t="s">
        <v>14</v>
      </c>
      <c r="FF27" t="s">
        <v>7</v>
      </c>
      <c r="FG27" t="s">
        <v>7</v>
      </c>
      <c r="FH27" t="s">
        <v>7</v>
      </c>
      <c r="FI27" t="s">
        <v>12</v>
      </c>
      <c r="FJ27" t="s">
        <v>57</v>
      </c>
      <c r="FK27" t="s">
        <v>9</v>
      </c>
      <c r="FL27" t="s">
        <v>9</v>
      </c>
      <c r="FM27">
        <v>2</v>
      </c>
      <c r="FN27" t="s">
        <v>580</v>
      </c>
      <c r="FO27" t="s">
        <v>9</v>
      </c>
      <c r="FP27" t="s">
        <v>9</v>
      </c>
      <c r="FQ27" t="s">
        <v>9</v>
      </c>
      <c r="FR27" t="s">
        <v>8</v>
      </c>
      <c r="FS27" t="s">
        <v>7</v>
      </c>
      <c r="FT27" t="s">
        <v>7</v>
      </c>
      <c r="FV27" t="s">
        <v>7</v>
      </c>
      <c r="FW27" t="s">
        <v>7</v>
      </c>
      <c r="FX27" t="s">
        <v>121</v>
      </c>
      <c r="FY27">
        <v>10</v>
      </c>
      <c r="GG27" t="s">
        <v>5</v>
      </c>
      <c r="GW27" t="s">
        <v>54</v>
      </c>
      <c r="GX27" t="s">
        <v>53</v>
      </c>
      <c r="GY27" t="s">
        <v>1</v>
      </c>
      <c r="HA27" t="s">
        <v>1</v>
      </c>
      <c r="HE27" t="s">
        <v>1</v>
      </c>
      <c r="HM27">
        <f t="shared" si="0"/>
        <v>21</v>
      </c>
      <c r="HN27">
        <f t="shared" si="1"/>
        <v>0</v>
      </c>
      <c r="HO27" s="1">
        <f t="shared" si="2"/>
        <v>19</v>
      </c>
      <c r="HP27" s="1">
        <f t="shared" si="3"/>
        <v>0</v>
      </c>
      <c r="HQ27" s="1">
        <f t="shared" si="4"/>
        <v>1</v>
      </c>
      <c r="HR27" s="1">
        <f t="shared" si="5"/>
        <v>0</v>
      </c>
      <c r="HS27" s="1">
        <f t="shared" si="6"/>
        <v>1</v>
      </c>
      <c r="HT27" s="1">
        <f t="shared" si="7"/>
        <v>20</v>
      </c>
      <c r="HU27" s="1">
        <f t="shared" si="8"/>
        <v>0</v>
      </c>
      <c r="HV27">
        <v>2</v>
      </c>
      <c r="HW27">
        <v>1</v>
      </c>
      <c r="HX27">
        <v>2</v>
      </c>
      <c r="HY27">
        <v>1</v>
      </c>
      <c r="HZ27">
        <v>1</v>
      </c>
      <c r="IA27">
        <v>0</v>
      </c>
      <c r="IB27">
        <v>1</v>
      </c>
      <c r="IC27">
        <v>8</v>
      </c>
    </row>
    <row r="28" spans="1:237" x14ac:dyDescent="0.35">
      <c r="A28" s="171">
        <v>44062.497499999998</v>
      </c>
      <c r="B28" t="s">
        <v>2606</v>
      </c>
      <c r="C28" s="2"/>
      <c r="E28" t="s">
        <v>1831</v>
      </c>
      <c r="F28" t="s">
        <v>1824</v>
      </c>
      <c r="G28" t="s">
        <v>1831</v>
      </c>
      <c r="H28" t="s">
        <v>1824</v>
      </c>
      <c r="I28" t="s">
        <v>9</v>
      </c>
      <c r="J28" t="s">
        <v>7</v>
      </c>
      <c r="L28" t="s">
        <v>7</v>
      </c>
      <c r="N28" t="s">
        <v>7</v>
      </c>
      <c r="Q28" t="s">
        <v>20</v>
      </c>
      <c r="R28" t="s">
        <v>40</v>
      </c>
      <c r="S28" t="s">
        <v>20</v>
      </c>
      <c r="T28" t="s">
        <v>20</v>
      </c>
      <c r="U28" t="s">
        <v>20</v>
      </c>
      <c r="V28" t="s">
        <v>80</v>
      </c>
      <c r="W28" t="s">
        <v>20</v>
      </c>
      <c r="X28">
        <v>1</v>
      </c>
      <c r="Y28" t="s">
        <v>20</v>
      </c>
      <c r="Z28" t="s">
        <v>38</v>
      </c>
      <c r="AA28" t="s">
        <v>9</v>
      </c>
      <c r="AB28" t="s">
        <v>2047</v>
      </c>
      <c r="AC28" t="s">
        <v>9</v>
      </c>
      <c r="AD28" t="s">
        <v>2048</v>
      </c>
      <c r="AE28" t="s">
        <v>9</v>
      </c>
      <c r="AF28" t="s">
        <v>112</v>
      </c>
      <c r="AG28" t="s">
        <v>2049</v>
      </c>
      <c r="AH28" t="s">
        <v>9</v>
      </c>
      <c r="AI28" t="s">
        <v>2050</v>
      </c>
      <c r="AJ28">
        <v>0</v>
      </c>
      <c r="AK28">
        <v>0</v>
      </c>
      <c r="AL28">
        <v>2</v>
      </c>
      <c r="AM28">
        <v>90</v>
      </c>
      <c r="AN28">
        <v>2</v>
      </c>
      <c r="AO28">
        <v>90</v>
      </c>
      <c r="AP28">
        <v>600</v>
      </c>
      <c r="AQ28">
        <v>3</v>
      </c>
      <c r="AR28">
        <v>3</v>
      </c>
      <c r="AS28">
        <v>2</v>
      </c>
      <c r="AT28">
        <v>2</v>
      </c>
      <c r="AU28">
        <v>3</v>
      </c>
      <c r="AV28">
        <v>1</v>
      </c>
      <c r="AW28">
        <v>2</v>
      </c>
      <c r="AX28">
        <v>3</v>
      </c>
      <c r="AY28">
        <v>2</v>
      </c>
      <c r="AZ28">
        <v>3</v>
      </c>
      <c r="BA28">
        <v>3</v>
      </c>
      <c r="BB28">
        <v>1</v>
      </c>
      <c r="BC28">
        <v>1</v>
      </c>
      <c r="BD28">
        <v>1</v>
      </c>
      <c r="BE28">
        <v>3</v>
      </c>
      <c r="BF28">
        <v>3</v>
      </c>
      <c r="BG28">
        <v>2</v>
      </c>
      <c r="BH28">
        <v>1</v>
      </c>
      <c r="BI28">
        <v>3</v>
      </c>
      <c r="BJ28">
        <v>4</v>
      </c>
      <c r="BK28">
        <v>1</v>
      </c>
      <c r="BL28">
        <v>0</v>
      </c>
      <c r="BM28">
        <v>1</v>
      </c>
      <c r="BN28">
        <v>1</v>
      </c>
      <c r="BO28">
        <v>2</v>
      </c>
      <c r="BP28">
        <v>0</v>
      </c>
      <c r="BQ28">
        <v>1</v>
      </c>
      <c r="BR28">
        <v>0</v>
      </c>
      <c r="BS28">
        <v>3</v>
      </c>
      <c r="BT28">
        <v>0</v>
      </c>
      <c r="BU28">
        <v>0</v>
      </c>
      <c r="BV28">
        <v>0</v>
      </c>
      <c r="BW28">
        <v>2</v>
      </c>
      <c r="BX28">
        <v>0</v>
      </c>
      <c r="BY28">
        <v>1</v>
      </c>
      <c r="BZ28">
        <v>1</v>
      </c>
      <c r="CA28">
        <v>1</v>
      </c>
      <c r="CB28">
        <v>1</v>
      </c>
      <c r="CC28">
        <v>1</v>
      </c>
      <c r="CD28">
        <v>1</v>
      </c>
      <c r="CE28">
        <v>0</v>
      </c>
      <c r="CF28">
        <v>0</v>
      </c>
      <c r="CG28">
        <v>0</v>
      </c>
      <c r="CH28">
        <v>3</v>
      </c>
      <c r="CI28">
        <v>0</v>
      </c>
      <c r="CJ28">
        <v>1</v>
      </c>
      <c r="CK28">
        <v>1</v>
      </c>
      <c r="CL28">
        <v>0</v>
      </c>
      <c r="CM28">
        <v>1</v>
      </c>
      <c r="CN28">
        <v>0</v>
      </c>
      <c r="CO28">
        <v>0</v>
      </c>
      <c r="CP28">
        <v>2</v>
      </c>
      <c r="CQ28">
        <v>0</v>
      </c>
      <c r="CR28">
        <v>0</v>
      </c>
      <c r="CS28">
        <v>2</v>
      </c>
      <c r="CT28">
        <v>0</v>
      </c>
      <c r="CU28">
        <v>1</v>
      </c>
      <c r="CV28">
        <v>1</v>
      </c>
      <c r="CW28">
        <v>1</v>
      </c>
      <c r="CX28">
        <v>1</v>
      </c>
      <c r="CY28">
        <v>1</v>
      </c>
      <c r="CZ28">
        <v>2</v>
      </c>
      <c r="DA28">
        <v>1</v>
      </c>
      <c r="DB28">
        <v>1</v>
      </c>
      <c r="DC28">
        <v>1</v>
      </c>
      <c r="DD28">
        <v>2</v>
      </c>
      <c r="DE28">
        <v>3</v>
      </c>
      <c r="DF28">
        <v>1</v>
      </c>
      <c r="DG28">
        <v>1</v>
      </c>
      <c r="DH28">
        <v>1</v>
      </c>
      <c r="DI28">
        <v>1</v>
      </c>
      <c r="DJ28">
        <v>2</v>
      </c>
      <c r="DK28">
        <v>2</v>
      </c>
      <c r="DL28">
        <v>1</v>
      </c>
      <c r="DM28">
        <v>1</v>
      </c>
      <c r="DN28">
        <v>1</v>
      </c>
      <c r="DO28">
        <v>1</v>
      </c>
      <c r="DP28" t="s">
        <v>733</v>
      </c>
      <c r="DQ28" t="s">
        <v>732</v>
      </c>
      <c r="DR28" t="s">
        <v>1893</v>
      </c>
      <c r="DS28">
        <v>6.5</v>
      </c>
      <c r="DT28" t="s">
        <v>26</v>
      </c>
      <c r="DU28" t="s">
        <v>26</v>
      </c>
      <c r="DV28" t="s">
        <v>26</v>
      </c>
      <c r="DW28" t="s">
        <v>26</v>
      </c>
      <c r="DX28" t="s">
        <v>26</v>
      </c>
      <c r="DY28" t="s">
        <v>26</v>
      </c>
      <c r="DZ28" t="s">
        <v>26</v>
      </c>
      <c r="EA28" t="s">
        <v>26</v>
      </c>
      <c r="EB28" t="s">
        <v>26</v>
      </c>
      <c r="EC28" t="s">
        <v>7</v>
      </c>
      <c r="ED28" t="s">
        <v>26</v>
      </c>
      <c r="EE28" t="s">
        <v>26</v>
      </c>
      <c r="EF28" t="s">
        <v>24</v>
      </c>
      <c r="EG28" t="s">
        <v>23</v>
      </c>
      <c r="EH28">
        <v>45</v>
      </c>
      <c r="EI28" t="s">
        <v>7</v>
      </c>
      <c r="EJ28" t="s">
        <v>7</v>
      </c>
      <c r="EL28" t="s">
        <v>96</v>
      </c>
      <c r="EM28" t="s">
        <v>96</v>
      </c>
      <c r="EN28">
        <v>4</v>
      </c>
      <c r="EO28">
        <v>3</v>
      </c>
      <c r="EP28">
        <v>2</v>
      </c>
      <c r="EQ28">
        <v>1</v>
      </c>
      <c r="ER28" t="s">
        <v>1346</v>
      </c>
      <c r="ES28" t="s">
        <v>19</v>
      </c>
      <c r="ET28" t="s">
        <v>16</v>
      </c>
      <c r="EU28" t="s">
        <v>18</v>
      </c>
      <c r="EV28" t="s">
        <v>20</v>
      </c>
      <c r="EW28">
        <v>1</v>
      </c>
      <c r="EX28">
        <v>3</v>
      </c>
      <c r="EY28">
        <v>4</v>
      </c>
      <c r="EZ28">
        <v>5</v>
      </c>
      <c r="FA28" t="s">
        <v>2051</v>
      </c>
      <c r="FB28" t="s">
        <v>14</v>
      </c>
      <c r="FC28" t="s">
        <v>7</v>
      </c>
      <c r="FD28" t="s">
        <v>14</v>
      </c>
      <c r="FE28" t="s">
        <v>94</v>
      </c>
      <c r="FF28" t="s">
        <v>7</v>
      </c>
      <c r="FG28" t="s">
        <v>7</v>
      </c>
      <c r="FH28" t="s">
        <v>7</v>
      </c>
      <c r="FI28" t="s">
        <v>12</v>
      </c>
      <c r="FJ28" t="s">
        <v>11</v>
      </c>
      <c r="FK28" t="s">
        <v>7</v>
      </c>
      <c r="FL28" t="s">
        <v>7</v>
      </c>
      <c r="FN28" t="s">
        <v>2052</v>
      </c>
      <c r="FO28" t="s">
        <v>7</v>
      </c>
      <c r="FP28" t="s">
        <v>9</v>
      </c>
      <c r="FQ28" t="s">
        <v>9</v>
      </c>
      <c r="FR28" t="s">
        <v>8</v>
      </c>
      <c r="FS28" t="s">
        <v>7</v>
      </c>
      <c r="FT28" t="s">
        <v>7</v>
      </c>
      <c r="FX28" t="s">
        <v>308</v>
      </c>
      <c r="GA28">
        <v>5</v>
      </c>
      <c r="GG28" t="s">
        <v>5</v>
      </c>
      <c r="GW28" t="s">
        <v>54</v>
      </c>
      <c r="HA28" t="s">
        <v>141</v>
      </c>
      <c r="HC28" t="s">
        <v>293</v>
      </c>
      <c r="HD28" t="s">
        <v>486</v>
      </c>
      <c r="HE28" t="s">
        <v>1</v>
      </c>
      <c r="HM28">
        <f t="shared" si="0"/>
        <v>25</v>
      </c>
      <c r="HN28">
        <f t="shared" si="1"/>
        <v>1</v>
      </c>
      <c r="HO28" s="1">
        <f t="shared" si="2"/>
        <v>14</v>
      </c>
      <c r="HP28" s="1">
        <f t="shared" si="3"/>
        <v>2</v>
      </c>
      <c r="HQ28" s="1">
        <f t="shared" si="4"/>
        <v>4</v>
      </c>
      <c r="HR28" s="1">
        <f t="shared" si="5"/>
        <v>2</v>
      </c>
      <c r="HS28" s="1">
        <f t="shared" si="6"/>
        <v>5</v>
      </c>
      <c r="HT28" s="1">
        <f t="shared" si="7"/>
        <v>34</v>
      </c>
      <c r="HU28" s="1">
        <f t="shared" si="8"/>
        <v>1170</v>
      </c>
      <c r="HV28">
        <v>0</v>
      </c>
      <c r="HW28">
        <v>0</v>
      </c>
      <c r="HX28">
        <v>1</v>
      </c>
      <c r="HY28">
        <v>0</v>
      </c>
      <c r="HZ28">
        <v>0</v>
      </c>
      <c r="IA28">
        <v>0</v>
      </c>
      <c r="IB28">
        <v>1</v>
      </c>
      <c r="IC28">
        <v>2</v>
      </c>
    </row>
    <row r="29" spans="1:237" x14ac:dyDescent="0.35">
      <c r="A29" s="171">
        <v>44065.523379629631</v>
      </c>
      <c r="B29" t="s">
        <v>2614</v>
      </c>
      <c r="C29" s="2"/>
      <c r="D29" s="190"/>
      <c r="E29" t="s">
        <v>2168</v>
      </c>
      <c r="F29" t="s">
        <v>2169</v>
      </c>
      <c r="G29" t="s">
        <v>2168</v>
      </c>
      <c r="H29" t="s">
        <v>2170</v>
      </c>
      <c r="I29" t="s">
        <v>9</v>
      </c>
      <c r="J29" t="s">
        <v>7</v>
      </c>
      <c r="L29" t="s">
        <v>7</v>
      </c>
      <c r="N29" t="s">
        <v>7</v>
      </c>
      <c r="Q29" t="s">
        <v>20</v>
      </c>
      <c r="R29" t="s">
        <v>40</v>
      </c>
      <c r="S29" t="s">
        <v>20</v>
      </c>
      <c r="T29" t="s">
        <v>20</v>
      </c>
      <c r="U29" t="s">
        <v>20</v>
      </c>
      <c r="V29" t="s">
        <v>80</v>
      </c>
      <c r="W29" t="s">
        <v>20</v>
      </c>
      <c r="X29" t="s">
        <v>20</v>
      </c>
      <c r="Y29">
        <v>4</v>
      </c>
      <c r="Z29" t="s">
        <v>38</v>
      </c>
      <c r="AA29" t="s">
        <v>7</v>
      </c>
      <c r="AC29" t="s">
        <v>7</v>
      </c>
      <c r="AE29" t="s">
        <v>7</v>
      </c>
      <c r="AF29" t="s">
        <v>20</v>
      </c>
      <c r="AH29" t="s">
        <v>7</v>
      </c>
      <c r="AJ29">
        <v>1</v>
      </c>
      <c r="AK29">
        <v>0</v>
      </c>
      <c r="AL29">
        <v>1</v>
      </c>
      <c r="AM29">
        <v>0</v>
      </c>
      <c r="AN29">
        <v>0</v>
      </c>
      <c r="AO29">
        <v>0</v>
      </c>
      <c r="AP29">
        <v>720</v>
      </c>
      <c r="AQ29">
        <v>3</v>
      </c>
      <c r="AR29">
        <v>4</v>
      </c>
      <c r="AS29">
        <v>2</v>
      </c>
      <c r="AT29">
        <v>3</v>
      </c>
      <c r="AU29">
        <v>3</v>
      </c>
      <c r="AV29">
        <v>2</v>
      </c>
      <c r="AW29">
        <v>2</v>
      </c>
      <c r="AX29">
        <v>3</v>
      </c>
      <c r="AY29">
        <v>1</v>
      </c>
      <c r="AZ29">
        <v>4</v>
      </c>
      <c r="BA29">
        <v>3</v>
      </c>
      <c r="BB29">
        <v>2</v>
      </c>
      <c r="BC29">
        <v>2</v>
      </c>
      <c r="BD29">
        <v>2</v>
      </c>
      <c r="BE29">
        <v>3</v>
      </c>
      <c r="BF29">
        <v>2</v>
      </c>
      <c r="BG29">
        <v>2</v>
      </c>
      <c r="BH29">
        <v>2</v>
      </c>
      <c r="BI29">
        <v>3</v>
      </c>
      <c r="BJ29">
        <v>3</v>
      </c>
      <c r="BK29">
        <v>1</v>
      </c>
      <c r="BL29">
        <v>2</v>
      </c>
      <c r="BM29">
        <v>3</v>
      </c>
      <c r="BN29">
        <v>2</v>
      </c>
      <c r="BO29">
        <v>1</v>
      </c>
      <c r="BP29">
        <v>2</v>
      </c>
      <c r="BQ29">
        <v>1</v>
      </c>
      <c r="BR29">
        <v>1</v>
      </c>
      <c r="BS29">
        <v>1</v>
      </c>
      <c r="BT29">
        <v>2</v>
      </c>
      <c r="BU29">
        <v>2</v>
      </c>
      <c r="BV29">
        <v>2</v>
      </c>
      <c r="BW29">
        <v>1</v>
      </c>
      <c r="BX29">
        <v>1</v>
      </c>
      <c r="BY29">
        <v>1</v>
      </c>
      <c r="BZ29">
        <v>1</v>
      </c>
      <c r="CA29">
        <v>2</v>
      </c>
      <c r="CB29">
        <v>2</v>
      </c>
      <c r="CC29">
        <v>1</v>
      </c>
      <c r="CD29">
        <v>2</v>
      </c>
      <c r="CE29">
        <v>1</v>
      </c>
      <c r="CF29">
        <v>1</v>
      </c>
      <c r="CG29">
        <v>2</v>
      </c>
      <c r="CH29">
        <v>1</v>
      </c>
      <c r="CI29">
        <v>2</v>
      </c>
      <c r="CJ29">
        <v>1</v>
      </c>
      <c r="CK29">
        <v>1</v>
      </c>
      <c r="CL29">
        <v>1</v>
      </c>
      <c r="CM29">
        <v>1</v>
      </c>
      <c r="CN29">
        <v>0</v>
      </c>
      <c r="CO29">
        <v>1</v>
      </c>
      <c r="CP29">
        <v>0</v>
      </c>
      <c r="CQ29">
        <v>2</v>
      </c>
      <c r="CR29">
        <v>1</v>
      </c>
      <c r="CS29">
        <v>0</v>
      </c>
      <c r="CT29">
        <v>1</v>
      </c>
      <c r="CU29">
        <v>2</v>
      </c>
      <c r="CV29">
        <v>2</v>
      </c>
      <c r="CW29">
        <v>1</v>
      </c>
      <c r="CX29">
        <v>1</v>
      </c>
      <c r="CY29">
        <v>1</v>
      </c>
      <c r="CZ29">
        <v>2</v>
      </c>
      <c r="DA29">
        <v>1</v>
      </c>
      <c r="DB29">
        <v>1</v>
      </c>
      <c r="DC29">
        <v>1</v>
      </c>
      <c r="DD29">
        <v>2</v>
      </c>
      <c r="DE29">
        <v>1</v>
      </c>
      <c r="DF29">
        <v>1</v>
      </c>
      <c r="DG29">
        <v>1</v>
      </c>
      <c r="DH29">
        <v>1</v>
      </c>
      <c r="DI29">
        <v>1</v>
      </c>
      <c r="DJ29">
        <v>1</v>
      </c>
      <c r="DK29">
        <v>1</v>
      </c>
      <c r="DL29">
        <v>1</v>
      </c>
      <c r="DM29">
        <v>1</v>
      </c>
      <c r="DN29">
        <v>1</v>
      </c>
      <c r="DO29">
        <v>1</v>
      </c>
      <c r="DP29" s="173">
        <v>0.4375</v>
      </c>
      <c r="DQ29">
        <v>30</v>
      </c>
      <c r="DR29" s="173">
        <v>0.3125</v>
      </c>
      <c r="DS29">
        <v>7</v>
      </c>
      <c r="DT29" t="s">
        <v>103</v>
      </c>
      <c r="DU29" t="s">
        <v>69</v>
      </c>
      <c r="DV29" t="s">
        <v>26</v>
      </c>
      <c r="DW29" t="s">
        <v>26</v>
      </c>
      <c r="DX29" t="s">
        <v>26</v>
      </c>
      <c r="DY29" t="s">
        <v>26</v>
      </c>
      <c r="DZ29" t="s">
        <v>103</v>
      </c>
      <c r="EA29" t="s">
        <v>26</v>
      </c>
      <c r="EB29" t="s">
        <v>26</v>
      </c>
      <c r="EC29" t="s">
        <v>102</v>
      </c>
      <c r="ED29" t="s">
        <v>26</v>
      </c>
      <c r="EE29" t="s">
        <v>26</v>
      </c>
      <c r="EF29" t="s">
        <v>24</v>
      </c>
      <c r="EG29" t="s">
        <v>65</v>
      </c>
      <c r="EH29">
        <v>420</v>
      </c>
      <c r="EI29" t="s">
        <v>7</v>
      </c>
      <c r="EJ29" t="s">
        <v>7</v>
      </c>
      <c r="EL29" t="s">
        <v>96</v>
      </c>
      <c r="EM29" t="s">
        <v>21</v>
      </c>
      <c r="EN29">
        <v>3</v>
      </c>
      <c r="EO29">
        <v>3</v>
      </c>
      <c r="EP29">
        <v>4</v>
      </c>
      <c r="EQ29">
        <v>2</v>
      </c>
      <c r="ER29" t="s">
        <v>16</v>
      </c>
      <c r="ES29" t="s">
        <v>1346</v>
      </c>
      <c r="ET29" t="s">
        <v>20</v>
      </c>
      <c r="EU29" t="s">
        <v>20</v>
      </c>
      <c r="EV29" t="s">
        <v>20</v>
      </c>
      <c r="EW29">
        <v>1</v>
      </c>
      <c r="EX29">
        <v>2</v>
      </c>
      <c r="EY29">
        <v>4</v>
      </c>
      <c r="EZ29">
        <v>5</v>
      </c>
      <c r="FB29" t="s">
        <v>14</v>
      </c>
      <c r="FC29" t="s">
        <v>7</v>
      </c>
      <c r="FD29" t="s">
        <v>94</v>
      </c>
      <c r="FE29" t="s">
        <v>94</v>
      </c>
      <c r="FF29" t="s">
        <v>7</v>
      </c>
      <c r="FG29" t="s">
        <v>7</v>
      </c>
      <c r="FH29" t="s">
        <v>7</v>
      </c>
      <c r="FI29" t="s">
        <v>12</v>
      </c>
      <c r="FJ29" t="s">
        <v>57</v>
      </c>
      <c r="FK29" t="s">
        <v>9</v>
      </c>
      <c r="FL29" t="s">
        <v>7</v>
      </c>
      <c r="FN29" t="s">
        <v>368</v>
      </c>
      <c r="FO29" t="s">
        <v>9</v>
      </c>
      <c r="FP29" t="s">
        <v>7</v>
      </c>
      <c r="FQ29" t="s">
        <v>9</v>
      </c>
      <c r="FS29" t="s">
        <v>7</v>
      </c>
      <c r="FT29" t="s">
        <v>7</v>
      </c>
      <c r="FV29" t="s">
        <v>7</v>
      </c>
      <c r="FW29" t="s">
        <v>7</v>
      </c>
      <c r="FX29" t="s">
        <v>185</v>
      </c>
      <c r="GE29">
        <v>10</v>
      </c>
      <c r="GG29" t="s">
        <v>5</v>
      </c>
      <c r="GW29" t="s">
        <v>54</v>
      </c>
      <c r="GX29" t="s">
        <v>53</v>
      </c>
      <c r="GY29" t="s">
        <v>1</v>
      </c>
      <c r="HA29" t="s">
        <v>1</v>
      </c>
      <c r="HE29" t="s">
        <v>1</v>
      </c>
      <c r="HM29">
        <f t="shared" si="0"/>
        <v>22</v>
      </c>
      <c r="HN29">
        <f t="shared" si="1"/>
        <v>6</v>
      </c>
      <c r="HO29" s="1">
        <f t="shared" si="2"/>
        <v>4</v>
      </c>
      <c r="HP29" s="1">
        <f t="shared" si="3"/>
        <v>13</v>
      </c>
      <c r="HQ29" s="1">
        <f t="shared" si="4"/>
        <v>7</v>
      </c>
      <c r="HR29" s="1">
        <f t="shared" si="5"/>
        <v>10</v>
      </c>
      <c r="HS29" s="1">
        <f t="shared" si="6"/>
        <v>9</v>
      </c>
      <c r="HT29" s="1">
        <f t="shared" si="7"/>
        <v>39</v>
      </c>
      <c r="HU29" s="1">
        <f t="shared" si="8"/>
        <v>0</v>
      </c>
      <c r="HV29">
        <v>2</v>
      </c>
      <c r="HW29">
        <v>1</v>
      </c>
      <c r="HX29">
        <v>1</v>
      </c>
      <c r="HY29">
        <v>1</v>
      </c>
      <c r="HZ29">
        <v>1</v>
      </c>
      <c r="IA29">
        <v>0</v>
      </c>
      <c r="IB29">
        <v>1</v>
      </c>
      <c r="IC29">
        <v>7</v>
      </c>
    </row>
    <row r="30" spans="1:237" x14ac:dyDescent="0.35">
      <c r="A30" s="171">
        <v>44062.789189814815</v>
      </c>
      <c r="B30" t="s">
        <v>2615</v>
      </c>
      <c r="C30" s="2"/>
      <c r="E30" t="s">
        <v>50</v>
      </c>
      <c r="F30" t="s">
        <v>1918</v>
      </c>
      <c r="G30" t="s">
        <v>50</v>
      </c>
      <c r="H30" t="s">
        <v>1918</v>
      </c>
      <c r="I30" t="s">
        <v>9</v>
      </c>
      <c r="J30" t="s">
        <v>9</v>
      </c>
      <c r="K30" t="s">
        <v>2125</v>
      </c>
      <c r="L30" t="s">
        <v>9</v>
      </c>
      <c r="M30" t="s">
        <v>212</v>
      </c>
      <c r="N30" t="s">
        <v>9</v>
      </c>
      <c r="O30" t="s">
        <v>2126</v>
      </c>
      <c r="P30">
        <v>4</v>
      </c>
      <c r="Q30" t="s">
        <v>20</v>
      </c>
      <c r="R30" t="s">
        <v>40</v>
      </c>
      <c r="S30" t="s">
        <v>20</v>
      </c>
      <c r="T30">
        <v>4</v>
      </c>
      <c r="U30" t="s">
        <v>20</v>
      </c>
      <c r="V30" t="s">
        <v>39</v>
      </c>
      <c r="W30">
        <v>2</v>
      </c>
      <c r="X30" t="s">
        <v>20</v>
      </c>
      <c r="Y30" t="s">
        <v>20</v>
      </c>
      <c r="Z30" t="s">
        <v>115</v>
      </c>
      <c r="AA30" t="s">
        <v>9</v>
      </c>
      <c r="AB30" t="s">
        <v>2127</v>
      </c>
      <c r="AC30" t="s">
        <v>7</v>
      </c>
      <c r="AE30" t="s">
        <v>9</v>
      </c>
      <c r="AF30" t="s">
        <v>35</v>
      </c>
      <c r="AG30" t="s">
        <v>785</v>
      </c>
      <c r="AH30" t="s">
        <v>9</v>
      </c>
      <c r="AI30" t="s">
        <v>2128</v>
      </c>
      <c r="AJ30">
        <v>0</v>
      </c>
      <c r="AK30">
        <v>15</v>
      </c>
      <c r="AL30">
        <v>2</v>
      </c>
      <c r="AM30">
        <v>15</v>
      </c>
      <c r="AN30">
        <v>4</v>
      </c>
      <c r="AO30">
        <v>15</v>
      </c>
      <c r="AP30">
        <v>300</v>
      </c>
      <c r="AQ30">
        <v>3</v>
      </c>
      <c r="AR30">
        <v>3</v>
      </c>
      <c r="AS30">
        <v>2</v>
      </c>
      <c r="AT30">
        <v>2</v>
      </c>
      <c r="AU30">
        <v>3</v>
      </c>
      <c r="AV30">
        <v>2</v>
      </c>
      <c r="AW30">
        <v>2</v>
      </c>
      <c r="AX30">
        <v>2</v>
      </c>
      <c r="AY30">
        <v>2</v>
      </c>
      <c r="AZ30">
        <v>3</v>
      </c>
      <c r="BA30">
        <v>3</v>
      </c>
      <c r="BB30">
        <v>2</v>
      </c>
      <c r="BC30">
        <v>2</v>
      </c>
      <c r="BD30">
        <v>2</v>
      </c>
      <c r="BE30">
        <v>2</v>
      </c>
      <c r="BF30">
        <v>2</v>
      </c>
      <c r="BG30">
        <v>2</v>
      </c>
      <c r="BH30">
        <v>2</v>
      </c>
      <c r="BI30">
        <v>2</v>
      </c>
      <c r="BJ30">
        <v>2</v>
      </c>
      <c r="BK30">
        <v>2</v>
      </c>
      <c r="BL30">
        <v>1</v>
      </c>
      <c r="BM30">
        <v>2</v>
      </c>
      <c r="BN30">
        <v>2</v>
      </c>
      <c r="BO30">
        <v>1</v>
      </c>
      <c r="BP30">
        <v>2</v>
      </c>
      <c r="BQ30">
        <v>1</v>
      </c>
      <c r="BR30">
        <v>1</v>
      </c>
      <c r="BS30">
        <v>2</v>
      </c>
      <c r="BT30">
        <v>2</v>
      </c>
      <c r="BU30">
        <v>1</v>
      </c>
      <c r="BV30">
        <v>2</v>
      </c>
      <c r="BW30">
        <v>1</v>
      </c>
      <c r="BX30">
        <v>0</v>
      </c>
      <c r="BY30">
        <v>2</v>
      </c>
      <c r="BZ30">
        <v>1</v>
      </c>
      <c r="CA30">
        <v>2</v>
      </c>
      <c r="CB30">
        <v>2</v>
      </c>
      <c r="CC30">
        <v>1</v>
      </c>
      <c r="CD30">
        <v>2</v>
      </c>
      <c r="CE30">
        <v>1</v>
      </c>
      <c r="CF30">
        <v>2</v>
      </c>
      <c r="CG30">
        <v>1</v>
      </c>
      <c r="CH30">
        <v>1</v>
      </c>
      <c r="CI30">
        <v>2</v>
      </c>
      <c r="CJ30">
        <v>2</v>
      </c>
      <c r="CK30">
        <v>2</v>
      </c>
      <c r="CL30">
        <v>2</v>
      </c>
      <c r="CM30">
        <v>2</v>
      </c>
      <c r="CN30">
        <v>1</v>
      </c>
      <c r="CO30">
        <v>1</v>
      </c>
      <c r="CP30">
        <v>1</v>
      </c>
      <c r="CQ30">
        <v>2</v>
      </c>
      <c r="CR30">
        <v>2</v>
      </c>
      <c r="CS30">
        <v>1</v>
      </c>
      <c r="CT30">
        <v>2</v>
      </c>
      <c r="CU30">
        <v>2</v>
      </c>
      <c r="CV30">
        <v>3</v>
      </c>
      <c r="CW30">
        <v>2</v>
      </c>
      <c r="CX30">
        <v>2</v>
      </c>
      <c r="CY30">
        <v>2</v>
      </c>
      <c r="CZ30">
        <v>1</v>
      </c>
      <c r="DA30">
        <v>1</v>
      </c>
      <c r="DB30">
        <v>1</v>
      </c>
      <c r="DC30">
        <v>1</v>
      </c>
      <c r="DD30">
        <v>1</v>
      </c>
      <c r="DE30">
        <v>2</v>
      </c>
      <c r="DF30">
        <v>2</v>
      </c>
      <c r="DG30">
        <v>2</v>
      </c>
      <c r="DH30">
        <v>1</v>
      </c>
      <c r="DI30">
        <v>2</v>
      </c>
      <c r="DJ30">
        <v>2</v>
      </c>
      <c r="DK30">
        <v>2</v>
      </c>
      <c r="DL30">
        <v>1</v>
      </c>
      <c r="DM30">
        <v>2</v>
      </c>
      <c r="DN30">
        <v>2</v>
      </c>
      <c r="DO30">
        <v>2</v>
      </c>
      <c r="DP30" t="s">
        <v>769</v>
      </c>
      <c r="DQ30" t="s">
        <v>1512</v>
      </c>
      <c r="DR30" t="s">
        <v>1606</v>
      </c>
      <c r="DS30">
        <v>9</v>
      </c>
      <c r="DT30" t="s">
        <v>26</v>
      </c>
      <c r="DU30" t="s">
        <v>26</v>
      </c>
      <c r="DV30" t="s">
        <v>103</v>
      </c>
      <c r="DW30" t="s">
        <v>26</v>
      </c>
      <c r="DX30" t="s">
        <v>26</v>
      </c>
      <c r="DY30" t="s">
        <v>26</v>
      </c>
      <c r="DZ30" t="s">
        <v>26</v>
      </c>
      <c r="EA30" t="s">
        <v>26</v>
      </c>
      <c r="EB30" t="s">
        <v>26</v>
      </c>
      <c r="EC30" t="s">
        <v>20</v>
      </c>
      <c r="ED30" t="s">
        <v>26</v>
      </c>
      <c r="EE30" t="s">
        <v>26</v>
      </c>
      <c r="EF30" t="s">
        <v>101</v>
      </c>
      <c r="EG30" t="s">
        <v>100</v>
      </c>
      <c r="EH30">
        <v>1200</v>
      </c>
      <c r="EI30" t="s">
        <v>7</v>
      </c>
      <c r="EJ30" t="s">
        <v>7</v>
      </c>
      <c r="EK30" t="s">
        <v>2129</v>
      </c>
      <c r="EL30" t="s">
        <v>96</v>
      </c>
      <c r="EM30" t="s">
        <v>21</v>
      </c>
      <c r="EN30">
        <v>5</v>
      </c>
      <c r="EO30">
        <v>4</v>
      </c>
      <c r="EP30">
        <v>5</v>
      </c>
      <c r="EQ30">
        <v>2</v>
      </c>
      <c r="ER30" t="s">
        <v>16</v>
      </c>
      <c r="ES30" t="s">
        <v>19</v>
      </c>
      <c r="ET30" t="s">
        <v>1346</v>
      </c>
      <c r="EU30" t="s">
        <v>18</v>
      </c>
      <c r="EV30" t="s">
        <v>20</v>
      </c>
      <c r="EW30">
        <v>1</v>
      </c>
      <c r="EX30">
        <v>5</v>
      </c>
      <c r="EY30">
        <v>3</v>
      </c>
      <c r="EZ30">
        <v>5</v>
      </c>
      <c r="FA30" t="s">
        <v>918</v>
      </c>
      <c r="FB30" t="s">
        <v>14</v>
      </c>
      <c r="FC30" t="s">
        <v>9</v>
      </c>
      <c r="FD30" t="s">
        <v>58</v>
      </c>
      <c r="FE30" t="s">
        <v>58</v>
      </c>
      <c r="FF30" t="s">
        <v>13</v>
      </c>
      <c r="FG30" t="s">
        <v>7</v>
      </c>
      <c r="FH30" t="s">
        <v>9</v>
      </c>
      <c r="FI30" t="s">
        <v>12</v>
      </c>
      <c r="FJ30" t="s">
        <v>57</v>
      </c>
      <c r="FK30" t="s">
        <v>9</v>
      </c>
      <c r="FL30" t="s">
        <v>7</v>
      </c>
      <c r="FN30" t="s">
        <v>2130</v>
      </c>
      <c r="FO30" t="s">
        <v>9</v>
      </c>
      <c r="FP30" t="s">
        <v>9</v>
      </c>
      <c r="FQ30" t="s">
        <v>7</v>
      </c>
      <c r="FS30" t="s">
        <v>9</v>
      </c>
      <c r="FT30" t="s">
        <v>7</v>
      </c>
      <c r="FW30" t="s">
        <v>7</v>
      </c>
      <c r="FX30" t="s">
        <v>308</v>
      </c>
      <c r="GA30">
        <v>8</v>
      </c>
      <c r="GG30" t="s">
        <v>5</v>
      </c>
      <c r="GW30" t="s">
        <v>54</v>
      </c>
      <c r="GX30" t="s">
        <v>1</v>
      </c>
      <c r="GY30" t="s">
        <v>1</v>
      </c>
      <c r="HA30" t="s">
        <v>1</v>
      </c>
      <c r="HE30" t="s">
        <v>1</v>
      </c>
      <c r="HM30">
        <f t="shared" si="0"/>
        <v>32</v>
      </c>
      <c r="HN30">
        <f t="shared" si="1"/>
        <v>9</v>
      </c>
      <c r="HO30" s="1">
        <f t="shared" si="2"/>
        <v>7</v>
      </c>
      <c r="HP30" s="1">
        <f t="shared" si="3"/>
        <v>12</v>
      </c>
      <c r="HQ30" s="1">
        <f t="shared" si="4"/>
        <v>11</v>
      </c>
      <c r="HR30" s="1">
        <f t="shared" si="5"/>
        <v>8</v>
      </c>
      <c r="HS30" s="1">
        <f t="shared" si="6"/>
        <v>10</v>
      </c>
      <c r="HT30" s="1">
        <f t="shared" si="7"/>
        <v>45</v>
      </c>
      <c r="HU30" s="1">
        <f t="shared" si="8"/>
        <v>270</v>
      </c>
      <c r="HV30">
        <v>1</v>
      </c>
      <c r="HW30">
        <v>0</v>
      </c>
      <c r="HX30">
        <v>0</v>
      </c>
      <c r="HY30">
        <v>0</v>
      </c>
      <c r="HZ30">
        <v>1</v>
      </c>
      <c r="IA30">
        <v>0</v>
      </c>
      <c r="IB30">
        <v>1</v>
      </c>
      <c r="IC30">
        <v>3</v>
      </c>
    </row>
    <row r="31" spans="1:237" x14ac:dyDescent="0.35">
      <c r="A31" s="171">
        <v>44065.808854166666</v>
      </c>
      <c r="B31" t="s">
        <v>2619</v>
      </c>
      <c r="C31" s="2"/>
      <c r="E31" t="s">
        <v>50</v>
      </c>
      <c r="F31" t="s">
        <v>1824</v>
      </c>
      <c r="G31" t="s">
        <v>50</v>
      </c>
      <c r="H31" t="s">
        <v>1824</v>
      </c>
      <c r="I31" t="s">
        <v>9</v>
      </c>
      <c r="J31" t="s">
        <v>7</v>
      </c>
      <c r="L31" t="s">
        <v>7</v>
      </c>
      <c r="N31" t="s">
        <v>7</v>
      </c>
      <c r="Q31" t="s">
        <v>20</v>
      </c>
      <c r="R31" t="s">
        <v>40</v>
      </c>
      <c r="S31" t="s">
        <v>20</v>
      </c>
      <c r="T31" t="s">
        <v>20</v>
      </c>
      <c r="U31" t="s">
        <v>20</v>
      </c>
      <c r="V31" t="s">
        <v>39</v>
      </c>
      <c r="W31" t="s">
        <v>20</v>
      </c>
      <c r="X31" t="s">
        <v>20</v>
      </c>
      <c r="Y31" t="s">
        <v>20</v>
      </c>
      <c r="Z31" t="s">
        <v>133</v>
      </c>
      <c r="AA31" t="s">
        <v>7</v>
      </c>
      <c r="AC31" t="s">
        <v>9</v>
      </c>
      <c r="AD31" t="s">
        <v>2171</v>
      </c>
      <c r="AE31" t="s">
        <v>9</v>
      </c>
      <c r="AF31" t="s">
        <v>112</v>
      </c>
      <c r="AG31" t="s">
        <v>34</v>
      </c>
      <c r="AH31" t="s">
        <v>9</v>
      </c>
      <c r="AI31" t="s">
        <v>2172</v>
      </c>
      <c r="AJ31">
        <v>5</v>
      </c>
      <c r="AK31">
        <v>60</v>
      </c>
      <c r="AL31">
        <v>0</v>
      </c>
      <c r="AM31">
        <v>60</v>
      </c>
      <c r="AN31">
        <v>3</v>
      </c>
      <c r="AO31">
        <v>20</v>
      </c>
      <c r="AP31">
        <v>720</v>
      </c>
      <c r="AQ31">
        <v>1</v>
      </c>
      <c r="AR31">
        <v>1</v>
      </c>
      <c r="AS31">
        <v>4</v>
      </c>
      <c r="AT31">
        <v>3</v>
      </c>
      <c r="AU31">
        <v>2</v>
      </c>
      <c r="AV31">
        <v>3</v>
      </c>
      <c r="AW31">
        <v>2</v>
      </c>
      <c r="AX31">
        <v>1</v>
      </c>
      <c r="AY31">
        <v>1</v>
      </c>
      <c r="AZ31">
        <v>1</v>
      </c>
      <c r="BA31">
        <v>4</v>
      </c>
      <c r="BB31">
        <v>1</v>
      </c>
      <c r="BC31">
        <v>3</v>
      </c>
      <c r="BD31">
        <v>2</v>
      </c>
      <c r="BE31">
        <v>2</v>
      </c>
      <c r="BF31">
        <v>1</v>
      </c>
      <c r="BG31">
        <v>2</v>
      </c>
      <c r="BH31">
        <v>1</v>
      </c>
      <c r="BI31">
        <v>1</v>
      </c>
      <c r="BJ31">
        <v>1</v>
      </c>
      <c r="BK31">
        <v>3</v>
      </c>
      <c r="BL31">
        <v>2</v>
      </c>
      <c r="BM31">
        <v>0</v>
      </c>
      <c r="BN31">
        <v>3</v>
      </c>
      <c r="BO31">
        <v>2</v>
      </c>
      <c r="BP31">
        <v>1</v>
      </c>
      <c r="BQ31">
        <v>3</v>
      </c>
      <c r="BR31">
        <v>1</v>
      </c>
      <c r="BS31">
        <v>3</v>
      </c>
      <c r="BT31">
        <v>3</v>
      </c>
      <c r="BU31">
        <v>2</v>
      </c>
      <c r="BV31">
        <v>0</v>
      </c>
      <c r="BW31">
        <v>2</v>
      </c>
      <c r="BX31">
        <v>0</v>
      </c>
      <c r="BY31">
        <v>2</v>
      </c>
      <c r="BZ31">
        <v>3</v>
      </c>
      <c r="CA31">
        <v>2</v>
      </c>
      <c r="CB31">
        <v>0</v>
      </c>
      <c r="CC31">
        <v>3</v>
      </c>
      <c r="CD31">
        <v>1</v>
      </c>
      <c r="CE31">
        <v>2</v>
      </c>
      <c r="CF31">
        <v>1</v>
      </c>
      <c r="CG31">
        <v>0</v>
      </c>
      <c r="CH31">
        <v>1</v>
      </c>
      <c r="CI31">
        <v>1</v>
      </c>
      <c r="CJ31">
        <v>0</v>
      </c>
      <c r="CK31">
        <v>2</v>
      </c>
      <c r="CL31">
        <v>0</v>
      </c>
      <c r="CM31">
        <v>0</v>
      </c>
      <c r="CN31">
        <v>0</v>
      </c>
      <c r="CO31">
        <v>1</v>
      </c>
      <c r="CP31">
        <v>0</v>
      </c>
      <c r="CQ31">
        <v>0</v>
      </c>
      <c r="CR31">
        <v>2</v>
      </c>
      <c r="CS31">
        <v>3</v>
      </c>
      <c r="CT31">
        <v>2</v>
      </c>
      <c r="CU31">
        <v>0</v>
      </c>
      <c r="CV31">
        <v>3</v>
      </c>
      <c r="CW31">
        <v>4</v>
      </c>
      <c r="CX31">
        <v>3</v>
      </c>
      <c r="CY31">
        <v>4</v>
      </c>
      <c r="CZ31">
        <v>4</v>
      </c>
      <c r="DA31">
        <v>3</v>
      </c>
      <c r="DB31">
        <v>4</v>
      </c>
      <c r="DC31">
        <v>4</v>
      </c>
      <c r="DD31">
        <v>4</v>
      </c>
      <c r="DE31">
        <v>4</v>
      </c>
      <c r="DF31">
        <v>2</v>
      </c>
      <c r="DG31">
        <v>3</v>
      </c>
      <c r="DH31">
        <v>4</v>
      </c>
      <c r="DI31">
        <v>3</v>
      </c>
      <c r="DJ31">
        <v>4</v>
      </c>
      <c r="DK31">
        <v>4</v>
      </c>
      <c r="DL31">
        <v>3</v>
      </c>
      <c r="DM31">
        <v>4</v>
      </c>
      <c r="DN31">
        <v>4</v>
      </c>
      <c r="DO31">
        <v>4</v>
      </c>
      <c r="DP31" t="s">
        <v>534</v>
      </c>
      <c r="DQ31" t="s">
        <v>170</v>
      </c>
      <c r="DR31" t="s">
        <v>2173</v>
      </c>
      <c r="DS31">
        <v>6.75</v>
      </c>
      <c r="DT31" t="s">
        <v>26</v>
      </c>
      <c r="DU31" t="s">
        <v>103</v>
      </c>
      <c r="DV31" t="s">
        <v>103</v>
      </c>
      <c r="DW31" t="s">
        <v>26</v>
      </c>
      <c r="DX31" t="s">
        <v>26</v>
      </c>
      <c r="DY31" t="s">
        <v>103</v>
      </c>
      <c r="DZ31" t="s">
        <v>26</v>
      </c>
      <c r="EA31" t="s">
        <v>103</v>
      </c>
      <c r="EB31" t="s">
        <v>26</v>
      </c>
      <c r="EC31" t="s">
        <v>378</v>
      </c>
      <c r="ED31" t="s">
        <v>26</v>
      </c>
      <c r="EE31" t="s">
        <v>26</v>
      </c>
      <c r="EF31" t="s">
        <v>24</v>
      </c>
      <c r="EG31" t="s">
        <v>23</v>
      </c>
      <c r="EH31">
        <v>630</v>
      </c>
      <c r="EI31" t="s">
        <v>9</v>
      </c>
      <c r="EJ31" t="s">
        <v>7</v>
      </c>
      <c r="EL31" t="s">
        <v>96</v>
      </c>
      <c r="EM31" t="s">
        <v>96</v>
      </c>
      <c r="EN31">
        <v>3</v>
      </c>
      <c r="EO31">
        <v>2</v>
      </c>
      <c r="EP31">
        <v>2</v>
      </c>
      <c r="EQ31">
        <v>1</v>
      </c>
      <c r="ER31" t="s">
        <v>1346</v>
      </c>
      <c r="ES31" t="s">
        <v>19</v>
      </c>
      <c r="ET31" t="s">
        <v>18</v>
      </c>
      <c r="EU31" t="s">
        <v>16</v>
      </c>
      <c r="EV31" t="s">
        <v>20</v>
      </c>
      <c r="EW31">
        <v>1</v>
      </c>
      <c r="EX31">
        <v>3</v>
      </c>
      <c r="EY31">
        <v>1</v>
      </c>
      <c r="EZ31">
        <v>3</v>
      </c>
      <c r="FA31" t="s">
        <v>2174</v>
      </c>
      <c r="FB31" t="s">
        <v>14</v>
      </c>
      <c r="FC31" t="s">
        <v>7</v>
      </c>
      <c r="FD31" t="s">
        <v>58</v>
      </c>
      <c r="FE31" t="s">
        <v>58</v>
      </c>
      <c r="FF31" t="s">
        <v>7</v>
      </c>
      <c r="FG31" t="s">
        <v>7</v>
      </c>
      <c r="FH31" t="s">
        <v>7</v>
      </c>
      <c r="FI31" t="s">
        <v>143</v>
      </c>
      <c r="FJ31" t="s">
        <v>92</v>
      </c>
      <c r="FN31" t="s">
        <v>2175</v>
      </c>
      <c r="FO31" t="s">
        <v>9</v>
      </c>
      <c r="FP31" t="s">
        <v>7</v>
      </c>
      <c r="FQ31" t="s">
        <v>9</v>
      </c>
      <c r="FR31" t="s">
        <v>8</v>
      </c>
      <c r="FS31" t="s">
        <v>9</v>
      </c>
      <c r="FT31" t="s">
        <v>7</v>
      </c>
      <c r="FX31" t="s">
        <v>308</v>
      </c>
      <c r="GA31">
        <v>9</v>
      </c>
      <c r="GG31" t="s">
        <v>5</v>
      </c>
      <c r="GW31" t="s">
        <v>54</v>
      </c>
      <c r="HE31" t="s">
        <v>158</v>
      </c>
      <c r="HI31" t="s">
        <v>229</v>
      </c>
      <c r="HK31" t="s">
        <v>279</v>
      </c>
      <c r="HM31">
        <f t="shared" si="0"/>
        <v>68</v>
      </c>
      <c r="HN31">
        <f t="shared" si="1"/>
        <v>7</v>
      </c>
      <c r="HO31" s="1">
        <f t="shared" si="2"/>
        <v>11</v>
      </c>
      <c r="HP31" s="1">
        <f t="shared" si="3"/>
        <v>5</v>
      </c>
      <c r="HQ31" s="1">
        <f t="shared" si="4"/>
        <v>14</v>
      </c>
      <c r="HR31" s="1">
        <f t="shared" si="5"/>
        <v>14</v>
      </c>
      <c r="HS31" s="1">
        <f t="shared" si="6"/>
        <v>0</v>
      </c>
      <c r="HT31" s="1">
        <f t="shared" si="7"/>
        <v>57</v>
      </c>
      <c r="HU31" s="1">
        <f t="shared" si="8"/>
        <v>2550</v>
      </c>
      <c r="HV31">
        <v>0</v>
      </c>
      <c r="HW31">
        <v>1</v>
      </c>
      <c r="HX31">
        <v>1</v>
      </c>
      <c r="HY31">
        <v>0</v>
      </c>
      <c r="HZ31">
        <v>1</v>
      </c>
      <c r="IA31">
        <v>0</v>
      </c>
      <c r="IB31">
        <v>1</v>
      </c>
      <c r="IC31">
        <v>4</v>
      </c>
    </row>
    <row r="32" spans="1:237" x14ac:dyDescent="0.35">
      <c r="A32" s="171">
        <v>44066.556875000002</v>
      </c>
      <c r="B32" t="s">
        <v>2623</v>
      </c>
      <c r="C32" s="2"/>
      <c r="E32" t="s">
        <v>1938</v>
      </c>
      <c r="F32" t="s">
        <v>1939</v>
      </c>
      <c r="G32" t="s">
        <v>1938</v>
      </c>
      <c r="H32" t="s">
        <v>1939</v>
      </c>
      <c r="I32" t="s">
        <v>9</v>
      </c>
      <c r="J32" t="s">
        <v>7</v>
      </c>
      <c r="L32" t="s">
        <v>7</v>
      </c>
      <c r="N32" t="s">
        <v>7</v>
      </c>
      <c r="Q32" t="s">
        <v>20</v>
      </c>
      <c r="R32" t="s">
        <v>40</v>
      </c>
      <c r="S32">
        <v>1</v>
      </c>
      <c r="T32" t="s">
        <v>20</v>
      </c>
      <c r="U32" t="s">
        <v>20</v>
      </c>
      <c r="V32" t="s">
        <v>194</v>
      </c>
      <c r="W32">
        <v>1</v>
      </c>
      <c r="X32" t="s">
        <v>20</v>
      </c>
      <c r="Y32">
        <v>1</v>
      </c>
      <c r="Z32" t="s">
        <v>38</v>
      </c>
      <c r="AA32" t="s">
        <v>7</v>
      </c>
      <c r="AC32" t="s">
        <v>7</v>
      </c>
      <c r="AE32" t="s">
        <v>9</v>
      </c>
      <c r="AF32" t="s">
        <v>132</v>
      </c>
      <c r="AG32" t="s">
        <v>256</v>
      </c>
      <c r="AH32" t="s">
        <v>7</v>
      </c>
      <c r="AJ32">
        <v>5</v>
      </c>
      <c r="AK32">
        <v>60</v>
      </c>
      <c r="AL32">
        <v>5</v>
      </c>
      <c r="AM32">
        <v>30</v>
      </c>
      <c r="AN32">
        <v>7</v>
      </c>
      <c r="AO32">
        <v>20</v>
      </c>
      <c r="AP32">
        <v>300</v>
      </c>
      <c r="AQ32">
        <v>4</v>
      </c>
      <c r="AR32">
        <v>4</v>
      </c>
      <c r="AS32">
        <v>1</v>
      </c>
      <c r="AT32">
        <v>1</v>
      </c>
      <c r="AU32">
        <v>4</v>
      </c>
      <c r="AV32">
        <v>1</v>
      </c>
      <c r="AW32">
        <v>1</v>
      </c>
      <c r="AX32">
        <v>4</v>
      </c>
      <c r="AY32">
        <v>1</v>
      </c>
      <c r="AZ32">
        <v>4</v>
      </c>
      <c r="BA32">
        <v>4</v>
      </c>
      <c r="BB32">
        <v>2</v>
      </c>
      <c r="BC32">
        <v>1</v>
      </c>
      <c r="BD32">
        <v>1</v>
      </c>
      <c r="BE32">
        <v>4</v>
      </c>
      <c r="BF32">
        <v>4</v>
      </c>
      <c r="BG32">
        <v>1</v>
      </c>
      <c r="BH32">
        <v>1</v>
      </c>
      <c r="BI32">
        <v>4</v>
      </c>
      <c r="BJ32">
        <v>4</v>
      </c>
      <c r="BK32">
        <v>0</v>
      </c>
      <c r="BL32">
        <v>0</v>
      </c>
      <c r="BM32">
        <v>0</v>
      </c>
      <c r="BN32">
        <v>0</v>
      </c>
      <c r="BO32">
        <v>3</v>
      </c>
      <c r="BP32">
        <v>0</v>
      </c>
      <c r="BQ32">
        <v>0</v>
      </c>
      <c r="BR32">
        <v>0</v>
      </c>
      <c r="BS32">
        <v>3</v>
      </c>
      <c r="BT32">
        <v>0</v>
      </c>
      <c r="BU32">
        <v>0</v>
      </c>
      <c r="BV32">
        <v>0</v>
      </c>
      <c r="BW32">
        <v>3</v>
      </c>
      <c r="BX32">
        <v>0</v>
      </c>
      <c r="BY32">
        <v>0</v>
      </c>
      <c r="BZ32">
        <v>0</v>
      </c>
      <c r="CA32">
        <v>0</v>
      </c>
      <c r="CB32">
        <v>0</v>
      </c>
      <c r="CC32">
        <v>0</v>
      </c>
      <c r="CD32">
        <v>0</v>
      </c>
      <c r="CE32">
        <v>0</v>
      </c>
      <c r="CF32">
        <v>0</v>
      </c>
      <c r="CG32">
        <v>0</v>
      </c>
      <c r="CH32">
        <v>3</v>
      </c>
      <c r="CI32">
        <v>0</v>
      </c>
      <c r="CJ32">
        <v>0</v>
      </c>
      <c r="CK32">
        <v>0</v>
      </c>
      <c r="CL32">
        <v>0</v>
      </c>
      <c r="CM32">
        <v>0</v>
      </c>
      <c r="CN32">
        <v>2</v>
      </c>
      <c r="CO32">
        <v>0</v>
      </c>
      <c r="CP32">
        <v>0</v>
      </c>
      <c r="CQ32">
        <v>0</v>
      </c>
      <c r="CR32">
        <v>0</v>
      </c>
      <c r="CS32">
        <v>0</v>
      </c>
      <c r="CT32">
        <v>0</v>
      </c>
      <c r="CU32">
        <v>0</v>
      </c>
      <c r="CV32">
        <v>1</v>
      </c>
      <c r="CW32">
        <v>1</v>
      </c>
      <c r="CX32">
        <v>1</v>
      </c>
      <c r="CY32">
        <v>1</v>
      </c>
      <c r="CZ32">
        <v>1</v>
      </c>
      <c r="DA32">
        <v>1</v>
      </c>
      <c r="DB32">
        <v>1</v>
      </c>
      <c r="DC32">
        <v>1</v>
      </c>
      <c r="DD32">
        <v>2</v>
      </c>
      <c r="DE32">
        <v>1</v>
      </c>
      <c r="DF32">
        <v>1</v>
      </c>
      <c r="DG32">
        <v>1</v>
      </c>
      <c r="DH32">
        <v>1</v>
      </c>
      <c r="DI32">
        <v>1</v>
      </c>
      <c r="DJ32">
        <v>2</v>
      </c>
      <c r="DK32">
        <v>1</v>
      </c>
      <c r="DL32">
        <v>1</v>
      </c>
      <c r="DM32">
        <v>1</v>
      </c>
      <c r="DN32">
        <v>1</v>
      </c>
      <c r="DO32">
        <v>1</v>
      </c>
      <c r="DP32" s="172">
        <v>8.3333333333333329E-2</v>
      </c>
      <c r="DQ32">
        <v>10</v>
      </c>
      <c r="DR32" s="173">
        <v>0.39583333333333331</v>
      </c>
      <c r="DS32">
        <v>7</v>
      </c>
      <c r="DT32" t="s">
        <v>26</v>
      </c>
      <c r="DU32" t="s">
        <v>26</v>
      </c>
      <c r="DV32" t="s">
        <v>26</v>
      </c>
      <c r="DW32" t="s">
        <v>26</v>
      </c>
      <c r="DX32" t="s">
        <v>26</v>
      </c>
      <c r="DY32" t="s">
        <v>26</v>
      </c>
      <c r="DZ32" t="s">
        <v>26</v>
      </c>
      <c r="EA32" t="s">
        <v>26</v>
      </c>
      <c r="EB32" t="s">
        <v>26</v>
      </c>
      <c r="EC32" t="s">
        <v>7</v>
      </c>
      <c r="ED32" t="s">
        <v>26</v>
      </c>
      <c r="EE32" t="s">
        <v>26</v>
      </c>
      <c r="EF32" t="s">
        <v>66</v>
      </c>
      <c r="EG32" t="s">
        <v>23</v>
      </c>
      <c r="EH32">
        <v>240</v>
      </c>
      <c r="EI32" t="s">
        <v>7</v>
      </c>
      <c r="EJ32" t="s">
        <v>7</v>
      </c>
      <c r="EL32" t="s">
        <v>21</v>
      </c>
      <c r="EM32" t="s">
        <v>96</v>
      </c>
      <c r="EN32">
        <v>5</v>
      </c>
      <c r="EO32">
        <v>5</v>
      </c>
      <c r="EP32">
        <v>5</v>
      </c>
      <c r="EQ32">
        <v>1</v>
      </c>
      <c r="ER32" t="s">
        <v>1346</v>
      </c>
      <c r="ES32" t="s">
        <v>19</v>
      </c>
      <c r="ET32" t="s">
        <v>16</v>
      </c>
      <c r="EU32" t="s">
        <v>18</v>
      </c>
      <c r="EV32" t="s">
        <v>20</v>
      </c>
      <c r="EW32">
        <v>1</v>
      </c>
      <c r="EX32">
        <v>1</v>
      </c>
      <c r="EY32">
        <v>1</v>
      </c>
      <c r="EZ32">
        <v>5</v>
      </c>
      <c r="FB32" t="s">
        <v>14</v>
      </c>
      <c r="FC32" t="s">
        <v>7</v>
      </c>
      <c r="FD32" t="s">
        <v>14</v>
      </c>
      <c r="FE32" t="s">
        <v>14</v>
      </c>
      <c r="FF32" t="s">
        <v>13</v>
      </c>
      <c r="FG32" t="s">
        <v>13</v>
      </c>
      <c r="FH32" t="s">
        <v>9</v>
      </c>
      <c r="FI32" t="s">
        <v>12</v>
      </c>
      <c r="FJ32" t="s">
        <v>57</v>
      </c>
      <c r="FK32" t="s">
        <v>9</v>
      </c>
      <c r="FL32" t="s">
        <v>7</v>
      </c>
      <c r="FN32" t="s">
        <v>160</v>
      </c>
      <c r="FO32" t="s">
        <v>7</v>
      </c>
      <c r="FP32" t="s">
        <v>7</v>
      </c>
      <c r="FQ32" t="s">
        <v>9</v>
      </c>
      <c r="FR32" t="s">
        <v>8</v>
      </c>
      <c r="FS32" t="s">
        <v>7</v>
      </c>
      <c r="FT32" t="s">
        <v>7</v>
      </c>
      <c r="FV32" t="s">
        <v>7</v>
      </c>
      <c r="FW32" t="s">
        <v>7</v>
      </c>
      <c r="FX32" t="s">
        <v>90</v>
      </c>
      <c r="GD32">
        <v>7</v>
      </c>
      <c r="GG32" t="s">
        <v>5</v>
      </c>
      <c r="GW32" t="s">
        <v>54</v>
      </c>
      <c r="HA32" t="s">
        <v>141</v>
      </c>
      <c r="HB32" t="s">
        <v>248</v>
      </c>
      <c r="HC32" t="s">
        <v>1</v>
      </c>
      <c r="HE32" t="s">
        <v>1</v>
      </c>
      <c r="HM32">
        <f t="shared" si="0"/>
        <v>21</v>
      </c>
      <c r="HN32">
        <f t="shared" si="1"/>
        <v>2</v>
      </c>
      <c r="HO32" s="1">
        <f t="shared" si="2"/>
        <v>12</v>
      </c>
      <c r="HP32" s="1">
        <f t="shared" si="3"/>
        <v>0</v>
      </c>
      <c r="HQ32" s="1">
        <f t="shared" si="4"/>
        <v>0</v>
      </c>
      <c r="HR32" s="1">
        <f t="shared" si="5"/>
        <v>0</v>
      </c>
      <c r="HS32" s="1">
        <f t="shared" si="6"/>
        <v>0</v>
      </c>
      <c r="HT32" s="1">
        <f t="shared" si="7"/>
        <v>21</v>
      </c>
      <c r="HU32" s="1">
        <f t="shared" si="8"/>
        <v>3350</v>
      </c>
      <c r="HV32">
        <v>0</v>
      </c>
      <c r="HW32">
        <v>0</v>
      </c>
      <c r="HX32">
        <v>1</v>
      </c>
      <c r="HY32">
        <v>0</v>
      </c>
      <c r="HZ32">
        <v>0</v>
      </c>
      <c r="IA32">
        <v>0</v>
      </c>
      <c r="IB32">
        <v>0</v>
      </c>
      <c r="IC32">
        <v>1</v>
      </c>
    </row>
    <row r="33" spans="223:229" x14ac:dyDescent="0.35">
      <c r="HO33" s="1"/>
      <c r="HP33" s="1"/>
      <c r="HQ33" s="1"/>
      <c r="HR33" s="1"/>
      <c r="HS33" s="1"/>
      <c r="HT33" s="1"/>
      <c r="HU33" s="1"/>
    </row>
    <row r="34" spans="223:229" x14ac:dyDescent="0.35">
      <c r="HO34" s="1"/>
      <c r="HP34" s="1"/>
      <c r="HQ34" s="1"/>
      <c r="HR34" s="1"/>
      <c r="HS34" s="1"/>
      <c r="HT34" s="1"/>
      <c r="HU34" s="1"/>
    </row>
    <row r="35" spans="223:229" x14ac:dyDescent="0.35">
      <c r="HO35" s="1"/>
      <c r="HP35" s="1"/>
      <c r="HQ35" s="1"/>
      <c r="HR35" s="1"/>
      <c r="HS35" s="1"/>
      <c r="HT35" s="1"/>
      <c r="HU35" s="1"/>
    </row>
  </sheetData>
  <sortState xmlns:xlrd2="http://schemas.microsoft.com/office/spreadsheetml/2017/richdata2" ref="A2:HR32">
    <sortCondition ref="D2:D32"/>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5F3B1-9547-45E3-9559-0774BDF8239E}">
  <dimension ref="A1:IC129"/>
  <sheetViews>
    <sheetView workbookViewId="0">
      <selection activeCell="HW29" sqref="HW29"/>
    </sheetView>
  </sheetViews>
  <sheetFormatPr defaultRowHeight="14.5" x14ac:dyDescent="0.35"/>
  <cols>
    <col min="1" max="1" width="14.7265625" customWidth="1"/>
    <col min="4" max="4" width="18.453125" customWidth="1"/>
  </cols>
  <sheetData>
    <row r="1" spans="1:237" ht="16.5" customHeight="1" thickBot="1" x14ac:dyDescent="0.4">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1814</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 thickBot="1" x14ac:dyDescent="0.4">
      <c r="A2" s="132">
        <v>44107.607199074075</v>
      </c>
      <c r="B2" s="131" t="s">
        <v>2544</v>
      </c>
      <c r="C2" s="2"/>
      <c r="D2" s="131"/>
      <c r="E2" s="131" t="s">
        <v>1037</v>
      </c>
      <c r="F2" s="131" t="s">
        <v>1937</v>
      </c>
      <c r="G2" s="131" t="s">
        <v>1037</v>
      </c>
      <c r="H2" s="131" t="s">
        <v>1937</v>
      </c>
      <c r="I2" s="131" t="s">
        <v>9</v>
      </c>
      <c r="J2" s="131" t="s">
        <v>7</v>
      </c>
      <c r="K2" s="131"/>
      <c r="L2" s="131" t="s">
        <v>7</v>
      </c>
      <c r="M2" s="131"/>
      <c r="N2" s="131" t="s">
        <v>7</v>
      </c>
      <c r="O2" s="131"/>
      <c r="P2" s="131"/>
      <c r="Q2" s="131" t="s">
        <v>20</v>
      </c>
      <c r="R2" s="131" t="s">
        <v>40</v>
      </c>
      <c r="S2" s="131" t="s">
        <v>20</v>
      </c>
      <c r="T2" s="131" t="s">
        <v>20</v>
      </c>
      <c r="U2" s="131" t="s">
        <v>20</v>
      </c>
      <c r="V2" s="131" t="s">
        <v>39</v>
      </c>
      <c r="W2" s="131" t="s">
        <v>79</v>
      </c>
      <c r="X2" s="133">
        <v>1</v>
      </c>
      <c r="Y2" s="131" t="s">
        <v>20</v>
      </c>
      <c r="Z2" s="131" t="s">
        <v>38</v>
      </c>
      <c r="AA2" s="131" t="s">
        <v>7</v>
      </c>
      <c r="AB2" s="131"/>
      <c r="AC2" s="131" t="s">
        <v>7</v>
      </c>
      <c r="AD2" s="131"/>
      <c r="AE2" s="131" t="s">
        <v>9</v>
      </c>
      <c r="AF2" s="131" t="s">
        <v>35</v>
      </c>
      <c r="AG2" s="131" t="s">
        <v>34</v>
      </c>
      <c r="AH2" s="131" t="s">
        <v>7</v>
      </c>
      <c r="AI2" s="131"/>
      <c r="AJ2" s="133">
        <v>0</v>
      </c>
      <c r="AK2" s="133">
        <v>0</v>
      </c>
      <c r="AL2" s="133">
        <v>0</v>
      </c>
      <c r="AM2" s="133">
        <v>0</v>
      </c>
      <c r="AN2" s="133">
        <v>7</v>
      </c>
      <c r="AO2" s="133">
        <v>1</v>
      </c>
      <c r="AP2" s="133">
        <v>240</v>
      </c>
      <c r="AQ2" s="133">
        <v>3</v>
      </c>
      <c r="AR2" s="133">
        <v>4</v>
      </c>
      <c r="AS2" s="133">
        <v>1</v>
      </c>
      <c r="AT2" s="133">
        <v>2</v>
      </c>
      <c r="AU2" s="133">
        <v>3</v>
      </c>
      <c r="AV2" s="133">
        <v>1</v>
      </c>
      <c r="AW2" s="133">
        <v>1</v>
      </c>
      <c r="AX2" s="133">
        <v>3</v>
      </c>
      <c r="AY2" s="133">
        <v>1</v>
      </c>
      <c r="AZ2" s="133">
        <v>3</v>
      </c>
      <c r="BA2" s="133">
        <v>4</v>
      </c>
      <c r="BB2" s="133">
        <v>1</v>
      </c>
      <c r="BC2" s="133">
        <v>1</v>
      </c>
      <c r="BD2" s="133">
        <v>1</v>
      </c>
      <c r="BE2" s="133">
        <v>3</v>
      </c>
      <c r="BF2" s="133">
        <v>3</v>
      </c>
      <c r="BG2" s="133">
        <v>1</v>
      </c>
      <c r="BH2" s="133">
        <v>1</v>
      </c>
      <c r="BI2" s="133">
        <v>3</v>
      </c>
      <c r="BJ2" s="133">
        <v>3</v>
      </c>
      <c r="BK2" s="133">
        <v>1</v>
      </c>
      <c r="BL2" s="133">
        <v>1</v>
      </c>
      <c r="BM2" s="133">
        <v>1</v>
      </c>
      <c r="BN2" s="133">
        <v>0</v>
      </c>
      <c r="BO2" s="133">
        <v>3</v>
      </c>
      <c r="BP2" s="133">
        <v>0</v>
      </c>
      <c r="BQ2" s="133">
        <v>1</v>
      </c>
      <c r="BR2" s="133">
        <v>0</v>
      </c>
      <c r="BS2" s="133">
        <v>3</v>
      </c>
      <c r="BT2" s="133">
        <v>2</v>
      </c>
      <c r="BU2" s="133">
        <v>1</v>
      </c>
      <c r="BV2" s="133">
        <v>1</v>
      </c>
      <c r="BW2" s="133">
        <v>3</v>
      </c>
      <c r="BX2" s="133">
        <v>0</v>
      </c>
      <c r="BY2" s="133">
        <v>0</v>
      </c>
      <c r="BZ2" s="133">
        <v>0</v>
      </c>
      <c r="CA2" s="133">
        <v>0</v>
      </c>
      <c r="CB2" s="133">
        <v>1</v>
      </c>
      <c r="CC2" s="133">
        <v>0</v>
      </c>
      <c r="CD2" s="133">
        <v>0</v>
      </c>
      <c r="CE2" s="133">
        <v>0</v>
      </c>
      <c r="CF2" s="133">
        <v>1</v>
      </c>
      <c r="CG2" s="133">
        <v>0</v>
      </c>
      <c r="CH2" s="133">
        <v>3</v>
      </c>
      <c r="CI2" s="133">
        <v>1</v>
      </c>
      <c r="CJ2" s="133">
        <v>0</v>
      </c>
      <c r="CK2" s="133">
        <v>0</v>
      </c>
      <c r="CL2" s="133">
        <v>0</v>
      </c>
      <c r="CM2" s="133">
        <v>1</v>
      </c>
      <c r="CN2" s="133">
        <v>0</v>
      </c>
      <c r="CO2" s="133">
        <v>1</v>
      </c>
      <c r="CP2" s="133">
        <v>2</v>
      </c>
      <c r="CQ2" s="133">
        <v>0</v>
      </c>
      <c r="CR2" s="133">
        <v>0</v>
      </c>
      <c r="CS2" s="133">
        <v>3</v>
      </c>
      <c r="CT2" s="133">
        <v>0</v>
      </c>
      <c r="CU2" s="133">
        <v>0</v>
      </c>
      <c r="CV2" s="133">
        <v>1</v>
      </c>
      <c r="CW2" s="133">
        <v>1</v>
      </c>
      <c r="CX2" s="133">
        <v>1</v>
      </c>
      <c r="CY2" s="133">
        <v>1</v>
      </c>
      <c r="CZ2" s="133">
        <v>1</v>
      </c>
      <c r="DA2" s="133">
        <v>1</v>
      </c>
      <c r="DB2" s="133">
        <v>1</v>
      </c>
      <c r="DC2" s="133">
        <v>1</v>
      </c>
      <c r="DD2" s="133">
        <v>1</v>
      </c>
      <c r="DE2" s="133">
        <v>1</v>
      </c>
      <c r="DF2" s="133">
        <v>1</v>
      </c>
      <c r="DG2" s="133">
        <v>1</v>
      </c>
      <c r="DH2" s="133">
        <v>1</v>
      </c>
      <c r="DI2" s="133">
        <v>1</v>
      </c>
      <c r="DJ2" s="133">
        <v>1</v>
      </c>
      <c r="DK2" s="133">
        <v>1</v>
      </c>
      <c r="DL2" s="133">
        <v>1</v>
      </c>
      <c r="DM2" s="133">
        <v>1</v>
      </c>
      <c r="DN2" s="133">
        <v>1</v>
      </c>
      <c r="DO2" s="133">
        <v>1</v>
      </c>
      <c r="DP2" s="131" t="s">
        <v>534</v>
      </c>
      <c r="DQ2" s="133">
        <v>5</v>
      </c>
      <c r="DR2" s="131" t="s">
        <v>2176</v>
      </c>
      <c r="DS2" s="133">
        <v>6</v>
      </c>
      <c r="DT2" s="131" t="s">
        <v>26</v>
      </c>
      <c r="DU2" s="131" t="s">
        <v>26</v>
      </c>
      <c r="DV2" s="131" t="s">
        <v>26</v>
      </c>
      <c r="DW2" s="131" t="s">
        <v>26</v>
      </c>
      <c r="DX2" s="131" t="s">
        <v>26</v>
      </c>
      <c r="DY2" s="131" t="s">
        <v>26</v>
      </c>
      <c r="DZ2" s="131" t="s">
        <v>26</v>
      </c>
      <c r="EA2" s="131" t="s">
        <v>26</v>
      </c>
      <c r="EB2" s="131" t="s">
        <v>26</v>
      </c>
      <c r="EC2" s="131" t="s">
        <v>7</v>
      </c>
      <c r="ED2" s="131" t="s">
        <v>26</v>
      </c>
      <c r="EE2" s="131" t="s">
        <v>26</v>
      </c>
      <c r="EF2" s="131" t="s">
        <v>66</v>
      </c>
      <c r="EG2" s="131" t="s">
        <v>23</v>
      </c>
      <c r="EH2" s="133">
        <v>120</v>
      </c>
      <c r="EI2" s="131" t="s">
        <v>7</v>
      </c>
      <c r="EJ2" s="131" t="s">
        <v>7</v>
      </c>
      <c r="EK2" s="131"/>
      <c r="EL2" s="131" t="s">
        <v>96</v>
      </c>
      <c r="EM2" s="131" t="s">
        <v>96</v>
      </c>
      <c r="EN2" s="133">
        <v>3</v>
      </c>
      <c r="EO2" s="133">
        <v>5</v>
      </c>
      <c r="EP2" s="133">
        <v>5</v>
      </c>
      <c r="EQ2" s="133">
        <v>1</v>
      </c>
      <c r="ER2" s="131" t="s">
        <v>19</v>
      </c>
      <c r="ES2" s="131" t="s">
        <v>20</v>
      </c>
      <c r="ET2" s="131" t="s">
        <v>20</v>
      </c>
      <c r="EU2" s="131" t="s">
        <v>20</v>
      </c>
      <c r="EV2" s="131" t="s">
        <v>20</v>
      </c>
      <c r="EW2" s="133">
        <v>1</v>
      </c>
      <c r="EX2" s="133">
        <v>1</v>
      </c>
      <c r="EY2" s="133">
        <v>1</v>
      </c>
      <c r="EZ2" s="133">
        <v>5</v>
      </c>
      <c r="FA2" s="131"/>
      <c r="FB2" s="131" t="s">
        <v>14</v>
      </c>
      <c r="FC2" s="131" t="s">
        <v>9</v>
      </c>
      <c r="FD2" s="131" t="s">
        <v>94</v>
      </c>
      <c r="FE2" s="131" t="s">
        <v>14</v>
      </c>
      <c r="FF2" s="131" t="s">
        <v>7</v>
      </c>
      <c r="FG2" s="131" t="s">
        <v>7</v>
      </c>
      <c r="FH2" s="131" t="s">
        <v>7</v>
      </c>
      <c r="FI2" s="131" t="s">
        <v>12</v>
      </c>
      <c r="FJ2" s="131" t="s">
        <v>11</v>
      </c>
      <c r="FK2" s="131" t="s">
        <v>7</v>
      </c>
      <c r="FL2" s="131" t="s">
        <v>9</v>
      </c>
      <c r="FM2" s="133">
        <v>5</v>
      </c>
      <c r="FN2" s="131" t="s">
        <v>1028</v>
      </c>
      <c r="FO2" s="131" t="s">
        <v>9</v>
      </c>
      <c r="FP2" s="131" t="s">
        <v>9</v>
      </c>
      <c r="FQ2" s="131" t="s">
        <v>9</v>
      </c>
      <c r="FR2" s="131" t="s">
        <v>8</v>
      </c>
      <c r="FS2" s="131" t="s">
        <v>7</v>
      </c>
      <c r="FT2" s="131" t="s">
        <v>7</v>
      </c>
      <c r="FU2" s="131"/>
      <c r="FV2" s="131"/>
      <c r="FW2" s="131"/>
      <c r="FX2" s="131" t="s">
        <v>337</v>
      </c>
      <c r="FY2" s="131"/>
      <c r="FZ2" s="131"/>
      <c r="GA2" s="131"/>
      <c r="GB2" s="133">
        <v>6</v>
      </c>
      <c r="GC2" s="131"/>
      <c r="GD2" s="131"/>
      <c r="GE2" s="131"/>
      <c r="GF2" s="131"/>
      <c r="GG2" s="131" t="s">
        <v>5</v>
      </c>
      <c r="GH2" s="131" t="s">
        <v>1</v>
      </c>
      <c r="GI2" s="131" t="s">
        <v>1</v>
      </c>
      <c r="GJ2" s="131"/>
      <c r="GK2" s="131" t="s">
        <v>1</v>
      </c>
      <c r="GL2" s="131"/>
      <c r="GM2" s="131"/>
      <c r="GN2" s="131"/>
      <c r="GO2" s="131" t="s">
        <v>1</v>
      </c>
      <c r="GP2" s="131"/>
      <c r="GQ2" s="131"/>
      <c r="GR2" s="131"/>
      <c r="GS2" s="131"/>
      <c r="GT2" s="131"/>
      <c r="GU2" s="131"/>
      <c r="GV2" s="131"/>
      <c r="GW2" s="131" t="s">
        <v>1</v>
      </c>
      <c r="GX2" s="131"/>
      <c r="GY2" s="131"/>
      <c r="GZ2" s="131"/>
      <c r="HA2" s="131"/>
      <c r="HB2" s="131"/>
      <c r="HC2" s="131"/>
      <c r="HD2" s="131"/>
      <c r="HE2" s="131"/>
      <c r="HF2" s="131"/>
      <c r="HG2" s="131"/>
      <c r="HH2" s="131"/>
      <c r="HI2" s="131"/>
      <c r="HJ2" s="131"/>
      <c r="HK2" s="131"/>
      <c r="HL2" s="131"/>
      <c r="HM2">
        <f>SUM(CW2:DO2)</f>
        <v>19</v>
      </c>
      <c r="HN2">
        <f>CT2+CR2+CA2+CN2+BP2</f>
        <v>0</v>
      </c>
      <c r="HO2">
        <f>CS2+CP2+CH2+BW2+BS2+BO2</f>
        <v>17</v>
      </c>
      <c r="HP2" s="1">
        <f>CQ2+CL2+CG2+CD2+BX2+BV2+BR2+BN2</f>
        <v>1</v>
      </c>
      <c r="HQ2" s="1">
        <f>CK2+CF2+BZ2+BY2+BT2+BK2</f>
        <v>4</v>
      </c>
      <c r="HR2" s="1">
        <f>CO2+CI2+CE2+CC2+BU2+BQ2+BL2</f>
        <v>5</v>
      </c>
      <c r="HS2" s="1">
        <f>CU2+CM2+CJ2+CB2+BM2</f>
        <v>3</v>
      </c>
      <c r="HT2" s="1">
        <f>(5-AQ2)+(5-AR2)+AS2+AT2+(5-AU2)+AV2+AW2+(5-AX2)+AY2+(5-AZ2)+(5-BA2)+BB2+BC2+BD2+(5-BE2)+(5-BF2)+BG2+BH2+(5-BI2)+(5-BJ2)</f>
        <v>29</v>
      </c>
      <c r="HU2" s="1">
        <f>(AJ2*(AK2*8))+(AL2*(AM2*4))+(AN2*(AO2*2.5))</f>
        <v>17.5</v>
      </c>
      <c r="HV2">
        <v>0</v>
      </c>
      <c r="HW2">
        <v>0</v>
      </c>
      <c r="HX2">
        <v>2</v>
      </c>
      <c r="HY2">
        <v>1</v>
      </c>
      <c r="HZ2">
        <v>0</v>
      </c>
      <c r="IA2">
        <v>0</v>
      </c>
      <c r="IB2">
        <v>0</v>
      </c>
      <c r="IC2">
        <v>3</v>
      </c>
    </row>
    <row r="3" spans="1:237" ht="15" thickBot="1" x14ac:dyDescent="0.4">
      <c r="A3" s="132">
        <v>44109.774363425924</v>
      </c>
      <c r="B3" s="131" t="s">
        <v>2548</v>
      </c>
      <c r="C3" s="2"/>
      <c r="D3" s="131"/>
      <c r="E3" s="131" t="s">
        <v>1885</v>
      </c>
      <c r="F3" s="131" t="s">
        <v>1824</v>
      </c>
      <c r="G3" s="131" t="s">
        <v>1885</v>
      </c>
      <c r="H3" s="131" t="s">
        <v>1824</v>
      </c>
      <c r="I3" s="131" t="s">
        <v>9</v>
      </c>
      <c r="J3" s="131" t="s">
        <v>7</v>
      </c>
      <c r="K3" s="131"/>
      <c r="L3" s="131" t="s">
        <v>7</v>
      </c>
      <c r="M3" s="131"/>
      <c r="N3" s="131" t="s">
        <v>7</v>
      </c>
      <c r="O3" s="131"/>
      <c r="P3" s="131"/>
      <c r="Q3" s="131" t="s">
        <v>20</v>
      </c>
      <c r="R3" s="131" t="s">
        <v>40</v>
      </c>
      <c r="S3" s="133">
        <v>2</v>
      </c>
      <c r="T3" s="131" t="s">
        <v>20</v>
      </c>
      <c r="U3" s="131" t="s">
        <v>20</v>
      </c>
      <c r="V3" s="131" t="s">
        <v>39</v>
      </c>
      <c r="W3" s="133">
        <v>1</v>
      </c>
      <c r="X3" s="131" t="s">
        <v>20</v>
      </c>
      <c r="Y3" s="133">
        <v>2</v>
      </c>
      <c r="Z3" s="131" t="s">
        <v>115</v>
      </c>
      <c r="AA3" s="131" t="s">
        <v>9</v>
      </c>
      <c r="AB3" s="131" t="s">
        <v>2252</v>
      </c>
      <c r="AC3" s="131" t="s">
        <v>7</v>
      </c>
      <c r="AD3" s="131"/>
      <c r="AE3" s="131" t="s">
        <v>9</v>
      </c>
      <c r="AF3" s="131" t="s">
        <v>35</v>
      </c>
      <c r="AG3" s="131" t="s">
        <v>537</v>
      </c>
      <c r="AH3" s="131" t="s">
        <v>9</v>
      </c>
      <c r="AI3" s="131" t="s">
        <v>2253</v>
      </c>
      <c r="AJ3" s="133">
        <v>0</v>
      </c>
      <c r="AK3" s="133">
        <v>0</v>
      </c>
      <c r="AL3" s="133">
        <v>0</v>
      </c>
      <c r="AM3" s="133">
        <v>0</v>
      </c>
      <c r="AN3" s="133">
        <v>4</v>
      </c>
      <c r="AO3" s="131">
        <v>20</v>
      </c>
      <c r="AP3" s="131">
        <v>240</v>
      </c>
      <c r="AQ3" s="133">
        <v>3</v>
      </c>
      <c r="AR3" s="133">
        <v>2</v>
      </c>
      <c r="AS3" s="133">
        <v>3</v>
      </c>
      <c r="AT3" s="133">
        <v>2</v>
      </c>
      <c r="AU3" s="133">
        <v>2</v>
      </c>
      <c r="AV3" s="133">
        <v>3</v>
      </c>
      <c r="AW3" s="133">
        <v>3</v>
      </c>
      <c r="AX3" s="133">
        <v>2</v>
      </c>
      <c r="AY3" s="133">
        <v>3</v>
      </c>
      <c r="AZ3" s="133">
        <v>2</v>
      </c>
      <c r="BA3" s="133">
        <v>2</v>
      </c>
      <c r="BB3" s="133">
        <v>3</v>
      </c>
      <c r="BC3" s="133">
        <v>2</v>
      </c>
      <c r="BD3" s="133">
        <v>4</v>
      </c>
      <c r="BE3" s="133">
        <v>2</v>
      </c>
      <c r="BF3" s="133">
        <v>2</v>
      </c>
      <c r="BG3" s="133">
        <v>2</v>
      </c>
      <c r="BH3" s="133">
        <v>2</v>
      </c>
      <c r="BI3" s="133">
        <v>3</v>
      </c>
      <c r="BJ3" s="133">
        <v>2</v>
      </c>
      <c r="BK3" s="133">
        <v>3</v>
      </c>
      <c r="BL3" s="133">
        <v>2</v>
      </c>
      <c r="BM3" s="133">
        <v>4</v>
      </c>
      <c r="BN3" s="133">
        <v>2</v>
      </c>
      <c r="BO3" s="133">
        <v>1</v>
      </c>
      <c r="BP3" s="133">
        <v>1</v>
      </c>
      <c r="BQ3" s="133">
        <v>1</v>
      </c>
      <c r="BR3" s="133">
        <v>2</v>
      </c>
      <c r="BS3" s="133">
        <v>2</v>
      </c>
      <c r="BT3" s="133">
        <v>3</v>
      </c>
      <c r="BU3" s="133">
        <v>3</v>
      </c>
      <c r="BV3" s="133">
        <v>3</v>
      </c>
      <c r="BW3" s="133">
        <v>2</v>
      </c>
      <c r="BX3" s="133">
        <v>3</v>
      </c>
      <c r="BY3" s="133">
        <v>3</v>
      </c>
      <c r="BZ3" s="133">
        <v>3</v>
      </c>
      <c r="CA3" s="133">
        <v>3</v>
      </c>
      <c r="CB3" s="133">
        <v>3</v>
      </c>
      <c r="CC3" s="133">
        <v>2</v>
      </c>
      <c r="CD3" s="133">
        <v>2</v>
      </c>
      <c r="CE3" s="133">
        <v>2</v>
      </c>
      <c r="CF3" s="133">
        <v>3</v>
      </c>
      <c r="CG3" s="133">
        <v>2</v>
      </c>
      <c r="CH3" s="133">
        <v>1</v>
      </c>
      <c r="CI3" s="133">
        <v>2</v>
      </c>
      <c r="CJ3" s="133">
        <v>4</v>
      </c>
      <c r="CK3" s="133">
        <v>4</v>
      </c>
      <c r="CL3" s="133">
        <v>3</v>
      </c>
      <c r="CM3" s="133">
        <v>2</v>
      </c>
      <c r="CN3" s="133">
        <v>3</v>
      </c>
      <c r="CO3" s="133">
        <v>2</v>
      </c>
      <c r="CP3" s="133">
        <v>0</v>
      </c>
      <c r="CQ3" s="133">
        <v>1</v>
      </c>
      <c r="CR3" s="133">
        <v>3</v>
      </c>
      <c r="CS3" s="133">
        <v>1</v>
      </c>
      <c r="CT3" s="133">
        <v>4</v>
      </c>
      <c r="CU3" s="133">
        <v>1</v>
      </c>
      <c r="CV3" s="133">
        <v>4</v>
      </c>
      <c r="CW3" s="133">
        <v>2</v>
      </c>
      <c r="CX3" s="133">
        <v>2</v>
      </c>
      <c r="CY3" s="133">
        <v>2</v>
      </c>
      <c r="CZ3" s="133">
        <v>3</v>
      </c>
      <c r="DA3" s="133">
        <v>2</v>
      </c>
      <c r="DB3" s="133">
        <v>1</v>
      </c>
      <c r="DC3" s="133">
        <v>1</v>
      </c>
      <c r="DD3" s="133">
        <v>2</v>
      </c>
      <c r="DE3" s="133">
        <v>2</v>
      </c>
      <c r="DF3" s="133">
        <v>2</v>
      </c>
      <c r="DG3" s="133">
        <v>1</v>
      </c>
      <c r="DH3" s="133">
        <v>1</v>
      </c>
      <c r="DI3" s="133">
        <v>1</v>
      </c>
      <c r="DJ3" s="133">
        <v>1</v>
      </c>
      <c r="DK3" s="133">
        <v>2</v>
      </c>
      <c r="DL3" s="133">
        <v>2</v>
      </c>
      <c r="DM3" s="133">
        <v>1</v>
      </c>
      <c r="DN3" s="133">
        <v>2</v>
      </c>
      <c r="DO3" s="133">
        <v>2</v>
      </c>
      <c r="DP3" s="131" t="s">
        <v>2254</v>
      </c>
      <c r="DQ3" s="131" t="s">
        <v>170</v>
      </c>
      <c r="DR3" s="131" t="s">
        <v>415</v>
      </c>
      <c r="DS3" s="133">
        <v>6</v>
      </c>
      <c r="DT3" s="131" t="s">
        <v>69</v>
      </c>
      <c r="DU3" s="131" t="s">
        <v>26</v>
      </c>
      <c r="DV3" s="131" t="s">
        <v>26</v>
      </c>
      <c r="DW3" s="131" t="s">
        <v>26</v>
      </c>
      <c r="DX3" s="131" t="s">
        <v>26</v>
      </c>
      <c r="DY3" s="131" t="s">
        <v>26</v>
      </c>
      <c r="DZ3" s="131" t="s">
        <v>26</v>
      </c>
      <c r="EA3" s="131" t="s">
        <v>26</v>
      </c>
      <c r="EB3" s="131" t="s">
        <v>26</v>
      </c>
      <c r="EC3" s="131" t="s">
        <v>7</v>
      </c>
      <c r="ED3" s="131" t="s">
        <v>26</v>
      </c>
      <c r="EE3" s="131" t="s">
        <v>26</v>
      </c>
      <c r="EF3" s="131" t="s">
        <v>24</v>
      </c>
      <c r="EG3" s="131" t="s">
        <v>100</v>
      </c>
      <c r="EH3" s="133">
        <v>140</v>
      </c>
      <c r="EI3" s="131" t="s">
        <v>7</v>
      </c>
      <c r="EJ3" s="131" t="s">
        <v>7</v>
      </c>
      <c r="EK3" s="131"/>
      <c r="EL3" s="131" t="s">
        <v>96</v>
      </c>
      <c r="EM3" s="131" t="s">
        <v>96</v>
      </c>
      <c r="EN3" s="133">
        <v>5</v>
      </c>
      <c r="EO3" s="133">
        <v>1</v>
      </c>
      <c r="EP3" s="133">
        <v>5</v>
      </c>
      <c r="EQ3" s="133">
        <v>1</v>
      </c>
      <c r="ER3" s="131" t="s">
        <v>19</v>
      </c>
      <c r="ES3" s="131" t="s">
        <v>1346</v>
      </c>
      <c r="ET3" s="131" t="s">
        <v>16</v>
      </c>
      <c r="EU3" s="131" t="s">
        <v>18</v>
      </c>
      <c r="EV3" s="131" t="s">
        <v>20</v>
      </c>
      <c r="EW3" s="133">
        <v>1</v>
      </c>
      <c r="EX3" s="133">
        <v>2</v>
      </c>
      <c r="EY3" s="133">
        <v>3</v>
      </c>
      <c r="EZ3" s="133">
        <v>5</v>
      </c>
      <c r="FA3" s="131"/>
      <c r="FB3" s="131" t="s">
        <v>14</v>
      </c>
      <c r="FC3" s="131" t="s">
        <v>9</v>
      </c>
      <c r="FD3" s="131" t="s">
        <v>58</v>
      </c>
      <c r="FE3" s="131" t="s">
        <v>58</v>
      </c>
      <c r="FF3" s="131" t="s">
        <v>7</v>
      </c>
      <c r="FG3" s="131" t="s">
        <v>7</v>
      </c>
      <c r="FH3" s="131" t="s">
        <v>7</v>
      </c>
      <c r="FI3" s="131" t="s">
        <v>12</v>
      </c>
      <c r="FJ3" s="131" t="s">
        <v>57</v>
      </c>
      <c r="FK3" s="131" t="s">
        <v>9</v>
      </c>
      <c r="FL3" s="131" t="s">
        <v>7</v>
      </c>
      <c r="FM3" s="185">
        <v>43864</v>
      </c>
      <c r="FN3" s="131" t="s">
        <v>876</v>
      </c>
      <c r="FO3" s="131" t="s">
        <v>9</v>
      </c>
      <c r="FP3" s="131" t="s">
        <v>9</v>
      </c>
      <c r="FQ3" s="131" t="s">
        <v>9</v>
      </c>
      <c r="FR3" s="131" t="s">
        <v>8</v>
      </c>
      <c r="FS3" s="131" t="s">
        <v>7</v>
      </c>
      <c r="FT3" s="131" t="s">
        <v>7</v>
      </c>
      <c r="FU3" s="131"/>
      <c r="FV3" s="131" t="s">
        <v>7</v>
      </c>
      <c r="FW3" s="131" t="s">
        <v>7</v>
      </c>
      <c r="FX3" s="131" t="s">
        <v>6</v>
      </c>
      <c r="FY3" s="131"/>
      <c r="FZ3" s="131"/>
      <c r="GA3" s="131"/>
      <c r="GB3" s="131"/>
      <c r="GC3" s="133">
        <v>1</v>
      </c>
      <c r="GD3" s="131"/>
      <c r="GE3" s="131"/>
      <c r="GF3" s="131"/>
      <c r="GG3" s="131" t="s">
        <v>5</v>
      </c>
      <c r="GH3" s="131"/>
      <c r="GI3" s="131"/>
      <c r="GJ3" s="131"/>
      <c r="GK3" s="131"/>
      <c r="GL3" s="131"/>
      <c r="GM3" s="131"/>
      <c r="GN3" s="131"/>
      <c r="GO3" s="131"/>
      <c r="GP3" s="131"/>
      <c r="GQ3" s="131"/>
      <c r="GR3" s="131"/>
      <c r="GS3" s="131"/>
      <c r="GT3" s="131"/>
      <c r="GU3" s="131"/>
      <c r="GV3" s="131"/>
      <c r="GW3" s="131" t="s">
        <v>54</v>
      </c>
      <c r="GX3" s="131"/>
      <c r="GY3" s="131"/>
      <c r="GZ3" s="131"/>
      <c r="HA3" s="131" t="s">
        <v>141</v>
      </c>
      <c r="HB3" s="131" t="s">
        <v>1</v>
      </c>
      <c r="HC3" s="131" t="s">
        <v>1</v>
      </c>
      <c r="HD3" s="131"/>
      <c r="HE3" s="131" t="s">
        <v>1</v>
      </c>
      <c r="HF3" s="131"/>
      <c r="HG3" s="131"/>
      <c r="HH3" s="131"/>
      <c r="HI3" s="131"/>
      <c r="HJ3" s="131"/>
      <c r="HK3" s="131"/>
      <c r="HL3" s="131"/>
      <c r="HM3">
        <f t="shared" ref="HM3:HM29" si="0">SUM(CW3:DO3)</f>
        <v>32</v>
      </c>
      <c r="HN3">
        <f t="shared" ref="HN3:HN29" si="1">CT3+CR3+CA3+CN3+BP3</f>
        <v>14</v>
      </c>
      <c r="HO3">
        <f t="shared" ref="HO3:HO29" si="2">CS3+CP3+CH3+BW3+BS3+BO3</f>
        <v>7</v>
      </c>
      <c r="HP3" s="1">
        <f t="shared" ref="HP3:HP29" si="3">CQ3+CL3+CG3+CD3+BX3+BV3+BR3+BN3</f>
        <v>18</v>
      </c>
      <c r="HQ3" s="1">
        <f t="shared" ref="HQ3:HQ29" si="4">CK3+CF3+BZ3+BY3+BT3+BK3</f>
        <v>19</v>
      </c>
      <c r="HR3" s="1">
        <f t="shared" ref="HR3:HR29" si="5">CO3+CI3+CE3+CC3+BU3+BQ3+BL3</f>
        <v>14</v>
      </c>
      <c r="HS3" s="1">
        <f t="shared" ref="HS3:HS29" si="6">CU3+CM3+CJ3+CB3+BM3</f>
        <v>14</v>
      </c>
      <c r="HT3" s="1">
        <f t="shared" ref="HT3:HT29" si="7">(5-AQ3)+(5-AR3)+AS3+AT3+(5-AU3)+AV3+AW3+(5-AX3)+AY3+(5-AZ3)+(5-BA3)+BB3+BC3+BD3+(5-BE3)+(5-BF3)+BG3+BH3+(5-BI3)+(5-BJ3)</f>
        <v>55</v>
      </c>
      <c r="HU3" s="1">
        <f t="shared" ref="HU3:HU29" si="8">(AJ3*(AK3*8))+(AL3*(AM3*4))+(AN3*(AO3*2.5))</f>
        <v>200</v>
      </c>
      <c r="HV3">
        <v>1</v>
      </c>
      <c r="HW3">
        <v>2</v>
      </c>
      <c r="HX3">
        <v>2</v>
      </c>
      <c r="HY3">
        <v>0</v>
      </c>
      <c r="HZ3">
        <v>0</v>
      </c>
      <c r="IA3">
        <v>0</v>
      </c>
      <c r="IB3">
        <v>1</v>
      </c>
      <c r="IC3">
        <v>6</v>
      </c>
    </row>
    <row r="4" spans="1:237" ht="15" thickBot="1" x14ac:dyDescent="0.4">
      <c r="A4" s="132">
        <v>44109.33871527778</v>
      </c>
      <c r="B4" s="131" t="s">
        <v>2552</v>
      </c>
      <c r="C4" s="2"/>
      <c r="D4" s="131"/>
      <c r="E4" s="131" t="s">
        <v>1831</v>
      </c>
      <c r="F4" s="131" t="s">
        <v>1824</v>
      </c>
      <c r="G4" s="131" t="s">
        <v>1831</v>
      </c>
      <c r="H4" s="131" t="s">
        <v>1824</v>
      </c>
      <c r="I4" s="131" t="s">
        <v>9</v>
      </c>
      <c r="J4" s="131" t="s">
        <v>7</v>
      </c>
      <c r="K4" s="131"/>
      <c r="L4" s="131" t="s">
        <v>7</v>
      </c>
      <c r="M4" s="131"/>
      <c r="N4" s="131" t="s">
        <v>7</v>
      </c>
      <c r="O4" s="131"/>
      <c r="P4" s="131"/>
      <c r="Q4" s="131" t="s">
        <v>20</v>
      </c>
      <c r="R4" s="131" t="s">
        <v>40</v>
      </c>
      <c r="S4" s="131" t="s">
        <v>20</v>
      </c>
      <c r="T4" s="131" t="s">
        <v>20</v>
      </c>
      <c r="U4" s="131" t="s">
        <v>494</v>
      </c>
      <c r="V4" s="131" t="s">
        <v>39</v>
      </c>
      <c r="W4" s="131" t="s">
        <v>20</v>
      </c>
      <c r="X4" s="131" t="s">
        <v>79</v>
      </c>
      <c r="Y4" s="133">
        <v>1</v>
      </c>
      <c r="Z4" s="131" t="s">
        <v>38</v>
      </c>
      <c r="AA4" s="131" t="s">
        <v>9</v>
      </c>
      <c r="AB4" s="131" t="s">
        <v>2227</v>
      </c>
      <c r="AC4" s="131" t="s">
        <v>7</v>
      </c>
      <c r="AD4" s="131"/>
      <c r="AE4" s="131" t="s">
        <v>9</v>
      </c>
      <c r="AF4" s="131" t="s">
        <v>172</v>
      </c>
      <c r="AG4" s="131" t="s">
        <v>34</v>
      </c>
      <c r="AH4" s="131" t="s">
        <v>7</v>
      </c>
      <c r="AI4" s="131"/>
      <c r="AJ4" s="133">
        <v>7</v>
      </c>
      <c r="AK4" s="131">
        <v>60</v>
      </c>
      <c r="AL4" s="133">
        <v>7</v>
      </c>
      <c r="AM4" s="131">
        <v>30</v>
      </c>
      <c r="AN4" s="133">
        <v>7</v>
      </c>
      <c r="AO4" s="131">
        <v>20</v>
      </c>
      <c r="AP4" s="131">
        <v>300</v>
      </c>
      <c r="AQ4" s="133">
        <v>4</v>
      </c>
      <c r="AR4" s="133">
        <v>4</v>
      </c>
      <c r="AS4" s="133">
        <v>1</v>
      </c>
      <c r="AT4" s="133">
        <v>1</v>
      </c>
      <c r="AU4" s="133">
        <v>4</v>
      </c>
      <c r="AV4" s="133">
        <v>1</v>
      </c>
      <c r="AW4" s="133">
        <v>1</v>
      </c>
      <c r="AX4" s="133">
        <v>4</v>
      </c>
      <c r="AY4" s="133">
        <v>1</v>
      </c>
      <c r="AZ4" s="133">
        <v>4</v>
      </c>
      <c r="BA4" s="133">
        <v>4</v>
      </c>
      <c r="BB4" s="133">
        <v>1</v>
      </c>
      <c r="BC4" s="133">
        <v>1</v>
      </c>
      <c r="BD4" s="133">
        <v>1</v>
      </c>
      <c r="BE4" s="133">
        <v>4</v>
      </c>
      <c r="BF4" s="133">
        <v>4</v>
      </c>
      <c r="BG4" s="133">
        <v>1</v>
      </c>
      <c r="BH4" s="133">
        <v>1</v>
      </c>
      <c r="BI4" s="133">
        <v>4</v>
      </c>
      <c r="BJ4" s="133">
        <v>4</v>
      </c>
      <c r="BK4" s="133">
        <v>0</v>
      </c>
      <c r="BL4" s="133">
        <v>0</v>
      </c>
      <c r="BM4" s="133">
        <v>0</v>
      </c>
      <c r="BN4" s="133">
        <v>0</v>
      </c>
      <c r="BO4" s="133">
        <v>4</v>
      </c>
      <c r="BP4" s="133">
        <v>0</v>
      </c>
      <c r="BQ4" s="133">
        <v>0</v>
      </c>
      <c r="BR4" s="133">
        <v>0</v>
      </c>
      <c r="BS4" s="133">
        <v>4</v>
      </c>
      <c r="BT4" s="133">
        <v>0</v>
      </c>
      <c r="BU4" s="133">
        <v>0</v>
      </c>
      <c r="BV4" s="133">
        <v>0</v>
      </c>
      <c r="BW4" s="133">
        <v>4</v>
      </c>
      <c r="BX4" s="133">
        <v>0</v>
      </c>
      <c r="BY4" s="133">
        <v>0</v>
      </c>
      <c r="BZ4" s="133">
        <v>0</v>
      </c>
      <c r="CA4" s="133">
        <v>0</v>
      </c>
      <c r="CB4" s="133">
        <v>0</v>
      </c>
      <c r="CC4" s="133">
        <v>0</v>
      </c>
      <c r="CD4" s="133">
        <v>0</v>
      </c>
      <c r="CE4" s="133">
        <v>0</v>
      </c>
      <c r="CF4" s="133">
        <v>0</v>
      </c>
      <c r="CG4" s="133">
        <v>0</v>
      </c>
      <c r="CH4" s="133">
        <v>4</v>
      </c>
      <c r="CI4" s="133">
        <v>0</v>
      </c>
      <c r="CJ4" s="133">
        <v>0</v>
      </c>
      <c r="CK4" s="133">
        <v>0</v>
      </c>
      <c r="CL4" s="133">
        <v>0</v>
      </c>
      <c r="CM4" s="133">
        <v>0</v>
      </c>
      <c r="CN4" s="133">
        <v>0</v>
      </c>
      <c r="CO4" s="133">
        <v>0</v>
      </c>
      <c r="CP4" s="133">
        <v>4</v>
      </c>
      <c r="CQ4" s="133">
        <v>0</v>
      </c>
      <c r="CR4" s="133">
        <v>0</v>
      </c>
      <c r="CS4" s="133">
        <v>4</v>
      </c>
      <c r="CT4" s="133">
        <v>0</v>
      </c>
      <c r="CU4" s="133">
        <v>0</v>
      </c>
      <c r="CV4" s="133">
        <v>1</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1" t="s">
        <v>733</v>
      </c>
      <c r="DQ4" s="131" t="s">
        <v>732</v>
      </c>
      <c r="DR4" s="135">
        <v>0.25</v>
      </c>
      <c r="DS4" s="133">
        <v>6.5</v>
      </c>
      <c r="DT4" s="131" t="s">
        <v>26</v>
      </c>
      <c r="DU4" s="131" t="s">
        <v>26</v>
      </c>
      <c r="DV4" s="131" t="s">
        <v>26</v>
      </c>
      <c r="DW4" s="131" t="s">
        <v>26</v>
      </c>
      <c r="DX4" s="131" t="s">
        <v>26</v>
      </c>
      <c r="DY4" s="131" t="s">
        <v>26</v>
      </c>
      <c r="DZ4" s="131" t="s">
        <v>26</v>
      </c>
      <c r="EA4" s="131" t="s">
        <v>26</v>
      </c>
      <c r="EB4" s="131" t="s">
        <v>26</v>
      </c>
      <c r="EC4" s="131" t="s">
        <v>102</v>
      </c>
      <c r="ED4" s="131" t="s">
        <v>26</v>
      </c>
      <c r="EE4" s="131" t="s">
        <v>26</v>
      </c>
      <c r="EF4" s="131" t="s">
        <v>66</v>
      </c>
      <c r="EG4" s="131" t="s">
        <v>23</v>
      </c>
      <c r="EH4" s="133">
        <v>90</v>
      </c>
      <c r="EI4" s="131" t="s">
        <v>7</v>
      </c>
      <c r="EJ4" s="131" t="s">
        <v>7</v>
      </c>
      <c r="EK4" s="131"/>
      <c r="EL4" s="131" t="s">
        <v>21</v>
      </c>
      <c r="EM4" s="131" t="s">
        <v>21</v>
      </c>
      <c r="EN4" s="133">
        <v>3</v>
      </c>
      <c r="EO4" s="133">
        <v>4</v>
      </c>
      <c r="EP4" s="133">
        <v>4</v>
      </c>
      <c r="EQ4" s="133">
        <v>1</v>
      </c>
      <c r="ER4" s="131" t="s">
        <v>19</v>
      </c>
      <c r="ES4" s="131" t="s">
        <v>16</v>
      </c>
      <c r="ET4" s="131" t="s">
        <v>20</v>
      </c>
      <c r="EU4" s="131" t="s">
        <v>20</v>
      </c>
      <c r="EV4" s="131" t="s">
        <v>20</v>
      </c>
      <c r="EW4" s="133">
        <v>3</v>
      </c>
      <c r="EX4" s="133">
        <v>2</v>
      </c>
      <c r="EY4" s="133">
        <v>3</v>
      </c>
      <c r="EZ4" s="133">
        <v>5</v>
      </c>
      <c r="FA4" s="131"/>
      <c r="FB4" s="131" t="s">
        <v>94</v>
      </c>
      <c r="FC4" s="131" t="s">
        <v>7</v>
      </c>
      <c r="FD4" s="131" t="s">
        <v>14</v>
      </c>
      <c r="FE4" s="131" t="s">
        <v>14</v>
      </c>
      <c r="FF4" s="131" t="s">
        <v>13</v>
      </c>
      <c r="FG4" s="131" t="s">
        <v>13</v>
      </c>
      <c r="FH4" s="131" t="s">
        <v>7</v>
      </c>
      <c r="FI4" s="131" t="s">
        <v>12</v>
      </c>
      <c r="FJ4" s="131" t="s">
        <v>11</v>
      </c>
      <c r="FK4" s="131" t="s">
        <v>7</v>
      </c>
      <c r="FL4" s="131" t="s">
        <v>7</v>
      </c>
      <c r="FM4" s="131"/>
      <c r="FN4" s="131" t="s">
        <v>730</v>
      </c>
      <c r="FO4" s="131" t="s">
        <v>7</v>
      </c>
      <c r="FP4" s="131" t="s">
        <v>7</v>
      </c>
      <c r="FQ4" s="131" t="s">
        <v>9</v>
      </c>
      <c r="FR4" s="131" t="s">
        <v>8</v>
      </c>
      <c r="FS4" s="131" t="s">
        <v>7</v>
      </c>
      <c r="FT4" s="131" t="s">
        <v>7</v>
      </c>
      <c r="FU4" s="131"/>
      <c r="FV4" s="131"/>
      <c r="FW4" s="131" t="s">
        <v>7</v>
      </c>
      <c r="FX4" s="131" t="s">
        <v>185</v>
      </c>
      <c r="FY4" s="131"/>
      <c r="FZ4" s="131"/>
      <c r="GA4" s="131"/>
      <c r="GB4" s="131"/>
      <c r="GC4" s="131"/>
      <c r="GD4" s="131"/>
      <c r="GE4" s="133">
        <v>10</v>
      </c>
      <c r="GF4" s="131"/>
      <c r="GG4" s="131" t="s">
        <v>5</v>
      </c>
      <c r="GH4" s="131"/>
      <c r="GI4" s="131"/>
      <c r="GJ4" s="131"/>
      <c r="GK4" s="131"/>
      <c r="GL4" s="131"/>
      <c r="GM4" s="131"/>
      <c r="GN4" s="131"/>
      <c r="GO4" s="131"/>
      <c r="GP4" s="131"/>
      <c r="GQ4" s="131"/>
      <c r="GR4" s="131"/>
      <c r="GS4" s="131"/>
      <c r="GT4" s="131"/>
      <c r="GU4" s="131"/>
      <c r="GV4" s="131"/>
      <c r="GW4" s="131" t="s">
        <v>54</v>
      </c>
      <c r="GX4" s="131"/>
      <c r="GY4" s="131" t="s">
        <v>184</v>
      </c>
      <c r="GZ4" s="131" t="s">
        <v>183</v>
      </c>
      <c r="HA4" s="131" t="s">
        <v>1</v>
      </c>
      <c r="HB4" s="131"/>
      <c r="HC4" s="131"/>
      <c r="HD4" s="131"/>
      <c r="HE4" s="131" t="s">
        <v>1</v>
      </c>
      <c r="HF4" s="131"/>
      <c r="HG4" s="131"/>
      <c r="HH4" s="131"/>
      <c r="HI4" s="131"/>
      <c r="HJ4" s="131"/>
      <c r="HK4" s="131"/>
      <c r="HL4" s="131"/>
      <c r="HM4">
        <f t="shared" si="0"/>
        <v>19</v>
      </c>
      <c r="HN4">
        <f t="shared" si="1"/>
        <v>0</v>
      </c>
      <c r="HO4">
        <f t="shared" si="2"/>
        <v>24</v>
      </c>
      <c r="HP4" s="1">
        <f t="shared" si="3"/>
        <v>0</v>
      </c>
      <c r="HQ4" s="1">
        <f t="shared" si="4"/>
        <v>0</v>
      </c>
      <c r="HR4" s="1">
        <f t="shared" si="5"/>
        <v>0</v>
      </c>
      <c r="HS4" s="1">
        <f t="shared" si="6"/>
        <v>0</v>
      </c>
      <c r="HT4" s="1">
        <f t="shared" si="7"/>
        <v>20</v>
      </c>
      <c r="HU4" s="1">
        <f t="shared" si="8"/>
        <v>4550</v>
      </c>
      <c r="HV4">
        <v>0</v>
      </c>
      <c r="HW4">
        <v>0</v>
      </c>
      <c r="HX4">
        <v>1</v>
      </c>
      <c r="HY4">
        <v>0</v>
      </c>
      <c r="HZ4">
        <v>0</v>
      </c>
      <c r="IA4">
        <v>0</v>
      </c>
      <c r="IB4">
        <v>0</v>
      </c>
      <c r="IC4">
        <v>1</v>
      </c>
    </row>
    <row r="5" spans="1:237" ht="15" thickBot="1" x14ac:dyDescent="0.4">
      <c r="A5" s="132">
        <v>44107.722349537034</v>
      </c>
      <c r="B5" s="131" t="s">
        <v>2557</v>
      </c>
      <c r="C5" s="2"/>
      <c r="D5" s="131"/>
      <c r="E5" s="131" t="s">
        <v>1831</v>
      </c>
      <c r="F5" s="131" t="s">
        <v>2058</v>
      </c>
      <c r="G5" s="131" t="s">
        <v>1831</v>
      </c>
      <c r="H5" s="131" t="s">
        <v>2058</v>
      </c>
      <c r="I5" s="131" t="s">
        <v>9</v>
      </c>
      <c r="J5" s="131" t="s">
        <v>7</v>
      </c>
      <c r="K5" s="131"/>
      <c r="L5" s="131" t="s">
        <v>7</v>
      </c>
      <c r="M5" s="131"/>
      <c r="N5" s="131" t="s">
        <v>7</v>
      </c>
      <c r="O5" s="131"/>
      <c r="P5" s="131"/>
      <c r="Q5" s="131" t="s">
        <v>20</v>
      </c>
      <c r="R5" s="131" t="s">
        <v>40</v>
      </c>
      <c r="S5" s="131" t="s">
        <v>20</v>
      </c>
      <c r="T5" s="131" t="s">
        <v>494</v>
      </c>
      <c r="U5" s="131" t="s">
        <v>20</v>
      </c>
      <c r="V5" s="131" t="s">
        <v>39</v>
      </c>
      <c r="W5" s="131" t="s">
        <v>79</v>
      </c>
      <c r="X5" s="131" t="s">
        <v>20</v>
      </c>
      <c r="Y5" s="133">
        <v>1</v>
      </c>
      <c r="Z5" s="131" t="s">
        <v>38</v>
      </c>
      <c r="AA5" s="131" t="s">
        <v>7</v>
      </c>
      <c r="AB5" s="131"/>
      <c r="AC5" s="131" t="s">
        <v>9</v>
      </c>
      <c r="AD5" s="131" t="s">
        <v>1678</v>
      </c>
      <c r="AE5" s="131" t="s">
        <v>9</v>
      </c>
      <c r="AF5" s="131" t="s">
        <v>132</v>
      </c>
      <c r="AG5" s="131" t="s">
        <v>256</v>
      </c>
      <c r="AH5" s="131" t="s">
        <v>7</v>
      </c>
      <c r="AI5" s="131"/>
      <c r="AJ5" s="133">
        <v>5</v>
      </c>
      <c r="AK5" s="131">
        <v>30</v>
      </c>
      <c r="AL5" s="133">
        <v>3</v>
      </c>
      <c r="AM5" s="131">
        <v>30</v>
      </c>
      <c r="AN5" s="133">
        <v>0</v>
      </c>
      <c r="AO5" s="131">
        <v>0</v>
      </c>
      <c r="AP5" s="131">
        <v>300</v>
      </c>
      <c r="AQ5" s="133">
        <v>2</v>
      </c>
      <c r="AR5" s="133">
        <v>3</v>
      </c>
      <c r="AS5" s="133">
        <v>4</v>
      </c>
      <c r="AT5" s="133">
        <v>3</v>
      </c>
      <c r="AU5" s="133">
        <v>2</v>
      </c>
      <c r="AV5" s="133">
        <v>3</v>
      </c>
      <c r="AW5" s="133">
        <v>4</v>
      </c>
      <c r="AX5" s="133">
        <v>2</v>
      </c>
      <c r="AY5" s="133">
        <v>2</v>
      </c>
      <c r="AZ5" s="133">
        <v>2</v>
      </c>
      <c r="BA5" s="133">
        <v>3</v>
      </c>
      <c r="BB5" s="133">
        <v>4</v>
      </c>
      <c r="BC5" s="133">
        <v>3</v>
      </c>
      <c r="BD5" s="133">
        <v>3</v>
      </c>
      <c r="BE5" s="133">
        <v>2</v>
      </c>
      <c r="BF5" s="133">
        <v>2</v>
      </c>
      <c r="BG5" s="133">
        <v>3</v>
      </c>
      <c r="BH5" s="133">
        <v>3</v>
      </c>
      <c r="BI5" s="133">
        <v>2</v>
      </c>
      <c r="BJ5" s="133">
        <v>2</v>
      </c>
      <c r="BK5" s="133">
        <v>3</v>
      </c>
      <c r="BL5" s="133">
        <v>3</v>
      </c>
      <c r="BM5" s="133">
        <v>3</v>
      </c>
      <c r="BN5" s="133">
        <v>2</v>
      </c>
      <c r="BO5" s="133">
        <v>2</v>
      </c>
      <c r="BP5" s="133">
        <v>4</v>
      </c>
      <c r="BQ5" s="133">
        <v>4</v>
      </c>
      <c r="BR5" s="133">
        <v>3</v>
      </c>
      <c r="BS5" s="133">
        <v>3</v>
      </c>
      <c r="BT5" s="133">
        <v>4</v>
      </c>
      <c r="BU5" s="133">
        <v>3</v>
      </c>
      <c r="BV5" s="133">
        <v>3</v>
      </c>
      <c r="BW5" s="133">
        <v>3</v>
      </c>
      <c r="BX5" s="133">
        <v>1</v>
      </c>
      <c r="BY5" s="133">
        <v>4</v>
      </c>
      <c r="BZ5" s="133">
        <v>3</v>
      </c>
      <c r="CA5" s="133">
        <v>2</v>
      </c>
      <c r="CB5" s="133">
        <v>3</v>
      </c>
      <c r="CC5" s="133">
        <v>4</v>
      </c>
      <c r="CD5" s="133">
        <v>4</v>
      </c>
      <c r="CE5" s="133">
        <v>4</v>
      </c>
      <c r="CF5" s="133">
        <v>4</v>
      </c>
      <c r="CG5" s="133">
        <v>2</v>
      </c>
      <c r="CH5" s="133">
        <v>2</v>
      </c>
      <c r="CI5" s="133">
        <v>3</v>
      </c>
      <c r="CJ5" s="133">
        <v>2</v>
      </c>
      <c r="CK5" s="133">
        <v>3</v>
      </c>
      <c r="CL5" s="133">
        <v>3</v>
      </c>
      <c r="CM5" s="133">
        <v>3</v>
      </c>
      <c r="CN5" s="133">
        <v>3</v>
      </c>
      <c r="CO5" s="133">
        <v>3</v>
      </c>
      <c r="CP5" s="133">
        <v>2</v>
      </c>
      <c r="CQ5" s="133">
        <v>1</v>
      </c>
      <c r="CR5" s="133">
        <v>1</v>
      </c>
      <c r="CS5" s="133">
        <v>2</v>
      </c>
      <c r="CT5" s="133">
        <v>4</v>
      </c>
      <c r="CU5" s="133">
        <v>2</v>
      </c>
      <c r="CV5" s="133">
        <v>1</v>
      </c>
      <c r="CW5" s="133">
        <v>1</v>
      </c>
      <c r="CX5" s="133">
        <v>1</v>
      </c>
      <c r="CY5" s="133">
        <v>1</v>
      </c>
      <c r="CZ5" s="133">
        <v>2</v>
      </c>
      <c r="DA5" s="133">
        <v>3</v>
      </c>
      <c r="DB5" s="133">
        <v>1</v>
      </c>
      <c r="DC5" s="133">
        <v>1</v>
      </c>
      <c r="DD5" s="133">
        <v>2</v>
      </c>
      <c r="DE5" s="133">
        <v>2</v>
      </c>
      <c r="DF5" s="133">
        <v>1</v>
      </c>
      <c r="DG5" s="133">
        <v>1</v>
      </c>
      <c r="DH5" s="133">
        <v>1</v>
      </c>
      <c r="DI5" s="133">
        <v>1</v>
      </c>
      <c r="DJ5" s="133">
        <v>2</v>
      </c>
      <c r="DK5" s="133">
        <v>1</v>
      </c>
      <c r="DL5" s="133">
        <v>1</v>
      </c>
      <c r="DM5" s="133">
        <v>1</v>
      </c>
      <c r="DN5" s="133">
        <v>1</v>
      </c>
      <c r="DO5" s="133">
        <v>1</v>
      </c>
      <c r="DP5" s="134">
        <v>0.45833333333333331</v>
      </c>
      <c r="DQ5" s="131" t="s">
        <v>98</v>
      </c>
      <c r="DR5" s="134">
        <v>0.29166666666666669</v>
      </c>
      <c r="DS5" s="133">
        <v>7</v>
      </c>
      <c r="DT5" s="131" t="s">
        <v>26</v>
      </c>
      <c r="DU5" s="131" t="s">
        <v>68</v>
      </c>
      <c r="DV5" s="131" t="s">
        <v>103</v>
      </c>
      <c r="DW5" s="131" t="s">
        <v>26</v>
      </c>
      <c r="DX5" s="131" t="s">
        <v>26</v>
      </c>
      <c r="DY5" s="131" t="s">
        <v>26</v>
      </c>
      <c r="DZ5" s="131" t="s">
        <v>68</v>
      </c>
      <c r="EA5" s="131" t="s">
        <v>69</v>
      </c>
      <c r="EB5" s="131" t="s">
        <v>26</v>
      </c>
      <c r="EC5" s="131" t="s">
        <v>7</v>
      </c>
      <c r="ED5" s="131" t="s">
        <v>201</v>
      </c>
      <c r="EE5" s="131" t="s">
        <v>26</v>
      </c>
      <c r="EF5" s="131" t="s">
        <v>24</v>
      </c>
      <c r="EG5" s="131" t="s">
        <v>100</v>
      </c>
      <c r="EH5" s="133">
        <v>120</v>
      </c>
      <c r="EI5" s="131" t="s">
        <v>7</v>
      </c>
      <c r="EJ5" s="131" t="s">
        <v>7</v>
      </c>
      <c r="EK5" s="131" t="s">
        <v>674</v>
      </c>
      <c r="EL5" s="131" t="s">
        <v>60</v>
      </c>
      <c r="EM5" s="131" t="s">
        <v>22</v>
      </c>
      <c r="EN5" s="133">
        <v>4</v>
      </c>
      <c r="EO5" s="133">
        <v>1</v>
      </c>
      <c r="EP5" s="133">
        <v>3</v>
      </c>
      <c r="EQ5" s="133">
        <v>4</v>
      </c>
      <c r="ER5" s="131" t="s">
        <v>1346</v>
      </c>
      <c r="ES5" s="131" t="s">
        <v>18</v>
      </c>
      <c r="ET5" s="131" t="s">
        <v>16</v>
      </c>
      <c r="EU5" s="131" t="s">
        <v>19</v>
      </c>
      <c r="EV5" s="131" t="s">
        <v>20</v>
      </c>
      <c r="EW5" s="133">
        <v>2</v>
      </c>
      <c r="EX5" s="133">
        <v>3</v>
      </c>
      <c r="EY5" s="133">
        <v>1</v>
      </c>
      <c r="EZ5" s="133">
        <v>3</v>
      </c>
      <c r="FA5" s="131" t="s">
        <v>531</v>
      </c>
      <c r="FB5" s="131" t="s">
        <v>14</v>
      </c>
      <c r="FC5" s="131" t="s">
        <v>7</v>
      </c>
      <c r="FD5" s="131" t="s">
        <v>94</v>
      </c>
      <c r="FE5" s="131" t="s">
        <v>94</v>
      </c>
      <c r="FF5" s="131" t="s">
        <v>7</v>
      </c>
      <c r="FG5" s="131" t="s">
        <v>13</v>
      </c>
      <c r="FH5" s="131" t="s">
        <v>7</v>
      </c>
      <c r="FI5" s="131" t="s">
        <v>12</v>
      </c>
      <c r="FJ5" s="131" t="s">
        <v>11</v>
      </c>
      <c r="FK5" s="131" t="s">
        <v>7</v>
      </c>
      <c r="FL5" s="131" t="s">
        <v>7</v>
      </c>
      <c r="FM5" s="133">
        <v>0</v>
      </c>
      <c r="FN5" s="131" t="s">
        <v>1855</v>
      </c>
      <c r="FO5" s="131" t="s">
        <v>7</v>
      </c>
      <c r="FP5" s="131" t="s">
        <v>7</v>
      </c>
      <c r="FQ5" s="131" t="s">
        <v>9</v>
      </c>
      <c r="FR5" s="131" t="s">
        <v>8</v>
      </c>
      <c r="FS5" s="131" t="s">
        <v>7</v>
      </c>
      <c r="FT5" s="131" t="s">
        <v>7</v>
      </c>
      <c r="FU5" s="131"/>
      <c r="FV5" s="131" t="s">
        <v>7</v>
      </c>
      <c r="FW5" s="131" t="s">
        <v>7</v>
      </c>
      <c r="FX5" s="131" t="s">
        <v>185</v>
      </c>
      <c r="FY5" s="131"/>
      <c r="FZ5" s="131"/>
      <c r="GA5" s="131"/>
      <c r="GB5" s="131"/>
      <c r="GC5" s="131"/>
      <c r="GD5" s="131"/>
      <c r="GE5" s="133">
        <v>8</v>
      </c>
      <c r="GF5" s="131"/>
      <c r="GG5" s="131" t="s">
        <v>5</v>
      </c>
      <c r="GH5" s="131"/>
      <c r="GI5" s="131"/>
      <c r="GJ5" s="131"/>
      <c r="GK5" s="131"/>
      <c r="GL5" s="131"/>
      <c r="GM5" s="131"/>
      <c r="GN5" s="131"/>
      <c r="GO5" s="131" t="s">
        <v>4</v>
      </c>
      <c r="GP5" s="131"/>
      <c r="GQ5" s="131"/>
      <c r="GR5" s="131"/>
      <c r="GS5" s="131" t="s">
        <v>336</v>
      </c>
      <c r="GT5" s="131" t="s">
        <v>335</v>
      </c>
      <c r="GU5" s="131" t="s">
        <v>1</v>
      </c>
      <c r="GV5" s="131"/>
      <c r="GW5" s="131" t="s">
        <v>1</v>
      </c>
      <c r="GX5" s="131"/>
      <c r="GY5" s="131"/>
      <c r="GZ5" s="131"/>
      <c r="HA5" s="131"/>
      <c r="HB5" s="131"/>
      <c r="HC5" s="131"/>
      <c r="HD5" s="131"/>
      <c r="HE5" s="131"/>
      <c r="HF5" s="131"/>
      <c r="HG5" s="131"/>
      <c r="HH5" s="131"/>
      <c r="HI5" s="131"/>
      <c r="HJ5" s="131"/>
      <c r="HK5" s="131"/>
      <c r="HL5" s="131"/>
      <c r="HM5">
        <f t="shared" si="0"/>
        <v>25</v>
      </c>
      <c r="HN5">
        <f t="shared" si="1"/>
        <v>14</v>
      </c>
      <c r="HO5">
        <f t="shared" si="2"/>
        <v>14</v>
      </c>
      <c r="HP5" s="1">
        <f t="shared" si="3"/>
        <v>19</v>
      </c>
      <c r="HQ5" s="1">
        <f t="shared" si="4"/>
        <v>21</v>
      </c>
      <c r="HR5" s="1">
        <f t="shared" si="5"/>
        <v>24</v>
      </c>
      <c r="HS5" s="1">
        <f t="shared" si="6"/>
        <v>13</v>
      </c>
      <c r="HT5" s="1">
        <f t="shared" si="7"/>
        <v>60</v>
      </c>
      <c r="HU5" s="1">
        <f t="shared" si="8"/>
        <v>1560</v>
      </c>
      <c r="HV5">
        <v>1</v>
      </c>
      <c r="HW5">
        <v>0</v>
      </c>
      <c r="HX5">
        <v>1</v>
      </c>
      <c r="HY5">
        <v>0</v>
      </c>
      <c r="HZ5">
        <v>1</v>
      </c>
      <c r="IA5">
        <v>3</v>
      </c>
      <c r="IB5">
        <v>1</v>
      </c>
      <c r="IC5">
        <v>7</v>
      </c>
    </row>
    <row r="6" spans="1:237" ht="15" thickBot="1" x14ac:dyDescent="0.4">
      <c r="A6" s="132">
        <v>44109.664803240739</v>
      </c>
      <c r="B6" s="131" t="s">
        <v>2558</v>
      </c>
      <c r="C6" s="2"/>
      <c r="D6" s="131"/>
      <c r="E6" s="131" t="s">
        <v>1823</v>
      </c>
      <c r="F6" s="131" t="s">
        <v>1826</v>
      </c>
      <c r="G6" s="131" t="s">
        <v>1823</v>
      </c>
      <c r="H6" s="131" t="s">
        <v>1826</v>
      </c>
      <c r="I6" s="131" t="s">
        <v>9</v>
      </c>
      <c r="J6" s="131" t="s">
        <v>7</v>
      </c>
      <c r="K6" s="131"/>
      <c r="L6" s="131" t="s">
        <v>7</v>
      </c>
      <c r="M6" s="131"/>
      <c r="N6" s="131" t="s">
        <v>7</v>
      </c>
      <c r="O6" s="131"/>
      <c r="P6" s="131"/>
      <c r="Q6" s="131" t="s">
        <v>20</v>
      </c>
      <c r="R6" s="131" t="s">
        <v>40</v>
      </c>
      <c r="S6" s="133">
        <v>1</v>
      </c>
      <c r="T6" s="131"/>
      <c r="U6" s="131" t="s">
        <v>494</v>
      </c>
      <c r="V6" s="131" t="s">
        <v>194</v>
      </c>
      <c r="W6" s="131" t="s">
        <v>20</v>
      </c>
      <c r="X6" s="133">
        <v>2</v>
      </c>
      <c r="Y6" s="131" t="s">
        <v>20</v>
      </c>
      <c r="Z6" s="131" t="s">
        <v>38</v>
      </c>
      <c r="AA6" s="131" t="s">
        <v>9</v>
      </c>
      <c r="AB6" s="131" t="s">
        <v>2245</v>
      </c>
      <c r="AC6" s="131" t="s">
        <v>9</v>
      </c>
      <c r="AD6" s="131" t="s">
        <v>2246</v>
      </c>
      <c r="AE6" s="131" t="s">
        <v>9</v>
      </c>
      <c r="AF6" s="131" t="s">
        <v>35</v>
      </c>
      <c r="AG6" s="131" t="s">
        <v>1395</v>
      </c>
      <c r="AH6" s="131" t="s">
        <v>9</v>
      </c>
      <c r="AI6" s="131" t="s">
        <v>2247</v>
      </c>
      <c r="AJ6" s="133">
        <v>0</v>
      </c>
      <c r="AK6" s="131">
        <v>0</v>
      </c>
      <c r="AL6" s="133">
        <v>0</v>
      </c>
      <c r="AM6" s="131">
        <v>0</v>
      </c>
      <c r="AN6" s="133">
        <v>6</v>
      </c>
      <c r="AO6" s="131">
        <v>15</v>
      </c>
      <c r="AP6" s="131">
        <v>480</v>
      </c>
      <c r="AQ6" s="133">
        <v>2</v>
      </c>
      <c r="AR6" s="133">
        <v>4</v>
      </c>
      <c r="AS6" s="133">
        <v>3</v>
      </c>
      <c r="AT6" s="133">
        <v>2</v>
      </c>
      <c r="AU6" s="133">
        <v>2</v>
      </c>
      <c r="AV6" s="133">
        <v>1</v>
      </c>
      <c r="AW6" s="133">
        <v>1</v>
      </c>
      <c r="AX6" s="133">
        <v>2</v>
      </c>
      <c r="AY6" s="133">
        <v>1</v>
      </c>
      <c r="AZ6" s="133">
        <v>3</v>
      </c>
      <c r="BA6" s="133">
        <v>3</v>
      </c>
      <c r="BB6" s="133">
        <v>2</v>
      </c>
      <c r="BC6" s="133">
        <v>2</v>
      </c>
      <c r="BD6" s="133">
        <v>2</v>
      </c>
      <c r="BE6" s="133">
        <v>2</v>
      </c>
      <c r="BF6" s="133">
        <v>3</v>
      </c>
      <c r="BG6" s="133">
        <v>2</v>
      </c>
      <c r="BH6" s="133">
        <v>1</v>
      </c>
      <c r="BI6" s="133">
        <v>2</v>
      </c>
      <c r="BJ6" s="133">
        <v>3</v>
      </c>
      <c r="BK6" s="133">
        <v>2</v>
      </c>
      <c r="BL6" s="133">
        <v>1</v>
      </c>
      <c r="BM6" s="133">
        <v>0</v>
      </c>
      <c r="BN6" s="133">
        <v>1</v>
      </c>
      <c r="BO6" s="133">
        <v>2</v>
      </c>
      <c r="BP6" s="133">
        <v>0</v>
      </c>
      <c r="BQ6" s="133">
        <v>1</v>
      </c>
      <c r="BR6" s="133">
        <v>0</v>
      </c>
      <c r="BS6" s="133">
        <v>2</v>
      </c>
      <c r="BT6" s="133">
        <v>0</v>
      </c>
      <c r="BU6" s="133">
        <v>1</v>
      </c>
      <c r="BV6" s="133">
        <v>0</v>
      </c>
      <c r="BW6" s="133">
        <v>2</v>
      </c>
      <c r="BX6" s="133">
        <v>0</v>
      </c>
      <c r="BY6" s="133">
        <v>0</v>
      </c>
      <c r="BZ6" s="133">
        <v>2</v>
      </c>
      <c r="CA6" s="133">
        <v>3</v>
      </c>
      <c r="CB6" s="133">
        <v>0</v>
      </c>
      <c r="CC6" s="133">
        <v>0</v>
      </c>
      <c r="CD6" s="133">
        <v>0</v>
      </c>
      <c r="CE6" s="133">
        <v>0</v>
      </c>
      <c r="CF6" s="133">
        <v>2</v>
      </c>
      <c r="CG6" s="133">
        <v>0</v>
      </c>
      <c r="CH6" s="133">
        <v>2</v>
      </c>
      <c r="CI6" s="133">
        <v>0</v>
      </c>
      <c r="CJ6" s="133">
        <v>0</v>
      </c>
      <c r="CK6" s="133">
        <v>3</v>
      </c>
      <c r="CL6" s="133">
        <v>0</v>
      </c>
      <c r="CM6" s="133">
        <v>1</v>
      </c>
      <c r="CN6" s="133">
        <v>1</v>
      </c>
      <c r="CO6" s="133">
        <v>0</v>
      </c>
      <c r="CP6" s="133">
        <v>1</v>
      </c>
      <c r="CQ6" s="133">
        <v>0</v>
      </c>
      <c r="CR6" s="133">
        <v>2</v>
      </c>
      <c r="CS6" s="133">
        <v>0</v>
      </c>
      <c r="CT6" s="133">
        <v>1</v>
      </c>
      <c r="CU6" s="133">
        <v>0</v>
      </c>
      <c r="CV6" s="133">
        <v>3</v>
      </c>
      <c r="CW6" s="133">
        <v>3</v>
      </c>
      <c r="CX6" s="133">
        <v>3</v>
      </c>
      <c r="CY6" s="133">
        <v>2</v>
      </c>
      <c r="CZ6" s="133">
        <v>1</v>
      </c>
      <c r="DA6" s="133">
        <v>2</v>
      </c>
      <c r="DB6" s="133">
        <v>1</v>
      </c>
      <c r="DC6" s="133">
        <v>1</v>
      </c>
      <c r="DD6" s="133">
        <v>1</v>
      </c>
      <c r="DE6" s="133">
        <v>1</v>
      </c>
      <c r="DF6" s="133">
        <v>1</v>
      </c>
      <c r="DG6" s="133">
        <v>1</v>
      </c>
      <c r="DH6" s="133">
        <v>1</v>
      </c>
      <c r="DI6" s="133">
        <v>3</v>
      </c>
      <c r="DJ6" s="133">
        <v>1</v>
      </c>
      <c r="DK6" s="133">
        <v>2</v>
      </c>
      <c r="DL6" s="133">
        <v>2</v>
      </c>
      <c r="DM6" s="133">
        <v>4</v>
      </c>
      <c r="DN6" s="133">
        <v>1</v>
      </c>
      <c r="DO6" s="133">
        <v>1</v>
      </c>
      <c r="DP6" s="134">
        <v>0.4375</v>
      </c>
      <c r="DQ6" s="131" t="s">
        <v>2248</v>
      </c>
      <c r="DR6" s="133">
        <v>9</v>
      </c>
      <c r="DS6" s="133">
        <v>7</v>
      </c>
      <c r="DT6" s="131" t="s">
        <v>68</v>
      </c>
      <c r="DU6" s="131" t="s">
        <v>68</v>
      </c>
      <c r="DV6" s="131" t="s">
        <v>103</v>
      </c>
      <c r="DW6" s="131" t="s">
        <v>26</v>
      </c>
      <c r="DX6" s="131" t="s">
        <v>26</v>
      </c>
      <c r="DY6" s="131" t="s">
        <v>103</v>
      </c>
      <c r="DZ6" s="131" t="s">
        <v>103</v>
      </c>
      <c r="EA6" s="131" t="s">
        <v>69</v>
      </c>
      <c r="EB6" s="131" t="s">
        <v>26</v>
      </c>
      <c r="EC6" s="131" t="s">
        <v>2249</v>
      </c>
      <c r="ED6" s="131" t="s">
        <v>26</v>
      </c>
      <c r="EE6" s="131" t="s">
        <v>26</v>
      </c>
      <c r="EF6" s="131" t="s">
        <v>101</v>
      </c>
      <c r="EG6" s="131" t="s">
        <v>100</v>
      </c>
      <c r="EH6" s="133">
        <v>105</v>
      </c>
      <c r="EI6" s="131" t="s">
        <v>7</v>
      </c>
      <c r="EJ6" s="131" t="s">
        <v>9</v>
      </c>
      <c r="EK6" s="131" t="s">
        <v>2250</v>
      </c>
      <c r="EL6" s="131" t="s">
        <v>21</v>
      </c>
      <c r="EM6" s="131" t="s">
        <v>21</v>
      </c>
      <c r="EN6" s="133">
        <v>5</v>
      </c>
      <c r="EO6" s="133">
        <v>3</v>
      </c>
      <c r="EP6" s="133">
        <v>4</v>
      </c>
      <c r="EQ6" s="133">
        <v>1</v>
      </c>
      <c r="ER6" s="131" t="s">
        <v>20</v>
      </c>
      <c r="ES6" s="131" t="s">
        <v>20</v>
      </c>
      <c r="ET6" s="131" t="s">
        <v>20</v>
      </c>
      <c r="EU6" s="131" t="s">
        <v>20</v>
      </c>
      <c r="EV6" s="131" t="s">
        <v>20</v>
      </c>
      <c r="EW6" s="133">
        <v>2</v>
      </c>
      <c r="EX6" s="133">
        <v>4</v>
      </c>
      <c r="EY6" s="133">
        <v>2</v>
      </c>
      <c r="EZ6" s="133">
        <v>5</v>
      </c>
      <c r="FA6" s="131" t="s">
        <v>2251</v>
      </c>
      <c r="FB6" s="131" t="s">
        <v>427</v>
      </c>
      <c r="FC6" s="131" t="s">
        <v>9</v>
      </c>
      <c r="FD6" s="131" t="s">
        <v>58</v>
      </c>
      <c r="FE6" s="131" t="s">
        <v>162</v>
      </c>
      <c r="FF6" s="131" t="s">
        <v>7</v>
      </c>
      <c r="FG6" s="131" t="s">
        <v>7</v>
      </c>
      <c r="FH6" s="131" t="s">
        <v>7</v>
      </c>
      <c r="FI6" s="131" t="s">
        <v>12</v>
      </c>
      <c r="FJ6" s="131" t="s">
        <v>57</v>
      </c>
      <c r="FK6" s="131" t="s">
        <v>9</v>
      </c>
      <c r="FL6" s="131" t="s">
        <v>7</v>
      </c>
      <c r="FM6" s="131"/>
      <c r="FN6" s="131" t="s">
        <v>2144</v>
      </c>
      <c r="FO6" s="131" t="s">
        <v>9</v>
      </c>
      <c r="FP6" s="131" t="s">
        <v>7</v>
      </c>
      <c r="FQ6" s="131" t="s">
        <v>7</v>
      </c>
      <c r="FR6" s="131"/>
      <c r="FS6" s="131" t="s">
        <v>7</v>
      </c>
      <c r="FT6" s="131" t="s">
        <v>7</v>
      </c>
      <c r="FU6" s="131"/>
      <c r="FV6" s="131"/>
      <c r="FW6" s="131" t="s">
        <v>7</v>
      </c>
      <c r="FX6" s="131" t="s">
        <v>337</v>
      </c>
      <c r="FY6" s="131"/>
      <c r="FZ6" s="131"/>
      <c r="GA6" s="131"/>
      <c r="GB6" s="133">
        <v>5</v>
      </c>
      <c r="GC6" s="131"/>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c r="HB6" s="131"/>
      <c r="HC6" s="131"/>
      <c r="HD6" s="131"/>
      <c r="HE6" s="131" t="s">
        <v>158</v>
      </c>
      <c r="HF6" s="131"/>
      <c r="HG6" s="131"/>
      <c r="HH6" s="131"/>
      <c r="HI6" s="131" t="s">
        <v>229</v>
      </c>
      <c r="HJ6" s="131"/>
      <c r="HK6" s="131" t="s">
        <v>279</v>
      </c>
      <c r="HL6" s="131" t="s">
        <v>278</v>
      </c>
      <c r="HM6">
        <f t="shared" si="0"/>
        <v>32</v>
      </c>
      <c r="HN6">
        <f t="shared" si="1"/>
        <v>7</v>
      </c>
      <c r="HO6">
        <f t="shared" si="2"/>
        <v>9</v>
      </c>
      <c r="HP6" s="1">
        <f t="shared" si="3"/>
        <v>1</v>
      </c>
      <c r="HQ6" s="1">
        <f t="shared" si="4"/>
        <v>9</v>
      </c>
      <c r="HR6" s="1">
        <f t="shared" si="5"/>
        <v>3</v>
      </c>
      <c r="HS6" s="1">
        <f t="shared" si="6"/>
        <v>1</v>
      </c>
      <c r="HT6" s="1">
        <f t="shared" si="7"/>
        <v>41</v>
      </c>
      <c r="HU6" s="1">
        <f t="shared" si="8"/>
        <v>225</v>
      </c>
      <c r="HV6">
        <v>1</v>
      </c>
      <c r="HW6">
        <v>3</v>
      </c>
      <c r="HX6">
        <v>1</v>
      </c>
      <c r="HY6">
        <v>3</v>
      </c>
      <c r="HZ6">
        <v>1</v>
      </c>
      <c r="IA6">
        <v>0</v>
      </c>
      <c r="IB6">
        <v>1</v>
      </c>
      <c r="IC6">
        <v>10</v>
      </c>
    </row>
    <row r="7" spans="1:237" ht="15" thickBot="1" x14ac:dyDescent="0.4">
      <c r="A7" s="132">
        <v>44109.465891203705</v>
      </c>
      <c r="B7" s="131" t="s">
        <v>2560</v>
      </c>
      <c r="C7" s="2"/>
      <c r="D7" s="131"/>
      <c r="E7" s="131" t="s">
        <v>1831</v>
      </c>
      <c r="F7" s="131" t="s">
        <v>1824</v>
      </c>
      <c r="G7" s="131" t="s">
        <v>1831</v>
      </c>
      <c r="H7" s="131" t="s">
        <v>1824</v>
      </c>
      <c r="I7" s="131" t="s">
        <v>9</v>
      </c>
      <c r="J7" s="131" t="s">
        <v>7</v>
      </c>
      <c r="K7" s="131"/>
      <c r="L7" s="131" t="s">
        <v>7</v>
      </c>
      <c r="M7" s="131"/>
      <c r="N7" s="131" t="s">
        <v>7</v>
      </c>
      <c r="O7" s="131"/>
      <c r="P7" s="131"/>
      <c r="Q7" s="131" t="s">
        <v>20</v>
      </c>
      <c r="R7" s="131" t="s">
        <v>40</v>
      </c>
      <c r="S7" s="131" t="s">
        <v>20</v>
      </c>
      <c r="T7" s="131" t="s">
        <v>20</v>
      </c>
      <c r="U7" s="131" t="s">
        <v>20</v>
      </c>
      <c r="V7" s="131" t="s">
        <v>80</v>
      </c>
      <c r="W7" s="133">
        <v>2</v>
      </c>
      <c r="X7" s="133">
        <v>1</v>
      </c>
      <c r="Y7" s="131" t="s">
        <v>20</v>
      </c>
      <c r="Z7" s="131" t="s">
        <v>38</v>
      </c>
      <c r="AA7" s="131" t="s">
        <v>9</v>
      </c>
      <c r="AB7" s="131" t="s">
        <v>2240</v>
      </c>
      <c r="AC7" s="131" t="s">
        <v>9</v>
      </c>
      <c r="AD7" s="131" t="s">
        <v>2241</v>
      </c>
      <c r="AE7" s="131" t="s">
        <v>7</v>
      </c>
      <c r="AF7" s="131" t="s">
        <v>20</v>
      </c>
      <c r="AG7" s="131"/>
      <c r="AH7" s="131" t="s">
        <v>9</v>
      </c>
      <c r="AI7" s="131" t="s">
        <v>2242</v>
      </c>
      <c r="AJ7" s="133">
        <v>0</v>
      </c>
      <c r="AK7" s="133">
        <v>0</v>
      </c>
      <c r="AL7" s="133">
        <v>0</v>
      </c>
      <c r="AM7" s="133">
        <v>0</v>
      </c>
      <c r="AN7" s="133">
        <v>1</v>
      </c>
      <c r="AO7" s="133">
        <v>10</v>
      </c>
      <c r="AP7" s="133">
        <v>600</v>
      </c>
      <c r="AQ7" s="133">
        <v>2</v>
      </c>
      <c r="AR7" s="133">
        <v>3</v>
      </c>
      <c r="AS7" s="133">
        <v>4</v>
      </c>
      <c r="AT7" s="133">
        <v>3</v>
      </c>
      <c r="AU7" s="133">
        <v>1</v>
      </c>
      <c r="AV7" s="133">
        <v>3</v>
      </c>
      <c r="AW7" s="133">
        <v>3</v>
      </c>
      <c r="AX7" s="133">
        <v>1</v>
      </c>
      <c r="AY7" s="133">
        <v>3</v>
      </c>
      <c r="AZ7" s="133">
        <v>1</v>
      </c>
      <c r="BA7" s="133">
        <v>2</v>
      </c>
      <c r="BB7" s="133">
        <v>3</v>
      </c>
      <c r="BC7" s="133">
        <v>4</v>
      </c>
      <c r="BD7" s="133">
        <v>3</v>
      </c>
      <c r="BE7" s="133">
        <v>1</v>
      </c>
      <c r="BF7" s="133">
        <v>1</v>
      </c>
      <c r="BG7" s="133">
        <v>4</v>
      </c>
      <c r="BH7" s="133">
        <v>4</v>
      </c>
      <c r="BI7" s="133">
        <v>2</v>
      </c>
      <c r="BJ7" s="133">
        <v>1</v>
      </c>
      <c r="BK7" s="133">
        <v>3</v>
      </c>
      <c r="BL7" s="133">
        <v>1</v>
      </c>
      <c r="BM7" s="133">
        <v>4</v>
      </c>
      <c r="BN7" s="133">
        <v>1</v>
      </c>
      <c r="BO7" s="133">
        <v>0</v>
      </c>
      <c r="BP7" s="133">
        <v>4</v>
      </c>
      <c r="BQ7" s="133">
        <v>4</v>
      </c>
      <c r="BR7" s="133">
        <v>1</v>
      </c>
      <c r="BS7" s="133">
        <v>2</v>
      </c>
      <c r="BT7" s="133">
        <v>4</v>
      </c>
      <c r="BU7" s="133">
        <v>2</v>
      </c>
      <c r="BV7" s="133">
        <v>3</v>
      </c>
      <c r="BW7" s="133">
        <v>0</v>
      </c>
      <c r="BX7" s="133">
        <v>0</v>
      </c>
      <c r="BY7" s="133">
        <v>3</v>
      </c>
      <c r="BZ7" s="133">
        <v>4</v>
      </c>
      <c r="CA7" s="133">
        <v>3</v>
      </c>
      <c r="CB7" s="133">
        <v>4</v>
      </c>
      <c r="CC7" s="133">
        <v>3</v>
      </c>
      <c r="CD7" s="133">
        <v>3</v>
      </c>
      <c r="CE7" s="133">
        <v>3</v>
      </c>
      <c r="CF7" s="133">
        <v>3</v>
      </c>
      <c r="CG7" s="133">
        <v>1</v>
      </c>
      <c r="CH7" s="133">
        <v>0</v>
      </c>
      <c r="CI7" s="133">
        <v>3</v>
      </c>
      <c r="CJ7" s="133">
        <v>4</v>
      </c>
      <c r="CK7" s="133">
        <v>2</v>
      </c>
      <c r="CL7" s="133">
        <v>3</v>
      </c>
      <c r="CM7" s="133">
        <v>4</v>
      </c>
      <c r="CN7" s="133">
        <v>3</v>
      </c>
      <c r="CO7" s="133">
        <v>2</v>
      </c>
      <c r="CP7" s="133">
        <v>0</v>
      </c>
      <c r="CQ7" s="133">
        <v>0</v>
      </c>
      <c r="CR7" s="133">
        <v>3</v>
      </c>
      <c r="CS7" s="133">
        <v>0</v>
      </c>
      <c r="CT7" s="133">
        <v>4</v>
      </c>
      <c r="CU7" s="133">
        <v>3</v>
      </c>
      <c r="CV7" s="133">
        <v>1</v>
      </c>
      <c r="CW7" s="133">
        <v>1</v>
      </c>
      <c r="CX7" s="133">
        <v>1</v>
      </c>
      <c r="CY7" s="133">
        <v>1</v>
      </c>
      <c r="CZ7" s="133">
        <v>1</v>
      </c>
      <c r="DA7" s="133">
        <v>1</v>
      </c>
      <c r="DB7" s="133">
        <v>1</v>
      </c>
      <c r="DC7" s="133">
        <v>1</v>
      </c>
      <c r="DD7" s="133">
        <v>1</v>
      </c>
      <c r="DE7" s="133">
        <v>1</v>
      </c>
      <c r="DF7" s="133">
        <v>1</v>
      </c>
      <c r="DG7" s="133">
        <v>1</v>
      </c>
      <c r="DH7" s="133">
        <v>2</v>
      </c>
      <c r="DI7" s="133">
        <v>1</v>
      </c>
      <c r="DJ7" s="133">
        <v>1</v>
      </c>
      <c r="DK7" s="133">
        <v>1</v>
      </c>
      <c r="DL7" s="133">
        <v>1</v>
      </c>
      <c r="DM7" s="133">
        <v>2</v>
      </c>
      <c r="DN7" s="133">
        <v>1</v>
      </c>
      <c r="DO7" s="133">
        <v>1</v>
      </c>
      <c r="DP7" s="135">
        <v>0.95833333333333337</v>
      </c>
      <c r="DQ7" s="133">
        <v>30</v>
      </c>
      <c r="DR7" s="135">
        <v>0.32291666666666669</v>
      </c>
      <c r="DS7" s="133">
        <v>6</v>
      </c>
      <c r="DT7" s="131" t="s">
        <v>69</v>
      </c>
      <c r="DU7" s="131" t="s">
        <v>69</v>
      </c>
      <c r="DV7" s="131" t="s">
        <v>103</v>
      </c>
      <c r="DW7" s="131" t="s">
        <v>26</v>
      </c>
      <c r="DX7" s="131" t="s">
        <v>26</v>
      </c>
      <c r="DY7" s="131" t="s">
        <v>26</v>
      </c>
      <c r="DZ7" s="131" t="s">
        <v>69</v>
      </c>
      <c r="EA7" s="131" t="s">
        <v>26</v>
      </c>
      <c r="EB7" s="131" t="s">
        <v>69</v>
      </c>
      <c r="EC7" s="133">
        <v>0</v>
      </c>
      <c r="ED7" s="131" t="s">
        <v>125</v>
      </c>
      <c r="EE7" s="131" t="s">
        <v>26</v>
      </c>
      <c r="EF7" s="131" t="s">
        <v>101</v>
      </c>
      <c r="EG7" s="131" t="s">
        <v>65</v>
      </c>
      <c r="EH7" s="133">
        <v>60</v>
      </c>
      <c r="EI7" s="131" t="s">
        <v>7</v>
      </c>
      <c r="EJ7" s="131" t="s">
        <v>9</v>
      </c>
      <c r="EK7" s="131" t="s">
        <v>2243</v>
      </c>
      <c r="EL7" s="131" t="s">
        <v>60</v>
      </c>
      <c r="EM7" s="131" t="s">
        <v>60</v>
      </c>
      <c r="EN7" s="133">
        <v>5</v>
      </c>
      <c r="EO7" s="133">
        <v>2</v>
      </c>
      <c r="EP7" s="133">
        <v>5</v>
      </c>
      <c r="EQ7" s="133">
        <v>1</v>
      </c>
      <c r="ER7" s="131" t="s">
        <v>16</v>
      </c>
      <c r="ES7" s="131" t="s">
        <v>1346</v>
      </c>
      <c r="ET7" s="131" t="s">
        <v>19</v>
      </c>
      <c r="EU7" s="131" t="s">
        <v>20</v>
      </c>
      <c r="EV7" s="131" t="s">
        <v>20</v>
      </c>
      <c r="EW7" s="133">
        <v>3</v>
      </c>
      <c r="EX7" s="133">
        <v>1</v>
      </c>
      <c r="EY7" s="133">
        <v>1</v>
      </c>
      <c r="EZ7" s="133">
        <v>5</v>
      </c>
      <c r="FA7" s="131"/>
      <c r="FB7" s="131" t="s">
        <v>14</v>
      </c>
      <c r="FC7" s="131" t="s">
        <v>9</v>
      </c>
      <c r="FD7" s="131" t="s">
        <v>58</v>
      </c>
      <c r="FE7" s="131" t="s">
        <v>162</v>
      </c>
      <c r="FF7" s="131" t="s">
        <v>7</v>
      </c>
      <c r="FG7" s="131" t="s">
        <v>7</v>
      </c>
      <c r="FH7" s="131" t="s">
        <v>7</v>
      </c>
      <c r="FI7" s="131" t="s">
        <v>12</v>
      </c>
      <c r="FJ7" s="131" t="s">
        <v>57</v>
      </c>
      <c r="FK7" s="131" t="s">
        <v>9</v>
      </c>
      <c r="FL7" s="131" t="s">
        <v>7</v>
      </c>
      <c r="FM7" s="133">
        <v>5</v>
      </c>
      <c r="FN7" s="131" t="s">
        <v>2244</v>
      </c>
      <c r="FO7" s="131" t="s">
        <v>9</v>
      </c>
      <c r="FP7" s="131" t="s">
        <v>7</v>
      </c>
      <c r="FQ7" s="131" t="s">
        <v>7</v>
      </c>
      <c r="FR7" s="131"/>
      <c r="FS7" s="131" t="s">
        <v>7</v>
      </c>
      <c r="FT7" s="131" t="s">
        <v>7</v>
      </c>
      <c r="FU7" s="131"/>
      <c r="FV7" s="131" t="s">
        <v>7</v>
      </c>
      <c r="FW7" s="131" t="s">
        <v>7</v>
      </c>
      <c r="FX7" s="131" t="s">
        <v>6</v>
      </c>
      <c r="FY7" s="131"/>
      <c r="FZ7" s="131"/>
      <c r="GA7" s="131"/>
      <c r="GB7" s="131"/>
      <c r="GC7" s="133">
        <v>1</v>
      </c>
      <c r="GD7" s="131"/>
      <c r="GE7" s="131"/>
      <c r="GF7" s="131"/>
      <c r="GG7" s="131" t="s">
        <v>5</v>
      </c>
      <c r="GH7" s="131"/>
      <c r="GI7" s="131"/>
      <c r="GJ7" s="131"/>
      <c r="GK7" s="131"/>
      <c r="GL7" s="131"/>
      <c r="GM7" s="131"/>
      <c r="GN7" s="131"/>
      <c r="GO7" s="131"/>
      <c r="GP7" s="131"/>
      <c r="GQ7" s="131"/>
      <c r="GR7" s="131"/>
      <c r="GS7" s="131"/>
      <c r="GT7" s="131"/>
      <c r="GU7" s="131"/>
      <c r="GV7" s="131"/>
      <c r="GW7" s="131" t="s">
        <v>54</v>
      </c>
      <c r="GX7" s="131"/>
      <c r="GY7" s="131"/>
      <c r="GZ7" s="131"/>
      <c r="HA7" s="131" t="s">
        <v>141</v>
      </c>
      <c r="HB7" s="131" t="s">
        <v>1</v>
      </c>
      <c r="HC7" s="131" t="s">
        <v>1</v>
      </c>
      <c r="HD7" s="131"/>
      <c r="HE7" s="131" t="s">
        <v>1</v>
      </c>
      <c r="HF7" s="131"/>
      <c r="HG7" s="131"/>
      <c r="HH7" s="131"/>
      <c r="HI7" s="131"/>
      <c r="HJ7" s="131"/>
      <c r="HK7" s="131"/>
      <c r="HL7" s="131"/>
      <c r="HM7">
        <f t="shared" si="0"/>
        <v>21</v>
      </c>
      <c r="HN7">
        <f t="shared" si="1"/>
        <v>17</v>
      </c>
      <c r="HO7">
        <f t="shared" si="2"/>
        <v>2</v>
      </c>
      <c r="HP7" s="1">
        <f t="shared" si="3"/>
        <v>12</v>
      </c>
      <c r="HQ7" s="1">
        <f t="shared" si="4"/>
        <v>19</v>
      </c>
      <c r="HR7" s="1">
        <f t="shared" si="5"/>
        <v>18</v>
      </c>
      <c r="HS7" s="1">
        <f t="shared" si="6"/>
        <v>19</v>
      </c>
      <c r="HT7" s="1">
        <f t="shared" si="7"/>
        <v>69</v>
      </c>
      <c r="HU7" s="1">
        <f t="shared" si="8"/>
        <v>25</v>
      </c>
      <c r="HV7">
        <v>2</v>
      </c>
      <c r="HW7">
        <v>2</v>
      </c>
      <c r="HX7">
        <v>2</v>
      </c>
      <c r="HY7">
        <v>2</v>
      </c>
      <c r="HZ7">
        <v>1</v>
      </c>
      <c r="IA7">
        <v>2</v>
      </c>
      <c r="IB7">
        <v>1</v>
      </c>
      <c r="IC7">
        <v>12</v>
      </c>
    </row>
    <row r="8" spans="1:237" ht="15" thickBot="1" x14ac:dyDescent="0.4">
      <c r="A8" s="132">
        <v>44109.4371875</v>
      </c>
      <c r="B8" s="131" t="s">
        <v>2561</v>
      </c>
      <c r="C8" s="2"/>
      <c r="D8" s="131"/>
      <c r="E8" s="131" t="s">
        <v>1831</v>
      </c>
      <c r="F8" s="131" t="s">
        <v>1824</v>
      </c>
      <c r="G8" s="131" t="s">
        <v>1831</v>
      </c>
      <c r="H8" s="131" t="s">
        <v>1824</v>
      </c>
      <c r="I8" s="131" t="s">
        <v>9</v>
      </c>
      <c r="J8" s="131" t="s">
        <v>7</v>
      </c>
      <c r="K8" s="131"/>
      <c r="L8" s="131" t="s">
        <v>7</v>
      </c>
      <c r="M8" s="131"/>
      <c r="N8" s="131" t="s">
        <v>7</v>
      </c>
      <c r="O8" s="131"/>
      <c r="P8" s="131"/>
      <c r="Q8" s="131" t="s">
        <v>20</v>
      </c>
      <c r="R8" s="131" t="s">
        <v>40</v>
      </c>
      <c r="S8" s="131" t="s">
        <v>494</v>
      </c>
      <c r="T8" s="131" t="s">
        <v>20</v>
      </c>
      <c r="U8" s="131" t="s">
        <v>20</v>
      </c>
      <c r="V8" s="131" t="s">
        <v>194</v>
      </c>
      <c r="W8" s="131" t="s">
        <v>20</v>
      </c>
      <c r="X8" s="131" t="s">
        <v>20</v>
      </c>
      <c r="Y8" s="131" t="s">
        <v>79</v>
      </c>
      <c r="Z8" s="131" t="s">
        <v>115</v>
      </c>
      <c r="AA8" s="131" t="s">
        <v>7</v>
      </c>
      <c r="AB8" s="131"/>
      <c r="AC8" s="131" t="s">
        <v>7</v>
      </c>
      <c r="AD8" s="131"/>
      <c r="AE8" s="131" t="s">
        <v>9</v>
      </c>
      <c r="AF8" s="131" t="s">
        <v>112</v>
      </c>
      <c r="AG8" s="131" t="s">
        <v>537</v>
      </c>
      <c r="AH8" s="131" t="s">
        <v>9</v>
      </c>
      <c r="AI8" s="131" t="s">
        <v>2236</v>
      </c>
      <c r="AJ8" s="133">
        <v>1</v>
      </c>
      <c r="AK8" s="133">
        <v>30</v>
      </c>
      <c r="AL8" s="133">
        <v>2</v>
      </c>
      <c r="AM8" s="133">
        <v>30</v>
      </c>
      <c r="AN8" s="133">
        <v>2</v>
      </c>
      <c r="AO8" s="133">
        <v>20</v>
      </c>
      <c r="AP8" s="133">
        <v>720</v>
      </c>
      <c r="AQ8" s="133">
        <v>2</v>
      </c>
      <c r="AR8" s="133">
        <v>2</v>
      </c>
      <c r="AS8" s="133">
        <v>4</v>
      </c>
      <c r="AT8" s="133">
        <v>3</v>
      </c>
      <c r="AU8" s="133">
        <v>1</v>
      </c>
      <c r="AV8" s="133">
        <v>2</v>
      </c>
      <c r="AW8" s="133">
        <v>3</v>
      </c>
      <c r="AX8" s="133">
        <v>1</v>
      </c>
      <c r="AY8" s="133">
        <v>1</v>
      </c>
      <c r="AZ8" s="133">
        <v>2</v>
      </c>
      <c r="BA8" s="133">
        <v>2</v>
      </c>
      <c r="BB8" s="133">
        <v>3</v>
      </c>
      <c r="BC8" s="133">
        <v>3</v>
      </c>
      <c r="BD8" s="133">
        <v>2</v>
      </c>
      <c r="BE8" s="133">
        <v>1</v>
      </c>
      <c r="BF8" s="133">
        <v>2</v>
      </c>
      <c r="BG8" s="133">
        <v>4</v>
      </c>
      <c r="BH8" s="133">
        <v>2</v>
      </c>
      <c r="BI8" s="133">
        <v>2</v>
      </c>
      <c r="BJ8" s="133">
        <v>2</v>
      </c>
      <c r="BK8" s="133">
        <v>4</v>
      </c>
      <c r="BL8" s="133">
        <v>1</v>
      </c>
      <c r="BM8" s="133">
        <v>3</v>
      </c>
      <c r="BN8" s="133">
        <v>2</v>
      </c>
      <c r="BO8" s="133">
        <v>1</v>
      </c>
      <c r="BP8" s="133">
        <v>3</v>
      </c>
      <c r="BQ8" s="133">
        <v>1</v>
      </c>
      <c r="BR8" s="133">
        <v>2</v>
      </c>
      <c r="BS8" s="133">
        <v>1</v>
      </c>
      <c r="BT8" s="133">
        <v>2</v>
      </c>
      <c r="BU8" s="133">
        <v>3</v>
      </c>
      <c r="BV8" s="133">
        <v>3</v>
      </c>
      <c r="BW8" s="133">
        <v>0</v>
      </c>
      <c r="BX8" s="133">
        <v>1</v>
      </c>
      <c r="BY8" s="133">
        <v>3</v>
      </c>
      <c r="BZ8" s="133">
        <v>1</v>
      </c>
      <c r="CA8" s="133">
        <v>1</v>
      </c>
      <c r="CB8" s="133">
        <v>2</v>
      </c>
      <c r="CC8" s="133">
        <v>3</v>
      </c>
      <c r="CD8" s="133">
        <v>3</v>
      </c>
      <c r="CE8" s="133">
        <v>1</v>
      </c>
      <c r="CF8" s="133">
        <v>3</v>
      </c>
      <c r="CG8" s="133">
        <v>1</v>
      </c>
      <c r="CH8" s="133">
        <v>0</v>
      </c>
      <c r="CI8" s="133">
        <v>1</v>
      </c>
      <c r="CJ8" s="133">
        <v>3</v>
      </c>
      <c r="CK8" s="133">
        <v>4</v>
      </c>
      <c r="CL8" s="133">
        <v>1</v>
      </c>
      <c r="CM8" s="133">
        <v>2</v>
      </c>
      <c r="CN8" s="133">
        <v>1</v>
      </c>
      <c r="CO8" s="133">
        <v>1</v>
      </c>
      <c r="CP8" s="133">
        <v>0</v>
      </c>
      <c r="CQ8" s="133">
        <v>1</v>
      </c>
      <c r="CR8" s="133">
        <v>2</v>
      </c>
      <c r="CS8" s="133">
        <v>0</v>
      </c>
      <c r="CT8" s="133">
        <v>3</v>
      </c>
      <c r="CU8" s="133">
        <v>2</v>
      </c>
      <c r="CV8" s="133">
        <v>2</v>
      </c>
      <c r="CW8" s="133">
        <v>2</v>
      </c>
      <c r="CX8" s="133">
        <v>2</v>
      </c>
      <c r="CY8" s="133">
        <v>3</v>
      </c>
      <c r="CZ8" s="133">
        <v>1</v>
      </c>
      <c r="DA8" s="133">
        <v>1</v>
      </c>
      <c r="DB8" s="133">
        <v>1</v>
      </c>
      <c r="DC8" s="133">
        <v>1</v>
      </c>
      <c r="DD8" s="133">
        <v>1</v>
      </c>
      <c r="DE8" s="133">
        <v>1</v>
      </c>
      <c r="DF8" s="133">
        <v>2</v>
      </c>
      <c r="DG8" s="133">
        <v>1</v>
      </c>
      <c r="DH8" s="133">
        <v>1</v>
      </c>
      <c r="DI8" s="133">
        <v>1</v>
      </c>
      <c r="DJ8" s="133">
        <v>1</v>
      </c>
      <c r="DK8" s="133">
        <v>2</v>
      </c>
      <c r="DL8" s="133">
        <v>2</v>
      </c>
      <c r="DM8" s="133">
        <v>1</v>
      </c>
      <c r="DN8" s="133">
        <v>2</v>
      </c>
      <c r="DO8" s="133">
        <v>1</v>
      </c>
      <c r="DP8" s="131" t="s">
        <v>544</v>
      </c>
      <c r="DQ8" s="133">
        <v>10</v>
      </c>
      <c r="DR8" s="131" t="s">
        <v>1002</v>
      </c>
      <c r="DS8" s="133">
        <v>8</v>
      </c>
      <c r="DT8" s="131" t="s">
        <v>26</v>
      </c>
      <c r="DU8" s="131" t="s">
        <v>69</v>
      </c>
      <c r="DV8" s="131" t="s">
        <v>103</v>
      </c>
      <c r="DW8" s="131" t="s">
        <v>69</v>
      </c>
      <c r="DX8" s="131" t="s">
        <v>26</v>
      </c>
      <c r="DY8" s="131" t="s">
        <v>26</v>
      </c>
      <c r="DZ8" s="131" t="s">
        <v>103</v>
      </c>
      <c r="EA8" s="131" t="s">
        <v>26</v>
      </c>
      <c r="EB8" s="131" t="s">
        <v>26</v>
      </c>
      <c r="EC8" s="131" t="s">
        <v>297</v>
      </c>
      <c r="ED8" s="131" t="s">
        <v>26</v>
      </c>
      <c r="EE8" s="131" t="s">
        <v>26</v>
      </c>
      <c r="EF8" s="131" t="s">
        <v>24</v>
      </c>
      <c r="EG8" s="131" t="s">
        <v>100</v>
      </c>
      <c r="EH8" s="133">
        <v>300</v>
      </c>
      <c r="EI8" s="131" t="s">
        <v>7</v>
      </c>
      <c r="EJ8" s="131" t="s">
        <v>9</v>
      </c>
      <c r="EK8" s="131" t="s">
        <v>2237</v>
      </c>
      <c r="EL8" s="131" t="s">
        <v>96</v>
      </c>
      <c r="EM8" s="131" t="s">
        <v>96</v>
      </c>
      <c r="EN8" s="133">
        <v>3</v>
      </c>
      <c r="EO8" s="133">
        <v>5</v>
      </c>
      <c r="EP8" s="133">
        <v>4</v>
      </c>
      <c r="EQ8" s="133">
        <v>2</v>
      </c>
      <c r="ER8" s="131" t="s">
        <v>16</v>
      </c>
      <c r="ES8" s="131" t="s">
        <v>1346</v>
      </c>
      <c r="ET8" s="131" t="s">
        <v>18</v>
      </c>
      <c r="EU8" s="131" t="s">
        <v>19</v>
      </c>
      <c r="EV8" s="131" t="s">
        <v>20</v>
      </c>
      <c r="EW8" s="133">
        <v>3</v>
      </c>
      <c r="EX8" s="133">
        <v>1</v>
      </c>
      <c r="EY8" s="133">
        <v>2</v>
      </c>
      <c r="EZ8" s="133">
        <v>4</v>
      </c>
      <c r="FA8" s="131" t="s">
        <v>2238</v>
      </c>
      <c r="FB8" s="131" t="s">
        <v>14</v>
      </c>
      <c r="FC8" s="131" t="s">
        <v>9</v>
      </c>
      <c r="FD8" s="131" t="s">
        <v>94</v>
      </c>
      <c r="FE8" s="131" t="s">
        <v>58</v>
      </c>
      <c r="FF8" s="131" t="s">
        <v>7</v>
      </c>
      <c r="FG8" s="131" t="s">
        <v>7</v>
      </c>
      <c r="FH8" s="131" t="s">
        <v>7</v>
      </c>
      <c r="FI8" s="131" t="s">
        <v>12</v>
      </c>
      <c r="FJ8" s="131" t="s">
        <v>11</v>
      </c>
      <c r="FK8" s="131" t="s">
        <v>7</v>
      </c>
      <c r="FL8" s="131" t="s">
        <v>7</v>
      </c>
      <c r="FM8" s="131"/>
      <c r="FN8" s="131" t="s">
        <v>830</v>
      </c>
      <c r="FO8" s="131" t="s">
        <v>9</v>
      </c>
      <c r="FP8" s="131" t="s">
        <v>9</v>
      </c>
      <c r="FQ8" s="131" t="s">
        <v>9</v>
      </c>
      <c r="FR8" s="131" t="s">
        <v>8</v>
      </c>
      <c r="FS8" s="131" t="s">
        <v>9</v>
      </c>
      <c r="FT8" s="131" t="s">
        <v>9</v>
      </c>
      <c r="FU8" s="131" t="s">
        <v>2239</v>
      </c>
      <c r="FV8" s="131" t="s">
        <v>9</v>
      </c>
      <c r="FW8" s="131" t="s">
        <v>7</v>
      </c>
      <c r="FX8" s="131" t="s">
        <v>185</v>
      </c>
      <c r="FY8" s="131"/>
      <c r="FZ8" s="131"/>
      <c r="GA8" s="131"/>
      <c r="GB8" s="131"/>
      <c r="GC8" s="131"/>
      <c r="GD8" s="131"/>
      <c r="GE8" s="133">
        <v>10</v>
      </c>
      <c r="GF8" s="131"/>
      <c r="GG8" s="131" t="s">
        <v>5</v>
      </c>
      <c r="GH8" s="131"/>
      <c r="GI8" s="131"/>
      <c r="GJ8" s="131"/>
      <c r="GK8" s="131"/>
      <c r="GL8" s="131"/>
      <c r="GM8" s="131"/>
      <c r="GN8" s="131"/>
      <c r="GO8" s="131"/>
      <c r="GP8" s="131"/>
      <c r="GQ8" s="131"/>
      <c r="GR8" s="131"/>
      <c r="GS8" s="131"/>
      <c r="GT8" s="131"/>
      <c r="GU8" s="131"/>
      <c r="GV8" s="131"/>
      <c r="GW8" s="131" t="s">
        <v>54</v>
      </c>
      <c r="GX8" s="131"/>
      <c r="GY8" s="131" t="s">
        <v>184</v>
      </c>
      <c r="GZ8" s="131" t="s">
        <v>1</v>
      </c>
      <c r="HA8" s="131" t="s">
        <v>1</v>
      </c>
      <c r="HB8" s="131"/>
      <c r="HC8" s="131"/>
      <c r="HD8" s="131"/>
      <c r="HE8" s="131" t="s">
        <v>1</v>
      </c>
      <c r="HF8" s="131"/>
      <c r="HG8" s="131"/>
      <c r="HH8" s="131"/>
      <c r="HI8" s="131"/>
      <c r="HJ8" s="131"/>
      <c r="HK8" s="131"/>
      <c r="HL8" s="131"/>
      <c r="HM8">
        <f t="shared" si="0"/>
        <v>27</v>
      </c>
      <c r="HN8">
        <f t="shared" si="1"/>
        <v>10</v>
      </c>
      <c r="HO8">
        <f t="shared" si="2"/>
        <v>2</v>
      </c>
      <c r="HP8" s="1">
        <f t="shared" si="3"/>
        <v>14</v>
      </c>
      <c r="HQ8" s="1">
        <f t="shared" si="4"/>
        <v>17</v>
      </c>
      <c r="HR8" s="1">
        <f t="shared" si="5"/>
        <v>11</v>
      </c>
      <c r="HS8" s="1">
        <f t="shared" si="6"/>
        <v>12</v>
      </c>
      <c r="HT8" s="1">
        <f t="shared" si="7"/>
        <v>60</v>
      </c>
      <c r="HU8" s="1">
        <f t="shared" si="8"/>
        <v>580</v>
      </c>
      <c r="HV8">
        <v>1</v>
      </c>
      <c r="HW8">
        <v>0</v>
      </c>
      <c r="HX8">
        <v>0</v>
      </c>
      <c r="HY8">
        <v>0</v>
      </c>
      <c r="HZ8">
        <v>1</v>
      </c>
      <c r="IA8">
        <v>0</v>
      </c>
      <c r="IB8">
        <v>1</v>
      </c>
      <c r="IC8">
        <v>3</v>
      </c>
    </row>
    <row r="9" spans="1:237" ht="15" thickBot="1" x14ac:dyDescent="0.4">
      <c r="A9" s="132">
        <v>44109.34646990741</v>
      </c>
      <c r="B9" s="131" t="s">
        <v>2562</v>
      </c>
      <c r="C9" s="2"/>
      <c r="D9" s="131"/>
      <c r="E9" s="131" t="s">
        <v>50</v>
      </c>
      <c r="F9" s="131" t="s">
        <v>1826</v>
      </c>
      <c r="G9" s="131" t="s">
        <v>50</v>
      </c>
      <c r="H9" s="131" t="s">
        <v>1826</v>
      </c>
      <c r="I9" s="131" t="s">
        <v>9</v>
      </c>
      <c r="J9" s="131" t="s">
        <v>7</v>
      </c>
      <c r="K9" s="131"/>
      <c r="L9" s="131" t="s">
        <v>7</v>
      </c>
      <c r="M9" s="131"/>
      <c r="N9" s="131" t="s">
        <v>7</v>
      </c>
      <c r="O9" s="131"/>
      <c r="P9" s="131"/>
      <c r="Q9" s="131" t="s">
        <v>20</v>
      </c>
      <c r="R9" s="131" t="s">
        <v>40</v>
      </c>
      <c r="S9" s="131" t="s">
        <v>20</v>
      </c>
      <c r="T9" s="131" t="s">
        <v>20</v>
      </c>
      <c r="U9" s="131" t="s">
        <v>20</v>
      </c>
      <c r="V9" s="131" t="s">
        <v>80</v>
      </c>
      <c r="W9" s="131" t="s">
        <v>20</v>
      </c>
      <c r="X9" s="133">
        <v>2</v>
      </c>
      <c r="Y9" s="133">
        <v>3</v>
      </c>
      <c r="Z9" s="131" t="s">
        <v>349</v>
      </c>
      <c r="AA9" s="131" t="s">
        <v>7</v>
      </c>
      <c r="AB9" s="131"/>
      <c r="AC9" s="131" t="s">
        <v>7</v>
      </c>
      <c r="AD9" s="131"/>
      <c r="AE9" s="131" t="s">
        <v>9</v>
      </c>
      <c r="AF9" s="131" t="s">
        <v>132</v>
      </c>
      <c r="AG9" s="131" t="s">
        <v>34</v>
      </c>
      <c r="AH9" s="131" t="s">
        <v>7</v>
      </c>
      <c r="AI9" s="131"/>
      <c r="AJ9" s="133">
        <v>0</v>
      </c>
      <c r="AK9" s="131">
        <v>0</v>
      </c>
      <c r="AL9" s="133">
        <v>0</v>
      </c>
      <c r="AM9" s="131">
        <v>0</v>
      </c>
      <c r="AN9" s="133">
        <v>7</v>
      </c>
      <c r="AO9" s="131">
        <v>150</v>
      </c>
      <c r="AP9" s="131">
        <v>360</v>
      </c>
      <c r="AQ9" s="133">
        <v>3</v>
      </c>
      <c r="AR9" s="133">
        <v>2</v>
      </c>
      <c r="AS9" s="133">
        <v>3</v>
      </c>
      <c r="AT9" s="133">
        <v>1</v>
      </c>
      <c r="AU9" s="133">
        <v>2</v>
      </c>
      <c r="AV9" s="133">
        <v>1</v>
      </c>
      <c r="AW9" s="133">
        <v>4</v>
      </c>
      <c r="AX9" s="133">
        <v>2</v>
      </c>
      <c r="AY9" s="133">
        <v>2</v>
      </c>
      <c r="AZ9" s="133">
        <v>3</v>
      </c>
      <c r="BA9" s="133">
        <v>3</v>
      </c>
      <c r="BB9" s="133">
        <v>4</v>
      </c>
      <c r="BC9" s="133">
        <v>2</v>
      </c>
      <c r="BD9" s="133">
        <v>1</v>
      </c>
      <c r="BE9" s="133">
        <v>2</v>
      </c>
      <c r="BF9" s="133">
        <v>2</v>
      </c>
      <c r="BG9" s="133">
        <v>3</v>
      </c>
      <c r="BH9" s="133">
        <v>1</v>
      </c>
      <c r="BI9" s="133">
        <v>3</v>
      </c>
      <c r="BJ9" s="133">
        <v>2</v>
      </c>
      <c r="BK9" s="133">
        <v>3</v>
      </c>
      <c r="BL9" s="133">
        <v>0</v>
      </c>
      <c r="BM9" s="133">
        <v>2</v>
      </c>
      <c r="BN9" s="133">
        <v>0</v>
      </c>
      <c r="BO9" s="133">
        <v>1</v>
      </c>
      <c r="BP9" s="133">
        <v>0</v>
      </c>
      <c r="BQ9" s="133">
        <v>0</v>
      </c>
      <c r="BR9" s="133">
        <v>1</v>
      </c>
      <c r="BS9" s="133">
        <v>3</v>
      </c>
      <c r="BT9" s="133">
        <v>3</v>
      </c>
      <c r="BU9" s="133">
        <v>1</v>
      </c>
      <c r="BV9" s="133">
        <v>1</v>
      </c>
      <c r="BW9" s="133">
        <v>2</v>
      </c>
      <c r="BX9" s="133">
        <v>1</v>
      </c>
      <c r="BY9" s="133">
        <v>2</v>
      </c>
      <c r="BZ9" s="133">
        <v>0</v>
      </c>
      <c r="CA9" s="133">
        <v>1</v>
      </c>
      <c r="CB9" s="133">
        <v>2</v>
      </c>
      <c r="CC9" s="133">
        <v>0</v>
      </c>
      <c r="CD9" s="133">
        <v>1</v>
      </c>
      <c r="CE9" s="133">
        <v>0</v>
      </c>
      <c r="CF9" s="133">
        <v>3</v>
      </c>
      <c r="CG9" s="133">
        <v>0</v>
      </c>
      <c r="CH9" s="133">
        <v>1</v>
      </c>
      <c r="CI9" s="133">
        <v>0</v>
      </c>
      <c r="CJ9" s="133">
        <v>1</v>
      </c>
      <c r="CK9" s="133">
        <v>4</v>
      </c>
      <c r="CL9" s="133">
        <v>1</v>
      </c>
      <c r="CM9" s="133">
        <v>2</v>
      </c>
      <c r="CN9" s="133">
        <v>0</v>
      </c>
      <c r="CO9" s="133">
        <v>0</v>
      </c>
      <c r="CP9" s="133">
        <v>1</v>
      </c>
      <c r="CQ9" s="133">
        <v>0</v>
      </c>
      <c r="CR9" s="133">
        <v>1</v>
      </c>
      <c r="CS9" s="133">
        <v>1</v>
      </c>
      <c r="CT9" s="133">
        <v>3</v>
      </c>
      <c r="CU9" s="133">
        <v>1</v>
      </c>
      <c r="CV9" s="133">
        <v>3</v>
      </c>
      <c r="CW9" s="133">
        <v>2</v>
      </c>
      <c r="CX9" s="133">
        <v>1</v>
      </c>
      <c r="CY9" s="133">
        <v>2</v>
      </c>
      <c r="CZ9" s="133">
        <v>1</v>
      </c>
      <c r="DA9" s="133">
        <v>1</v>
      </c>
      <c r="DB9" s="133">
        <v>1</v>
      </c>
      <c r="DC9" s="133">
        <v>1</v>
      </c>
      <c r="DD9" s="133">
        <v>1</v>
      </c>
      <c r="DE9" s="133">
        <v>1</v>
      </c>
      <c r="DF9" s="133">
        <v>2</v>
      </c>
      <c r="DG9" s="133">
        <v>1</v>
      </c>
      <c r="DH9" s="133">
        <v>1</v>
      </c>
      <c r="DI9" s="133">
        <v>3</v>
      </c>
      <c r="DJ9" s="133">
        <v>2</v>
      </c>
      <c r="DK9" s="133">
        <v>3</v>
      </c>
      <c r="DL9" s="133">
        <v>2</v>
      </c>
      <c r="DM9" s="133">
        <v>1</v>
      </c>
      <c r="DN9" s="133">
        <v>1</v>
      </c>
      <c r="DO9" s="133">
        <v>1</v>
      </c>
      <c r="DP9" s="134">
        <v>0.41666666666666669</v>
      </c>
      <c r="DQ9" s="133">
        <v>30</v>
      </c>
      <c r="DR9" s="134">
        <v>0.27083333333333331</v>
      </c>
      <c r="DS9" s="133">
        <v>7</v>
      </c>
      <c r="DT9" s="131" t="s">
        <v>103</v>
      </c>
      <c r="DU9" s="131" t="s">
        <v>103</v>
      </c>
      <c r="DV9" s="131" t="s">
        <v>26</v>
      </c>
      <c r="DW9" s="131" t="s">
        <v>26</v>
      </c>
      <c r="DX9" s="131" t="s">
        <v>26</v>
      </c>
      <c r="DY9" s="131" t="s">
        <v>26</v>
      </c>
      <c r="DZ9" s="131" t="s">
        <v>26</v>
      </c>
      <c r="EA9" s="131" t="s">
        <v>26</v>
      </c>
      <c r="EB9" s="131" t="s">
        <v>26</v>
      </c>
      <c r="EC9" s="131" t="s">
        <v>2228</v>
      </c>
      <c r="ED9" s="131" t="s">
        <v>25</v>
      </c>
      <c r="EE9" s="131" t="s">
        <v>25</v>
      </c>
      <c r="EF9" s="131" t="s">
        <v>24</v>
      </c>
      <c r="EG9" s="131" t="s">
        <v>100</v>
      </c>
      <c r="EH9" s="133">
        <v>90</v>
      </c>
      <c r="EI9" s="131" t="s">
        <v>7</v>
      </c>
      <c r="EJ9" s="131" t="s">
        <v>9</v>
      </c>
      <c r="EK9" s="131" t="s">
        <v>2229</v>
      </c>
      <c r="EL9" s="131" t="s">
        <v>60</v>
      </c>
      <c r="EM9" s="131" t="s">
        <v>21</v>
      </c>
      <c r="EN9" s="133">
        <v>5</v>
      </c>
      <c r="EO9" s="133">
        <v>3</v>
      </c>
      <c r="EP9" s="133">
        <v>4</v>
      </c>
      <c r="EQ9" s="133">
        <v>4</v>
      </c>
      <c r="ER9" s="131" t="s">
        <v>20</v>
      </c>
      <c r="ES9" s="131" t="s">
        <v>16</v>
      </c>
      <c r="ET9" s="131" t="s">
        <v>1346</v>
      </c>
      <c r="EU9" s="131" t="s">
        <v>18</v>
      </c>
      <c r="EV9" s="131" t="s">
        <v>19</v>
      </c>
      <c r="EW9" s="133">
        <v>2</v>
      </c>
      <c r="EX9" s="133">
        <v>3</v>
      </c>
      <c r="EY9" s="133">
        <v>3</v>
      </c>
      <c r="EZ9" s="133">
        <v>5</v>
      </c>
      <c r="FA9" s="131"/>
      <c r="FB9" s="131" t="s">
        <v>14</v>
      </c>
      <c r="FC9" s="131" t="s">
        <v>7</v>
      </c>
      <c r="FD9" s="131" t="s">
        <v>94</v>
      </c>
      <c r="FE9" s="131" t="s">
        <v>14</v>
      </c>
      <c r="FF9" s="131" t="s">
        <v>7</v>
      </c>
      <c r="FG9" s="131" t="s">
        <v>7</v>
      </c>
      <c r="FH9" s="131" t="s">
        <v>7</v>
      </c>
      <c r="FI9" s="131" t="s">
        <v>12</v>
      </c>
      <c r="FJ9" s="131" t="s">
        <v>57</v>
      </c>
      <c r="FK9" s="131" t="s">
        <v>9</v>
      </c>
      <c r="FL9" s="131" t="s">
        <v>7</v>
      </c>
      <c r="FM9" s="133">
        <v>0</v>
      </c>
      <c r="FN9" s="131" t="s">
        <v>580</v>
      </c>
      <c r="FO9" s="131" t="s">
        <v>9</v>
      </c>
      <c r="FP9" s="131" t="s">
        <v>9</v>
      </c>
      <c r="FQ9" s="131" t="s">
        <v>9</v>
      </c>
      <c r="FR9" s="131" t="s">
        <v>8</v>
      </c>
      <c r="FS9" s="131" t="s">
        <v>9</v>
      </c>
      <c r="FT9" s="131" t="s">
        <v>7</v>
      </c>
      <c r="FU9" s="131"/>
      <c r="FV9" s="131" t="s">
        <v>7</v>
      </c>
      <c r="FW9" s="131" t="s">
        <v>7</v>
      </c>
      <c r="FX9" s="131" t="s">
        <v>337</v>
      </c>
      <c r="FY9" s="131"/>
      <c r="FZ9" s="131"/>
      <c r="GA9" s="131"/>
      <c r="GB9" s="133">
        <v>4</v>
      </c>
      <c r="GC9" s="131"/>
      <c r="GD9" s="131"/>
      <c r="GE9" s="131"/>
      <c r="GF9" s="131"/>
      <c r="GG9" s="131" t="s">
        <v>5</v>
      </c>
      <c r="GH9" s="131"/>
      <c r="GI9" s="131"/>
      <c r="GJ9" s="131"/>
      <c r="GK9" s="131"/>
      <c r="GL9" s="131"/>
      <c r="GM9" s="131"/>
      <c r="GN9" s="131"/>
      <c r="GO9" s="131" t="s">
        <v>4</v>
      </c>
      <c r="GP9" s="131"/>
      <c r="GQ9" s="131"/>
      <c r="GR9" s="131"/>
      <c r="GS9" s="131" t="s">
        <v>336</v>
      </c>
      <c r="GT9" s="131"/>
      <c r="GU9" s="131" t="s">
        <v>356</v>
      </c>
      <c r="GV9" s="131" t="s">
        <v>355</v>
      </c>
      <c r="GW9" s="131" t="s">
        <v>1</v>
      </c>
      <c r="GX9" s="131"/>
      <c r="GY9" s="131"/>
      <c r="GZ9" s="131"/>
      <c r="HA9" s="131"/>
      <c r="HB9" s="131"/>
      <c r="HC9" s="131"/>
      <c r="HD9" s="131"/>
      <c r="HE9" s="131"/>
      <c r="HF9" s="131"/>
      <c r="HG9" s="131"/>
      <c r="HH9" s="131"/>
      <c r="HI9" s="131"/>
      <c r="HJ9" s="131"/>
      <c r="HK9" s="131"/>
      <c r="HL9" s="131"/>
      <c r="HM9">
        <f t="shared" si="0"/>
        <v>28</v>
      </c>
      <c r="HN9">
        <f t="shared" si="1"/>
        <v>5</v>
      </c>
      <c r="HO9">
        <f t="shared" si="2"/>
        <v>9</v>
      </c>
      <c r="HP9" s="1">
        <f t="shared" si="3"/>
        <v>5</v>
      </c>
      <c r="HQ9" s="1">
        <f t="shared" si="4"/>
        <v>15</v>
      </c>
      <c r="HR9" s="1">
        <f t="shared" si="5"/>
        <v>1</v>
      </c>
      <c r="HS9" s="1">
        <f t="shared" si="6"/>
        <v>8</v>
      </c>
      <c r="HT9" s="1">
        <f t="shared" si="7"/>
        <v>48</v>
      </c>
      <c r="HU9" s="1">
        <f t="shared" si="8"/>
        <v>2625</v>
      </c>
      <c r="HV9">
        <v>1</v>
      </c>
      <c r="HW9">
        <v>1</v>
      </c>
      <c r="HX9">
        <v>1</v>
      </c>
      <c r="HY9">
        <v>3</v>
      </c>
      <c r="HZ9">
        <v>1</v>
      </c>
      <c r="IA9">
        <v>1</v>
      </c>
      <c r="IB9">
        <v>1</v>
      </c>
      <c r="IC9">
        <v>9</v>
      </c>
    </row>
    <row r="10" spans="1:237" ht="15" thickBot="1" x14ac:dyDescent="0.4">
      <c r="A10" s="132">
        <v>44107.803969907407</v>
      </c>
      <c r="B10" s="131" t="s">
        <v>2567</v>
      </c>
      <c r="C10" s="2"/>
      <c r="D10" s="131"/>
      <c r="E10" s="131" t="s">
        <v>2194</v>
      </c>
      <c r="F10" s="131" t="s">
        <v>2195</v>
      </c>
      <c r="G10" s="131" t="s">
        <v>2194</v>
      </c>
      <c r="H10" s="131" t="s">
        <v>2195</v>
      </c>
      <c r="I10" s="131" t="s">
        <v>9</v>
      </c>
      <c r="J10" s="131" t="s">
        <v>7</v>
      </c>
      <c r="K10" s="131" t="s">
        <v>2196</v>
      </c>
      <c r="L10" s="131" t="s">
        <v>7</v>
      </c>
      <c r="M10" s="131"/>
      <c r="N10" s="131" t="s">
        <v>7</v>
      </c>
      <c r="O10" s="131"/>
      <c r="P10" s="131"/>
      <c r="Q10" s="131" t="s">
        <v>20</v>
      </c>
      <c r="R10" s="131" t="s">
        <v>40</v>
      </c>
      <c r="S10" s="131" t="s">
        <v>20</v>
      </c>
      <c r="T10" s="131" t="s">
        <v>20</v>
      </c>
      <c r="U10" s="131" t="s">
        <v>20</v>
      </c>
      <c r="V10" s="131" t="s">
        <v>134</v>
      </c>
      <c r="W10" s="131" t="s">
        <v>20</v>
      </c>
      <c r="X10" s="131" t="s">
        <v>79</v>
      </c>
      <c r="Y10" s="131" t="s">
        <v>79</v>
      </c>
      <c r="Z10" s="131" t="s">
        <v>115</v>
      </c>
      <c r="AA10" s="131" t="s">
        <v>7</v>
      </c>
      <c r="AB10" s="131"/>
      <c r="AC10" s="131" t="s">
        <v>7</v>
      </c>
      <c r="AD10" s="131" t="s">
        <v>2197</v>
      </c>
      <c r="AE10" s="131" t="s">
        <v>9</v>
      </c>
      <c r="AF10" s="131" t="s">
        <v>35</v>
      </c>
      <c r="AG10" s="131" t="s">
        <v>34</v>
      </c>
      <c r="AH10" s="131" t="s">
        <v>9</v>
      </c>
      <c r="AI10" s="131" t="s">
        <v>2198</v>
      </c>
      <c r="AJ10" s="133">
        <v>0</v>
      </c>
      <c r="AK10" s="133">
        <v>0</v>
      </c>
      <c r="AL10" s="133">
        <v>0</v>
      </c>
      <c r="AM10" s="133">
        <v>0</v>
      </c>
      <c r="AN10" s="133">
        <v>2</v>
      </c>
      <c r="AO10" s="131">
        <v>60</v>
      </c>
      <c r="AP10" s="131">
        <v>720</v>
      </c>
      <c r="AQ10" s="133">
        <v>2</v>
      </c>
      <c r="AR10" s="133">
        <v>1</v>
      </c>
      <c r="AS10" s="133">
        <v>4</v>
      </c>
      <c r="AT10" s="133">
        <v>4</v>
      </c>
      <c r="AU10" s="133">
        <v>1</v>
      </c>
      <c r="AV10" s="133">
        <v>4</v>
      </c>
      <c r="AW10" s="133">
        <v>4</v>
      </c>
      <c r="AX10" s="133">
        <v>2</v>
      </c>
      <c r="AY10" s="133">
        <v>4</v>
      </c>
      <c r="AZ10" s="133">
        <v>1</v>
      </c>
      <c r="BA10" s="133">
        <v>2</v>
      </c>
      <c r="BB10" s="133">
        <v>4</v>
      </c>
      <c r="BC10" s="133">
        <v>4</v>
      </c>
      <c r="BD10" s="133">
        <v>4</v>
      </c>
      <c r="BE10" s="133">
        <v>1</v>
      </c>
      <c r="BF10" s="133">
        <v>1</v>
      </c>
      <c r="BG10" s="133">
        <v>4</v>
      </c>
      <c r="BH10" s="133">
        <v>2</v>
      </c>
      <c r="BI10" s="133">
        <v>1</v>
      </c>
      <c r="BJ10" s="133">
        <v>2</v>
      </c>
      <c r="BK10" s="133">
        <v>4</v>
      </c>
      <c r="BL10" s="133">
        <v>1</v>
      </c>
      <c r="BM10" s="133">
        <v>4</v>
      </c>
      <c r="BN10" s="133">
        <v>4</v>
      </c>
      <c r="BO10" s="133">
        <v>1</v>
      </c>
      <c r="BP10" s="133">
        <v>2</v>
      </c>
      <c r="BQ10" s="133">
        <v>1</v>
      </c>
      <c r="BR10" s="133">
        <v>4</v>
      </c>
      <c r="BS10" s="133">
        <v>0</v>
      </c>
      <c r="BT10" s="133">
        <v>4</v>
      </c>
      <c r="BU10" s="133">
        <v>2</v>
      </c>
      <c r="BV10" s="133">
        <v>3</v>
      </c>
      <c r="BW10" s="133">
        <v>0</v>
      </c>
      <c r="BX10" s="133">
        <v>2</v>
      </c>
      <c r="BY10" s="133">
        <v>2</v>
      </c>
      <c r="BZ10" s="133">
        <v>2</v>
      </c>
      <c r="CA10" s="133">
        <v>3</v>
      </c>
      <c r="CB10" s="133">
        <v>4</v>
      </c>
      <c r="CC10" s="133">
        <v>4</v>
      </c>
      <c r="CD10" s="133">
        <v>4</v>
      </c>
      <c r="CE10" s="133">
        <v>1</v>
      </c>
      <c r="CF10" s="133">
        <v>4</v>
      </c>
      <c r="CG10" s="133">
        <v>3</v>
      </c>
      <c r="CH10" s="133">
        <v>1</v>
      </c>
      <c r="CI10" s="133">
        <v>1</v>
      </c>
      <c r="CJ10" s="133">
        <v>4</v>
      </c>
      <c r="CK10" s="133">
        <v>4</v>
      </c>
      <c r="CL10" s="133">
        <v>4</v>
      </c>
      <c r="CM10" s="133">
        <v>4</v>
      </c>
      <c r="CN10" s="133">
        <v>4</v>
      </c>
      <c r="CO10" s="133">
        <v>1</v>
      </c>
      <c r="CP10" s="133">
        <v>0</v>
      </c>
      <c r="CQ10" s="133">
        <v>1</v>
      </c>
      <c r="CR10" s="133">
        <v>1</v>
      </c>
      <c r="CS10" s="133">
        <v>0</v>
      </c>
      <c r="CT10" s="133">
        <v>4</v>
      </c>
      <c r="CU10" s="133">
        <v>4</v>
      </c>
      <c r="CV10" s="133">
        <v>2</v>
      </c>
      <c r="CW10" s="133">
        <v>2</v>
      </c>
      <c r="CX10" s="133">
        <v>2</v>
      </c>
      <c r="CY10" s="133">
        <v>2</v>
      </c>
      <c r="CZ10" s="133">
        <v>2</v>
      </c>
      <c r="DA10" s="133">
        <v>3</v>
      </c>
      <c r="DB10" s="133">
        <v>2</v>
      </c>
      <c r="DC10" s="133">
        <v>2</v>
      </c>
      <c r="DD10" s="133">
        <v>2</v>
      </c>
      <c r="DE10" s="133">
        <v>2</v>
      </c>
      <c r="DF10" s="133">
        <v>2</v>
      </c>
      <c r="DG10" s="133">
        <v>4</v>
      </c>
      <c r="DH10" s="133">
        <v>2</v>
      </c>
      <c r="DI10" s="133">
        <v>2</v>
      </c>
      <c r="DJ10" s="133">
        <v>2</v>
      </c>
      <c r="DK10" s="133">
        <v>2</v>
      </c>
      <c r="DL10" s="133">
        <v>4</v>
      </c>
      <c r="DM10" s="133">
        <v>4</v>
      </c>
      <c r="DN10" s="133">
        <v>2</v>
      </c>
      <c r="DO10" s="133">
        <v>3</v>
      </c>
      <c r="DP10" s="131" t="s">
        <v>2199</v>
      </c>
      <c r="DQ10" s="133">
        <v>240</v>
      </c>
      <c r="DR10" s="134">
        <v>0.33333333333333331</v>
      </c>
      <c r="DS10" s="133">
        <v>5</v>
      </c>
      <c r="DT10" s="131" t="s">
        <v>68</v>
      </c>
      <c r="DU10" s="131" t="s">
        <v>68</v>
      </c>
      <c r="DV10" s="131" t="s">
        <v>68</v>
      </c>
      <c r="DW10" s="131" t="s">
        <v>68</v>
      </c>
      <c r="DX10" s="131" t="s">
        <v>26</v>
      </c>
      <c r="DY10" s="131" t="s">
        <v>69</v>
      </c>
      <c r="DZ10" s="131" t="s">
        <v>69</v>
      </c>
      <c r="EA10" s="131" t="s">
        <v>69</v>
      </c>
      <c r="EB10" s="131" t="s">
        <v>69</v>
      </c>
      <c r="EC10" s="131" t="s">
        <v>2200</v>
      </c>
      <c r="ED10" s="131" t="s">
        <v>26</v>
      </c>
      <c r="EE10" s="131" t="s">
        <v>125</v>
      </c>
      <c r="EF10" s="131" t="s">
        <v>101</v>
      </c>
      <c r="EG10" s="131" t="s">
        <v>146</v>
      </c>
      <c r="EH10" s="133">
        <v>120</v>
      </c>
      <c r="EI10" s="131" t="s">
        <v>9</v>
      </c>
      <c r="EJ10" s="131" t="s">
        <v>9</v>
      </c>
      <c r="EK10" s="131" t="s">
        <v>2201</v>
      </c>
      <c r="EL10" s="131" t="s">
        <v>60</v>
      </c>
      <c r="EM10" s="131" t="s">
        <v>21</v>
      </c>
      <c r="EN10" s="133">
        <v>5</v>
      </c>
      <c r="EO10" s="133">
        <v>1</v>
      </c>
      <c r="EP10" s="133">
        <v>5</v>
      </c>
      <c r="EQ10" s="133">
        <v>1</v>
      </c>
      <c r="ER10" s="131" t="s">
        <v>20</v>
      </c>
      <c r="ES10" s="131" t="s">
        <v>20</v>
      </c>
      <c r="ET10" s="131" t="s">
        <v>20</v>
      </c>
      <c r="EU10" s="131" t="s">
        <v>16</v>
      </c>
      <c r="EV10" s="131" t="s">
        <v>1346</v>
      </c>
      <c r="EW10" s="133">
        <v>1</v>
      </c>
      <c r="EX10" s="133">
        <v>3</v>
      </c>
      <c r="EY10" s="133">
        <v>5</v>
      </c>
      <c r="EZ10" s="133">
        <v>5</v>
      </c>
      <c r="FA10" s="131" t="s">
        <v>2202</v>
      </c>
      <c r="FB10" s="131" t="s">
        <v>14</v>
      </c>
      <c r="FC10" s="131" t="s">
        <v>7</v>
      </c>
      <c r="FD10" s="131" t="s">
        <v>58</v>
      </c>
      <c r="FE10" s="131" t="s">
        <v>58</v>
      </c>
      <c r="FF10" s="131" t="s">
        <v>13</v>
      </c>
      <c r="FG10" s="131" t="s">
        <v>13</v>
      </c>
      <c r="FH10" s="131" t="s">
        <v>7</v>
      </c>
      <c r="FI10" s="131" t="s">
        <v>143</v>
      </c>
      <c r="FJ10" s="131" t="s">
        <v>92</v>
      </c>
      <c r="FK10" s="131" t="s">
        <v>9</v>
      </c>
      <c r="FL10" s="131" t="s">
        <v>7</v>
      </c>
      <c r="FM10" s="131"/>
      <c r="FN10" s="131" t="s">
        <v>2203</v>
      </c>
      <c r="FO10" s="131" t="s">
        <v>9</v>
      </c>
      <c r="FP10" s="131" t="s">
        <v>9</v>
      </c>
      <c r="FQ10" s="131" t="s">
        <v>7</v>
      </c>
      <c r="FR10" s="131"/>
      <c r="FS10" s="131" t="s">
        <v>9</v>
      </c>
      <c r="FT10" s="131" t="s">
        <v>9</v>
      </c>
      <c r="FU10" s="131" t="s">
        <v>2204</v>
      </c>
      <c r="FV10" s="131" t="s">
        <v>7</v>
      </c>
      <c r="FW10" s="131" t="s">
        <v>7</v>
      </c>
      <c r="FX10" s="131" t="s">
        <v>121</v>
      </c>
      <c r="FY10" s="133">
        <v>5</v>
      </c>
      <c r="FZ10" s="131"/>
      <c r="GA10" s="131"/>
      <c r="GB10" s="131"/>
      <c r="GC10" s="131"/>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c r="GZ10" s="131"/>
      <c r="HA10" s="131"/>
      <c r="HB10" s="131"/>
      <c r="HC10" s="131"/>
      <c r="HD10" s="131"/>
      <c r="HE10" s="131" t="s">
        <v>158</v>
      </c>
      <c r="HF10" s="131" t="s">
        <v>1</v>
      </c>
      <c r="HG10" s="131" t="s">
        <v>1</v>
      </c>
      <c r="HH10" s="131"/>
      <c r="HI10" s="131" t="s">
        <v>1</v>
      </c>
      <c r="HJ10" s="131"/>
      <c r="HK10" s="131"/>
      <c r="HL10" s="131"/>
      <c r="HM10">
        <f t="shared" si="0"/>
        <v>46</v>
      </c>
      <c r="HN10">
        <f t="shared" si="1"/>
        <v>14</v>
      </c>
      <c r="HO10">
        <f t="shared" si="2"/>
        <v>2</v>
      </c>
      <c r="HP10" s="1">
        <f t="shared" si="3"/>
        <v>25</v>
      </c>
      <c r="HQ10" s="1">
        <f t="shared" si="4"/>
        <v>20</v>
      </c>
      <c r="HR10" s="1">
        <f t="shared" si="5"/>
        <v>11</v>
      </c>
      <c r="HS10" s="1">
        <f t="shared" si="6"/>
        <v>20</v>
      </c>
      <c r="HT10" s="1">
        <f t="shared" si="7"/>
        <v>74</v>
      </c>
      <c r="HU10" s="1">
        <f t="shared" si="8"/>
        <v>300</v>
      </c>
      <c r="HV10">
        <v>3</v>
      </c>
      <c r="HW10">
        <v>3</v>
      </c>
      <c r="HX10">
        <v>2</v>
      </c>
      <c r="HY10">
        <v>1</v>
      </c>
      <c r="HZ10">
        <v>2</v>
      </c>
      <c r="IA10">
        <v>0</v>
      </c>
      <c r="IB10">
        <v>2</v>
      </c>
      <c r="IC10">
        <v>13</v>
      </c>
    </row>
    <row r="11" spans="1:237" ht="15" thickBot="1" x14ac:dyDescent="0.4">
      <c r="A11" s="132">
        <v>44107.696886574071</v>
      </c>
      <c r="B11" s="131" t="s">
        <v>2568</v>
      </c>
      <c r="C11" s="2"/>
      <c r="D11" s="131"/>
      <c r="E11" s="131" t="s">
        <v>1835</v>
      </c>
      <c r="F11" s="131" t="s">
        <v>2184</v>
      </c>
      <c r="G11" s="131" t="s">
        <v>1835</v>
      </c>
      <c r="H11" s="131" t="s">
        <v>2184</v>
      </c>
      <c r="I11" s="131" t="s">
        <v>9</v>
      </c>
      <c r="J11" s="131" t="s">
        <v>7</v>
      </c>
      <c r="K11" s="131"/>
      <c r="L11" s="131" t="s">
        <v>7</v>
      </c>
      <c r="M11" s="131"/>
      <c r="N11" s="131" t="s">
        <v>7</v>
      </c>
      <c r="O11" s="131"/>
      <c r="P11" s="131"/>
      <c r="Q11" s="131" t="s">
        <v>20</v>
      </c>
      <c r="R11" s="131" t="s">
        <v>988</v>
      </c>
      <c r="S11" s="131" t="s">
        <v>20</v>
      </c>
      <c r="T11" s="131" t="s">
        <v>20</v>
      </c>
      <c r="U11" s="131" t="s">
        <v>20</v>
      </c>
      <c r="V11" s="131" t="s">
        <v>134</v>
      </c>
      <c r="W11" s="133">
        <v>1</v>
      </c>
      <c r="X11" s="133">
        <v>1</v>
      </c>
      <c r="Y11" s="133">
        <v>1</v>
      </c>
      <c r="Z11" s="131" t="s">
        <v>38</v>
      </c>
      <c r="AA11" s="131" t="s">
        <v>9</v>
      </c>
      <c r="AB11" s="131" t="s">
        <v>2185</v>
      </c>
      <c r="AC11" s="131" t="s">
        <v>7</v>
      </c>
      <c r="AD11" s="131"/>
      <c r="AE11" s="131" t="s">
        <v>9</v>
      </c>
      <c r="AF11" s="131" t="s">
        <v>112</v>
      </c>
      <c r="AG11" s="131" t="s">
        <v>256</v>
      </c>
      <c r="AH11" s="131" t="s">
        <v>7</v>
      </c>
      <c r="AI11" s="131"/>
      <c r="AJ11" s="133">
        <v>3</v>
      </c>
      <c r="AK11" s="131">
        <v>60</v>
      </c>
      <c r="AL11" s="133">
        <v>3</v>
      </c>
      <c r="AM11" s="131">
        <v>30</v>
      </c>
      <c r="AN11" s="133">
        <v>5</v>
      </c>
      <c r="AO11" s="131">
        <v>20</v>
      </c>
      <c r="AP11" s="131">
        <v>240</v>
      </c>
      <c r="AQ11" s="133">
        <v>4</v>
      </c>
      <c r="AR11" s="133">
        <v>3</v>
      </c>
      <c r="AS11" s="133">
        <v>1</v>
      </c>
      <c r="AT11" s="133">
        <v>2</v>
      </c>
      <c r="AU11" s="133">
        <v>3</v>
      </c>
      <c r="AV11" s="133">
        <v>1</v>
      </c>
      <c r="AW11" s="133">
        <v>1</v>
      </c>
      <c r="AX11" s="133">
        <v>4</v>
      </c>
      <c r="AY11" s="133">
        <v>1</v>
      </c>
      <c r="AZ11" s="133">
        <v>4</v>
      </c>
      <c r="BA11" s="133">
        <v>3</v>
      </c>
      <c r="BB11" s="133">
        <v>1</v>
      </c>
      <c r="BC11" s="133">
        <v>1</v>
      </c>
      <c r="BD11" s="133">
        <v>2</v>
      </c>
      <c r="BE11" s="133">
        <v>3</v>
      </c>
      <c r="BF11" s="133">
        <v>4</v>
      </c>
      <c r="BG11" s="133">
        <v>1</v>
      </c>
      <c r="BH11" s="133">
        <v>1</v>
      </c>
      <c r="BI11" s="133">
        <v>3</v>
      </c>
      <c r="BJ11" s="133">
        <v>4</v>
      </c>
      <c r="BK11" s="133">
        <v>2</v>
      </c>
      <c r="BL11" s="133">
        <v>1</v>
      </c>
      <c r="BM11" s="133">
        <v>3</v>
      </c>
      <c r="BN11" s="133">
        <v>0</v>
      </c>
      <c r="BO11" s="133">
        <v>3</v>
      </c>
      <c r="BP11" s="133">
        <v>0</v>
      </c>
      <c r="BQ11" s="133">
        <v>1</v>
      </c>
      <c r="BR11" s="133">
        <v>0</v>
      </c>
      <c r="BS11" s="133">
        <v>3</v>
      </c>
      <c r="BT11" s="133">
        <v>0</v>
      </c>
      <c r="BU11" s="133">
        <v>0</v>
      </c>
      <c r="BV11" s="133">
        <v>0</v>
      </c>
      <c r="BW11" s="133">
        <v>3</v>
      </c>
      <c r="BX11" s="133">
        <v>0</v>
      </c>
      <c r="BY11" s="133">
        <v>0</v>
      </c>
      <c r="BZ11" s="133">
        <v>1</v>
      </c>
      <c r="CA11" s="133">
        <v>1</v>
      </c>
      <c r="CB11" s="133">
        <v>2</v>
      </c>
      <c r="CC11" s="133">
        <v>1</v>
      </c>
      <c r="CD11" s="133">
        <v>0</v>
      </c>
      <c r="CE11" s="133">
        <v>0</v>
      </c>
      <c r="CF11" s="133">
        <v>0</v>
      </c>
      <c r="CG11" s="133">
        <v>0</v>
      </c>
      <c r="CH11" s="133">
        <v>3</v>
      </c>
      <c r="CI11" s="133">
        <v>0</v>
      </c>
      <c r="CJ11" s="133">
        <v>3</v>
      </c>
      <c r="CK11" s="133">
        <v>1</v>
      </c>
      <c r="CL11" s="133">
        <v>0</v>
      </c>
      <c r="CM11" s="133">
        <v>0</v>
      </c>
      <c r="CN11" s="133">
        <v>0</v>
      </c>
      <c r="CO11" s="133">
        <v>0</v>
      </c>
      <c r="CP11" s="133">
        <v>2</v>
      </c>
      <c r="CQ11" s="133">
        <v>0</v>
      </c>
      <c r="CR11" s="133">
        <v>1</v>
      </c>
      <c r="CS11" s="133">
        <v>0</v>
      </c>
      <c r="CT11" s="133">
        <v>0</v>
      </c>
      <c r="CU11" s="133">
        <v>0</v>
      </c>
      <c r="CV11" s="133">
        <v>2</v>
      </c>
      <c r="CW11" s="133">
        <v>1</v>
      </c>
      <c r="CX11" s="133">
        <v>1</v>
      </c>
      <c r="CY11" s="133">
        <v>2</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1</v>
      </c>
      <c r="DO11" s="133">
        <v>1</v>
      </c>
      <c r="DP11" s="135">
        <v>0</v>
      </c>
      <c r="DQ11" s="131" t="s">
        <v>253</v>
      </c>
      <c r="DR11" s="131" t="s">
        <v>2186</v>
      </c>
      <c r="DS11" s="133">
        <v>5</v>
      </c>
      <c r="DT11" s="131" t="s">
        <v>103</v>
      </c>
      <c r="DU11" s="131" t="s">
        <v>26</v>
      </c>
      <c r="DV11" s="131" t="s">
        <v>103</v>
      </c>
      <c r="DW11" s="131" t="s">
        <v>26</v>
      </c>
      <c r="DX11" s="131" t="s">
        <v>26</v>
      </c>
      <c r="DY11" s="131" t="s">
        <v>103</v>
      </c>
      <c r="DZ11" s="131" t="s">
        <v>103</v>
      </c>
      <c r="EA11" s="131" t="s">
        <v>26</v>
      </c>
      <c r="EB11" s="131" t="s">
        <v>103</v>
      </c>
      <c r="EC11" s="131" t="s">
        <v>102</v>
      </c>
      <c r="ED11" s="131" t="s">
        <v>25</v>
      </c>
      <c r="EE11" s="131" t="s">
        <v>25</v>
      </c>
      <c r="EF11" s="131" t="s">
        <v>24</v>
      </c>
      <c r="EG11" s="131" t="s">
        <v>100</v>
      </c>
      <c r="EH11" s="133">
        <v>6</v>
      </c>
      <c r="EI11" s="131" t="s">
        <v>7</v>
      </c>
      <c r="EJ11" s="131" t="s">
        <v>7</v>
      </c>
      <c r="EK11" s="131"/>
      <c r="EL11" s="131" t="s">
        <v>60</v>
      </c>
      <c r="EM11" s="131" t="s">
        <v>21</v>
      </c>
      <c r="EN11" s="133">
        <v>3</v>
      </c>
      <c r="EO11" s="133">
        <v>2</v>
      </c>
      <c r="EP11" s="133">
        <v>2</v>
      </c>
      <c r="EQ11" s="133">
        <v>2</v>
      </c>
      <c r="ER11" s="131" t="s">
        <v>1346</v>
      </c>
      <c r="ES11" s="131" t="s">
        <v>20</v>
      </c>
      <c r="ET11" s="131" t="s">
        <v>19</v>
      </c>
      <c r="EU11" s="131" t="s">
        <v>16</v>
      </c>
      <c r="EV11" s="131" t="s">
        <v>18</v>
      </c>
      <c r="EW11" s="133">
        <v>2</v>
      </c>
      <c r="EX11" s="133">
        <v>2</v>
      </c>
      <c r="EY11" s="133">
        <v>1</v>
      </c>
      <c r="EZ11" s="133">
        <v>4</v>
      </c>
      <c r="FA11" s="131" t="s">
        <v>2187</v>
      </c>
      <c r="FB11" s="131" t="s">
        <v>427</v>
      </c>
      <c r="FC11" s="131" t="s">
        <v>7</v>
      </c>
      <c r="FD11" s="131" t="s">
        <v>14</v>
      </c>
      <c r="FE11" s="131" t="s">
        <v>94</v>
      </c>
      <c r="FF11" s="131" t="s">
        <v>9</v>
      </c>
      <c r="FG11" s="131" t="s">
        <v>7</v>
      </c>
      <c r="FH11" s="131" t="s">
        <v>7</v>
      </c>
      <c r="FI11" s="131" t="s">
        <v>12</v>
      </c>
      <c r="FJ11" s="131" t="s">
        <v>11</v>
      </c>
      <c r="FK11" s="131" t="s">
        <v>7</v>
      </c>
      <c r="FL11" s="131" t="s">
        <v>7</v>
      </c>
      <c r="FM11" s="131"/>
      <c r="FN11" s="131" t="s">
        <v>2188</v>
      </c>
      <c r="FO11" s="131" t="s">
        <v>7</v>
      </c>
      <c r="FP11" s="131" t="s">
        <v>7</v>
      </c>
      <c r="FQ11" s="131" t="s">
        <v>9</v>
      </c>
      <c r="FR11" s="131" t="s">
        <v>8</v>
      </c>
      <c r="FS11" s="131" t="s">
        <v>7</v>
      </c>
      <c r="FT11" s="131" t="s">
        <v>7</v>
      </c>
      <c r="FU11" s="131"/>
      <c r="FV11" s="131"/>
      <c r="FW11" s="131"/>
      <c r="FX11" s="131" t="s">
        <v>308</v>
      </c>
      <c r="FY11" s="131"/>
      <c r="FZ11" s="131"/>
      <c r="GA11" s="133">
        <v>8</v>
      </c>
      <c r="GB11" s="131"/>
      <c r="GC11" s="131"/>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t="s">
        <v>141</v>
      </c>
      <c r="HB11" s="131"/>
      <c r="HC11" s="131" t="s">
        <v>293</v>
      </c>
      <c r="HD11" s="131" t="s">
        <v>1</v>
      </c>
      <c r="HE11" s="131" t="s">
        <v>1</v>
      </c>
      <c r="HF11" s="131"/>
      <c r="HG11" s="131"/>
      <c r="HH11" s="131"/>
      <c r="HI11" s="131"/>
      <c r="HJ11" s="131"/>
      <c r="HK11" s="131"/>
      <c r="HL11" s="131"/>
      <c r="HM11">
        <f t="shared" si="0"/>
        <v>20</v>
      </c>
      <c r="HN11">
        <f t="shared" si="1"/>
        <v>2</v>
      </c>
      <c r="HO11">
        <f t="shared" si="2"/>
        <v>14</v>
      </c>
      <c r="HP11" s="1">
        <f t="shared" si="3"/>
        <v>0</v>
      </c>
      <c r="HQ11" s="1">
        <f t="shared" si="4"/>
        <v>4</v>
      </c>
      <c r="HR11" s="1">
        <f t="shared" si="5"/>
        <v>3</v>
      </c>
      <c r="HS11" s="1">
        <f t="shared" si="6"/>
        <v>8</v>
      </c>
      <c r="HT11" s="1">
        <f t="shared" si="7"/>
        <v>27</v>
      </c>
      <c r="HU11" s="1">
        <f t="shared" si="8"/>
        <v>2050</v>
      </c>
      <c r="HV11">
        <v>1</v>
      </c>
      <c r="HW11">
        <v>1</v>
      </c>
      <c r="HX11">
        <v>2</v>
      </c>
      <c r="HY11">
        <v>0</v>
      </c>
      <c r="HZ11">
        <v>1</v>
      </c>
      <c r="IA11">
        <v>1</v>
      </c>
      <c r="IB11">
        <v>1</v>
      </c>
      <c r="IC11">
        <v>7</v>
      </c>
    </row>
    <row r="12" spans="1:237" ht="15" thickBot="1" x14ac:dyDescent="0.4">
      <c r="A12" s="132">
        <v>44109.372835648152</v>
      </c>
      <c r="B12" s="131" t="s">
        <v>2573</v>
      </c>
      <c r="C12" s="2"/>
      <c r="D12" s="131"/>
      <c r="E12" s="131" t="s">
        <v>50</v>
      </c>
      <c r="F12" s="131" t="s">
        <v>1824</v>
      </c>
      <c r="G12" s="131" t="s">
        <v>50</v>
      </c>
      <c r="H12" s="131" t="s">
        <v>1824</v>
      </c>
      <c r="I12" s="131" t="s">
        <v>9</v>
      </c>
      <c r="J12" s="131" t="s">
        <v>7</v>
      </c>
      <c r="K12" s="131"/>
      <c r="L12" s="131" t="s">
        <v>7</v>
      </c>
      <c r="M12" s="131"/>
      <c r="N12" s="131" t="s">
        <v>7</v>
      </c>
      <c r="O12" s="131"/>
      <c r="P12" s="131"/>
      <c r="Q12" s="131" t="s">
        <v>20</v>
      </c>
      <c r="R12" s="131" t="s">
        <v>40</v>
      </c>
      <c r="S12" s="131" t="s">
        <v>20</v>
      </c>
      <c r="T12" s="131" t="s">
        <v>20</v>
      </c>
      <c r="U12" s="133">
        <v>1</v>
      </c>
      <c r="V12" s="131" t="s">
        <v>39</v>
      </c>
      <c r="W12" s="133">
        <v>2</v>
      </c>
      <c r="X12" s="131" t="s">
        <v>20</v>
      </c>
      <c r="Y12" s="131" t="s">
        <v>20</v>
      </c>
      <c r="Z12" s="131" t="s">
        <v>38</v>
      </c>
      <c r="AA12" s="131" t="s">
        <v>7</v>
      </c>
      <c r="AB12" s="131"/>
      <c r="AC12" s="131" t="s">
        <v>7</v>
      </c>
      <c r="AD12" s="131"/>
      <c r="AE12" s="131" t="s">
        <v>9</v>
      </c>
      <c r="AF12" s="131" t="s">
        <v>132</v>
      </c>
      <c r="AG12" s="131" t="s">
        <v>256</v>
      </c>
      <c r="AH12" s="131" t="s">
        <v>7</v>
      </c>
      <c r="AI12" s="131"/>
      <c r="AJ12" s="133">
        <v>5</v>
      </c>
      <c r="AK12" s="131">
        <v>60</v>
      </c>
      <c r="AL12" s="133">
        <v>2</v>
      </c>
      <c r="AM12" s="131">
        <v>120</v>
      </c>
      <c r="AN12" s="133">
        <v>7</v>
      </c>
      <c r="AO12" s="131">
        <v>15</v>
      </c>
      <c r="AP12" s="131">
        <v>360</v>
      </c>
      <c r="AQ12" s="133">
        <v>4</v>
      </c>
      <c r="AR12" s="133">
        <v>4</v>
      </c>
      <c r="AS12" s="133">
        <v>1</v>
      </c>
      <c r="AT12" s="133">
        <v>1</v>
      </c>
      <c r="AU12" s="133">
        <v>3</v>
      </c>
      <c r="AV12" s="133">
        <v>1</v>
      </c>
      <c r="AW12" s="133">
        <v>1</v>
      </c>
      <c r="AX12" s="133">
        <v>3</v>
      </c>
      <c r="AY12" s="133">
        <v>1</v>
      </c>
      <c r="AZ12" s="133">
        <v>3</v>
      </c>
      <c r="BA12" s="133">
        <v>3</v>
      </c>
      <c r="BB12" s="133">
        <v>1</v>
      </c>
      <c r="BC12" s="133">
        <v>1</v>
      </c>
      <c r="BD12" s="133">
        <v>1</v>
      </c>
      <c r="BE12" s="133">
        <v>3</v>
      </c>
      <c r="BF12" s="133">
        <v>3</v>
      </c>
      <c r="BG12" s="133">
        <v>1</v>
      </c>
      <c r="BH12" s="133">
        <v>1</v>
      </c>
      <c r="BI12" s="133">
        <v>4</v>
      </c>
      <c r="BJ12" s="133">
        <v>3</v>
      </c>
      <c r="BK12" s="133">
        <v>0</v>
      </c>
      <c r="BL12" s="133">
        <v>0</v>
      </c>
      <c r="BM12" s="133">
        <v>1</v>
      </c>
      <c r="BN12" s="133">
        <v>0</v>
      </c>
      <c r="BO12" s="133">
        <v>3</v>
      </c>
      <c r="BP12" s="133">
        <v>0</v>
      </c>
      <c r="BQ12" s="133">
        <v>0</v>
      </c>
      <c r="BR12" s="133">
        <v>0</v>
      </c>
      <c r="BS12" s="133">
        <v>3</v>
      </c>
      <c r="BT12" s="133">
        <v>0</v>
      </c>
      <c r="BU12" s="133">
        <v>1</v>
      </c>
      <c r="BV12" s="133">
        <v>0</v>
      </c>
      <c r="BW12" s="133">
        <v>3</v>
      </c>
      <c r="BX12" s="133">
        <v>0</v>
      </c>
      <c r="BY12" s="133">
        <v>0</v>
      </c>
      <c r="BZ12" s="133">
        <v>0</v>
      </c>
      <c r="CA12" s="133">
        <v>0</v>
      </c>
      <c r="CB12" s="133">
        <v>0</v>
      </c>
      <c r="CC12" s="133">
        <v>0</v>
      </c>
      <c r="CD12" s="133">
        <v>0</v>
      </c>
      <c r="CE12" s="133">
        <v>0</v>
      </c>
      <c r="CF12" s="133">
        <v>0</v>
      </c>
      <c r="CG12" s="133">
        <v>0</v>
      </c>
      <c r="CH12" s="133">
        <v>3</v>
      </c>
      <c r="CI12" s="133">
        <v>0</v>
      </c>
      <c r="CJ12" s="133">
        <v>0</v>
      </c>
      <c r="CK12" s="133">
        <v>0</v>
      </c>
      <c r="CL12" s="133">
        <v>0</v>
      </c>
      <c r="CM12" s="133">
        <v>0</v>
      </c>
      <c r="CN12" s="133">
        <v>0</v>
      </c>
      <c r="CO12" s="133">
        <v>0</v>
      </c>
      <c r="CP12" s="133">
        <v>3</v>
      </c>
      <c r="CQ12" s="133">
        <v>0</v>
      </c>
      <c r="CR12" s="133">
        <v>1</v>
      </c>
      <c r="CS12" s="133">
        <v>3</v>
      </c>
      <c r="CT12" s="133">
        <v>0</v>
      </c>
      <c r="CU12" s="133">
        <v>0</v>
      </c>
      <c r="CV12" s="133">
        <v>1</v>
      </c>
      <c r="CW12" s="133">
        <v>1</v>
      </c>
      <c r="CX12" s="133">
        <v>1</v>
      </c>
      <c r="CY12" s="133">
        <v>1</v>
      </c>
      <c r="CZ12" s="133">
        <v>1</v>
      </c>
      <c r="DA12" s="133">
        <v>1</v>
      </c>
      <c r="DB12" s="133">
        <v>1</v>
      </c>
      <c r="DC12" s="133">
        <v>1</v>
      </c>
      <c r="DD12" s="133">
        <v>1</v>
      </c>
      <c r="DE12" s="133">
        <v>1</v>
      </c>
      <c r="DF12" s="133">
        <v>1</v>
      </c>
      <c r="DG12" s="133">
        <v>1</v>
      </c>
      <c r="DH12" s="133">
        <v>1</v>
      </c>
      <c r="DI12" s="133">
        <v>1</v>
      </c>
      <c r="DJ12" s="133">
        <v>1</v>
      </c>
      <c r="DK12" s="133">
        <v>1</v>
      </c>
      <c r="DL12" s="133">
        <v>1</v>
      </c>
      <c r="DM12" s="133">
        <v>1</v>
      </c>
      <c r="DN12" s="133">
        <v>1</v>
      </c>
      <c r="DO12" s="133">
        <v>1</v>
      </c>
      <c r="DP12" s="131" t="s">
        <v>544</v>
      </c>
      <c r="DQ12" s="133">
        <v>10</v>
      </c>
      <c r="DR12" s="131" t="s">
        <v>2182</v>
      </c>
      <c r="DS12" s="133">
        <v>6</v>
      </c>
      <c r="DT12" s="131" t="s">
        <v>26</v>
      </c>
      <c r="DU12" s="131" t="s">
        <v>103</v>
      </c>
      <c r="DV12" s="131" t="s">
        <v>26</v>
      </c>
      <c r="DW12" s="131" t="s">
        <v>26</v>
      </c>
      <c r="DX12" s="131" t="s">
        <v>26</v>
      </c>
      <c r="DY12" s="131" t="s">
        <v>26</v>
      </c>
      <c r="DZ12" s="131" t="s">
        <v>26</v>
      </c>
      <c r="EA12" s="131" t="s">
        <v>26</v>
      </c>
      <c r="EB12" s="131" t="s">
        <v>26</v>
      </c>
      <c r="EC12" s="131" t="s">
        <v>2230</v>
      </c>
      <c r="ED12" s="131" t="s">
        <v>26</v>
      </c>
      <c r="EE12" s="131" t="s">
        <v>26</v>
      </c>
      <c r="EF12" s="131" t="s">
        <v>66</v>
      </c>
      <c r="EG12" s="131" t="s">
        <v>100</v>
      </c>
      <c r="EH12" s="133">
        <v>180</v>
      </c>
      <c r="EI12" s="131" t="s">
        <v>7</v>
      </c>
      <c r="EJ12" s="131" t="s">
        <v>7</v>
      </c>
      <c r="EK12" s="131"/>
      <c r="EL12" s="131" t="s">
        <v>96</v>
      </c>
      <c r="EM12" s="131" t="s">
        <v>96</v>
      </c>
      <c r="EN12" s="133">
        <v>3</v>
      </c>
      <c r="EO12" s="133">
        <v>3</v>
      </c>
      <c r="EP12" s="133">
        <v>3</v>
      </c>
      <c r="EQ12" s="133">
        <v>2</v>
      </c>
      <c r="ER12" s="131" t="s">
        <v>1346</v>
      </c>
      <c r="ES12" s="131" t="s">
        <v>16</v>
      </c>
      <c r="ET12" s="131" t="s">
        <v>19</v>
      </c>
      <c r="EU12" s="131" t="s">
        <v>20</v>
      </c>
      <c r="EV12" s="131" t="s">
        <v>20</v>
      </c>
      <c r="EW12" s="133">
        <v>3</v>
      </c>
      <c r="EX12" s="133">
        <v>2</v>
      </c>
      <c r="EY12" s="133">
        <v>2</v>
      </c>
      <c r="EZ12" s="133">
        <v>3</v>
      </c>
      <c r="FA12" s="131" t="s">
        <v>2231</v>
      </c>
      <c r="FB12" s="131" t="s">
        <v>427</v>
      </c>
      <c r="FC12" s="131" t="s">
        <v>7</v>
      </c>
      <c r="FD12" s="131" t="s">
        <v>94</v>
      </c>
      <c r="FE12" s="131" t="s">
        <v>94</v>
      </c>
      <c r="FF12" s="131" t="s">
        <v>7</v>
      </c>
      <c r="FG12" s="131" t="s">
        <v>7</v>
      </c>
      <c r="FH12" s="131" t="s">
        <v>7</v>
      </c>
      <c r="FI12" s="131" t="s">
        <v>12</v>
      </c>
      <c r="FJ12" s="131" t="s">
        <v>11</v>
      </c>
      <c r="FK12" s="131" t="s">
        <v>7</v>
      </c>
      <c r="FL12" s="131" t="s">
        <v>7</v>
      </c>
      <c r="FM12" s="131"/>
      <c r="FN12" s="131" t="s">
        <v>756</v>
      </c>
      <c r="FO12" s="131" t="s">
        <v>7</v>
      </c>
      <c r="FP12" s="131" t="s">
        <v>9</v>
      </c>
      <c r="FQ12" s="131" t="s">
        <v>9</v>
      </c>
      <c r="FR12" s="131" t="s">
        <v>8</v>
      </c>
      <c r="FS12" s="131" t="s">
        <v>7</v>
      </c>
      <c r="FT12" s="131" t="s">
        <v>7</v>
      </c>
      <c r="FU12" s="131"/>
      <c r="FV12" s="131" t="s">
        <v>7</v>
      </c>
      <c r="FW12" s="131" t="s">
        <v>7</v>
      </c>
      <c r="FX12" s="131" t="s">
        <v>337</v>
      </c>
      <c r="FY12" s="131"/>
      <c r="FZ12" s="131"/>
      <c r="GA12" s="131"/>
      <c r="GB12" s="133">
        <v>1</v>
      </c>
      <c r="GC12" s="131"/>
      <c r="GD12" s="131"/>
      <c r="GE12" s="131"/>
      <c r="GF12" s="131"/>
      <c r="GG12" s="131" t="s">
        <v>5</v>
      </c>
      <c r="GH12" s="131"/>
      <c r="GI12" s="131"/>
      <c r="GJ12" s="131"/>
      <c r="GK12" s="131"/>
      <c r="GL12" s="131"/>
      <c r="GM12" s="131"/>
      <c r="GN12" s="131"/>
      <c r="GO12" s="131"/>
      <c r="GP12" s="131"/>
      <c r="GQ12" s="131"/>
      <c r="GR12" s="131"/>
      <c r="GS12" s="131"/>
      <c r="GT12" s="131"/>
      <c r="GU12" s="131"/>
      <c r="GV12" s="131"/>
      <c r="GW12" s="131" t="s">
        <v>54</v>
      </c>
      <c r="GX12" s="131"/>
      <c r="GY12" s="131" t="s">
        <v>184</v>
      </c>
      <c r="GZ12" s="131" t="s">
        <v>1</v>
      </c>
      <c r="HA12" s="131" t="s">
        <v>1</v>
      </c>
      <c r="HB12" s="131"/>
      <c r="HC12" s="131"/>
      <c r="HD12" s="131"/>
      <c r="HE12" s="131" t="s">
        <v>1</v>
      </c>
      <c r="HF12" s="131"/>
      <c r="HG12" s="131"/>
      <c r="HH12" s="131"/>
      <c r="HI12" s="131"/>
      <c r="HJ12" s="131"/>
      <c r="HK12" s="131"/>
      <c r="HL12" s="131"/>
      <c r="HM12">
        <f t="shared" si="0"/>
        <v>19</v>
      </c>
      <c r="HN12">
        <f t="shared" si="1"/>
        <v>1</v>
      </c>
      <c r="HO12">
        <f t="shared" si="2"/>
        <v>18</v>
      </c>
      <c r="HP12" s="1">
        <f t="shared" si="3"/>
        <v>0</v>
      </c>
      <c r="HQ12" s="1">
        <f t="shared" si="4"/>
        <v>0</v>
      </c>
      <c r="HR12" s="1">
        <f t="shared" si="5"/>
        <v>1</v>
      </c>
      <c r="HS12" s="1">
        <f t="shared" si="6"/>
        <v>1</v>
      </c>
      <c r="HT12" s="1">
        <f t="shared" si="7"/>
        <v>27</v>
      </c>
      <c r="HU12" s="1">
        <f t="shared" si="8"/>
        <v>3622.5</v>
      </c>
      <c r="HV12">
        <v>1</v>
      </c>
      <c r="HW12">
        <v>0</v>
      </c>
      <c r="HX12">
        <v>2</v>
      </c>
      <c r="HY12">
        <v>0</v>
      </c>
      <c r="HZ12">
        <v>1</v>
      </c>
      <c r="IA12">
        <v>0</v>
      </c>
      <c r="IB12">
        <v>0</v>
      </c>
      <c r="IC12">
        <v>4</v>
      </c>
    </row>
    <row r="13" spans="1:237" ht="15" thickBot="1" x14ac:dyDescent="0.4">
      <c r="A13" s="132">
        <v>44110.645590277774</v>
      </c>
      <c r="B13" s="131" t="s">
        <v>2575</v>
      </c>
      <c r="C13" s="2"/>
      <c r="D13" s="131"/>
      <c r="E13" s="131" t="s">
        <v>1831</v>
      </c>
      <c r="F13" s="131" t="s">
        <v>1826</v>
      </c>
      <c r="G13" s="131" t="s">
        <v>1831</v>
      </c>
      <c r="H13" s="131" t="s">
        <v>1826</v>
      </c>
      <c r="I13" s="131" t="s">
        <v>9</v>
      </c>
      <c r="J13" s="131" t="s">
        <v>7</v>
      </c>
      <c r="K13" s="131"/>
      <c r="L13" s="131" t="s">
        <v>7</v>
      </c>
      <c r="M13" s="131"/>
      <c r="N13" s="131" t="s">
        <v>7</v>
      </c>
      <c r="O13" s="131"/>
      <c r="P13" s="131"/>
      <c r="Q13" s="131" t="s">
        <v>20</v>
      </c>
      <c r="R13" s="131" t="s">
        <v>40</v>
      </c>
      <c r="S13" s="131" t="s">
        <v>20</v>
      </c>
      <c r="T13" s="131" t="s">
        <v>20</v>
      </c>
      <c r="U13" s="131" t="s">
        <v>20</v>
      </c>
      <c r="V13" s="131" t="s">
        <v>39</v>
      </c>
      <c r="W13" s="133">
        <v>1</v>
      </c>
      <c r="X13" s="133">
        <v>1</v>
      </c>
      <c r="Y13" s="131" t="s">
        <v>20</v>
      </c>
      <c r="Z13" s="131" t="s">
        <v>38</v>
      </c>
      <c r="AA13" s="131" t="s">
        <v>7</v>
      </c>
      <c r="AB13" s="131"/>
      <c r="AC13" s="131" t="s">
        <v>7</v>
      </c>
      <c r="AD13" s="131"/>
      <c r="AE13" s="131" t="s">
        <v>7</v>
      </c>
      <c r="AF13" s="131" t="s">
        <v>20</v>
      </c>
      <c r="AG13" s="131"/>
      <c r="AH13" s="131" t="s">
        <v>9</v>
      </c>
      <c r="AI13" s="131" t="s">
        <v>2255</v>
      </c>
      <c r="AJ13" s="133">
        <v>0</v>
      </c>
      <c r="AK13" s="131">
        <v>0</v>
      </c>
      <c r="AL13" s="133">
        <v>0</v>
      </c>
      <c r="AM13" s="131">
        <v>0</v>
      </c>
      <c r="AN13" s="133">
        <v>1</v>
      </c>
      <c r="AO13" s="131">
        <v>15</v>
      </c>
      <c r="AP13" s="131">
        <v>660</v>
      </c>
      <c r="AQ13" s="133">
        <v>2</v>
      </c>
      <c r="AR13" s="133">
        <v>2</v>
      </c>
      <c r="AS13" s="133">
        <v>4</v>
      </c>
      <c r="AT13" s="133">
        <v>4</v>
      </c>
      <c r="AU13" s="133">
        <v>1</v>
      </c>
      <c r="AV13" s="133">
        <v>3</v>
      </c>
      <c r="AW13" s="133">
        <v>4</v>
      </c>
      <c r="AX13" s="133">
        <v>2</v>
      </c>
      <c r="AY13" s="133">
        <v>3</v>
      </c>
      <c r="AZ13" s="133">
        <v>1</v>
      </c>
      <c r="BA13" s="133">
        <v>1</v>
      </c>
      <c r="BB13" s="133">
        <v>4</v>
      </c>
      <c r="BC13" s="133">
        <v>3</v>
      </c>
      <c r="BD13" s="133">
        <v>2</v>
      </c>
      <c r="BE13" s="133">
        <v>1</v>
      </c>
      <c r="BF13" s="133">
        <v>1</v>
      </c>
      <c r="BG13" s="133">
        <v>4</v>
      </c>
      <c r="BH13" s="133">
        <v>3</v>
      </c>
      <c r="BI13" s="133">
        <v>1</v>
      </c>
      <c r="BJ13" s="133">
        <v>1</v>
      </c>
      <c r="BK13" s="133">
        <v>3</v>
      </c>
      <c r="BL13" s="133">
        <v>1</v>
      </c>
      <c r="BM13" s="133">
        <v>4</v>
      </c>
      <c r="BN13" s="133">
        <v>2</v>
      </c>
      <c r="BO13" s="133">
        <v>0</v>
      </c>
      <c r="BP13" s="133">
        <v>1</v>
      </c>
      <c r="BQ13" s="133">
        <v>2</v>
      </c>
      <c r="BR13" s="133">
        <v>4</v>
      </c>
      <c r="BS13" s="133">
        <v>0</v>
      </c>
      <c r="BT13" s="133">
        <v>2</v>
      </c>
      <c r="BU13" s="133">
        <v>1</v>
      </c>
      <c r="BV13" s="133">
        <v>3</v>
      </c>
      <c r="BW13" s="133">
        <v>0</v>
      </c>
      <c r="BX13" s="133">
        <v>2</v>
      </c>
      <c r="BY13" s="133">
        <v>2</v>
      </c>
      <c r="BZ13" s="133">
        <v>3</v>
      </c>
      <c r="CA13" s="133">
        <v>2</v>
      </c>
      <c r="CB13" s="133">
        <v>4</v>
      </c>
      <c r="CC13" s="133">
        <v>3</v>
      </c>
      <c r="CD13" s="133">
        <v>2</v>
      </c>
      <c r="CE13" s="133">
        <v>1</v>
      </c>
      <c r="CF13" s="133">
        <v>3</v>
      </c>
      <c r="CG13" s="133">
        <v>4</v>
      </c>
      <c r="CH13" s="133">
        <v>0</v>
      </c>
      <c r="CI13" s="133">
        <v>1</v>
      </c>
      <c r="CJ13" s="133">
        <v>4</v>
      </c>
      <c r="CK13" s="133">
        <v>4</v>
      </c>
      <c r="CL13" s="133">
        <v>2</v>
      </c>
      <c r="CM13" s="133">
        <v>4</v>
      </c>
      <c r="CN13" s="133">
        <v>1</v>
      </c>
      <c r="CO13" s="133">
        <v>0</v>
      </c>
      <c r="CP13" s="133">
        <v>0</v>
      </c>
      <c r="CQ13" s="133">
        <v>2</v>
      </c>
      <c r="CR13" s="133">
        <v>4</v>
      </c>
      <c r="CS13" s="133">
        <v>0</v>
      </c>
      <c r="CT13" s="133">
        <v>2</v>
      </c>
      <c r="CU13" s="133">
        <v>4</v>
      </c>
      <c r="CV13" s="133">
        <v>3</v>
      </c>
      <c r="CW13" s="133">
        <v>4</v>
      </c>
      <c r="CX13" s="133">
        <v>3</v>
      </c>
      <c r="CY13" s="133">
        <v>3</v>
      </c>
      <c r="CZ13" s="133">
        <v>4</v>
      </c>
      <c r="DA13" s="133">
        <v>2</v>
      </c>
      <c r="DB13" s="133">
        <v>3</v>
      </c>
      <c r="DC13" s="133">
        <v>4</v>
      </c>
      <c r="DD13" s="133">
        <v>3</v>
      </c>
      <c r="DE13" s="133">
        <v>4</v>
      </c>
      <c r="DF13" s="133">
        <v>4</v>
      </c>
      <c r="DG13" s="133">
        <v>3</v>
      </c>
      <c r="DH13" s="133">
        <v>4</v>
      </c>
      <c r="DI13" s="133">
        <v>3</v>
      </c>
      <c r="DJ13" s="133">
        <v>4</v>
      </c>
      <c r="DK13" s="133">
        <v>4</v>
      </c>
      <c r="DL13" s="133">
        <v>3</v>
      </c>
      <c r="DM13" s="133">
        <v>4</v>
      </c>
      <c r="DN13" s="133">
        <v>4</v>
      </c>
      <c r="DO13" s="133">
        <v>4</v>
      </c>
      <c r="DP13" s="135">
        <v>0.85416666666666663</v>
      </c>
      <c r="DQ13" s="133">
        <v>30</v>
      </c>
      <c r="DR13" s="135">
        <v>0.25</v>
      </c>
      <c r="DS13" s="133">
        <v>8.5</v>
      </c>
      <c r="DT13" s="131" t="s">
        <v>68</v>
      </c>
      <c r="DU13" s="131" t="s">
        <v>68</v>
      </c>
      <c r="DV13" s="131" t="s">
        <v>69</v>
      </c>
      <c r="DW13" s="131" t="s">
        <v>103</v>
      </c>
      <c r="DX13" s="131" t="s">
        <v>103</v>
      </c>
      <c r="DY13" s="131" t="s">
        <v>26</v>
      </c>
      <c r="DZ13" s="131" t="s">
        <v>26</v>
      </c>
      <c r="EA13" s="131" t="s">
        <v>103</v>
      </c>
      <c r="EB13" s="131" t="s">
        <v>68</v>
      </c>
      <c r="EC13" s="131" t="s">
        <v>102</v>
      </c>
      <c r="ED13" s="131" t="s">
        <v>201</v>
      </c>
      <c r="EE13" s="131" t="s">
        <v>25</v>
      </c>
      <c r="EF13" s="131" t="s">
        <v>124</v>
      </c>
      <c r="EG13" s="131" t="s">
        <v>65</v>
      </c>
      <c r="EH13" s="133">
        <v>5</v>
      </c>
      <c r="EI13" s="131" t="s">
        <v>9</v>
      </c>
      <c r="EJ13" s="131" t="s">
        <v>9</v>
      </c>
      <c r="EK13" s="131" t="s">
        <v>2256</v>
      </c>
      <c r="EL13" s="131" t="s">
        <v>21</v>
      </c>
      <c r="EM13" s="131" t="s">
        <v>60</v>
      </c>
      <c r="EN13" s="133">
        <v>4</v>
      </c>
      <c r="EO13" s="133">
        <v>3</v>
      </c>
      <c r="EP13" s="133">
        <v>4</v>
      </c>
      <c r="EQ13" s="133">
        <v>2</v>
      </c>
      <c r="ER13" s="131" t="s">
        <v>16</v>
      </c>
      <c r="ES13" s="131" t="s">
        <v>1346</v>
      </c>
      <c r="ET13" s="131" t="s">
        <v>19</v>
      </c>
      <c r="EU13" s="131" t="s">
        <v>18</v>
      </c>
      <c r="EV13" s="131" t="s">
        <v>20</v>
      </c>
      <c r="EW13" s="133">
        <v>3</v>
      </c>
      <c r="EX13" s="133">
        <v>3</v>
      </c>
      <c r="EY13" s="133">
        <v>3</v>
      </c>
      <c r="EZ13" s="133">
        <v>4</v>
      </c>
      <c r="FA13" s="131" t="s">
        <v>2257</v>
      </c>
      <c r="FB13" s="131" t="s">
        <v>14</v>
      </c>
      <c r="FC13" s="131" t="s">
        <v>7</v>
      </c>
      <c r="FD13" s="131" t="s">
        <v>233</v>
      </c>
      <c r="FE13" s="131" t="s">
        <v>551</v>
      </c>
      <c r="FF13" s="131" t="s">
        <v>13</v>
      </c>
      <c r="FG13" s="131" t="s">
        <v>7</v>
      </c>
      <c r="FH13" s="131" t="s">
        <v>7</v>
      </c>
      <c r="FI13" s="131" t="s">
        <v>12</v>
      </c>
      <c r="FJ13" s="131" t="s">
        <v>11</v>
      </c>
      <c r="FK13" s="131" t="s">
        <v>7</v>
      </c>
      <c r="FL13" s="131" t="s">
        <v>7</v>
      </c>
      <c r="FM13" s="131"/>
      <c r="FN13" s="131" t="s">
        <v>876</v>
      </c>
      <c r="FO13" s="131" t="s">
        <v>9</v>
      </c>
      <c r="FP13" s="131" t="s">
        <v>9</v>
      </c>
      <c r="FQ13" s="131" t="s">
        <v>9</v>
      </c>
      <c r="FR13" s="131" t="s">
        <v>8</v>
      </c>
      <c r="FS13" s="131" t="s">
        <v>9</v>
      </c>
      <c r="FT13" s="131" t="s">
        <v>9</v>
      </c>
      <c r="FU13" s="131" t="s">
        <v>2258</v>
      </c>
      <c r="FV13" s="131" t="s">
        <v>9</v>
      </c>
      <c r="FW13" s="131" t="s">
        <v>9</v>
      </c>
      <c r="FX13" s="131" t="s">
        <v>121</v>
      </c>
      <c r="FY13" s="133">
        <v>8</v>
      </c>
      <c r="FZ13" s="131"/>
      <c r="GA13" s="131"/>
      <c r="GB13" s="131"/>
      <c r="GC13" s="131"/>
      <c r="GD13" s="131"/>
      <c r="GE13" s="131"/>
      <c r="GF13" s="131"/>
      <c r="GG13" s="131" t="s">
        <v>5</v>
      </c>
      <c r="GH13" s="131"/>
      <c r="GI13" s="131"/>
      <c r="GJ13" s="131"/>
      <c r="GK13" s="131"/>
      <c r="GL13" s="131"/>
      <c r="GM13" s="131"/>
      <c r="GN13" s="131"/>
      <c r="GO13" s="131"/>
      <c r="GP13" s="131"/>
      <c r="GQ13" s="131"/>
      <c r="GR13" s="131"/>
      <c r="GS13" s="131"/>
      <c r="GT13" s="131"/>
      <c r="GU13" s="131"/>
      <c r="GV13" s="131"/>
      <c r="GW13" s="131" t="s">
        <v>54</v>
      </c>
      <c r="GX13" s="131"/>
      <c r="GY13" s="131" t="s">
        <v>184</v>
      </c>
      <c r="GZ13" s="131" t="s">
        <v>1</v>
      </c>
      <c r="HA13" s="131" t="s">
        <v>1</v>
      </c>
      <c r="HB13" s="131"/>
      <c r="HC13" s="131"/>
      <c r="HD13" s="131"/>
      <c r="HE13" s="131" t="s">
        <v>1</v>
      </c>
      <c r="HF13" s="131"/>
      <c r="HG13" s="131"/>
      <c r="HH13" s="131"/>
      <c r="HI13" s="131"/>
      <c r="HJ13" s="131"/>
      <c r="HK13" s="131"/>
      <c r="HL13" s="131"/>
      <c r="HM13">
        <f t="shared" si="0"/>
        <v>67</v>
      </c>
      <c r="HN13">
        <f t="shared" si="1"/>
        <v>10</v>
      </c>
      <c r="HO13">
        <f t="shared" si="2"/>
        <v>0</v>
      </c>
      <c r="HP13" s="1">
        <f t="shared" si="3"/>
        <v>21</v>
      </c>
      <c r="HQ13" s="1">
        <f t="shared" si="4"/>
        <v>17</v>
      </c>
      <c r="HR13" s="1">
        <f t="shared" si="5"/>
        <v>9</v>
      </c>
      <c r="HS13" s="1">
        <f t="shared" si="6"/>
        <v>20</v>
      </c>
      <c r="HT13" s="1">
        <f t="shared" si="7"/>
        <v>71</v>
      </c>
      <c r="HU13" s="1">
        <f t="shared" si="8"/>
        <v>37.5</v>
      </c>
      <c r="HV13">
        <v>2</v>
      </c>
      <c r="HW13">
        <v>2</v>
      </c>
      <c r="HX13">
        <v>0</v>
      </c>
      <c r="HY13">
        <v>0</v>
      </c>
      <c r="HZ13">
        <v>2</v>
      </c>
      <c r="IA13">
        <v>3</v>
      </c>
      <c r="IB13">
        <v>2</v>
      </c>
      <c r="IC13">
        <v>11</v>
      </c>
    </row>
    <row r="14" spans="1:237" ht="15" thickBot="1" x14ac:dyDescent="0.4">
      <c r="A14" s="132">
        <v>44111.289687500001</v>
      </c>
      <c r="B14" s="131" t="s">
        <v>2580</v>
      </c>
      <c r="C14" s="2"/>
      <c r="D14" s="131"/>
      <c r="E14" s="131" t="s">
        <v>138</v>
      </c>
      <c r="F14" s="131" t="s">
        <v>1939</v>
      </c>
      <c r="G14" s="131" t="s">
        <v>138</v>
      </c>
      <c r="H14" s="131" t="s">
        <v>1939</v>
      </c>
      <c r="I14" s="131" t="s">
        <v>9</v>
      </c>
      <c r="J14" s="131" t="s">
        <v>7</v>
      </c>
      <c r="K14" s="131"/>
      <c r="L14" s="131" t="s">
        <v>7</v>
      </c>
      <c r="M14" s="131"/>
      <c r="N14" s="131" t="s">
        <v>7</v>
      </c>
      <c r="O14" s="131"/>
      <c r="P14" s="131"/>
      <c r="Q14" s="131" t="s">
        <v>20</v>
      </c>
      <c r="R14" s="131" t="s">
        <v>40</v>
      </c>
      <c r="S14" s="133">
        <v>1</v>
      </c>
      <c r="T14" s="131" t="s">
        <v>20</v>
      </c>
      <c r="U14" s="131" t="s">
        <v>20</v>
      </c>
      <c r="V14" s="131" t="s">
        <v>39</v>
      </c>
      <c r="W14" s="133">
        <v>1</v>
      </c>
      <c r="X14" s="131" t="s">
        <v>20</v>
      </c>
      <c r="Y14" s="131" t="s">
        <v>20</v>
      </c>
      <c r="Z14" s="131" t="s">
        <v>133</v>
      </c>
      <c r="AA14" s="131" t="s">
        <v>7</v>
      </c>
      <c r="AB14" s="131"/>
      <c r="AC14" s="131" t="s">
        <v>7</v>
      </c>
      <c r="AD14" s="131"/>
      <c r="AE14" s="131" t="s">
        <v>7</v>
      </c>
      <c r="AF14" s="131" t="s">
        <v>20</v>
      </c>
      <c r="AG14" s="131"/>
      <c r="AH14" s="131" t="s">
        <v>7</v>
      </c>
      <c r="AI14" s="131"/>
      <c r="AJ14" s="133">
        <v>0</v>
      </c>
      <c r="AK14" s="133">
        <v>0</v>
      </c>
      <c r="AL14" s="133">
        <v>2</v>
      </c>
      <c r="AM14" s="131">
        <v>240</v>
      </c>
      <c r="AN14" s="133">
        <v>7</v>
      </c>
      <c r="AO14" s="131">
        <v>90</v>
      </c>
      <c r="AP14" s="131">
        <v>240</v>
      </c>
      <c r="AQ14" s="133">
        <v>4</v>
      </c>
      <c r="AR14" s="133">
        <v>3</v>
      </c>
      <c r="AS14" s="133">
        <v>1</v>
      </c>
      <c r="AT14" s="133">
        <v>1</v>
      </c>
      <c r="AU14" s="133">
        <v>3</v>
      </c>
      <c r="AV14" s="133">
        <v>1</v>
      </c>
      <c r="AW14" s="133">
        <v>2</v>
      </c>
      <c r="AX14" s="133">
        <v>3</v>
      </c>
      <c r="AY14" s="133">
        <v>1</v>
      </c>
      <c r="AZ14" s="133">
        <v>3</v>
      </c>
      <c r="BA14" s="133">
        <v>3</v>
      </c>
      <c r="BB14" s="133">
        <v>1</v>
      </c>
      <c r="BC14" s="133">
        <v>1</v>
      </c>
      <c r="BD14" s="133">
        <v>1</v>
      </c>
      <c r="BE14" s="133">
        <v>4</v>
      </c>
      <c r="BF14" s="133">
        <v>3</v>
      </c>
      <c r="BG14" s="133">
        <v>2</v>
      </c>
      <c r="BH14" s="133">
        <v>1</v>
      </c>
      <c r="BI14" s="133">
        <v>3</v>
      </c>
      <c r="BJ14" s="133">
        <v>3</v>
      </c>
      <c r="BK14" s="133">
        <v>0</v>
      </c>
      <c r="BL14" s="133">
        <v>0</v>
      </c>
      <c r="BM14" s="133">
        <v>0</v>
      </c>
      <c r="BN14" s="133">
        <v>0</v>
      </c>
      <c r="BO14" s="133">
        <v>3</v>
      </c>
      <c r="BP14" s="133">
        <v>0</v>
      </c>
      <c r="BQ14" s="133">
        <v>0</v>
      </c>
      <c r="BR14" s="133">
        <v>1</v>
      </c>
      <c r="BS14" s="133">
        <v>3</v>
      </c>
      <c r="BT14" s="133">
        <v>1</v>
      </c>
      <c r="BU14" s="133">
        <v>0</v>
      </c>
      <c r="BV14" s="133">
        <v>1</v>
      </c>
      <c r="BW14" s="133">
        <v>3</v>
      </c>
      <c r="BX14" s="133">
        <v>0</v>
      </c>
      <c r="BY14" s="133">
        <v>0</v>
      </c>
      <c r="BZ14" s="133">
        <v>0</v>
      </c>
      <c r="CA14" s="133">
        <v>0</v>
      </c>
      <c r="CB14" s="133">
        <v>0</v>
      </c>
      <c r="CC14" s="133">
        <v>0</v>
      </c>
      <c r="CD14" s="133">
        <v>0</v>
      </c>
      <c r="CE14" s="133">
        <v>1</v>
      </c>
      <c r="CF14" s="133">
        <v>0</v>
      </c>
      <c r="CG14" s="133">
        <v>0</v>
      </c>
      <c r="CH14" s="133">
        <v>3</v>
      </c>
      <c r="CI14" s="133">
        <v>0</v>
      </c>
      <c r="CJ14" s="133">
        <v>0</v>
      </c>
      <c r="CK14" s="133">
        <v>0</v>
      </c>
      <c r="CL14" s="133">
        <v>0</v>
      </c>
      <c r="CM14" s="133">
        <v>0</v>
      </c>
      <c r="CN14" s="133">
        <v>0</v>
      </c>
      <c r="CO14" s="133">
        <v>0</v>
      </c>
      <c r="CP14" s="133">
        <v>3</v>
      </c>
      <c r="CQ14" s="133">
        <v>0</v>
      </c>
      <c r="CR14" s="133">
        <v>1</v>
      </c>
      <c r="CS14" s="133">
        <v>3</v>
      </c>
      <c r="CT14" s="133">
        <v>1</v>
      </c>
      <c r="CU14" s="133">
        <v>0</v>
      </c>
      <c r="CV14" s="133">
        <v>1</v>
      </c>
      <c r="CW14" s="133">
        <v>1</v>
      </c>
      <c r="CX14" s="133">
        <v>1</v>
      </c>
      <c r="CY14" s="133">
        <v>1</v>
      </c>
      <c r="CZ14" s="133">
        <v>1</v>
      </c>
      <c r="DA14" s="133">
        <v>1</v>
      </c>
      <c r="DB14" s="133">
        <v>1</v>
      </c>
      <c r="DC14" s="133">
        <v>1</v>
      </c>
      <c r="DD14" s="133">
        <v>1</v>
      </c>
      <c r="DE14" s="133">
        <v>1</v>
      </c>
      <c r="DF14" s="133">
        <v>1</v>
      </c>
      <c r="DG14" s="133">
        <v>1</v>
      </c>
      <c r="DH14" s="133">
        <v>1</v>
      </c>
      <c r="DI14" s="133">
        <v>1</v>
      </c>
      <c r="DJ14" s="133">
        <v>1</v>
      </c>
      <c r="DK14" s="133">
        <v>1</v>
      </c>
      <c r="DL14" s="133">
        <v>1</v>
      </c>
      <c r="DM14" s="133">
        <v>1</v>
      </c>
      <c r="DN14" s="133">
        <v>1</v>
      </c>
      <c r="DO14" s="133">
        <v>1</v>
      </c>
      <c r="DP14" s="133">
        <v>11.3</v>
      </c>
      <c r="DQ14" s="133">
        <v>20</v>
      </c>
      <c r="DR14" s="133">
        <v>8.3000000000000007</v>
      </c>
      <c r="DS14" s="133">
        <v>8</v>
      </c>
      <c r="DT14" s="131" t="s">
        <v>103</v>
      </c>
      <c r="DU14" s="131" t="s">
        <v>26</v>
      </c>
      <c r="DV14" s="131" t="s">
        <v>68</v>
      </c>
      <c r="DW14" s="131" t="s">
        <v>26</v>
      </c>
      <c r="DX14" s="131" t="s">
        <v>26</v>
      </c>
      <c r="DY14" s="131" t="s">
        <v>26</v>
      </c>
      <c r="DZ14" s="131" t="s">
        <v>103</v>
      </c>
      <c r="EA14" s="131" t="s">
        <v>26</v>
      </c>
      <c r="EB14" s="131" t="s">
        <v>26</v>
      </c>
      <c r="EC14" s="131" t="s">
        <v>297</v>
      </c>
      <c r="ED14" s="131" t="s">
        <v>26</v>
      </c>
      <c r="EE14" s="131" t="s">
        <v>26</v>
      </c>
      <c r="EF14" s="131" t="s">
        <v>66</v>
      </c>
      <c r="EG14" s="131" t="s">
        <v>23</v>
      </c>
      <c r="EH14" s="133">
        <v>300</v>
      </c>
      <c r="EI14" s="131" t="s">
        <v>7</v>
      </c>
      <c r="EJ14" s="131" t="s">
        <v>7</v>
      </c>
      <c r="EK14" s="131" t="s">
        <v>2030</v>
      </c>
      <c r="EL14" s="131" t="s">
        <v>21</v>
      </c>
      <c r="EM14" s="131" t="s">
        <v>96</v>
      </c>
      <c r="EN14" s="133">
        <v>4</v>
      </c>
      <c r="EO14" s="133">
        <v>3</v>
      </c>
      <c r="EP14" s="133">
        <v>3</v>
      </c>
      <c r="EQ14" s="133">
        <v>1</v>
      </c>
      <c r="ER14" s="131" t="s">
        <v>19</v>
      </c>
      <c r="ES14" s="131" t="s">
        <v>16</v>
      </c>
      <c r="ET14" s="131" t="s">
        <v>18</v>
      </c>
      <c r="EU14" s="131" t="s">
        <v>1346</v>
      </c>
      <c r="EV14" s="131" t="s">
        <v>20</v>
      </c>
      <c r="EW14" s="133">
        <v>1</v>
      </c>
      <c r="EX14" s="133">
        <v>1</v>
      </c>
      <c r="EY14" s="133">
        <v>1</v>
      </c>
      <c r="EZ14" s="133">
        <v>5</v>
      </c>
      <c r="FA14" s="131" t="s">
        <v>2259</v>
      </c>
      <c r="FB14" s="131" t="s">
        <v>14</v>
      </c>
      <c r="FC14" s="131" t="s">
        <v>7</v>
      </c>
      <c r="FD14" s="131" t="s">
        <v>94</v>
      </c>
      <c r="FE14" s="131" t="s">
        <v>58</v>
      </c>
      <c r="FF14" s="131" t="s">
        <v>7</v>
      </c>
      <c r="FG14" s="131" t="s">
        <v>7</v>
      </c>
      <c r="FH14" s="131" t="s">
        <v>7</v>
      </c>
      <c r="FI14" s="131" t="s">
        <v>232</v>
      </c>
      <c r="FJ14" s="131" t="s">
        <v>57</v>
      </c>
      <c r="FK14" s="131" t="s">
        <v>7</v>
      </c>
      <c r="FL14" s="131" t="s">
        <v>7</v>
      </c>
      <c r="FM14" s="131"/>
      <c r="FN14" s="131" t="s">
        <v>2260</v>
      </c>
      <c r="FO14" s="131" t="s">
        <v>7</v>
      </c>
      <c r="FP14" s="131" t="s">
        <v>7</v>
      </c>
      <c r="FQ14" s="131" t="s">
        <v>9</v>
      </c>
      <c r="FR14" s="131"/>
      <c r="FS14" s="131" t="s">
        <v>7</v>
      </c>
      <c r="FT14" s="131" t="s">
        <v>7</v>
      </c>
      <c r="FU14" s="131"/>
      <c r="FV14" s="131" t="s">
        <v>9</v>
      </c>
      <c r="FW14" s="131" t="s">
        <v>7</v>
      </c>
      <c r="FX14" s="131" t="s">
        <v>185</v>
      </c>
      <c r="FY14" s="131"/>
      <c r="FZ14" s="131"/>
      <c r="GA14" s="131"/>
      <c r="GB14" s="131"/>
      <c r="GC14" s="131"/>
      <c r="GD14" s="131"/>
      <c r="GE14" s="133">
        <v>10</v>
      </c>
      <c r="GF14" s="131"/>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c r="HB14" s="131"/>
      <c r="HC14" s="131"/>
      <c r="HD14" s="131"/>
      <c r="HE14" s="131" t="s">
        <v>158</v>
      </c>
      <c r="HF14" s="131" t="s">
        <v>157</v>
      </c>
      <c r="HG14" s="131" t="s">
        <v>1</v>
      </c>
      <c r="HH14" s="131"/>
      <c r="HI14" s="131" t="s">
        <v>1</v>
      </c>
      <c r="HJ14" s="131"/>
      <c r="HK14" s="131"/>
      <c r="HL14" s="131"/>
      <c r="HM14">
        <f t="shared" si="0"/>
        <v>19</v>
      </c>
      <c r="HN14">
        <f t="shared" si="1"/>
        <v>2</v>
      </c>
      <c r="HO14">
        <f t="shared" si="2"/>
        <v>18</v>
      </c>
      <c r="HP14" s="1">
        <f t="shared" si="3"/>
        <v>2</v>
      </c>
      <c r="HQ14" s="1">
        <f t="shared" si="4"/>
        <v>1</v>
      </c>
      <c r="HR14" s="1">
        <f t="shared" si="5"/>
        <v>1</v>
      </c>
      <c r="HS14" s="1">
        <f t="shared" si="6"/>
        <v>0</v>
      </c>
      <c r="HT14" s="1">
        <f t="shared" si="7"/>
        <v>30</v>
      </c>
      <c r="HU14" s="1">
        <f t="shared" si="8"/>
        <v>3495</v>
      </c>
      <c r="HV14">
        <v>0</v>
      </c>
      <c r="HW14">
        <v>1</v>
      </c>
      <c r="HX14">
        <v>0</v>
      </c>
      <c r="HY14">
        <v>0</v>
      </c>
      <c r="HZ14">
        <v>1</v>
      </c>
      <c r="IA14">
        <v>0</v>
      </c>
      <c r="IB14">
        <v>0</v>
      </c>
      <c r="IC14">
        <v>2</v>
      </c>
    </row>
    <row r="15" spans="1:237" ht="15" thickBot="1" x14ac:dyDescent="0.4">
      <c r="A15" s="132">
        <v>44107.649224537039</v>
      </c>
      <c r="B15" s="131" t="s">
        <v>2583</v>
      </c>
      <c r="C15" s="2"/>
      <c r="D15" s="131"/>
      <c r="E15" s="131" t="s">
        <v>50</v>
      </c>
      <c r="F15" s="131" t="s">
        <v>1824</v>
      </c>
      <c r="G15" s="131" t="s">
        <v>50</v>
      </c>
      <c r="H15" s="131" t="s">
        <v>1824</v>
      </c>
      <c r="I15" s="131" t="s">
        <v>9</v>
      </c>
      <c r="J15" s="131" t="s">
        <v>9</v>
      </c>
      <c r="K15" s="131" t="s">
        <v>2177</v>
      </c>
      <c r="L15" s="131" t="s">
        <v>7</v>
      </c>
      <c r="M15" s="131" t="s">
        <v>177</v>
      </c>
      <c r="N15" s="131" t="s">
        <v>7</v>
      </c>
      <c r="O15" s="131"/>
      <c r="P15" s="131" t="s">
        <v>845</v>
      </c>
      <c r="Q15" s="131" t="s">
        <v>20</v>
      </c>
      <c r="R15" s="131" t="s">
        <v>40</v>
      </c>
      <c r="S15" s="131" t="s">
        <v>20</v>
      </c>
      <c r="T15" s="131" t="s">
        <v>20</v>
      </c>
      <c r="U15" s="131" t="s">
        <v>20</v>
      </c>
      <c r="V15" s="131" t="s">
        <v>80</v>
      </c>
      <c r="W15" s="133">
        <v>2</v>
      </c>
      <c r="X15" s="133">
        <v>1</v>
      </c>
      <c r="Y15" s="133">
        <v>1</v>
      </c>
      <c r="Z15" s="131" t="s">
        <v>38</v>
      </c>
      <c r="AA15" s="131" t="s">
        <v>7</v>
      </c>
      <c r="AB15" s="131"/>
      <c r="AC15" s="131" t="s">
        <v>7</v>
      </c>
      <c r="AD15" s="131"/>
      <c r="AE15" s="131" t="s">
        <v>7</v>
      </c>
      <c r="AF15" s="131" t="s">
        <v>20</v>
      </c>
      <c r="AG15" s="131" t="s">
        <v>537</v>
      </c>
      <c r="AH15" s="131" t="s">
        <v>7</v>
      </c>
      <c r="AI15" s="131"/>
      <c r="AJ15" s="133">
        <v>0</v>
      </c>
      <c r="AK15" s="131">
        <v>0</v>
      </c>
      <c r="AL15" s="133">
        <v>0</v>
      </c>
      <c r="AM15" s="131">
        <v>0</v>
      </c>
      <c r="AN15" s="133">
        <v>3</v>
      </c>
      <c r="AO15" s="133">
        <v>30</v>
      </c>
      <c r="AP15" s="131">
        <v>360</v>
      </c>
      <c r="AQ15" s="133">
        <v>3</v>
      </c>
      <c r="AR15" s="133">
        <v>4</v>
      </c>
      <c r="AS15" s="133">
        <v>2</v>
      </c>
      <c r="AT15" s="133">
        <v>1</v>
      </c>
      <c r="AU15" s="133">
        <v>3</v>
      </c>
      <c r="AV15" s="133">
        <v>2</v>
      </c>
      <c r="AW15" s="133">
        <v>2</v>
      </c>
      <c r="AX15" s="133">
        <v>3</v>
      </c>
      <c r="AY15" s="133">
        <v>1</v>
      </c>
      <c r="AZ15" s="133">
        <v>3</v>
      </c>
      <c r="BA15" s="133">
        <v>3</v>
      </c>
      <c r="BB15" s="133">
        <v>1</v>
      </c>
      <c r="BC15" s="133">
        <v>1</v>
      </c>
      <c r="BD15" s="133">
        <v>2</v>
      </c>
      <c r="BE15" s="133">
        <v>3</v>
      </c>
      <c r="BF15" s="133">
        <v>4</v>
      </c>
      <c r="BG15" s="133">
        <v>1</v>
      </c>
      <c r="BH15" s="133">
        <v>1</v>
      </c>
      <c r="BI15" s="133">
        <v>3</v>
      </c>
      <c r="BJ15" s="133">
        <v>3</v>
      </c>
      <c r="BK15" s="133">
        <v>0</v>
      </c>
      <c r="BL15" s="133">
        <v>0</v>
      </c>
      <c r="BM15" s="133">
        <v>1</v>
      </c>
      <c r="BN15" s="133">
        <v>1</v>
      </c>
      <c r="BO15" s="133">
        <v>2</v>
      </c>
      <c r="BP15" s="133">
        <v>0</v>
      </c>
      <c r="BQ15" s="133">
        <v>1</v>
      </c>
      <c r="BR15" s="133">
        <v>2</v>
      </c>
      <c r="BS15" s="133">
        <v>3</v>
      </c>
      <c r="BT15" s="133">
        <v>0</v>
      </c>
      <c r="BU15" s="133">
        <v>0</v>
      </c>
      <c r="BV15" s="133">
        <v>2</v>
      </c>
      <c r="BW15" s="133">
        <v>2</v>
      </c>
      <c r="BX15" s="133">
        <v>1</v>
      </c>
      <c r="BY15" s="133">
        <v>0</v>
      </c>
      <c r="BZ15" s="133">
        <v>1</v>
      </c>
      <c r="CA15" s="133">
        <v>2</v>
      </c>
      <c r="CB15" s="133">
        <v>2</v>
      </c>
      <c r="CC15" s="133">
        <v>2</v>
      </c>
      <c r="CD15" s="133">
        <v>2</v>
      </c>
      <c r="CE15" s="133">
        <v>1</v>
      </c>
      <c r="CF15" s="133">
        <v>0</v>
      </c>
      <c r="CG15" s="133">
        <v>0</v>
      </c>
      <c r="CH15" s="133">
        <v>2</v>
      </c>
      <c r="CI15" s="133">
        <v>3</v>
      </c>
      <c r="CJ15" s="133">
        <v>1</v>
      </c>
      <c r="CK15" s="133">
        <v>0</v>
      </c>
      <c r="CL15" s="133">
        <v>0</v>
      </c>
      <c r="CM15" s="133">
        <v>2</v>
      </c>
      <c r="CN15" s="133">
        <v>0</v>
      </c>
      <c r="CO15" s="133">
        <v>0</v>
      </c>
      <c r="CP15" s="133">
        <v>1</v>
      </c>
      <c r="CQ15" s="133">
        <v>1</v>
      </c>
      <c r="CR15" s="133">
        <v>2</v>
      </c>
      <c r="CS15" s="133">
        <v>2</v>
      </c>
      <c r="CT15" s="133">
        <v>1</v>
      </c>
      <c r="CU15" s="133">
        <v>1</v>
      </c>
      <c r="CV15" s="133">
        <v>2</v>
      </c>
      <c r="CW15" s="133">
        <v>2</v>
      </c>
      <c r="CX15" s="133">
        <v>1</v>
      </c>
      <c r="CY15" s="133">
        <v>2</v>
      </c>
      <c r="CZ15" s="133">
        <v>1</v>
      </c>
      <c r="DA15" s="133">
        <v>2</v>
      </c>
      <c r="DB15" s="133">
        <v>1</v>
      </c>
      <c r="DC15" s="133">
        <v>1</v>
      </c>
      <c r="DD15" s="133">
        <v>2</v>
      </c>
      <c r="DE15" s="133">
        <v>2</v>
      </c>
      <c r="DF15" s="133">
        <v>1</v>
      </c>
      <c r="DG15" s="133">
        <v>1</v>
      </c>
      <c r="DH15" s="133">
        <v>2</v>
      </c>
      <c r="DI15" s="133">
        <v>1</v>
      </c>
      <c r="DJ15" s="133">
        <v>2</v>
      </c>
      <c r="DK15" s="133">
        <v>2</v>
      </c>
      <c r="DL15" s="133">
        <v>1</v>
      </c>
      <c r="DM15" s="133">
        <v>2</v>
      </c>
      <c r="DN15" s="133">
        <v>2</v>
      </c>
      <c r="DO15" s="133">
        <v>2</v>
      </c>
      <c r="DP15" s="135">
        <v>0.9375</v>
      </c>
      <c r="DQ15" s="133">
        <v>10</v>
      </c>
      <c r="DR15" s="134">
        <v>0.33333333333333331</v>
      </c>
      <c r="DS15" s="133">
        <v>6</v>
      </c>
      <c r="DT15" s="131" t="s">
        <v>103</v>
      </c>
      <c r="DU15" s="131" t="s">
        <v>68</v>
      </c>
      <c r="DV15" s="131" t="s">
        <v>68</v>
      </c>
      <c r="DW15" s="131" t="s">
        <v>26</v>
      </c>
      <c r="DX15" s="131" t="s">
        <v>26</v>
      </c>
      <c r="DY15" s="131" t="s">
        <v>26</v>
      </c>
      <c r="DZ15" s="131" t="s">
        <v>26</v>
      </c>
      <c r="EA15" s="131" t="s">
        <v>26</v>
      </c>
      <c r="EB15" s="131" t="s">
        <v>69</v>
      </c>
      <c r="EC15" s="131" t="s">
        <v>2178</v>
      </c>
      <c r="ED15" s="131" t="s">
        <v>125</v>
      </c>
      <c r="EE15" s="131" t="s">
        <v>26</v>
      </c>
      <c r="EF15" s="131" t="s">
        <v>101</v>
      </c>
      <c r="EG15" s="131" t="s">
        <v>100</v>
      </c>
      <c r="EH15" s="133">
        <v>20</v>
      </c>
      <c r="EI15" s="131" t="s">
        <v>7</v>
      </c>
      <c r="EJ15" s="131" t="s">
        <v>7</v>
      </c>
      <c r="EK15" s="131"/>
      <c r="EL15" s="131" t="s">
        <v>60</v>
      </c>
      <c r="EM15" s="131" t="s">
        <v>21</v>
      </c>
      <c r="EN15" s="133">
        <v>5</v>
      </c>
      <c r="EO15" s="133">
        <v>3</v>
      </c>
      <c r="EP15" s="133">
        <v>5</v>
      </c>
      <c r="EQ15" s="133">
        <v>1</v>
      </c>
      <c r="ER15" s="131" t="s">
        <v>19</v>
      </c>
      <c r="ES15" s="131" t="s">
        <v>18</v>
      </c>
      <c r="ET15" s="131" t="s">
        <v>16</v>
      </c>
      <c r="EU15" s="131" t="s">
        <v>20</v>
      </c>
      <c r="EV15" s="131" t="s">
        <v>20</v>
      </c>
      <c r="EW15" s="133">
        <v>2</v>
      </c>
      <c r="EX15" s="133">
        <v>1</v>
      </c>
      <c r="EY15" s="133">
        <v>2</v>
      </c>
      <c r="EZ15" s="133">
        <v>5</v>
      </c>
      <c r="FA15" s="131" t="s">
        <v>531</v>
      </c>
      <c r="FB15" s="131" t="s">
        <v>14</v>
      </c>
      <c r="FC15" s="131" t="s">
        <v>7</v>
      </c>
      <c r="FD15" s="131" t="s">
        <v>58</v>
      </c>
      <c r="FE15" s="131" t="s">
        <v>94</v>
      </c>
      <c r="FF15" s="131" t="s">
        <v>7</v>
      </c>
      <c r="FG15" s="131" t="s">
        <v>7</v>
      </c>
      <c r="FH15" s="131" t="s">
        <v>7</v>
      </c>
      <c r="FI15" s="131" t="s">
        <v>232</v>
      </c>
      <c r="FJ15" s="131" t="s">
        <v>11</v>
      </c>
      <c r="FK15" s="131" t="s">
        <v>7</v>
      </c>
      <c r="FL15" s="131" t="s">
        <v>7</v>
      </c>
      <c r="FM15" s="131"/>
      <c r="FN15" s="131" t="s">
        <v>2179</v>
      </c>
      <c r="FO15" s="131" t="s">
        <v>7</v>
      </c>
      <c r="FP15" s="131" t="s">
        <v>7</v>
      </c>
      <c r="FQ15" s="131" t="s">
        <v>9</v>
      </c>
      <c r="FR15" s="131" t="s">
        <v>8</v>
      </c>
      <c r="FS15" s="131" t="s">
        <v>7</v>
      </c>
      <c r="FT15" s="131" t="s">
        <v>7</v>
      </c>
      <c r="FU15" s="131"/>
      <c r="FV15" s="131" t="s">
        <v>7</v>
      </c>
      <c r="FW15" s="131" t="s">
        <v>7</v>
      </c>
      <c r="FX15" s="131" t="s">
        <v>337</v>
      </c>
      <c r="FY15" s="131"/>
      <c r="FZ15" s="131"/>
      <c r="GA15" s="131"/>
      <c r="GB15" s="133">
        <v>3</v>
      </c>
      <c r="GC15" s="131"/>
      <c r="GD15" s="131"/>
      <c r="GE15" s="131"/>
      <c r="GF15" s="131"/>
      <c r="GG15" s="131" t="s">
        <v>5</v>
      </c>
      <c r="GH15" s="131"/>
      <c r="GI15" s="131"/>
      <c r="GJ15" s="131"/>
      <c r="GK15" s="131"/>
      <c r="GL15" s="131"/>
      <c r="GM15" s="131"/>
      <c r="GN15" s="131"/>
      <c r="GO15" s="131"/>
      <c r="GP15" s="131"/>
      <c r="GQ15" s="131"/>
      <c r="GR15" s="131"/>
      <c r="GS15" s="131"/>
      <c r="GT15" s="131"/>
      <c r="GU15" s="131"/>
      <c r="GV15" s="131"/>
      <c r="GW15" s="131" t="s">
        <v>54</v>
      </c>
      <c r="GX15" s="131"/>
      <c r="GY15" s="131"/>
      <c r="GZ15" s="131"/>
      <c r="HA15" s="131" t="s">
        <v>141</v>
      </c>
      <c r="HB15" s="131" t="s">
        <v>1</v>
      </c>
      <c r="HC15" s="131" t="s">
        <v>1</v>
      </c>
      <c r="HD15" s="131"/>
      <c r="HE15" s="131" t="s">
        <v>1</v>
      </c>
      <c r="HF15" s="131"/>
      <c r="HG15" s="131"/>
      <c r="HH15" s="131"/>
      <c r="HI15" s="131"/>
      <c r="HJ15" s="131"/>
      <c r="HK15" s="131"/>
      <c r="HL15" s="131"/>
      <c r="HM15">
        <f t="shared" si="0"/>
        <v>30</v>
      </c>
      <c r="HN15">
        <f t="shared" si="1"/>
        <v>5</v>
      </c>
      <c r="HO15">
        <f t="shared" si="2"/>
        <v>12</v>
      </c>
      <c r="HP15" s="1">
        <f t="shared" si="3"/>
        <v>9</v>
      </c>
      <c r="HQ15" s="1">
        <f t="shared" si="4"/>
        <v>1</v>
      </c>
      <c r="HR15" s="1">
        <f t="shared" si="5"/>
        <v>7</v>
      </c>
      <c r="HS15" s="1">
        <f t="shared" si="6"/>
        <v>7</v>
      </c>
      <c r="HT15" s="1">
        <f t="shared" si="7"/>
        <v>32</v>
      </c>
      <c r="HU15" s="1">
        <f t="shared" si="8"/>
        <v>225</v>
      </c>
      <c r="HV15">
        <v>1</v>
      </c>
      <c r="HW15">
        <v>1</v>
      </c>
      <c r="HX15">
        <v>2</v>
      </c>
      <c r="HY15">
        <v>3</v>
      </c>
      <c r="HZ15">
        <v>1</v>
      </c>
      <c r="IA15">
        <v>2</v>
      </c>
      <c r="IB15">
        <v>1</v>
      </c>
      <c r="IC15">
        <v>11</v>
      </c>
    </row>
    <row r="16" spans="1:237" ht="15" thickBot="1" x14ac:dyDescent="0.4">
      <c r="A16" s="132">
        <v>44109.393321759257</v>
      </c>
      <c r="B16" s="131" t="s">
        <v>2587</v>
      </c>
      <c r="C16" s="2"/>
      <c r="D16" s="131"/>
      <c r="E16" s="131" t="s">
        <v>1831</v>
      </c>
      <c r="F16" s="131" t="s">
        <v>1824</v>
      </c>
      <c r="G16" s="131" t="s">
        <v>1831</v>
      </c>
      <c r="H16" s="131" t="s">
        <v>1824</v>
      </c>
      <c r="I16" s="131" t="s">
        <v>9</v>
      </c>
      <c r="J16" s="131" t="s">
        <v>9</v>
      </c>
      <c r="K16" s="131" t="s">
        <v>2232</v>
      </c>
      <c r="L16" s="131" t="s">
        <v>7</v>
      </c>
      <c r="M16" s="131" t="s">
        <v>351</v>
      </c>
      <c r="N16" s="131" t="s">
        <v>9</v>
      </c>
      <c r="O16" s="131" t="s">
        <v>2233</v>
      </c>
      <c r="P16" s="131" t="s">
        <v>2234</v>
      </c>
      <c r="Q16" s="131" t="s">
        <v>20</v>
      </c>
      <c r="R16" s="131" t="s">
        <v>40</v>
      </c>
      <c r="S16" s="131" t="s">
        <v>20</v>
      </c>
      <c r="T16" s="133">
        <v>1</v>
      </c>
      <c r="U16" s="131" t="s">
        <v>494</v>
      </c>
      <c r="V16" s="131" t="s">
        <v>39</v>
      </c>
      <c r="W16" s="131" t="s">
        <v>20</v>
      </c>
      <c r="X16" s="131" t="s">
        <v>20</v>
      </c>
      <c r="Y16" s="133">
        <v>5</v>
      </c>
      <c r="Z16" s="131" t="s">
        <v>38</v>
      </c>
      <c r="AA16" s="131" t="s">
        <v>9</v>
      </c>
      <c r="AB16" s="131" t="s">
        <v>2235</v>
      </c>
      <c r="AC16" s="131" t="s">
        <v>7</v>
      </c>
      <c r="AD16" s="131"/>
      <c r="AE16" s="131" t="s">
        <v>9</v>
      </c>
      <c r="AF16" s="131" t="s">
        <v>132</v>
      </c>
      <c r="AG16" s="131" t="s">
        <v>2055</v>
      </c>
      <c r="AH16" s="131" t="s">
        <v>7</v>
      </c>
      <c r="AI16" s="131"/>
      <c r="AJ16" s="133">
        <v>4</v>
      </c>
      <c r="AK16" s="131">
        <v>60</v>
      </c>
      <c r="AL16" s="133">
        <v>4</v>
      </c>
      <c r="AM16" s="131">
        <v>30</v>
      </c>
      <c r="AN16" s="133">
        <v>7</v>
      </c>
      <c r="AO16" s="131">
        <v>90</v>
      </c>
      <c r="AP16" s="131">
        <v>480</v>
      </c>
      <c r="AQ16" s="133">
        <v>4</v>
      </c>
      <c r="AR16" s="133">
        <v>4</v>
      </c>
      <c r="AS16" s="133">
        <v>2</v>
      </c>
      <c r="AT16" s="133">
        <v>3</v>
      </c>
      <c r="AU16" s="133">
        <v>4</v>
      </c>
      <c r="AV16" s="133">
        <v>1</v>
      </c>
      <c r="AW16" s="133">
        <v>2</v>
      </c>
      <c r="AX16" s="133">
        <v>4</v>
      </c>
      <c r="AY16" s="133">
        <v>1</v>
      </c>
      <c r="AZ16" s="133">
        <v>4</v>
      </c>
      <c r="BA16" s="133">
        <v>4</v>
      </c>
      <c r="BB16" s="133">
        <v>1</v>
      </c>
      <c r="BC16" s="133">
        <v>1</v>
      </c>
      <c r="BD16" s="133">
        <v>1</v>
      </c>
      <c r="BE16" s="133">
        <v>4</v>
      </c>
      <c r="BF16" s="133">
        <v>4</v>
      </c>
      <c r="BG16" s="133">
        <v>4</v>
      </c>
      <c r="BH16" s="133">
        <v>1</v>
      </c>
      <c r="BI16" s="133">
        <v>4</v>
      </c>
      <c r="BJ16" s="133">
        <v>4</v>
      </c>
      <c r="BK16" s="133">
        <v>1</v>
      </c>
      <c r="BL16" s="133">
        <v>0</v>
      </c>
      <c r="BM16" s="133">
        <v>1</v>
      </c>
      <c r="BN16" s="133">
        <v>0</v>
      </c>
      <c r="BO16" s="133">
        <v>3</v>
      </c>
      <c r="BP16" s="133">
        <v>0</v>
      </c>
      <c r="BQ16" s="133">
        <v>0</v>
      </c>
      <c r="BR16" s="133">
        <v>1</v>
      </c>
      <c r="BS16" s="133">
        <v>3</v>
      </c>
      <c r="BT16" s="133">
        <v>0</v>
      </c>
      <c r="BU16" s="133">
        <v>0</v>
      </c>
      <c r="BV16" s="133">
        <v>1</v>
      </c>
      <c r="BW16" s="133">
        <v>2</v>
      </c>
      <c r="BX16" s="133">
        <v>0</v>
      </c>
      <c r="BY16" s="133">
        <v>0</v>
      </c>
      <c r="BZ16" s="133">
        <v>0</v>
      </c>
      <c r="CA16" s="133">
        <v>2</v>
      </c>
      <c r="CB16" s="133">
        <v>0</v>
      </c>
      <c r="CC16" s="133">
        <v>0</v>
      </c>
      <c r="CD16" s="133">
        <v>1</v>
      </c>
      <c r="CE16" s="133">
        <v>0</v>
      </c>
      <c r="CF16" s="133">
        <v>0</v>
      </c>
      <c r="CG16" s="133">
        <v>1</v>
      </c>
      <c r="CH16" s="133">
        <v>3</v>
      </c>
      <c r="CI16" s="133">
        <v>0</v>
      </c>
      <c r="CJ16" s="133">
        <v>1</v>
      </c>
      <c r="CK16" s="133">
        <v>0</v>
      </c>
      <c r="CL16" s="133">
        <v>0</v>
      </c>
      <c r="CM16" s="133">
        <v>0</v>
      </c>
      <c r="CN16" s="133">
        <v>0</v>
      </c>
      <c r="CO16" s="133">
        <v>0</v>
      </c>
      <c r="CP16" s="133">
        <v>1</v>
      </c>
      <c r="CQ16" s="133">
        <v>1</v>
      </c>
      <c r="CR16" s="133">
        <v>1</v>
      </c>
      <c r="CS16" s="133">
        <v>2</v>
      </c>
      <c r="CT16" s="133">
        <v>1</v>
      </c>
      <c r="CU16" s="133">
        <v>0</v>
      </c>
      <c r="CV16" s="133">
        <v>1</v>
      </c>
      <c r="CW16" s="133">
        <v>1</v>
      </c>
      <c r="CX16" s="133">
        <v>1</v>
      </c>
      <c r="CY16" s="133">
        <v>1</v>
      </c>
      <c r="CZ16" s="133">
        <v>1</v>
      </c>
      <c r="DA16" s="133">
        <v>1</v>
      </c>
      <c r="DB16" s="133">
        <v>1</v>
      </c>
      <c r="DC16" s="133">
        <v>1</v>
      </c>
      <c r="DD16" s="133">
        <v>1</v>
      </c>
      <c r="DE16" s="133">
        <v>1</v>
      </c>
      <c r="DF16" s="133">
        <v>1</v>
      </c>
      <c r="DG16" s="133">
        <v>1</v>
      </c>
      <c r="DH16" s="133">
        <v>1</v>
      </c>
      <c r="DI16" s="133">
        <v>1</v>
      </c>
      <c r="DJ16" s="133">
        <v>1</v>
      </c>
      <c r="DK16" s="133">
        <v>1</v>
      </c>
      <c r="DL16" s="133">
        <v>1</v>
      </c>
      <c r="DM16" s="133">
        <v>1</v>
      </c>
      <c r="DN16" s="133">
        <v>1</v>
      </c>
      <c r="DO16" s="133">
        <v>1</v>
      </c>
      <c r="DP16" s="135">
        <v>0</v>
      </c>
      <c r="DQ16" s="133">
        <v>5</v>
      </c>
      <c r="DR16" s="135">
        <v>0.33333333333333331</v>
      </c>
      <c r="DS16" s="133">
        <v>7</v>
      </c>
      <c r="DT16" s="131" t="s">
        <v>26</v>
      </c>
      <c r="DU16" s="131" t="s">
        <v>103</v>
      </c>
      <c r="DV16" s="131" t="s">
        <v>103</v>
      </c>
      <c r="DW16" s="131" t="s">
        <v>26</v>
      </c>
      <c r="DX16" s="131" t="s">
        <v>26</v>
      </c>
      <c r="DY16" s="131" t="s">
        <v>103</v>
      </c>
      <c r="DZ16" s="131" t="s">
        <v>69</v>
      </c>
      <c r="EA16" s="131" t="s">
        <v>103</v>
      </c>
      <c r="EB16" s="131" t="s">
        <v>26</v>
      </c>
      <c r="EC16" s="131" t="s">
        <v>102</v>
      </c>
      <c r="ED16" s="131" t="s">
        <v>26</v>
      </c>
      <c r="EE16" s="131" t="s">
        <v>26</v>
      </c>
      <c r="EF16" s="131" t="s">
        <v>101</v>
      </c>
      <c r="EG16" s="131" t="s">
        <v>23</v>
      </c>
      <c r="EH16" s="133">
        <v>180</v>
      </c>
      <c r="EI16" s="131" t="s">
        <v>7</v>
      </c>
      <c r="EJ16" s="131" t="s">
        <v>7</v>
      </c>
      <c r="EK16" s="131"/>
      <c r="EL16" s="131" t="s">
        <v>21</v>
      </c>
      <c r="EM16" s="131" t="s">
        <v>96</v>
      </c>
      <c r="EN16" s="133">
        <v>5</v>
      </c>
      <c r="EO16" s="133">
        <v>3</v>
      </c>
      <c r="EP16" s="133">
        <v>2</v>
      </c>
      <c r="EQ16" s="133">
        <v>1</v>
      </c>
      <c r="ER16" s="131" t="s">
        <v>19</v>
      </c>
      <c r="ES16" s="131" t="s">
        <v>1346</v>
      </c>
      <c r="ET16" s="131" t="s">
        <v>16</v>
      </c>
      <c r="EU16" s="131" t="s">
        <v>18</v>
      </c>
      <c r="EV16" s="131" t="s">
        <v>20</v>
      </c>
      <c r="EW16" s="133">
        <v>1</v>
      </c>
      <c r="EX16" s="133">
        <v>3</v>
      </c>
      <c r="EY16" s="133">
        <v>1</v>
      </c>
      <c r="EZ16" s="133">
        <v>2</v>
      </c>
      <c r="FA16" s="131" t="s">
        <v>2003</v>
      </c>
      <c r="FB16" s="131" t="s">
        <v>14</v>
      </c>
      <c r="FC16" s="131" t="s">
        <v>7</v>
      </c>
      <c r="FD16" s="131" t="s">
        <v>14</v>
      </c>
      <c r="FE16" s="131" t="s">
        <v>162</v>
      </c>
      <c r="FF16" s="131" t="s">
        <v>13</v>
      </c>
      <c r="FG16" s="131" t="s">
        <v>13</v>
      </c>
      <c r="FH16" s="131" t="s">
        <v>7</v>
      </c>
      <c r="FI16" s="131" t="s">
        <v>12</v>
      </c>
      <c r="FJ16" s="131" t="s">
        <v>11</v>
      </c>
      <c r="FK16" s="131" t="s">
        <v>7</v>
      </c>
      <c r="FL16" s="131" t="s">
        <v>7</v>
      </c>
      <c r="FM16" s="131"/>
      <c r="FN16" s="131" t="s">
        <v>1984</v>
      </c>
      <c r="FO16" s="131" t="s">
        <v>7</v>
      </c>
      <c r="FP16" s="131" t="s">
        <v>7</v>
      </c>
      <c r="FQ16" s="131" t="s">
        <v>9</v>
      </c>
      <c r="FR16" s="131" t="s">
        <v>8</v>
      </c>
      <c r="FS16" s="131" t="s">
        <v>7</v>
      </c>
      <c r="FT16" s="131" t="s">
        <v>7</v>
      </c>
      <c r="FU16" s="131"/>
      <c r="FV16" s="131" t="s">
        <v>7</v>
      </c>
      <c r="FW16" s="131" t="s">
        <v>7</v>
      </c>
      <c r="FX16" s="131" t="s">
        <v>90</v>
      </c>
      <c r="FY16" s="131"/>
      <c r="FZ16" s="131"/>
      <c r="GA16" s="131"/>
      <c r="GB16" s="131"/>
      <c r="GC16" s="131"/>
      <c r="GD16" s="133">
        <v>1</v>
      </c>
      <c r="GE16" s="131"/>
      <c r="GF16" s="131"/>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c r="HC16" s="131" t="s">
        <v>293</v>
      </c>
      <c r="HD16" s="131" t="s">
        <v>486</v>
      </c>
      <c r="HE16" s="131" t="s">
        <v>1</v>
      </c>
      <c r="HF16" s="131"/>
      <c r="HG16" s="131"/>
      <c r="HH16" s="131"/>
      <c r="HI16" s="131"/>
      <c r="HJ16" s="131"/>
      <c r="HK16" s="131"/>
      <c r="HL16" s="131"/>
      <c r="HM16">
        <f t="shared" si="0"/>
        <v>19</v>
      </c>
      <c r="HN16">
        <f t="shared" si="1"/>
        <v>4</v>
      </c>
      <c r="HO16">
        <f t="shared" si="2"/>
        <v>14</v>
      </c>
      <c r="HP16" s="1">
        <f t="shared" si="3"/>
        <v>5</v>
      </c>
      <c r="HQ16" s="1">
        <f t="shared" si="4"/>
        <v>1</v>
      </c>
      <c r="HR16" s="1">
        <f t="shared" si="5"/>
        <v>0</v>
      </c>
      <c r="HS16" s="1">
        <f t="shared" si="6"/>
        <v>2</v>
      </c>
      <c r="HT16" s="1">
        <f t="shared" si="7"/>
        <v>27</v>
      </c>
      <c r="HU16" s="1">
        <f t="shared" si="8"/>
        <v>3975</v>
      </c>
      <c r="HV16">
        <v>0</v>
      </c>
      <c r="HW16">
        <v>0</v>
      </c>
      <c r="HX16">
        <v>1</v>
      </c>
      <c r="HY16">
        <v>0</v>
      </c>
      <c r="HZ16">
        <v>1</v>
      </c>
      <c r="IA16">
        <v>0</v>
      </c>
      <c r="IB16">
        <v>1</v>
      </c>
      <c r="IC16">
        <v>3</v>
      </c>
    </row>
    <row r="17" spans="1:237" ht="15" thickBot="1" x14ac:dyDescent="0.4">
      <c r="A17" s="132">
        <v>44108.877708333333</v>
      </c>
      <c r="B17" s="131" t="s">
        <v>2591</v>
      </c>
      <c r="C17" s="2"/>
      <c r="D17" s="131"/>
      <c r="E17" s="131" t="s">
        <v>1831</v>
      </c>
      <c r="F17" s="131" t="s">
        <v>1826</v>
      </c>
      <c r="G17" s="131" t="s">
        <v>1831</v>
      </c>
      <c r="H17" s="131" t="s">
        <v>1826</v>
      </c>
      <c r="I17" s="131" t="s">
        <v>9</v>
      </c>
      <c r="J17" s="131" t="s">
        <v>7</v>
      </c>
      <c r="K17" s="131"/>
      <c r="L17" s="131" t="s">
        <v>7</v>
      </c>
      <c r="M17" s="131"/>
      <c r="N17" s="131" t="s">
        <v>7</v>
      </c>
      <c r="O17" s="131"/>
      <c r="P17" s="131"/>
      <c r="Q17" s="131" t="s">
        <v>20</v>
      </c>
      <c r="R17" s="131" t="s">
        <v>40</v>
      </c>
      <c r="S17" s="131" t="s">
        <v>20</v>
      </c>
      <c r="T17" s="131" t="s">
        <v>20</v>
      </c>
      <c r="U17" s="131" t="s">
        <v>20</v>
      </c>
      <c r="V17" s="131" t="s">
        <v>80</v>
      </c>
      <c r="W17" s="131" t="s">
        <v>20</v>
      </c>
      <c r="X17" s="131" t="s">
        <v>20</v>
      </c>
      <c r="Y17" s="131" t="s">
        <v>20</v>
      </c>
      <c r="Z17" s="131" t="s">
        <v>133</v>
      </c>
      <c r="AA17" s="131" t="s">
        <v>9</v>
      </c>
      <c r="AB17" s="131" t="s">
        <v>408</v>
      </c>
      <c r="AC17" s="131" t="s">
        <v>7</v>
      </c>
      <c r="AD17" s="131"/>
      <c r="AE17" s="131" t="s">
        <v>9</v>
      </c>
      <c r="AF17" s="131" t="s">
        <v>112</v>
      </c>
      <c r="AG17" s="131" t="s">
        <v>256</v>
      </c>
      <c r="AH17" s="131" t="s">
        <v>9</v>
      </c>
      <c r="AI17" s="131" t="s">
        <v>2221</v>
      </c>
      <c r="AJ17" s="133">
        <v>0</v>
      </c>
      <c r="AK17" s="133">
        <v>0</v>
      </c>
      <c r="AL17" s="133">
        <v>0</v>
      </c>
      <c r="AM17" s="133">
        <v>0</v>
      </c>
      <c r="AN17" s="133">
        <v>1</v>
      </c>
      <c r="AO17" s="131">
        <v>30</v>
      </c>
      <c r="AP17" s="131">
        <v>600</v>
      </c>
      <c r="AQ17" s="133">
        <v>3</v>
      </c>
      <c r="AR17" s="133">
        <v>3</v>
      </c>
      <c r="AS17" s="133">
        <v>2</v>
      </c>
      <c r="AT17" s="133">
        <v>2</v>
      </c>
      <c r="AU17" s="133">
        <v>3</v>
      </c>
      <c r="AV17" s="133">
        <v>2</v>
      </c>
      <c r="AW17" s="133">
        <v>2</v>
      </c>
      <c r="AX17" s="133">
        <v>3</v>
      </c>
      <c r="AY17" s="133">
        <v>1</v>
      </c>
      <c r="AZ17" s="133">
        <v>4</v>
      </c>
      <c r="BA17" s="133">
        <v>3</v>
      </c>
      <c r="BB17" s="133">
        <v>1</v>
      </c>
      <c r="BC17" s="133">
        <v>2</v>
      </c>
      <c r="BD17" s="133">
        <v>2</v>
      </c>
      <c r="BE17" s="133">
        <v>2</v>
      </c>
      <c r="BF17" s="133">
        <v>3</v>
      </c>
      <c r="BG17" s="133">
        <v>3</v>
      </c>
      <c r="BH17" s="133">
        <v>1</v>
      </c>
      <c r="BI17" s="133">
        <v>3</v>
      </c>
      <c r="BJ17" s="133">
        <v>2</v>
      </c>
      <c r="BK17" s="133">
        <v>2</v>
      </c>
      <c r="BL17" s="133">
        <v>0</v>
      </c>
      <c r="BM17" s="133">
        <v>3</v>
      </c>
      <c r="BN17" s="133">
        <v>1</v>
      </c>
      <c r="BO17" s="133">
        <v>2</v>
      </c>
      <c r="BP17" s="133">
        <v>0</v>
      </c>
      <c r="BQ17" s="133">
        <v>0</v>
      </c>
      <c r="BR17" s="133">
        <v>2</v>
      </c>
      <c r="BS17" s="133">
        <v>1</v>
      </c>
      <c r="BT17" s="133">
        <v>0</v>
      </c>
      <c r="BU17" s="133">
        <v>0</v>
      </c>
      <c r="BV17" s="133">
        <v>2</v>
      </c>
      <c r="BW17" s="133">
        <v>2</v>
      </c>
      <c r="BX17" s="133">
        <v>0</v>
      </c>
      <c r="BY17" s="133">
        <v>0</v>
      </c>
      <c r="BZ17" s="133">
        <v>2</v>
      </c>
      <c r="CA17" s="133">
        <v>3</v>
      </c>
      <c r="CB17" s="133">
        <v>3</v>
      </c>
      <c r="CC17" s="133">
        <v>0</v>
      </c>
      <c r="CD17" s="133">
        <v>0</v>
      </c>
      <c r="CE17" s="133">
        <v>0</v>
      </c>
      <c r="CF17" s="133">
        <v>1</v>
      </c>
      <c r="CG17" s="133">
        <v>0</v>
      </c>
      <c r="CH17" s="133">
        <v>2</v>
      </c>
      <c r="CI17" s="133">
        <v>0</v>
      </c>
      <c r="CJ17" s="133">
        <v>2</v>
      </c>
      <c r="CK17" s="133">
        <v>3</v>
      </c>
      <c r="CL17" s="133">
        <v>0</v>
      </c>
      <c r="CM17" s="133">
        <v>3</v>
      </c>
      <c r="CN17" s="133">
        <v>0</v>
      </c>
      <c r="CO17" s="133">
        <v>0</v>
      </c>
      <c r="CP17" s="133">
        <v>0</v>
      </c>
      <c r="CQ17" s="133">
        <v>0</v>
      </c>
      <c r="CR17" s="133">
        <v>1</v>
      </c>
      <c r="CS17" s="133">
        <v>0</v>
      </c>
      <c r="CT17" s="133">
        <v>0</v>
      </c>
      <c r="CU17" s="133">
        <v>2</v>
      </c>
      <c r="CV17" s="133">
        <v>1</v>
      </c>
      <c r="CW17" s="133">
        <v>1</v>
      </c>
      <c r="CX17" s="133">
        <v>1</v>
      </c>
      <c r="CY17" s="133">
        <v>1</v>
      </c>
      <c r="CZ17" s="133">
        <v>1</v>
      </c>
      <c r="DA17" s="133">
        <v>1</v>
      </c>
      <c r="DB17" s="133">
        <v>1</v>
      </c>
      <c r="DC17" s="133">
        <v>1</v>
      </c>
      <c r="DD17" s="133">
        <v>2</v>
      </c>
      <c r="DE17" s="133">
        <v>1</v>
      </c>
      <c r="DF17" s="133">
        <v>1</v>
      </c>
      <c r="DG17" s="133">
        <v>1</v>
      </c>
      <c r="DH17" s="133">
        <v>1</v>
      </c>
      <c r="DI17" s="133">
        <v>1</v>
      </c>
      <c r="DJ17" s="133">
        <v>2</v>
      </c>
      <c r="DK17" s="133">
        <v>1</v>
      </c>
      <c r="DL17" s="133">
        <v>1</v>
      </c>
      <c r="DM17" s="133">
        <v>2</v>
      </c>
      <c r="DN17" s="133">
        <v>1</v>
      </c>
      <c r="DO17" s="133">
        <v>2</v>
      </c>
      <c r="DP17" s="131" t="s">
        <v>871</v>
      </c>
      <c r="DQ17" s="131" t="s">
        <v>170</v>
      </c>
      <c r="DR17" s="131" t="s">
        <v>1470</v>
      </c>
      <c r="DS17" s="133">
        <v>7</v>
      </c>
      <c r="DT17" s="131" t="s">
        <v>69</v>
      </c>
      <c r="DU17" s="131" t="s">
        <v>69</v>
      </c>
      <c r="DV17" s="131" t="s">
        <v>26</v>
      </c>
      <c r="DW17" s="131" t="s">
        <v>26</v>
      </c>
      <c r="DX17" s="131" t="s">
        <v>26</v>
      </c>
      <c r="DY17" s="131" t="s">
        <v>26</v>
      </c>
      <c r="DZ17" s="131" t="s">
        <v>26</v>
      </c>
      <c r="EA17" s="131" t="s">
        <v>103</v>
      </c>
      <c r="EB17" s="131" t="s">
        <v>26</v>
      </c>
      <c r="EC17" s="131" t="s">
        <v>102</v>
      </c>
      <c r="ED17" s="131" t="s">
        <v>26</v>
      </c>
      <c r="EE17" s="131" t="s">
        <v>25</v>
      </c>
      <c r="EF17" s="131" t="s">
        <v>124</v>
      </c>
      <c r="EG17" s="131" t="s">
        <v>100</v>
      </c>
      <c r="EH17" s="133">
        <v>45</v>
      </c>
      <c r="EI17" s="131" t="s">
        <v>7</v>
      </c>
      <c r="EJ17" s="131" t="s">
        <v>7</v>
      </c>
      <c r="EK17" s="131"/>
      <c r="EL17" s="131" t="s">
        <v>60</v>
      </c>
      <c r="EM17" s="131" t="s">
        <v>96</v>
      </c>
      <c r="EN17" s="133">
        <v>5</v>
      </c>
      <c r="EO17" s="133">
        <v>5</v>
      </c>
      <c r="EP17" s="133">
        <v>5</v>
      </c>
      <c r="EQ17" s="133">
        <v>1</v>
      </c>
      <c r="ER17" s="131" t="s">
        <v>1346</v>
      </c>
      <c r="ES17" s="131" t="s">
        <v>19</v>
      </c>
      <c r="ET17" s="131" t="s">
        <v>20</v>
      </c>
      <c r="EU17" s="131" t="s">
        <v>20</v>
      </c>
      <c r="EV17" s="131" t="s">
        <v>20</v>
      </c>
      <c r="EW17" s="133">
        <v>2</v>
      </c>
      <c r="EX17" s="133">
        <v>3</v>
      </c>
      <c r="EY17" s="133">
        <v>1</v>
      </c>
      <c r="EZ17" s="133">
        <v>5</v>
      </c>
      <c r="FA17" s="131"/>
      <c r="FB17" s="131" t="s">
        <v>14</v>
      </c>
      <c r="FC17" s="131" t="s">
        <v>9</v>
      </c>
      <c r="FD17" s="131" t="s">
        <v>94</v>
      </c>
      <c r="FE17" s="131" t="s">
        <v>58</v>
      </c>
      <c r="FF17" s="131" t="s">
        <v>7</v>
      </c>
      <c r="FG17" s="131" t="s">
        <v>7</v>
      </c>
      <c r="FH17" s="131" t="s">
        <v>7</v>
      </c>
      <c r="FI17" s="131" t="s">
        <v>143</v>
      </c>
      <c r="FJ17" s="131" t="s">
        <v>92</v>
      </c>
      <c r="FK17" s="131" t="s">
        <v>7</v>
      </c>
      <c r="FL17" s="131" t="s">
        <v>9</v>
      </c>
      <c r="FM17" s="131" t="s">
        <v>1450</v>
      </c>
      <c r="FN17" s="131" t="s">
        <v>1450</v>
      </c>
      <c r="FO17" s="131" t="s">
        <v>9</v>
      </c>
      <c r="FP17" s="131" t="s">
        <v>9</v>
      </c>
      <c r="FQ17" s="131" t="s">
        <v>9</v>
      </c>
      <c r="FR17" s="131"/>
      <c r="FS17" s="131" t="s">
        <v>7</v>
      </c>
      <c r="FT17" s="131" t="s">
        <v>7</v>
      </c>
      <c r="FU17" s="131"/>
      <c r="FV17" s="131"/>
      <c r="FW17" s="131"/>
      <c r="FX17" s="131" t="s">
        <v>185</v>
      </c>
      <c r="FY17" s="131"/>
      <c r="FZ17" s="131"/>
      <c r="GA17" s="131"/>
      <c r="GB17" s="131"/>
      <c r="GC17" s="131"/>
      <c r="GD17" s="131"/>
      <c r="GE17" s="133">
        <v>7</v>
      </c>
      <c r="GF17" s="131"/>
      <c r="GG17" s="131" t="s">
        <v>5</v>
      </c>
      <c r="GH17" s="131"/>
      <c r="GI17" s="131"/>
      <c r="GJ17" s="131"/>
      <c r="GK17" s="131"/>
      <c r="GL17" s="131"/>
      <c r="GM17" s="131"/>
      <c r="GN17" s="131"/>
      <c r="GO17" s="131"/>
      <c r="GP17" s="131"/>
      <c r="GQ17" s="131"/>
      <c r="GR17" s="131"/>
      <c r="GS17" s="131"/>
      <c r="GT17" s="131"/>
      <c r="GU17" s="131"/>
      <c r="GV17" s="131"/>
      <c r="GW17" s="131" t="s">
        <v>54</v>
      </c>
      <c r="GX17" s="131"/>
      <c r="GY17" s="131"/>
      <c r="GZ17" s="131"/>
      <c r="HA17" s="131"/>
      <c r="HB17" s="131"/>
      <c r="HC17" s="131"/>
      <c r="HD17" s="131"/>
      <c r="HE17" s="131" t="s">
        <v>158</v>
      </c>
      <c r="HF17" s="131" t="s">
        <v>1</v>
      </c>
      <c r="HG17" s="131" t="s">
        <v>1</v>
      </c>
      <c r="HH17" s="131"/>
      <c r="HI17" s="131" t="s">
        <v>1</v>
      </c>
      <c r="HJ17" s="131"/>
      <c r="HK17" s="131"/>
      <c r="HL17" s="131"/>
      <c r="HM17">
        <f t="shared" si="0"/>
        <v>23</v>
      </c>
      <c r="HN17">
        <f t="shared" si="1"/>
        <v>4</v>
      </c>
      <c r="HO17">
        <f t="shared" si="2"/>
        <v>7</v>
      </c>
      <c r="HP17" s="1">
        <f t="shared" si="3"/>
        <v>5</v>
      </c>
      <c r="HQ17" s="1">
        <f t="shared" si="4"/>
        <v>8</v>
      </c>
      <c r="HR17" s="1">
        <f t="shared" si="5"/>
        <v>0</v>
      </c>
      <c r="HS17" s="1">
        <f t="shared" si="6"/>
        <v>13</v>
      </c>
      <c r="HT17" s="1">
        <f t="shared" si="7"/>
        <v>39</v>
      </c>
      <c r="HU17" s="1">
        <f t="shared" si="8"/>
        <v>75</v>
      </c>
      <c r="HV17">
        <v>1</v>
      </c>
      <c r="HW17">
        <v>2</v>
      </c>
      <c r="HX17">
        <v>1</v>
      </c>
      <c r="HY17">
        <v>0</v>
      </c>
      <c r="HZ17">
        <v>1</v>
      </c>
      <c r="IA17">
        <v>0</v>
      </c>
      <c r="IB17">
        <v>2</v>
      </c>
      <c r="IC17">
        <v>7</v>
      </c>
    </row>
    <row r="18" spans="1:237" ht="15" thickBot="1" x14ac:dyDescent="0.4">
      <c r="A18" s="132">
        <v>44113.427337962959</v>
      </c>
      <c r="B18" s="131" t="s">
        <v>2597</v>
      </c>
      <c r="C18" s="2"/>
      <c r="D18" s="131"/>
      <c r="E18" s="131" t="s">
        <v>1831</v>
      </c>
      <c r="F18" s="131" t="s">
        <v>1826</v>
      </c>
      <c r="G18" s="131" t="s">
        <v>1831</v>
      </c>
      <c r="H18" s="131" t="s">
        <v>1826</v>
      </c>
      <c r="I18" s="131" t="s">
        <v>9</v>
      </c>
      <c r="J18" s="131" t="s">
        <v>7</v>
      </c>
      <c r="K18" s="131"/>
      <c r="L18" s="131" t="s">
        <v>7</v>
      </c>
      <c r="M18" s="131"/>
      <c r="N18" s="131" t="s">
        <v>7</v>
      </c>
      <c r="O18" s="131"/>
      <c r="P18" s="131"/>
      <c r="Q18" s="131" t="s">
        <v>20</v>
      </c>
      <c r="R18" s="131" t="s">
        <v>40</v>
      </c>
      <c r="S18" s="131" t="s">
        <v>20</v>
      </c>
      <c r="T18" s="131" t="s">
        <v>20</v>
      </c>
      <c r="U18" s="131" t="s">
        <v>20</v>
      </c>
      <c r="V18" s="131" t="s">
        <v>39</v>
      </c>
      <c r="W18" s="131" t="s">
        <v>20</v>
      </c>
      <c r="X18" s="133">
        <v>1</v>
      </c>
      <c r="Y18" s="131" t="s">
        <v>20</v>
      </c>
      <c r="Z18" s="131" t="s">
        <v>38</v>
      </c>
      <c r="AA18" s="131" t="s">
        <v>9</v>
      </c>
      <c r="AB18" s="131" t="s">
        <v>2270</v>
      </c>
      <c r="AC18" s="131" t="s">
        <v>9</v>
      </c>
      <c r="AD18" s="131" t="s">
        <v>2271</v>
      </c>
      <c r="AE18" s="131" t="s">
        <v>7</v>
      </c>
      <c r="AF18" s="131" t="s">
        <v>20</v>
      </c>
      <c r="AG18" s="131"/>
      <c r="AH18" s="131" t="s">
        <v>9</v>
      </c>
      <c r="AI18" s="131" t="s">
        <v>2272</v>
      </c>
      <c r="AJ18" s="133">
        <v>0</v>
      </c>
      <c r="AK18" s="131">
        <v>0</v>
      </c>
      <c r="AL18" s="133">
        <v>0</v>
      </c>
      <c r="AM18" s="131">
        <v>0</v>
      </c>
      <c r="AN18" s="133">
        <v>3</v>
      </c>
      <c r="AO18" s="131">
        <v>30</v>
      </c>
      <c r="AP18" s="131">
        <v>600</v>
      </c>
      <c r="AQ18" s="133">
        <v>3</v>
      </c>
      <c r="AR18" s="133">
        <v>4</v>
      </c>
      <c r="AS18" s="133">
        <v>2</v>
      </c>
      <c r="AT18" s="133">
        <v>1</v>
      </c>
      <c r="AU18" s="133">
        <v>3</v>
      </c>
      <c r="AV18" s="133">
        <v>1</v>
      </c>
      <c r="AW18" s="133">
        <v>1</v>
      </c>
      <c r="AX18" s="133">
        <v>4</v>
      </c>
      <c r="AY18" s="133">
        <v>1</v>
      </c>
      <c r="AZ18" s="133">
        <v>4</v>
      </c>
      <c r="BA18" s="133">
        <v>3</v>
      </c>
      <c r="BB18" s="133">
        <v>2</v>
      </c>
      <c r="BC18" s="133">
        <v>1</v>
      </c>
      <c r="BD18" s="133">
        <v>1</v>
      </c>
      <c r="BE18" s="133">
        <v>3</v>
      </c>
      <c r="BF18" s="133">
        <v>4</v>
      </c>
      <c r="BG18" s="133">
        <v>1</v>
      </c>
      <c r="BH18" s="133">
        <v>1</v>
      </c>
      <c r="BI18" s="133">
        <v>4</v>
      </c>
      <c r="BJ18" s="133">
        <v>3</v>
      </c>
      <c r="BK18" s="133">
        <v>1</v>
      </c>
      <c r="BL18" s="133">
        <v>0</v>
      </c>
      <c r="BM18" s="133">
        <v>1</v>
      </c>
      <c r="BN18" s="133">
        <v>0</v>
      </c>
      <c r="BO18" s="133">
        <v>3</v>
      </c>
      <c r="BP18" s="133">
        <v>0</v>
      </c>
      <c r="BQ18" s="133">
        <v>1</v>
      </c>
      <c r="BR18" s="133">
        <v>0</v>
      </c>
      <c r="BS18" s="133">
        <v>2</v>
      </c>
      <c r="BT18" s="133">
        <v>0</v>
      </c>
      <c r="BU18" s="133">
        <v>1</v>
      </c>
      <c r="BV18" s="133">
        <v>1</v>
      </c>
      <c r="BW18" s="133">
        <v>3</v>
      </c>
      <c r="BX18" s="133">
        <v>0</v>
      </c>
      <c r="BY18" s="133">
        <v>0</v>
      </c>
      <c r="BZ18" s="133">
        <v>1</v>
      </c>
      <c r="CA18" s="133">
        <v>1</v>
      </c>
      <c r="CB18" s="133">
        <v>1</v>
      </c>
      <c r="CC18" s="133">
        <v>1</v>
      </c>
      <c r="CD18" s="133">
        <v>0</v>
      </c>
      <c r="CE18" s="133">
        <v>0</v>
      </c>
      <c r="CF18" s="133">
        <v>0</v>
      </c>
      <c r="CG18" s="133">
        <v>0</v>
      </c>
      <c r="CH18" s="133">
        <v>3</v>
      </c>
      <c r="CI18" s="133">
        <v>0</v>
      </c>
      <c r="CJ18" s="133">
        <v>1</v>
      </c>
      <c r="CK18" s="133">
        <v>1</v>
      </c>
      <c r="CL18" s="133">
        <v>0</v>
      </c>
      <c r="CM18" s="133">
        <v>1</v>
      </c>
      <c r="CN18" s="133">
        <v>0</v>
      </c>
      <c r="CO18" s="133">
        <v>0</v>
      </c>
      <c r="CP18" s="133">
        <v>3</v>
      </c>
      <c r="CQ18" s="133">
        <v>0</v>
      </c>
      <c r="CR18" s="133">
        <v>1</v>
      </c>
      <c r="CS18" s="133">
        <v>3</v>
      </c>
      <c r="CT18" s="133">
        <v>0</v>
      </c>
      <c r="CU18" s="133">
        <v>1</v>
      </c>
      <c r="CV18" s="133">
        <v>1</v>
      </c>
      <c r="CW18" s="133">
        <v>1</v>
      </c>
      <c r="CX18" s="133">
        <v>1</v>
      </c>
      <c r="CY18" s="133">
        <v>1</v>
      </c>
      <c r="CZ18" s="133">
        <v>2</v>
      </c>
      <c r="DA18" s="133">
        <v>1</v>
      </c>
      <c r="DB18" s="133">
        <v>1</v>
      </c>
      <c r="DC18" s="133">
        <v>1</v>
      </c>
      <c r="DD18" s="133">
        <v>2</v>
      </c>
      <c r="DE18" s="133">
        <v>1</v>
      </c>
      <c r="DF18" s="133">
        <v>1</v>
      </c>
      <c r="DG18" s="133">
        <v>1</v>
      </c>
      <c r="DH18" s="133">
        <v>1</v>
      </c>
      <c r="DI18" s="133">
        <v>1</v>
      </c>
      <c r="DJ18" s="133">
        <v>2</v>
      </c>
      <c r="DK18" s="133">
        <v>1</v>
      </c>
      <c r="DL18" s="133">
        <v>1</v>
      </c>
      <c r="DM18" s="133">
        <v>1</v>
      </c>
      <c r="DN18" s="133">
        <v>1</v>
      </c>
      <c r="DO18" s="133">
        <v>1</v>
      </c>
      <c r="DP18" s="131" t="s">
        <v>465</v>
      </c>
      <c r="DQ18" s="131" t="s">
        <v>571</v>
      </c>
      <c r="DR18" s="131" t="s">
        <v>739</v>
      </c>
      <c r="DS18" s="133">
        <v>7</v>
      </c>
      <c r="DT18" s="131" t="s">
        <v>26</v>
      </c>
      <c r="DU18" s="131" t="s">
        <v>103</v>
      </c>
      <c r="DV18" s="131" t="s">
        <v>26</v>
      </c>
      <c r="DW18" s="131" t="s">
        <v>26</v>
      </c>
      <c r="DX18" s="131" t="s">
        <v>26</v>
      </c>
      <c r="DY18" s="131" t="s">
        <v>26</v>
      </c>
      <c r="DZ18" s="131" t="s">
        <v>26</v>
      </c>
      <c r="EA18" s="131" t="s">
        <v>26</v>
      </c>
      <c r="EB18" s="131" t="s">
        <v>26</v>
      </c>
      <c r="EC18" s="131" t="s">
        <v>2273</v>
      </c>
      <c r="ED18" s="131" t="s">
        <v>26</v>
      </c>
      <c r="EE18" s="131" t="s">
        <v>26</v>
      </c>
      <c r="EF18" s="131" t="s">
        <v>24</v>
      </c>
      <c r="EG18" s="131" t="s">
        <v>100</v>
      </c>
      <c r="EH18" s="133">
        <v>30</v>
      </c>
      <c r="EI18" s="131" t="s">
        <v>7</v>
      </c>
      <c r="EJ18" s="131" t="s">
        <v>9</v>
      </c>
      <c r="EK18" s="131" t="s">
        <v>2274</v>
      </c>
      <c r="EL18" s="131" t="s">
        <v>21</v>
      </c>
      <c r="EM18" s="131" t="s">
        <v>96</v>
      </c>
      <c r="EN18" s="133">
        <v>5</v>
      </c>
      <c r="EO18" s="133">
        <v>4</v>
      </c>
      <c r="EP18" s="133">
        <v>5</v>
      </c>
      <c r="EQ18" s="133">
        <v>2</v>
      </c>
      <c r="ER18" s="131" t="s">
        <v>1346</v>
      </c>
      <c r="ES18" s="131" t="s">
        <v>19</v>
      </c>
      <c r="ET18" s="131" t="s">
        <v>20</v>
      </c>
      <c r="EU18" s="131" t="s">
        <v>16</v>
      </c>
      <c r="EV18" s="131" t="s">
        <v>18</v>
      </c>
      <c r="EW18" s="133">
        <v>2</v>
      </c>
      <c r="EX18" s="133">
        <v>1</v>
      </c>
      <c r="EY18" s="133">
        <v>1</v>
      </c>
      <c r="EZ18" s="133">
        <v>5</v>
      </c>
      <c r="FA18" s="131"/>
      <c r="FB18" s="131" t="s">
        <v>14</v>
      </c>
      <c r="FC18" s="131" t="s">
        <v>9</v>
      </c>
      <c r="FD18" s="131" t="s">
        <v>94</v>
      </c>
      <c r="FE18" s="131" t="s">
        <v>94</v>
      </c>
      <c r="FF18" s="131" t="s">
        <v>7</v>
      </c>
      <c r="FG18" s="131" t="s">
        <v>7</v>
      </c>
      <c r="FH18" s="131" t="s">
        <v>7</v>
      </c>
      <c r="FI18" s="131" t="s">
        <v>12</v>
      </c>
      <c r="FJ18" s="131" t="s">
        <v>57</v>
      </c>
      <c r="FK18" s="131" t="s">
        <v>9</v>
      </c>
      <c r="FL18" s="131" t="s">
        <v>7</v>
      </c>
      <c r="FM18" s="131"/>
      <c r="FN18" s="131" t="s">
        <v>580</v>
      </c>
      <c r="FO18" s="131" t="s">
        <v>9</v>
      </c>
      <c r="FP18" s="131" t="s">
        <v>9</v>
      </c>
      <c r="FQ18" s="131" t="s">
        <v>7</v>
      </c>
      <c r="FR18" s="131"/>
      <c r="FS18" s="131" t="s">
        <v>7</v>
      </c>
      <c r="FT18" s="131" t="s">
        <v>7</v>
      </c>
      <c r="FU18" s="131"/>
      <c r="FV18" s="131"/>
      <c r="FW18" s="131"/>
      <c r="FX18" s="131" t="s">
        <v>308</v>
      </c>
      <c r="FY18" s="131"/>
      <c r="FZ18" s="131"/>
      <c r="GA18" s="133">
        <v>6</v>
      </c>
      <c r="GB18" s="131"/>
      <c r="GC18" s="131"/>
      <c r="GD18" s="131"/>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c r="HB18" s="131"/>
      <c r="HC18" s="131"/>
      <c r="HD18" s="131"/>
      <c r="HE18" s="131" t="s">
        <v>158</v>
      </c>
      <c r="HF18" s="131"/>
      <c r="HG18" s="131"/>
      <c r="HH18" s="131"/>
      <c r="HI18" s="131" t="s">
        <v>229</v>
      </c>
      <c r="HJ18" s="131"/>
      <c r="HK18" s="131" t="s">
        <v>279</v>
      </c>
      <c r="HL18" s="131" t="s">
        <v>278</v>
      </c>
      <c r="HM18">
        <f t="shared" si="0"/>
        <v>22</v>
      </c>
      <c r="HN18">
        <f t="shared" si="1"/>
        <v>2</v>
      </c>
      <c r="HO18">
        <f t="shared" si="2"/>
        <v>17</v>
      </c>
      <c r="HP18" s="1">
        <f t="shared" si="3"/>
        <v>1</v>
      </c>
      <c r="HQ18" s="1">
        <f t="shared" si="4"/>
        <v>3</v>
      </c>
      <c r="HR18" s="1">
        <f t="shared" si="5"/>
        <v>3</v>
      </c>
      <c r="HS18" s="1">
        <f t="shared" si="6"/>
        <v>5</v>
      </c>
      <c r="HT18" s="1">
        <f t="shared" si="7"/>
        <v>27</v>
      </c>
      <c r="HU18" s="1">
        <f t="shared" si="8"/>
        <v>225</v>
      </c>
      <c r="HV18">
        <v>1</v>
      </c>
      <c r="HW18">
        <v>0</v>
      </c>
      <c r="HX18">
        <v>1</v>
      </c>
      <c r="HY18">
        <v>1</v>
      </c>
      <c r="HZ18">
        <v>1</v>
      </c>
      <c r="IA18">
        <v>0</v>
      </c>
      <c r="IB18">
        <v>1</v>
      </c>
      <c r="IC18">
        <v>5</v>
      </c>
    </row>
    <row r="19" spans="1:237" ht="15" thickBot="1" x14ac:dyDescent="0.4">
      <c r="A19" s="132">
        <v>44107.661620370367</v>
      </c>
      <c r="B19" s="131" t="s">
        <v>2599</v>
      </c>
      <c r="C19" s="2"/>
      <c r="D19" s="131"/>
      <c r="E19" s="131" t="s">
        <v>2180</v>
      </c>
      <c r="F19" s="131" t="s">
        <v>1824</v>
      </c>
      <c r="G19" s="131" t="s">
        <v>2180</v>
      </c>
      <c r="H19" s="131" t="s">
        <v>1824</v>
      </c>
      <c r="I19" s="131" t="s">
        <v>9</v>
      </c>
      <c r="J19" s="131" t="s">
        <v>7</v>
      </c>
      <c r="K19" s="131"/>
      <c r="L19" s="131" t="s">
        <v>7</v>
      </c>
      <c r="M19" s="131"/>
      <c r="N19" s="131" t="s">
        <v>7</v>
      </c>
      <c r="O19" s="131"/>
      <c r="P19" s="131"/>
      <c r="Q19" s="131" t="s">
        <v>20</v>
      </c>
      <c r="R19" s="131" t="s">
        <v>40</v>
      </c>
      <c r="S19" s="131" t="s">
        <v>20</v>
      </c>
      <c r="T19" s="131" t="s">
        <v>20</v>
      </c>
      <c r="U19" s="131" t="s">
        <v>20</v>
      </c>
      <c r="V19" s="131" t="s">
        <v>80</v>
      </c>
      <c r="W19" s="133">
        <v>3</v>
      </c>
      <c r="X19" s="133">
        <v>5</v>
      </c>
      <c r="Y19" s="133">
        <v>5</v>
      </c>
      <c r="Z19" s="131" t="s">
        <v>38</v>
      </c>
      <c r="AA19" s="131" t="s">
        <v>7</v>
      </c>
      <c r="AB19" s="131"/>
      <c r="AC19" s="131" t="s">
        <v>7</v>
      </c>
      <c r="AD19" s="131"/>
      <c r="AE19" s="131" t="s">
        <v>9</v>
      </c>
      <c r="AF19" s="131" t="s">
        <v>132</v>
      </c>
      <c r="AG19" s="131" t="s">
        <v>34</v>
      </c>
      <c r="AH19" s="131" t="s">
        <v>7</v>
      </c>
      <c r="AI19" s="131"/>
      <c r="AJ19" s="133">
        <v>4</v>
      </c>
      <c r="AK19" s="133">
        <v>45</v>
      </c>
      <c r="AL19" s="133">
        <v>6</v>
      </c>
      <c r="AM19" s="133">
        <v>45</v>
      </c>
      <c r="AN19" s="133">
        <v>7</v>
      </c>
      <c r="AO19" s="133">
        <v>30</v>
      </c>
      <c r="AP19" s="133">
        <v>60</v>
      </c>
      <c r="AQ19" s="133">
        <v>4</v>
      </c>
      <c r="AR19" s="133">
        <v>4</v>
      </c>
      <c r="AS19" s="133">
        <v>1</v>
      </c>
      <c r="AT19" s="133">
        <v>1</v>
      </c>
      <c r="AU19" s="133">
        <v>3</v>
      </c>
      <c r="AV19" s="133">
        <v>1</v>
      </c>
      <c r="AW19" s="133">
        <v>1</v>
      </c>
      <c r="AX19" s="133">
        <v>4</v>
      </c>
      <c r="AY19" s="133">
        <v>1</v>
      </c>
      <c r="AZ19" s="133">
        <v>4</v>
      </c>
      <c r="BA19" s="133">
        <v>4</v>
      </c>
      <c r="BB19" s="133">
        <v>1</v>
      </c>
      <c r="BC19" s="133">
        <v>1</v>
      </c>
      <c r="BD19" s="133">
        <v>1</v>
      </c>
      <c r="BE19" s="133">
        <v>4</v>
      </c>
      <c r="BF19" s="133">
        <v>4</v>
      </c>
      <c r="BG19" s="133">
        <v>1</v>
      </c>
      <c r="BH19" s="133">
        <v>1</v>
      </c>
      <c r="BI19" s="133">
        <v>3</v>
      </c>
      <c r="BJ19" s="133">
        <v>3</v>
      </c>
      <c r="BK19" s="133">
        <v>0</v>
      </c>
      <c r="BL19" s="133">
        <v>0</v>
      </c>
      <c r="BM19" s="133">
        <v>0</v>
      </c>
      <c r="BN19" s="133">
        <v>0</v>
      </c>
      <c r="BO19" s="133">
        <v>3</v>
      </c>
      <c r="BP19" s="133">
        <v>0</v>
      </c>
      <c r="BQ19" s="133">
        <v>2</v>
      </c>
      <c r="BR19" s="133">
        <v>0</v>
      </c>
      <c r="BS19" s="133">
        <v>3</v>
      </c>
      <c r="BT19" s="133">
        <v>1</v>
      </c>
      <c r="BU19" s="133">
        <v>0</v>
      </c>
      <c r="BV19" s="133">
        <v>1</v>
      </c>
      <c r="BW19" s="133">
        <v>4</v>
      </c>
      <c r="BX19" s="133">
        <v>0</v>
      </c>
      <c r="BY19" s="133">
        <v>0</v>
      </c>
      <c r="BZ19" s="133">
        <v>0</v>
      </c>
      <c r="CA19" s="133">
        <v>0</v>
      </c>
      <c r="CB19" s="133">
        <v>0</v>
      </c>
      <c r="CC19" s="133">
        <v>0</v>
      </c>
      <c r="CD19" s="133">
        <v>0</v>
      </c>
      <c r="CE19" s="133">
        <v>0</v>
      </c>
      <c r="CF19" s="133">
        <v>0</v>
      </c>
      <c r="CG19" s="133">
        <v>0</v>
      </c>
      <c r="CH19" s="133">
        <v>3</v>
      </c>
      <c r="CI19" s="133">
        <v>0</v>
      </c>
      <c r="CJ19" s="133">
        <v>0</v>
      </c>
      <c r="CK19" s="133">
        <v>0</v>
      </c>
      <c r="CL19" s="133">
        <v>0</v>
      </c>
      <c r="CM19" s="133">
        <v>1</v>
      </c>
      <c r="CN19" s="133">
        <v>1</v>
      </c>
      <c r="CO19" s="133">
        <v>1</v>
      </c>
      <c r="CP19" s="133">
        <v>2</v>
      </c>
      <c r="CQ19" s="133">
        <v>0</v>
      </c>
      <c r="CR19" s="133">
        <v>0</v>
      </c>
      <c r="CS19" s="133">
        <v>3</v>
      </c>
      <c r="CT19" s="133">
        <v>0</v>
      </c>
      <c r="CU19" s="133">
        <v>1</v>
      </c>
      <c r="CV19" s="133">
        <v>1</v>
      </c>
      <c r="CW19" s="133">
        <v>1</v>
      </c>
      <c r="CX19" s="133">
        <v>1</v>
      </c>
      <c r="CY19" s="133">
        <v>1</v>
      </c>
      <c r="CZ19" s="133">
        <v>1</v>
      </c>
      <c r="DA19" s="133">
        <v>1</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1" t="s">
        <v>2181</v>
      </c>
      <c r="DQ19" s="133">
        <v>20</v>
      </c>
      <c r="DR19" s="131" t="s">
        <v>2182</v>
      </c>
      <c r="DS19" s="133">
        <v>7</v>
      </c>
      <c r="DT19" s="131" t="s">
        <v>26</v>
      </c>
      <c r="DU19" s="131" t="s">
        <v>26</v>
      </c>
      <c r="DV19" s="131" t="s">
        <v>103</v>
      </c>
      <c r="DW19" s="131" t="s">
        <v>26</v>
      </c>
      <c r="DX19" s="131" t="s">
        <v>26</v>
      </c>
      <c r="DY19" s="131" t="s">
        <v>26</v>
      </c>
      <c r="DZ19" s="131" t="s">
        <v>26</v>
      </c>
      <c r="EA19" s="131" t="s">
        <v>26</v>
      </c>
      <c r="EB19" s="131" t="s">
        <v>103</v>
      </c>
      <c r="EC19" s="131" t="s">
        <v>2183</v>
      </c>
      <c r="ED19" s="131" t="s">
        <v>125</v>
      </c>
      <c r="EE19" s="131" t="s">
        <v>26</v>
      </c>
      <c r="EF19" s="131" t="s">
        <v>66</v>
      </c>
      <c r="EG19" s="131" t="s">
        <v>23</v>
      </c>
      <c r="EH19" s="133">
        <v>60</v>
      </c>
      <c r="EI19" s="131" t="s">
        <v>7</v>
      </c>
      <c r="EJ19" s="131" t="s">
        <v>7</v>
      </c>
      <c r="EK19" s="131"/>
      <c r="EL19" s="131" t="s">
        <v>21</v>
      </c>
      <c r="EM19" s="131" t="s">
        <v>22</v>
      </c>
      <c r="EN19" s="133">
        <v>3</v>
      </c>
      <c r="EO19" s="133">
        <v>1</v>
      </c>
      <c r="EP19" s="133">
        <v>2</v>
      </c>
      <c r="EQ19" s="133">
        <v>4</v>
      </c>
      <c r="ER19" s="131" t="s">
        <v>1346</v>
      </c>
      <c r="ES19" s="131" t="s">
        <v>19</v>
      </c>
      <c r="ET19" s="131" t="s">
        <v>16</v>
      </c>
      <c r="EU19" s="131" t="s">
        <v>18</v>
      </c>
      <c r="EV19" s="131" t="s">
        <v>20</v>
      </c>
      <c r="EW19" s="133">
        <v>2</v>
      </c>
      <c r="EX19" s="133">
        <v>2</v>
      </c>
      <c r="EY19" s="133">
        <v>3</v>
      </c>
      <c r="EZ19" s="133">
        <v>3</v>
      </c>
      <c r="FA19" s="131" t="s">
        <v>1825</v>
      </c>
      <c r="FB19" s="131" t="s">
        <v>94</v>
      </c>
      <c r="FC19" s="131" t="s">
        <v>7</v>
      </c>
      <c r="FD19" s="131" t="s">
        <v>14</v>
      </c>
      <c r="FE19" s="131" t="s">
        <v>14</v>
      </c>
      <c r="FF19" s="131" t="s">
        <v>7</v>
      </c>
      <c r="FG19" s="131" t="s">
        <v>7</v>
      </c>
      <c r="FH19" s="131" t="s">
        <v>7</v>
      </c>
      <c r="FI19" s="131" t="s">
        <v>12</v>
      </c>
      <c r="FJ19" s="131" t="s">
        <v>11</v>
      </c>
      <c r="FK19" s="131" t="s">
        <v>7</v>
      </c>
      <c r="FL19" s="131" t="s">
        <v>7</v>
      </c>
      <c r="FM19" s="131" t="s">
        <v>20</v>
      </c>
      <c r="FN19" s="131" t="s">
        <v>876</v>
      </c>
      <c r="FO19" s="131" t="s">
        <v>7</v>
      </c>
      <c r="FP19" s="131" t="s">
        <v>7</v>
      </c>
      <c r="FQ19" s="131" t="s">
        <v>9</v>
      </c>
      <c r="FR19" s="131" t="s">
        <v>8</v>
      </c>
      <c r="FS19" s="131" t="s">
        <v>7</v>
      </c>
      <c r="FT19" s="131" t="s">
        <v>7</v>
      </c>
      <c r="FU19" s="131"/>
      <c r="FV19" s="131" t="s">
        <v>7</v>
      </c>
      <c r="FW19" s="131" t="s">
        <v>7</v>
      </c>
      <c r="FX19" s="131" t="s">
        <v>121</v>
      </c>
      <c r="FY19" s="133">
        <v>10</v>
      </c>
      <c r="FZ19" s="131"/>
      <c r="GA19" s="131"/>
      <c r="GB19" s="131"/>
      <c r="GC19" s="131"/>
      <c r="GD19" s="131"/>
      <c r="GE19" s="131"/>
      <c r="GF19" s="131"/>
      <c r="GG19" s="131" t="s">
        <v>5</v>
      </c>
      <c r="GH19" s="131"/>
      <c r="GI19" s="131"/>
      <c r="GJ19" s="131"/>
      <c r="GK19" s="131"/>
      <c r="GL19" s="131"/>
      <c r="GM19" s="131"/>
      <c r="GN19" s="131"/>
      <c r="GO19" s="131" t="s">
        <v>4</v>
      </c>
      <c r="GP19" s="131"/>
      <c r="GQ19" s="131" t="s">
        <v>3</v>
      </c>
      <c r="GR19" s="131" t="s">
        <v>1</v>
      </c>
      <c r="GS19" s="131" t="s">
        <v>1</v>
      </c>
      <c r="GT19" s="131"/>
      <c r="GU19" s="131"/>
      <c r="GV19" s="131"/>
      <c r="GW19" s="131" t="s">
        <v>1</v>
      </c>
      <c r="GX19" s="131"/>
      <c r="GY19" s="131"/>
      <c r="GZ19" s="131"/>
      <c r="HA19" s="131"/>
      <c r="HB19" s="131"/>
      <c r="HC19" s="131"/>
      <c r="HD19" s="131"/>
      <c r="HE19" s="131"/>
      <c r="HF19" s="131"/>
      <c r="HG19" s="131"/>
      <c r="HH19" s="131"/>
      <c r="HI19" s="131"/>
      <c r="HJ19" s="131"/>
      <c r="HK19" s="131"/>
      <c r="HL19" s="131"/>
      <c r="HM19">
        <f t="shared" si="0"/>
        <v>19</v>
      </c>
      <c r="HN19">
        <f t="shared" si="1"/>
        <v>1</v>
      </c>
      <c r="HO19">
        <f t="shared" si="2"/>
        <v>18</v>
      </c>
      <c r="HP19" s="1">
        <f t="shared" si="3"/>
        <v>1</v>
      </c>
      <c r="HQ19" s="1">
        <f t="shared" si="4"/>
        <v>1</v>
      </c>
      <c r="HR19" s="1">
        <f t="shared" si="5"/>
        <v>3</v>
      </c>
      <c r="HS19" s="1">
        <f t="shared" si="6"/>
        <v>2</v>
      </c>
      <c r="HT19" s="1">
        <f t="shared" si="7"/>
        <v>23</v>
      </c>
      <c r="HU19" s="1">
        <f t="shared" si="8"/>
        <v>3045</v>
      </c>
      <c r="HV19">
        <v>0</v>
      </c>
      <c r="HW19">
        <v>1</v>
      </c>
      <c r="HX19">
        <v>1</v>
      </c>
      <c r="HY19">
        <v>1</v>
      </c>
      <c r="HZ19">
        <v>1</v>
      </c>
      <c r="IA19">
        <v>2</v>
      </c>
      <c r="IB19">
        <v>0</v>
      </c>
      <c r="IC19">
        <v>6</v>
      </c>
    </row>
    <row r="20" spans="1:237" ht="15" thickBot="1" x14ac:dyDescent="0.4">
      <c r="A20" s="132">
        <v>44107.813738425924</v>
      </c>
      <c r="B20" s="131" t="s">
        <v>2602</v>
      </c>
      <c r="C20" s="2"/>
      <c r="D20" s="131"/>
      <c r="E20" s="131" t="s">
        <v>50</v>
      </c>
      <c r="F20" s="131" t="s">
        <v>1826</v>
      </c>
      <c r="G20" s="131" t="s">
        <v>50</v>
      </c>
      <c r="H20" s="131" t="s">
        <v>1826</v>
      </c>
      <c r="I20" s="131" t="s">
        <v>9</v>
      </c>
      <c r="J20" s="131" t="s">
        <v>7</v>
      </c>
      <c r="K20" s="131"/>
      <c r="L20" s="131" t="s">
        <v>7</v>
      </c>
      <c r="M20" s="131"/>
      <c r="N20" s="131" t="s">
        <v>7</v>
      </c>
      <c r="O20" s="131"/>
      <c r="P20" s="131"/>
      <c r="Q20" s="131" t="s">
        <v>20</v>
      </c>
      <c r="R20" s="131" t="s">
        <v>40</v>
      </c>
      <c r="S20" s="131" t="s">
        <v>20</v>
      </c>
      <c r="T20" s="131" t="s">
        <v>20</v>
      </c>
      <c r="U20" s="131" t="s">
        <v>20</v>
      </c>
      <c r="V20" s="131" t="s">
        <v>80</v>
      </c>
      <c r="W20" s="131" t="s">
        <v>20</v>
      </c>
      <c r="X20" s="131" t="s">
        <v>20</v>
      </c>
      <c r="Y20" s="131" t="s">
        <v>20</v>
      </c>
      <c r="Z20" s="131" t="s">
        <v>133</v>
      </c>
      <c r="AA20" s="131" t="s">
        <v>9</v>
      </c>
      <c r="AB20" s="131" t="s">
        <v>408</v>
      </c>
      <c r="AC20" s="131" t="s">
        <v>7</v>
      </c>
      <c r="AD20" s="131"/>
      <c r="AE20" s="131" t="s">
        <v>9</v>
      </c>
      <c r="AF20" s="131" t="s">
        <v>172</v>
      </c>
      <c r="AG20" s="131" t="s">
        <v>2205</v>
      </c>
      <c r="AH20" s="131" t="s">
        <v>9</v>
      </c>
      <c r="AI20" s="131" t="s">
        <v>2206</v>
      </c>
      <c r="AJ20" s="133">
        <v>0</v>
      </c>
      <c r="AK20" s="133">
        <v>0</v>
      </c>
      <c r="AL20" s="133">
        <v>0</v>
      </c>
      <c r="AM20" s="133">
        <v>0</v>
      </c>
      <c r="AN20" s="133">
        <v>7</v>
      </c>
      <c r="AO20" s="131">
        <v>25</v>
      </c>
      <c r="AP20" s="131">
        <v>48</v>
      </c>
      <c r="AQ20" s="133">
        <v>4</v>
      </c>
      <c r="AR20" s="133">
        <v>4</v>
      </c>
      <c r="AS20" s="133">
        <v>2</v>
      </c>
      <c r="AT20" s="133">
        <v>1</v>
      </c>
      <c r="AU20" s="133">
        <v>4</v>
      </c>
      <c r="AV20" s="133">
        <v>1</v>
      </c>
      <c r="AW20" s="133">
        <v>2</v>
      </c>
      <c r="AX20" s="133">
        <v>4</v>
      </c>
      <c r="AY20" s="133">
        <v>1</v>
      </c>
      <c r="AZ20" s="133">
        <v>4</v>
      </c>
      <c r="BA20" s="133">
        <v>4</v>
      </c>
      <c r="BB20" s="133">
        <v>1</v>
      </c>
      <c r="BC20" s="133">
        <v>1</v>
      </c>
      <c r="BD20" s="133">
        <v>1</v>
      </c>
      <c r="BE20" s="133">
        <v>4</v>
      </c>
      <c r="BF20" s="133">
        <v>4</v>
      </c>
      <c r="BG20" s="133">
        <v>2</v>
      </c>
      <c r="BH20" s="133">
        <v>1</v>
      </c>
      <c r="BI20" s="133">
        <v>4</v>
      </c>
      <c r="BJ20" s="133">
        <v>4</v>
      </c>
      <c r="BK20" s="133">
        <v>1</v>
      </c>
      <c r="BL20" s="133">
        <v>0</v>
      </c>
      <c r="BM20" s="133">
        <v>2</v>
      </c>
      <c r="BN20" s="133">
        <v>1</v>
      </c>
      <c r="BO20" s="133">
        <v>0</v>
      </c>
      <c r="BP20" s="133">
        <v>0</v>
      </c>
      <c r="BQ20" s="133">
        <v>0</v>
      </c>
      <c r="BR20" s="133">
        <v>0</v>
      </c>
      <c r="BS20" s="133">
        <v>1</v>
      </c>
      <c r="BT20" s="133">
        <v>0</v>
      </c>
      <c r="BU20" s="133">
        <v>0</v>
      </c>
      <c r="BV20" s="133">
        <v>0</v>
      </c>
      <c r="BW20" s="133">
        <v>1</v>
      </c>
      <c r="BX20" s="133">
        <v>0</v>
      </c>
      <c r="BY20" s="133">
        <v>0</v>
      </c>
      <c r="BZ20" s="133">
        <v>0</v>
      </c>
      <c r="CA20" s="133">
        <v>0</v>
      </c>
      <c r="CB20" s="133">
        <v>1</v>
      </c>
      <c r="CC20" s="133">
        <v>0</v>
      </c>
      <c r="CD20" s="133">
        <v>0</v>
      </c>
      <c r="CE20" s="133">
        <v>0</v>
      </c>
      <c r="CF20" s="133">
        <v>0</v>
      </c>
      <c r="CG20" s="133">
        <v>0</v>
      </c>
      <c r="CH20" s="133">
        <v>3</v>
      </c>
      <c r="CI20" s="133">
        <v>0</v>
      </c>
      <c r="CJ20" s="133">
        <v>1</v>
      </c>
      <c r="CK20" s="133">
        <v>0</v>
      </c>
      <c r="CL20" s="133">
        <v>0</v>
      </c>
      <c r="CM20" s="133">
        <v>1</v>
      </c>
      <c r="CN20" s="133">
        <v>0</v>
      </c>
      <c r="CO20" s="133">
        <v>0</v>
      </c>
      <c r="CP20" s="133">
        <v>0</v>
      </c>
      <c r="CQ20" s="133">
        <v>0</v>
      </c>
      <c r="CR20" s="133">
        <v>1</v>
      </c>
      <c r="CS20" s="133">
        <v>1</v>
      </c>
      <c r="CT20" s="133">
        <v>0</v>
      </c>
      <c r="CU20" s="133">
        <v>0</v>
      </c>
      <c r="CV20" s="133">
        <v>1</v>
      </c>
      <c r="CW20" s="133">
        <v>1</v>
      </c>
      <c r="CX20" s="133">
        <v>1</v>
      </c>
      <c r="CY20" s="133">
        <v>1</v>
      </c>
      <c r="CZ20" s="133">
        <v>1</v>
      </c>
      <c r="DA20" s="133">
        <v>1</v>
      </c>
      <c r="DB20" s="133">
        <v>1</v>
      </c>
      <c r="DC20" s="133">
        <v>1</v>
      </c>
      <c r="DD20" s="133">
        <v>1</v>
      </c>
      <c r="DE20" s="133">
        <v>1</v>
      </c>
      <c r="DF20" s="133">
        <v>1</v>
      </c>
      <c r="DG20" s="133">
        <v>1</v>
      </c>
      <c r="DH20" s="133">
        <v>1</v>
      </c>
      <c r="DI20" s="133">
        <v>1</v>
      </c>
      <c r="DJ20" s="133">
        <v>1</v>
      </c>
      <c r="DK20" s="133">
        <v>1</v>
      </c>
      <c r="DL20" s="133">
        <v>1</v>
      </c>
      <c r="DM20" s="133">
        <v>1</v>
      </c>
      <c r="DN20" s="133">
        <v>1</v>
      </c>
      <c r="DO20" s="133">
        <v>1</v>
      </c>
      <c r="DP20" s="135">
        <v>0.96875</v>
      </c>
      <c r="DQ20" s="131" t="s">
        <v>533</v>
      </c>
      <c r="DR20" s="135">
        <v>0.36458333333333331</v>
      </c>
      <c r="DS20" s="133">
        <v>8.5</v>
      </c>
      <c r="DT20" s="131" t="s">
        <v>26</v>
      </c>
      <c r="DU20" s="131" t="s">
        <v>103</v>
      </c>
      <c r="DV20" s="131" t="s">
        <v>103</v>
      </c>
      <c r="DW20" s="131" t="s">
        <v>26</v>
      </c>
      <c r="DX20" s="131" t="s">
        <v>26</v>
      </c>
      <c r="DY20" s="131" t="s">
        <v>26</v>
      </c>
      <c r="DZ20" s="131" t="s">
        <v>26</v>
      </c>
      <c r="EA20" s="131" t="s">
        <v>26</v>
      </c>
      <c r="EB20" s="131" t="s">
        <v>26</v>
      </c>
      <c r="EC20" s="131" t="s">
        <v>2207</v>
      </c>
      <c r="ED20" s="131" t="s">
        <v>26</v>
      </c>
      <c r="EE20" s="131" t="s">
        <v>25</v>
      </c>
      <c r="EF20" s="131" t="s">
        <v>24</v>
      </c>
      <c r="EG20" s="131" t="s">
        <v>100</v>
      </c>
      <c r="EH20" s="133">
        <v>5</v>
      </c>
      <c r="EI20" s="131" t="s">
        <v>7</v>
      </c>
      <c r="EJ20" s="131" t="s">
        <v>7</v>
      </c>
      <c r="EK20" s="131"/>
      <c r="EL20" s="131" t="s">
        <v>21</v>
      </c>
      <c r="EM20" s="131" t="s">
        <v>60</v>
      </c>
      <c r="EN20" s="133">
        <v>5</v>
      </c>
      <c r="EO20" s="133">
        <v>4</v>
      </c>
      <c r="EP20" s="133">
        <v>5</v>
      </c>
      <c r="EQ20" s="133">
        <v>1</v>
      </c>
      <c r="ER20" s="131" t="s">
        <v>18</v>
      </c>
      <c r="ES20" s="131" t="s">
        <v>19</v>
      </c>
      <c r="ET20" s="131" t="s">
        <v>20</v>
      </c>
      <c r="EU20" s="131" t="s">
        <v>20</v>
      </c>
      <c r="EV20" s="131" t="s">
        <v>20</v>
      </c>
      <c r="EW20" s="133">
        <v>3</v>
      </c>
      <c r="EX20" s="133">
        <v>1</v>
      </c>
      <c r="EY20" s="133">
        <v>3</v>
      </c>
      <c r="EZ20" s="133">
        <v>5</v>
      </c>
      <c r="FA20" s="131"/>
      <c r="FB20" s="131" t="s">
        <v>14</v>
      </c>
      <c r="FC20" s="131" t="s">
        <v>7</v>
      </c>
      <c r="FD20" s="131" t="s">
        <v>94</v>
      </c>
      <c r="FE20" s="131" t="s">
        <v>94</v>
      </c>
      <c r="FF20" s="131" t="s">
        <v>7</v>
      </c>
      <c r="FG20" s="131" t="s">
        <v>7</v>
      </c>
      <c r="FH20" s="131" t="s">
        <v>7</v>
      </c>
      <c r="FI20" s="131" t="s">
        <v>232</v>
      </c>
      <c r="FJ20" s="131" t="s">
        <v>92</v>
      </c>
      <c r="FK20" s="131"/>
      <c r="FL20" s="131"/>
      <c r="FM20" s="131"/>
      <c r="FN20" s="131" t="s">
        <v>2208</v>
      </c>
      <c r="FO20" s="131" t="s">
        <v>7</v>
      </c>
      <c r="FP20" s="131" t="s">
        <v>7</v>
      </c>
      <c r="FQ20" s="131" t="s">
        <v>7</v>
      </c>
      <c r="FR20" s="131"/>
      <c r="FS20" s="131" t="s">
        <v>7</v>
      </c>
      <c r="FT20" s="131" t="s">
        <v>9</v>
      </c>
      <c r="FU20" s="131" t="s">
        <v>2209</v>
      </c>
      <c r="FV20" s="131" t="s">
        <v>7</v>
      </c>
      <c r="FW20" s="131" t="s">
        <v>7</v>
      </c>
      <c r="FX20" s="131" t="s">
        <v>308</v>
      </c>
      <c r="FY20" s="131"/>
      <c r="FZ20" s="131"/>
      <c r="GA20" s="133">
        <v>8</v>
      </c>
      <c r="GB20" s="131"/>
      <c r="GC20" s="131"/>
      <c r="GD20" s="131"/>
      <c r="GE20" s="131"/>
      <c r="GF20" s="131"/>
      <c r="GG20" s="131" t="s">
        <v>5</v>
      </c>
      <c r="GH20" s="131"/>
      <c r="GI20" s="131"/>
      <c r="GJ20" s="131"/>
      <c r="GK20" s="131"/>
      <c r="GL20" s="131"/>
      <c r="GM20" s="131"/>
      <c r="GN20" s="131"/>
      <c r="GO20" s="131"/>
      <c r="GP20" s="131"/>
      <c r="GQ20" s="131"/>
      <c r="GR20" s="131"/>
      <c r="GS20" s="131"/>
      <c r="GT20" s="131"/>
      <c r="GU20" s="131"/>
      <c r="GV20" s="131"/>
      <c r="GW20" s="131" t="s">
        <v>54</v>
      </c>
      <c r="GX20" s="131"/>
      <c r="GY20" s="131"/>
      <c r="GZ20" s="131"/>
      <c r="HA20" s="131"/>
      <c r="HB20" s="131"/>
      <c r="HC20" s="131"/>
      <c r="HD20" s="131"/>
      <c r="HE20" s="131" t="s">
        <v>158</v>
      </c>
      <c r="HF20" s="131" t="s">
        <v>1</v>
      </c>
      <c r="HG20" s="131" t="s">
        <v>1</v>
      </c>
      <c r="HH20" s="131"/>
      <c r="HI20" s="131" t="s">
        <v>1</v>
      </c>
      <c r="HJ20" s="131"/>
      <c r="HK20" s="131"/>
      <c r="HL20" s="131"/>
      <c r="HM20">
        <f t="shared" si="0"/>
        <v>19</v>
      </c>
      <c r="HN20">
        <f t="shared" si="1"/>
        <v>1</v>
      </c>
      <c r="HO20">
        <f t="shared" si="2"/>
        <v>6</v>
      </c>
      <c r="HP20" s="1">
        <f t="shared" si="3"/>
        <v>1</v>
      </c>
      <c r="HQ20" s="1">
        <f t="shared" si="4"/>
        <v>1</v>
      </c>
      <c r="HR20" s="1">
        <f t="shared" si="5"/>
        <v>0</v>
      </c>
      <c r="HS20" s="1">
        <f t="shared" si="6"/>
        <v>5</v>
      </c>
      <c r="HT20" s="1">
        <f t="shared" si="7"/>
        <v>23</v>
      </c>
      <c r="HU20" s="1">
        <f t="shared" si="8"/>
        <v>437.5</v>
      </c>
      <c r="HV20">
        <v>1</v>
      </c>
      <c r="HW20">
        <v>0</v>
      </c>
      <c r="HX20">
        <v>0</v>
      </c>
      <c r="HY20">
        <v>0</v>
      </c>
      <c r="HZ20">
        <v>1</v>
      </c>
      <c r="IA20">
        <v>0</v>
      </c>
      <c r="IB20">
        <v>1</v>
      </c>
      <c r="IC20">
        <v>3</v>
      </c>
    </row>
    <row r="21" spans="1:237" ht="15" thickBot="1" x14ac:dyDescent="0.4">
      <c r="A21" s="132">
        <v>44108.18178240741</v>
      </c>
      <c r="B21" s="131" t="s">
        <v>2603</v>
      </c>
      <c r="C21" s="2"/>
      <c r="D21" s="131"/>
      <c r="E21" s="131" t="s">
        <v>138</v>
      </c>
      <c r="F21" s="131" t="s">
        <v>2218</v>
      </c>
      <c r="G21" s="131" t="s">
        <v>138</v>
      </c>
      <c r="H21" s="131" t="s">
        <v>2218</v>
      </c>
      <c r="I21" s="131" t="s">
        <v>9</v>
      </c>
      <c r="J21" s="131" t="s">
        <v>7</v>
      </c>
      <c r="K21" s="131"/>
      <c r="L21" s="131" t="s">
        <v>9</v>
      </c>
      <c r="M21" s="131" t="s">
        <v>351</v>
      </c>
      <c r="N21" s="131" t="s">
        <v>7</v>
      </c>
      <c r="O21" s="131"/>
      <c r="P21" s="131"/>
      <c r="Q21" s="131" t="s">
        <v>20</v>
      </c>
      <c r="R21" s="131" t="s">
        <v>40</v>
      </c>
      <c r="S21" s="133">
        <v>1</v>
      </c>
      <c r="T21" s="131" t="s">
        <v>20</v>
      </c>
      <c r="U21" s="131" t="s">
        <v>20</v>
      </c>
      <c r="V21" s="131" t="s">
        <v>39</v>
      </c>
      <c r="W21" s="131" t="s">
        <v>20</v>
      </c>
      <c r="X21" s="131" t="s">
        <v>20</v>
      </c>
      <c r="Y21" s="131" t="s">
        <v>20</v>
      </c>
      <c r="Z21" s="131" t="s">
        <v>133</v>
      </c>
      <c r="AA21" s="131" t="s">
        <v>9</v>
      </c>
      <c r="AB21" s="131" t="s">
        <v>2219</v>
      </c>
      <c r="AC21" s="131" t="s">
        <v>7</v>
      </c>
      <c r="AD21" s="131"/>
      <c r="AE21" s="131" t="s">
        <v>7</v>
      </c>
      <c r="AF21" s="131" t="s">
        <v>20</v>
      </c>
      <c r="AG21" s="131"/>
      <c r="AH21" s="131" t="s">
        <v>9</v>
      </c>
      <c r="AI21" s="131"/>
      <c r="AJ21" s="133">
        <v>6</v>
      </c>
      <c r="AK21" s="131">
        <v>30</v>
      </c>
      <c r="AL21" s="133">
        <v>0</v>
      </c>
      <c r="AM21" s="131">
        <v>0</v>
      </c>
      <c r="AN21" s="133">
        <v>7</v>
      </c>
      <c r="AO21" s="131">
        <v>60</v>
      </c>
      <c r="AP21" s="131">
        <v>600</v>
      </c>
      <c r="AQ21" s="133">
        <v>3</v>
      </c>
      <c r="AR21" s="133">
        <v>3</v>
      </c>
      <c r="AS21" s="133">
        <v>2</v>
      </c>
      <c r="AT21" s="133">
        <v>1</v>
      </c>
      <c r="AU21" s="133">
        <v>3</v>
      </c>
      <c r="AV21" s="133">
        <v>2</v>
      </c>
      <c r="AW21" s="133">
        <v>2</v>
      </c>
      <c r="AX21" s="133">
        <v>3</v>
      </c>
      <c r="AY21" s="133">
        <v>2</v>
      </c>
      <c r="AZ21" s="133">
        <v>3</v>
      </c>
      <c r="BA21" s="133">
        <v>3</v>
      </c>
      <c r="BB21" s="133">
        <v>1</v>
      </c>
      <c r="BC21" s="133">
        <v>1</v>
      </c>
      <c r="BD21" s="133">
        <v>2</v>
      </c>
      <c r="BE21" s="133">
        <v>3</v>
      </c>
      <c r="BF21" s="133">
        <v>3</v>
      </c>
      <c r="BG21" s="133">
        <v>2</v>
      </c>
      <c r="BH21" s="133">
        <v>2</v>
      </c>
      <c r="BI21" s="133">
        <v>3</v>
      </c>
      <c r="BJ21" s="133">
        <v>3</v>
      </c>
      <c r="BK21" s="133">
        <v>1</v>
      </c>
      <c r="BL21" s="133">
        <v>1</v>
      </c>
      <c r="BM21" s="133">
        <v>1</v>
      </c>
      <c r="BN21" s="133">
        <v>0</v>
      </c>
      <c r="BO21" s="133">
        <v>3</v>
      </c>
      <c r="BP21" s="133">
        <v>1</v>
      </c>
      <c r="BQ21" s="133">
        <v>0</v>
      </c>
      <c r="BR21" s="133">
        <v>1</v>
      </c>
      <c r="BS21" s="133">
        <v>3</v>
      </c>
      <c r="BT21" s="133">
        <v>2</v>
      </c>
      <c r="BU21" s="133">
        <v>1</v>
      </c>
      <c r="BV21" s="133">
        <v>1</v>
      </c>
      <c r="BW21" s="133">
        <v>2</v>
      </c>
      <c r="BX21" s="133">
        <v>3</v>
      </c>
      <c r="BY21" s="133">
        <v>0</v>
      </c>
      <c r="BZ21" s="133">
        <v>1</v>
      </c>
      <c r="CA21" s="133">
        <v>1</v>
      </c>
      <c r="CB21" s="133">
        <v>1</v>
      </c>
      <c r="CC21" s="133">
        <v>0</v>
      </c>
      <c r="CD21" s="133">
        <v>1</v>
      </c>
      <c r="CE21" s="133">
        <v>0</v>
      </c>
      <c r="CF21" s="133">
        <v>1</v>
      </c>
      <c r="CG21" s="133">
        <v>0</v>
      </c>
      <c r="CH21" s="133">
        <v>3</v>
      </c>
      <c r="CI21" s="133">
        <v>1</v>
      </c>
      <c r="CJ21" s="133">
        <v>1</v>
      </c>
      <c r="CK21" s="133">
        <v>0</v>
      </c>
      <c r="CL21" s="133">
        <v>1</v>
      </c>
      <c r="CM21" s="133">
        <v>1</v>
      </c>
      <c r="CN21" s="133">
        <v>0</v>
      </c>
      <c r="CO21" s="133">
        <v>0</v>
      </c>
      <c r="CP21" s="133">
        <v>1</v>
      </c>
      <c r="CQ21" s="133">
        <v>1</v>
      </c>
      <c r="CR21" s="133">
        <v>0</v>
      </c>
      <c r="CS21" s="133">
        <v>2</v>
      </c>
      <c r="CT21" s="133">
        <v>2</v>
      </c>
      <c r="CU21" s="133">
        <v>0</v>
      </c>
      <c r="CV21" s="133">
        <v>3</v>
      </c>
      <c r="CW21" s="133">
        <v>2</v>
      </c>
      <c r="CX21" s="133">
        <v>2</v>
      </c>
      <c r="CY21" s="133">
        <v>3</v>
      </c>
      <c r="CZ21" s="133">
        <v>1</v>
      </c>
      <c r="DA21" s="133">
        <v>3</v>
      </c>
      <c r="DB21" s="133">
        <v>2</v>
      </c>
      <c r="DC21" s="133">
        <v>2</v>
      </c>
      <c r="DD21" s="133">
        <v>1</v>
      </c>
      <c r="DE21" s="133">
        <v>2</v>
      </c>
      <c r="DF21" s="133">
        <v>2</v>
      </c>
      <c r="DG21" s="133">
        <v>2</v>
      </c>
      <c r="DH21" s="133">
        <v>2</v>
      </c>
      <c r="DI21" s="133">
        <v>2</v>
      </c>
      <c r="DJ21" s="133">
        <v>3</v>
      </c>
      <c r="DK21" s="133">
        <v>2</v>
      </c>
      <c r="DL21" s="133">
        <v>1</v>
      </c>
      <c r="DM21" s="133">
        <v>2</v>
      </c>
      <c r="DN21" s="133">
        <v>1</v>
      </c>
      <c r="DO21" s="133">
        <v>2</v>
      </c>
      <c r="DP21" s="134">
        <v>4.1666666666666664E-2</v>
      </c>
      <c r="DQ21" s="133">
        <v>15</v>
      </c>
      <c r="DR21" s="134">
        <v>0.33333333333333331</v>
      </c>
      <c r="DS21" s="133">
        <v>6</v>
      </c>
      <c r="DT21" s="131" t="s">
        <v>26</v>
      </c>
      <c r="DU21" s="131" t="s">
        <v>26</v>
      </c>
      <c r="DV21" s="131" t="s">
        <v>69</v>
      </c>
      <c r="DW21" s="131" t="s">
        <v>26</v>
      </c>
      <c r="DX21" s="131" t="s">
        <v>26</v>
      </c>
      <c r="DY21" s="131" t="s">
        <v>103</v>
      </c>
      <c r="DZ21" s="131" t="s">
        <v>26</v>
      </c>
      <c r="EA21" s="131" t="s">
        <v>26</v>
      </c>
      <c r="EB21" s="131" t="s">
        <v>26</v>
      </c>
      <c r="EC21" s="133">
        <v>0</v>
      </c>
      <c r="ED21" s="131" t="s">
        <v>26</v>
      </c>
      <c r="EE21" s="131" t="s">
        <v>26</v>
      </c>
      <c r="EF21" s="131" t="s">
        <v>24</v>
      </c>
      <c r="EG21" s="131" t="s">
        <v>100</v>
      </c>
      <c r="EH21" s="133">
        <v>150</v>
      </c>
      <c r="EI21" s="131" t="s">
        <v>7</v>
      </c>
      <c r="EJ21" s="131" t="s">
        <v>9</v>
      </c>
      <c r="EK21" s="131"/>
      <c r="EL21" s="131" t="s">
        <v>96</v>
      </c>
      <c r="EM21" s="131" t="s">
        <v>96</v>
      </c>
      <c r="EN21" s="133">
        <v>4</v>
      </c>
      <c r="EO21" s="133">
        <v>2</v>
      </c>
      <c r="EP21" s="133">
        <v>2</v>
      </c>
      <c r="EQ21" s="133">
        <v>3</v>
      </c>
      <c r="ER21" s="131" t="s">
        <v>19</v>
      </c>
      <c r="ES21" s="131" t="s">
        <v>1346</v>
      </c>
      <c r="ET21" s="131" t="s">
        <v>16</v>
      </c>
      <c r="EU21" s="131" t="s">
        <v>20</v>
      </c>
      <c r="EV21" s="131" t="s">
        <v>18</v>
      </c>
      <c r="EW21" s="133">
        <v>2</v>
      </c>
      <c r="EX21" s="133">
        <v>1</v>
      </c>
      <c r="EY21" s="133">
        <v>1</v>
      </c>
      <c r="EZ21" s="133">
        <v>4</v>
      </c>
      <c r="FA21" s="131"/>
      <c r="FB21" s="131" t="s">
        <v>14</v>
      </c>
      <c r="FC21" s="131" t="s">
        <v>9</v>
      </c>
      <c r="FD21" s="131" t="s">
        <v>94</v>
      </c>
      <c r="FE21" s="131" t="s">
        <v>94</v>
      </c>
      <c r="FF21" s="131" t="s">
        <v>7</v>
      </c>
      <c r="FG21" s="131" t="s">
        <v>7</v>
      </c>
      <c r="FH21" s="131" t="s">
        <v>7</v>
      </c>
      <c r="FI21" s="131" t="s">
        <v>12</v>
      </c>
      <c r="FJ21" s="131" t="s">
        <v>11</v>
      </c>
      <c r="FK21" s="131" t="s">
        <v>7</v>
      </c>
      <c r="FL21" s="131" t="s">
        <v>7</v>
      </c>
      <c r="FM21" s="131"/>
      <c r="FN21" s="131" t="s">
        <v>2220</v>
      </c>
      <c r="FO21" s="131" t="s">
        <v>7</v>
      </c>
      <c r="FP21" s="131" t="s">
        <v>7</v>
      </c>
      <c r="FQ21" s="131" t="s">
        <v>9</v>
      </c>
      <c r="FR21" s="131" t="s">
        <v>829</v>
      </c>
      <c r="FS21" s="131" t="s">
        <v>9</v>
      </c>
      <c r="FT21" s="131" t="s">
        <v>7</v>
      </c>
      <c r="FU21" s="131"/>
      <c r="FV21" s="131"/>
      <c r="FW21" s="131"/>
      <c r="FX21" s="131" t="s">
        <v>185</v>
      </c>
      <c r="FY21" s="131"/>
      <c r="FZ21" s="131"/>
      <c r="GA21" s="131"/>
      <c r="GB21" s="131"/>
      <c r="GC21" s="131"/>
      <c r="GD21" s="131"/>
      <c r="GE21" s="133">
        <v>9</v>
      </c>
      <c r="GF21" s="131"/>
      <c r="GG21" s="131" t="s">
        <v>5</v>
      </c>
      <c r="GH21" s="131"/>
      <c r="GI21" s="131"/>
      <c r="GJ21" s="131"/>
      <c r="GK21" s="131"/>
      <c r="GL21" s="131"/>
      <c r="GM21" s="131"/>
      <c r="GN21" s="131"/>
      <c r="GO21" s="131"/>
      <c r="GP21" s="131"/>
      <c r="GQ21" s="131"/>
      <c r="GR21" s="131"/>
      <c r="GS21" s="131"/>
      <c r="GT21" s="131"/>
      <c r="GU21" s="131"/>
      <c r="GV21" s="131"/>
      <c r="GW21" s="131" t="s">
        <v>54</v>
      </c>
      <c r="GX21" s="131"/>
      <c r="GY21" s="131"/>
      <c r="GZ21" s="131"/>
      <c r="HA21" s="131" t="s">
        <v>141</v>
      </c>
      <c r="HB21" s="131"/>
      <c r="HC21" s="131" t="s">
        <v>293</v>
      </c>
      <c r="HD21" s="131" t="s">
        <v>1</v>
      </c>
      <c r="HE21" s="131" t="s">
        <v>1</v>
      </c>
      <c r="HF21" s="131"/>
      <c r="HG21" s="131"/>
      <c r="HH21" s="131"/>
      <c r="HI21" s="131"/>
      <c r="HJ21" s="131"/>
      <c r="HK21" s="131"/>
      <c r="HL21" s="131"/>
      <c r="HM21">
        <f t="shared" si="0"/>
        <v>37</v>
      </c>
      <c r="HN21">
        <f t="shared" si="1"/>
        <v>4</v>
      </c>
      <c r="HO21">
        <f t="shared" si="2"/>
        <v>14</v>
      </c>
      <c r="HP21" s="1">
        <f t="shared" si="3"/>
        <v>8</v>
      </c>
      <c r="HQ21" s="1">
        <f t="shared" si="4"/>
        <v>5</v>
      </c>
      <c r="HR21" s="1">
        <f t="shared" si="5"/>
        <v>3</v>
      </c>
      <c r="HS21" s="1">
        <f t="shared" si="6"/>
        <v>4</v>
      </c>
      <c r="HT21" s="1">
        <f t="shared" si="7"/>
        <v>37</v>
      </c>
      <c r="HU21" s="1">
        <f t="shared" si="8"/>
        <v>2490</v>
      </c>
      <c r="HV21">
        <v>1</v>
      </c>
      <c r="HW21">
        <v>0</v>
      </c>
      <c r="HX21">
        <v>2</v>
      </c>
      <c r="HY21">
        <v>0</v>
      </c>
      <c r="HZ21">
        <v>1</v>
      </c>
      <c r="IA21">
        <v>0</v>
      </c>
      <c r="IB21">
        <v>1</v>
      </c>
      <c r="IC21">
        <v>5</v>
      </c>
    </row>
    <row r="22" spans="1:237" ht="15" thickBot="1" x14ac:dyDescent="0.4">
      <c r="A22" s="132">
        <v>44107.831157407411</v>
      </c>
      <c r="B22" s="131" t="s">
        <v>2604</v>
      </c>
      <c r="C22" s="2"/>
      <c r="D22" s="131"/>
      <c r="E22" s="131" t="s">
        <v>1831</v>
      </c>
      <c r="F22" s="131" t="s">
        <v>1824</v>
      </c>
      <c r="G22" s="131" t="s">
        <v>1831</v>
      </c>
      <c r="H22" s="131" t="s">
        <v>1824</v>
      </c>
      <c r="I22" s="131" t="s">
        <v>9</v>
      </c>
      <c r="J22" s="131" t="s">
        <v>7</v>
      </c>
      <c r="K22" s="131"/>
      <c r="L22" s="131" t="s">
        <v>7</v>
      </c>
      <c r="M22" s="131"/>
      <c r="N22" s="131" t="s">
        <v>7</v>
      </c>
      <c r="O22" s="131"/>
      <c r="P22" s="131"/>
      <c r="Q22" s="131" t="s">
        <v>20</v>
      </c>
      <c r="R22" s="131" t="s">
        <v>40</v>
      </c>
      <c r="S22" s="131" t="s">
        <v>20</v>
      </c>
      <c r="T22" s="131" t="s">
        <v>20</v>
      </c>
      <c r="U22" s="133">
        <v>1</v>
      </c>
      <c r="V22" s="131" t="s">
        <v>39</v>
      </c>
      <c r="W22" s="133">
        <v>1</v>
      </c>
      <c r="X22" s="131" t="s">
        <v>20</v>
      </c>
      <c r="Y22" s="133">
        <v>1</v>
      </c>
      <c r="Z22" s="131" t="s">
        <v>38</v>
      </c>
      <c r="AA22" s="131" t="s">
        <v>9</v>
      </c>
      <c r="AB22" s="131" t="s">
        <v>2214</v>
      </c>
      <c r="AC22" s="131" t="s">
        <v>7</v>
      </c>
      <c r="AD22" s="131"/>
      <c r="AE22" s="131" t="s">
        <v>7</v>
      </c>
      <c r="AF22" s="131" t="s">
        <v>20</v>
      </c>
      <c r="AG22" s="131"/>
      <c r="AH22" s="131" t="s">
        <v>7</v>
      </c>
      <c r="AI22" s="131"/>
      <c r="AJ22" s="133">
        <v>0</v>
      </c>
      <c r="AK22" s="133">
        <v>0</v>
      </c>
      <c r="AL22" s="133">
        <v>0</v>
      </c>
      <c r="AM22" s="133">
        <v>0</v>
      </c>
      <c r="AN22" s="133">
        <v>0</v>
      </c>
      <c r="AO22" s="133">
        <v>0</v>
      </c>
      <c r="AP22" s="131">
        <v>480</v>
      </c>
      <c r="AQ22" s="133">
        <v>4</v>
      </c>
      <c r="AR22" s="133">
        <v>4</v>
      </c>
      <c r="AS22" s="133">
        <v>1</v>
      </c>
      <c r="AT22" s="133">
        <v>1</v>
      </c>
      <c r="AU22" s="133">
        <v>1</v>
      </c>
      <c r="AV22" s="133">
        <v>1</v>
      </c>
      <c r="AW22" s="133">
        <v>1</v>
      </c>
      <c r="AX22" s="133">
        <v>4</v>
      </c>
      <c r="AY22" s="133">
        <v>1</v>
      </c>
      <c r="AZ22" s="133">
        <v>4</v>
      </c>
      <c r="BA22" s="133">
        <v>4</v>
      </c>
      <c r="BB22" s="133">
        <v>1</v>
      </c>
      <c r="BC22" s="133">
        <v>2</v>
      </c>
      <c r="BD22" s="133">
        <v>1</v>
      </c>
      <c r="BE22" s="133">
        <v>4</v>
      </c>
      <c r="BF22" s="133">
        <v>4</v>
      </c>
      <c r="BG22" s="133">
        <v>1</v>
      </c>
      <c r="BH22" s="133">
        <v>1</v>
      </c>
      <c r="BI22" s="133">
        <v>4</v>
      </c>
      <c r="BJ22" s="133">
        <v>4</v>
      </c>
      <c r="BK22" s="133">
        <v>0</v>
      </c>
      <c r="BL22" s="133">
        <v>1</v>
      </c>
      <c r="BM22" s="133">
        <v>1</v>
      </c>
      <c r="BN22" s="133">
        <v>0</v>
      </c>
      <c r="BO22" s="133">
        <v>4</v>
      </c>
      <c r="BP22" s="133">
        <v>0</v>
      </c>
      <c r="BQ22" s="133">
        <v>0</v>
      </c>
      <c r="BR22" s="133">
        <v>0</v>
      </c>
      <c r="BS22" s="133">
        <v>4</v>
      </c>
      <c r="BT22" s="133">
        <v>0</v>
      </c>
      <c r="BU22" s="133">
        <v>0</v>
      </c>
      <c r="BV22" s="133">
        <v>0</v>
      </c>
      <c r="BW22" s="133">
        <v>3</v>
      </c>
      <c r="BX22" s="133">
        <v>0</v>
      </c>
      <c r="BY22" s="133">
        <v>0</v>
      </c>
      <c r="BZ22" s="133">
        <v>1</v>
      </c>
      <c r="CA22" s="133">
        <v>1</v>
      </c>
      <c r="CB22" s="133">
        <v>0</v>
      </c>
      <c r="CC22" s="133">
        <v>0</v>
      </c>
      <c r="CD22" s="133">
        <v>0</v>
      </c>
      <c r="CE22" s="133">
        <v>0</v>
      </c>
      <c r="CF22" s="133">
        <v>0</v>
      </c>
      <c r="CG22" s="133">
        <v>0</v>
      </c>
      <c r="CH22" s="133">
        <v>4</v>
      </c>
      <c r="CI22" s="133">
        <v>0</v>
      </c>
      <c r="CJ22" s="133">
        <v>1</v>
      </c>
      <c r="CK22" s="133">
        <v>0</v>
      </c>
      <c r="CL22" s="133">
        <v>0</v>
      </c>
      <c r="CM22" s="133">
        <v>0</v>
      </c>
      <c r="CN22" s="133">
        <v>0</v>
      </c>
      <c r="CO22" s="133">
        <v>0</v>
      </c>
      <c r="CP22" s="133">
        <v>3</v>
      </c>
      <c r="CQ22" s="133">
        <v>0</v>
      </c>
      <c r="CR22" s="133">
        <v>0</v>
      </c>
      <c r="CS22" s="133">
        <v>3</v>
      </c>
      <c r="CT22" s="133">
        <v>0</v>
      </c>
      <c r="CU22" s="133">
        <v>0</v>
      </c>
      <c r="CV22" s="133">
        <v>2</v>
      </c>
      <c r="CW22" s="133">
        <v>1</v>
      </c>
      <c r="CX22" s="133">
        <v>1</v>
      </c>
      <c r="CY22" s="133">
        <v>1</v>
      </c>
      <c r="CZ22" s="133">
        <v>1</v>
      </c>
      <c r="DA22" s="133">
        <v>1</v>
      </c>
      <c r="DB22" s="133">
        <v>1</v>
      </c>
      <c r="DC22" s="133">
        <v>1</v>
      </c>
      <c r="DD22" s="133">
        <v>1</v>
      </c>
      <c r="DE22" s="133">
        <v>1</v>
      </c>
      <c r="DF22" s="133">
        <v>1</v>
      </c>
      <c r="DG22" s="133">
        <v>1</v>
      </c>
      <c r="DH22" s="133">
        <v>1</v>
      </c>
      <c r="DI22" s="133">
        <v>1</v>
      </c>
      <c r="DJ22" s="133">
        <v>1</v>
      </c>
      <c r="DK22" s="133">
        <v>1</v>
      </c>
      <c r="DL22" s="133">
        <v>1</v>
      </c>
      <c r="DM22" s="133">
        <v>1</v>
      </c>
      <c r="DN22" s="133">
        <v>1</v>
      </c>
      <c r="DO22" s="133">
        <v>1</v>
      </c>
      <c r="DP22" s="131" t="s">
        <v>1056</v>
      </c>
      <c r="DQ22" s="133">
        <v>10</v>
      </c>
      <c r="DR22" s="131" t="s">
        <v>2215</v>
      </c>
      <c r="DS22" s="133">
        <v>5</v>
      </c>
      <c r="DT22" s="131" t="s">
        <v>103</v>
      </c>
      <c r="DU22" s="131" t="s">
        <v>69</v>
      </c>
      <c r="DV22" s="131" t="s">
        <v>26</v>
      </c>
      <c r="DW22" s="131" t="s">
        <v>26</v>
      </c>
      <c r="DX22" s="131" t="s">
        <v>103</v>
      </c>
      <c r="DY22" s="131" t="s">
        <v>26</v>
      </c>
      <c r="DZ22" s="131" t="s">
        <v>26</v>
      </c>
      <c r="EA22" s="131" t="s">
        <v>26</v>
      </c>
      <c r="EB22" s="131" t="s">
        <v>26</v>
      </c>
      <c r="EC22" s="131" t="s">
        <v>7</v>
      </c>
      <c r="ED22" s="131" t="s">
        <v>26</v>
      </c>
      <c r="EE22" s="131" t="s">
        <v>26</v>
      </c>
      <c r="EF22" s="131" t="s">
        <v>24</v>
      </c>
      <c r="EG22" s="131" t="s">
        <v>65</v>
      </c>
      <c r="EH22" s="133">
        <v>30</v>
      </c>
      <c r="EI22" s="131" t="s">
        <v>7</v>
      </c>
      <c r="EJ22" s="131" t="s">
        <v>9</v>
      </c>
      <c r="EK22" s="131" t="s">
        <v>2216</v>
      </c>
      <c r="EL22" s="131" t="s">
        <v>96</v>
      </c>
      <c r="EM22" s="131" t="s">
        <v>96</v>
      </c>
      <c r="EN22" s="133">
        <v>4</v>
      </c>
      <c r="EO22" s="133">
        <v>2</v>
      </c>
      <c r="EP22" s="133">
        <v>3</v>
      </c>
      <c r="EQ22" s="133">
        <v>1</v>
      </c>
      <c r="ER22" s="131" t="s">
        <v>18</v>
      </c>
      <c r="ES22" s="131" t="s">
        <v>19</v>
      </c>
      <c r="ET22" s="131" t="s">
        <v>1346</v>
      </c>
      <c r="EU22" s="131" t="s">
        <v>1346</v>
      </c>
      <c r="EV22" s="131" t="s">
        <v>1346</v>
      </c>
      <c r="EW22" s="133">
        <v>2</v>
      </c>
      <c r="EX22" s="133">
        <v>4</v>
      </c>
      <c r="EY22" s="133">
        <v>4</v>
      </c>
      <c r="EZ22" s="133">
        <v>5</v>
      </c>
      <c r="FA22" s="131" t="s">
        <v>2217</v>
      </c>
      <c r="FB22" s="131" t="s">
        <v>14</v>
      </c>
      <c r="FC22" s="131" t="s">
        <v>7</v>
      </c>
      <c r="FD22" s="131" t="s">
        <v>14</v>
      </c>
      <c r="FE22" s="131" t="s">
        <v>14</v>
      </c>
      <c r="FF22" s="131" t="s">
        <v>7</v>
      </c>
      <c r="FG22" s="131" t="s">
        <v>7</v>
      </c>
      <c r="FH22" s="131" t="s">
        <v>7</v>
      </c>
      <c r="FI22" s="131" t="s">
        <v>12</v>
      </c>
      <c r="FJ22" s="131" t="s">
        <v>57</v>
      </c>
      <c r="FK22" s="131" t="s">
        <v>9</v>
      </c>
      <c r="FL22" s="131" t="s">
        <v>7</v>
      </c>
      <c r="FM22" s="133">
        <v>2</v>
      </c>
      <c r="FN22" s="131" t="s">
        <v>580</v>
      </c>
      <c r="FO22" s="131" t="s">
        <v>9</v>
      </c>
      <c r="FP22" s="131" t="s">
        <v>9</v>
      </c>
      <c r="FQ22" s="131" t="s">
        <v>9</v>
      </c>
      <c r="FR22" s="131" t="s">
        <v>8</v>
      </c>
      <c r="FS22" s="131" t="s">
        <v>7</v>
      </c>
      <c r="FT22" s="131" t="s">
        <v>7</v>
      </c>
      <c r="FU22" s="131"/>
      <c r="FV22" s="131" t="s">
        <v>7</v>
      </c>
      <c r="FW22" s="131" t="s">
        <v>7</v>
      </c>
      <c r="FX22" s="131" t="s">
        <v>308</v>
      </c>
      <c r="FY22" s="131"/>
      <c r="FZ22" s="131"/>
      <c r="GA22" s="133">
        <v>3</v>
      </c>
      <c r="GB22" s="131"/>
      <c r="GC22" s="131"/>
      <c r="GD22" s="131"/>
      <c r="GE22" s="131"/>
      <c r="GF22" s="131"/>
      <c r="GG22" s="131" t="s">
        <v>5</v>
      </c>
      <c r="GH22" s="131"/>
      <c r="GI22" s="131"/>
      <c r="GJ22" s="131"/>
      <c r="GK22" s="131"/>
      <c r="GL22" s="131"/>
      <c r="GM22" s="131"/>
      <c r="GN22" s="131"/>
      <c r="GO22" s="131"/>
      <c r="GP22" s="131"/>
      <c r="GQ22" s="131"/>
      <c r="GR22" s="131"/>
      <c r="GS22" s="131"/>
      <c r="GT22" s="131"/>
      <c r="GU22" s="131"/>
      <c r="GV22" s="131"/>
      <c r="GW22" s="131" t="s">
        <v>54</v>
      </c>
      <c r="GX22" s="131" t="s">
        <v>53</v>
      </c>
      <c r="GY22" s="131" t="s">
        <v>1</v>
      </c>
      <c r="GZ22" s="131"/>
      <c r="HA22" s="131" t="s">
        <v>1</v>
      </c>
      <c r="HB22" s="131"/>
      <c r="HC22" s="131"/>
      <c r="HD22" s="131"/>
      <c r="HE22" s="131" t="s">
        <v>1</v>
      </c>
      <c r="HF22" s="131"/>
      <c r="HG22" s="131"/>
      <c r="HH22" s="131"/>
      <c r="HI22" s="131"/>
      <c r="HJ22" s="131"/>
      <c r="HK22" s="131"/>
      <c r="HL22" s="131"/>
      <c r="HM22">
        <f t="shared" si="0"/>
        <v>19</v>
      </c>
      <c r="HN22">
        <f t="shared" si="1"/>
        <v>1</v>
      </c>
      <c r="HO22">
        <f t="shared" si="2"/>
        <v>21</v>
      </c>
      <c r="HP22" s="1">
        <f t="shared" si="3"/>
        <v>0</v>
      </c>
      <c r="HQ22" s="1">
        <f t="shared" si="4"/>
        <v>1</v>
      </c>
      <c r="HR22" s="1">
        <f t="shared" si="5"/>
        <v>1</v>
      </c>
      <c r="HS22" s="1">
        <f t="shared" si="6"/>
        <v>2</v>
      </c>
      <c r="HT22" s="1">
        <f t="shared" si="7"/>
        <v>24</v>
      </c>
      <c r="HU22" s="1">
        <f t="shared" si="8"/>
        <v>0</v>
      </c>
      <c r="HV22">
        <v>2</v>
      </c>
      <c r="HW22">
        <v>1</v>
      </c>
      <c r="HX22">
        <v>2</v>
      </c>
      <c r="HY22">
        <v>1</v>
      </c>
      <c r="HZ22">
        <v>1</v>
      </c>
      <c r="IA22">
        <v>0</v>
      </c>
      <c r="IB22">
        <v>1</v>
      </c>
      <c r="IC22">
        <v>8</v>
      </c>
    </row>
    <row r="23" spans="1:237" ht="15" thickBot="1" x14ac:dyDescent="0.4">
      <c r="A23" s="132">
        <v>44107.825416666667</v>
      </c>
      <c r="B23" s="131" t="s">
        <v>2606</v>
      </c>
      <c r="C23" s="2"/>
      <c r="D23" s="131"/>
      <c r="E23" s="131" t="s">
        <v>1831</v>
      </c>
      <c r="F23" s="131" t="s">
        <v>1824</v>
      </c>
      <c r="G23" s="131" t="s">
        <v>1831</v>
      </c>
      <c r="H23" s="131" t="s">
        <v>1824</v>
      </c>
      <c r="I23" s="131" t="s">
        <v>9</v>
      </c>
      <c r="J23" s="131" t="s">
        <v>7</v>
      </c>
      <c r="K23" s="131"/>
      <c r="L23" s="131" t="s">
        <v>7</v>
      </c>
      <c r="M23" s="131"/>
      <c r="N23" s="131" t="s">
        <v>7</v>
      </c>
      <c r="O23" s="131"/>
      <c r="P23" s="131"/>
      <c r="Q23" s="131" t="s">
        <v>20</v>
      </c>
      <c r="R23" s="131" t="s">
        <v>40</v>
      </c>
      <c r="S23" s="131" t="s">
        <v>20</v>
      </c>
      <c r="T23" s="131" t="s">
        <v>20</v>
      </c>
      <c r="U23" s="131" t="s">
        <v>20</v>
      </c>
      <c r="V23" s="131" t="s">
        <v>80</v>
      </c>
      <c r="W23" s="131" t="s">
        <v>20</v>
      </c>
      <c r="X23" s="133">
        <v>1</v>
      </c>
      <c r="Y23" s="131" t="s">
        <v>20</v>
      </c>
      <c r="Z23" s="131" t="s">
        <v>38</v>
      </c>
      <c r="AA23" s="131" t="s">
        <v>7</v>
      </c>
      <c r="AB23" s="131"/>
      <c r="AC23" s="131" t="s">
        <v>7</v>
      </c>
      <c r="AD23" s="131"/>
      <c r="AE23" s="131" t="s">
        <v>9</v>
      </c>
      <c r="AF23" s="131" t="s">
        <v>112</v>
      </c>
      <c r="AG23" s="131" t="s">
        <v>2210</v>
      </c>
      <c r="AH23" s="131" t="s">
        <v>9</v>
      </c>
      <c r="AI23" s="131" t="s">
        <v>2211</v>
      </c>
      <c r="AJ23" s="133">
        <v>0</v>
      </c>
      <c r="AK23" s="131">
        <v>0</v>
      </c>
      <c r="AL23" s="133">
        <v>0</v>
      </c>
      <c r="AM23" s="131">
        <v>0</v>
      </c>
      <c r="AN23" s="133">
        <v>4</v>
      </c>
      <c r="AO23" s="131">
        <v>20</v>
      </c>
      <c r="AP23" s="131">
        <v>540</v>
      </c>
      <c r="AQ23" s="133">
        <v>2</v>
      </c>
      <c r="AR23" s="133">
        <v>3</v>
      </c>
      <c r="AS23" s="133">
        <v>1</v>
      </c>
      <c r="AT23" s="133">
        <v>1</v>
      </c>
      <c r="AU23" s="133">
        <v>3</v>
      </c>
      <c r="AV23" s="133">
        <v>1</v>
      </c>
      <c r="AW23" s="133">
        <v>1</v>
      </c>
      <c r="AX23" s="133">
        <v>3</v>
      </c>
      <c r="AY23" s="133">
        <v>1</v>
      </c>
      <c r="AZ23" s="133">
        <v>3</v>
      </c>
      <c r="BA23" s="133">
        <v>3</v>
      </c>
      <c r="BB23" s="133">
        <v>1</v>
      </c>
      <c r="BC23" s="133">
        <v>1</v>
      </c>
      <c r="BD23" s="133">
        <v>1</v>
      </c>
      <c r="BE23" s="133">
        <v>3</v>
      </c>
      <c r="BF23" s="133">
        <v>3</v>
      </c>
      <c r="BG23" s="133">
        <v>1</v>
      </c>
      <c r="BH23" s="133">
        <v>1</v>
      </c>
      <c r="BI23" s="133">
        <v>4</v>
      </c>
      <c r="BJ23" s="133">
        <v>4</v>
      </c>
      <c r="BK23" s="133">
        <v>0</v>
      </c>
      <c r="BL23" s="133">
        <v>0</v>
      </c>
      <c r="BM23" s="133">
        <v>1</v>
      </c>
      <c r="BN23" s="133">
        <v>1</v>
      </c>
      <c r="BO23" s="133">
        <v>3</v>
      </c>
      <c r="BP23" s="133">
        <v>0</v>
      </c>
      <c r="BQ23" s="133">
        <v>0</v>
      </c>
      <c r="BR23" s="133">
        <v>0</v>
      </c>
      <c r="BS23" s="133">
        <v>2</v>
      </c>
      <c r="BT23" s="133">
        <v>0</v>
      </c>
      <c r="BU23" s="133">
        <v>0</v>
      </c>
      <c r="BV23" s="133">
        <v>0</v>
      </c>
      <c r="BW23" s="133">
        <v>3</v>
      </c>
      <c r="BX23" s="133">
        <v>0</v>
      </c>
      <c r="BY23" s="133">
        <v>1</v>
      </c>
      <c r="BZ23" s="133">
        <v>0</v>
      </c>
      <c r="CA23" s="133">
        <v>0</v>
      </c>
      <c r="CB23" s="133">
        <v>1</v>
      </c>
      <c r="CC23" s="133">
        <v>1</v>
      </c>
      <c r="CD23" s="133">
        <v>0</v>
      </c>
      <c r="CE23" s="133">
        <v>0</v>
      </c>
      <c r="CF23" s="133">
        <v>0</v>
      </c>
      <c r="CG23" s="133">
        <v>0</v>
      </c>
      <c r="CH23" s="133">
        <v>3</v>
      </c>
      <c r="CI23" s="133">
        <v>0</v>
      </c>
      <c r="CJ23" s="133">
        <v>0</v>
      </c>
      <c r="CK23" s="133">
        <v>0</v>
      </c>
      <c r="CL23" s="133">
        <v>0</v>
      </c>
      <c r="CM23" s="133">
        <v>0</v>
      </c>
      <c r="CN23" s="133">
        <v>0</v>
      </c>
      <c r="CO23" s="133">
        <v>0</v>
      </c>
      <c r="CP23" s="133">
        <v>2</v>
      </c>
      <c r="CQ23" s="133">
        <v>0</v>
      </c>
      <c r="CR23" s="133">
        <v>0</v>
      </c>
      <c r="CS23" s="133">
        <v>2</v>
      </c>
      <c r="CT23" s="133">
        <v>0</v>
      </c>
      <c r="CU23" s="133">
        <v>1</v>
      </c>
      <c r="CV23" s="133">
        <v>1</v>
      </c>
      <c r="CW23" s="133">
        <v>1</v>
      </c>
      <c r="CX23" s="133">
        <v>1</v>
      </c>
      <c r="CY23" s="133">
        <v>1</v>
      </c>
      <c r="CZ23" s="133">
        <v>1</v>
      </c>
      <c r="DA23" s="133">
        <v>1</v>
      </c>
      <c r="DB23" s="133">
        <v>1</v>
      </c>
      <c r="DC23" s="133">
        <v>1</v>
      </c>
      <c r="DD23" s="133">
        <v>1</v>
      </c>
      <c r="DE23" s="133">
        <v>1</v>
      </c>
      <c r="DF23" s="133">
        <v>1</v>
      </c>
      <c r="DG23" s="133">
        <v>1</v>
      </c>
      <c r="DH23" s="133">
        <v>1</v>
      </c>
      <c r="DI23" s="133">
        <v>1</v>
      </c>
      <c r="DJ23" s="133">
        <v>1</v>
      </c>
      <c r="DK23" s="133">
        <v>1</v>
      </c>
      <c r="DL23" s="133">
        <v>1</v>
      </c>
      <c r="DM23" s="133">
        <v>1</v>
      </c>
      <c r="DN23" s="133">
        <v>1</v>
      </c>
      <c r="DO23" s="133">
        <v>1</v>
      </c>
      <c r="DP23" s="131" t="s">
        <v>733</v>
      </c>
      <c r="DQ23" s="131" t="s">
        <v>1704</v>
      </c>
      <c r="DR23" s="131" t="s">
        <v>2212</v>
      </c>
      <c r="DS23" s="133">
        <v>7</v>
      </c>
      <c r="DT23" s="131" t="s">
        <v>26</v>
      </c>
      <c r="DU23" s="131" t="s">
        <v>26</v>
      </c>
      <c r="DV23" s="131" t="s">
        <v>26</v>
      </c>
      <c r="DW23" s="131" t="s">
        <v>26</v>
      </c>
      <c r="DX23" s="131" t="s">
        <v>26</v>
      </c>
      <c r="DY23" s="131" t="s">
        <v>26</v>
      </c>
      <c r="DZ23" s="131" t="s">
        <v>26</v>
      </c>
      <c r="EA23" s="131" t="s">
        <v>26</v>
      </c>
      <c r="EB23" s="131" t="s">
        <v>26</v>
      </c>
      <c r="EC23" s="131" t="s">
        <v>7</v>
      </c>
      <c r="ED23" s="131" t="s">
        <v>26</v>
      </c>
      <c r="EE23" s="131" t="s">
        <v>26</v>
      </c>
      <c r="EF23" s="131" t="s">
        <v>66</v>
      </c>
      <c r="EG23" s="131" t="s">
        <v>23</v>
      </c>
      <c r="EH23" s="133">
        <v>30</v>
      </c>
      <c r="EI23" s="131" t="s">
        <v>9</v>
      </c>
      <c r="EJ23" s="131" t="s">
        <v>7</v>
      </c>
      <c r="EK23" s="131"/>
      <c r="EL23" s="131" t="s">
        <v>60</v>
      </c>
      <c r="EM23" s="131" t="s">
        <v>22</v>
      </c>
      <c r="EN23" s="133">
        <v>4</v>
      </c>
      <c r="EO23" s="133">
        <v>3</v>
      </c>
      <c r="EP23" s="133">
        <v>3</v>
      </c>
      <c r="EQ23" s="133">
        <v>1</v>
      </c>
      <c r="ER23" s="131" t="s">
        <v>16</v>
      </c>
      <c r="ES23" s="131" t="s">
        <v>19</v>
      </c>
      <c r="ET23" s="131" t="s">
        <v>18</v>
      </c>
      <c r="EU23" s="131" t="s">
        <v>1346</v>
      </c>
      <c r="EV23" s="131" t="s">
        <v>20</v>
      </c>
      <c r="EW23" s="133">
        <v>1</v>
      </c>
      <c r="EX23" s="133">
        <v>1</v>
      </c>
      <c r="EY23" s="133">
        <v>3</v>
      </c>
      <c r="EZ23" s="133">
        <v>5</v>
      </c>
      <c r="FA23" s="131"/>
      <c r="FB23" s="131" t="s">
        <v>14</v>
      </c>
      <c r="FC23" s="131" t="s">
        <v>7</v>
      </c>
      <c r="FD23" s="131" t="s">
        <v>14</v>
      </c>
      <c r="FE23" s="131" t="s">
        <v>94</v>
      </c>
      <c r="FF23" s="131" t="s">
        <v>7</v>
      </c>
      <c r="FG23" s="131" t="s">
        <v>7</v>
      </c>
      <c r="FH23" s="131" t="s">
        <v>7</v>
      </c>
      <c r="FI23" s="131" t="s">
        <v>12</v>
      </c>
      <c r="FJ23" s="131" t="s">
        <v>11</v>
      </c>
      <c r="FK23" s="131" t="s">
        <v>7</v>
      </c>
      <c r="FL23" s="131" t="s">
        <v>7</v>
      </c>
      <c r="FM23" s="131"/>
      <c r="FN23" s="131" t="s">
        <v>2213</v>
      </c>
      <c r="FO23" s="131" t="s">
        <v>7</v>
      </c>
      <c r="FP23" s="131" t="s">
        <v>7</v>
      </c>
      <c r="FQ23" s="131" t="s">
        <v>9</v>
      </c>
      <c r="FR23" s="131" t="s">
        <v>8</v>
      </c>
      <c r="FS23" s="131" t="s">
        <v>7</v>
      </c>
      <c r="FT23" s="131" t="s">
        <v>7</v>
      </c>
      <c r="FU23" s="131"/>
      <c r="FV23" s="131"/>
      <c r="FW23" s="131"/>
      <c r="FX23" s="131" t="s">
        <v>90</v>
      </c>
      <c r="FY23" s="131"/>
      <c r="FZ23" s="131"/>
      <c r="GA23" s="131"/>
      <c r="GB23" s="131"/>
      <c r="GC23" s="131"/>
      <c r="GD23" s="133">
        <v>8</v>
      </c>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c r="GZ23" s="131"/>
      <c r="HA23" s="131" t="s">
        <v>141</v>
      </c>
      <c r="HB23" s="131"/>
      <c r="HC23" s="131" t="s">
        <v>293</v>
      </c>
      <c r="HD23" s="131" t="s">
        <v>486</v>
      </c>
      <c r="HE23" s="131" t="s">
        <v>1</v>
      </c>
      <c r="HF23" s="131"/>
      <c r="HG23" s="131"/>
      <c r="HH23" s="131"/>
      <c r="HI23" s="131"/>
      <c r="HJ23" s="131"/>
      <c r="HK23" s="131"/>
      <c r="HL23" s="131"/>
      <c r="HM23">
        <f t="shared" si="0"/>
        <v>19</v>
      </c>
      <c r="HN23">
        <f t="shared" si="1"/>
        <v>0</v>
      </c>
      <c r="HO23">
        <f t="shared" si="2"/>
        <v>15</v>
      </c>
      <c r="HP23" s="1">
        <f t="shared" si="3"/>
        <v>1</v>
      </c>
      <c r="HQ23" s="1">
        <f t="shared" si="4"/>
        <v>1</v>
      </c>
      <c r="HR23" s="1">
        <f t="shared" si="5"/>
        <v>1</v>
      </c>
      <c r="HS23" s="1">
        <f t="shared" si="6"/>
        <v>3</v>
      </c>
      <c r="HT23" s="1">
        <f t="shared" si="7"/>
        <v>29</v>
      </c>
      <c r="HU23" s="1">
        <f t="shared" si="8"/>
        <v>200</v>
      </c>
      <c r="HV23">
        <v>0</v>
      </c>
      <c r="HW23">
        <v>0</v>
      </c>
      <c r="HX23">
        <v>1</v>
      </c>
      <c r="HY23">
        <v>0</v>
      </c>
      <c r="HZ23">
        <v>0</v>
      </c>
      <c r="IA23">
        <v>0</v>
      </c>
      <c r="IB23">
        <v>0</v>
      </c>
      <c r="IC23">
        <v>1</v>
      </c>
    </row>
    <row r="24" spans="1:237" ht="15" thickBot="1" x14ac:dyDescent="0.4">
      <c r="A24" s="132">
        <v>44112.882581018515</v>
      </c>
      <c r="B24" s="131" t="s">
        <v>2618</v>
      </c>
      <c r="C24" s="2"/>
      <c r="D24" s="190"/>
      <c r="E24" s="131" t="s">
        <v>50</v>
      </c>
      <c r="F24" s="131" t="s">
        <v>2266</v>
      </c>
      <c r="G24" s="131" t="s">
        <v>50</v>
      </c>
      <c r="H24" s="131" t="s">
        <v>2267</v>
      </c>
      <c r="I24" s="131" t="s">
        <v>9</v>
      </c>
      <c r="J24" s="131" t="s">
        <v>7</v>
      </c>
      <c r="K24" s="131"/>
      <c r="L24" s="131" t="s">
        <v>7</v>
      </c>
      <c r="M24" s="131"/>
      <c r="N24" s="131" t="s">
        <v>7</v>
      </c>
      <c r="O24" s="131"/>
      <c r="P24" s="131"/>
      <c r="Q24" s="131" t="s">
        <v>977</v>
      </c>
      <c r="R24" s="131" t="s">
        <v>2268</v>
      </c>
      <c r="S24" s="133">
        <v>1</v>
      </c>
      <c r="T24" s="131" t="s">
        <v>20</v>
      </c>
      <c r="U24" s="133">
        <v>2</v>
      </c>
      <c r="V24" s="131" t="s">
        <v>194</v>
      </c>
      <c r="W24" s="133">
        <v>2</v>
      </c>
      <c r="X24" s="131" t="s">
        <v>20</v>
      </c>
      <c r="Y24" s="133">
        <v>1</v>
      </c>
      <c r="Z24" s="131" t="s">
        <v>115</v>
      </c>
      <c r="AA24" s="131" t="s">
        <v>7</v>
      </c>
      <c r="AB24" s="131"/>
      <c r="AC24" s="131" t="s">
        <v>7</v>
      </c>
      <c r="AD24" s="131"/>
      <c r="AE24" s="131" t="s">
        <v>9</v>
      </c>
      <c r="AF24" s="131" t="s">
        <v>35</v>
      </c>
      <c r="AG24" s="131" t="s">
        <v>34</v>
      </c>
      <c r="AH24" s="131" t="s">
        <v>9</v>
      </c>
      <c r="AI24" s="131"/>
      <c r="AJ24" s="133">
        <v>0</v>
      </c>
      <c r="AK24" s="133">
        <v>0</v>
      </c>
      <c r="AL24" s="133">
        <v>0</v>
      </c>
      <c r="AM24" s="133">
        <v>0</v>
      </c>
      <c r="AN24" s="133">
        <v>7</v>
      </c>
      <c r="AO24" s="133">
        <v>90</v>
      </c>
      <c r="AP24" s="133">
        <v>300</v>
      </c>
      <c r="AQ24" s="133">
        <v>2</v>
      </c>
      <c r="AR24" s="133">
        <v>1</v>
      </c>
      <c r="AS24" s="133">
        <v>4</v>
      </c>
      <c r="AT24" s="133">
        <v>4</v>
      </c>
      <c r="AU24" s="133">
        <v>1</v>
      </c>
      <c r="AV24" s="133">
        <v>3</v>
      </c>
      <c r="AW24" s="133">
        <v>3</v>
      </c>
      <c r="AX24" s="133">
        <v>2</v>
      </c>
      <c r="AY24" s="133">
        <v>3</v>
      </c>
      <c r="AZ24" s="133">
        <v>2</v>
      </c>
      <c r="BA24" s="133">
        <v>2</v>
      </c>
      <c r="BB24" s="133">
        <v>4</v>
      </c>
      <c r="BC24" s="133">
        <v>3</v>
      </c>
      <c r="BD24" s="133">
        <v>4</v>
      </c>
      <c r="BE24" s="133">
        <v>1</v>
      </c>
      <c r="BF24" s="133">
        <v>3</v>
      </c>
      <c r="BG24" s="133">
        <v>4</v>
      </c>
      <c r="BH24" s="133">
        <v>1</v>
      </c>
      <c r="BI24" s="133">
        <v>2</v>
      </c>
      <c r="BJ24" s="133">
        <v>2</v>
      </c>
      <c r="BK24" s="133">
        <v>4</v>
      </c>
      <c r="BL24" s="133">
        <v>2</v>
      </c>
      <c r="BM24" s="133">
        <v>4</v>
      </c>
      <c r="BN24" s="133">
        <v>3</v>
      </c>
      <c r="BO24" s="133">
        <v>1</v>
      </c>
      <c r="BP24" s="133">
        <v>0</v>
      </c>
      <c r="BQ24" s="133">
        <v>3</v>
      </c>
      <c r="BR24" s="133">
        <v>1</v>
      </c>
      <c r="BS24" s="133">
        <v>0</v>
      </c>
      <c r="BT24" s="133">
        <v>4</v>
      </c>
      <c r="BU24" s="133">
        <v>2</v>
      </c>
      <c r="BV24" s="133">
        <v>0</v>
      </c>
      <c r="BW24" s="133">
        <v>1</v>
      </c>
      <c r="BX24" s="133">
        <v>2</v>
      </c>
      <c r="BY24" s="133">
        <v>4</v>
      </c>
      <c r="BZ24" s="133">
        <v>4</v>
      </c>
      <c r="CA24" s="133">
        <v>4</v>
      </c>
      <c r="CB24" s="133">
        <v>4</v>
      </c>
      <c r="CC24" s="133">
        <v>4</v>
      </c>
      <c r="CD24" s="133">
        <v>2</v>
      </c>
      <c r="CE24" s="133">
        <v>4</v>
      </c>
      <c r="CF24" s="133">
        <v>3</v>
      </c>
      <c r="CG24" s="133">
        <v>1</v>
      </c>
      <c r="CH24" s="133">
        <v>1</v>
      </c>
      <c r="CI24" s="133">
        <v>3</v>
      </c>
      <c r="CJ24" s="133">
        <v>4</v>
      </c>
      <c r="CK24" s="133">
        <v>4</v>
      </c>
      <c r="CL24" s="133">
        <v>3</v>
      </c>
      <c r="CM24" s="133">
        <v>4</v>
      </c>
      <c r="CN24" s="133">
        <v>1</v>
      </c>
      <c r="CO24" s="133">
        <v>3</v>
      </c>
      <c r="CP24" s="133">
        <v>1</v>
      </c>
      <c r="CQ24" s="133">
        <v>0</v>
      </c>
      <c r="CR24" s="133">
        <v>2</v>
      </c>
      <c r="CS24" s="133">
        <v>0</v>
      </c>
      <c r="CT24" s="133">
        <v>4</v>
      </c>
      <c r="CU24" s="133">
        <v>0</v>
      </c>
      <c r="CV24" s="133">
        <v>1</v>
      </c>
      <c r="CW24" s="133">
        <v>1</v>
      </c>
      <c r="CX24" s="133">
        <v>1</v>
      </c>
      <c r="CY24" s="133">
        <v>1</v>
      </c>
      <c r="CZ24" s="133">
        <v>3</v>
      </c>
      <c r="DA24" s="133">
        <v>1</v>
      </c>
      <c r="DB24" s="133">
        <v>1</v>
      </c>
      <c r="DC24" s="133">
        <v>1</v>
      </c>
      <c r="DD24" s="133">
        <v>1</v>
      </c>
      <c r="DE24" s="133">
        <v>2</v>
      </c>
      <c r="DF24" s="133">
        <v>1</v>
      </c>
      <c r="DG24" s="133">
        <v>1</v>
      </c>
      <c r="DH24" s="133">
        <v>1</v>
      </c>
      <c r="DI24" s="133">
        <v>1</v>
      </c>
      <c r="DJ24" s="133">
        <v>1</v>
      </c>
      <c r="DK24" s="133">
        <v>1</v>
      </c>
      <c r="DL24" s="133">
        <v>1</v>
      </c>
      <c r="DM24" s="133">
        <v>1</v>
      </c>
      <c r="DN24" s="133">
        <v>1</v>
      </c>
      <c r="DO24" s="133">
        <v>2</v>
      </c>
      <c r="DP24" s="134">
        <v>0.39583333333333331</v>
      </c>
      <c r="DQ24" s="133">
        <v>5</v>
      </c>
      <c r="DR24" s="134">
        <v>0.22916666666666666</v>
      </c>
      <c r="DS24" s="133">
        <v>6.5</v>
      </c>
      <c r="DT24" s="131" t="s">
        <v>26</v>
      </c>
      <c r="DU24" s="131" t="s">
        <v>68</v>
      </c>
      <c r="DV24" s="131" t="s">
        <v>69</v>
      </c>
      <c r="DW24" s="131" t="s">
        <v>103</v>
      </c>
      <c r="DX24" s="131" t="s">
        <v>26</v>
      </c>
      <c r="DY24" s="131" t="s">
        <v>103</v>
      </c>
      <c r="DZ24" s="131" t="s">
        <v>103</v>
      </c>
      <c r="EA24" s="131" t="s">
        <v>26</v>
      </c>
      <c r="EB24" s="131" t="s">
        <v>26</v>
      </c>
      <c r="EC24" s="133">
        <v>0</v>
      </c>
      <c r="ED24" s="131" t="s">
        <v>26</v>
      </c>
      <c r="EE24" s="131" t="s">
        <v>25</v>
      </c>
      <c r="EF24" s="131" t="s">
        <v>124</v>
      </c>
      <c r="EG24" s="131" t="s">
        <v>100</v>
      </c>
      <c r="EH24" s="133">
        <v>45</v>
      </c>
      <c r="EI24" s="131" t="s">
        <v>7</v>
      </c>
      <c r="EJ24" s="131" t="s">
        <v>9</v>
      </c>
      <c r="EK24" s="131"/>
      <c r="EL24" s="131" t="s">
        <v>21</v>
      </c>
      <c r="EM24" s="131" t="s">
        <v>96</v>
      </c>
      <c r="EN24" s="133">
        <v>5</v>
      </c>
      <c r="EO24" s="133">
        <v>3</v>
      </c>
      <c r="EP24" s="133">
        <v>5</v>
      </c>
      <c r="EQ24" s="133">
        <v>1</v>
      </c>
      <c r="ER24" s="131" t="s">
        <v>1346</v>
      </c>
      <c r="ES24" s="131" t="s">
        <v>18</v>
      </c>
      <c r="ET24" s="131" t="s">
        <v>20</v>
      </c>
      <c r="EU24" s="131" t="s">
        <v>20</v>
      </c>
      <c r="EV24" s="131" t="s">
        <v>20</v>
      </c>
      <c r="EW24" s="133">
        <v>1</v>
      </c>
      <c r="EX24" s="133">
        <v>3</v>
      </c>
      <c r="EY24" s="133">
        <v>1</v>
      </c>
      <c r="EZ24" s="133">
        <v>5</v>
      </c>
      <c r="FA24" s="131"/>
      <c r="FB24" s="131" t="s">
        <v>14</v>
      </c>
      <c r="FC24" s="131" t="s">
        <v>9</v>
      </c>
      <c r="FD24" s="131" t="s">
        <v>58</v>
      </c>
      <c r="FE24" s="131" t="s">
        <v>551</v>
      </c>
      <c r="FF24" s="131" t="s">
        <v>7</v>
      </c>
      <c r="FG24" s="131" t="s">
        <v>7</v>
      </c>
      <c r="FH24" s="131" t="s">
        <v>7</v>
      </c>
      <c r="FI24" s="131" t="s">
        <v>12</v>
      </c>
      <c r="FJ24" s="131" t="s">
        <v>11</v>
      </c>
      <c r="FK24" s="131" t="s">
        <v>7</v>
      </c>
      <c r="FL24" s="131" t="s">
        <v>7</v>
      </c>
      <c r="FM24" s="131"/>
      <c r="FN24" s="131" t="s">
        <v>2269</v>
      </c>
      <c r="FO24" s="131" t="s">
        <v>7</v>
      </c>
      <c r="FP24" s="131" t="s">
        <v>9</v>
      </c>
      <c r="FQ24" s="131" t="s">
        <v>9</v>
      </c>
      <c r="FR24" s="131" t="s">
        <v>8</v>
      </c>
      <c r="FS24" s="131" t="s">
        <v>9</v>
      </c>
      <c r="FT24" s="131" t="s">
        <v>7</v>
      </c>
      <c r="FU24" s="131"/>
      <c r="FV24" s="131" t="s">
        <v>7</v>
      </c>
      <c r="FW24" s="131" t="s">
        <v>7</v>
      </c>
      <c r="FX24" s="131" t="s">
        <v>55</v>
      </c>
      <c r="FY24" s="131"/>
      <c r="FZ24" s="131"/>
      <c r="GA24" s="131"/>
      <c r="GB24" s="131"/>
      <c r="GC24" s="131"/>
      <c r="GD24" s="131"/>
      <c r="GE24" s="131"/>
      <c r="GF24" s="133">
        <v>5</v>
      </c>
      <c r="GG24" s="131" t="s">
        <v>5</v>
      </c>
      <c r="GH24" s="131"/>
      <c r="GI24" s="131"/>
      <c r="GJ24" s="131"/>
      <c r="GK24" s="131"/>
      <c r="GL24" s="131"/>
      <c r="GM24" s="131"/>
      <c r="GN24" s="131"/>
      <c r="GO24" s="131"/>
      <c r="GP24" s="131"/>
      <c r="GQ24" s="131"/>
      <c r="GR24" s="131"/>
      <c r="GS24" s="131"/>
      <c r="GT24" s="131"/>
      <c r="GU24" s="131"/>
      <c r="GV24" s="131"/>
      <c r="GW24" s="131" t="s">
        <v>54</v>
      </c>
      <c r="GX24" s="131" t="s">
        <v>53</v>
      </c>
      <c r="GY24" s="131" t="s">
        <v>1</v>
      </c>
      <c r="GZ24" s="131"/>
      <c r="HA24" s="131" t="s">
        <v>1</v>
      </c>
      <c r="HB24" s="131"/>
      <c r="HC24" s="131"/>
      <c r="HD24" s="131"/>
      <c r="HE24" s="131" t="s">
        <v>1</v>
      </c>
      <c r="HF24" s="131"/>
      <c r="HG24" s="131"/>
      <c r="HH24" s="131"/>
      <c r="HI24" s="131"/>
      <c r="HJ24" s="131"/>
      <c r="HK24" s="131"/>
      <c r="HL24" s="131"/>
      <c r="HM24">
        <f t="shared" si="0"/>
        <v>23</v>
      </c>
      <c r="HN24">
        <f t="shared" si="1"/>
        <v>11</v>
      </c>
      <c r="HO24">
        <f t="shared" si="2"/>
        <v>4</v>
      </c>
      <c r="HP24" s="1">
        <f t="shared" si="3"/>
        <v>12</v>
      </c>
      <c r="HQ24" s="1">
        <f t="shared" si="4"/>
        <v>23</v>
      </c>
      <c r="HR24" s="1">
        <f t="shared" si="5"/>
        <v>21</v>
      </c>
      <c r="HS24" s="1">
        <f t="shared" si="6"/>
        <v>16</v>
      </c>
      <c r="HT24" s="1">
        <f t="shared" si="7"/>
        <v>65</v>
      </c>
      <c r="HU24" s="1">
        <f t="shared" si="8"/>
        <v>1575</v>
      </c>
      <c r="HV24">
        <v>1</v>
      </c>
      <c r="HW24">
        <v>0</v>
      </c>
      <c r="HX24">
        <v>1</v>
      </c>
      <c r="HY24">
        <v>1</v>
      </c>
      <c r="HZ24">
        <v>1</v>
      </c>
      <c r="IA24">
        <v>0</v>
      </c>
      <c r="IB24">
        <v>2</v>
      </c>
      <c r="IC24">
        <v>6</v>
      </c>
    </row>
    <row r="25" spans="1:237" ht="15" thickBot="1" x14ac:dyDescent="0.4">
      <c r="A25" s="132">
        <v>44111.72550925926</v>
      </c>
      <c r="B25" s="131" t="s">
        <v>2611</v>
      </c>
      <c r="C25" s="2"/>
      <c r="D25" s="131"/>
      <c r="E25" s="131" t="s">
        <v>50</v>
      </c>
      <c r="F25" s="131" t="s">
        <v>1826</v>
      </c>
      <c r="G25" s="131" t="s">
        <v>50</v>
      </c>
      <c r="H25" s="131" t="s">
        <v>1826</v>
      </c>
      <c r="I25" s="131" t="s">
        <v>9</v>
      </c>
      <c r="J25" s="131" t="s">
        <v>7</v>
      </c>
      <c r="K25" s="131"/>
      <c r="L25" s="131" t="s">
        <v>7</v>
      </c>
      <c r="M25" s="131"/>
      <c r="N25" s="131" t="s">
        <v>7</v>
      </c>
      <c r="O25" s="131"/>
      <c r="P25" s="131"/>
      <c r="Q25" s="131" t="s">
        <v>20</v>
      </c>
      <c r="R25" s="131" t="s">
        <v>40</v>
      </c>
      <c r="S25" s="131" t="s">
        <v>20</v>
      </c>
      <c r="T25" s="131" t="s">
        <v>20</v>
      </c>
      <c r="U25" s="131" t="s">
        <v>20</v>
      </c>
      <c r="V25" s="131" t="s">
        <v>80</v>
      </c>
      <c r="W25" s="131" t="s">
        <v>20</v>
      </c>
      <c r="X25" s="131" t="s">
        <v>20</v>
      </c>
      <c r="Y25" s="131" t="s">
        <v>20</v>
      </c>
      <c r="Z25" s="131" t="s">
        <v>38</v>
      </c>
      <c r="AA25" s="131" t="s">
        <v>7</v>
      </c>
      <c r="AB25" s="131"/>
      <c r="AC25" s="131" t="s">
        <v>7</v>
      </c>
      <c r="AD25" s="131"/>
      <c r="AE25" s="131" t="s">
        <v>7</v>
      </c>
      <c r="AF25" s="131" t="s">
        <v>35</v>
      </c>
      <c r="AG25" s="131" t="s">
        <v>34</v>
      </c>
      <c r="AH25" s="131" t="s">
        <v>7</v>
      </c>
      <c r="AI25" s="131"/>
      <c r="AJ25" s="133">
        <v>1</v>
      </c>
      <c r="AK25" s="133">
        <v>60</v>
      </c>
      <c r="AL25" s="133">
        <v>0</v>
      </c>
      <c r="AM25" s="133">
        <v>0</v>
      </c>
      <c r="AN25" s="133">
        <v>0</v>
      </c>
      <c r="AO25" s="133">
        <v>0</v>
      </c>
      <c r="AP25" s="133">
        <v>600</v>
      </c>
      <c r="AQ25" s="133">
        <v>4</v>
      </c>
      <c r="AR25" s="133">
        <v>4</v>
      </c>
      <c r="AS25" s="133">
        <v>1</v>
      </c>
      <c r="AT25" s="133">
        <v>1</v>
      </c>
      <c r="AU25" s="133">
        <v>3</v>
      </c>
      <c r="AV25" s="133">
        <v>1</v>
      </c>
      <c r="AW25" s="133">
        <v>1</v>
      </c>
      <c r="AX25" s="133">
        <v>4</v>
      </c>
      <c r="AY25" s="133">
        <v>1</v>
      </c>
      <c r="AZ25" s="133">
        <v>4</v>
      </c>
      <c r="BA25" s="133">
        <v>4</v>
      </c>
      <c r="BB25" s="133">
        <v>1</v>
      </c>
      <c r="BC25" s="133">
        <v>1</v>
      </c>
      <c r="BD25" s="133">
        <v>1</v>
      </c>
      <c r="BE25" s="133">
        <v>4</v>
      </c>
      <c r="BF25" s="133">
        <v>4</v>
      </c>
      <c r="BG25" s="133">
        <v>1</v>
      </c>
      <c r="BH25" s="133">
        <v>1</v>
      </c>
      <c r="BI25" s="133">
        <v>4</v>
      </c>
      <c r="BJ25" s="133">
        <v>4</v>
      </c>
      <c r="BK25" s="133">
        <v>0</v>
      </c>
      <c r="BL25" s="133">
        <v>0</v>
      </c>
      <c r="BM25" s="133">
        <v>0</v>
      </c>
      <c r="BN25" s="133">
        <v>0</v>
      </c>
      <c r="BO25" s="133">
        <v>3</v>
      </c>
      <c r="BP25" s="133">
        <v>0</v>
      </c>
      <c r="BQ25" s="133">
        <v>0</v>
      </c>
      <c r="BR25" s="133">
        <v>0</v>
      </c>
      <c r="BS25" s="133">
        <v>2</v>
      </c>
      <c r="BT25" s="133">
        <v>0</v>
      </c>
      <c r="BU25" s="133">
        <v>0</v>
      </c>
      <c r="BV25" s="133">
        <v>0</v>
      </c>
      <c r="BW25" s="133">
        <v>3</v>
      </c>
      <c r="BX25" s="133">
        <v>0</v>
      </c>
      <c r="BY25" s="133">
        <v>0</v>
      </c>
      <c r="BZ25" s="133">
        <v>0</v>
      </c>
      <c r="CA25" s="133">
        <v>0</v>
      </c>
      <c r="CB25" s="133">
        <v>0</v>
      </c>
      <c r="CC25" s="133">
        <v>0</v>
      </c>
      <c r="CD25" s="133">
        <v>0</v>
      </c>
      <c r="CE25" s="133">
        <v>0</v>
      </c>
      <c r="CF25" s="133">
        <v>0</v>
      </c>
      <c r="CG25" s="133">
        <v>0</v>
      </c>
      <c r="CH25" s="133">
        <v>4</v>
      </c>
      <c r="CI25" s="133">
        <v>0</v>
      </c>
      <c r="CJ25" s="133">
        <v>0</v>
      </c>
      <c r="CK25" s="133">
        <v>0</v>
      </c>
      <c r="CL25" s="133">
        <v>0</v>
      </c>
      <c r="CM25" s="133">
        <v>0</v>
      </c>
      <c r="CN25" s="133">
        <v>0</v>
      </c>
      <c r="CO25" s="133">
        <v>0</v>
      </c>
      <c r="CP25" s="133">
        <v>2</v>
      </c>
      <c r="CQ25" s="133">
        <v>0</v>
      </c>
      <c r="CR25" s="133">
        <v>0</v>
      </c>
      <c r="CS25" s="133">
        <v>2</v>
      </c>
      <c r="CT25" s="133">
        <v>0</v>
      </c>
      <c r="CU25" s="133">
        <v>0</v>
      </c>
      <c r="CV25" s="133">
        <v>2</v>
      </c>
      <c r="CW25" s="133">
        <v>1</v>
      </c>
      <c r="CX25" s="133">
        <v>2</v>
      </c>
      <c r="CY25" s="133">
        <v>2</v>
      </c>
      <c r="CZ25" s="133">
        <v>1</v>
      </c>
      <c r="DA25" s="133">
        <v>1</v>
      </c>
      <c r="DB25" s="133">
        <v>1</v>
      </c>
      <c r="DC25" s="133">
        <v>1</v>
      </c>
      <c r="DD25" s="133">
        <v>1</v>
      </c>
      <c r="DE25" s="133">
        <v>1</v>
      </c>
      <c r="DF25" s="133">
        <v>1</v>
      </c>
      <c r="DG25" s="133">
        <v>1</v>
      </c>
      <c r="DH25" s="133">
        <v>1</v>
      </c>
      <c r="DI25" s="133">
        <v>1</v>
      </c>
      <c r="DJ25" s="133">
        <v>1</v>
      </c>
      <c r="DK25" s="133">
        <v>1</v>
      </c>
      <c r="DL25" s="133">
        <v>1</v>
      </c>
      <c r="DM25" s="133">
        <v>1</v>
      </c>
      <c r="DN25" s="133">
        <v>1</v>
      </c>
      <c r="DO25" s="133">
        <v>1</v>
      </c>
      <c r="DP25" s="135">
        <v>0</v>
      </c>
      <c r="DQ25" s="131" t="s">
        <v>438</v>
      </c>
      <c r="DR25" s="135">
        <v>0.29166666666666669</v>
      </c>
      <c r="DS25" s="133">
        <v>7</v>
      </c>
      <c r="DT25" s="131" t="s">
        <v>26</v>
      </c>
      <c r="DU25" s="131" t="s">
        <v>26</v>
      </c>
      <c r="DV25" s="131" t="s">
        <v>26</v>
      </c>
      <c r="DW25" s="131" t="s">
        <v>26</v>
      </c>
      <c r="DX25" s="131" t="s">
        <v>26</v>
      </c>
      <c r="DY25" s="131" t="s">
        <v>26</v>
      </c>
      <c r="DZ25" s="131" t="s">
        <v>26</v>
      </c>
      <c r="EA25" s="131" t="s">
        <v>26</v>
      </c>
      <c r="EB25" s="131" t="s">
        <v>26</v>
      </c>
      <c r="EC25" s="131" t="s">
        <v>2261</v>
      </c>
      <c r="ED25" s="131" t="s">
        <v>26</v>
      </c>
      <c r="EE25" s="131" t="s">
        <v>26</v>
      </c>
      <c r="EF25" s="131" t="s">
        <v>66</v>
      </c>
      <c r="EG25" s="131" t="s">
        <v>23</v>
      </c>
      <c r="EH25" s="133">
        <v>90</v>
      </c>
      <c r="EI25" s="131" t="s">
        <v>7</v>
      </c>
      <c r="EJ25" s="131" t="s">
        <v>7</v>
      </c>
      <c r="EK25" s="131"/>
      <c r="EL25" s="131" t="s">
        <v>96</v>
      </c>
      <c r="EM25" s="131" t="s">
        <v>96</v>
      </c>
      <c r="EN25" s="133">
        <v>4</v>
      </c>
      <c r="EO25" s="133">
        <v>4</v>
      </c>
      <c r="EP25" s="133">
        <v>4</v>
      </c>
      <c r="EQ25" s="133">
        <v>1</v>
      </c>
      <c r="ER25" s="131" t="s">
        <v>19</v>
      </c>
      <c r="ES25" s="131" t="s">
        <v>1346</v>
      </c>
      <c r="ET25" s="131" t="s">
        <v>18</v>
      </c>
      <c r="EU25" s="131" t="s">
        <v>20</v>
      </c>
      <c r="EV25" s="131" t="s">
        <v>16</v>
      </c>
      <c r="EW25" s="133">
        <v>2</v>
      </c>
      <c r="EX25" s="133">
        <v>1</v>
      </c>
      <c r="EY25" s="133">
        <v>1</v>
      </c>
      <c r="EZ25" s="133">
        <v>4</v>
      </c>
      <c r="FA25" s="131"/>
      <c r="FB25" s="131" t="s">
        <v>14</v>
      </c>
      <c r="FC25" s="131" t="s">
        <v>7</v>
      </c>
      <c r="FD25" s="131" t="s">
        <v>14</v>
      </c>
      <c r="FE25" s="131" t="s">
        <v>14</v>
      </c>
      <c r="FF25" s="131" t="s">
        <v>7</v>
      </c>
      <c r="FG25" s="131" t="s">
        <v>7</v>
      </c>
      <c r="FH25" s="131" t="s">
        <v>7</v>
      </c>
      <c r="FI25" s="131" t="s">
        <v>12</v>
      </c>
      <c r="FJ25" s="131" t="s">
        <v>11</v>
      </c>
      <c r="FK25" s="131" t="s">
        <v>7</v>
      </c>
      <c r="FL25" s="131" t="s">
        <v>7</v>
      </c>
      <c r="FM25" s="131"/>
      <c r="FN25" s="131" t="s">
        <v>2262</v>
      </c>
      <c r="FO25" s="131" t="s">
        <v>7</v>
      </c>
      <c r="FP25" s="131" t="s">
        <v>7</v>
      </c>
      <c r="FQ25" s="131" t="s">
        <v>9</v>
      </c>
      <c r="FR25" s="131" t="s">
        <v>8</v>
      </c>
      <c r="FS25" s="131" t="s">
        <v>7</v>
      </c>
      <c r="FT25" s="131" t="s">
        <v>7</v>
      </c>
      <c r="FU25" s="131"/>
      <c r="FV25" s="131" t="s">
        <v>7</v>
      </c>
      <c r="FW25" s="131" t="s">
        <v>7</v>
      </c>
      <c r="FX25" s="131" t="s">
        <v>121</v>
      </c>
      <c r="FY25" s="133">
        <v>3</v>
      </c>
      <c r="FZ25" s="131"/>
      <c r="GA25" s="131"/>
      <c r="GB25" s="131"/>
      <c r="GC25" s="131"/>
      <c r="GD25" s="131"/>
      <c r="GE25" s="131"/>
      <c r="GF25" s="131"/>
      <c r="GG25" s="131" t="s">
        <v>5</v>
      </c>
      <c r="GH25" s="131"/>
      <c r="GI25" s="131"/>
      <c r="GJ25" s="131"/>
      <c r="GK25" s="131"/>
      <c r="GL25" s="131"/>
      <c r="GM25" s="131"/>
      <c r="GN25" s="131"/>
      <c r="GO25" s="131"/>
      <c r="GP25" s="131"/>
      <c r="GQ25" s="131"/>
      <c r="GR25" s="131"/>
      <c r="GS25" s="131"/>
      <c r="GT25" s="131"/>
      <c r="GU25" s="131"/>
      <c r="GV25" s="131"/>
      <c r="GW25" s="131" t="s">
        <v>54</v>
      </c>
      <c r="GX25" s="131"/>
      <c r="GY25" s="131"/>
      <c r="GZ25" s="131"/>
      <c r="HA25" s="131" t="s">
        <v>141</v>
      </c>
      <c r="HB25" s="131" t="s">
        <v>1</v>
      </c>
      <c r="HC25" s="131" t="s">
        <v>1</v>
      </c>
      <c r="HD25" s="131"/>
      <c r="HE25" s="131" t="s">
        <v>1</v>
      </c>
      <c r="HF25" s="131"/>
      <c r="HG25" s="131"/>
      <c r="HH25" s="131"/>
      <c r="HI25" s="131"/>
      <c r="HJ25" s="131"/>
      <c r="HK25" s="131"/>
      <c r="HL25" s="131"/>
      <c r="HM25">
        <f t="shared" si="0"/>
        <v>21</v>
      </c>
      <c r="HN25">
        <f t="shared" si="1"/>
        <v>0</v>
      </c>
      <c r="HO25">
        <f t="shared" si="2"/>
        <v>16</v>
      </c>
      <c r="HP25" s="1">
        <f t="shared" si="3"/>
        <v>0</v>
      </c>
      <c r="HQ25" s="1">
        <f t="shared" si="4"/>
        <v>0</v>
      </c>
      <c r="HR25" s="1">
        <f t="shared" si="5"/>
        <v>0</v>
      </c>
      <c r="HS25" s="1">
        <f t="shared" si="6"/>
        <v>0</v>
      </c>
      <c r="HT25" s="1">
        <f t="shared" si="7"/>
        <v>21</v>
      </c>
      <c r="HU25" s="1">
        <f t="shared" si="8"/>
        <v>480</v>
      </c>
      <c r="HV25">
        <v>0</v>
      </c>
      <c r="HW25">
        <v>0</v>
      </c>
      <c r="HX25">
        <v>1</v>
      </c>
      <c r="HY25">
        <v>0</v>
      </c>
      <c r="HZ25">
        <v>0</v>
      </c>
      <c r="IA25">
        <v>0</v>
      </c>
      <c r="IB25">
        <v>0</v>
      </c>
      <c r="IC25">
        <v>1</v>
      </c>
    </row>
    <row r="26" spans="1:237" ht="15" thickBot="1" x14ac:dyDescent="0.4">
      <c r="A26" s="132">
        <v>44113.487407407411</v>
      </c>
      <c r="B26" s="131" t="s">
        <v>2612</v>
      </c>
      <c r="C26" s="2"/>
      <c r="D26" s="131"/>
      <c r="E26" s="131" t="s">
        <v>1831</v>
      </c>
      <c r="F26" s="131" t="s">
        <v>1824</v>
      </c>
      <c r="G26" s="131" t="s">
        <v>1831</v>
      </c>
      <c r="H26" s="131" t="s">
        <v>1824</v>
      </c>
      <c r="I26" s="131" t="s">
        <v>9</v>
      </c>
      <c r="J26" s="131" t="s">
        <v>7</v>
      </c>
      <c r="K26" s="131"/>
      <c r="L26" s="131" t="s">
        <v>7</v>
      </c>
      <c r="M26" s="131"/>
      <c r="N26" s="131" t="s">
        <v>7</v>
      </c>
      <c r="O26" s="131"/>
      <c r="P26" s="131"/>
      <c r="Q26" s="131" t="s">
        <v>20</v>
      </c>
      <c r="R26" s="131" t="s">
        <v>40</v>
      </c>
      <c r="S26" s="131" t="s">
        <v>20</v>
      </c>
      <c r="T26" s="133">
        <v>1</v>
      </c>
      <c r="U26" s="131"/>
      <c r="V26" s="131" t="s">
        <v>134</v>
      </c>
      <c r="W26" s="131" t="s">
        <v>20</v>
      </c>
      <c r="X26" s="133">
        <v>2</v>
      </c>
      <c r="Y26" s="131" t="s">
        <v>79</v>
      </c>
      <c r="Z26" s="131" t="s">
        <v>115</v>
      </c>
      <c r="AA26" s="131" t="s">
        <v>7</v>
      </c>
      <c r="AB26" s="131" t="s">
        <v>2275</v>
      </c>
      <c r="AC26" s="131" t="s">
        <v>7</v>
      </c>
      <c r="AD26" s="131"/>
      <c r="AE26" s="131" t="s">
        <v>7</v>
      </c>
      <c r="AF26" s="131" t="s">
        <v>20</v>
      </c>
      <c r="AG26" s="131" t="s">
        <v>1395</v>
      </c>
      <c r="AH26" s="131" t="s">
        <v>9</v>
      </c>
      <c r="AI26" s="131" t="s">
        <v>2276</v>
      </c>
      <c r="AJ26" s="133">
        <v>0</v>
      </c>
      <c r="AK26" s="133">
        <v>0</v>
      </c>
      <c r="AL26" s="133">
        <v>0</v>
      </c>
      <c r="AM26" s="133">
        <v>0</v>
      </c>
      <c r="AN26" s="133">
        <v>0</v>
      </c>
      <c r="AO26" s="133">
        <v>0</v>
      </c>
      <c r="AP26" s="133">
        <v>0</v>
      </c>
      <c r="AQ26" s="133">
        <v>4</v>
      </c>
      <c r="AR26" s="133">
        <v>2</v>
      </c>
      <c r="AS26" s="133">
        <v>3</v>
      </c>
      <c r="AT26" s="133">
        <v>4</v>
      </c>
      <c r="AU26" s="133">
        <v>1</v>
      </c>
      <c r="AV26" s="133">
        <v>2</v>
      </c>
      <c r="AW26" s="133">
        <v>4</v>
      </c>
      <c r="AX26" s="133">
        <v>1</v>
      </c>
      <c r="AY26" s="133">
        <v>3</v>
      </c>
      <c r="AZ26" s="133">
        <v>3</v>
      </c>
      <c r="BA26" s="133">
        <v>1</v>
      </c>
      <c r="BB26" s="133">
        <v>3</v>
      </c>
      <c r="BC26" s="133">
        <v>3</v>
      </c>
      <c r="BD26" s="133">
        <v>4</v>
      </c>
      <c r="BE26" s="133">
        <v>2</v>
      </c>
      <c r="BF26" s="133">
        <v>2</v>
      </c>
      <c r="BG26" s="133">
        <v>4</v>
      </c>
      <c r="BH26" s="133">
        <v>1</v>
      </c>
      <c r="BI26" s="133">
        <v>3</v>
      </c>
      <c r="BJ26" s="133">
        <v>1</v>
      </c>
      <c r="BK26" s="133">
        <v>3</v>
      </c>
      <c r="BL26" s="133">
        <v>2</v>
      </c>
      <c r="BM26" s="133">
        <v>4</v>
      </c>
      <c r="BN26" s="133">
        <v>3</v>
      </c>
      <c r="BO26" s="133">
        <v>0</v>
      </c>
      <c r="BP26" s="133">
        <v>1</v>
      </c>
      <c r="BQ26" s="133">
        <v>1</v>
      </c>
      <c r="BR26" s="133">
        <v>4</v>
      </c>
      <c r="BS26" s="133">
        <v>0</v>
      </c>
      <c r="BT26" s="133">
        <v>2</v>
      </c>
      <c r="BU26" s="133">
        <v>4</v>
      </c>
      <c r="BV26" s="133">
        <v>4</v>
      </c>
      <c r="BW26" s="133">
        <v>0</v>
      </c>
      <c r="BX26" s="133">
        <v>4</v>
      </c>
      <c r="BY26" s="133">
        <v>4</v>
      </c>
      <c r="BZ26" s="133">
        <v>0</v>
      </c>
      <c r="CA26" s="133">
        <v>2</v>
      </c>
      <c r="CB26" s="133">
        <v>4</v>
      </c>
      <c r="CC26" s="133">
        <v>4</v>
      </c>
      <c r="CD26" s="133">
        <v>4</v>
      </c>
      <c r="CE26" s="133">
        <v>3</v>
      </c>
      <c r="CF26" s="133">
        <v>4</v>
      </c>
      <c r="CG26" s="133">
        <v>4</v>
      </c>
      <c r="CH26" s="133">
        <v>0</v>
      </c>
      <c r="CI26" s="133">
        <v>1</v>
      </c>
      <c r="CJ26" s="133">
        <v>4</v>
      </c>
      <c r="CK26" s="133">
        <v>3</v>
      </c>
      <c r="CL26" s="133">
        <v>1</v>
      </c>
      <c r="CM26" s="133">
        <v>4</v>
      </c>
      <c r="CN26" s="133">
        <v>0</v>
      </c>
      <c r="CO26" s="133">
        <v>1</v>
      </c>
      <c r="CP26" s="133">
        <v>0</v>
      </c>
      <c r="CQ26" s="133">
        <v>2</v>
      </c>
      <c r="CR26" s="133">
        <v>4</v>
      </c>
      <c r="CS26" s="133">
        <v>0</v>
      </c>
      <c r="CT26" s="133">
        <v>2</v>
      </c>
      <c r="CU26" s="133">
        <v>3</v>
      </c>
      <c r="CV26" s="133">
        <v>3</v>
      </c>
      <c r="CW26" s="133">
        <v>3</v>
      </c>
      <c r="CX26" s="133">
        <v>2</v>
      </c>
      <c r="CY26" s="133">
        <v>4</v>
      </c>
      <c r="CZ26" s="133">
        <v>4</v>
      </c>
      <c r="DA26" s="133">
        <v>4</v>
      </c>
      <c r="DB26" s="133">
        <v>3</v>
      </c>
      <c r="DC26" s="133">
        <v>4</v>
      </c>
      <c r="DD26" s="133">
        <v>4</v>
      </c>
      <c r="DE26" s="133">
        <v>2</v>
      </c>
      <c r="DF26" s="133">
        <v>3</v>
      </c>
      <c r="DG26" s="133">
        <v>4</v>
      </c>
      <c r="DH26" s="133">
        <v>3</v>
      </c>
      <c r="DI26" s="133">
        <v>1</v>
      </c>
      <c r="DJ26" s="133">
        <v>4</v>
      </c>
      <c r="DK26" s="133">
        <v>4</v>
      </c>
      <c r="DL26" s="133">
        <v>4</v>
      </c>
      <c r="DM26" s="133">
        <v>4</v>
      </c>
      <c r="DN26" s="133">
        <v>2</v>
      </c>
      <c r="DO26" s="133">
        <v>2</v>
      </c>
      <c r="DP26" s="134">
        <v>0.39583333333333331</v>
      </c>
      <c r="DQ26" s="133">
        <v>20</v>
      </c>
      <c r="DR26" s="135">
        <v>0.28472222222222221</v>
      </c>
      <c r="DS26" s="133">
        <v>8</v>
      </c>
      <c r="DT26" s="131" t="s">
        <v>69</v>
      </c>
      <c r="DU26" s="131" t="s">
        <v>68</v>
      </c>
      <c r="DV26" s="131" t="s">
        <v>68</v>
      </c>
      <c r="DW26" s="131" t="s">
        <v>103</v>
      </c>
      <c r="DX26" s="131" t="s">
        <v>26</v>
      </c>
      <c r="DY26" s="131" t="s">
        <v>26</v>
      </c>
      <c r="DZ26" s="131" t="s">
        <v>68</v>
      </c>
      <c r="EA26" s="131" t="s">
        <v>68</v>
      </c>
      <c r="EB26" s="131" t="s">
        <v>69</v>
      </c>
      <c r="EC26" s="131" t="s">
        <v>2277</v>
      </c>
      <c r="ED26" s="131" t="s">
        <v>201</v>
      </c>
      <c r="EE26" s="131" t="s">
        <v>25</v>
      </c>
      <c r="EF26" s="131" t="s">
        <v>124</v>
      </c>
      <c r="EG26" s="131" t="s">
        <v>65</v>
      </c>
      <c r="EH26" s="133">
        <v>120</v>
      </c>
      <c r="EI26" s="131" t="s">
        <v>9</v>
      </c>
      <c r="EJ26" s="131" t="s">
        <v>7</v>
      </c>
      <c r="EK26" s="131" t="s">
        <v>2278</v>
      </c>
      <c r="EL26" s="131" t="s">
        <v>22</v>
      </c>
      <c r="EM26" s="131" t="s">
        <v>60</v>
      </c>
      <c r="EN26" s="133">
        <v>5</v>
      </c>
      <c r="EO26" s="133">
        <v>1</v>
      </c>
      <c r="EP26" s="133">
        <v>5</v>
      </c>
      <c r="EQ26" s="133">
        <v>4</v>
      </c>
      <c r="ER26" s="131" t="s">
        <v>19</v>
      </c>
      <c r="ES26" s="131" t="s">
        <v>18</v>
      </c>
      <c r="ET26" s="131" t="s">
        <v>16</v>
      </c>
      <c r="EU26" s="131" t="s">
        <v>20</v>
      </c>
      <c r="EV26" s="131" t="s">
        <v>20</v>
      </c>
      <c r="EW26" s="133">
        <v>1</v>
      </c>
      <c r="EX26" s="133">
        <v>4</v>
      </c>
      <c r="EY26" s="133">
        <v>4</v>
      </c>
      <c r="EZ26" s="133">
        <v>5</v>
      </c>
      <c r="FA26" s="131" t="s">
        <v>2279</v>
      </c>
      <c r="FB26" s="131" t="s">
        <v>14</v>
      </c>
      <c r="FC26" s="131" t="s">
        <v>7</v>
      </c>
      <c r="FD26" s="131" t="s">
        <v>233</v>
      </c>
      <c r="FE26" s="131" t="s">
        <v>551</v>
      </c>
      <c r="FF26" s="131" t="s">
        <v>7</v>
      </c>
      <c r="FG26" s="131" t="s">
        <v>7</v>
      </c>
      <c r="FH26" s="131" t="s">
        <v>9</v>
      </c>
      <c r="FI26" s="131" t="s">
        <v>12</v>
      </c>
      <c r="FJ26" s="131" t="s">
        <v>57</v>
      </c>
      <c r="FK26" s="131" t="s">
        <v>9</v>
      </c>
      <c r="FL26" s="131" t="s">
        <v>7</v>
      </c>
      <c r="FM26" s="185">
        <v>43864</v>
      </c>
      <c r="FN26" s="131" t="s">
        <v>1435</v>
      </c>
      <c r="FO26" s="131" t="s">
        <v>9</v>
      </c>
      <c r="FP26" s="131" t="s">
        <v>9</v>
      </c>
      <c r="FQ26" s="131" t="s">
        <v>9</v>
      </c>
      <c r="FR26" s="131" t="s">
        <v>8</v>
      </c>
      <c r="FS26" s="131" t="s">
        <v>9</v>
      </c>
      <c r="FT26" s="131" t="s">
        <v>7</v>
      </c>
      <c r="FU26" s="131"/>
      <c r="FV26" s="131" t="s">
        <v>7</v>
      </c>
      <c r="FW26" s="131"/>
      <c r="FX26" s="131" t="s">
        <v>308</v>
      </c>
      <c r="FY26" s="131"/>
      <c r="FZ26" s="131"/>
      <c r="GA26" s="133">
        <v>8</v>
      </c>
      <c r="GB26" s="131"/>
      <c r="GC26" s="131"/>
      <c r="GD26" s="131"/>
      <c r="GE26" s="131"/>
      <c r="GF26" s="131"/>
      <c r="GG26" s="131" t="s">
        <v>5</v>
      </c>
      <c r="GH26" s="131"/>
      <c r="GI26" s="131"/>
      <c r="GJ26" s="131"/>
      <c r="GK26" s="131"/>
      <c r="GL26" s="131"/>
      <c r="GM26" s="131"/>
      <c r="GN26" s="131"/>
      <c r="GO26" s="131"/>
      <c r="GP26" s="131"/>
      <c r="GQ26" s="131"/>
      <c r="GR26" s="131"/>
      <c r="GS26" s="131"/>
      <c r="GT26" s="131"/>
      <c r="GU26" s="131"/>
      <c r="GV26" s="131"/>
      <c r="GW26" s="131" t="s">
        <v>54</v>
      </c>
      <c r="GX26" s="131"/>
      <c r="GY26" s="131"/>
      <c r="GZ26" s="131"/>
      <c r="HA26" s="131" t="s">
        <v>141</v>
      </c>
      <c r="HB26" s="131" t="s">
        <v>1</v>
      </c>
      <c r="HC26" s="131" t="s">
        <v>1</v>
      </c>
      <c r="HD26" s="131"/>
      <c r="HE26" s="131" t="s">
        <v>1</v>
      </c>
      <c r="HF26" s="131"/>
      <c r="HG26" s="131"/>
      <c r="HH26" s="131"/>
      <c r="HI26" s="131"/>
      <c r="HJ26" s="131"/>
      <c r="HK26" s="131"/>
      <c r="HL26" s="131"/>
      <c r="HM26">
        <f t="shared" si="0"/>
        <v>61</v>
      </c>
      <c r="HN26">
        <f t="shared" si="1"/>
        <v>9</v>
      </c>
      <c r="HO26">
        <f t="shared" si="2"/>
        <v>0</v>
      </c>
      <c r="HP26" s="1">
        <f t="shared" si="3"/>
        <v>26</v>
      </c>
      <c r="HQ26" s="1">
        <f t="shared" si="4"/>
        <v>16</v>
      </c>
      <c r="HR26" s="1">
        <f t="shared" si="5"/>
        <v>16</v>
      </c>
      <c r="HS26" s="1">
        <f t="shared" si="6"/>
        <v>19</v>
      </c>
      <c r="HT26" s="1">
        <f t="shared" si="7"/>
        <v>61</v>
      </c>
      <c r="HU26" s="1">
        <f t="shared" si="8"/>
        <v>0</v>
      </c>
      <c r="HV26">
        <v>2</v>
      </c>
      <c r="HW26">
        <v>2</v>
      </c>
      <c r="HX26">
        <v>0</v>
      </c>
      <c r="HY26">
        <v>0</v>
      </c>
      <c r="HZ26">
        <v>2</v>
      </c>
      <c r="IA26">
        <v>3</v>
      </c>
      <c r="IB26">
        <v>2</v>
      </c>
      <c r="IC26">
        <v>11</v>
      </c>
    </row>
    <row r="27" spans="1:237" ht="15" thickBot="1" x14ac:dyDescent="0.4">
      <c r="A27" s="132">
        <v>44107.765925925924</v>
      </c>
      <c r="B27" s="131" t="s">
        <v>2615</v>
      </c>
      <c r="C27" s="2"/>
      <c r="D27" s="190"/>
      <c r="E27" s="131" t="s">
        <v>50</v>
      </c>
      <c r="F27" s="131" t="s">
        <v>1918</v>
      </c>
      <c r="G27" s="131" t="s">
        <v>1918</v>
      </c>
      <c r="H27" s="131" t="s">
        <v>1918</v>
      </c>
      <c r="I27" s="131" t="s">
        <v>9</v>
      </c>
      <c r="J27" s="131" t="s">
        <v>9</v>
      </c>
      <c r="K27" s="131" t="s">
        <v>2189</v>
      </c>
      <c r="L27" s="131" t="s">
        <v>7</v>
      </c>
      <c r="M27" s="131"/>
      <c r="N27" s="131" t="s">
        <v>7</v>
      </c>
      <c r="O27" s="131"/>
      <c r="P27" s="131" t="s">
        <v>20</v>
      </c>
      <c r="Q27" s="131" t="s">
        <v>20</v>
      </c>
      <c r="R27" s="131" t="s">
        <v>40</v>
      </c>
      <c r="S27" s="131" t="s">
        <v>20</v>
      </c>
      <c r="T27" s="131" t="s">
        <v>20</v>
      </c>
      <c r="U27" s="131" t="s">
        <v>20</v>
      </c>
      <c r="V27" s="131" t="s">
        <v>39</v>
      </c>
      <c r="W27" s="133">
        <v>2</v>
      </c>
      <c r="X27" s="131" t="s">
        <v>20</v>
      </c>
      <c r="Y27" s="133">
        <v>2</v>
      </c>
      <c r="Z27" s="131" t="s">
        <v>115</v>
      </c>
      <c r="AA27" s="131" t="s">
        <v>9</v>
      </c>
      <c r="AB27" s="131" t="s">
        <v>2190</v>
      </c>
      <c r="AC27" s="131" t="s">
        <v>7</v>
      </c>
      <c r="AD27" s="131"/>
      <c r="AE27" s="131" t="s">
        <v>7</v>
      </c>
      <c r="AF27" s="131" t="s">
        <v>20</v>
      </c>
      <c r="AG27" s="131"/>
      <c r="AH27" s="131" t="s">
        <v>9</v>
      </c>
      <c r="AI27" s="131" t="s">
        <v>2191</v>
      </c>
      <c r="AJ27" s="133">
        <v>5</v>
      </c>
      <c r="AK27" s="131">
        <v>60</v>
      </c>
      <c r="AL27" s="133">
        <v>7</v>
      </c>
      <c r="AM27" s="131">
        <v>60</v>
      </c>
      <c r="AN27" s="133">
        <v>5</v>
      </c>
      <c r="AO27" s="131">
        <v>30</v>
      </c>
      <c r="AP27" s="131">
        <v>240</v>
      </c>
      <c r="AQ27" s="133">
        <v>3</v>
      </c>
      <c r="AR27" s="133">
        <v>4</v>
      </c>
      <c r="AS27" s="133">
        <v>2</v>
      </c>
      <c r="AT27" s="133">
        <v>2</v>
      </c>
      <c r="AU27" s="133">
        <v>2</v>
      </c>
      <c r="AV27" s="133">
        <v>2</v>
      </c>
      <c r="AW27" s="133">
        <v>3</v>
      </c>
      <c r="AX27" s="133">
        <v>2</v>
      </c>
      <c r="AY27" s="133">
        <v>3</v>
      </c>
      <c r="AZ27" s="133">
        <v>2</v>
      </c>
      <c r="BA27" s="133">
        <v>3</v>
      </c>
      <c r="BB27" s="133">
        <v>2</v>
      </c>
      <c r="BC27" s="133">
        <v>2</v>
      </c>
      <c r="BD27" s="133">
        <v>3</v>
      </c>
      <c r="BE27" s="133">
        <v>3</v>
      </c>
      <c r="BF27" s="133">
        <v>2</v>
      </c>
      <c r="BG27" s="133">
        <v>2</v>
      </c>
      <c r="BH27" s="133">
        <v>1</v>
      </c>
      <c r="BI27" s="133">
        <v>3</v>
      </c>
      <c r="BJ27" s="133">
        <v>3</v>
      </c>
      <c r="BK27" s="133">
        <v>1</v>
      </c>
      <c r="BL27" s="133">
        <v>0</v>
      </c>
      <c r="BM27" s="133">
        <v>2</v>
      </c>
      <c r="BN27" s="133">
        <v>0</v>
      </c>
      <c r="BO27" s="133">
        <v>1</v>
      </c>
      <c r="BP27" s="133">
        <v>0</v>
      </c>
      <c r="BQ27" s="133">
        <v>0</v>
      </c>
      <c r="BR27" s="133">
        <v>1</v>
      </c>
      <c r="BS27" s="133">
        <v>2</v>
      </c>
      <c r="BT27" s="133">
        <v>1</v>
      </c>
      <c r="BU27" s="133">
        <v>0</v>
      </c>
      <c r="BV27" s="133">
        <v>1</v>
      </c>
      <c r="BW27" s="133">
        <v>2</v>
      </c>
      <c r="BX27" s="133">
        <v>0</v>
      </c>
      <c r="BY27" s="133">
        <v>1</v>
      </c>
      <c r="BZ27" s="133">
        <v>2</v>
      </c>
      <c r="CA27" s="133">
        <v>1</v>
      </c>
      <c r="CB27" s="133">
        <v>1</v>
      </c>
      <c r="CC27" s="133">
        <v>0</v>
      </c>
      <c r="CD27" s="133">
        <v>1</v>
      </c>
      <c r="CE27" s="133">
        <v>0</v>
      </c>
      <c r="CF27" s="133">
        <v>1</v>
      </c>
      <c r="CG27" s="133">
        <v>0</v>
      </c>
      <c r="CH27" s="133">
        <v>2</v>
      </c>
      <c r="CI27" s="133">
        <v>0</v>
      </c>
      <c r="CJ27" s="133">
        <v>2</v>
      </c>
      <c r="CK27" s="133">
        <v>1</v>
      </c>
      <c r="CL27" s="133">
        <v>1</v>
      </c>
      <c r="CM27" s="133">
        <v>1</v>
      </c>
      <c r="CN27" s="133">
        <v>0</v>
      </c>
      <c r="CO27" s="133">
        <v>0</v>
      </c>
      <c r="CP27" s="133">
        <v>1</v>
      </c>
      <c r="CQ27" s="133">
        <v>0</v>
      </c>
      <c r="CR27" s="133">
        <v>1</v>
      </c>
      <c r="CS27" s="133">
        <v>1</v>
      </c>
      <c r="CT27" s="133">
        <v>1</v>
      </c>
      <c r="CU27" s="133">
        <v>1</v>
      </c>
      <c r="CV27" s="133">
        <v>1</v>
      </c>
      <c r="CW27" s="133">
        <v>2</v>
      </c>
      <c r="CX27" s="133">
        <v>2</v>
      </c>
      <c r="CY27" s="133">
        <v>1</v>
      </c>
      <c r="CZ27" s="133">
        <v>1</v>
      </c>
      <c r="DA27" s="133">
        <v>1</v>
      </c>
      <c r="DB27" s="133">
        <v>1</v>
      </c>
      <c r="DC27" s="133">
        <v>1</v>
      </c>
      <c r="DD27" s="133">
        <v>1</v>
      </c>
      <c r="DE27" s="133">
        <v>1</v>
      </c>
      <c r="DF27" s="133">
        <v>1</v>
      </c>
      <c r="DG27" s="133">
        <v>1</v>
      </c>
      <c r="DH27" s="133">
        <v>1</v>
      </c>
      <c r="DI27" s="133">
        <v>2</v>
      </c>
      <c r="DJ27" s="133">
        <v>1</v>
      </c>
      <c r="DK27" s="133">
        <v>1</v>
      </c>
      <c r="DL27" s="133">
        <v>1</v>
      </c>
      <c r="DM27" s="133">
        <v>2</v>
      </c>
      <c r="DN27" s="133">
        <v>1</v>
      </c>
      <c r="DO27" s="133">
        <v>1</v>
      </c>
      <c r="DP27" s="135">
        <v>0.875</v>
      </c>
      <c r="DQ27" s="131" t="s">
        <v>1512</v>
      </c>
      <c r="DR27" s="135">
        <v>0.25</v>
      </c>
      <c r="DS27" s="133">
        <v>8</v>
      </c>
      <c r="DT27" s="131" t="s">
        <v>26</v>
      </c>
      <c r="DU27" s="131" t="s">
        <v>26</v>
      </c>
      <c r="DV27" s="131" t="s">
        <v>69</v>
      </c>
      <c r="DW27" s="131" t="s">
        <v>26</v>
      </c>
      <c r="DX27" s="131" t="s">
        <v>26</v>
      </c>
      <c r="DY27" s="131" t="s">
        <v>26</v>
      </c>
      <c r="DZ27" s="131" t="s">
        <v>26</v>
      </c>
      <c r="EA27" s="131" t="s">
        <v>26</v>
      </c>
      <c r="EB27" s="131" t="s">
        <v>26</v>
      </c>
      <c r="EC27" s="131" t="s">
        <v>20</v>
      </c>
      <c r="ED27" s="131" t="s">
        <v>25</v>
      </c>
      <c r="EE27" s="131" t="s">
        <v>26</v>
      </c>
      <c r="EF27" s="131" t="s">
        <v>24</v>
      </c>
      <c r="EG27" s="131" t="s">
        <v>23</v>
      </c>
      <c r="EH27" s="133">
        <v>600</v>
      </c>
      <c r="EI27" s="131" t="s">
        <v>9</v>
      </c>
      <c r="EJ27" s="131" t="s">
        <v>7</v>
      </c>
      <c r="EK27" s="131" t="s">
        <v>2192</v>
      </c>
      <c r="EL27" s="131" t="s">
        <v>96</v>
      </c>
      <c r="EM27" s="131" t="s">
        <v>60</v>
      </c>
      <c r="EN27" s="133">
        <v>5</v>
      </c>
      <c r="EO27" s="133">
        <v>4</v>
      </c>
      <c r="EP27" s="133">
        <v>5</v>
      </c>
      <c r="EQ27" s="133">
        <v>3</v>
      </c>
      <c r="ER27" s="131" t="s">
        <v>16</v>
      </c>
      <c r="ES27" s="131" t="s">
        <v>19</v>
      </c>
      <c r="ET27" s="131" t="s">
        <v>1346</v>
      </c>
      <c r="EU27" s="131" t="s">
        <v>18</v>
      </c>
      <c r="EV27" s="131" t="s">
        <v>20</v>
      </c>
      <c r="EW27" s="133">
        <v>2</v>
      </c>
      <c r="EX27" s="133">
        <v>3</v>
      </c>
      <c r="EY27" s="133">
        <v>4</v>
      </c>
      <c r="EZ27" s="133">
        <v>5</v>
      </c>
      <c r="FA27" s="131" t="s">
        <v>2193</v>
      </c>
      <c r="FB27" s="131" t="s">
        <v>14</v>
      </c>
      <c r="FC27" s="131" t="s">
        <v>9</v>
      </c>
      <c r="FD27" s="131" t="s">
        <v>94</v>
      </c>
      <c r="FE27" s="131" t="s">
        <v>94</v>
      </c>
      <c r="FF27" s="131" t="s">
        <v>13</v>
      </c>
      <c r="FG27" s="131" t="s">
        <v>7</v>
      </c>
      <c r="FH27" s="131" t="s">
        <v>9</v>
      </c>
      <c r="FI27" s="131" t="s">
        <v>12</v>
      </c>
      <c r="FJ27" s="131" t="s">
        <v>11</v>
      </c>
      <c r="FK27" s="131" t="s">
        <v>7</v>
      </c>
      <c r="FL27" s="131" t="s">
        <v>7</v>
      </c>
      <c r="FM27" s="131"/>
      <c r="FN27" s="131" t="s">
        <v>580</v>
      </c>
      <c r="FO27" s="131" t="s">
        <v>9</v>
      </c>
      <c r="FP27" s="131" t="s">
        <v>9</v>
      </c>
      <c r="FQ27" s="131" t="s">
        <v>9</v>
      </c>
      <c r="FR27" s="131" t="s">
        <v>8</v>
      </c>
      <c r="FS27" s="131" t="s">
        <v>7</v>
      </c>
      <c r="FT27" s="131" t="s">
        <v>7</v>
      </c>
      <c r="FU27" s="131"/>
      <c r="FV27" s="131"/>
      <c r="FW27" s="131" t="s">
        <v>7</v>
      </c>
      <c r="FX27" s="131" t="s">
        <v>121</v>
      </c>
      <c r="FY27" s="133">
        <v>9</v>
      </c>
      <c r="FZ27" s="131"/>
      <c r="GA27" s="131"/>
      <c r="GB27" s="131"/>
      <c r="GC27" s="131"/>
      <c r="GD27" s="131"/>
      <c r="GE27" s="131"/>
      <c r="GF27" s="131"/>
      <c r="GG27" s="131" t="s">
        <v>5</v>
      </c>
      <c r="GH27" s="131"/>
      <c r="GI27" s="131"/>
      <c r="GJ27" s="131"/>
      <c r="GK27" s="131"/>
      <c r="GL27" s="131"/>
      <c r="GM27" s="131"/>
      <c r="GN27" s="131"/>
      <c r="GO27" s="131" t="s">
        <v>4</v>
      </c>
      <c r="GP27" s="131"/>
      <c r="GQ27" s="131"/>
      <c r="GR27" s="131"/>
      <c r="GS27" s="131" t="s">
        <v>336</v>
      </c>
      <c r="GT27" s="131"/>
      <c r="GU27" s="131" t="s">
        <v>356</v>
      </c>
      <c r="GV27" s="131" t="s">
        <v>355</v>
      </c>
      <c r="GW27" s="131" t="s">
        <v>1</v>
      </c>
      <c r="GX27" s="131"/>
      <c r="GY27" s="131"/>
      <c r="GZ27" s="131"/>
      <c r="HA27" s="131"/>
      <c r="HB27" s="131"/>
      <c r="HC27" s="131"/>
      <c r="HD27" s="131"/>
      <c r="HE27" s="131"/>
      <c r="HF27" s="131"/>
      <c r="HG27" s="131"/>
      <c r="HH27" s="131"/>
      <c r="HI27" s="131"/>
      <c r="HJ27" s="131"/>
      <c r="HK27" s="131"/>
      <c r="HL27" s="131"/>
      <c r="HM27">
        <f t="shared" si="0"/>
        <v>23</v>
      </c>
      <c r="HN27">
        <f t="shared" si="1"/>
        <v>3</v>
      </c>
      <c r="HO27">
        <f t="shared" si="2"/>
        <v>9</v>
      </c>
      <c r="HP27" s="1">
        <f t="shared" si="3"/>
        <v>4</v>
      </c>
      <c r="HQ27" s="1">
        <f t="shared" si="4"/>
        <v>7</v>
      </c>
      <c r="HR27" s="1">
        <f t="shared" si="5"/>
        <v>0</v>
      </c>
      <c r="HS27" s="1">
        <f t="shared" si="6"/>
        <v>7</v>
      </c>
      <c r="HT27" s="1">
        <f t="shared" si="7"/>
        <v>45</v>
      </c>
      <c r="HU27" s="1">
        <f t="shared" si="8"/>
        <v>4455</v>
      </c>
      <c r="HV27">
        <v>0</v>
      </c>
      <c r="HW27">
        <v>0</v>
      </c>
      <c r="HX27">
        <v>0</v>
      </c>
      <c r="HY27">
        <v>0</v>
      </c>
      <c r="HZ27">
        <v>1</v>
      </c>
      <c r="IA27">
        <v>1</v>
      </c>
      <c r="IB27">
        <v>1</v>
      </c>
      <c r="IC27">
        <v>3</v>
      </c>
    </row>
    <row r="28" spans="1:237" ht="15" thickBot="1" x14ac:dyDescent="0.4">
      <c r="A28" s="132">
        <v>44108.904166666667</v>
      </c>
      <c r="B28" s="131" t="s">
        <v>2619</v>
      </c>
      <c r="C28" s="2"/>
      <c r="D28" s="131"/>
      <c r="E28" s="131" t="s">
        <v>1831</v>
      </c>
      <c r="F28" s="131" t="s">
        <v>1824</v>
      </c>
      <c r="G28" s="131" t="s">
        <v>1831</v>
      </c>
      <c r="H28" s="131" t="s">
        <v>1824</v>
      </c>
      <c r="I28" s="131" t="s">
        <v>9</v>
      </c>
      <c r="J28" s="131" t="s">
        <v>7</v>
      </c>
      <c r="K28" s="131"/>
      <c r="L28" s="131" t="s">
        <v>7</v>
      </c>
      <c r="M28" s="131"/>
      <c r="N28" s="131" t="s">
        <v>7</v>
      </c>
      <c r="O28" s="131"/>
      <c r="P28" s="131"/>
      <c r="Q28" s="131" t="s">
        <v>20</v>
      </c>
      <c r="R28" s="131" t="s">
        <v>40</v>
      </c>
      <c r="S28" s="131" t="s">
        <v>20</v>
      </c>
      <c r="T28" s="131" t="s">
        <v>20</v>
      </c>
      <c r="U28" s="131" t="s">
        <v>20</v>
      </c>
      <c r="V28" s="131" t="s">
        <v>39</v>
      </c>
      <c r="W28" s="131" t="s">
        <v>20</v>
      </c>
      <c r="X28" s="131" t="s">
        <v>20</v>
      </c>
      <c r="Y28" s="131" t="s">
        <v>20</v>
      </c>
      <c r="Z28" s="131" t="s">
        <v>133</v>
      </c>
      <c r="AA28" s="131" t="s">
        <v>7</v>
      </c>
      <c r="AB28" s="131"/>
      <c r="AC28" s="131" t="s">
        <v>7</v>
      </c>
      <c r="AD28" s="131"/>
      <c r="AE28" s="131" t="s">
        <v>9</v>
      </c>
      <c r="AF28" s="131" t="s">
        <v>112</v>
      </c>
      <c r="AG28" s="131" t="s">
        <v>256</v>
      </c>
      <c r="AH28" s="131" t="s">
        <v>9</v>
      </c>
      <c r="AI28" s="131" t="s">
        <v>2222</v>
      </c>
      <c r="AJ28" s="133">
        <v>0</v>
      </c>
      <c r="AK28" s="133">
        <v>0</v>
      </c>
      <c r="AL28" s="133">
        <v>0</v>
      </c>
      <c r="AM28" s="133">
        <v>0</v>
      </c>
      <c r="AN28" s="133">
        <v>0</v>
      </c>
      <c r="AO28" s="133">
        <v>0</v>
      </c>
      <c r="AP28" s="131">
        <v>840</v>
      </c>
      <c r="AQ28" s="133">
        <v>2</v>
      </c>
      <c r="AR28" s="133">
        <v>2</v>
      </c>
      <c r="AS28" s="133">
        <v>3</v>
      </c>
      <c r="AT28" s="133">
        <v>3</v>
      </c>
      <c r="AU28" s="133">
        <v>2</v>
      </c>
      <c r="AV28" s="133">
        <v>2</v>
      </c>
      <c r="AW28" s="133">
        <v>2</v>
      </c>
      <c r="AX28" s="133">
        <v>1</v>
      </c>
      <c r="AY28" s="133">
        <v>1</v>
      </c>
      <c r="AZ28" s="133">
        <v>2</v>
      </c>
      <c r="BA28" s="133">
        <v>2</v>
      </c>
      <c r="BB28" s="133">
        <v>2</v>
      </c>
      <c r="BC28" s="133">
        <v>2</v>
      </c>
      <c r="BD28" s="133">
        <v>1</v>
      </c>
      <c r="BE28" s="133">
        <v>3</v>
      </c>
      <c r="BF28" s="133">
        <v>1</v>
      </c>
      <c r="BG28" s="133">
        <v>1</v>
      </c>
      <c r="BH28" s="133">
        <v>1</v>
      </c>
      <c r="BI28" s="133">
        <v>2</v>
      </c>
      <c r="BJ28" s="133">
        <v>1</v>
      </c>
      <c r="BK28" s="133">
        <v>2</v>
      </c>
      <c r="BL28" s="133">
        <v>2</v>
      </c>
      <c r="BM28" s="133">
        <v>2</v>
      </c>
      <c r="BN28" s="133">
        <v>2</v>
      </c>
      <c r="BO28" s="133">
        <v>2</v>
      </c>
      <c r="BP28" s="133">
        <v>0</v>
      </c>
      <c r="BQ28" s="133">
        <v>3</v>
      </c>
      <c r="BR28" s="133">
        <v>1</v>
      </c>
      <c r="BS28" s="133">
        <v>0</v>
      </c>
      <c r="BT28" s="133">
        <v>1</v>
      </c>
      <c r="BU28" s="133">
        <v>1</v>
      </c>
      <c r="BV28" s="133">
        <v>0</v>
      </c>
      <c r="BW28" s="133">
        <v>1</v>
      </c>
      <c r="BX28" s="133">
        <v>0</v>
      </c>
      <c r="BY28" s="133">
        <v>2</v>
      </c>
      <c r="BZ28" s="133">
        <v>3</v>
      </c>
      <c r="CA28" s="133">
        <v>3</v>
      </c>
      <c r="CB28" s="133">
        <v>0</v>
      </c>
      <c r="CC28" s="133">
        <v>3</v>
      </c>
      <c r="CD28" s="133">
        <v>1</v>
      </c>
      <c r="CE28" s="133">
        <v>1</v>
      </c>
      <c r="CF28" s="133">
        <v>1</v>
      </c>
      <c r="CG28" s="133">
        <v>1</v>
      </c>
      <c r="CH28" s="133">
        <v>1</v>
      </c>
      <c r="CI28" s="133">
        <v>0</v>
      </c>
      <c r="CJ28" s="133">
        <v>0</v>
      </c>
      <c r="CK28" s="133">
        <v>1</v>
      </c>
      <c r="CL28" s="133">
        <v>0</v>
      </c>
      <c r="CM28" s="133">
        <v>0</v>
      </c>
      <c r="CN28" s="133">
        <v>2</v>
      </c>
      <c r="CO28" s="133">
        <v>0</v>
      </c>
      <c r="CP28" s="133">
        <v>0</v>
      </c>
      <c r="CQ28" s="133">
        <v>1</v>
      </c>
      <c r="CR28" s="133">
        <v>2</v>
      </c>
      <c r="CS28" s="133">
        <v>1</v>
      </c>
      <c r="CT28" s="133">
        <v>1</v>
      </c>
      <c r="CU28" s="133">
        <v>1</v>
      </c>
      <c r="CV28" s="133">
        <v>3</v>
      </c>
      <c r="CW28" s="133">
        <v>4</v>
      </c>
      <c r="CX28" s="133">
        <v>3</v>
      </c>
      <c r="CY28" s="133">
        <v>4</v>
      </c>
      <c r="CZ28" s="133">
        <v>4</v>
      </c>
      <c r="DA28" s="133">
        <v>2</v>
      </c>
      <c r="DB28" s="133">
        <v>4</v>
      </c>
      <c r="DC28" s="133">
        <v>4</v>
      </c>
      <c r="DD28" s="133">
        <v>4</v>
      </c>
      <c r="DE28" s="133">
        <v>4</v>
      </c>
      <c r="DF28" s="133">
        <v>2</v>
      </c>
      <c r="DG28" s="133">
        <v>3</v>
      </c>
      <c r="DH28" s="133">
        <v>4</v>
      </c>
      <c r="DI28" s="133">
        <v>2</v>
      </c>
      <c r="DJ28" s="133">
        <v>4</v>
      </c>
      <c r="DK28" s="133">
        <v>4</v>
      </c>
      <c r="DL28" s="133">
        <v>4</v>
      </c>
      <c r="DM28" s="133">
        <v>4</v>
      </c>
      <c r="DN28" s="133">
        <v>3</v>
      </c>
      <c r="DO28" s="133">
        <v>4</v>
      </c>
      <c r="DP28" s="131" t="s">
        <v>554</v>
      </c>
      <c r="DQ28" s="131" t="s">
        <v>268</v>
      </c>
      <c r="DR28" s="131" t="s">
        <v>2223</v>
      </c>
      <c r="DS28" s="133">
        <v>6</v>
      </c>
      <c r="DT28" s="131" t="s">
        <v>69</v>
      </c>
      <c r="DU28" s="131" t="s">
        <v>69</v>
      </c>
      <c r="DV28" s="131" t="s">
        <v>68</v>
      </c>
      <c r="DW28" s="131" t="s">
        <v>26</v>
      </c>
      <c r="DX28" s="131" t="s">
        <v>26</v>
      </c>
      <c r="DY28" s="131" t="s">
        <v>26</v>
      </c>
      <c r="DZ28" s="131" t="s">
        <v>103</v>
      </c>
      <c r="EA28" s="131" t="s">
        <v>103</v>
      </c>
      <c r="EB28" s="131" t="s">
        <v>26</v>
      </c>
      <c r="EC28" s="131" t="s">
        <v>378</v>
      </c>
      <c r="ED28" s="131" t="s">
        <v>26</v>
      </c>
      <c r="EE28" s="131" t="s">
        <v>26</v>
      </c>
      <c r="EF28" s="131" t="s">
        <v>101</v>
      </c>
      <c r="EG28" s="131" t="s">
        <v>100</v>
      </c>
      <c r="EH28" s="133">
        <v>30</v>
      </c>
      <c r="EI28" s="131" t="s">
        <v>9</v>
      </c>
      <c r="EJ28" s="131" t="s">
        <v>9</v>
      </c>
      <c r="EK28" s="131" t="s">
        <v>2224</v>
      </c>
      <c r="EL28" s="131" t="s">
        <v>96</v>
      </c>
      <c r="EM28" s="131" t="s">
        <v>96</v>
      </c>
      <c r="EN28" s="133">
        <v>4</v>
      </c>
      <c r="EO28" s="133">
        <v>1</v>
      </c>
      <c r="EP28" s="133">
        <v>3</v>
      </c>
      <c r="EQ28" s="133">
        <v>1</v>
      </c>
      <c r="ER28" s="131" t="s">
        <v>1346</v>
      </c>
      <c r="ES28" s="131" t="s">
        <v>19</v>
      </c>
      <c r="ET28" s="131" t="s">
        <v>16</v>
      </c>
      <c r="EU28" s="131" t="s">
        <v>18</v>
      </c>
      <c r="EV28" s="131" t="s">
        <v>20</v>
      </c>
      <c r="EW28" s="133">
        <v>1</v>
      </c>
      <c r="EX28" s="133">
        <v>2</v>
      </c>
      <c r="EY28" s="133">
        <v>1</v>
      </c>
      <c r="EZ28" s="133">
        <v>4</v>
      </c>
      <c r="FA28" s="131" t="s">
        <v>2225</v>
      </c>
      <c r="FB28" s="131" t="s">
        <v>14</v>
      </c>
      <c r="FC28" s="131" t="s">
        <v>7</v>
      </c>
      <c r="FD28" s="131" t="s">
        <v>94</v>
      </c>
      <c r="FE28" s="131" t="s">
        <v>58</v>
      </c>
      <c r="FF28" s="131" t="s">
        <v>9</v>
      </c>
      <c r="FG28" s="131" t="s">
        <v>7</v>
      </c>
      <c r="FH28" s="131" t="s">
        <v>7</v>
      </c>
      <c r="FI28" s="131" t="s">
        <v>143</v>
      </c>
      <c r="FJ28" s="131" t="s">
        <v>57</v>
      </c>
      <c r="FK28" s="131" t="s">
        <v>9</v>
      </c>
      <c r="FL28" s="131" t="s">
        <v>7</v>
      </c>
      <c r="FM28" s="131"/>
      <c r="FN28" s="131" t="s">
        <v>2226</v>
      </c>
      <c r="FO28" s="131" t="s">
        <v>9</v>
      </c>
      <c r="FP28" s="131" t="s">
        <v>7</v>
      </c>
      <c r="FQ28" s="131" t="s">
        <v>9</v>
      </c>
      <c r="FR28" s="131" t="s">
        <v>8</v>
      </c>
      <c r="FS28" s="131" t="s">
        <v>9</v>
      </c>
      <c r="FT28" s="131" t="s">
        <v>7</v>
      </c>
      <c r="FU28" s="131"/>
      <c r="FV28" s="131"/>
      <c r="FW28" s="131"/>
      <c r="FX28" s="131" t="s">
        <v>121</v>
      </c>
      <c r="FY28" s="133">
        <v>10</v>
      </c>
      <c r="FZ28" s="131"/>
      <c r="GA28" s="131"/>
      <c r="GB28" s="131"/>
      <c r="GC28" s="131"/>
      <c r="GD28" s="131"/>
      <c r="GE28" s="131"/>
      <c r="GF28" s="131"/>
      <c r="GG28" s="131" t="s">
        <v>5</v>
      </c>
      <c r="GH28" s="131"/>
      <c r="GI28" s="131"/>
      <c r="GJ28" s="131"/>
      <c r="GK28" s="131"/>
      <c r="GL28" s="131"/>
      <c r="GM28" s="131"/>
      <c r="GN28" s="131"/>
      <c r="GO28" s="131"/>
      <c r="GP28" s="131"/>
      <c r="GQ28" s="131"/>
      <c r="GR28" s="131"/>
      <c r="GS28" s="131"/>
      <c r="GT28" s="131"/>
      <c r="GU28" s="131"/>
      <c r="GV28" s="131"/>
      <c r="GW28" s="131" t="s">
        <v>54</v>
      </c>
      <c r="GX28" s="131"/>
      <c r="GY28" s="131"/>
      <c r="GZ28" s="131"/>
      <c r="HA28" s="131"/>
      <c r="HB28" s="131"/>
      <c r="HC28" s="131"/>
      <c r="HD28" s="131"/>
      <c r="HE28" s="131" t="s">
        <v>158</v>
      </c>
      <c r="HF28" s="131"/>
      <c r="HG28" s="131"/>
      <c r="HH28" s="131"/>
      <c r="HI28" s="131" t="s">
        <v>229</v>
      </c>
      <c r="HJ28" s="131"/>
      <c r="HK28" s="131" t="s">
        <v>279</v>
      </c>
      <c r="HL28" s="131" t="s">
        <v>278</v>
      </c>
      <c r="HM28">
        <f t="shared" si="0"/>
        <v>67</v>
      </c>
      <c r="HN28">
        <f t="shared" si="1"/>
        <v>8</v>
      </c>
      <c r="HO28">
        <f t="shared" si="2"/>
        <v>5</v>
      </c>
      <c r="HP28" s="1">
        <f t="shared" si="3"/>
        <v>6</v>
      </c>
      <c r="HQ28" s="1">
        <f t="shared" si="4"/>
        <v>10</v>
      </c>
      <c r="HR28" s="1">
        <f t="shared" si="5"/>
        <v>10</v>
      </c>
      <c r="HS28" s="1">
        <f t="shared" si="6"/>
        <v>3</v>
      </c>
      <c r="HT28" s="1">
        <f t="shared" si="7"/>
        <v>50</v>
      </c>
      <c r="HU28" s="1">
        <f t="shared" si="8"/>
        <v>0</v>
      </c>
      <c r="HV28">
        <v>1</v>
      </c>
      <c r="HW28">
        <v>2</v>
      </c>
      <c r="HX28">
        <v>2</v>
      </c>
      <c r="HY28">
        <v>0</v>
      </c>
      <c r="HZ28">
        <v>1</v>
      </c>
      <c r="IA28">
        <v>0</v>
      </c>
      <c r="IB28">
        <v>1</v>
      </c>
      <c r="IC28">
        <v>7</v>
      </c>
    </row>
    <row r="29" spans="1:237" ht="15" thickBot="1" x14ac:dyDescent="0.4">
      <c r="A29" s="132">
        <v>44112.34783564815</v>
      </c>
      <c r="B29" s="131" t="s">
        <v>2556</v>
      </c>
      <c r="C29" s="2"/>
      <c r="D29" s="190"/>
      <c r="E29" s="131" t="s">
        <v>119</v>
      </c>
      <c r="F29" s="131" t="s">
        <v>119</v>
      </c>
      <c r="G29" s="131" t="s">
        <v>119</v>
      </c>
      <c r="H29" s="131" t="s">
        <v>119</v>
      </c>
      <c r="I29" s="131" t="s">
        <v>9</v>
      </c>
      <c r="J29" s="131" t="s">
        <v>7</v>
      </c>
      <c r="K29" s="131"/>
      <c r="L29" s="131" t="s">
        <v>7</v>
      </c>
      <c r="M29" s="131"/>
      <c r="N29" s="131" t="s">
        <v>7</v>
      </c>
      <c r="O29" s="131"/>
      <c r="P29" s="131"/>
      <c r="Q29" s="131" t="s">
        <v>20</v>
      </c>
      <c r="R29" s="131" t="s">
        <v>40</v>
      </c>
      <c r="S29" s="131" t="s">
        <v>20</v>
      </c>
      <c r="T29" s="131" t="s">
        <v>20</v>
      </c>
      <c r="U29" s="131" t="s">
        <v>20</v>
      </c>
      <c r="V29" s="131" t="s">
        <v>80</v>
      </c>
      <c r="W29" s="131" t="s">
        <v>20</v>
      </c>
      <c r="X29" s="133">
        <v>2</v>
      </c>
      <c r="Y29" s="131" t="s">
        <v>20</v>
      </c>
      <c r="Z29" s="131" t="s">
        <v>133</v>
      </c>
      <c r="AA29" s="131" t="s">
        <v>7</v>
      </c>
      <c r="AB29" s="131"/>
      <c r="AC29" s="131" t="s">
        <v>7</v>
      </c>
      <c r="AD29" s="131"/>
      <c r="AE29" s="131" t="s">
        <v>9</v>
      </c>
      <c r="AF29" s="131" t="s">
        <v>35</v>
      </c>
      <c r="AG29" s="131" t="s">
        <v>34</v>
      </c>
      <c r="AH29" s="131" t="s">
        <v>7</v>
      </c>
      <c r="AI29" s="131"/>
      <c r="AJ29" s="133">
        <v>2</v>
      </c>
      <c r="AK29" s="131">
        <v>60</v>
      </c>
      <c r="AL29" s="133">
        <v>1</v>
      </c>
      <c r="AM29" s="131">
        <v>60</v>
      </c>
      <c r="AN29" s="133">
        <v>3</v>
      </c>
      <c r="AO29" s="131">
        <v>30</v>
      </c>
      <c r="AP29" s="131">
        <v>420</v>
      </c>
      <c r="AQ29" s="133">
        <v>3</v>
      </c>
      <c r="AR29" s="133">
        <v>2</v>
      </c>
      <c r="AS29" s="133">
        <v>3</v>
      </c>
      <c r="AT29" s="133">
        <v>3</v>
      </c>
      <c r="AU29" s="133">
        <v>2</v>
      </c>
      <c r="AV29" s="133">
        <v>2</v>
      </c>
      <c r="AW29" s="133">
        <v>3</v>
      </c>
      <c r="AX29" s="133">
        <v>2</v>
      </c>
      <c r="AY29" s="133">
        <v>3</v>
      </c>
      <c r="AZ29" s="133">
        <v>2</v>
      </c>
      <c r="BA29" s="133">
        <v>2</v>
      </c>
      <c r="BB29" s="133">
        <v>3</v>
      </c>
      <c r="BC29" s="133">
        <v>2</v>
      </c>
      <c r="BD29" s="133">
        <v>3</v>
      </c>
      <c r="BE29" s="133">
        <v>2</v>
      </c>
      <c r="BF29" s="133">
        <v>2</v>
      </c>
      <c r="BG29" s="133">
        <v>3</v>
      </c>
      <c r="BH29" s="133">
        <v>3</v>
      </c>
      <c r="BI29" s="133">
        <v>2</v>
      </c>
      <c r="BJ29" s="133">
        <v>2</v>
      </c>
      <c r="BK29" s="133">
        <v>2</v>
      </c>
      <c r="BL29" s="133">
        <v>3</v>
      </c>
      <c r="BM29" s="133">
        <v>2</v>
      </c>
      <c r="BN29" s="133">
        <v>2</v>
      </c>
      <c r="BO29" s="133">
        <v>2</v>
      </c>
      <c r="BP29" s="133">
        <v>3</v>
      </c>
      <c r="BQ29" s="133">
        <v>2</v>
      </c>
      <c r="BR29" s="133">
        <v>2</v>
      </c>
      <c r="BS29" s="133">
        <v>3</v>
      </c>
      <c r="BT29" s="133">
        <v>2</v>
      </c>
      <c r="BU29" s="133">
        <v>3</v>
      </c>
      <c r="BV29" s="133">
        <v>2</v>
      </c>
      <c r="BW29" s="133">
        <v>2</v>
      </c>
      <c r="BX29" s="133">
        <v>2</v>
      </c>
      <c r="BY29" s="133">
        <v>2</v>
      </c>
      <c r="BZ29" s="133">
        <v>3</v>
      </c>
      <c r="CA29" s="133">
        <v>3</v>
      </c>
      <c r="CB29" s="133">
        <v>3</v>
      </c>
      <c r="CC29" s="133">
        <v>3</v>
      </c>
      <c r="CD29" s="133">
        <v>3</v>
      </c>
      <c r="CE29" s="133">
        <v>3</v>
      </c>
      <c r="CF29" s="133">
        <v>2</v>
      </c>
      <c r="CG29" s="133">
        <v>2</v>
      </c>
      <c r="CH29" s="133">
        <v>2</v>
      </c>
      <c r="CI29" s="133">
        <v>3</v>
      </c>
      <c r="CJ29" s="133">
        <v>2</v>
      </c>
      <c r="CK29" s="133">
        <v>3</v>
      </c>
      <c r="CL29" s="133">
        <v>2</v>
      </c>
      <c r="CM29" s="133">
        <v>2</v>
      </c>
      <c r="CN29" s="133">
        <v>2</v>
      </c>
      <c r="CO29" s="133">
        <v>3</v>
      </c>
      <c r="CP29" s="133">
        <v>2</v>
      </c>
      <c r="CQ29" s="133">
        <v>3</v>
      </c>
      <c r="CR29" s="133">
        <v>3</v>
      </c>
      <c r="CS29" s="133">
        <v>2</v>
      </c>
      <c r="CT29" s="133">
        <v>3</v>
      </c>
      <c r="CU29" s="133">
        <v>2</v>
      </c>
      <c r="CV29" s="133">
        <v>2</v>
      </c>
      <c r="CW29" s="133">
        <v>2</v>
      </c>
      <c r="CX29" s="133">
        <v>2</v>
      </c>
      <c r="CY29" s="133">
        <v>2</v>
      </c>
      <c r="CZ29" s="133">
        <v>3</v>
      </c>
      <c r="DA29" s="133">
        <v>3</v>
      </c>
      <c r="DB29" s="133">
        <v>2</v>
      </c>
      <c r="DC29" s="133">
        <v>1</v>
      </c>
      <c r="DD29" s="133">
        <v>2</v>
      </c>
      <c r="DE29" s="133">
        <v>2</v>
      </c>
      <c r="DF29" s="133">
        <v>2</v>
      </c>
      <c r="DG29" s="133">
        <v>1</v>
      </c>
      <c r="DH29" s="133">
        <v>1</v>
      </c>
      <c r="DI29" s="133">
        <v>3</v>
      </c>
      <c r="DJ29" s="133">
        <v>2</v>
      </c>
      <c r="DK29" s="133">
        <v>2</v>
      </c>
      <c r="DL29" s="133">
        <v>2</v>
      </c>
      <c r="DM29" s="133">
        <v>1</v>
      </c>
      <c r="DN29" s="133">
        <v>3</v>
      </c>
      <c r="DO29" s="133">
        <v>2</v>
      </c>
      <c r="DP29" s="131" t="s">
        <v>2263</v>
      </c>
      <c r="DQ29" s="131" t="s">
        <v>71</v>
      </c>
      <c r="DR29" s="131" t="s">
        <v>2264</v>
      </c>
      <c r="DS29" s="133">
        <v>8</v>
      </c>
      <c r="DT29" s="131" t="s">
        <v>69</v>
      </c>
      <c r="DU29" s="131" t="s">
        <v>69</v>
      </c>
      <c r="DV29" s="131" t="s">
        <v>69</v>
      </c>
      <c r="DW29" s="131" t="s">
        <v>26</v>
      </c>
      <c r="DX29" s="131" t="s">
        <v>26</v>
      </c>
      <c r="DY29" s="131" t="s">
        <v>103</v>
      </c>
      <c r="DZ29" s="131" t="s">
        <v>103</v>
      </c>
      <c r="EA29" s="131" t="s">
        <v>103</v>
      </c>
      <c r="EB29" s="131" t="s">
        <v>26</v>
      </c>
      <c r="EC29" s="131" t="s">
        <v>102</v>
      </c>
      <c r="ED29" s="131" t="s">
        <v>26</v>
      </c>
      <c r="EE29" s="131" t="s">
        <v>25</v>
      </c>
      <c r="EF29" s="131" t="s">
        <v>101</v>
      </c>
      <c r="EG29" s="131" t="s">
        <v>100</v>
      </c>
      <c r="EH29" s="133">
        <v>300</v>
      </c>
      <c r="EI29" s="131" t="s">
        <v>7</v>
      </c>
      <c r="EJ29" s="131" t="s">
        <v>9</v>
      </c>
      <c r="EK29" s="131" t="s">
        <v>187</v>
      </c>
      <c r="EL29" s="131" t="s">
        <v>21</v>
      </c>
      <c r="EM29" s="131" t="s">
        <v>96</v>
      </c>
      <c r="EN29" s="133">
        <v>3</v>
      </c>
      <c r="EO29" s="133">
        <v>1</v>
      </c>
      <c r="EP29" s="133">
        <v>2</v>
      </c>
      <c r="EQ29" s="133">
        <v>5</v>
      </c>
      <c r="ER29" s="131" t="s">
        <v>16</v>
      </c>
      <c r="ES29" s="131" t="s">
        <v>19</v>
      </c>
      <c r="ET29" s="131" t="s">
        <v>1346</v>
      </c>
      <c r="EU29" s="131" t="s">
        <v>18</v>
      </c>
      <c r="EV29" s="131" t="s">
        <v>20</v>
      </c>
      <c r="EW29" s="133">
        <v>1</v>
      </c>
      <c r="EX29" s="133">
        <v>1</v>
      </c>
      <c r="EY29" s="133">
        <v>1</v>
      </c>
      <c r="EZ29" s="133">
        <v>4</v>
      </c>
      <c r="FA29" s="131" t="s">
        <v>2265</v>
      </c>
      <c r="FB29" s="131" t="s">
        <v>14</v>
      </c>
      <c r="FC29" s="131" t="s">
        <v>7</v>
      </c>
      <c r="FD29" s="131" t="s">
        <v>14</v>
      </c>
      <c r="FE29" s="131" t="s">
        <v>14</v>
      </c>
      <c r="FF29" s="131" t="s">
        <v>7</v>
      </c>
      <c r="FG29" s="131" t="s">
        <v>7</v>
      </c>
      <c r="FH29" s="131" t="s">
        <v>9</v>
      </c>
      <c r="FI29" s="131" t="s">
        <v>12</v>
      </c>
      <c r="FJ29" s="131" t="s">
        <v>57</v>
      </c>
      <c r="FK29" s="131" t="s">
        <v>7</v>
      </c>
      <c r="FL29" s="131" t="s">
        <v>9</v>
      </c>
      <c r="FM29" s="133">
        <v>2</v>
      </c>
      <c r="FN29" s="131" t="s">
        <v>91</v>
      </c>
      <c r="FO29" s="131" t="s">
        <v>9</v>
      </c>
      <c r="FP29" s="131" t="s">
        <v>9</v>
      </c>
      <c r="FQ29" s="131" t="s">
        <v>9</v>
      </c>
      <c r="FR29" s="131" t="s">
        <v>8</v>
      </c>
      <c r="FS29" s="131" t="s">
        <v>9</v>
      </c>
      <c r="FT29" s="131" t="s">
        <v>7</v>
      </c>
      <c r="FU29" s="131"/>
      <c r="FV29" s="131"/>
      <c r="FW29" s="131" t="s">
        <v>7</v>
      </c>
      <c r="FX29" s="131" t="s">
        <v>249</v>
      </c>
      <c r="FY29" s="131"/>
      <c r="FZ29" s="133">
        <v>1</v>
      </c>
      <c r="GA29" s="131"/>
      <c r="GB29" s="131"/>
      <c r="GC29" s="131"/>
      <c r="GD29" s="131"/>
      <c r="GE29" s="131"/>
      <c r="GF29" s="131"/>
      <c r="GG29" s="131" t="s">
        <v>5</v>
      </c>
      <c r="GH29" s="131" t="s">
        <v>1</v>
      </c>
      <c r="GI29" s="131" t="s">
        <v>1</v>
      </c>
      <c r="GJ29" s="131"/>
      <c r="GK29" s="131" t="s">
        <v>1</v>
      </c>
      <c r="GL29" s="131"/>
      <c r="GM29" s="131"/>
      <c r="GN29" s="131"/>
      <c r="GO29" s="131" t="s">
        <v>1</v>
      </c>
      <c r="GP29" s="131"/>
      <c r="GQ29" s="131"/>
      <c r="GR29" s="131"/>
      <c r="GS29" s="131"/>
      <c r="GT29" s="131"/>
      <c r="GU29" s="131"/>
      <c r="GV29" s="131"/>
      <c r="GW29" s="131" t="s">
        <v>1</v>
      </c>
      <c r="GX29" s="131"/>
      <c r="GY29" s="131"/>
      <c r="GZ29" s="131"/>
      <c r="HA29" s="131"/>
      <c r="HB29" s="131"/>
      <c r="HC29" s="131"/>
      <c r="HD29" s="131"/>
      <c r="HE29" s="131"/>
      <c r="HF29" s="131"/>
      <c r="HG29" s="131"/>
      <c r="HH29" s="131"/>
      <c r="HI29" s="131"/>
      <c r="HJ29" s="131"/>
      <c r="HK29" s="131"/>
      <c r="HL29" s="131"/>
      <c r="HM29">
        <f t="shared" si="0"/>
        <v>38</v>
      </c>
      <c r="HN29">
        <f t="shared" si="1"/>
        <v>14</v>
      </c>
      <c r="HO29">
        <f t="shared" si="2"/>
        <v>13</v>
      </c>
      <c r="HP29" s="1">
        <f t="shared" si="3"/>
        <v>18</v>
      </c>
      <c r="HQ29" s="1">
        <f t="shared" si="4"/>
        <v>14</v>
      </c>
      <c r="HR29" s="1">
        <f t="shared" si="5"/>
        <v>20</v>
      </c>
      <c r="HS29" s="1">
        <f t="shared" si="6"/>
        <v>11</v>
      </c>
      <c r="HT29" s="1">
        <f t="shared" si="7"/>
        <v>57</v>
      </c>
      <c r="HU29" s="1">
        <f t="shared" si="8"/>
        <v>1425</v>
      </c>
      <c r="HV29">
        <v>1</v>
      </c>
      <c r="HW29">
        <v>2</v>
      </c>
      <c r="HX29">
        <v>0</v>
      </c>
      <c r="HY29">
        <v>0</v>
      </c>
      <c r="HZ29">
        <v>1</v>
      </c>
      <c r="IA29">
        <v>0</v>
      </c>
      <c r="IB29">
        <v>2</v>
      </c>
      <c r="IC29">
        <v>6</v>
      </c>
    </row>
    <row r="30" spans="1:237" ht="15" thickBot="1" x14ac:dyDescent="0.4">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c r="Z30" s="131"/>
      <c r="AA30" s="131"/>
      <c r="AB30" s="131"/>
      <c r="AC30" s="131"/>
      <c r="AD30" s="131"/>
      <c r="AE30" s="131"/>
      <c r="AF30" s="131"/>
      <c r="AG30" s="131"/>
      <c r="AH30" s="131"/>
      <c r="AI30" s="131"/>
      <c r="AJ30" s="131"/>
      <c r="AK30" s="131"/>
      <c r="AL30" s="131"/>
      <c r="AM30" s="131"/>
      <c r="AN30" s="131"/>
      <c r="AO30" s="131"/>
      <c r="AP30" s="131"/>
      <c r="AQ30" s="131"/>
      <c r="AR30" s="131"/>
      <c r="AS30" s="131"/>
      <c r="AT30" s="131"/>
      <c r="AU30" s="131"/>
      <c r="AV30" s="131"/>
      <c r="AW30" s="131"/>
      <c r="AX30" s="131"/>
      <c r="AY30" s="131"/>
      <c r="AZ30" s="131"/>
      <c r="BA30" s="131"/>
      <c r="BB30" s="131"/>
      <c r="BC30" s="131"/>
      <c r="BD30" s="131"/>
      <c r="BE30" s="131"/>
      <c r="BF30" s="131"/>
      <c r="BG30" s="131"/>
      <c r="BH30" s="131"/>
      <c r="BI30" s="131"/>
      <c r="BJ30" s="131"/>
      <c r="BK30" s="131"/>
      <c r="BL30" s="131"/>
      <c r="BM30" s="131"/>
      <c r="BN30" s="131"/>
      <c r="BO30" s="131"/>
      <c r="BP30" s="131"/>
      <c r="BQ30" s="131"/>
      <c r="BR30" s="131"/>
      <c r="BS30" s="131"/>
      <c r="BT30" s="131"/>
      <c r="BU30" s="131"/>
      <c r="BV30" s="131"/>
      <c r="BW30" s="131"/>
      <c r="BX30" s="131"/>
      <c r="BY30" s="131"/>
      <c r="BZ30" s="131"/>
      <c r="CA30" s="131"/>
      <c r="CB30" s="131"/>
      <c r="CC30" s="131"/>
      <c r="CD30" s="131"/>
      <c r="CE30" s="131"/>
      <c r="CF30" s="131"/>
      <c r="CG30" s="131"/>
      <c r="CH30" s="131"/>
      <c r="CI30" s="131"/>
      <c r="CJ30" s="131"/>
      <c r="CK30" s="131"/>
      <c r="CL30" s="131"/>
      <c r="CM30" s="131"/>
      <c r="CN30" s="131"/>
      <c r="CO30" s="131"/>
      <c r="CP30" s="131"/>
      <c r="CQ30" s="131"/>
      <c r="CR30" s="131"/>
      <c r="CS30" s="131"/>
      <c r="CT30" s="131"/>
      <c r="CU30" s="131"/>
      <c r="CV30" s="131"/>
      <c r="CW30" s="131"/>
      <c r="CX30" s="131"/>
      <c r="CY30" s="131"/>
      <c r="CZ30" s="131"/>
      <c r="DA30" s="131"/>
      <c r="DB30" s="131"/>
      <c r="DC30" s="131"/>
      <c r="DD30" s="131"/>
      <c r="DE30" s="131"/>
      <c r="DF30" s="131"/>
      <c r="DG30" s="131"/>
      <c r="DH30" s="131"/>
      <c r="DI30" s="131"/>
      <c r="DJ30" s="131"/>
      <c r="DK30" s="131"/>
      <c r="DL30" s="131"/>
      <c r="DM30" s="131"/>
      <c r="DN30" s="131"/>
      <c r="DO30" s="131"/>
      <c r="DP30" s="131"/>
      <c r="DQ30" s="131"/>
      <c r="DR30" s="131"/>
      <c r="DS30" s="131"/>
      <c r="DT30" s="131"/>
      <c r="DU30" s="131"/>
      <c r="DV30" s="131"/>
      <c r="DW30" s="131"/>
      <c r="DX30" s="131"/>
      <c r="DY30" s="131"/>
      <c r="DZ30" s="131"/>
      <c r="EA30" s="131"/>
      <c r="EB30" s="131"/>
      <c r="EC30" s="131"/>
      <c r="ED30" s="131"/>
      <c r="EE30" s="131"/>
      <c r="EF30" s="131"/>
      <c r="EG30" s="131"/>
      <c r="EH30" s="131"/>
      <c r="EI30" s="131"/>
      <c r="EJ30" s="131"/>
      <c r="EK30" s="131"/>
      <c r="EL30" s="131"/>
      <c r="EM30" s="131"/>
      <c r="EN30" s="131"/>
      <c r="EO30" s="131"/>
      <c r="EP30" s="131"/>
      <c r="EQ30" s="131"/>
      <c r="ER30" s="131"/>
      <c r="ES30" s="131"/>
      <c r="ET30" s="131"/>
      <c r="EU30" s="131"/>
      <c r="EV30" s="131"/>
      <c r="EW30" s="131"/>
      <c r="EX30" s="131"/>
      <c r="EY30" s="131"/>
      <c r="EZ30" s="131"/>
      <c r="FA30" s="131"/>
      <c r="FB30" s="131"/>
      <c r="FC30" s="131"/>
      <c r="FD30" s="131"/>
      <c r="FE30" s="131"/>
      <c r="FF30" s="131"/>
      <c r="FG30" s="131"/>
      <c r="FH30" s="131"/>
      <c r="FI30" s="131"/>
      <c r="FJ30" s="131"/>
      <c r="FK30" s="131"/>
      <c r="FL30" s="131"/>
      <c r="FM30" s="131"/>
      <c r="FN30" s="131"/>
      <c r="FO30" s="131"/>
      <c r="FP30" s="131"/>
      <c r="FQ30" s="131"/>
      <c r="FR30" s="131"/>
      <c r="FS30" s="131"/>
      <c r="FT30" s="131"/>
      <c r="FU30" s="131"/>
      <c r="FV30" s="131"/>
      <c r="FW30" s="131"/>
      <c r="FX30" s="131"/>
      <c r="FY30" s="131"/>
      <c r="FZ30" s="131"/>
      <c r="GA30" s="131"/>
      <c r="GB30" s="131"/>
      <c r="GC30" s="131"/>
      <c r="GD30" s="131"/>
      <c r="GE30" s="131"/>
      <c r="GF30" s="131"/>
      <c r="GG30" s="131"/>
      <c r="GH30" s="131"/>
      <c r="GI30" s="131"/>
      <c r="GJ30" s="131"/>
      <c r="GK30" s="131"/>
      <c r="GL30" s="131"/>
      <c r="GM30" s="131"/>
      <c r="GN30" s="131"/>
      <c r="GO30" s="131"/>
      <c r="GP30" s="131"/>
      <c r="GQ30" s="131"/>
      <c r="GR30" s="131"/>
      <c r="GS30" s="131"/>
      <c r="GT30" s="131"/>
      <c r="GU30" s="131"/>
      <c r="GV30" s="131"/>
      <c r="GW30" s="131"/>
      <c r="GX30" s="131"/>
      <c r="GY30" s="131"/>
      <c r="GZ30" s="131"/>
      <c r="HA30" s="131"/>
      <c r="HB30" s="131"/>
      <c r="HC30" s="131"/>
      <c r="HD30" s="131"/>
      <c r="HE30" s="131"/>
      <c r="HF30" s="131"/>
      <c r="HG30" s="131"/>
      <c r="HH30" s="131"/>
      <c r="HI30" s="131"/>
      <c r="HJ30" s="131"/>
      <c r="HK30" s="131"/>
      <c r="HL30" s="131"/>
      <c r="HP30" s="1"/>
      <c r="HQ30" s="1"/>
      <c r="HR30" s="1"/>
      <c r="HS30" s="1"/>
      <c r="HT30" s="1"/>
      <c r="HU30" s="1"/>
    </row>
    <row r="31" spans="1:237" ht="15" thickBot="1" x14ac:dyDescent="0.4">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c r="Z31" s="131"/>
      <c r="AA31" s="131"/>
      <c r="AB31" s="131"/>
      <c r="AC31" s="131"/>
      <c r="AD31" s="131"/>
      <c r="AE31" s="131"/>
      <c r="AF31" s="131"/>
      <c r="AG31" s="131"/>
      <c r="AH31" s="131"/>
      <c r="AI31" s="131"/>
      <c r="AJ31" s="131"/>
      <c r="AK31" s="131"/>
      <c r="AL31" s="131"/>
      <c r="AM31" s="131"/>
      <c r="AN31" s="131"/>
      <c r="AO31" s="131"/>
      <c r="AP31" s="131"/>
      <c r="AQ31" s="131"/>
      <c r="AR31" s="131"/>
      <c r="AS31" s="131"/>
      <c r="AT31" s="131"/>
      <c r="AU31" s="131"/>
      <c r="AV31" s="131"/>
      <c r="AW31" s="131"/>
      <c r="AX31" s="131"/>
      <c r="AY31" s="131"/>
      <c r="AZ31" s="131"/>
      <c r="BA31" s="131"/>
      <c r="BB31" s="131"/>
      <c r="BC31" s="131"/>
      <c r="BD31" s="131"/>
      <c r="BE31" s="131"/>
      <c r="BF31" s="131"/>
      <c r="BG31" s="131"/>
      <c r="BH31" s="131"/>
      <c r="BI31" s="131"/>
      <c r="BJ31" s="131"/>
      <c r="BK31" s="131"/>
      <c r="BL31" s="131"/>
      <c r="BM31" s="131"/>
      <c r="BN31" s="131"/>
      <c r="BO31" s="131"/>
      <c r="BP31" s="131"/>
      <c r="BQ31" s="131"/>
      <c r="BR31" s="131"/>
      <c r="BS31" s="131"/>
      <c r="BT31" s="131"/>
      <c r="BU31" s="131"/>
      <c r="BV31" s="131"/>
      <c r="BW31" s="131"/>
      <c r="BX31" s="131"/>
      <c r="BY31" s="131"/>
      <c r="BZ31" s="131"/>
      <c r="CA31" s="131"/>
      <c r="CB31" s="131"/>
      <c r="CC31" s="131"/>
      <c r="CD31" s="131"/>
      <c r="CE31" s="131"/>
      <c r="CF31" s="131"/>
      <c r="CG31" s="131"/>
      <c r="CH31" s="131"/>
      <c r="CI31" s="131"/>
      <c r="CJ31" s="131"/>
      <c r="CK31" s="131"/>
      <c r="CL31" s="131"/>
      <c r="CM31" s="131"/>
      <c r="CN31" s="131"/>
      <c r="CO31" s="131"/>
      <c r="CP31" s="131"/>
      <c r="CQ31" s="131"/>
      <c r="CR31" s="131"/>
      <c r="CS31" s="131"/>
      <c r="CT31" s="131"/>
      <c r="CU31" s="131"/>
      <c r="CV31" s="131"/>
      <c r="CW31" s="131"/>
      <c r="CX31" s="131"/>
      <c r="CY31" s="131"/>
      <c r="CZ31" s="131"/>
      <c r="DA31" s="131"/>
      <c r="DB31" s="131"/>
      <c r="DC31" s="131"/>
      <c r="DD31" s="131"/>
      <c r="DE31" s="131"/>
      <c r="DF31" s="131"/>
      <c r="DG31" s="131"/>
      <c r="DH31" s="131"/>
      <c r="DI31" s="131"/>
      <c r="DJ31" s="131"/>
      <c r="DK31" s="131"/>
      <c r="DL31" s="131"/>
      <c r="DM31" s="131"/>
      <c r="DN31" s="131"/>
      <c r="DO31" s="131"/>
      <c r="DP31" s="131"/>
      <c r="DQ31" s="131"/>
      <c r="DR31" s="131"/>
      <c r="DS31" s="131"/>
      <c r="DT31" s="131"/>
      <c r="DU31" s="131"/>
      <c r="DV31" s="131"/>
      <c r="DW31" s="131"/>
      <c r="DX31" s="131"/>
      <c r="DY31" s="131"/>
      <c r="DZ31" s="131"/>
      <c r="EA31" s="131"/>
      <c r="EB31" s="131"/>
      <c r="EC31" s="131"/>
      <c r="ED31" s="131"/>
      <c r="EE31" s="131"/>
      <c r="EF31" s="131"/>
      <c r="EG31" s="131"/>
      <c r="EH31" s="131"/>
      <c r="EI31" s="131"/>
      <c r="EJ31" s="131"/>
      <c r="EK31" s="131"/>
      <c r="EL31" s="131"/>
      <c r="EM31" s="131"/>
      <c r="EN31" s="131"/>
      <c r="EO31" s="131"/>
      <c r="EP31" s="131"/>
      <c r="EQ31" s="131"/>
      <c r="ER31" s="131"/>
      <c r="ES31" s="131"/>
      <c r="ET31" s="131"/>
      <c r="EU31" s="131"/>
      <c r="EV31" s="131"/>
      <c r="EW31" s="131"/>
      <c r="EX31" s="131"/>
      <c r="EY31" s="131"/>
      <c r="EZ31" s="131"/>
      <c r="FA31" s="131"/>
      <c r="FB31" s="131"/>
      <c r="FC31" s="131"/>
      <c r="FD31" s="131"/>
      <c r="FE31" s="131"/>
      <c r="FF31" s="131"/>
      <c r="FG31" s="131"/>
      <c r="FH31" s="131"/>
      <c r="FI31" s="131"/>
      <c r="FJ31" s="131"/>
      <c r="FK31" s="131"/>
      <c r="FL31" s="131"/>
      <c r="FM31" s="131"/>
      <c r="FN31" s="131"/>
      <c r="FO31" s="131"/>
      <c r="FP31" s="131"/>
      <c r="FQ31" s="131"/>
      <c r="FR31" s="131"/>
      <c r="FS31" s="131"/>
      <c r="FT31" s="131"/>
      <c r="FU31" s="131"/>
      <c r="FV31" s="131"/>
      <c r="FW31" s="131"/>
      <c r="FX31" s="131"/>
      <c r="FY31" s="131"/>
      <c r="FZ31" s="131"/>
      <c r="GA31" s="131"/>
      <c r="GB31" s="131"/>
      <c r="GC31" s="131"/>
      <c r="GD31" s="131"/>
      <c r="GE31" s="131"/>
      <c r="GF31" s="131"/>
      <c r="GG31" s="131"/>
      <c r="GH31" s="131"/>
      <c r="GI31" s="131"/>
      <c r="GJ31" s="131"/>
      <c r="GK31" s="131"/>
      <c r="GL31" s="131"/>
      <c r="GM31" s="131"/>
      <c r="GN31" s="131"/>
      <c r="GO31" s="131"/>
      <c r="GP31" s="131"/>
      <c r="GQ31" s="131"/>
      <c r="GR31" s="131"/>
      <c r="GS31" s="131"/>
      <c r="GT31" s="131"/>
      <c r="GU31" s="131"/>
      <c r="GV31" s="131"/>
      <c r="GW31" s="131"/>
      <c r="GX31" s="131"/>
      <c r="GY31" s="131"/>
      <c r="GZ31" s="131"/>
      <c r="HA31" s="131"/>
      <c r="HB31" s="131"/>
      <c r="HC31" s="131"/>
      <c r="HD31" s="131"/>
      <c r="HE31" s="131"/>
      <c r="HF31" s="131"/>
      <c r="HG31" s="131"/>
      <c r="HH31" s="131"/>
      <c r="HI31" s="131"/>
      <c r="HJ31" s="131"/>
      <c r="HK31" s="131"/>
      <c r="HL31" s="131"/>
      <c r="HP31" s="1"/>
      <c r="HQ31" s="1"/>
      <c r="HR31" s="1"/>
      <c r="HS31" s="1"/>
      <c r="HT31" s="1"/>
      <c r="HU31" s="1"/>
    </row>
    <row r="32" spans="1:237" ht="15" thickBot="1" x14ac:dyDescent="0.4">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c r="Z32" s="131"/>
      <c r="AA32" s="131"/>
      <c r="AB32" s="131"/>
      <c r="AC32" s="131"/>
      <c r="AD32" s="131"/>
      <c r="AE32" s="131"/>
      <c r="AF32" s="131"/>
      <c r="AG32" s="131"/>
      <c r="AH32" s="131"/>
      <c r="AI32" s="131"/>
      <c r="AJ32" s="131"/>
      <c r="AK32" s="131"/>
      <c r="AL32" s="131"/>
      <c r="AM32" s="131"/>
      <c r="AN32" s="131"/>
      <c r="AO32" s="131"/>
      <c r="AP32" s="131"/>
      <c r="AQ32" s="131"/>
      <c r="AR32" s="131"/>
      <c r="AS32" s="131"/>
      <c r="AT32" s="131"/>
      <c r="AU32" s="131"/>
      <c r="AV32" s="131"/>
      <c r="AW32" s="131"/>
      <c r="AX32" s="131"/>
      <c r="AY32" s="131"/>
      <c r="AZ32" s="131"/>
      <c r="BA32" s="131"/>
      <c r="BB32" s="131"/>
      <c r="BC32" s="131"/>
      <c r="BD32" s="131"/>
      <c r="BE32" s="131"/>
      <c r="BF32" s="131"/>
      <c r="BG32" s="131"/>
      <c r="BH32" s="131"/>
      <c r="BI32" s="131"/>
      <c r="BJ32" s="131"/>
      <c r="BK32" s="131"/>
      <c r="BL32" s="131"/>
      <c r="BM32" s="131"/>
      <c r="BN32" s="131"/>
      <c r="BO32" s="131"/>
      <c r="BP32" s="131"/>
      <c r="BQ32" s="131"/>
      <c r="BR32" s="131"/>
      <c r="BS32" s="131"/>
      <c r="BT32" s="131"/>
      <c r="BU32" s="131"/>
      <c r="BV32" s="131"/>
      <c r="BW32" s="131"/>
      <c r="BX32" s="131"/>
      <c r="BY32" s="131"/>
      <c r="BZ32" s="131"/>
      <c r="CA32" s="131"/>
      <c r="CB32" s="131"/>
      <c r="CC32" s="131"/>
      <c r="CD32" s="131"/>
      <c r="CE32" s="131"/>
      <c r="CF32" s="131"/>
      <c r="CG32" s="131"/>
      <c r="CH32" s="131"/>
      <c r="CI32" s="131"/>
      <c r="CJ32" s="131"/>
      <c r="CK32" s="131"/>
      <c r="CL32" s="131"/>
      <c r="CM32" s="131"/>
      <c r="CN32" s="131"/>
      <c r="CO32" s="131"/>
      <c r="CP32" s="131"/>
      <c r="CQ32" s="131"/>
      <c r="CR32" s="131"/>
      <c r="CS32" s="131"/>
      <c r="CT32" s="131"/>
      <c r="CU32" s="131"/>
      <c r="CV32" s="131"/>
      <c r="CW32" s="131"/>
      <c r="CX32" s="131"/>
      <c r="CY32" s="131"/>
      <c r="CZ32" s="131"/>
      <c r="DA32" s="131"/>
      <c r="DB32" s="131"/>
      <c r="DC32" s="131"/>
      <c r="DD32" s="131"/>
      <c r="DE32" s="131"/>
      <c r="DF32" s="131"/>
      <c r="DG32" s="131"/>
      <c r="DH32" s="131"/>
      <c r="DI32" s="131"/>
      <c r="DJ32" s="131"/>
      <c r="DK32" s="131"/>
      <c r="DL32" s="131"/>
      <c r="DM32" s="131"/>
      <c r="DN32" s="131"/>
      <c r="DO32" s="131"/>
      <c r="DP32" s="131"/>
      <c r="DQ32" s="131"/>
      <c r="DR32" s="131"/>
      <c r="DS32" s="131"/>
      <c r="DT32" s="131"/>
      <c r="DU32" s="131"/>
      <c r="DV32" s="131"/>
      <c r="DW32" s="131"/>
      <c r="DX32" s="131"/>
      <c r="DY32" s="131"/>
      <c r="DZ32" s="131"/>
      <c r="EA32" s="131"/>
      <c r="EB32" s="131"/>
      <c r="EC32" s="131"/>
      <c r="ED32" s="131"/>
      <c r="EE32" s="131"/>
      <c r="EF32" s="131"/>
      <c r="EG32" s="131"/>
      <c r="EH32" s="131"/>
      <c r="EI32" s="131"/>
      <c r="EJ32" s="131"/>
      <c r="EK32" s="131"/>
      <c r="EL32" s="131"/>
      <c r="EM32" s="131"/>
      <c r="EN32" s="131"/>
      <c r="EO32" s="131"/>
      <c r="EP32" s="131"/>
      <c r="EQ32" s="131"/>
      <c r="ER32" s="131"/>
      <c r="ES32" s="131"/>
      <c r="ET32" s="131"/>
      <c r="EU32" s="131"/>
      <c r="EV32" s="131"/>
      <c r="EW32" s="131"/>
      <c r="EX32" s="131"/>
      <c r="EY32" s="131"/>
      <c r="EZ32" s="131"/>
      <c r="FA32" s="131"/>
      <c r="FB32" s="131"/>
      <c r="FC32" s="131"/>
      <c r="FD32" s="131"/>
      <c r="FE32" s="131"/>
      <c r="FF32" s="131"/>
      <c r="FG32" s="131"/>
      <c r="FH32" s="131"/>
      <c r="FI32" s="131"/>
      <c r="FJ32" s="131"/>
      <c r="FK32" s="131"/>
      <c r="FL32" s="131"/>
      <c r="FM32" s="131"/>
      <c r="FN32" s="131"/>
      <c r="FO32" s="131"/>
      <c r="FP32" s="131"/>
      <c r="FQ32" s="131"/>
      <c r="FR32" s="131"/>
      <c r="FS32" s="131"/>
      <c r="FT32" s="131"/>
      <c r="FU32" s="131"/>
      <c r="FV32" s="131"/>
      <c r="FW32" s="131"/>
      <c r="FX32" s="131"/>
      <c r="FY32" s="131"/>
      <c r="FZ32" s="131"/>
      <c r="GA32" s="131"/>
      <c r="GB32" s="131"/>
      <c r="GC32" s="131"/>
      <c r="GD32" s="131"/>
      <c r="GE32" s="131"/>
      <c r="GF32" s="131"/>
      <c r="GG32" s="131"/>
      <c r="GH32" s="131"/>
      <c r="GI32" s="131"/>
      <c r="GJ32" s="131"/>
      <c r="GK32" s="131"/>
      <c r="GL32" s="131"/>
      <c r="GM32" s="131"/>
      <c r="GN32" s="131"/>
      <c r="GO32" s="131"/>
      <c r="GP32" s="131"/>
      <c r="GQ32" s="131"/>
      <c r="GR32" s="131"/>
      <c r="GS32" s="131"/>
      <c r="GT32" s="131"/>
      <c r="GU32" s="131"/>
      <c r="GV32" s="131"/>
      <c r="GW32" s="131"/>
      <c r="GX32" s="131"/>
      <c r="GY32" s="131"/>
      <c r="GZ32" s="131"/>
      <c r="HA32" s="131"/>
      <c r="HB32" s="131"/>
      <c r="HC32" s="131"/>
      <c r="HD32" s="131"/>
      <c r="HE32" s="131"/>
      <c r="HF32" s="131"/>
      <c r="HG32" s="131"/>
      <c r="HH32" s="131"/>
      <c r="HI32" s="131"/>
      <c r="HJ32" s="131"/>
      <c r="HK32" s="131"/>
      <c r="HL32" s="131"/>
      <c r="HP32" s="1"/>
      <c r="HQ32" s="1"/>
      <c r="HR32" s="1"/>
      <c r="HS32" s="1"/>
      <c r="HT32" s="1"/>
      <c r="HU32" s="1"/>
    </row>
    <row r="33" spans="1:229" ht="15" thickBot="1" x14ac:dyDescent="0.4">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c r="Z33" s="131"/>
      <c r="AA33" s="131"/>
      <c r="AB33" s="131"/>
      <c r="AC33" s="131"/>
      <c r="AD33" s="131"/>
      <c r="AE33" s="131"/>
      <c r="AF33" s="131"/>
      <c r="AG33" s="131"/>
      <c r="AH33" s="131"/>
      <c r="AI33" s="131"/>
      <c r="AJ33" s="131"/>
      <c r="AK33" s="131"/>
      <c r="AL33" s="131"/>
      <c r="AM33" s="131"/>
      <c r="AN33" s="131"/>
      <c r="AO33" s="131"/>
      <c r="AP33" s="131"/>
      <c r="AQ33" s="131"/>
      <c r="AR33" s="131"/>
      <c r="AS33" s="131"/>
      <c r="AT33" s="131"/>
      <c r="AU33" s="131"/>
      <c r="AV33" s="131"/>
      <c r="AW33" s="131"/>
      <c r="AX33" s="131"/>
      <c r="AY33" s="131"/>
      <c r="AZ33" s="131"/>
      <c r="BA33" s="131"/>
      <c r="BB33" s="131"/>
      <c r="BC33" s="131"/>
      <c r="BD33" s="131"/>
      <c r="BE33" s="131"/>
      <c r="BF33" s="131"/>
      <c r="BG33" s="131"/>
      <c r="BH33" s="131"/>
      <c r="BI33" s="131"/>
      <c r="BJ33" s="131"/>
      <c r="BK33" s="131"/>
      <c r="BL33" s="131"/>
      <c r="BM33" s="131"/>
      <c r="BN33" s="131"/>
      <c r="BO33" s="131"/>
      <c r="BP33" s="131"/>
      <c r="BQ33" s="131"/>
      <c r="BR33" s="131"/>
      <c r="BS33" s="131"/>
      <c r="BT33" s="131"/>
      <c r="BU33" s="131"/>
      <c r="BV33" s="131"/>
      <c r="BW33" s="131"/>
      <c r="BX33" s="131"/>
      <c r="BY33" s="131"/>
      <c r="BZ33" s="131"/>
      <c r="CA33" s="131"/>
      <c r="CB33" s="131"/>
      <c r="CC33" s="131"/>
      <c r="CD33" s="131"/>
      <c r="CE33" s="131"/>
      <c r="CF33" s="131"/>
      <c r="CG33" s="131"/>
      <c r="CH33" s="131"/>
      <c r="CI33" s="131"/>
      <c r="CJ33" s="131"/>
      <c r="CK33" s="131"/>
      <c r="CL33" s="131"/>
      <c r="CM33" s="131"/>
      <c r="CN33" s="131"/>
      <c r="CO33" s="131"/>
      <c r="CP33" s="131"/>
      <c r="CQ33" s="131"/>
      <c r="CR33" s="131"/>
      <c r="CS33" s="131"/>
      <c r="CT33" s="131"/>
      <c r="CU33" s="131"/>
      <c r="CV33" s="131"/>
      <c r="CW33" s="131"/>
      <c r="CX33" s="131"/>
      <c r="CY33" s="131"/>
      <c r="CZ33" s="131"/>
      <c r="DA33" s="131"/>
      <c r="DB33" s="131"/>
      <c r="DC33" s="131"/>
      <c r="DD33" s="131"/>
      <c r="DE33" s="131"/>
      <c r="DF33" s="131"/>
      <c r="DG33" s="131"/>
      <c r="DH33" s="131"/>
      <c r="DI33" s="131"/>
      <c r="DJ33" s="131"/>
      <c r="DK33" s="131"/>
      <c r="DL33" s="131"/>
      <c r="DM33" s="131"/>
      <c r="DN33" s="131"/>
      <c r="DO33" s="131"/>
      <c r="DP33" s="131"/>
      <c r="DQ33" s="131"/>
      <c r="DR33" s="131"/>
      <c r="DS33" s="131"/>
      <c r="DT33" s="131"/>
      <c r="DU33" s="131"/>
      <c r="DV33" s="131"/>
      <c r="DW33" s="131"/>
      <c r="DX33" s="131"/>
      <c r="DY33" s="131"/>
      <c r="DZ33" s="131"/>
      <c r="EA33" s="131"/>
      <c r="EB33" s="131"/>
      <c r="EC33" s="131"/>
      <c r="ED33" s="131"/>
      <c r="EE33" s="131"/>
      <c r="EF33" s="131"/>
      <c r="EG33" s="131"/>
      <c r="EH33" s="131"/>
      <c r="EI33" s="131"/>
      <c r="EJ33" s="131"/>
      <c r="EK33" s="131"/>
      <c r="EL33" s="131"/>
      <c r="EM33" s="131"/>
      <c r="EN33" s="131"/>
      <c r="EO33" s="131"/>
      <c r="EP33" s="131"/>
      <c r="EQ33" s="131"/>
      <c r="ER33" s="131"/>
      <c r="ES33" s="131"/>
      <c r="ET33" s="131"/>
      <c r="EU33" s="131"/>
      <c r="EV33" s="131"/>
      <c r="EW33" s="131"/>
      <c r="EX33" s="131"/>
      <c r="EY33" s="131"/>
      <c r="EZ33" s="131"/>
      <c r="FA33" s="131"/>
      <c r="FB33" s="131"/>
      <c r="FC33" s="131"/>
      <c r="FD33" s="131"/>
      <c r="FE33" s="131"/>
      <c r="FF33" s="131"/>
      <c r="FG33" s="131"/>
      <c r="FH33" s="131"/>
      <c r="FI33" s="131"/>
      <c r="FJ33" s="131"/>
      <c r="FK33" s="131"/>
      <c r="FL33" s="131"/>
      <c r="FM33" s="131"/>
      <c r="FN33" s="131"/>
      <c r="FO33" s="131"/>
      <c r="FP33" s="131"/>
      <c r="FQ33" s="131"/>
      <c r="FR33" s="131"/>
      <c r="FS33" s="131"/>
      <c r="FT33" s="131"/>
      <c r="FU33" s="131"/>
      <c r="FV33" s="131"/>
      <c r="FW33" s="131"/>
      <c r="FX33" s="131"/>
      <c r="FY33" s="131"/>
      <c r="FZ33" s="131"/>
      <c r="GA33" s="131"/>
      <c r="GB33" s="131"/>
      <c r="GC33" s="131"/>
      <c r="GD33" s="131"/>
      <c r="GE33" s="131"/>
      <c r="GF33" s="131"/>
      <c r="GG33" s="131"/>
      <c r="GH33" s="131"/>
      <c r="GI33" s="131"/>
      <c r="GJ33" s="131"/>
      <c r="GK33" s="131"/>
      <c r="GL33" s="131"/>
      <c r="GM33" s="131"/>
      <c r="GN33" s="131"/>
      <c r="GO33" s="131"/>
      <c r="GP33" s="131"/>
      <c r="GQ33" s="131"/>
      <c r="GR33" s="131"/>
      <c r="GS33" s="131"/>
      <c r="GT33" s="131"/>
      <c r="GU33" s="131"/>
      <c r="GV33" s="131"/>
      <c r="GW33" s="131"/>
      <c r="GX33" s="131"/>
      <c r="GY33" s="131"/>
      <c r="GZ33" s="131"/>
      <c r="HA33" s="131"/>
      <c r="HB33" s="131"/>
      <c r="HC33" s="131"/>
      <c r="HD33" s="131"/>
      <c r="HE33" s="131"/>
      <c r="HF33" s="131"/>
      <c r="HG33" s="131"/>
      <c r="HH33" s="131"/>
      <c r="HI33" s="131"/>
      <c r="HJ33" s="131"/>
      <c r="HK33" s="131"/>
      <c r="HL33" s="131"/>
      <c r="HP33" s="1"/>
      <c r="HQ33" s="1"/>
      <c r="HR33" s="1"/>
      <c r="HS33" s="1"/>
      <c r="HT33" s="1"/>
      <c r="HU33" s="1"/>
    </row>
    <row r="34" spans="1:229" ht="15" thickBot="1" x14ac:dyDescent="0.4">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c r="Z34" s="131"/>
      <c r="AA34" s="131"/>
      <c r="AB34" s="131"/>
      <c r="AC34" s="131"/>
      <c r="AD34" s="131"/>
      <c r="AE34" s="131"/>
      <c r="AF34" s="131"/>
      <c r="AG34" s="131"/>
      <c r="AH34" s="131"/>
      <c r="AI34" s="131"/>
      <c r="AJ34" s="131"/>
      <c r="AK34" s="131"/>
      <c r="AL34" s="131"/>
      <c r="AM34" s="131"/>
      <c r="AN34" s="131"/>
      <c r="AO34" s="131"/>
      <c r="AP34" s="131"/>
      <c r="AQ34" s="131"/>
      <c r="AR34" s="131"/>
      <c r="AS34" s="131"/>
      <c r="AT34" s="131"/>
      <c r="AU34" s="131"/>
      <c r="AV34" s="131"/>
      <c r="AW34" s="131"/>
      <c r="AX34" s="131"/>
      <c r="AY34" s="131"/>
      <c r="AZ34" s="131"/>
      <c r="BA34" s="131"/>
      <c r="BB34" s="131"/>
      <c r="BC34" s="131"/>
      <c r="BD34" s="131"/>
      <c r="BE34" s="131"/>
      <c r="BF34" s="131"/>
      <c r="BG34" s="131"/>
      <c r="BH34" s="131"/>
      <c r="BI34" s="131"/>
      <c r="BJ34" s="131"/>
      <c r="BK34" s="131"/>
      <c r="BL34" s="131"/>
      <c r="BM34" s="131"/>
      <c r="BN34" s="131"/>
      <c r="BO34" s="131"/>
      <c r="BP34" s="131"/>
      <c r="BQ34" s="131"/>
      <c r="BR34" s="131"/>
      <c r="BS34" s="131"/>
      <c r="BT34" s="131"/>
      <c r="BU34" s="131"/>
      <c r="BV34" s="131"/>
      <c r="BW34" s="131"/>
      <c r="BX34" s="131"/>
      <c r="BY34" s="131"/>
      <c r="BZ34" s="131"/>
      <c r="CA34" s="131"/>
      <c r="CB34" s="131"/>
      <c r="CC34" s="131"/>
      <c r="CD34" s="131"/>
      <c r="CE34" s="131"/>
      <c r="CF34" s="131"/>
      <c r="CG34" s="131"/>
      <c r="CH34" s="131"/>
      <c r="CI34" s="131"/>
      <c r="CJ34" s="131"/>
      <c r="CK34" s="131"/>
      <c r="CL34" s="131"/>
      <c r="CM34" s="131"/>
      <c r="CN34" s="131"/>
      <c r="CO34" s="131"/>
      <c r="CP34" s="131"/>
      <c r="CQ34" s="131"/>
      <c r="CR34" s="131"/>
      <c r="CS34" s="131"/>
      <c r="CT34" s="131"/>
      <c r="CU34" s="131"/>
      <c r="CV34" s="131"/>
      <c r="CW34" s="131"/>
      <c r="CX34" s="131"/>
      <c r="CY34" s="131"/>
      <c r="CZ34" s="131"/>
      <c r="DA34" s="131"/>
      <c r="DB34" s="131"/>
      <c r="DC34" s="131"/>
      <c r="DD34" s="131"/>
      <c r="DE34" s="131"/>
      <c r="DF34" s="131"/>
      <c r="DG34" s="131"/>
      <c r="DH34" s="131"/>
      <c r="DI34" s="131"/>
      <c r="DJ34" s="131"/>
      <c r="DK34" s="131"/>
      <c r="DL34" s="131"/>
      <c r="DM34" s="131"/>
      <c r="DN34" s="131"/>
      <c r="DO34" s="131"/>
      <c r="DP34" s="131"/>
      <c r="DQ34" s="131"/>
      <c r="DR34" s="131"/>
      <c r="DS34" s="131"/>
      <c r="DT34" s="131"/>
      <c r="DU34" s="131"/>
      <c r="DV34" s="131"/>
      <c r="DW34" s="131"/>
      <c r="DX34" s="131"/>
      <c r="DY34" s="131"/>
      <c r="DZ34" s="131"/>
      <c r="EA34" s="131"/>
      <c r="EB34" s="131"/>
      <c r="EC34" s="131"/>
      <c r="ED34" s="131"/>
      <c r="EE34" s="131"/>
      <c r="EF34" s="131"/>
      <c r="EG34" s="131"/>
      <c r="EH34" s="131"/>
      <c r="EI34" s="131"/>
      <c r="EJ34" s="131"/>
      <c r="EK34" s="131"/>
      <c r="EL34" s="131"/>
      <c r="EM34" s="131"/>
      <c r="EN34" s="131"/>
      <c r="EO34" s="131"/>
      <c r="EP34" s="131"/>
      <c r="EQ34" s="131"/>
      <c r="ER34" s="131"/>
      <c r="ES34" s="131"/>
      <c r="ET34" s="131"/>
      <c r="EU34" s="131"/>
      <c r="EV34" s="131"/>
      <c r="EW34" s="131"/>
      <c r="EX34" s="131"/>
      <c r="EY34" s="131"/>
      <c r="EZ34" s="131"/>
      <c r="FA34" s="131"/>
      <c r="FB34" s="131"/>
      <c r="FC34" s="131"/>
      <c r="FD34" s="131"/>
      <c r="FE34" s="131"/>
      <c r="FF34" s="131"/>
      <c r="FG34" s="131"/>
      <c r="FH34" s="131"/>
      <c r="FI34" s="131"/>
      <c r="FJ34" s="131"/>
      <c r="FK34" s="131"/>
      <c r="FL34" s="131"/>
      <c r="FM34" s="131"/>
      <c r="FN34" s="131"/>
      <c r="FO34" s="131"/>
      <c r="FP34" s="131"/>
      <c r="FQ34" s="131"/>
      <c r="FR34" s="131"/>
      <c r="FS34" s="131"/>
      <c r="FT34" s="131"/>
      <c r="FU34" s="131"/>
      <c r="FV34" s="131"/>
      <c r="FW34" s="131"/>
      <c r="FX34" s="131"/>
      <c r="FY34" s="131"/>
      <c r="FZ34" s="131"/>
      <c r="GA34" s="131"/>
      <c r="GB34" s="131"/>
      <c r="GC34" s="131"/>
      <c r="GD34" s="131"/>
      <c r="GE34" s="131"/>
      <c r="GF34" s="131"/>
      <c r="GG34" s="131"/>
      <c r="GH34" s="131"/>
      <c r="GI34" s="131"/>
      <c r="GJ34" s="131"/>
      <c r="GK34" s="131"/>
      <c r="GL34" s="131"/>
      <c r="GM34" s="131"/>
      <c r="GN34" s="131"/>
      <c r="GO34" s="131"/>
      <c r="GP34" s="131"/>
      <c r="GQ34" s="131"/>
      <c r="GR34" s="131"/>
      <c r="GS34" s="131"/>
      <c r="GT34" s="131"/>
      <c r="GU34" s="131"/>
      <c r="GV34" s="131"/>
      <c r="GW34" s="131"/>
      <c r="GX34" s="131"/>
      <c r="GY34" s="131"/>
      <c r="GZ34" s="131"/>
      <c r="HA34" s="131"/>
      <c r="HB34" s="131"/>
      <c r="HC34" s="131"/>
      <c r="HD34" s="131"/>
      <c r="HE34" s="131"/>
      <c r="HF34" s="131"/>
      <c r="HG34" s="131"/>
      <c r="HH34" s="131"/>
      <c r="HI34" s="131"/>
      <c r="HJ34" s="131"/>
      <c r="HK34" s="131"/>
      <c r="HL34" s="131"/>
      <c r="HP34" s="1"/>
      <c r="HQ34" s="1"/>
      <c r="HR34" s="1"/>
      <c r="HS34" s="1"/>
      <c r="HT34" s="1"/>
      <c r="HU34" s="1"/>
    </row>
    <row r="35" spans="1:229" ht="15" thickBot="1" x14ac:dyDescent="0.4">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c r="Z35" s="131"/>
      <c r="AA35" s="131"/>
      <c r="AB35" s="131"/>
      <c r="AC35" s="131"/>
      <c r="AD35" s="131"/>
      <c r="AE35" s="131"/>
      <c r="AF35" s="131"/>
      <c r="AG35" s="131"/>
      <c r="AH35" s="131"/>
      <c r="AI35" s="131"/>
      <c r="AJ35" s="131"/>
      <c r="AK35" s="131"/>
      <c r="AL35" s="131"/>
      <c r="AM35" s="131"/>
      <c r="AN35" s="131"/>
      <c r="AO35" s="131"/>
      <c r="AP35" s="131"/>
      <c r="AQ35" s="131"/>
      <c r="AR35" s="131"/>
      <c r="AS35" s="131"/>
      <c r="AT35" s="131"/>
      <c r="AU35" s="131"/>
      <c r="AV35" s="131"/>
      <c r="AW35" s="131"/>
      <c r="AX35" s="131"/>
      <c r="AY35" s="131"/>
      <c r="AZ35" s="131"/>
      <c r="BA35" s="131"/>
      <c r="BB35" s="131"/>
      <c r="BC35" s="131"/>
      <c r="BD35" s="131"/>
      <c r="BE35" s="131"/>
      <c r="BF35" s="131"/>
      <c r="BG35" s="131"/>
      <c r="BH35" s="131"/>
      <c r="BI35" s="131"/>
      <c r="BJ35" s="131"/>
      <c r="BK35" s="131"/>
      <c r="BL35" s="131"/>
      <c r="BM35" s="131"/>
      <c r="BN35" s="131"/>
      <c r="BO35" s="131"/>
      <c r="BP35" s="131"/>
      <c r="BQ35" s="131"/>
      <c r="BR35" s="131"/>
      <c r="BS35" s="131"/>
      <c r="BT35" s="131"/>
      <c r="BU35" s="131"/>
      <c r="BV35" s="131"/>
      <c r="BW35" s="131"/>
      <c r="BX35" s="131"/>
      <c r="BY35" s="131"/>
      <c r="BZ35" s="131"/>
      <c r="CA35" s="131"/>
      <c r="CB35" s="131"/>
      <c r="CC35" s="131"/>
      <c r="CD35" s="131"/>
      <c r="CE35" s="131"/>
      <c r="CF35" s="131"/>
      <c r="CG35" s="131"/>
      <c r="CH35" s="131"/>
      <c r="CI35" s="131"/>
      <c r="CJ35" s="131"/>
      <c r="CK35" s="131"/>
      <c r="CL35" s="131"/>
      <c r="CM35" s="131"/>
      <c r="CN35" s="131"/>
      <c r="CO35" s="131"/>
      <c r="CP35" s="131"/>
      <c r="CQ35" s="131"/>
      <c r="CR35" s="131"/>
      <c r="CS35" s="131"/>
      <c r="CT35" s="131"/>
      <c r="CU35" s="131"/>
      <c r="CV35" s="131"/>
      <c r="CW35" s="131"/>
      <c r="CX35" s="131"/>
      <c r="CY35" s="131"/>
      <c r="CZ35" s="131"/>
      <c r="DA35" s="131"/>
      <c r="DB35" s="131"/>
      <c r="DC35" s="131"/>
      <c r="DD35" s="131"/>
      <c r="DE35" s="131"/>
      <c r="DF35" s="131"/>
      <c r="DG35" s="131"/>
      <c r="DH35" s="131"/>
      <c r="DI35" s="131"/>
      <c r="DJ35" s="131"/>
      <c r="DK35" s="131"/>
      <c r="DL35" s="131"/>
      <c r="DM35" s="131"/>
      <c r="DN35" s="131"/>
      <c r="DO35" s="131"/>
      <c r="DP35" s="131"/>
      <c r="DQ35" s="131"/>
      <c r="DR35" s="131"/>
      <c r="DS35" s="131"/>
      <c r="DT35" s="131"/>
      <c r="DU35" s="131"/>
      <c r="DV35" s="131"/>
      <c r="DW35" s="131"/>
      <c r="DX35" s="131"/>
      <c r="DY35" s="131"/>
      <c r="DZ35" s="131"/>
      <c r="EA35" s="131"/>
      <c r="EB35" s="131"/>
      <c r="EC35" s="131"/>
      <c r="ED35" s="131"/>
      <c r="EE35" s="131"/>
      <c r="EF35" s="131"/>
      <c r="EG35" s="131"/>
      <c r="EH35" s="131"/>
      <c r="EI35" s="131"/>
      <c r="EJ35" s="131"/>
      <c r="EK35" s="131"/>
      <c r="EL35" s="131"/>
      <c r="EM35" s="131"/>
      <c r="EN35" s="131"/>
      <c r="EO35" s="131"/>
      <c r="EP35" s="131"/>
      <c r="EQ35" s="131"/>
      <c r="ER35" s="131"/>
      <c r="ES35" s="131"/>
      <c r="ET35" s="131"/>
      <c r="EU35" s="131"/>
      <c r="EV35" s="131"/>
      <c r="EW35" s="131"/>
      <c r="EX35" s="131"/>
      <c r="EY35" s="131"/>
      <c r="EZ35" s="131"/>
      <c r="FA35" s="131"/>
      <c r="FB35" s="131"/>
      <c r="FC35" s="131"/>
      <c r="FD35" s="131"/>
      <c r="FE35" s="131"/>
      <c r="FF35" s="131"/>
      <c r="FG35" s="131"/>
      <c r="FH35" s="131"/>
      <c r="FI35" s="131"/>
      <c r="FJ35" s="131"/>
      <c r="FK35" s="131"/>
      <c r="FL35" s="131"/>
      <c r="FM35" s="131"/>
      <c r="FN35" s="131"/>
      <c r="FO35" s="131"/>
      <c r="FP35" s="131"/>
      <c r="FQ35" s="131"/>
      <c r="FR35" s="131"/>
      <c r="FS35" s="131"/>
      <c r="FT35" s="131"/>
      <c r="FU35" s="131"/>
      <c r="FV35" s="131"/>
      <c r="FW35" s="131"/>
      <c r="FX35" s="131"/>
      <c r="FY35" s="131"/>
      <c r="FZ35" s="131"/>
      <c r="GA35" s="131"/>
      <c r="GB35" s="131"/>
      <c r="GC35" s="131"/>
      <c r="GD35" s="131"/>
      <c r="GE35" s="131"/>
      <c r="GF35" s="131"/>
      <c r="GG35" s="131"/>
      <c r="GH35" s="131"/>
      <c r="GI35" s="131"/>
      <c r="GJ35" s="131"/>
      <c r="GK35" s="131"/>
      <c r="GL35" s="131"/>
      <c r="GM35" s="131"/>
      <c r="GN35" s="131"/>
      <c r="GO35" s="131"/>
      <c r="GP35" s="131"/>
      <c r="GQ35" s="131"/>
      <c r="GR35" s="131"/>
      <c r="GS35" s="131"/>
      <c r="GT35" s="131"/>
      <c r="GU35" s="131"/>
      <c r="GV35" s="131"/>
      <c r="GW35" s="131"/>
      <c r="GX35" s="131"/>
      <c r="GY35" s="131"/>
      <c r="GZ35" s="131"/>
      <c r="HA35" s="131"/>
      <c r="HB35" s="131"/>
      <c r="HC35" s="131"/>
      <c r="HD35" s="131"/>
      <c r="HE35" s="131"/>
      <c r="HF35" s="131"/>
      <c r="HG35" s="131"/>
      <c r="HH35" s="131"/>
      <c r="HI35" s="131"/>
      <c r="HJ35" s="131"/>
      <c r="HK35" s="131"/>
      <c r="HL35" s="131"/>
      <c r="HO35" s="131"/>
      <c r="HP35" s="131"/>
      <c r="HQ35" s="131"/>
      <c r="HR35" s="131"/>
    </row>
    <row r="36" spans="1:229" ht="15" thickBot="1" x14ac:dyDescent="0.4">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31"/>
      <c r="AK36" s="131"/>
      <c r="AL36" s="131"/>
      <c r="AM36" s="131"/>
      <c r="AN36" s="131"/>
      <c r="AO36" s="131"/>
      <c r="AP36" s="131"/>
      <c r="AQ36" s="131"/>
      <c r="AR36" s="131"/>
      <c r="AS36" s="131"/>
      <c r="AT36" s="131"/>
      <c r="AU36" s="131"/>
      <c r="AV36" s="131"/>
      <c r="AW36" s="131"/>
      <c r="AX36" s="131"/>
      <c r="AY36" s="131"/>
      <c r="AZ36" s="131"/>
      <c r="BA36" s="131"/>
      <c r="BB36" s="131"/>
      <c r="BC36" s="131"/>
      <c r="BD36" s="131"/>
      <c r="BE36" s="131"/>
      <c r="BF36" s="131"/>
      <c r="BG36" s="131"/>
      <c r="BH36" s="131"/>
      <c r="BI36" s="131"/>
      <c r="BJ36" s="131"/>
      <c r="BK36" s="131"/>
      <c r="BL36" s="131"/>
      <c r="BM36" s="131"/>
      <c r="BN36" s="131"/>
      <c r="BO36" s="131"/>
      <c r="BP36" s="131"/>
      <c r="BQ36" s="131"/>
      <c r="BR36" s="131"/>
      <c r="BS36" s="131"/>
      <c r="BT36" s="131"/>
      <c r="BU36" s="131"/>
      <c r="BV36" s="131"/>
      <c r="BW36" s="131"/>
      <c r="BX36" s="131"/>
      <c r="BY36" s="131"/>
      <c r="BZ36" s="131"/>
      <c r="CA36" s="131"/>
      <c r="CB36" s="131"/>
      <c r="CC36" s="131"/>
      <c r="CD36" s="131"/>
      <c r="CE36" s="131"/>
      <c r="CF36" s="131"/>
      <c r="CG36" s="131"/>
      <c r="CH36" s="131"/>
      <c r="CI36" s="131"/>
      <c r="CJ36" s="131"/>
      <c r="CK36" s="131"/>
      <c r="CL36" s="131"/>
      <c r="CM36" s="131"/>
      <c r="CN36" s="131"/>
      <c r="CO36" s="131"/>
      <c r="CP36" s="131"/>
      <c r="CQ36" s="131"/>
      <c r="CR36" s="131"/>
      <c r="CS36" s="131"/>
      <c r="CT36" s="131"/>
      <c r="CU36" s="131"/>
      <c r="CV36" s="131"/>
      <c r="CW36" s="131"/>
      <c r="CX36" s="131"/>
      <c r="CY36" s="131"/>
      <c r="CZ36" s="131"/>
      <c r="DA36" s="131"/>
      <c r="DB36" s="131"/>
      <c r="DC36" s="131"/>
      <c r="DD36" s="131"/>
      <c r="DE36" s="131"/>
      <c r="DF36" s="131"/>
      <c r="DG36" s="131"/>
      <c r="DH36" s="131"/>
      <c r="DI36" s="131"/>
      <c r="DJ36" s="131"/>
      <c r="DK36" s="131"/>
      <c r="DL36" s="131"/>
      <c r="DM36" s="131"/>
      <c r="DN36" s="131"/>
      <c r="DO36" s="131"/>
      <c r="DP36" s="131"/>
      <c r="DQ36" s="131"/>
      <c r="DR36" s="131"/>
      <c r="DS36" s="131"/>
      <c r="DT36" s="131"/>
      <c r="DU36" s="131"/>
      <c r="DV36" s="131"/>
      <c r="DW36" s="131"/>
      <c r="DX36" s="131"/>
      <c r="DY36" s="131"/>
      <c r="DZ36" s="131"/>
      <c r="EA36" s="131"/>
      <c r="EB36" s="131"/>
      <c r="EC36" s="131"/>
      <c r="ED36" s="131"/>
      <c r="EE36" s="131"/>
      <c r="EF36" s="131"/>
      <c r="EG36" s="131"/>
      <c r="EH36" s="131"/>
      <c r="EI36" s="131"/>
      <c r="EJ36" s="131"/>
      <c r="EK36" s="131"/>
      <c r="EL36" s="131"/>
      <c r="EM36" s="131"/>
      <c r="EN36" s="131"/>
      <c r="EO36" s="131"/>
      <c r="EP36" s="131"/>
      <c r="EQ36" s="131"/>
      <c r="ER36" s="131"/>
      <c r="ES36" s="131"/>
      <c r="ET36" s="131"/>
      <c r="EU36" s="131"/>
      <c r="EV36" s="131"/>
      <c r="EW36" s="131"/>
      <c r="EX36" s="131"/>
      <c r="EY36" s="131"/>
      <c r="EZ36" s="131"/>
      <c r="FA36" s="131"/>
      <c r="FB36" s="131"/>
      <c r="FC36" s="131"/>
      <c r="FD36" s="131"/>
      <c r="FE36" s="131"/>
      <c r="FF36" s="131"/>
      <c r="FG36" s="131"/>
      <c r="FH36" s="131"/>
      <c r="FI36" s="131"/>
      <c r="FJ36" s="131"/>
      <c r="FK36" s="131"/>
      <c r="FL36" s="131"/>
      <c r="FM36" s="131"/>
      <c r="FN36" s="131"/>
      <c r="FO36" s="131"/>
      <c r="FP36" s="131"/>
      <c r="FQ36" s="131"/>
      <c r="FR36" s="131"/>
      <c r="FS36" s="131"/>
      <c r="FT36" s="131"/>
      <c r="FU36" s="131"/>
      <c r="FV36" s="131"/>
      <c r="FW36" s="131"/>
      <c r="FX36" s="131"/>
      <c r="FY36" s="131"/>
      <c r="FZ36" s="131"/>
      <c r="GA36" s="131"/>
      <c r="GB36" s="131"/>
      <c r="GC36" s="131"/>
      <c r="GD36" s="131"/>
      <c r="GE36" s="131"/>
      <c r="GF36" s="131"/>
      <c r="GG36" s="131"/>
      <c r="GH36" s="131"/>
      <c r="GI36" s="131"/>
      <c r="GJ36" s="131"/>
      <c r="GK36" s="131"/>
      <c r="GL36" s="131"/>
      <c r="GM36" s="131"/>
      <c r="GN36" s="131"/>
      <c r="GO36" s="131"/>
      <c r="GP36" s="131"/>
      <c r="GQ36" s="131"/>
      <c r="GR36" s="131"/>
      <c r="GS36" s="131"/>
      <c r="GT36" s="131"/>
      <c r="GU36" s="131"/>
      <c r="GV36" s="131"/>
      <c r="GW36" s="131"/>
      <c r="GX36" s="131"/>
      <c r="GY36" s="131"/>
      <c r="GZ36" s="131"/>
      <c r="HA36" s="131"/>
      <c r="HB36" s="131"/>
      <c r="HC36" s="131"/>
      <c r="HD36" s="131"/>
      <c r="HE36" s="131"/>
      <c r="HF36" s="131"/>
      <c r="HG36" s="131"/>
      <c r="HH36" s="131"/>
      <c r="HI36" s="131"/>
      <c r="HJ36" s="131"/>
      <c r="HK36" s="131"/>
      <c r="HL36" s="131"/>
      <c r="HO36" s="131"/>
      <c r="HP36" s="131"/>
      <c r="HQ36" s="131"/>
      <c r="HR36" s="131"/>
    </row>
    <row r="37" spans="1:229" ht="15" thickBot="1" x14ac:dyDescent="0.4">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31"/>
      <c r="AK37" s="131"/>
      <c r="AL37" s="131"/>
      <c r="AM37" s="131"/>
      <c r="AN37" s="131"/>
      <c r="AO37" s="131"/>
      <c r="AP37" s="131"/>
      <c r="AQ37" s="131"/>
      <c r="AR37" s="131"/>
      <c r="AS37" s="131"/>
      <c r="AT37" s="131"/>
      <c r="AU37" s="131"/>
      <c r="AV37" s="131"/>
      <c r="AW37" s="131"/>
      <c r="AX37" s="131"/>
      <c r="AY37" s="131"/>
      <c r="AZ37" s="131"/>
      <c r="BA37" s="131"/>
      <c r="BB37" s="131"/>
      <c r="BC37" s="131"/>
      <c r="BD37" s="131"/>
      <c r="BE37" s="131"/>
      <c r="BF37" s="131"/>
      <c r="BG37" s="131"/>
      <c r="BH37" s="131"/>
      <c r="BI37" s="131"/>
      <c r="BJ37" s="131"/>
      <c r="BK37" s="131"/>
      <c r="BL37" s="131"/>
      <c r="BM37" s="131"/>
      <c r="BN37" s="131"/>
      <c r="BO37" s="131"/>
      <c r="BP37" s="131"/>
      <c r="BQ37" s="131"/>
      <c r="BR37" s="131"/>
      <c r="BS37" s="131"/>
      <c r="BT37" s="131"/>
      <c r="BU37" s="131"/>
      <c r="BV37" s="131"/>
      <c r="BW37" s="131"/>
      <c r="BX37" s="131"/>
      <c r="BY37" s="131"/>
      <c r="BZ37" s="131"/>
      <c r="CA37" s="131"/>
      <c r="CB37" s="131"/>
      <c r="CC37" s="131"/>
      <c r="CD37" s="131"/>
      <c r="CE37" s="131"/>
      <c r="CF37" s="131"/>
      <c r="CG37" s="131"/>
      <c r="CH37" s="131"/>
      <c r="CI37" s="131"/>
      <c r="CJ37" s="131"/>
      <c r="CK37" s="131"/>
      <c r="CL37" s="131"/>
      <c r="CM37" s="131"/>
      <c r="CN37" s="131"/>
      <c r="CO37" s="131"/>
      <c r="CP37" s="131"/>
      <c r="CQ37" s="131"/>
      <c r="CR37" s="131"/>
      <c r="CS37" s="131"/>
      <c r="CT37" s="131"/>
      <c r="CU37" s="131"/>
      <c r="CV37" s="131"/>
      <c r="CW37" s="131"/>
      <c r="CX37" s="131"/>
      <c r="CY37" s="131"/>
      <c r="CZ37" s="131"/>
      <c r="DA37" s="131"/>
      <c r="DB37" s="131"/>
      <c r="DC37" s="131"/>
      <c r="DD37" s="131"/>
      <c r="DE37" s="131"/>
      <c r="DF37" s="131"/>
      <c r="DG37" s="131"/>
      <c r="DH37" s="131"/>
      <c r="DI37" s="131"/>
      <c r="DJ37" s="131"/>
      <c r="DK37" s="131"/>
      <c r="DL37" s="131"/>
      <c r="DM37" s="131"/>
      <c r="DN37" s="131"/>
      <c r="DO37" s="131"/>
      <c r="DP37" s="131"/>
      <c r="DQ37" s="131"/>
      <c r="DR37" s="131"/>
      <c r="DS37" s="131"/>
      <c r="DT37" s="131"/>
      <c r="DU37" s="131"/>
      <c r="DV37" s="131"/>
      <c r="DW37" s="131"/>
      <c r="DX37" s="131"/>
      <c r="DY37" s="131"/>
      <c r="DZ37" s="131"/>
      <c r="EA37" s="131"/>
      <c r="EB37" s="131"/>
      <c r="EC37" s="131"/>
      <c r="ED37" s="131"/>
      <c r="EE37" s="131"/>
      <c r="EF37" s="131"/>
      <c r="EG37" s="131"/>
      <c r="EH37" s="131"/>
      <c r="EI37" s="131"/>
      <c r="EJ37" s="131"/>
      <c r="EK37" s="131"/>
      <c r="EL37" s="131"/>
      <c r="EM37" s="131"/>
      <c r="EN37" s="131"/>
      <c r="EO37" s="131"/>
      <c r="EP37" s="131"/>
      <c r="EQ37" s="131"/>
      <c r="ER37" s="131"/>
      <c r="ES37" s="131"/>
      <c r="ET37" s="131"/>
      <c r="EU37" s="131"/>
      <c r="EV37" s="131"/>
      <c r="EW37" s="131"/>
      <c r="EX37" s="131"/>
      <c r="EY37" s="131"/>
      <c r="EZ37" s="131"/>
      <c r="FA37" s="131"/>
      <c r="FB37" s="131"/>
      <c r="FC37" s="131"/>
      <c r="FD37" s="131"/>
      <c r="FE37" s="131"/>
      <c r="FF37" s="131"/>
      <c r="FG37" s="131"/>
      <c r="FH37" s="131"/>
      <c r="FI37" s="131"/>
      <c r="FJ37" s="131"/>
      <c r="FK37" s="131"/>
      <c r="FL37" s="131"/>
      <c r="FM37" s="131"/>
      <c r="FN37" s="131"/>
      <c r="FO37" s="131"/>
      <c r="FP37" s="131"/>
      <c r="FQ37" s="131"/>
      <c r="FR37" s="131"/>
      <c r="FS37" s="131"/>
      <c r="FT37" s="131"/>
      <c r="FU37" s="131"/>
      <c r="FV37" s="131"/>
      <c r="FW37" s="131"/>
      <c r="FX37" s="131"/>
      <c r="FY37" s="131"/>
      <c r="FZ37" s="131"/>
      <c r="GA37" s="131"/>
      <c r="GB37" s="131"/>
      <c r="GC37" s="131"/>
      <c r="GD37" s="131"/>
      <c r="GE37" s="131"/>
      <c r="GF37" s="131"/>
      <c r="GG37" s="131"/>
      <c r="GH37" s="131"/>
      <c r="GI37" s="131"/>
      <c r="GJ37" s="131"/>
      <c r="GK37" s="131"/>
      <c r="GL37" s="131"/>
      <c r="GM37" s="131"/>
      <c r="GN37" s="131"/>
      <c r="GO37" s="131"/>
      <c r="GP37" s="131"/>
      <c r="GQ37" s="131"/>
      <c r="GR37" s="131"/>
      <c r="GS37" s="131"/>
      <c r="GT37" s="131"/>
      <c r="GU37" s="131"/>
      <c r="GV37" s="131"/>
      <c r="GW37" s="131"/>
      <c r="GX37" s="131"/>
      <c r="GY37" s="131"/>
      <c r="GZ37" s="131"/>
      <c r="HA37" s="131"/>
      <c r="HB37" s="131"/>
      <c r="HC37" s="131"/>
      <c r="HD37" s="131"/>
      <c r="HE37" s="131"/>
      <c r="HF37" s="131"/>
      <c r="HG37" s="131"/>
      <c r="HH37" s="131"/>
      <c r="HI37" s="131"/>
      <c r="HJ37" s="131"/>
      <c r="HK37" s="131"/>
      <c r="HL37" s="131"/>
      <c r="HO37" s="131"/>
      <c r="HP37" s="131"/>
      <c r="HQ37" s="131"/>
      <c r="HR37" s="131"/>
    </row>
    <row r="38" spans="1:229" ht="15" thickBot="1" x14ac:dyDescent="0.4">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1"/>
      <c r="AQ38" s="131"/>
      <c r="AR38" s="131"/>
      <c r="AS38" s="131"/>
      <c r="AT38" s="131"/>
      <c r="AU38" s="131"/>
      <c r="AV38" s="131"/>
      <c r="AW38" s="131"/>
      <c r="AX38" s="131"/>
      <c r="AY38" s="131"/>
      <c r="AZ38" s="131"/>
      <c r="BA38" s="131"/>
      <c r="BB38" s="131"/>
      <c r="BC38" s="131"/>
      <c r="BD38" s="131"/>
      <c r="BE38" s="131"/>
      <c r="BF38" s="131"/>
      <c r="BG38" s="131"/>
      <c r="BH38" s="131"/>
      <c r="BI38" s="131"/>
      <c r="BJ38" s="131"/>
      <c r="BK38" s="131"/>
      <c r="BL38" s="131"/>
      <c r="BM38" s="131"/>
      <c r="BN38" s="131"/>
      <c r="BO38" s="131"/>
      <c r="BP38" s="131"/>
      <c r="BQ38" s="131"/>
      <c r="BR38" s="131"/>
      <c r="BS38" s="131"/>
      <c r="BT38" s="131"/>
      <c r="BU38" s="131"/>
      <c r="BV38" s="131"/>
      <c r="BW38" s="131"/>
      <c r="BX38" s="131"/>
      <c r="BY38" s="131"/>
      <c r="BZ38" s="131"/>
      <c r="CA38" s="131"/>
      <c r="CB38" s="131"/>
      <c r="CC38" s="131"/>
      <c r="CD38" s="131"/>
      <c r="CE38" s="131"/>
      <c r="CF38" s="131"/>
      <c r="CG38" s="131"/>
      <c r="CH38" s="131"/>
      <c r="CI38" s="131"/>
      <c r="CJ38" s="131"/>
      <c r="CK38" s="131"/>
      <c r="CL38" s="131"/>
      <c r="CM38" s="131"/>
      <c r="CN38" s="131"/>
      <c r="CO38" s="131"/>
      <c r="CP38" s="131"/>
      <c r="CQ38" s="131"/>
      <c r="CR38" s="131"/>
      <c r="CS38" s="131"/>
      <c r="CT38" s="131"/>
      <c r="CU38" s="131"/>
      <c r="CV38" s="131"/>
      <c r="CW38" s="131"/>
      <c r="CX38" s="131"/>
      <c r="CY38" s="131"/>
      <c r="CZ38" s="131"/>
      <c r="DA38" s="131"/>
      <c r="DB38" s="131"/>
      <c r="DC38" s="131"/>
      <c r="DD38" s="131"/>
      <c r="DE38" s="131"/>
      <c r="DF38" s="131"/>
      <c r="DG38" s="131"/>
      <c r="DH38" s="131"/>
      <c r="DI38" s="131"/>
      <c r="DJ38" s="131"/>
      <c r="DK38" s="131"/>
      <c r="DL38" s="131"/>
      <c r="DM38" s="131"/>
      <c r="DN38" s="131"/>
      <c r="DO38" s="131"/>
      <c r="DP38" s="131"/>
      <c r="DQ38" s="131"/>
      <c r="DR38" s="131"/>
      <c r="DS38" s="131"/>
      <c r="DT38" s="131"/>
      <c r="DU38" s="131"/>
      <c r="DV38" s="131"/>
      <c r="DW38" s="131"/>
      <c r="DX38" s="131"/>
      <c r="DY38" s="131"/>
      <c r="DZ38" s="131"/>
      <c r="EA38" s="131"/>
      <c r="EB38" s="131"/>
      <c r="EC38" s="131"/>
      <c r="ED38" s="131"/>
      <c r="EE38" s="131"/>
      <c r="EF38" s="131"/>
      <c r="EG38" s="131"/>
      <c r="EH38" s="131"/>
      <c r="EI38" s="131"/>
      <c r="EJ38" s="131"/>
      <c r="EK38" s="131"/>
      <c r="EL38" s="131"/>
      <c r="EM38" s="131"/>
      <c r="EN38" s="131"/>
      <c r="EO38" s="131"/>
      <c r="EP38" s="131"/>
      <c r="EQ38" s="131"/>
      <c r="ER38" s="131"/>
      <c r="ES38" s="131"/>
      <c r="ET38" s="131"/>
      <c r="EU38" s="131"/>
      <c r="EV38" s="131"/>
      <c r="EW38" s="131"/>
      <c r="EX38" s="131"/>
      <c r="EY38" s="131"/>
      <c r="EZ38" s="131"/>
      <c r="FA38" s="131"/>
      <c r="FB38" s="131"/>
      <c r="FC38" s="131"/>
      <c r="FD38" s="131"/>
      <c r="FE38" s="131"/>
      <c r="FF38" s="131"/>
      <c r="FG38" s="131"/>
      <c r="FH38" s="131"/>
      <c r="FI38" s="131"/>
      <c r="FJ38" s="131"/>
      <c r="FK38" s="131"/>
      <c r="FL38" s="131"/>
      <c r="FM38" s="131"/>
      <c r="FN38" s="131"/>
      <c r="FO38" s="131"/>
      <c r="FP38" s="131"/>
      <c r="FQ38" s="131"/>
      <c r="FR38" s="131"/>
      <c r="FS38" s="131"/>
      <c r="FT38" s="131"/>
      <c r="FU38" s="131"/>
      <c r="FV38" s="131"/>
      <c r="FW38" s="131"/>
      <c r="FX38" s="131"/>
      <c r="FY38" s="131"/>
      <c r="FZ38" s="131"/>
      <c r="GA38" s="131"/>
      <c r="GB38" s="131"/>
      <c r="GC38" s="131"/>
      <c r="GD38" s="131"/>
      <c r="GE38" s="131"/>
      <c r="GF38" s="131"/>
      <c r="GG38" s="131"/>
      <c r="GH38" s="131"/>
      <c r="GI38" s="131"/>
      <c r="GJ38" s="131"/>
      <c r="GK38" s="131"/>
      <c r="GL38" s="131"/>
      <c r="GM38" s="131"/>
      <c r="GN38" s="131"/>
      <c r="GO38" s="131"/>
      <c r="GP38" s="131"/>
      <c r="GQ38" s="131"/>
      <c r="GR38" s="131"/>
      <c r="GS38" s="131"/>
      <c r="GT38" s="131"/>
      <c r="GU38" s="131"/>
      <c r="GV38" s="131"/>
      <c r="GW38" s="131"/>
      <c r="GX38" s="131"/>
      <c r="GY38" s="131"/>
      <c r="GZ38" s="131"/>
      <c r="HA38" s="131"/>
      <c r="HB38" s="131"/>
      <c r="HC38" s="131"/>
      <c r="HD38" s="131"/>
      <c r="HE38" s="131"/>
      <c r="HF38" s="131"/>
      <c r="HG38" s="131"/>
      <c r="HH38" s="131"/>
      <c r="HI38" s="131"/>
      <c r="HJ38" s="131"/>
      <c r="HK38" s="131"/>
      <c r="HL38" s="131"/>
      <c r="HO38" s="131"/>
      <c r="HP38" s="131"/>
      <c r="HQ38" s="131"/>
      <c r="HR38" s="131"/>
    </row>
    <row r="39" spans="1:229" ht="15" thickBot="1" x14ac:dyDescent="0.4">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c r="AA39" s="131"/>
      <c r="AB39" s="131"/>
      <c r="AC39" s="131"/>
      <c r="AD39" s="131"/>
      <c r="AE39" s="131"/>
      <c r="AF39" s="131"/>
      <c r="AG39" s="131"/>
      <c r="AH39" s="131"/>
      <c r="AI39" s="131"/>
      <c r="AJ39" s="131"/>
      <c r="AK39" s="131"/>
      <c r="AL39" s="131"/>
      <c r="AM39" s="131"/>
      <c r="AN39" s="131"/>
      <c r="AO39" s="131"/>
      <c r="AP39" s="131"/>
      <c r="AQ39" s="131"/>
      <c r="AR39" s="131"/>
      <c r="AS39" s="131"/>
      <c r="AT39" s="131"/>
      <c r="AU39" s="131"/>
      <c r="AV39" s="131"/>
      <c r="AW39" s="131"/>
      <c r="AX39" s="131"/>
      <c r="AY39" s="131"/>
      <c r="AZ39" s="131"/>
      <c r="BA39" s="131"/>
      <c r="BB39" s="131"/>
      <c r="BC39" s="131"/>
      <c r="BD39" s="131"/>
      <c r="BE39" s="131"/>
      <c r="BF39" s="131"/>
      <c r="BG39" s="131"/>
      <c r="BH39" s="131"/>
      <c r="BI39" s="131"/>
      <c r="BJ39" s="131"/>
      <c r="BK39" s="131"/>
      <c r="BL39" s="131"/>
      <c r="BM39" s="131"/>
      <c r="BN39" s="131"/>
      <c r="BO39" s="131"/>
      <c r="BP39" s="131"/>
      <c r="BQ39" s="131"/>
      <c r="BR39" s="131"/>
      <c r="BS39" s="131"/>
      <c r="BT39" s="131"/>
      <c r="BU39" s="131"/>
      <c r="BV39" s="131"/>
      <c r="BW39" s="131"/>
      <c r="BX39" s="131"/>
      <c r="BY39" s="131"/>
      <c r="BZ39" s="131"/>
      <c r="CA39" s="131"/>
      <c r="CB39" s="131"/>
      <c r="CC39" s="131"/>
      <c r="CD39" s="131"/>
      <c r="CE39" s="131"/>
      <c r="CF39" s="131"/>
      <c r="CG39" s="131"/>
      <c r="CH39" s="131"/>
      <c r="CI39" s="131"/>
      <c r="CJ39" s="131"/>
      <c r="CK39" s="131"/>
      <c r="CL39" s="131"/>
      <c r="CM39" s="131"/>
      <c r="CN39" s="131"/>
      <c r="CO39" s="131"/>
      <c r="CP39" s="131"/>
      <c r="CQ39" s="131"/>
      <c r="CR39" s="131"/>
      <c r="CS39" s="131"/>
      <c r="CT39" s="131"/>
      <c r="CU39" s="131"/>
      <c r="CV39" s="131"/>
      <c r="CW39" s="131"/>
      <c r="CX39" s="131"/>
      <c r="CY39" s="131"/>
      <c r="CZ39" s="131"/>
      <c r="DA39" s="131"/>
      <c r="DB39" s="131"/>
      <c r="DC39" s="131"/>
      <c r="DD39" s="131"/>
      <c r="DE39" s="131"/>
      <c r="DF39" s="131"/>
      <c r="DG39" s="131"/>
      <c r="DH39" s="131"/>
      <c r="DI39" s="131"/>
      <c r="DJ39" s="131"/>
      <c r="DK39" s="131"/>
      <c r="DL39" s="131"/>
      <c r="DM39" s="131"/>
      <c r="DN39" s="131"/>
      <c r="DO39" s="131"/>
      <c r="DP39" s="131"/>
      <c r="DQ39" s="131"/>
      <c r="DR39" s="131"/>
      <c r="DS39" s="131"/>
      <c r="DT39" s="131"/>
      <c r="DU39" s="131"/>
      <c r="DV39" s="131"/>
      <c r="DW39" s="131"/>
      <c r="DX39" s="131"/>
      <c r="DY39" s="131"/>
      <c r="DZ39" s="131"/>
      <c r="EA39" s="131"/>
      <c r="EB39" s="131"/>
      <c r="EC39" s="131"/>
      <c r="ED39" s="131"/>
      <c r="EE39" s="131"/>
      <c r="EF39" s="131"/>
      <c r="EG39" s="131"/>
      <c r="EH39" s="131"/>
      <c r="EI39" s="131"/>
      <c r="EJ39" s="131"/>
      <c r="EK39" s="131"/>
      <c r="EL39" s="131"/>
      <c r="EM39" s="131"/>
      <c r="EN39" s="131"/>
      <c r="EO39" s="131"/>
      <c r="EP39" s="131"/>
      <c r="EQ39" s="131"/>
      <c r="ER39" s="131"/>
      <c r="ES39" s="131"/>
      <c r="ET39" s="131"/>
      <c r="EU39" s="131"/>
      <c r="EV39" s="131"/>
      <c r="EW39" s="131"/>
      <c r="EX39" s="131"/>
      <c r="EY39" s="131"/>
      <c r="EZ39" s="131"/>
      <c r="FA39" s="131"/>
      <c r="FB39" s="131"/>
      <c r="FC39" s="131"/>
      <c r="FD39" s="131"/>
      <c r="FE39" s="131"/>
      <c r="FF39" s="131"/>
      <c r="FG39" s="131"/>
      <c r="FH39" s="131"/>
      <c r="FI39" s="131"/>
      <c r="FJ39" s="131"/>
      <c r="FK39" s="131"/>
      <c r="FL39" s="131"/>
      <c r="FM39" s="131"/>
      <c r="FN39" s="131"/>
      <c r="FO39" s="131"/>
      <c r="FP39" s="131"/>
      <c r="FQ39" s="131"/>
      <c r="FR39" s="131"/>
      <c r="FS39" s="131"/>
      <c r="FT39" s="131"/>
      <c r="FU39" s="131"/>
      <c r="FV39" s="131"/>
      <c r="FW39" s="131"/>
      <c r="FX39" s="131"/>
      <c r="FY39" s="131"/>
      <c r="FZ39" s="131"/>
      <c r="GA39" s="131"/>
      <c r="GB39" s="131"/>
      <c r="GC39" s="131"/>
      <c r="GD39" s="131"/>
      <c r="GE39" s="131"/>
      <c r="GF39" s="131"/>
      <c r="GG39" s="131"/>
      <c r="GH39" s="131"/>
      <c r="GI39" s="131"/>
      <c r="GJ39" s="131"/>
      <c r="GK39" s="131"/>
      <c r="GL39" s="131"/>
      <c r="GM39" s="131"/>
      <c r="GN39" s="131"/>
      <c r="GO39" s="131"/>
      <c r="GP39" s="131"/>
      <c r="GQ39" s="131"/>
      <c r="GR39" s="131"/>
      <c r="GS39" s="131"/>
      <c r="GT39" s="131"/>
      <c r="GU39" s="131"/>
      <c r="GV39" s="131"/>
      <c r="GW39" s="131"/>
      <c r="GX39" s="131"/>
      <c r="GY39" s="131"/>
      <c r="GZ39" s="131"/>
      <c r="HA39" s="131"/>
      <c r="HB39" s="131"/>
      <c r="HC39" s="131"/>
      <c r="HD39" s="131"/>
      <c r="HE39" s="131"/>
      <c r="HF39" s="131"/>
      <c r="HG39" s="131"/>
      <c r="HH39" s="131"/>
      <c r="HI39" s="131"/>
      <c r="HJ39" s="131"/>
      <c r="HK39" s="131"/>
      <c r="HL39" s="131"/>
      <c r="HO39" s="131"/>
      <c r="HP39" s="131"/>
      <c r="HQ39" s="131"/>
      <c r="HR39" s="131"/>
    </row>
    <row r="40" spans="1:229" ht="15" thickBot="1" x14ac:dyDescent="0.4">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c r="Z40" s="131"/>
      <c r="AA40" s="131"/>
      <c r="AB40" s="131"/>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1"/>
      <c r="BF40" s="131"/>
      <c r="BG40" s="131"/>
      <c r="BH40" s="131"/>
      <c r="BI40" s="131"/>
      <c r="BJ40" s="131"/>
      <c r="BK40" s="131"/>
      <c r="BL40" s="131"/>
      <c r="BM40" s="131"/>
      <c r="BN40" s="131"/>
      <c r="BO40" s="131"/>
      <c r="BP40" s="131"/>
      <c r="BQ40" s="131"/>
      <c r="BR40" s="131"/>
      <c r="BS40" s="131"/>
      <c r="BT40" s="131"/>
      <c r="BU40" s="131"/>
      <c r="BV40" s="131"/>
      <c r="BW40" s="131"/>
      <c r="BX40" s="131"/>
      <c r="BY40" s="131"/>
      <c r="BZ40" s="131"/>
      <c r="CA40" s="131"/>
      <c r="CB40" s="131"/>
      <c r="CC40" s="131"/>
      <c r="CD40" s="131"/>
      <c r="CE40" s="131"/>
      <c r="CF40" s="131"/>
      <c r="CG40" s="131"/>
      <c r="CH40" s="131"/>
      <c r="CI40" s="131"/>
      <c r="CJ40" s="131"/>
      <c r="CK40" s="131"/>
      <c r="CL40" s="131"/>
      <c r="CM40" s="131"/>
      <c r="CN40" s="131"/>
      <c r="CO40" s="131"/>
      <c r="CP40" s="131"/>
      <c r="CQ40" s="131"/>
      <c r="CR40" s="131"/>
      <c r="CS40" s="131"/>
      <c r="CT40" s="131"/>
      <c r="CU40" s="131"/>
      <c r="CV40" s="131"/>
      <c r="CW40" s="131"/>
      <c r="CX40" s="131"/>
      <c r="CY40" s="131"/>
      <c r="CZ40" s="131"/>
      <c r="DA40" s="131"/>
      <c r="DB40" s="131"/>
      <c r="DC40" s="131"/>
      <c r="DD40" s="131"/>
      <c r="DE40" s="131"/>
      <c r="DF40" s="131"/>
      <c r="DG40" s="131"/>
      <c r="DH40" s="131"/>
      <c r="DI40" s="131"/>
      <c r="DJ40" s="131"/>
      <c r="DK40" s="131"/>
      <c r="DL40" s="131"/>
      <c r="DM40" s="131"/>
      <c r="DN40" s="131"/>
      <c r="DO40" s="131"/>
      <c r="DP40" s="131"/>
      <c r="DQ40" s="131"/>
      <c r="DR40" s="131"/>
      <c r="DS40" s="131"/>
      <c r="DT40" s="131"/>
      <c r="DU40" s="131"/>
      <c r="DV40" s="131"/>
      <c r="DW40" s="131"/>
      <c r="DX40" s="131"/>
      <c r="DY40" s="131"/>
      <c r="DZ40" s="131"/>
      <c r="EA40" s="131"/>
      <c r="EB40" s="131"/>
      <c r="EC40" s="131"/>
      <c r="ED40" s="131"/>
      <c r="EE40" s="131"/>
      <c r="EF40" s="131"/>
      <c r="EG40" s="131"/>
      <c r="EH40" s="131"/>
      <c r="EI40" s="131"/>
      <c r="EJ40" s="131"/>
      <c r="EK40" s="131"/>
      <c r="EL40" s="131"/>
      <c r="EM40" s="131"/>
      <c r="EN40" s="131"/>
      <c r="EO40" s="131"/>
      <c r="EP40" s="131"/>
      <c r="EQ40" s="131"/>
      <c r="ER40" s="131"/>
      <c r="ES40" s="131"/>
      <c r="ET40" s="131"/>
      <c r="EU40" s="131"/>
      <c r="EV40" s="131"/>
      <c r="EW40" s="131"/>
      <c r="EX40" s="131"/>
      <c r="EY40" s="131"/>
      <c r="EZ40" s="131"/>
      <c r="FA40" s="131"/>
      <c r="FB40" s="131"/>
      <c r="FC40" s="131"/>
      <c r="FD40" s="131"/>
      <c r="FE40" s="131"/>
      <c r="FF40" s="131"/>
      <c r="FG40" s="131"/>
      <c r="FH40" s="131"/>
      <c r="FI40" s="131"/>
      <c r="FJ40" s="131"/>
      <c r="FK40" s="131"/>
      <c r="FL40" s="131"/>
      <c r="FM40" s="131"/>
      <c r="FN40" s="131"/>
      <c r="FO40" s="131"/>
      <c r="FP40" s="131"/>
      <c r="FQ40" s="131"/>
      <c r="FR40" s="131"/>
      <c r="FS40" s="131"/>
      <c r="FT40" s="131"/>
      <c r="FU40" s="131"/>
      <c r="FV40" s="131"/>
      <c r="FW40" s="131"/>
      <c r="FX40" s="131"/>
      <c r="FY40" s="131"/>
      <c r="FZ40" s="131"/>
      <c r="GA40" s="131"/>
      <c r="GB40" s="131"/>
      <c r="GC40" s="131"/>
      <c r="GD40" s="131"/>
      <c r="GE40" s="131"/>
      <c r="GF40" s="131"/>
      <c r="GG40" s="131"/>
      <c r="GH40" s="131"/>
      <c r="GI40" s="131"/>
      <c r="GJ40" s="131"/>
      <c r="GK40" s="131"/>
      <c r="GL40" s="131"/>
      <c r="GM40" s="131"/>
      <c r="GN40" s="131"/>
      <c r="GO40" s="131"/>
      <c r="GP40" s="131"/>
      <c r="GQ40" s="131"/>
      <c r="GR40" s="131"/>
      <c r="GS40" s="131"/>
      <c r="GT40" s="131"/>
      <c r="GU40" s="131"/>
      <c r="GV40" s="131"/>
      <c r="GW40" s="131"/>
      <c r="GX40" s="131"/>
      <c r="GY40" s="131"/>
      <c r="GZ40" s="131"/>
      <c r="HA40" s="131"/>
      <c r="HB40" s="131"/>
      <c r="HC40" s="131"/>
      <c r="HD40" s="131"/>
      <c r="HE40" s="131"/>
      <c r="HF40" s="131"/>
      <c r="HG40" s="131"/>
      <c r="HH40" s="131"/>
      <c r="HI40" s="131"/>
      <c r="HJ40" s="131"/>
      <c r="HK40" s="131"/>
      <c r="HL40" s="131"/>
      <c r="HO40" s="131"/>
      <c r="HP40" s="131"/>
      <c r="HQ40" s="131"/>
      <c r="HR40" s="131"/>
    </row>
    <row r="41" spans="1:229" ht="15" thickBot="1" x14ac:dyDescent="0.4">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1"/>
      <c r="BF41" s="131"/>
      <c r="BG41" s="131"/>
      <c r="BH41" s="131"/>
      <c r="BI41" s="131"/>
      <c r="BJ41" s="131"/>
      <c r="BK41" s="131"/>
      <c r="BL41" s="131"/>
      <c r="BM41" s="131"/>
      <c r="BN41" s="131"/>
      <c r="BO41" s="131"/>
      <c r="BP41" s="131"/>
      <c r="BQ41" s="131"/>
      <c r="BR41" s="131"/>
      <c r="BS41" s="131"/>
      <c r="BT41" s="131"/>
      <c r="BU41" s="131"/>
      <c r="BV41" s="131"/>
      <c r="BW41" s="131"/>
      <c r="BX41" s="131"/>
      <c r="BY41" s="131"/>
      <c r="BZ41" s="131"/>
      <c r="CA41" s="131"/>
      <c r="CB41" s="131"/>
      <c r="CC41" s="131"/>
      <c r="CD41" s="131"/>
      <c r="CE41" s="131"/>
      <c r="CF41" s="131"/>
      <c r="CG41" s="131"/>
      <c r="CH41" s="131"/>
      <c r="CI41" s="131"/>
      <c r="CJ41" s="131"/>
      <c r="CK41" s="131"/>
      <c r="CL41" s="131"/>
      <c r="CM41" s="131"/>
      <c r="CN41" s="131"/>
      <c r="CO41" s="131"/>
      <c r="CP41" s="131"/>
      <c r="CQ41" s="131"/>
      <c r="CR41" s="131"/>
      <c r="CS41" s="131"/>
      <c r="CT41" s="131"/>
      <c r="CU41" s="131"/>
      <c r="CV41" s="131"/>
      <c r="CW41" s="131"/>
      <c r="CX41" s="131"/>
      <c r="CY41" s="131"/>
      <c r="CZ41" s="131"/>
      <c r="DA41" s="131"/>
      <c r="DB41" s="131"/>
      <c r="DC41" s="131"/>
      <c r="DD41" s="131"/>
      <c r="DE41" s="131"/>
      <c r="DF41" s="131"/>
      <c r="DG41" s="131"/>
      <c r="DH41" s="131"/>
      <c r="DI41" s="131"/>
      <c r="DJ41" s="131"/>
      <c r="DK41" s="131"/>
      <c r="DL41" s="131"/>
      <c r="DM41" s="131"/>
      <c r="DN41" s="131"/>
      <c r="DO41" s="131"/>
      <c r="DP41" s="131"/>
      <c r="DQ41" s="131"/>
      <c r="DR41" s="131"/>
      <c r="DS41" s="131"/>
      <c r="DT41" s="131"/>
      <c r="DU41" s="131"/>
      <c r="DV41" s="131"/>
      <c r="DW41" s="131"/>
      <c r="DX41" s="131"/>
      <c r="DY41" s="131"/>
      <c r="DZ41" s="131"/>
      <c r="EA41" s="131"/>
      <c r="EB41" s="131"/>
      <c r="EC41" s="131"/>
      <c r="ED41" s="131"/>
      <c r="EE41" s="131"/>
      <c r="EF41" s="131"/>
      <c r="EG41" s="131"/>
      <c r="EH41" s="131"/>
      <c r="EI41" s="131"/>
      <c r="EJ41" s="131"/>
      <c r="EK41" s="131"/>
      <c r="EL41" s="131"/>
      <c r="EM41" s="131"/>
      <c r="EN41" s="131"/>
      <c r="EO41" s="131"/>
      <c r="EP41" s="131"/>
      <c r="EQ41" s="131"/>
      <c r="ER41" s="131"/>
      <c r="ES41" s="131"/>
      <c r="ET41" s="131"/>
      <c r="EU41" s="131"/>
      <c r="EV41" s="131"/>
      <c r="EW41" s="131"/>
      <c r="EX41" s="131"/>
      <c r="EY41" s="131"/>
      <c r="EZ41" s="131"/>
      <c r="FA41" s="131"/>
      <c r="FB41" s="131"/>
      <c r="FC41" s="131"/>
      <c r="FD41" s="131"/>
      <c r="FE41" s="131"/>
      <c r="FF41" s="131"/>
      <c r="FG41" s="131"/>
      <c r="FH41" s="131"/>
      <c r="FI41" s="131"/>
      <c r="FJ41" s="131"/>
      <c r="FK41" s="131"/>
      <c r="FL41" s="131"/>
      <c r="FM41" s="131"/>
      <c r="FN41" s="131"/>
      <c r="FO41" s="131"/>
      <c r="FP41" s="131"/>
      <c r="FQ41" s="131"/>
      <c r="FR41" s="131"/>
      <c r="FS41" s="131"/>
      <c r="FT41" s="131"/>
      <c r="FU41" s="131"/>
      <c r="FV41" s="131"/>
      <c r="FW41" s="131"/>
      <c r="FX41" s="131"/>
      <c r="FY41" s="131"/>
      <c r="FZ41" s="131"/>
      <c r="GA41" s="131"/>
      <c r="GB41" s="131"/>
      <c r="GC41" s="131"/>
      <c r="GD41" s="131"/>
      <c r="GE41" s="131"/>
      <c r="GF41" s="131"/>
      <c r="GG41" s="131"/>
      <c r="GH41" s="131"/>
      <c r="GI41" s="131"/>
      <c r="GJ41" s="131"/>
      <c r="GK41" s="131"/>
      <c r="GL41" s="131"/>
      <c r="GM41" s="131"/>
      <c r="GN41" s="131"/>
      <c r="GO41" s="131"/>
      <c r="GP41" s="131"/>
      <c r="GQ41" s="131"/>
      <c r="GR41" s="131"/>
      <c r="GS41" s="131"/>
      <c r="GT41" s="131"/>
      <c r="GU41" s="131"/>
      <c r="GV41" s="131"/>
      <c r="GW41" s="131"/>
      <c r="GX41" s="131"/>
      <c r="GY41" s="131"/>
      <c r="GZ41" s="131"/>
      <c r="HA41" s="131"/>
      <c r="HB41" s="131"/>
      <c r="HC41" s="131"/>
      <c r="HD41" s="131"/>
      <c r="HE41" s="131"/>
      <c r="HF41" s="131"/>
      <c r="HG41" s="131"/>
      <c r="HH41" s="131"/>
      <c r="HI41" s="131"/>
      <c r="HJ41" s="131"/>
      <c r="HK41" s="131"/>
      <c r="HL41" s="131"/>
      <c r="HO41" s="131"/>
      <c r="HP41" s="131"/>
      <c r="HQ41" s="131"/>
      <c r="HR41" s="131"/>
    </row>
    <row r="42" spans="1:229" ht="15" thickBot="1" x14ac:dyDescent="0.4">
      <c r="A42" s="131"/>
      <c r="B42" s="131"/>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1"/>
      <c r="BF42" s="131"/>
      <c r="BG42" s="131"/>
      <c r="BH42" s="131"/>
      <c r="BI42" s="131"/>
      <c r="BJ42" s="131"/>
      <c r="BK42" s="131"/>
      <c r="BL42" s="131"/>
      <c r="BM42" s="131"/>
      <c r="BN42" s="131"/>
      <c r="BO42" s="131"/>
      <c r="BP42" s="131"/>
      <c r="BQ42" s="131"/>
      <c r="BR42" s="131"/>
      <c r="BS42" s="131"/>
      <c r="BT42" s="131"/>
      <c r="BU42" s="131"/>
      <c r="BV42" s="131"/>
      <c r="BW42" s="131"/>
      <c r="BX42" s="131"/>
      <c r="BY42" s="131"/>
      <c r="BZ42" s="131"/>
      <c r="CA42" s="131"/>
      <c r="CB42" s="131"/>
      <c r="CC42" s="131"/>
      <c r="CD42" s="131"/>
      <c r="CE42" s="131"/>
      <c r="CF42" s="131"/>
      <c r="CG42" s="131"/>
      <c r="CH42" s="131"/>
      <c r="CI42" s="131"/>
      <c r="CJ42" s="131"/>
      <c r="CK42" s="131"/>
      <c r="CL42" s="131"/>
      <c r="CM42" s="131"/>
      <c r="CN42" s="131"/>
      <c r="CO42" s="131"/>
      <c r="CP42" s="131"/>
      <c r="CQ42" s="131"/>
      <c r="CR42" s="131"/>
      <c r="CS42" s="131"/>
      <c r="CT42" s="131"/>
      <c r="CU42" s="131"/>
      <c r="CV42" s="131"/>
      <c r="CW42" s="131"/>
      <c r="CX42" s="131"/>
      <c r="CY42" s="131"/>
      <c r="CZ42" s="131"/>
      <c r="DA42" s="131"/>
      <c r="DB42" s="131"/>
      <c r="DC42" s="131"/>
      <c r="DD42" s="131"/>
      <c r="DE42" s="131"/>
      <c r="DF42" s="131"/>
      <c r="DG42" s="131"/>
      <c r="DH42" s="131"/>
      <c r="DI42" s="131"/>
      <c r="DJ42" s="131"/>
      <c r="DK42" s="131"/>
      <c r="DL42" s="131"/>
      <c r="DM42" s="131"/>
      <c r="DN42" s="131"/>
      <c r="DO42" s="131"/>
      <c r="DP42" s="131"/>
      <c r="DQ42" s="131"/>
      <c r="DR42" s="131"/>
      <c r="DS42" s="131"/>
      <c r="DT42" s="131"/>
      <c r="DU42" s="131"/>
      <c r="DV42" s="131"/>
      <c r="DW42" s="131"/>
      <c r="DX42" s="131"/>
      <c r="DY42" s="131"/>
      <c r="DZ42" s="131"/>
      <c r="EA42" s="131"/>
      <c r="EB42" s="131"/>
      <c r="EC42" s="131"/>
      <c r="ED42" s="131"/>
      <c r="EE42" s="131"/>
      <c r="EF42" s="131"/>
      <c r="EG42" s="131"/>
      <c r="EH42" s="131"/>
      <c r="EI42" s="131"/>
      <c r="EJ42" s="131"/>
      <c r="EK42" s="131"/>
      <c r="EL42" s="131"/>
      <c r="EM42" s="131"/>
      <c r="EN42" s="131"/>
      <c r="EO42" s="131"/>
      <c r="EP42" s="131"/>
      <c r="EQ42" s="131"/>
      <c r="ER42" s="131"/>
      <c r="ES42" s="131"/>
      <c r="ET42" s="131"/>
      <c r="EU42" s="131"/>
      <c r="EV42" s="131"/>
      <c r="EW42" s="131"/>
      <c r="EX42" s="131"/>
      <c r="EY42" s="131"/>
      <c r="EZ42" s="131"/>
      <c r="FA42" s="131"/>
      <c r="FB42" s="131"/>
      <c r="FC42" s="131"/>
      <c r="FD42" s="131"/>
      <c r="FE42" s="131"/>
      <c r="FF42" s="131"/>
      <c r="FG42" s="131"/>
      <c r="FH42" s="131"/>
      <c r="FI42" s="131"/>
      <c r="FJ42" s="131"/>
      <c r="FK42" s="131"/>
      <c r="FL42" s="131"/>
      <c r="FM42" s="131"/>
      <c r="FN42" s="131"/>
      <c r="FO42" s="131"/>
      <c r="FP42" s="131"/>
      <c r="FQ42" s="131"/>
      <c r="FR42" s="131"/>
      <c r="FS42" s="131"/>
      <c r="FT42" s="131"/>
      <c r="FU42" s="131"/>
      <c r="FV42" s="131"/>
      <c r="FW42" s="131"/>
      <c r="FX42" s="131"/>
      <c r="FY42" s="131"/>
      <c r="FZ42" s="131"/>
      <c r="GA42" s="131"/>
      <c r="GB42" s="131"/>
      <c r="GC42" s="131"/>
      <c r="GD42" s="131"/>
      <c r="GE42" s="131"/>
      <c r="GF42" s="131"/>
      <c r="GG42" s="131"/>
      <c r="GH42" s="131"/>
      <c r="GI42" s="131"/>
      <c r="GJ42" s="131"/>
      <c r="GK42" s="131"/>
      <c r="GL42" s="131"/>
      <c r="GM42" s="131"/>
      <c r="GN42" s="131"/>
      <c r="GO42" s="131"/>
      <c r="GP42" s="131"/>
      <c r="GQ42" s="131"/>
      <c r="GR42" s="131"/>
      <c r="GS42" s="131"/>
      <c r="GT42" s="131"/>
      <c r="GU42" s="131"/>
      <c r="GV42" s="131"/>
      <c r="GW42" s="131"/>
      <c r="GX42" s="131"/>
      <c r="GY42" s="131"/>
      <c r="GZ42" s="131"/>
      <c r="HA42" s="131"/>
      <c r="HB42" s="131"/>
      <c r="HC42" s="131"/>
      <c r="HD42" s="131"/>
      <c r="HE42" s="131"/>
      <c r="HF42" s="131"/>
      <c r="HG42" s="131"/>
      <c r="HH42" s="131"/>
      <c r="HI42" s="131"/>
      <c r="HJ42" s="131"/>
      <c r="HK42" s="131"/>
      <c r="HL42" s="131"/>
      <c r="HO42" s="131"/>
      <c r="HP42" s="131"/>
      <c r="HQ42" s="131"/>
      <c r="HR42" s="131"/>
    </row>
    <row r="43" spans="1:229" ht="15" thickBot="1" x14ac:dyDescent="0.4">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1"/>
      <c r="BF43" s="131"/>
      <c r="BG43" s="131"/>
      <c r="BH43" s="131"/>
      <c r="BI43" s="131"/>
      <c r="BJ43" s="131"/>
      <c r="BK43" s="131"/>
      <c r="BL43" s="131"/>
      <c r="BM43" s="131"/>
      <c r="BN43" s="131"/>
      <c r="BO43" s="131"/>
      <c r="BP43" s="131"/>
      <c r="BQ43" s="131"/>
      <c r="BR43" s="131"/>
      <c r="BS43" s="131"/>
      <c r="BT43" s="131"/>
      <c r="BU43" s="131"/>
      <c r="BV43" s="131"/>
      <c r="BW43" s="131"/>
      <c r="BX43" s="131"/>
      <c r="BY43" s="131"/>
      <c r="BZ43" s="131"/>
      <c r="CA43" s="131"/>
      <c r="CB43" s="131"/>
      <c r="CC43" s="131"/>
      <c r="CD43" s="131"/>
      <c r="CE43" s="131"/>
      <c r="CF43" s="131"/>
      <c r="CG43" s="131"/>
      <c r="CH43" s="131"/>
      <c r="CI43" s="131"/>
      <c r="CJ43" s="131"/>
      <c r="CK43" s="131"/>
      <c r="CL43" s="131"/>
      <c r="CM43" s="131"/>
      <c r="CN43" s="131"/>
      <c r="CO43" s="131"/>
      <c r="CP43" s="131"/>
      <c r="CQ43" s="131"/>
      <c r="CR43" s="131"/>
      <c r="CS43" s="131"/>
      <c r="CT43" s="131"/>
      <c r="CU43" s="131"/>
      <c r="CV43" s="131"/>
      <c r="CW43" s="131"/>
      <c r="CX43" s="131"/>
      <c r="CY43" s="131"/>
      <c r="CZ43" s="131"/>
      <c r="DA43" s="131"/>
      <c r="DB43" s="131"/>
      <c r="DC43" s="131"/>
      <c r="DD43" s="131"/>
      <c r="DE43" s="131"/>
      <c r="DF43" s="131"/>
      <c r="DG43" s="131"/>
      <c r="DH43" s="131"/>
      <c r="DI43" s="131"/>
      <c r="DJ43" s="131"/>
      <c r="DK43" s="131"/>
      <c r="DL43" s="131"/>
      <c r="DM43" s="131"/>
      <c r="DN43" s="131"/>
      <c r="DO43" s="131"/>
      <c r="DP43" s="131"/>
      <c r="DQ43" s="131"/>
      <c r="DR43" s="131"/>
      <c r="DS43" s="131"/>
      <c r="DT43" s="131"/>
      <c r="DU43" s="131"/>
      <c r="DV43" s="131"/>
      <c r="DW43" s="131"/>
      <c r="DX43" s="131"/>
      <c r="DY43" s="131"/>
      <c r="DZ43" s="131"/>
      <c r="EA43" s="131"/>
      <c r="EB43" s="131"/>
      <c r="EC43" s="131"/>
      <c r="ED43" s="131"/>
      <c r="EE43" s="131"/>
      <c r="EF43" s="131"/>
      <c r="EG43" s="131"/>
      <c r="EH43" s="131"/>
      <c r="EI43" s="131"/>
      <c r="EJ43" s="131"/>
      <c r="EK43" s="131"/>
      <c r="EL43" s="131"/>
      <c r="EM43" s="131"/>
      <c r="EN43" s="131"/>
      <c r="EO43" s="131"/>
      <c r="EP43" s="131"/>
      <c r="EQ43" s="131"/>
      <c r="ER43" s="131"/>
      <c r="ES43" s="131"/>
      <c r="ET43" s="131"/>
      <c r="EU43" s="131"/>
      <c r="EV43" s="131"/>
      <c r="EW43" s="131"/>
      <c r="EX43" s="131"/>
      <c r="EY43" s="131"/>
      <c r="EZ43" s="131"/>
      <c r="FA43" s="131"/>
      <c r="FB43" s="131"/>
      <c r="FC43" s="131"/>
      <c r="FD43" s="131"/>
      <c r="FE43" s="131"/>
      <c r="FF43" s="131"/>
      <c r="FG43" s="131"/>
      <c r="FH43" s="131"/>
      <c r="FI43" s="131"/>
      <c r="FJ43" s="131"/>
      <c r="FK43" s="131"/>
      <c r="FL43" s="131"/>
      <c r="FM43" s="131"/>
      <c r="FN43" s="131"/>
      <c r="FO43" s="131"/>
      <c r="FP43" s="131"/>
      <c r="FQ43" s="131"/>
      <c r="FR43" s="131"/>
      <c r="FS43" s="131"/>
      <c r="FT43" s="131"/>
      <c r="FU43" s="131"/>
      <c r="FV43" s="131"/>
      <c r="FW43" s="131"/>
      <c r="FX43" s="131"/>
      <c r="FY43" s="131"/>
      <c r="FZ43" s="131"/>
      <c r="GA43" s="131"/>
      <c r="GB43" s="131"/>
      <c r="GC43" s="131"/>
      <c r="GD43" s="131"/>
      <c r="GE43" s="131"/>
      <c r="GF43" s="131"/>
      <c r="GG43" s="131"/>
      <c r="GH43" s="131"/>
      <c r="GI43" s="131"/>
      <c r="GJ43" s="131"/>
      <c r="GK43" s="131"/>
      <c r="GL43" s="131"/>
      <c r="GM43" s="131"/>
      <c r="GN43" s="131"/>
      <c r="GO43" s="131"/>
      <c r="GP43" s="131"/>
      <c r="GQ43" s="131"/>
      <c r="GR43" s="131"/>
      <c r="GS43" s="131"/>
      <c r="GT43" s="131"/>
      <c r="GU43" s="131"/>
      <c r="GV43" s="131"/>
      <c r="GW43" s="131"/>
      <c r="GX43" s="131"/>
      <c r="GY43" s="131"/>
      <c r="GZ43" s="131"/>
      <c r="HA43" s="131"/>
      <c r="HB43" s="131"/>
      <c r="HC43" s="131"/>
      <c r="HD43" s="131"/>
      <c r="HE43" s="131"/>
      <c r="HF43" s="131"/>
      <c r="HG43" s="131"/>
      <c r="HH43" s="131"/>
      <c r="HI43" s="131"/>
      <c r="HJ43" s="131"/>
      <c r="HK43" s="131"/>
      <c r="HL43" s="131"/>
      <c r="HO43" s="131"/>
      <c r="HP43" s="131"/>
      <c r="HQ43" s="131"/>
      <c r="HR43" s="131"/>
    </row>
    <row r="44" spans="1:229" ht="15" thickBot="1" x14ac:dyDescent="0.4">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1"/>
      <c r="BF44" s="131"/>
      <c r="BG44" s="131"/>
      <c r="BH44" s="131"/>
      <c r="BI44" s="131"/>
      <c r="BJ44" s="131"/>
      <c r="BK44" s="131"/>
      <c r="BL44" s="131"/>
      <c r="BM44" s="131"/>
      <c r="BN44" s="131"/>
      <c r="BO44" s="131"/>
      <c r="BP44" s="131"/>
      <c r="BQ44" s="131"/>
      <c r="BR44" s="131"/>
      <c r="BS44" s="131"/>
      <c r="BT44" s="131"/>
      <c r="BU44" s="131"/>
      <c r="BV44" s="131"/>
      <c r="BW44" s="131"/>
      <c r="BX44" s="131"/>
      <c r="BY44" s="131"/>
      <c r="BZ44" s="131"/>
      <c r="CA44" s="131"/>
      <c r="CB44" s="131"/>
      <c r="CC44" s="131"/>
      <c r="CD44" s="131"/>
      <c r="CE44" s="131"/>
      <c r="CF44" s="131"/>
      <c r="CG44" s="131"/>
      <c r="CH44" s="131"/>
      <c r="CI44" s="131"/>
      <c r="CJ44" s="131"/>
      <c r="CK44" s="131"/>
      <c r="CL44" s="131"/>
      <c r="CM44" s="131"/>
      <c r="CN44" s="131"/>
      <c r="CO44" s="131"/>
      <c r="CP44" s="131"/>
      <c r="CQ44" s="131"/>
      <c r="CR44" s="131"/>
      <c r="CS44" s="131"/>
      <c r="CT44" s="131"/>
      <c r="CU44" s="131"/>
      <c r="CV44" s="131"/>
      <c r="CW44" s="131"/>
      <c r="CX44" s="131"/>
      <c r="CY44" s="131"/>
      <c r="CZ44" s="131"/>
      <c r="DA44" s="131"/>
      <c r="DB44" s="131"/>
      <c r="DC44" s="131"/>
      <c r="DD44" s="131"/>
      <c r="DE44" s="131"/>
      <c r="DF44" s="131"/>
      <c r="DG44" s="131"/>
      <c r="DH44" s="131"/>
      <c r="DI44" s="131"/>
      <c r="DJ44" s="131"/>
      <c r="DK44" s="131"/>
      <c r="DL44" s="131"/>
      <c r="DM44" s="131"/>
      <c r="DN44" s="131"/>
      <c r="DO44" s="131"/>
      <c r="DP44" s="131"/>
      <c r="DQ44" s="131"/>
      <c r="DR44" s="131"/>
      <c r="DS44" s="131"/>
      <c r="DT44" s="131"/>
      <c r="DU44" s="131"/>
      <c r="DV44" s="131"/>
      <c r="DW44" s="131"/>
      <c r="DX44" s="131"/>
      <c r="DY44" s="131"/>
      <c r="DZ44" s="131"/>
      <c r="EA44" s="131"/>
      <c r="EB44" s="131"/>
      <c r="EC44" s="131"/>
      <c r="ED44" s="131"/>
      <c r="EE44" s="131"/>
      <c r="EF44" s="131"/>
      <c r="EG44" s="131"/>
      <c r="EH44" s="131"/>
      <c r="EI44" s="131"/>
      <c r="EJ44" s="131"/>
      <c r="EK44" s="131"/>
      <c r="EL44" s="131"/>
      <c r="EM44" s="131"/>
      <c r="EN44" s="131"/>
      <c r="EO44" s="131"/>
      <c r="EP44" s="131"/>
      <c r="EQ44" s="131"/>
      <c r="ER44" s="131"/>
      <c r="ES44" s="131"/>
      <c r="ET44" s="131"/>
      <c r="EU44" s="131"/>
      <c r="EV44" s="131"/>
      <c r="EW44" s="131"/>
      <c r="EX44" s="131"/>
      <c r="EY44" s="131"/>
      <c r="EZ44" s="131"/>
      <c r="FA44" s="131"/>
      <c r="FB44" s="131"/>
      <c r="FC44" s="131"/>
      <c r="FD44" s="131"/>
      <c r="FE44" s="131"/>
      <c r="FF44" s="131"/>
      <c r="FG44" s="131"/>
      <c r="FH44" s="131"/>
      <c r="FI44" s="131"/>
      <c r="FJ44" s="131"/>
      <c r="FK44" s="131"/>
      <c r="FL44" s="131"/>
      <c r="FM44" s="131"/>
      <c r="FN44" s="131"/>
      <c r="FO44" s="131"/>
      <c r="FP44" s="131"/>
      <c r="FQ44" s="131"/>
      <c r="FR44" s="131"/>
      <c r="FS44" s="131"/>
      <c r="FT44" s="131"/>
      <c r="FU44" s="131"/>
      <c r="FV44" s="131"/>
      <c r="FW44" s="131"/>
      <c r="FX44" s="131"/>
      <c r="FY44" s="131"/>
      <c r="FZ44" s="131"/>
      <c r="GA44" s="131"/>
      <c r="GB44" s="131"/>
      <c r="GC44" s="131"/>
      <c r="GD44" s="131"/>
      <c r="GE44" s="131"/>
      <c r="GF44" s="131"/>
      <c r="GG44" s="131"/>
      <c r="GH44" s="131"/>
      <c r="GI44" s="131"/>
      <c r="GJ44" s="131"/>
      <c r="GK44" s="131"/>
      <c r="GL44" s="131"/>
      <c r="GM44" s="131"/>
      <c r="GN44" s="131"/>
      <c r="GO44" s="131"/>
      <c r="GP44" s="131"/>
      <c r="GQ44" s="131"/>
      <c r="GR44" s="131"/>
      <c r="GS44" s="131"/>
      <c r="GT44" s="131"/>
      <c r="GU44" s="131"/>
      <c r="GV44" s="131"/>
      <c r="GW44" s="131"/>
      <c r="GX44" s="131"/>
      <c r="GY44" s="131"/>
      <c r="GZ44" s="131"/>
      <c r="HA44" s="131"/>
      <c r="HB44" s="131"/>
      <c r="HC44" s="131"/>
      <c r="HD44" s="131"/>
      <c r="HE44" s="131"/>
      <c r="HF44" s="131"/>
      <c r="HG44" s="131"/>
      <c r="HH44" s="131"/>
      <c r="HI44" s="131"/>
      <c r="HJ44" s="131"/>
      <c r="HK44" s="131"/>
      <c r="HL44" s="131"/>
      <c r="HO44" s="131"/>
      <c r="HP44" s="131"/>
      <c r="HQ44" s="131"/>
      <c r="HR44" s="131"/>
    </row>
    <row r="45" spans="1:229" ht="15" thickBot="1" x14ac:dyDescent="0.4">
      <c r="A45" s="131"/>
      <c r="B45" s="131"/>
      <c r="C45" s="131"/>
      <c r="D45" s="131"/>
      <c r="E45" s="131"/>
      <c r="F45" s="131"/>
      <c r="G45" s="131"/>
      <c r="H45" s="131"/>
      <c r="I45" s="131"/>
      <c r="J45" s="131"/>
      <c r="K45" s="131"/>
      <c r="L45" s="131"/>
      <c r="M45" s="131"/>
      <c r="N45" s="131"/>
      <c r="O45" s="131"/>
      <c r="P45" s="131"/>
      <c r="Q45" s="131"/>
      <c r="R45" s="131"/>
      <c r="S45" s="131"/>
      <c r="T45" s="131"/>
      <c r="U45" s="131"/>
      <c r="V45" s="131"/>
      <c r="W45" s="131"/>
      <c r="X45" s="131"/>
      <c r="Y45" s="131"/>
      <c r="Z45" s="131"/>
      <c r="AA45" s="131"/>
      <c r="AB45" s="131"/>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1"/>
      <c r="BF45" s="131"/>
      <c r="BG45" s="131"/>
      <c r="BH45" s="131"/>
      <c r="BI45" s="131"/>
      <c r="BJ45" s="131"/>
      <c r="BK45" s="131"/>
      <c r="BL45" s="131"/>
      <c r="BM45" s="131"/>
      <c r="BN45" s="131"/>
      <c r="BO45" s="131"/>
      <c r="BP45" s="131"/>
      <c r="BQ45" s="131"/>
      <c r="BR45" s="131"/>
      <c r="BS45" s="131"/>
      <c r="BT45" s="131"/>
      <c r="BU45" s="131"/>
      <c r="BV45" s="131"/>
      <c r="BW45" s="131"/>
      <c r="BX45" s="131"/>
      <c r="BY45" s="131"/>
      <c r="BZ45" s="131"/>
      <c r="CA45" s="131"/>
      <c r="CB45" s="131"/>
      <c r="CC45" s="131"/>
      <c r="CD45" s="131"/>
      <c r="CE45" s="131"/>
      <c r="CF45" s="131"/>
      <c r="CG45" s="131"/>
      <c r="CH45" s="131"/>
      <c r="CI45" s="131"/>
      <c r="CJ45" s="131"/>
      <c r="CK45" s="131"/>
      <c r="CL45" s="131"/>
      <c r="CM45" s="131"/>
      <c r="CN45" s="131"/>
      <c r="CO45" s="131"/>
      <c r="CP45" s="131"/>
      <c r="CQ45" s="131"/>
      <c r="CR45" s="131"/>
      <c r="CS45" s="131"/>
      <c r="CT45" s="131"/>
      <c r="CU45" s="131"/>
      <c r="CV45" s="131"/>
      <c r="CW45" s="131"/>
      <c r="CX45" s="131"/>
      <c r="CY45" s="131"/>
      <c r="CZ45" s="131"/>
      <c r="DA45" s="131"/>
      <c r="DB45" s="131"/>
      <c r="DC45" s="131"/>
      <c r="DD45" s="131"/>
      <c r="DE45" s="131"/>
      <c r="DF45" s="131"/>
      <c r="DG45" s="131"/>
      <c r="DH45" s="131"/>
      <c r="DI45" s="131"/>
      <c r="DJ45" s="131"/>
      <c r="DK45" s="131"/>
      <c r="DL45" s="131"/>
      <c r="DM45" s="131"/>
      <c r="DN45" s="131"/>
      <c r="DO45" s="131"/>
      <c r="DP45" s="131"/>
      <c r="DQ45" s="131"/>
      <c r="DR45" s="131"/>
      <c r="DS45" s="131"/>
      <c r="DT45" s="131"/>
      <c r="DU45" s="131"/>
      <c r="DV45" s="131"/>
      <c r="DW45" s="131"/>
      <c r="DX45" s="131"/>
      <c r="DY45" s="131"/>
      <c r="DZ45" s="131"/>
      <c r="EA45" s="131"/>
      <c r="EB45" s="131"/>
      <c r="EC45" s="131"/>
      <c r="ED45" s="131"/>
      <c r="EE45" s="131"/>
      <c r="EF45" s="131"/>
      <c r="EG45" s="131"/>
      <c r="EH45" s="131"/>
      <c r="EI45" s="131"/>
      <c r="EJ45" s="131"/>
      <c r="EK45" s="131"/>
      <c r="EL45" s="131"/>
      <c r="EM45" s="131"/>
      <c r="EN45" s="131"/>
      <c r="EO45" s="131"/>
      <c r="EP45" s="131"/>
      <c r="EQ45" s="131"/>
      <c r="ER45" s="131"/>
      <c r="ES45" s="131"/>
      <c r="ET45" s="131"/>
      <c r="EU45" s="131"/>
      <c r="EV45" s="131"/>
      <c r="EW45" s="131"/>
      <c r="EX45" s="131"/>
      <c r="EY45" s="131"/>
      <c r="EZ45" s="131"/>
      <c r="FA45" s="131"/>
      <c r="FB45" s="131"/>
      <c r="FC45" s="131"/>
      <c r="FD45" s="131"/>
      <c r="FE45" s="131"/>
      <c r="FF45" s="131"/>
      <c r="FG45" s="131"/>
      <c r="FH45" s="131"/>
      <c r="FI45" s="131"/>
      <c r="FJ45" s="131"/>
      <c r="FK45" s="131"/>
      <c r="FL45" s="131"/>
      <c r="FM45" s="131"/>
      <c r="FN45" s="131"/>
      <c r="FO45" s="131"/>
      <c r="FP45" s="131"/>
      <c r="FQ45" s="131"/>
      <c r="FR45" s="131"/>
      <c r="FS45" s="131"/>
      <c r="FT45" s="131"/>
      <c r="FU45" s="131"/>
      <c r="FV45" s="131"/>
      <c r="FW45" s="131"/>
      <c r="FX45" s="131"/>
      <c r="FY45" s="131"/>
      <c r="FZ45" s="131"/>
      <c r="GA45" s="131"/>
      <c r="GB45" s="131"/>
      <c r="GC45" s="131"/>
      <c r="GD45" s="131"/>
      <c r="GE45" s="131"/>
      <c r="GF45" s="131"/>
      <c r="GG45" s="131"/>
      <c r="GH45" s="131"/>
      <c r="GI45" s="131"/>
      <c r="GJ45" s="131"/>
      <c r="GK45" s="131"/>
      <c r="GL45" s="131"/>
      <c r="GM45" s="131"/>
      <c r="GN45" s="131"/>
      <c r="GO45" s="131"/>
      <c r="GP45" s="131"/>
      <c r="GQ45" s="131"/>
      <c r="GR45" s="131"/>
      <c r="GS45" s="131"/>
      <c r="GT45" s="131"/>
      <c r="GU45" s="131"/>
      <c r="GV45" s="131"/>
      <c r="GW45" s="131"/>
      <c r="GX45" s="131"/>
      <c r="GY45" s="131"/>
      <c r="GZ45" s="131"/>
      <c r="HA45" s="131"/>
      <c r="HB45" s="131"/>
      <c r="HC45" s="131"/>
      <c r="HD45" s="131"/>
      <c r="HE45" s="131"/>
      <c r="HF45" s="131"/>
      <c r="HG45" s="131"/>
      <c r="HH45" s="131"/>
      <c r="HI45" s="131"/>
      <c r="HJ45" s="131"/>
      <c r="HK45" s="131"/>
      <c r="HL45" s="131"/>
      <c r="HO45" s="131"/>
      <c r="HP45" s="131"/>
      <c r="HQ45" s="131"/>
      <c r="HR45" s="131"/>
    </row>
    <row r="46" spans="1:229" ht="15" thickBot="1" x14ac:dyDescent="0.4">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31"/>
      <c r="AK46" s="131"/>
      <c r="AL46" s="131"/>
      <c r="AM46" s="131"/>
      <c r="AN46" s="131"/>
      <c r="AO46" s="131"/>
      <c r="AP46" s="131"/>
      <c r="AQ46" s="131"/>
      <c r="AR46" s="131"/>
      <c r="AS46" s="131"/>
      <c r="AT46" s="131"/>
      <c r="AU46" s="131"/>
      <c r="AV46" s="131"/>
      <c r="AW46" s="131"/>
      <c r="AX46" s="131"/>
      <c r="AY46" s="131"/>
      <c r="AZ46" s="131"/>
      <c r="BA46" s="131"/>
      <c r="BB46" s="131"/>
      <c r="BC46" s="131"/>
      <c r="BD46" s="131"/>
      <c r="BE46" s="131"/>
      <c r="BF46" s="131"/>
      <c r="BG46" s="131"/>
      <c r="BH46" s="131"/>
      <c r="BI46" s="131"/>
      <c r="BJ46" s="131"/>
      <c r="BK46" s="131"/>
      <c r="BL46" s="131"/>
      <c r="BM46" s="131"/>
      <c r="BN46" s="131"/>
      <c r="BO46" s="131"/>
      <c r="BP46" s="131"/>
      <c r="BQ46" s="131"/>
      <c r="BR46" s="131"/>
      <c r="BS46" s="131"/>
      <c r="BT46" s="131"/>
      <c r="BU46" s="131"/>
      <c r="BV46" s="131"/>
      <c r="BW46" s="131"/>
      <c r="BX46" s="131"/>
      <c r="BY46" s="131"/>
      <c r="BZ46" s="131"/>
      <c r="CA46" s="131"/>
      <c r="CB46" s="131"/>
      <c r="CC46" s="131"/>
      <c r="CD46" s="131"/>
      <c r="CE46" s="131"/>
      <c r="CF46" s="131"/>
      <c r="CG46" s="131"/>
      <c r="CH46" s="131"/>
      <c r="CI46" s="131"/>
      <c r="CJ46" s="131"/>
      <c r="CK46" s="131"/>
      <c r="CL46" s="131"/>
      <c r="CM46" s="131"/>
      <c r="CN46" s="131"/>
      <c r="CO46" s="131"/>
      <c r="CP46" s="131"/>
      <c r="CQ46" s="131"/>
      <c r="CR46" s="131"/>
      <c r="CS46" s="131"/>
      <c r="CT46" s="131"/>
      <c r="CU46" s="131"/>
      <c r="CV46" s="131"/>
      <c r="CW46" s="131"/>
      <c r="CX46" s="131"/>
      <c r="CY46" s="131"/>
      <c r="CZ46" s="131"/>
      <c r="DA46" s="131"/>
      <c r="DB46" s="131"/>
      <c r="DC46" s="131"/>
      <c r="DD46" s="131"/>
      <c r="DE46" s="131"/>
      <c r="DF46" s="131"/>
      <c r="DG46" s="131"/>
      <c r="DH46" s="131"/>
      <c r="DI46" s="131"/>
      <c r="DJ46" s="131"/>
      <c r="DK46" s="131"/>
      <c r="DL46" s="131"/>
      <c r="DM46" s="131"/>
      <c r="DN46" s="131"/>
      <c r="DO46" s="131"/>
      <c r="DP46" s="131"/>
      <c r="DQ46" s="131"/>
      <c r="DR46" s="131"/>
      <c r="DS46" s="131"/>
      <c r="DT46" s="131"/>
      <c r="DU46" s="131"/>
      <c r="DV46" s="131"/>
      <c r="DW46" s="131"/>
      <c r="DX46" s="131"/>
      <c r="DY46" s="131"/>
      <c r="DZ46" s="131"/>
      <c r="EA46" s="131"/>
      <c r="EB46" s="131"/>
      <c r="EC46" s="131"/>
      <c r="ED46" s="131"/>
      <c r="EE46" s="131"/>
      <c r="EF46" s="131"/>
      <c r="EG46" s="131"/>
      <c r="EH46" s="131"/>
      <c r="EI46" s="131"/>
      <c r="EJ46" s="131"/>
      <c r="EK46" s="131"/>
      <c r="EL46" s="131"/>
      <c r="EM46" s="131"/>
      <c r="EN46" s="131"/>
      <c r="EO46" s="131"/>
      <c r="EP46" s="131"/>
      <c r="EQ46" s="131"/>
      <c r="ER46" s="131"/>
      <c r="ES46" s="131"/>
      <c r="ET46" s="131"/>
      <c r="EU46" s="131"/>
      <c r="EV46" s="131"/>
      <c r="EW46" s="131"/>
      <c r="EX46" s="131"/>
      <c r="EY46" s="131"/>
      <c r="EZ46" s="131"/>
      <c r="FA46" s="131"/>
      <c r="FB46" s="131"/>
      <c r="FC46" s="131"/>
      <c r="FD46" s="131"/>
      <c r="FE46" s="131"/>
      <c r="FF46" s="131"/>
      <c r="FG46" s="131"/>
      <c r="FH46" s="131"/>
      <c r="FI46" s="131"/>
      <c r="FJ46" s="131"/>
      <c r="FK46" s="131"/>
      <c r="FL46" s="131"/>
      <c r="FM46" s="131"/>
      <c r="FN46" s="131"/>
      <c r="FO46" s="131"/>
      <c r="FP46" s="131"/>
      <c r="FQ46" s="131"/>
      <c r="FR46" s="131"/>
      <c r="FS46" s="131"/>
      <c r="FT46" s="131"/>
      <c r="FU46" s="131"/>
      <c r="FV46" s="131"/>
      <c r="FW46" s="131"/>
      <c r="FX46" s="131"/>
      <c r="FY46" s="131"/>
      <c r="FZ46" s="131"/>
      <c r="GA46" s="131"/>
      <c r="GB46" s="131"/>
      <c r="GC46" s="131"/>
      <c r="GD46" s="131"/>
      <c r="GE46" s="131"/>
      <c r="GF46" s="131"/>
      <c r="GG46" s="131"/>
      <c r="GH46" s="131"/>
      <c r="GI46" s="131"/>
      <c r="GJ46" s="131"/>
      <c r="GK46" s="131"/>
      <c r="GL46" s="131"/>
      <c r="GM46" s="131"/>
      <c r="GN46" s="131"/>
      <c r="GO46" s="131"/>
      <c r="GP46" s="131"/>
      <c r="GQ46" s="131"/>
      <c r="GR46" s="131"/>
      <c r="GS46" s="131"/>
      <c r="GT46" s="131"/>
      <c r="GU46" s="131"/>
      <c r="GV46" s="131"/>
      <c r="GW46" s="131"/>
      <c r="GX46" s="131"/>
      <c r="GY46" s="131"/>
      <c r="GZ46" s="131"/>
      <c r="HA46" s="131"/>
      <c r="HB46" s="131"/>
      <c r="HC46" s="131"/>
      <c r="HD46" s="131"/>
      <c r="HE46" s="131"/>
      <c r="HF46" s="131"/>
      <c r="HG46" s="131"/>
      <c r="HH46" s="131"/>
      <c r="HI46" s="131"/>
      <c r="HJ46" s="131"/>
      <c r="HK46" s="131"/>
      <c r="HL46" s="131"/>
      <c r="HO46" s="131"/>
      <c r="HP46" s="131"/>
      <c r="HQ46" s="131"/>
      <c r="HR46" s="131"/>
    </row>
    <row r="47" spans="1:229" ht="15" thickBot="1" x14ac:dyDescent="0.4">
      <c r="A47" s="131"/>
      <c r="B47" s="131"/>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31"/>
      <c r="AK47" s="131"/>
      <c r="AL47" s="131"/>
      <c r="AM47" s="131"/>
      <c r="AN47" s="131"/>
      <c r="AO47" s="131"/>
      <c r="AP47" s="131"/>
      <c r="AQ47" s="131"/>
      <c r="AR47" s="131"/>
      <c r="AS47" s="131"/>
      <c r="AT47" s="131"/>
      <c r="AU47" s="131"/>
      <c r="AV47" s="131"/>
      <c r="AW47" s="131"/>
      <c r="AX47" s="131"/>
      <c r="AY47" s="131"/>
      <c r="AZ47" s="131"/>
      <c r="BA47" s="131"/>
      <c r="BB47" s="131"/>
      <c r="BC47" s="131"/>
      <c r="BD47" s="131"/>
      <c r="BE47" s="131"/>
      <c r="BF47" s="131"/>
      <c r="BG47" s="131"/>
      <c r="BH47" s="131"/>
      <c r="BI47" s="131"/>
      <c r="BJ47" s="131"/>
      <c r="BK47" s="131"/>
      <c r="BL47" s="131"/>
      <c r="BM47" s="131"/>
      <c r="BN47" s="131"/>
      <c r="BO47" s="131"/>
      <c r="BP47" s="131"/>
      <c r="BQ47" s="131"/>
      <c r="BR47" s="131"/>
      <c r="BS47" s="131"/>
      <c r="BT47" s="131"/>
      <c r="BU47" s="131"/>
      <c r="BV47" s="131"/>
      <c r="BW47" s="131"/>
      <c r="BX47" s="131"/>
      <c r="BY47" s="131"/>
      <c r="BZ47" s="131"/>
      <c r="CA47" s="131"/>
      <c r="CB47" s="131"/>
      <c r="CC47" s="131"/>
      <c r="CD47" s="131"/>
      <c r="CE47" s="131"/>
      <c r="CF47" s="131"/>
      <c r="CG47" s="131"/>
      <c r="CH47" s="131"/>
      <c r="CI47" s="131"/>
      <c r="CJ47" s="131"/>
      <c r="CK47" s="131"/>
      <c r="CL47" s="131"/>
      <c r="CM47" s="131"/>
      <c r="CN47" s="131"/>
      <c r="CO47" s="131"/>
      <c r="CP47" s="131"/>
      <c r="CQ47" s="131"/>
      <c r="CR47" s="131"/>
      <c r="CS47" s="131"/>
      <c r="CT47" s="131"/>
      <c r="CU47" s="131"/>
      <c r="CV47" s="131"/>
      <c r="CW47" s="131"/>
      <c r="CX47" s="131"/>
      <c r="CY47" s="131"/>
      <c r="CZ47" s="131"/>
      <c r="DA47" s="131"/>
      <c r="DB47" s="131"/>
      <c r="DC47" s="131"/>
      <c r="DD47" s="131"/>
      <c r="DE47" s="131"/>
      <c r="DF47" s="131"/>
      <c r="DG47" s="131"/>
      <c r="DH47" s="131"/>
      <c r="DI47" s="131"/>
      <c r="DJ47" s="131"/>
      <c r="DK47" s="131"/>
      <c r="DL47" s="131"/>
      <c r="DM47" s="131"/>
      <c r="DN47" s="131"/>
      <c r="DO47" s="131"/>
      <c r="DP47" s="131"/>
      <c r="DQ47" s="131"/>
      <c r="DR47" s="131"/>
      <c r="DS47" s="131"/>
      <c r="DT47" s="131"/>
      <c r="DU47" s="131"/>
      <c r="DV47" s="131"/>
      <c r="DW47" s="131"/>
      <c r="DX47" s="131"/>
      <c r="DY47" s="131"/>
      <c r="DZ47" s="131"/>
      <c r="EA47" s="131"/>
      <c r="EB47" s="131"/>
      <c r="EC47" s="131"/>
      <c r="ED47" s="131"/>
      <c r="EE47" s="131"/>
      <c r="EF47" s="131"/>
      <c r="EG47" s="131"/>
      <c r="EH47" s="131"/>
      <c r="EI47" s="131"/>
      <c r="EJ47" s="131"/>
      <c r="EK47" s="131"/>
      <c r="EL47" s="131"/>
      <c r="EM47" s="131"/>
      <c r="EN47" s="131"/>
      <c r="EO47" s="131"/>
      <c r="EP47" s="131"/>
      <c r="EQ47" s="131"/>
      <c r="ER47" s="131"/>
      <c r="ES47" s="131"/>
      <c r="ET47" s="131"/>
      <c r="EU47" s="131"/>
      <c r="EV47" s="131"/>
      <c r="EW47" s="131"/>
      <c r="EX47" s="131"/>
      <c r="EY47" s="131"/>
      <c r="EZ47" s="131"/>
      <c r="FA47" s="131"/>
      <c r="FB47" s="131"/>
      <c r="FC47" s="131"/>
      <c r="FD47" s="131"/>
      <c r="FE47" s="131"/>
      <c r="FF47" s="131"/>
      <c r="FG47" s="131"/>
      <c r="FH47" s="131"/>
      <c r="FI47" s="131"/>
      <c r="FJ47" s="131"/>
      <c r="FK47" s="131"/>
      <c r="FL47" s="131"/>
      <c r="FM47" s="131"/>
      <c r="FN47" s="131"/>
      <c r="FO47" s="131"/>
      <c r="FP47" s="131"/>
      <c r="FQ47" s="131"/>
      <c r="FR47" s="131"/>
      <c r="FS47" s="131"/>
      <c r="FT47" s="131"/>
      <c r="FU47" s="131"/>
      <c r="FV47" s="131"/>
      <c r="FW47" s="131"/>
      <c r="FX47" s="131"/>
      <c r="FY47" s="131"/>
      <c r="FZ47" s="131"/>
      <c r="GA47" s="131"/>
      <c r="GB47" s="131"/>
      <c r="GC47" s="131"/>
      <c r="GD47" s="131"/>
      <c r="GE47" s="131"/>
      <c r="GF47" s="131"/>
      <c r="GG47" s="131"/>
      <c r="GH47" s="131"/>
      <c r="GI47" s="131"/>
      <c r="GJ47" s="131"/>
      <c r="GK47" s="131"/>
      <c r="GL47" s="131"/>
      <c r="GM47" s="131"/>
      <c r="GN47" s="131"/>
      <c r="GO47" s="131"/>
      <c r="GP47" s="131"/>
      <c r="GQ47" s="131"/>
      <c r="GR47" s="131"/>
      <c r="GS47" s="131"/>
      <c r="GT47" s="131"/>
      <c r="GU47" s="131"/>
      <c r="GV47" s="131"/>
      <c r="GW47" s="131"/>
      <c r="GX47" s="131"/>
      <c r="GY47" s="131"/>
      <c r="GZ47" s="131"/>
      <c r="HA47" s="131"/>
      <c r="HB47" s="131"/>
      <c r="HC47" s="131"/>
      <c r="HD47" s="131"/>
      <c r="HE47" s="131"/>
      <c r="HF47" s="131"/>
      <c r="HG47" s="131"/>
      <c r="HH47" s="131"/>
      <c r="HI47" s="131"/>
      <c r="HJ47" s="131"/>
      <c r="HK47" s="131"/>
      <c r="HL47" s="131"/>
      <c r="HO47" s="131"/>
      <c r="HP47" s="131"/>
      <c r="HQ47" s="131"/>
      <c r="HR47" s="131"/>
    </row>
    <row r="48" spans="1:229" ht="15" thickBot="1" x14ac:dyDescent="0.4">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c r="AE48" s="131"/>
      <c r="AF48" s="131"/>
      <c r="AG48" s="131"/>
      <c r="AH48" s="131"/>
      <c r="AI48" s="131"/>
      <c r="AJ48" s="131"/>
      <c r="AK48" s="131"/>
      <c r="AL48" s="131"/>
      <c r="AM48" s="131"/>
      <c r="AN48" s="131"/>
      <c r="AO48" s="131"/>
      <c r="AP48" s="131"/>
      <c r="AQ48" s="131"/>
      <c r="AR48" s="131"/>
      <c r="AS48" s="131"/>
      <c r="AT48" s="131"/>
      <c r="AU48" s="131"/>
      <c r="AV48" s="131"/>
      <c r="AW48" s="131"/>
      <c r="AX48" s="131"/>
      <c r="AY48" s="131"/>
      <c r="AZ48" s="131"/>
      <c r="BA48" s="131"/>
      <c r="BB48" s="131"/>
      <c r="BC48" s="131"/>
      <c r="BD48" s="131"/>
      <c r="BE48" s="131"/>
      <c r="BF48" s="131"/>
      <c r="BG48" s="131"/>
      <c r="BH48" s="131"/>
      <c r="BI48" s="131"/>
      <c r="BJ48" s="131"/>
      <c r="BK48" s="131"/>
      <c r="BL48" s="131"/>
      <c r="BM48" s="131"/>
      <c r="BN48" s="131"/>
      <c r="BO48" s="131"/>
      <c r="BP48" s="131"/>
      <c r="BQ48" s="131"/>
      <c r="BR48" s="131"/>
      <c r="BS48" s="131"/>
      <c r="BT48" s="131"/>
      <c r="BU48" s="131"/>
      <c r="BV48" s="131"/>
      <c r="BW48" s="131"/>
      <c r="BX48" s="131"/>
      <c r="BY48" s="131"/>
      <c r="BZ48" s="131"/>
      <c r="CA48" s="131"/>
      <c r="CB48" s="131"/>
      <c r="CC48" s="131"/>
      <c r="CD48" s="131"/>
      <c r="CE48" s="131"/>
      <c r="CF48" s="131"/>
      <c r="CG48" s="131"/>
      <c r="CH48" s="131"/>
      <c r="CI48" s="131"/>
      <c r="CJ48" s="131"/>
      <c r="CK48" s="131"/>
      <c r="CL48" s="131"/>
      <c r="CM48" s="131"/>
      <c r="CN48" s="131"/>
      <c r="CO48" s="131"/>
      <c r="CP48" s="131"/>
      <c r="CQ48" s="131"/>
      <c r="CR48" s="131"/>
      <c r="CS48" s="131"/>
      <c r="CT48" s="131"/>
      <c r="CU48" s="131"/>
      <c r="CV48" s="131"/>
      <c r="CW48" s="131"/>
      <c r="CX48" s="131"/>
      <c r="CY48" s="131"/>
      <c r="CZ48" s="131"/>
      <c r="DA48" s="131"/>
      <c r="DB48" s="131"/>
      <c r="DC48" s="131"/>
      <c r="DD48" s="131"/>
      <c r="DE48" s="131"/>
      <c r="DF48" s="131"/>
      <c r="DG48" s="131"/>
      <c r="DH48" s="131"/>
      <c r="DI48" s="131"/>
      <c r="DJ48" s="131"/>
      <c r="DK48" s="131"/>
      <c r="DL48" s="131"/>
      <c r="DM48" s="131"/>
      <c r="DN48" s="131"/>
      <c r="DO48" s="131"/>
      <c r="DP48" s="131"/>
      <c r="DQ48" s="131"/>
      <c r="DR48" s="131"/>
      <c r="DS48" s="131"/>
      <c r="DT48" s="131"/>
      <c r="DU48" s="131"/>
      <c r="DV48" s="131"/>
      <c r="DW48" s="131"/>
      <c r="DX48" s="131"/>
      <c r="DY48" s="131"/>
      <c r="DZ48" s="131"/>
      <c r="EA48" s="131"/>
      <c r="EB48" s="131"/>
      <c r="EC48" s="131"/>
      <c r="ED48" s="131"/>
      <c r="EE48" s="131"/>
      <c r="EF48" s="131"/>
      <c r="EG48" s="131"/>
      <c r="EH48" s="131"/>
      <c r="EI48" s="131"/>
      <c r="EJ48" s="131"/>
      <c r="EK48" s="131"/>
      <c r="EL48" s="131"/>
      <c r="EM48" s="131"/>
      <c r="EN48" s="131"/>
      <c r="EO48" s="131"/>
      <c r="EP48" s="131"/>
      <c r="EQ48" s="131"/>
      <c r="ER48" s="131"/>
      <c r="ES48" s="131"/>
      <c r="ET48" s="131"/>
      <c r="EU48" s="131"/>
      <c r="EV48" s="131"/>
      <c r="EW48" s="131"/>
      <c r="EX48" s="131"/>
      <c r="EY48" s="131"/>
      <c r="EZ48" s="131"/>
      <c r="FA48" s="131"/>
      <c r="FB48" s="131"/>
      <c r="FC48" s="131"/>
      <c r="FD48" s="131"/>
      <c r="FE48" s="131"/>
      <c r="FF48" s="131"/>
      <c r="FG48" s="131"/>
      <c r="FH48" s="131"/>
      <c r="FI48" s="131"/>
      <c r="FJ48" s="131"/>
      <c r="FK48" s="131"/>
      <c r="FL48" s="131"/>
      <c r="FM48" s="131"/>
      <c r="FN48" s="131"/>
      <c r="FO48" s="131"/>
      <c r="FP48" s="131"/>
      <c r="FQ48" s="131"/>
      <c r="FR48" s="131"/>
      <c r="FS48" s="131"/>
      <c r="FT48" s="131"/>
      <c r="FU48" s="131"/>
      <c r="FV48" s="131"/>
      <c r="FW48" s="131"/>
      <c r="FX48" s="131"/>
      <c r="FY48" s="131"/>
      <c r="FZ48" s="131"/>
      <c r="GA48" s="131"/>
      <c r="GB48" s="131"/>
      <c r="GC48" s="131"/>
      <c r="GD48" s="131"/>
      <c r="GE48" s="131"/>
      <c r="GF48" s="131"/>
      <c r="GG48" s="131"/>
      <c r="GH48" s="131"/>
      <c r="GI48" s="131"/>
      <c r="GJ48" s="131"/>
      <c r="GK48" s="131"/>
      <c r="GL48" s="131"/>
      <c r="GM48" s="131"/>
      <c r="GN48" s="131"/>
      <c r="GO48" s="131"/>
      <c r="GP48" s="131"/>
      <c r="GQ48" s="131"/>
      <c r="GR48" s="131"/>
      <c r="GS48" s="131"/>
      <c r="GT48" s="131"/>
      <c r="GU48" s="131"/>
      <c r="GV48" s="131"/>
      <c r="GW48" s="131"/>
      <c r="GX48" s="131"/>
      <c r="GY48" s="131"/>
      <c r="GZ48" s="131"/>
      <c r="HA48" s="131"/>
      <c r="HB48" s="131"/>
      <c r="HC48" s="131"/>
      <c r="HD48" s="131"/>
      <c r="HE48" s="131"/>
      <c r="HF48" s="131"/>
      <c r="HG48" s="131"/>
      <c r="HH48" s="131"/>
      <c r="HI48" s="131"/>
      <c r="HJ48" s="131"/>
      <c r="HK48" s="131"/>
      <c r="HL48" s="131"/>
      <c r="HO48" s="131"/>
      <c r="HP48" s="131"/>
      <c r="HQ48" s="131"/>
      <c r="HR48" s="131"/>
    </row>
    <row r="49" spans="1:226" ht="15" thickBot="1" x14ac:dyDescent="0.4">
      <c r="A49" s="131"/>
      <c r="B49" s="131"/>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Z49" s="131"/>
      <c r="AA49" s="131"/>
      <c r="AB49" s="131"/>
      <c r="AC49" s="131"/>
      <c r="AD49" s="131"/>
      <c r="AE49" s="131"/>
      <c r="AF49" s="131"/>
      <c r="AG49" s="131"/>
      <c r="AH49" s="131"/>
      <c r="AI49" s="131"/>
      <c r="AJ49" s="131"/>
      <c r="AK49" s="131"/>
      <c r="AL49" s="131"/>
      <c r="AM49" s="131"/>
      <c r="AN49" s="131"/>
      <c r="AO49" s="131"/>
      <c r="AP49" s="131"/>
      <c r="AQ49" s="131"/>
      <c r="AR49" s="131"/>
      <c r="AS49" s="131"/>
      <c r="AT49" s="131"/>
      <c r="AU49" s="131"/>
      <c r="AV49" s="131"/>
      <c r="AW49" s="131"/>
      <c r="AX49" s="131"/>
      <c r="AY49" s="131"/>
      <c r="AZ49" s="131"/>
      <c r="BA49" s="131"/>
      <c r="BB49" s="131"/>
      <c r="BC49" s="131"/>
      <c r="BD49" s="131"/>
      <c r="BE49" s="131"/>
      <c r="BF49" s="131"/>
      <c r="BG49" s="131"/>
      <c r="BH49" s="131"/>
      <c r="BI49" s="131"/>
      <c r="BJ49" s="131"/>
      <c r="BK49" s="131"/>
      <c r="BL49" s="131"/>
      <c r="BM49" s="131"/>
      <c r="BN49" s="131"/>
      <c r="BO49" s="131"/>
      <c r="BP49" s="131"/>
      <c r="BQ49" s="131"/>
      <c r="BR49" s="131"/>
      <c r="BS49" s="131"/>
      <c r="BT49" s="131"/>
      <c r="BU49" s="131"/>
      <c r="BV49" s="131"/>
      <c r="BW49" s="131"/>
      <c r="BX49" s="131"/>
      <c r="BY49" s="131"/>
      <c r="BZ49" s="131"/>
      <c r="CA49" s="131"/>
      <c r="CB49" s="131"/>
      <c r="CC49" s="131"/>
      <c r="CD49" s="131"/>
      <c r="CE49" s="131"/>
      <c r="CF49" s="131"/>
      <c r="CG49" s="131"/>
      <c r="CH49" s="131"/>
      <c r="CI49" s="131"/>
      <c r="CJ49" s="131"/>
      <c r="CK49" s="131"/>
      <c r="CL49" s="131"/>
      <c r="CM49" s="131"/>
      <c r="CN49" s="131"/>
      <c r="CO49" s="131"/>
      <c r="CP49" s="131"/>
      <c r="CQ49" s="131"/>
      <c r="CR49" s="131"/>
      <c r="CS49" s="131"/>
      <c r="CT49" s="131"/>
      <c r="CU49" s="131"/>
      <c r="CV49" s="131"/>
      <c r="CW49" s="131"/>
      <c r="CX49" s="131"/>
      <c r="CY49" s="131"/>
      <c r="CZ49" s="131"/>
      <c r="DA49" s="131"/>
      <c r="DB49" s="131"/>
      <c r="DC49" s="131"/>
      <c r="DD49" s="131"/>
      <c r="DE49" s="131"/>
      <c r="DF49" s="131"/>
      <c r="DG49" s="131"/>
      <c r="DH49" s="131"/>
      <c r="DI49" s="131"/>
      <c r="DJ49" s="131"/>
      <c r="DK49" s="131"/>
      <c r="DL49" s="131"/>
      <c r="DM49" s="131"/>
      <c r="DN49" s="131"/>
      <c r="DO49" s="131"/>
      <c r="DP49" s="131"/>
      <c r="DQ49" s="131"/>
      <c r="DR49" s="131"/>
      <c r="DS49" s="131"/>
      <c r="DT49" s="131"/>
      <c r="DU49" s="131"/>
      <c r="DV49" s="131"/>
      <c r="DW49" s="131"/>
      <c r="DX49" s="131"/>
      <c r="DY49" s="131"/>
      <c r="DZ49" s="131"/>
      <c r="EA49" s="131"/>
      <c r="EB49" s="131"/>
      <c r="EC49" s="131"/>
      <c r="ED49" s="131"/>
      <c r="EE49" s="131"/>
      <c r="EF49" s="131"/>
      <c r="EG49" s="131"/>
      <c r="EH49" s="131"/>
      <c r="EI49" s="131"/>
      <c r="EJ49" s="131"/>
      <c r="EK49" s="131"/>
      <c r="EL49" s="131"/>
      <c r="EM49" s="131"/>
      <c r="EN49" s="131"/>
      <c r="EO49" s="131"/>
      <c r="EP49" s="131"/>
      <c r="EQ49" s="131"/>
      <c r="ER49" s="131"/>
      <c r="ES49" s="131"/>
      <c r="ET49" s="131"/>
      <c r="EU49" s="131"/>
      <c r="EV49" s="131"/>
      <c r="EW49" s="131"/>
      <c r="EX49" s="131"/>
      <c r="EY49" s="131"/>
      <c r="EZ49" s="131"/>
      <c r="FA49" s="131"/>
      <c r="FB49" s="131"/>
      <c r="FC49" s="131"/>
      <c r="FD49" s="131"/>
      <c r="FE49" s="131"/>
      <c r="FF49" s="131"/>
      <c r="FG49" s="131"/>
      <c r="FH49" s="131"/>
      <c r="FI49" s="131"/>
      <c r="FJ49" s="131"/>
      <c r="FK49" s="131"/>
      <c r="FL49" s="131"/>
      <c r="FM49" s="131"/>
      <c r="FN49" s="131"/>
      <c r="FO49" s="131"/>
      <c r="FP49" s="131"/>
      <c r="FQ49" s="131"/>
      <c r="FR49" s="131"/>
      <c r="FS49" s="131"/>
      <c r="FT49" s="131"/>
      <c r="FU49" s="131"/>
      <c r="FV49" s="131"/>
      <c r="FW49" s="131"/>
      <c r="FX49" s="131"/>
      <c r="FY49" s="131"/>
      <c r="FZ49" s="131"/>
      <c r="GA49" s="131"/>
      <c r="GB49" s="131"/>
      <c r="GC49" s="131"/>
      <c r="GD49" s="131"/>
      <c r="GE49" s="131"/>
      <c r="GF49" s="131"/>
      <c r="GG49" s="131"/>
      <c r="GH49" s="131"/>
      <c r="GI49" s="131"/>
      <c r="GJ49" s="131"/>
      <c r="GK49" s="131"/>
      <c r="GL49" s="131"/>
      <c r="GM49" s="131"/>
      <c r="GN49" s="131"/>
      <c r="GO49" s="131"/>
      <c r="GP49" s="131"/>
      <c r="GQ49" s="131"/>
      <c r="GR49" s="131"/>
      <c r="GS49" s="131"/>
      <c r="GT49" s="131"/>
      <c r="GU49" s="131"/>
      <c r="GV49" s="131"/>
      <c r="GW49" s="131"/>
      <c r="GX49" s="131"/>
      <c r="GY49" s="131"/>
      <c r="GZ49" s="131"/>
      <c r="HA49" s="131"/>
      <c r="HB49" s="131"/>
      <c r="HC49" s="131"/>
      <c r="HD49" s="131"/>
      <c r="HE49" s="131"/>
      <c r="HF49" s="131"/>
      <c r="HG49" s="131"/>
      <c r="HH49" s="131"/>
      <c r="HI49" s="131"/>
      <c r="HJ49" s="131"/>
      <c r="HK49" s="131"/>
      <c r="HL49" s="131"/>
      <c r="HO49" s="131"/>
      <c r="HP49" s="131"/>
      <c r="HQ49" s="131"/>
      <c r="HR49" s="131"/>
    </row>
    <row r="50" spans="1:226" ht="15" thickBot="1" x14ac:dyDescent="0.4">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1"/>
      <c r="AQ50" s="131"/>
      <c r="AR50" s="131"/>
      <c r="AS50" s="131"/>
      <c r="AT50" s="131"/>
      <c r="AU50" s="131"/>
      <c r="AV50" s="131"/>
      <c r="AW50" s="131"/>
      <c r="AX50" s="131"/>
      <c r="AY50" s="131"/>
      <c r="AZ50" s="131"/>
      <c r="BA50" s="131"/>
      <c r="BB50" s="131"/>
      <c r="BC50" s="131"/>
      <c r="BD50" s="131"/>
      <c r="BE50" s="131"/>
      <c r="BF50" s="131"/>
      <c r="BG50" s="131"/>
      <c r="BH50" s="131"/>
      <c r="BI50" s="131"/>
      <c r="BJ50" s="131"/>
      <c r="BK50" s="131"/>
      <c r="BL50" s="131"/>
      <c r="BM50" s="131"/>
      <c r="BN50" s="131"/>
      <c r="BO50" s="131"/>
      <c r="BP50" s="131"/>
      <c r="BQ50" s="131"/>
      <c r="BR50" s="131"/>
      <c r="BS50" s="131"/>
      <c r="BT50" s="131"/>
      <c r="BU50" s="131"/>
      <c r="BV50" s="131"/>
      <c r="BW50" s="131"/>
      <c r="BX50" s="131"/>
      <c r="BY50" s="131"/>
      <c r="BZ50" s="131"/>
      <c r="CA50" s="131"/>
      <c r="CB50" s="131"/>
      <c r="CC50" s="131"/>
      <c r="CD50" s="131"/>
      <c r="CE50" s="131"/>
      <c r="CF50" s="131"/>
      <c r="CG50" s="131"/>
      <c r="CH50" s="131"/>
      <c r="CI50" s="131"/>
      <c r="CJ50" s="131"/>
      <c r="CK50" s="131"/>
      <c r="CL50" s="131"/>
      <c r="CM50" s="131"/>
      <c r="CN50" s="131"/>
      <c r="CO50" s="131"/>
      <c r="CP50" s="131"/>
      <c r="CQ50" s="131"/>
      <c r="CR50" s="131"/>
      <c r="CS50" s="131"/>
      <c r="CT50" s="131"/>
      <c r="CU50" s="131"/>
      <c r="CV50" s="131"/>
      <c r="CW50" s="131"/>
      <c r="CX50" s="131"/>
      <c r="CY50" s="131"/>
      <c r="CZ50" s="131"/>
      <c r="DA50" s="131"/>
      <c r="DB50" s="131"/>
      <c r="DC50" s="131"/>
      <c r="DD50" s="131"/>
      <c r="DE50" s="131"/>
      <c r="DF50" s="131"/>
      <c r="DG50" s="131"/>
      <c r="DH50" s="131"/>
      <c r="DI50" s="131"/>
      <c r="DJ50" s="131"/>
      <c r="DK50" s="131"/>
      <c r="DL50" s="131"/>
      <c r="DM50" s="131"/>
      <c r="DN50" s="131"/>
      <c r="DO50" s="131"/>
      <c r="DP50" s="131"/>
      <c r="DQ50" s="131"/>
      <c r="DR50" s="131"/>
      <c r="DS50" s="131"/>
      <c r="DT50" s="131"/>
      <c r="DU50" s="131"/>
      <c r="DV50" s="131"/>
      <c r="DW50" s="131"/>
      <c r="DX50" s="131"/>
      <c r="DY50" s="131"/>
      <c r="DZ50" s="131"/>
      <c r="EA50" s="131"/>
      <c r="EB50" s="131"/>
      <c r="EC50" s="131"/>
      <c r="ED50" s="131"/>
      <c r="EE50" s="131"/>
      <c r="EF50" s="131"/>
      <c r="EG50" s="131"/>
      <c r="EH50" s="131"/>
      <c r="EI50" s="131"/>
      <c r="EJ50" s="131"/>
      <c r="EK50" s="131"/>
      <c r="EL50" s="131"/>
      <c r="EM50" s="131"/>
      <c r="EN50" s="131"/>
      <c r="EO50" s="131"/>
      <c r="EP50" s="131"/>
      <c r="EQ50" s="131"/>
      <c r="ER50" s="131"/>
      <c r="ES50" s="131"/>
      <c r="ET50" s="131"/>
      <c r="EU50" s="131"/>
      <c r="EV50" s="131"/>
      <c r="EW50" s="131"/>
      <c r="EX50" s="131"/>
      <c r="EY50" s="131"/>
      <c r="EZ50" s="131"/>
      <c r="FA50" s="131"/>
      <c r="FB50" s="131"/>
      <c r="FC50" s="131"/>
      <c r="FD50" s="131"/>
      <c r="FE50" s="131"/>
      <c r="FF50" s="131"/>
      <c r="FG50" s="131"/>
      <c r="FH50" s="131"/>
      <c r="FI50" s="131"/>
      <c r="FJ50" s="131"/>
      <c r="FK50" s="131"/>
      <c r="FL50" s="131"/>
      <c r="FM50" s="131"/>
      <c r="FN50" s="131"/>
      <c r="FO50" s="131"/>
      <c r="FP50" s="131"/>
      <c r="FQ50" s="131"/>
      <c r="FR50" s="131"/>
      <c r="FS50" s="131"/>
      <c r="FT50" s="131"/>
      <c r="FU50" s="131"/>
      <c r="FV50" s="131"/>
      <c r="FW50" s="131"/>
      <c r="FX50" s="131"/>
      <c r="FY50" s="131"/>
      <c r="FZ50" s="131"/>
      <c r="GA50" s="131"/>
      <c r="GB50" s="131"/>
      <c r="GC50" s="131"/>
      <c r="GD50" s="131"/>
      <c r="GE50" s="131"/>
      <c r="GF50" s="131"/>
      <c r="GG50" s="131"/>
      <c r="GH50" s="131"/>
      <c r="GI50" s="131"/>
      <c r="GJ50" s="131"/>
      <c r="GK50" s="131"/>
      <c r="GL50" s="131"/>
      <c r="GM50" s="131"/>
      <c r="GN50" s="131"/>
      <c r="GO50" s="131"/>
      <c r="GP50" s="131"/>
      <c r="GQ50" s="131"/>
      <c r="GR50" s="131"/>
      <c r="GS50" s="131"/>
      <c r="GT50" s="131"/>
      <c r="GU50" s="131"/>
      <c r="GV50" s="131"/>
      <c r="GW50" s="131"/>
      <c r="GX50" s="131"/>
      <c r="GY50" s="131"/>
      <c r="GZ50" s="131"/>
      <c r="HA50" s="131"/>
      <c r="HB50" s="131"/>
      <c r="HC50" s="131"/>
      <c r="HD50" s="131"/>
      <c r="HE50" s="131"/>
      <c r="HF50" s="131"/>
      <c r="HG50" s="131"/>
      <c r="HH50" s="131"/>
      <c r="HI50" s="131"/>
      <c r="HJ50" s="131"/>
      <c r="HK50" s="131"/>
      <c r="HL50" s="131"/>
      <c r="HO50" s="131"/>
      <c r="HP50" s="131"/>
      <c r="HQ50" s="131"/>
      <c r="HR50" s="131"/>
    </row>
    <row r="51" spans="1:226" ht="15" thickBot="1" x14ac:dyDescent="0.4">
      <c r="A51" s="131"/>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1"/>
      <c r="AK51" s="131"/>
      <c r="AL51" s="131"/>
      <c r="AM51" s="131"/>
      <c r="AN51" s="131"/>
      <c r="AO51" s="131"/>
      <c r="AP51" s="131"/>
      <c r="AQ51" s="131"/>
      <c r="AR51" s="131"/>
      <c r="AS51" s="131"/>
      <c r="AT51" s="131"/>
      <c r="AU51" s="131"/>
      <c r="AV51" s="131"/>
      <c r="AW51" s="131"/>
      <c r="AX51" s="131"/>
      <c r="AY51" s="131"/>
      <c r="AZ51" s="131"/>
      <c r="BA51" s="131"/>
      <c r="BB51" s="131"/>
      <c r="BC51" s="131"/>
      <c r="BD51" s="131"/>
      <c r="BE51" s="131"/>
      <c r="BF51" s="131"/>
      <c r="BG51" s="131"/>
      <c r="BH51" s="131"/>
      <c r="BI51" s="131"/>
      <c r="BJ51" s="131"/>
      <c r="BK51" s="131"/>
      <c r="BL51" s="131"/>
      <c r="BM51" s="131"/>
      <c r="BN51" s="131"/>
      <c r="BO51" s="131"/>
      <c r="BP51" s="131"/>
      <c r="BQ51" s="131"/>
      <c r="BR51" s="131"/>
      <c r="BS51" s="131"/>
      <c r="BT51" s="131"/>
      <c r="BU51" s="131"/>
      <c r="BV51" s="131"/>
      <c r="BW51" s="131"/>
      <c r="BX51" s="131"/>
      <c r="BY51" s="131"/>
      <c r="BZ51" s="131"/>
      <c r="CA51" s="131"/>
      <c r="CB51" s="131"/>
      <c r="CC51" s="131"/>
      <c r="CD51" s="131"/>
      <c r="CE51" s="131"/>
      <c r="CF51" s="131"/>
      <c r="CG51" s="131"/>
      <c r="CH51" s="131"/>
      <c r="CI51" s="131"/>
      <c r="CJ51" s="131"/>
      <c r="CK51" s="131"/>
      <c r="CL51" s="131"/>
      <c r="CM51" s="131"/>
      <c r="CN51" s="131"/>
      <c r="CO51" s="131"/>
      <c r="CP51" s="131"/>
      <c r="CQ51" s="131"/>
      <c r="CR51" s="131"/>
      <c r="CS51" s="131"/>
      <c r="CT51" s="131"/>
      <c r="CU51" s="131"/>
      <c r="CV51" s="131"/>
      <c r="CW51" s="131"/>
      <c r="CX51" s="131"/>
      <c r="CY51" s="131"/>
      <c r="CZ51" s="131"/>
      <c r="DA51" s="131"/>
      <c r="DB51" s="131"/>
      <c r="DC51" s="131"/>
      <c r="DD51" s="131"/>
      <c r="DE51" s="131"/>
      <c r="DF51" s="131"/>
      <c r="DG51" s="131"/>
      <c r="DH51" s="131"/>
      <c r="DI51" s="131"/>
      <c r="DJ51" s="131"/>
      <c r="DK51" s="131"/>
      <c r="DL51" s="131"/>
      <c r="DM51" s="131"/>
      <c r="DN51" s="131"/>
      <c r="DO51" s="131"/>
      <c r="DP51" s="131"/>
      <c r="DQ51" s="131"/>
      <c r="DR51" s="131"/>
      <c r="DS51" s="131"/>
      <c r="DT51" s="131"/>
      <c r="DU51" s="131"/>
      <c r="DV51" s="131"/>
      <c r="DW51" s="131"/>
      <c r="DX51" s="131"/>
      <c r="DY51" s="131"/>
      <c r="DZ51" s="131"/>
      <c r="EA51" s="131"/>
      <c r="EB51" s="131"/>
      <c r="EC51" s="131"/>
      <c r="ED51" s="131"/>
      <c r="EE51" s="131"/>
      <c r="EF51" s="131"/>
      <c r="EG51" s="131"/>
      <c r="EH51" s="131"/>
      <c r="EI51" s="131"/>
      <c r="EJ51" s="131"/>
      <c r="EK51" s="131"/>
      <c r="EL51" s="131"/>
      <c r="EM51" s="131"/>
      <c r="EN51" s="131"/>
      <c r="EO51" s="131"/>
      <c r="EP51" s="131"/>
      <c r="EQ51" s="131"/>
      <c r="ER51" s="131"/>
      <c r="ES51" s="131"/>
      <c r="ET51" s="131"/>
      <c r="EU51" s="131"/>
      <c r="EV51" s="131"/>
      <c r="EW51" s="131"/>
      <c r="EX51" s="131"/>
      <c r="EY51" s="131"/>
      <c r="EZ51" s="131"/>
      <c r="FA51" s="131"/>
      <c r="FB51" s="131"/>
      <c r="FC51" s="131"/>
      <c r="FD51" s="131"/>
      <c r="FE51" s="131"/>
      <c r="FF51" s="131"/>
      <c r="FG51" s="131"/>
      <c r="FH51" s="131"/>
      <c r="FI51" s="131"/>
      <c r="FJ51" s="131"/>
      <c r="FK51" s="131"/>
      <c r="FL51" s="131"/>
      <c r="FM51" s="131"/>
      <c r="FN51" s="131"/>
      <c r="FO51" s="131"/>
      <c r="FP51" s="131"/>
      <c r="FQ51" s="131"/>
      <c r="FR51" s="131"/>
      <c r="FS51" s="131"/>
      <c r="FT51" s="131"/>
      <c r="FU51" s="131"/>
      <c r="FV51" s="131"/>
      <c r="FW51" s="131"/>
      <c r="FX51" s="131"/>
      <c r="FY51" s="131"/>
      <c r="FZ51" s="131"/>
      <c r="GA51" s="131"/>
      <c r="GB51" s="131"/>
      <c r="GC51" s="131"/>
      <c r="GD51" s="131"/>
      <c r="GE51" s="131"/>
      <c r="GF51" s="131"/>
      <c r="GG51" s="131"/>
      <c r="GH51" s="131"/>
      <c r="GI51" s="131"/>
      <c r="GJ51" s="131"/>
      <c r="GK51" s="131"/>
      <c r="GL51" s="131"/>
      <c r="GM51" s="131"/>
      <c r="GN51" s="131"/>
      <c r="GO51" s="131"/>
      <c r="GP51" s="131"/>
      <c r="GQ51" s="131"/>
      <c r="GR51" s="131"/>
      <c r="GS51" s="131"/>
      <c r="GT51" s="131"/>
      <c r="GU51" s="131"/>
      <c r="GV51" s="131"/>
      <c r="GW51" s="131"/>
      <c r="GX51" s="131"/>
      <c r="GY51" s="131"/>
      <c r="GZ51" s="131"/>
      <c r="HA51" s="131"/>
      <c r="HB51" s="131"/>
      <c r="HC51" s="131"/>
      <c r="HD51" s="131"/>
      <c r="HE51" s="131"/>
      <c r="HF51" s="131"/>
      <c r="HG51" s="131"/>
      <c r="HH51" s="131"/>
      <c r="HI51" s="131"/>
      <c r="HJ51" s="131"/>
      <c r="HK51" s="131"/>
      <c r="HL51" s="131"/>
      <c r="HO51" s="131"/>
      <c r="HP51" s="131"/>
      <c r="HQ51" s="131"/>
      <c r="HR51" s="131"/>
    </row>
    <row r="52" spans="1:226" ht="15" thickBot="1" x14ac:dyDescent="0.4">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c r="AP52" s="131"/>
      <c r="AQ52" s="131"/>
      <c r="AR52" s="131"/>
      <c r="AS52" s="131"/>
      <c r="AT52" s="131"/>
      <c r="AU52" s="131"/>
      <c r="AV52" s="131"/>
      <c r="AW52" s="131"/>
      <c r="AX52" s="131"/>
      <c r="AY52" s="131"/>
      <c r="AZ52" s="131"/>
      <c r="BA52" s="131"/>
      <c r="BB52" s="131"/>
      <c r="BC52" s="131"/>
      <c r="BD52" s="131"/>
      <c r="BE52" s="131"/>
      <c r="BF52" s="131"/>
      <c r="BG52" s="131"/>
      <c r="BH52" s="131"/>
      <c r="BI52" s="131"/>
      <c r="BJ52" s="131"/>
      <c r="BK52" s="131"/>
      <c r="BL52" s="131"/>
      <c r="BM52" s="131"/>
      <c r="BN52" s="131"/>
      <c r="BO52" s="131"/>
      <c r="BP52" s="131"/>
      <c r="BQ52" s="131"/>
      <c r="BR52" s="131"/>
      <c r="BS52" s="131"/>
      <c r="BT52" s="131"/>
      <c r="BU52" s="131"/>
      <c r="BV52" s="131"/>
      <c r="BW52" s="131"/>
      <c r="BX52" s="131"/>
      <c r="BY52" s="131"/>
      <c r="BZ52" s="131"/>
      <c r="CA52" s="131"/>
      <c r="CB52" s="131"/>
      <c r="CC52" s="131"/>
      <c r="CD52" s="131"/>
      <c r="CE52" s="131"/>
      <c r="CF52" s="131"/>
      <c r="CG52" s="131"/>
      <c r="CH52" s="131"/>
      <c r="CI52" s="131"/>
      <c r="CJ52" s="131"/>
      <c r="CK52" s="131"/>
      <c r="CL52" s="131"/>
      <c r="CM52" s="131"/>
      <c r="CN52" s="131"/>
      <c r="CO52" s="131"/>
      <c r="CP52" s="131"/>
      <c r="CQ52" s="131"/>
      <c r="CR52" s="131"/>
      <c r="CS52" s="131"/>
      <c r="CT52" s="131"/>
      <c r="CU52" s="131"/>
      <c r="CV52" s="131"/>
      <c r="CW52" s="131"/>
      <c r="CX52" s="131"/>
      <c r="CY52" s="131"/>
      <c r="CZ52" s="131"/>
      <c r="DA52" s="131"/>
      <c r="DB52" s="131"/>
      <c r="DC52" s="131"/>
      <c r="DD52" s="131"/>
      <c r="DE52" s="131"/>
      <c r="DF52" s="131"/>
      <c r="DG52" s="131"/>
      <c r="DH52" s="131"/>
      <c r="DI52" s="131"/>
      <c r="DJ52" s="131"/>
      <c r="DK52" s="131"/>
      <c r="DL52" s="131"/>
      <c r="DM52" s="131"/>
      <c r="DN52" s="131"/>
      <c r="DO52" s="131"/>
      <c r="DP52" s="131"/>
      <c r="DQ52" s="131"/>
      <c r="DR52" s="131"/>
      <c r="DS52" s="131"/>
      <c r="DT52" s="131"/>
      <c r="DU52" s="131"/>
      <c r="DV52" s="131"/>
      <c r="DW52" s="131"/>
      <c r="DX52" s="131"/>
      <c r="DY52" s="131"/>
      <c r="DZ52" s="131"/>
      <c r="EA52" s="131"/>
      <c r="EB52" s="131"/>
      <c r="EC52" s="131"/>
      <c r="ED52" s="131"/>
      <c r="EE52" s="131"/>
      <c r="EF52" s="131"/>
      <c r="EG52" s="131"/>
      <c r="EH52" s="131"/>
      <c r="EI52" s="131"/>
      <c r="EJ52" s="131"/>
      <c r="EK52" s="131"/>
      <c r="EL52" s="131"/>
      <c r="EM52" s="131"/>
      <c r="EN52" s="131"/>
      <c r="EO52" s="131"/>
      <c r="EP52" s="131"/>
      <c r="EQ52" s="131"/>
      <c r="ER52" s="131"/>
      <c r="ES52" s="131"/>
      <c r="ET52" s="131"/>
      <c r="EU52" s="131"/>
      <c r="EV52" s="131"/>
      <c r="EW52" s="131"/>
      <c r="EX52" s="131"/>
      <c r="EY52" s="131"/>
      <c r="EZ52" s="131"/>
      <c r="FA52" s="131"/>
      <c r="FB52" s="131"/>
      <c r="FC52" s="131"/>
      <c r="FD52" s="131"/>
      <c r="FE52" s="131"/>
      <c r="FF52" s="131"/>
      <c r="FG52" s="131"/>
      <c r="FH52" s="131"/>
      <c r="FI52" s="131"/>
      <c r="FJ52" s="131"/>
      <c r="FK52" s="131"/>
      <c r="FL52" s="131"/>
      <c r="FM52" s="131"/>
      <c r="FN52" s="131"/>
      <c r="FO52" s="131"/>
      <c r="FP52" s="131"/>
      <c r="FQ52" s="131"/>
      <c r="FR52" s="131"/>
      <c r="FS52" s="131"/>
      <c r="FT52" s="131"/>
      <c r="FU52" s="131"/>
      <c r="FV52" s="131"/>
      <c r="FW52" s="131"/>
      <c r="FX52" s="131"/>
      <c r="FY52" s="131"/>
      <c r="FZ52" s="131"/>
      <c r="GA52" s="131"/>
      <c r="GB52" s="131"/>
      <c r="GC52" s="131"/>
      <c r="GD52" s="131"/>
      <c r="GE52" s="131"/>
      <c r="GF52" s="131"/>
      <c r="GG52" s="131"/>
      <c r="GH52" s="131"/>
      <c r="GI52" s="131"/>
      <c r="GJ52" s="131"/>
      <c r="GK52" s="131"/>
      <c r="GL52" s="131"/>
      <c r="GM52" s="131"/>
      <c r="GN52" s="131"/>
      <c r="GO52" s="131"/>
      <c r="GP52" s="131"/>
      <c r="GQ52" s="131"/>
      <c r="GR52" s="131"/>
      <c r="GS52" s="131"/>
      <c r="GT52" s="131"/>
      <c r="GU52" s="131"/>
      <c r="GV52" s="131"/>
      <c r="GW52" s="131"/>
      <c r="GX52" s="131"/>
      <c r="GY52" s="131"/>
      <c r="GZ52" s="131"/>
      <c r="HA52" s="131"/>
      <c r="HB52" s="131"/>
      <c r="HC52" s="131"/>
      <c r="HD52" s="131"/>
      <c r="HE52" s="131"/>
      <c r="HF52" s="131"/>
      <c r="HG52" s="131"/>
      <c r="HH52" s="131"/>
      <c r="HI52" s="131"/>
      <c r="HJ52" s="131"/>
      <c r="HK52" s="131"/>
      <c r="HL52" s="131"/>
      <c r="HO52" s="131"/>
      <c r="HP52" s="131"/>
      <c r="HQ52" s="131"/>
      <c r="HR52" s="131"/>
    </row>
    <row r="53" spans="1:226" ht="15" thickBot="1" x14ac:dyDescent="0.4">
      <c r="A53" s="131"/>
      <c r="B53" s="131"/>
      <c r="C53" s="131"/>
      <c r="D53" s="131"/>
      <c r="E53" s="131"/>
      <c r="F53" s="131"/>
      <c r="G53" s="131"/>
      <c r="H53" s="131"/>
      <c r="I53" s="131"/>
      <c r="J53" s="131"/>
      <c r="K53" s="131"/>
      <c r="L53" s="131"/>
      <c r="M53" s="131"/>
      <c r="N53" s="131"/>
      <c r="O53" s="131"/>
      <c r="P53" s="131"/>
      <c r="Q53" s="131"/>
      <c r="R53" s="131"/>
      <c r="S53" s="131"/>
      <c r="T53" s="131"/>
      <c r="U53" s="131"/>
      <c r="V53" s="131"/>
      <c r="W53" s="131"/>
      <c r="X53" s="131"/>
      <c r="Y53" s="131"/>
      <c r="Z53" s="131"/>
      <c r="AA53" s="131"/>
      <c r="AB53" s="131"/>
      <c r="AC53" s="131"/>
      <c r="AD53" s="131"/>
      <c r="AE53" s="131"/>
      <c r="AF53" s="131"/>
      <c r="AG53" s="131"/>
      <c r="AH53" s="131"/>
      <c r="AI53" s="131"/>
      <c r="AJ53" s="131"/>
      <c r="AK53" s="131"/>
      <c r="AL53" s="131"/>
      <c r="AM53" s="131"/>
      <c r="AN53" s="131"/>
      <c r="AO53" s="131"/>
      <c r="AP53" s="131"/>
      <c r="AQ53" s="131"/>
      <c r="AR53" s="131"/>
      <c r="AS53" s="131"/>
      <c r="AT53" s="131"/>
      <c r="AU53" s="131"/>
      <c r="AV53" s="131"/>
      <c r="AW53" s="131"/>
      <c r="AX53" s="131"/>
      <c r="AY53" s="131"/>
      <c r="AZ53" s="131"/>
      <c r="BA53" s="131"/>
      <c r="BB53" s="131"/>
      <c r="BC53" s="131"/>
      <c r="BD53" s="131"/>
      <c r="BE53" s="131"/>
      <c r="BF53" s="131"/>
      <c r="BG53" s="131"/>
      <c r="BH53" s="131"/>
      <c r="BI53" s="131"/>
      <c r="BJ53" s="131"/>
      <c r="BK53" s="131"/>
      <c r="BL53" s="131"/>
      <c r="BM53" s="131"/>
      <c r="BN53" s="131"/>
      <c r="BO53" s="131"/>
      <c r="BP53" s="131"/>
      <c r="BQ53" s="131"/>
      <c r="BR53" s="131"/>
      <c r="BS53" s="131"/>
      <c r="BT53" s="131"/>
      <c r="BU53" s="131"/>
      <c r="BV53" s="131"/>
      <c r="BW53" s="131"/>
      <c r="BX53" s="131"/>
      <c r="BY53" s="131"/>
      <c r="BZ53" s="131"/>
      <c r="CA53" s="131"/>
      <c r="CB53" s="131"/>
      <c r="CC53" s="131"/>
      <c r="CD53" s="131"/>
      <c r="CE53" s="131"/>
      <c r="CF53" s="131"/>
      <c r="CG53" s="131"/>
      <c r="CH53" s="131"/>
      <c r="CI53" s="131"/>
      <c r="CJ53" s="131"/>
      <c r="CK53" s="131"/>
      <c r="CL53" s="131"/>
      <c r="CM53" s="131"/>
      <c r="CN53" s="131"/>
      <c r="CO53" s="131"/>
      <c r="CP53" s="131"/>
      <c r="CQ53" s="131"/>
      <c r="CR53" s="131"/>
      <c r="CS53" s="131"/>
      <c r="CT53" s="131"/>
      <c r="CU53" s="131"/>
      <c r="CV53" s="131"/>
      <c r="CW53" s="131"/>
      <c r="CX53" s="131"/>
      <c r="CY53" s="131"/>
      <c r="CZ53" s="131"/>
      <c r="DA53" s="131"/>
      <c r="DB53" s="131"/>
      <c r="DC53" s="131"/>
      <c r="DD53" s="131"/>
      <c r="DE53" s="131"/>
      <c r="DF53" s="131"/>
      <c r="DG53" s="131"/>
      <c r="DH53" s="131"/>
      <c r="DI53" s="131"/>
      <c r="DJ53" s="131"/>
      <c r="DK53" s="131"/>
      <c r="DL53" s="131"/>
      <c r="DM53" s="131"/>
      <c r="DN53" s="131"/>
      <c r="DO53" s="131"/>
      <c r="DP53" s="131"/>
      <c r="DQ53" s="131"/>
      <c r="DR53" s="131"/>
      <c r="DS53" s="131"/>
      <c r="DT53" s="131"/>
      <c r="DU53" s="131"/>
      <c r="DV53" s="131"/>
      <c r="DW53" s="131"/>
      <c r="DX53" s="131"/>
      <c r="DY53" s="131"/>
      <c r="DZ53" s="131"/>
      <c r="EA53" s="131"/>
      <c r="EB53" s="131"/>
      <c r="EC53" s="131"/>
      <c r="ED53" s="131"/>
      <c r="EE53" s="131"/>
      <c r="EF53" s="131"/>
      <c r="EG53" s="131"/>
      <c r="EH53" s="131"/>
      <c r="EI53" s="131"/>
      <c r="EJ53" s="131"/>
      <c r="EK53" s="131"/>
      <c r="EL53" s="131"/>
      <c r="EM53" s="131"/>
      <c r="EN53" s="131"/>
      <c r="EO53" s="131"/>
      <c r="EP53" s="131"/>
      <c r="EQ53" s="131"/>
      <c r="ER53" s="131"/>
      <c r="ES53" s="131"/>
      <c r="ET53" s="131"/>
      <c r="EU53" s="131"/>
      <c r="EV53" s="131"/>
      <c r="EW53" s="131"/>
      <c r="EX53" s="131"/>
      <c r="EY53" s="131"/>
      <c r="EZ53" s="131"/>
      <c r="FA53" s="131"/>
      <c r="FB53" s="131"/>
      <c r="FC53" s="131"/>
      <c r="FD53" s="131"/>
      <c r="FE53" s="131"/>
      <c r="FF53" s="131"/>
      <c r="FG53" s="131"/>
      <c r="FH53" s="131"/>
      <c r="FI53" s="131"/>
      <c r="FJ53" s="131"/>
      <c r="FK53" s="131"/>
      <c r="FL53" s="131"/>
      <c r="FM53" s="131"/>
      <c r="FN53" s="131"/>
      <c r="FO53" s="131"/>
      <c r="FP53" s="131"/>
      <c r="FQ53" s="131"/>
      <c r="FR53" s="131"/>
      <c r="FS53" s="131"/>
      <c r="FT53" s="131"/>
      <c r="FU53" s="131"/>
      <c r="FV53" s="131"/>
      <c r="FW53" s="131"/>
      <c r="FX53" s="131"/>
      <c r="FY53" s="131"/>
      <c r="FZ53" s="131"/>
      <c r="GA53" s="131"/>
      <c r="GB53" s="131"/>
      <c r="GC53" s="131"/>
      <c r="GD53" s="131"/>
      <c r="GE53" s="131"/>
      <c r="GF53" s="131"/>
      <c r="GG53" s="131"/>
      <c r="GH53" s="131"/>
      <c r="GI53" s="131"/>
      <c r="GJ53" s="131"/>
      <c r="GK53" s="131"/>
      <c r="GL53" s="131"/>
      <c r="GM53" s="131"/>
      <c r="GN53" s="131"/>
      <c r="GO53" s="131"/>
      <c r="GP53" s="131"/>
      <c r="GQ53" s="131"/>
      <c r="GR53" s="131"/>
      <c r="GS53" s="131"/>
      <c r="GT53" s="131"/>
      <c r="GU53" s="131"/>
      <c r="GV53" s="131"/>
      <c r="GW53" s="131"/>
      <c r="GX53" s="131"/>
      <c r="GY53" s="131"/>
      <c r="GZ53" s="131"/>
      <c r="HA53" s="131"/>
      <c r="HB53" s="131"/>
      <c r="HC53" s="131"/>
      <c r="HD53" s="131"/>
      <c r="HE53" s="131"/>
      <c r="HF53" s="131"/>
      <c r="HG53" s="131"/>
      <c r="HH53" s="131"/>
      <c r="HI53" s="131"/>
      <c r="HJ53" s="131"/>
      <c r="HK53" s="131"/>
      <c r="HL53" s="131"/>
      <c r="HO53" s="131"/>
      <c r="HP53" s="131"/>
      <c r="HQ53" s="131"/>
      <c r="HR53" s="131"/>
    </row>
    <row r="54" spans="1:226" ht="15" thickBot="1" x14ac:dyDescent="0.4">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31"/>
      <c r="AK54" s="131"/>
      <c r="AL54" s="131"/>
      <c r="AM54" s="131"/>
      <c r="AN54" s="131"/>
      <c r="AO54" s="131"/>
      <c r="AP54" s="131"/>
      <c r="AQ54" s="131"/>
      <c r="AR54" s="131"/>
      <c r="AS54" s="131"/>
      <c r="AT54" s="131"/>
      <c r="AU54" s="131"/>
      <c r="AV54" s="131"/>
      <c r="AW54" s="131"/>
      <c r="AX54" s="131"/>
      <c r="AY54" s="131"/>
      <c r="AZ54" s="131"/>
      <c r="BA54" s="131"/>
      <c r="BB54" s="131"/>
      <c r="BC54" s="131"/>
      <c r="BD54" s="131"/>
      <c r="BE54" s="131"/>
      <c r="BF54" s="131"/>
      <c r="BG54" s="131"/>
      <c r="BH54" s="131"/>
      <c r="BI54" s="131"/>
      <c r="BJ54" s="131"/>
      <c r="BK54" s="131"/>
      <c r="BL54" s="131"/>
      <c r="BM54" s="131"/>
      <c r="BN54" s="131"/>
      <c r="BO54" s="131"/>
      <c r="BP54" s="131"/>
      <c r="BQ54" s="131"/>
      <c r="BR54" s="131"/>
      <c r="BS54" s="131"/>
      <c r="BT54" s="131"/>
      <c r="BU54" s="131"/>
      <c r="BV54" s="131"/>
      <c r="BW54" s="131"/>
      <c r="BX54" s="131"/>
      <c r="BY54" s="131"/>
      <c r="BZ54" s="131"/>
      <c r="CA54" s="131"/>
      <c r="CB54" s="131"/>
      <c r="CC54" s="131"/>
      <c r="CD54" s="131"/>
      <c r="CE54" s="131"/>
      <c r="CF54" s="131"/>
      <c r="CG54" s="131"/>
      <c r="CH54" s="131"/>
      <c r="CI54" s="131"/>
      <c r="CJ54" s="131"/>
      <c r="CK54" s="131"/>
      <c r="CL54" s="131"/>
      <c r="CM54" s="131"/>
      <c r="CN54" s="131"/>
      <c r="CO54" s="131"/>
      <c r="CP54" s="131"/>
      <c r="CQ54" s="131"/>
      <c r="CR54" s="131"/>
      <c r="CS54" s="131"/>
      <c r="CT54" s="131"/>
      <c r="CU54" s="131"/>
      <c r="CV54" s="131"/>
      <c r="CW54" s="131"/>
      <c r="CX54" s="131"/>
      <c r="CY54" s="131"/>
      <c r="CZ54" s="131"/>
      <c r="DA54" s="131"/>
      <c r="DB54" s="131"/>
      <c r="DC54" s="131"/>
      <c r="DD54" s="131"/>
      <c r="DE54" s="131"/>
      <c r="DF54" s="131"/>
      <c r="DG54" s="131"/>
      <c r="DH54" s="131"/>
      <c r="DI54" s="131"/>
      <c r="DJ54" s="131"/>
      <c r="DK54" s="131"/>
      <c r="DL54" s="131"/>
      <c r="DM54" s="131"/>
      <c r="DN54" s="131"/>
      <c r="DO54" s="131"/>
      <c r="DP54" s="131"/>
      <c r="DQ54" s="131"/>
      <c r="DR54" s="131"/>
      <c r="DS54" s="131"/>
      <c r="DT54" s="131"/>
      <c r="DU54" s="131"/>
      <c r="DV54" s="131"/>
      <c r="DW54" s="131"/>
      <c r="DX54" s="131"/>
      <c r="DY54" s="131"/>
      <c r="DZ54" s="131"/>
      <c r="EA54" s="131"/>
      <c r="EB54" s="131"/>
      <c r="EC54" s="131"/>
      <c r="ED54" s="131"/>
      <c r="EE54" s="131"/>
      <c r="EF54" s="131"/>
      <c r="EG54" s="131"/>
      <c r="EH54" s="131"/>
      <c r="EI54" s="131"/>
      <c r="EJ54" s="131"/>
      <c r="EK54" s="131"/>
      <c r="EL54" s="131"/>
      <c r="EM54" s="131"/>
      <c r="EN54" s="131"/>
      <c r="EO54" s="131"/>
      <c r="EP54" s="131"/>
      <c r="EQ54" s="131"/>
      <c r="ER54" s="131"/>
      <c r="ES54" s="131"/>
      <c r="ET54" s="131"/>
      <c r="EU54" s="131"/>
      <c r="EV54" s="131"/>
      <c r="EW54" s="131"/>
      <c r="EX54" s="131"/>
      <c r="EY54" s="131"/>
      <c r="EZ54" s="131"/>
      <c r="FA54" s="131"/>
      <c r="FB54" s="131"/>
      <c r="FC54" s="131"/>
      <c r="FD54" s="131"/>
      <c r="FE54" s="131"/>
      <c r="FF54" s="131"/>
      <c r="FG54" s="131"/>
      <c r="FH54" s="131"/>
      <c r="FI54" s="131"/>
      <c r="FJ54" s="131"/>
      <c r="FK54" s="131"/>
      <c r="FL54" s="131"/>
      <c r="FM54" s="131"/>
      <c r="FN54" s="131"/>
      <c r="FO54" s="131"/>
      <c r="FP54" s="131"/>
      <c r="FQ54" s="131"/>
      <c r="FR54" s="131"/>
      <c r="FS54" s="131"/>
      <c r="FT54" s="131"/>
      <c r="FU54" s="131"/>
      <c r="FV54" s="131"/>
      <c r="FW54" s="131"/>
      <c r="FX54" s="131"/>
      <c r="FY54" s="131"/>
      <c r="FZ54" s="131"/>
      <c r="GA54" s="131"/>
      <c r="GB54" s="131"/>
      <c r="GC54" s="131"/>
      <c r="GD54" s="131"/>
      <c r="GE54" s="131"/>
      <c r="GF54" s="131"/>
      <c r="GG54" s="131"/>
      <c r="GH54" s="131"/>
      <c r="GI54" s="131"/>
      <c r="GJ54" s="131"/>
      <c r="GK54" s="131"/>
      <c r="GL54" s="131"/>
      <c r="GM54" s="131"/>
      <c r="GN54" s="131"/>
      <c r="GO54" s="131"/>
      <c r="GP54" s="131"/>
      <c r="GQ54" s="131"/>
      <c r="GR54" s="131"/>
      <c r="GS54" s="131"/>
      <c r="GT54" s="131"/>
      <c r="GU54" s="131"/>
      <c r="GV54" s="131"/>
      <c r="GW54" s="131"/>
      <c r="GX54" s="131"/>
      <c r="GY54" s="131"/>
      <c r="GZ54" s="131"/>
      <c r="HA54" s="131"/>
      <c r="HB54" s="131"/>
      <c r="HC54" s="131"/>
      <c r="HD54" s="131"/>
      <c r="HE54" s="131"/>
      <c r="HF54" s="131"/>
      <c r="HG54" s="131"/>
      <c r="HH54" s="131"/>
      <c r="HI54" s="131"/>
      <c r="HJ54" s="131"/>
      <c r="HK54" s="131"/>
      <c r="HL54" s="131"/>
      <c r="HO54" s="131"/>
      <c r="HP54" s="131"/>
      <c r="HQ54" s="131"/>
      <c r="HR54" s="131"/>
    </row>
    <row r="55" spans="1:226" ht="15" thickBot="1" x14ac:dyDescent="0.4">
      <c r="A55" s="131"/>
      <c r="B55" s="131"/>
      <c r="C55" s="131"/>
      <c r="D55" s="131"/>
      <c r="E55" s="131"/>
      <c r="F55" s="131"/>
      <c r="G55" s="131"/>
      <c r="H55" s="131"/>
      <c r="I55" s="131"/>
      <c r="J55" s="131"/>
      <c r="K55" s="131"/>
      <c r="L55" s="131"/>
      <c r="M55" s="131"/>
      <c r="N55" s="131"/>
      <c r="O55" s="131"/>
      <c r="P55" s="131"/>
      <c r="Q55" s="131"/>
      <c r="R55" s="131"/>
      <c r="S55" s="131"/>
      <c r="T55" s="131"/>
      <c r="U55" s="131"/>
      <c r="V55" s="131"/>
      <c r="W55" s="131"/>
      <c r="X55" s="131"/>
      <c r="Y55" s="131"/>
      <c r="Z55" s="131"/>
      <c r="AA55" s="131"/>
      <c r="AB55" s="131"/>
      <c r="AC55" s="131"/>
      <c r="AD55" s="131"/>
      <c r="AE55" s="131"/>
      <c r="AF55" s="131"/>
      <c r="AG55" s="131"/>
      <c r="AH55" s="131"/>
      <c r="AI55" s="131"/>
      <c r="AJ55" s="131"/>
      <c r="AK55" s="131"/>
      <c r="AL55" s="131"/>
      <c r="AM55" s="131"/>
      <c r="AN55" s="131"/>
      <c r="AO55" s="131"/>
      <c r="AP55" s="131"/>
      <c r="AQ55" s="131"/>
      <c r="AR55" s="131"/>
      <c r="AS55" s="131"/>
      <c r="AT55" s="131"/>
      <c r="AU55" s="131"/>
      <c r="AV55" s="131"/>
      <c r="AW55" s="131"/>
      <c r="AX55" s="131"/>
      <c r="AY55" s="131"/>
      <c r="AZ55" s="131"/>
      <c r="BA55" s="131"/>
      <c r="BB55" s="131"/>
      <c r="BC55" s="131"/>
      <c r="BD55" s="131"/>
      <c r="BE55" s="131"/>
      <c r="BF55" s="131"/>
      <c r="BG55" s="131"/>
      <c r="BH55" s="131"/>
      <c r="BI55" s="131"/>
      <c r="BJ55" s="131"/>
      <c r="BK55" s="131"/>
      <c r="BL55" s="131"/>
      <c r="BM55" s="131"/>
      <c r="BN55" s="131"/>
      <c r="BO55" s="131"/>
      <c r="BP55" s="131"/>
      <c r="BQ55" s="131"/>
      <c r="BR55" s="131"/>
      <c r="BS55" s="131"/>
      <c r="BT55" s="131"/>
      <c r="BU55" s="131"/>
      <c r="BV55" s="131"/>
      <c r="BW55" s="131"/>
      <c r="BX55" s="131"/>
      <c r="BY55" s="131"/>
      <c r="BZ55" s="131"/>
      <c r="CA55" s="131"/>
      <c r="CB55" s="131"/>
      <c r="CC55" s="131"/>
      <c r="CD55" s="131"/>
      <c r="CE55" s="131"/>
      <c r="CF55" s="131"/>
      <c r="CG55" s="131"/>
      <c r="CH55" s="131"/>
      <c r="CI55" s="131"/>
      <c r="CJ55" s="131"/>
      <c r="CK55" s="131"/>
      <c r="CL55" s="131"/>
      <c r="CM55" s="131"/>
      <c r="CN55" s="131"/>
      <c r="CO55" s="131"/>
      <c r="CP55" s="131"/>
      <c r="CQ55" s="131"/>
      <c r="CR55" s="131"/>
      <c r="CS55" s="131"/>
      <c r="CT55" s="131"/>
      <c r="CU55" s="131"/>
      <c r="CV55" s="131"/>
      <c r="CW55" s="131"/>
      <c r="CX55" s="131"/>
      <c r="CY55" s="131"/>
      <c r="CZ55" s="131"/>
      <c r="DA55" s="131"/>
      <c r="DB55" s="131"/>
      <c r="DC55" s="131"/>
      <c r="DD55" s="131"/>
      <c r="DE55" s="131"/>
      <c r="DF55" s="131"/>
      <c r="DG55" s="131"/>
      <c r="DH55" s="131"/>
      <c r="DI55" s="131"/>
      <c r="DJ55" s="131"/>
      <c r="DK55" s="131"/>
      <c r="DL55" s="131"/>
      <c r="DM55" s="131"/>
      <c r="DN55" s="131"/>
      <c r="DO55" s="131"/>
      <c r="DP55" s="131"/>
      <c r="DQ55" s="131"/>
      <c r="DR55" s="131"/>
      <c r="DS55" s="131"/>
      <c r="DT55" s="131"/>
      <c r="DU55" s="131"/>
      <c r="DV55" s="131"/>
      <c r="DW55" s="131"/>
      <c r="DX55" s="131"/>
      <c r="DY55" s="131"/>
      <c r="DZ55" s="131"/>
      <c r="EA55" s="131"/>
      <c r="EB55" s="131"/>
      <c r="EC55" s="131"/>
      <c r="ED55" s="131"/>
      <c r="EE55" s="131"/>
      <c r="EF55" s="131"/>
      <c r="EG55" s="131"/>
      <c r="EH55" s="131"/>
      <c r="EI55" s="131"/>
      <c r="EJ55" s="131"/>
      <c r="EK55" s="131"/>
      <c r="EL55" s="131"/>
      <c r="EM55" s="131"/>
      <c r="EN55" s="131"/>
      <c r="EO55" s="131"/>
      <c r="EP55" s="131"/>
      <c r="EQ55" s="131"/>
      <c r="ER55" s="131"/>
      <c r="ES55" s="131"/>
      <c r="ET55" s="131"/>
      <c r="EU55" s="131"/>
      <c r="EV55" s="131"/>
      <c r="EW55" s="131"/>
      <c r="EX55" s="131"/>
      <c r="EY55" s="131"/>
      <c r="EZ55" s="131"/>
      <c r="FA55" s="131"/>
      <c r="FB55" s="131"/>
      <c r="FC55" s="131"/>
      <c r="FD55" s="131"/>
      <c r="FE55" s="131"/>
      <c r="FF55" s="131"/>
      <c r="FG55" s="131"/>
      <c r="FH55" s="131"/>
      <c r="FI55" s="131"/>
      <c r="FJ55" s="131"/>
      <c r="FK55" s="131"/>
      <c r="FL55" s="131"/>
      <c r="FM55" s="131"/>
      <c r="FN55" s="131"/>
      <c r="FO55" s="131"/>
      <c r="FP55" s="131"/>
      <c r="FQ55" s="131"/>
      <c r="FR55" s="131"/>
      <c r="FS55" s="131"/>
      <c r="FT55" s="131"/>
      <c r="FU55" s="131"/>
      <c r="FV55" s="131"/>
      <c r="FW55" s="131"/>
      <c r="FX55" s="131"/>
      <c r="FY55" s="131"/>
      <c r="FZ55" s="131"/>
      <c r="GA55" s="131"/>
      <c r="GB55" s="131"/>
      <c r="GC55" s="131"/>
      <c r="GD55" s="131"/>
      <c r="GE55" s="131"/>
      <c r="GF55" s="131"/>
      <c r="GG55" s="131"/>
      <c r="GH55" s="131"/>
      <c r="GI55" s="131"/>
      <c r="GJ55" s="131"/>
      <c r="GK55" s="131"/>
      <c r="GL55" s="131"/>
      <c r="GM55" s="131"/>
      <c r="GN55" s="131"/>
      <c r="GO55" s="131"/>
      <c r="GP55" s="131"/>
      <c r="GQ55" s="131"/>
      <c r="GR55" s="131"/>
      <c r="GS55" s="131"/>
      <c r="GT55" s="131"/>
      <c r="GU55" s="131"/>
      <c r="GV55" s="131"/>
      <c r="GW55" s="131"/>
      <c r="GX55" s="131"/>
      <c r="GY55" s="131"/>
      <c r="GZ55" s="131"/>
      <c r="HA55" s="131"/>
      <c r="HB55" s="131"/>
      <c r="HC55" s="131"/>
      <c r="HD55" s="131"/>
      <c r="HE55" s="131"/>
      <c r="HF55" s="131"/>
      <c r="HG55" s="131"/>
      <c r="HH55" s="131"/>
      <c r="HI55" s="131"/>
      <c r="HJ55" s="131"/>
      <c r="HK55" s="131"/>
      <c r="HL55" s="131"/>
      <c r="HO55" s="131"/>
      <c r="HP55" s="131"/>
      <c r="HQ55" s="131"/>
      <c r="HR55" s="131"/>
    </row>
    <row r="56" spans="1:226" ht="15" thickBot="1" x14ac:dyDescent="0.4">
      <c r="A56" s="131"/>
      <c r="B56" s="131"/>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C56" s="131"/>
      <c r="AD56" s="131"/>
      <c r="AE56" s="131"/>
      <c r="AF56" s="131"/>
      <c r="AG56" s="131"/>
      <c r="AH56" s="131"/>
      <c r="AI56" s="131"/>
      <c r="AJ56" s="131"/>
      <c r="AK56" s="131"/>
      <c r="AL56" s="131"/>
      <c r="AM56" s="131"/>
      <c r="AN56" s="131"/>
      <c r="AO56" s="131"/>
      <c r="AP56" s="131"/>
      <c r="AQ56" s="131"/>
      <c r="AR56" s="131"/>
      <c r="AS56" s="131"/>
      <c r="AT56" s="131"/>
      <c r="AU56" s="131"/>
      <c r="AV56" s="131"/>
      <c r="AW56" s="131"/>
      <c r="AX56" s="131"/>
      <c r="AY56" s="131"/>
      <c r="AZ56" s="131"/>
      <c r="BA56" s="131"/>
      <c r="BB56" s="131"/>
      <c r="BC56" s="131"/>
      <c r="BD56" s="131"/>
      <c r="BE56" s="131"/>
      <c r="BF56" s="131"/>
      <c r="BG56" s="131"/>
      <c r="BH56" s="131"/>
      <c r="BI56" s="131"/>
      <c r="BJ56" s="131"/>
      <c r="BK56" s="131"/>
      <c r="BL56" s="131"/>
      <c r="BM56" s="131"/>
      <c r="BN56" s="131"/>
      <c r="BO56" s="131"/>
      <c r="BP56" s="131"/>
      <c r="BQ56" s="131"/>
      <c r="BR56" s="131"/>
      <c r="BS56" s="131"/>
      <c r="BT56" s="131"/>
      <c r="BU56" s="131"/>
      <c r="BV56" s="131"/>
      <c r="BW56" s="131"/>
      <c r="BX56" s="131"/>
      <c r="BY56" s="131"/>
      <c r="BZ56" s="131"/>
      <c r="CA56" s="131"/>
      <c r="CB56" s="131"/>
      <c r="CC56" s="131"/>
      <c r="CD56" s="131"/>
      <c r="CE56" s="131"/>
      <c r="CF56" s="131"/>
      <c r="CG56" s="131"/>
      <c r="CH56" s="131"/>
      <c r="CI56" s="131"/>
      <c r="CJ56" s="131"/>
      <c r="CK56" s="131"/>
      <c r="CL56" s="131"/>
      <c r="CM56" s="131"/>
      <c r="CN56" s="131"/>
      <c r="CO56" s="131"/>
      <c r="CP56" s="131"/>
      <c r="CQ56" s="131"/>
      <c r="CR56" s="131"/>
      <c r="CS56" s="131"/>
      <c r="CT56" s="131"/>
      <c r="CU56" s="131"/>
      <c r="CV56" s="131"/>
      <c r="CW56" s="131"/>
      <c r="CX56" s="131"/>
      <c r="CY56" s="131"/>
      <c r="CZ56" s="131"/>
      <c r="DA56" s="131"/>
      <c r="DB56" s="131"/>
      <c r="DC56" s="131"/>
      <c r="DD56" s="131"/>
      <c r="DE56" s="131"/>
      <c r="DF56" s="131"/>
      <c r="DG56" s="131"/>
      <c r="DH56" s="131"/>
      <c r="DI56" s="131"/>
      <c r="DJ56" s="131"/>
      <c r="DK56" s="131"/>
      <c r="DL56" s="131"/>
      <c r="DM56" s="131"/>
      <c r="DN56" s="131"/>
      <c r="DO56" s="131"/>
      <c r="DP56" s="131"/>
      <c r="DQ56" s="131"/>
      <c r="DR56" s="131"/>
      <c r="DS56" s="131"/>
      <c r="DT56" s="131"/>
      <c r="DU56" s="131"/>
      <c r="DV56" s="131"/>
      <c r="DW56" s="131"/>
      <c r="DX56" s="131"/>
      <c r="DY56" s="131"/>
      <c r="DZ56" s="131"/>
      <c r="EA56" s="131"/>
      <c r="EB56" s="131"/>
      <c r="EC56" s="131"/>
      <c r="ED56" s="131"/>
      <c r="EE56" s="131"/>
      <c r="EF56" s="131"/>
      <c r="EG56" s="131"/>
      <c r="EH56" s="131"/>
      <c r="EI56" s="131"/>
      <c r="EJ56" s="131"/>
      <c r="EK56" s="131"/>
      <c r="EL56" s="131"/>
      <c r="EM56" s="131"/>
      <c r="EN56" s="131"/>
      <c r="EO56" s="131"/>
      <c r="EP56" s="131"/>
      <c r="EQ56" s="131"/>
      <c r="ER56" s="131"/>
      <c r="ES56" s="131"/>
      <c r="ET56" s="131"/>
      <c r="EU56" s="131"/>
      <c r="EV56" s="131"/>
      <c r="EW56" s="131"/>
      <c r="EX56" s="131"/>
      <c r="EY56" s="131"/>
      <c r="EZ56" s="131"/>
      <c r="FA56" s="131"/>
      <c r="FB56" s="131"/>
      <c r="FC56" s="131"/>
      <c r="FD56" s="131"/>
      <c r="FE56" s="131"/>
      <c r="FF56" s="131"/>
      <c r="FG56" s="131"/>
      <c r="FH56" s="131"/>
      <c r="FI56" s="131"/>
      <c r="FJ56" s="131"/>
      <c r="FK56" s="131"/>
      <c r="FL56" s="131"/>
      <c r="FM56" s="131"/>
      <c r="FN56" s="131"/>
      <c r="FO56" s="131"/>
      <c r="FP56" s="131"/>
      <c r="FQ56" s="131"/>
      <c r="FR56" s="131"/>
      <c r="FS56" s="131"/>
      <c r="FT56" s="131"/>
      <c r="FU56" s="131"/>
      <c r="FV56" s="131"/>
      <c r="FW56" s="131"/>
      <c r="FX56" s="131"/>
      <c r="FY56" s="131"/>
      <c r="FZ56" s="131"/>
      <c r="GA56" s="131"/>
      <c r="GB56" s="131"/>
      <c r="GC56" s="131"/>
      <c r="GD56" s="131"/>
      <c r="GE56" s="131"/>
      <c r="GF56" s="131"/>
      <c r="GG56" s="131"/>
      <c r="GH56" s="131"/>
      <c r="GI56" s="131"/>
      <c r="GJ56" s="131"/>
      <c r="GK56" s="131"/>
      <c r="GL56" s="131"/>
      <c r="GM56" s="131"/>
      <c r="GN56" s="131"/>
      <c r="GO56" s="131"/>
      <c r="GP56" s="131"/>
      <c r="GQ56" s="131"/>
      <c r="GR56" s="131"/>
      <c r="GS56" s="131"/>
      <c r="GT56" s="131"/>
      <c r="GU56" s="131"/>
      <c r="GV56" s="131"/>
      <c r="GW56" s="131"/>
      <c r="GX56" s="131"/>
      <c r="GY56" s="131"/>
      <c r="GZ56" s="131"/>
      <c r="HA56" s="131"/>
      <c r="HB56" s="131"/>
      <c r="HC56" s="131"/>
      <c r="HD56" s="131"/>
      <c r="HE56" s="131"/>
      <c r="HF56" s="131"/>
      <c r="HG56" s="131"/>
      <c r="HH56" s="131"/>
      <c r="HI56" s="131"/>
      <c r="HJ56" s="131"/>
      <c r="HK56" s="131"/>
      <c r="HL56" s="131"/>
      <c r="HO56" s="131"/>
      <c r="HP56" s="131"/>
      <c r="HQ56" s="131"/>
      <c r="HR56" s="131"/>
    </row>
    <row r="57" spans="1:226" ht="15" thickBot="1" x14ac:dyDescent="0.4">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31"/>
      <c r="AK57" s="131"/>
      <c r="AL57" s="131"/>
      <c r="AM57" s="131"/>
      <c r="AN57" s="131"/>
      <c r="AO57" s="131"/>
      <c r="AP57" s="131"/>
      <c r="AQ57" s="131"/>
      <c r="AR57" s="131"/>
      <c r="AS57" s="131"/>
      <c r="AT57" s="131"/>
      <c r="AU57" s="131"/>
      <c r="AV57" s="131"/>
      <c r="AW57" s="131"/>
      <c r="AX57" s="131"/>
      <c r="AY57" s="131"/>
      <c r="AZ57" s="131"/>
      <c r="BA57" s="131"/>
      <c r="BB57" s="131"/>
      <c r="BC57" s="131"/>
      <c r="BD57" s="131"/>
      <c r="BE57" s="131"/>
      <c r="BF57" s="131"/>
      <c r="BG57" s="131"/>
      <c r="BH57" s="131"/>
      <c r="BI57" s="131"/>
      <c r="BJ57" s="131"/>
      <c r="BK57" s="131"/>
      <c r="BL57" s="131"/>
      <c r="BM57" s="131"/>
      <c r="BN57" s="131"/>
      <c r="BO57" s="131"/>
      <c r="BP57" s="131"/>
      <c r="BQ57" s="131"/>
      <c r="BR57" s="131"/>
      <c r="BS57" s="131"/>
      <c r="BT57" s="131"/>
      <c r="BU57" s="131"/>
      <c r="BV57" s="131"/>
      <c r="BW57" s="131"/>
      <c r="BX57" s="131"/>
      <c r="BY57" s="131"/>
      <c r="BZ57" s="131"/>
      <c r="CA57" s="131"/>
      <c r="CB57" s="131"/>
      <c r="CC57" s="131"/>
      <c r="CD57" s="131"/>
      <c r="CE57" s="131"/>
      <c r="CF57" s="131"/>
      <c r="CG57" s="131"/>
      <c r="CH57" s="131"/>
      <c r="CI57" s="131"/>
      <c r="CJ57" s="131"/>
      <c r="CK57" s="131"/>
      <c r="CL57" s="131"/>
      <c r="CM57" s="131"/>
      <c r="CN57" s="131"/>
      <c r="CO57" s="131"/>
      <c r="CP57" s="131"/>
      <c r="CQ57" s="131"/>
      <c r="CR57" s="131"/>
      <c r="CS57" s="131"/>
      <c r="CT57" s="131"/>
      <c r="CU57" s="131"/>
      <c r="CV57" s="131"/>
      <c r="CW57" s="131"/>
      <c r="CX57" s="131"/>
      <c r="CY57" s="131"/>
      <c r="CZ57" s="131"/>
      <c r="DA57" s="131"/>
      <c r="DB57" s="131"/>
      <c r="DC57" s="131"/>
      <c r="DD57" s="131"/>
      <c r="DE57" s="131"/>
      <c r="DF57" s="131"/>
      <c r="DG57" s="131"/>
      <c r="DH57" s="131"/>
      <c r="DI57" s="131"/>
      <c r="DJ57" s="131"/>
      <c r="DK57" s="131"/>
      <c r="DL57" s="131"/>
      <c r="DM57" s="131"/>
      <c r="DN57" s="131"/>
      <c r="DO57" s="131"/>
      <c r="DP57" s="131"/>
      <c r="DQ57" s="131"/>
      <c r="DR57" s="131"/>
      <c r="DS57" s="131"/>
      <c r="DT57" s="131"/>
      <c r="DU57" s="131"/>
      <c r="DV57" s="131"/>
      <c r="DW57" s="131"/>
      <c r="DX57" s="131"/>
      <c r="DY57" s="131"/>
      <c r="DZ57" s="131"/>
      <c r="EA57" s="131"/>
      <c r="EB57" s="131"/>
      <c r="EC57" s="131"/>
      <c r="ED57" s="131"/>
      <c r="EE57" s="131"/>
      <c r="EF57" s="131"/>
      <c r="EG57" s="131"/>
      <c r="EH57" s="131"/>
      <c r="EI57" s="131"/>
      <c r="EJ57" s="131"/>
      <c r="EK57" s="131"/>
      <c r="EL57" s="131"/>
      <c r="EM57" s="131"/>
      <c r="EN57" s="131"/>
      <c r="EO57" s="131"/>
      <c r="EP57" s="131"/>
      <c r="EQ57" s="131"/>
      <c r="ER57" s="131"/>
      <c r="ES57" s="131"/>
      <c r="ET57" s="131"/>
      <c r="EU57" s="131"/>
      <c r="EV57" s="131"/>
      <c r="EW57" s="131"/>
      <c r="EX57" s="131"/>
      <c r="EY57" s="131"/>
      <c r="EZ57" s="131"/>
      <c r="FA57" s="131"/>
      <c r="FB57" s="131"/>
      <c r="FC57" s="131"/>
      <c r="FD57" s="131"/>
      <c r="FE57" s="131"/>
      <c r="FF57" s="131"/>
      <c r="FG57" s="131"/>
      <c r="FH57" s="131"/>
      <c r="FI57" s="131"/>
      <c r="FJ57" s="131"/>
      <c r="FK57" s="131"/>
      <c r="FL57" s="131"/>
      <c r="FM57" s="131"/>
      <c r="FN57" s="131"/>
      <c r="FO57" s="131"/>
      <c r="FP57" s="131"/>
      <c r="FQ57" s="131"/>
      <c r="FR57" s="131"/>
      <c r="FS57" s="131"/>
      <c r="FT57" s="131"/>
      <c r="FU57" s="131"/>
      <c r="FV57" s="131"/>
      <c r="FW57" s="131"/>
      <c r="FX57" s="131"/>
      <c r="FY57" s="131"/>
      <c r="FZ57" s="131"/>
      <c r="GA57" s="131"/>
      <c r="GB57" s="131"/>
      <c r="GC57" s="131"/>
      <c r="GD57" s="131"/>
      <c r="GE57" s="131"/>
      <c r="GF57" s="131"/>
      <c r="GG57" s="131"/>
      <c r="GH57" s="131"/>
      <c r="GI57" s="131"/>
      <c r="GJ57" s="131"/>
      <c r="GK57" s="131"/>
      <c r="GL57" s="131"/>
      <c r="GM57" s="131"/>
      <c r="GN57" s="131"/>
      <c r="GO57" s="131"/>
      <c r="GP57" s="131"/>
      <c r="GQ57" s="131"/>
      <c r="GR57" s="131"/>
      <c r="GS57" s="131"/>
      <c r="GT57" s="131"/>
      <c r="GU57" s="131"/>
      <c r="GV57" s="131"/>
      <c r="GW57" s="131"/>
      <c r="GX57" s="131"/>
      <c r="GY57" s="131"/>
      <c r="GZ57" s="131"/>
      <c r="HA57" s="131"/>
      <c r="HB57" s="131"/>
      <c r="HC57" s="131"/>
      <c r="HD57" s="131"/>
      <c r="HE57" s="131"/>
      <c r="HF57" s="131"/>
      <c r="HG57" s="131"/>
      <c r="HH57" s="131"/>
      <c r="HI57" s="131"/>
      <c r="HJ57" s="131"/>
      <c r="HK57" s="131"/>
      <c r="HL57" s="131"/>
      <c r="HO57" s="131"/>
      <c r="HP57" s="131"/>
      <c r="HQ57" s="131"/>
      <c r="HR57" s="131"/>
    </row>
    <row r="58" spans="1:226" ht="15" thickBot="1" x14ac:dyDescent="0.4">
      <c r="A58" s="131"/>
      <c r="B58" s="131"/>
      <c r="C58" s="131"/>
      <c r="D58" s="131"/>
      <c r="E58" s="131"/>
      <c r="F58" s="131"/>
      <c r="G58" s="131"/>
      <c r="H58" s="131"/>
      <c r="I58" s="131"/>
      <c r="J58" s="131"/>
      <c r="K58" s="131"/>
      <c r="L58" s="131"/>
      <c r="M58" s="131"/>
      <c r="N58" s="131"/>
      <c r="O58" s="131"/>
      <c r="P58" s="131"/>
      <c r="Q58" s="131"/>
      <c r="R58" s="131"/>
      <c r="S58" s="131"/>
      <c r="T58" s="131"/>
      <c r="U58" s="131"/>
      <c r="V58" s="131"/>
      <c r="W58" s="131"/>
      <c r="X58" s="131"/>
      <c r="Y58" s="131"/>
      <c r="Z58" s="131"/>
      <c r="AA58" s="131"/>
      <c r="AB58" s="131"/>
      <c r="AC58" s="131"/>
      <c r="AD58" s="131"/>
      <c r="AE58" s="131"/>
      <c r="AF58" s="131"/>
      <c r="AG58" s="131"/>
      <c r="AH58" s="131"/>
      <c r="AI58" s="131"/>
      <c r="AJ58" s="131"/>
      <c r="AK58" s="131"/>
      <c r="AL58" s="131"/>
      <c r="AM58" s="131"/>
      <c r="AN58" s="131"/>
      <c r="AO58" s="131"/>
      <c r="AP58" s="131"/>
      <c r="AQ58" s="131"/>
      <c r="AR58" s="131"/>
      <c r="AS58" s="131"/>
      <c r="AT58" s="131"/>
      <c r="AU58" s="131"/>
      <c r="AV58" s="131"/>
      <c r="AW58" s="131"/>
      <c r="AX58" s="131"/>
      <c r="AY58" s="131"/>
      <c r="AZ58" s="131"/>
      <c r="BA58" s="131"/>
      <c r="BB58" s="131"/>
      <c r="BC58" s="131"/>
      <c r="BD58" s="131"/>
      <c r="BE58" s="131"/>
      <c r="BF58" s="131"/>
      <c r="BG58" s="131"/>
      <c r="BH58" s="131"/>
      <c r="BI58" s="131"/>
      <c r="BJ58" s="131"/>
      <c r="BK58" s="131"/>
      <c r="BL58" s="131"/>
      <c r="BM58" s="131"/>
      <c r="BN58" s="131"/>
      <c r="BO58" s="131"/>
      <c r="BP58" s="131"/>
      <c r="BQ58" s="131"/>
      <c r="BR58" s="131"/>
      <c r="BS58" s="131"/>
      <c r="BT58" s="131"/>
      <c r="BU58" s="131"/>
      <c r="BV58" s="131"/>
      <c r="BW58" s="131"/>
      <c r="BX58" s="131"/>
      <c r="BY58" s="131"/>
      <c r="BZ58" s="131"/>
      <c r="CA58" s="131"/>
      <c r="CB58" s="131"/>
      <c r="CC58" s="131"/>
      <c r="CD58" s="131"/>
      <c r="CE58" s="131"/>
      <c r="CF58" s="131"/>
      <c r="CG58" s="131"/>
      <c r="CH58" s="131"/>
      <c r="CI58" s="131"/>
      <c r="CJ58" s="131"/>
      <c r="CK58" s="131"/>
      <c r="CL58" s="131"/>
      <c r="CM58" s="131"/>
      <c r="CN58" s="131"/>
      <c r="CO58" s="131"/>
      <c r="CP58" s="131"/>
      <c r="CQ58" s="131"/>
      <c r="CR58" s="131"/>
      <c r="CS58" s="131"/>
      <c r="CT58" s="131"/>
      <c r="CU58" s="131"/>
      <c r="CV58" s="131"/>
      <c r="CW58" s="131"/>
      <c r="CX58" s="131"/>
      <c r="CY58" s="131"/>
      <c r="CZ58" s="131"/>
      <c r="DA58" s="131"/>
      <c r="DB58" s="131"/>
      <c r="DC58" s="131"/>
      <c r="DD58" s="131"/>
      <c r="DE58" s="131"/>
      <c r="DF58" s="131"/>
      <c r="DG58" s="131"/>
      <c r="DH58" s="131"/>
      <c r="DI58" s="131"/>
      <c r="DJ58" s="131"/>
      <c r="DK58" s="131"/>
      <c r="DL58" s="131"/>
      <c r="DM58" s="131"/>
      <c r="DN58" s="131"/>
      <c r="DO58" s="131"/>
      <c r="DP58" s="131"/>
      <c r="DQ58" s="131"/>
      <c r="DR58" s="131"/>
      <c r="DS58" s="131"/>
      <c r="DT58" s="131"/>
      <c r="DU58" s="131"/>
      <c r="DV58" s="131"/>
      <c r="DW58" s="131"/>
      <c r="DX58" s="131"/>
      <c r="DY58" s="131"/>
      <c r="DZ58" s="131"/>
      <c r="EA58" s="131"/>
      <c r="EB58" s="131"/>
      <c r="EC58" s="131"/>
      <c r="ED58" s="131"/>
      <c r="EE58" s="131"/>
      <c r="EF58" s="131"/>
      <c r="EG58" s="131"/>
      <c r="EH58" s="131"/>
      <c r="EI58" s="131"/>
      <c r="EJ58" s="131"/>
      <c r="EK58" s="131"/>
      <c r="EL58" s="131"/>
      <c r="EM58" s="131"/>
      <c r="EN58" s="131"/>
      <c r="EO58" s="131"/>
      <c r="EP58" s="131"/>
      <c r="EQ58" s="131"/>
      <c r="ER58" s="131"/>
      <c r="ES58" s="131"/>
      <c r="ET58" s="131"/>
      <c r="EU58" s="131"/>
      <c r="EV58" s="131"/>
      <c r="EW58" s="131"/>
      <c r="EX58" s="131"/>
      <c r="EY58" s="131"/>
      <c r="EZ58" s="131"/>
      <c r="FA58" s="131"/>
      <c r="FB58" s="131"/>
      <c r="FC58" s="131"/>
      <c r="FD58" s="131"/>
      <c r="FE58" s="131"/>
      <c r="FF58" s="131"/>
      <c r="FG58" s="131"/>
      <c r="FH58" s="131"/>
      <c r="FI58" s="131"/>
      <c r="FJ58" s="131"/>
      <c r="FK58" s="131"/>
      <c r="FL58" s="131"/>
      <c r="FM58" s="131"/>
      <c r="FN58" s="131"/>
      <c r="FO58" s="131"/>
      <c r="FP58" s="131"/>
      <c r="FQ58" s="131"/>
      <c r="FR58" s="131"/>
      <c r="FS58" s="131"/>
      <c r="FT58" s="131"/>
      <c r="FU58" s="131"/>
      <c r="FV58" s="131"/>
      <c r="FW58" s="131"/>
      <c r="FX58" s="131"/>
      <c r="FY58" s="131"/>
      <c r="FZ58" s="131"/>
      <c r="GA58" s="131"/>
      <c r="GB58" s="131"/>
      <c r="GC58" s="131"/>
      <c r="GD58" s="131"/>
      <c r="GE58" s="131"/>
      <c r="GF58" s="131"/>
      <c r="GG58" s="131"/>
      <c r="GH58" s="131"/>
      <c r="GI58" s="131"/>
      <c r="GJ58" s="131"/>
      <c r="GK58" s="131"/>
      <c r="GL58" s="131"/>
      <c r="GM58" s="131"/>
      <c r="GN58" s="131"/>
      <c r="GO58" s="131"/>
      <c r="GP58" s="131"/>
      <c r="GQ58" s="131"/>
      <c r="GR58" s="131"/>
      <c r="GS58" s="131"/>
      <c r="GT58" s="131"/>
      <c r="GU58" s="131"/>
      <c r="GV58" s="131"/>
      <c r="GW58" s="131"/>
      <c r="GX58" s="131"/>
      <c r="GY58" s="131"/>
      <c r="GZ58" s="131"/>
      <c r="HA58" s="131"/>
      <c r="HB58" s="131"/>
      <c r="HC58" s="131"/>
      <c r="HD58" s="131"/>
      <c r="HE58" s="131"/>
      <c r="HF58" s="131"/>
      <c r="HG58" s="131"/>
      <c r="HH58" s="131"/>
      <c r="HI58" s="131"/>
      <c r="HJ58" s="131"/>
      <c r="HK58" s="131"/>
      <c r="HL58" s="131"/>
      <c r="HO58" s="131"/>
      <c r="HP58" s="131"/>
      <c r="HQ58" s="131"/>
      <c r="HR58" s="131"/>
    </row>
    <row r="59" spans="1:226" ht="15" thickBot="1" x14ac:dyDescent="0.4">
      <c r="A59" s="131"/>
      <c r="B59" s="131"/>
      <c r="C59" s="131"/>
      <c r="D59" s="131"/>
      <c r="E59" s="131"/>
      <c r="F59" s="131"/>
      <c r="G59" s="131"/>
      <c r="H59" s="131"/>
      <c r="I59" s="131"/>
      <c r="J59" s="131"/>
      <c r="K59" s="131"/>
      <c r="L59" s="131"/>
      <c r="M59" s="131"/>
      <c r="N59" s="131"/>
      <c r="O59" s="131"/>
      <c r="P59" s="131"/>
      <c r="Q59" s="131"/>
      <c r="R59" s="131"/>
      <c r="S59" s="131"/>
      <c r="T59" s="131"/>
      <c r="U59" s="131"/>
      <c r="V59" s="131"/>
      <c r="W59" s="131"/>
      <c r="X59" s="131"/>
      <c r="Y59" s="131"/>
      <c r="Z59" s="131"/>
      <c r="AA59" s="131"/>
      <c r="AB59" s="131"/>
      <c r="AC59" s="131"/>
      <c r="AD59" s="131"/>
      <c r="AE59" s="131"/>
      <c r="AF59" s="131"/>
      <c r="AG59" s="131"/>
      <c r="AH59" s="131"/>
      <c r="AI59" s="131"/>
      <c r="AJ59" s="131"/>
      <c r="AK59" s="131"/>
      <c r="AL59" s="131"/>
      <c r="AM59" s="131"/>
      <c r="AN59" s="131"/>
      <c r="AO59" s="131"/>
      <c r="AP59" s="131"/>
      <c r="AQ59" s="131"/>
      <c r="AR59" s="131"/>
      <c r="AS59" s="131"/>
      <c r="AT59" s="131"/>
      <c r="AU59" s="131"/>
      <c r="AV59" s="131"/>
      <c r="AW59" s="131"/>
      <c r="AX59" s="131"/>
      <c r="AY59" s="131"/>
      <c r="AZ59" s="131"/>
      <c r="BA59" s="131"/>
      <c r="BB59" s="131"/>
      <c r="BC59" s="131"/>
      <c r="BD59" s="131"/>
      <c r="BE59" s="131"/>
      <c r="BF59" s="131"/>
      <c r="BG59" s="131"/>
      <c r="BH59" s="131"/>
      <c r="BI59" s="131"/>
      <c r="BJ59" s="131"/>
      <c r="BK59" s="131"/>
      <c r="BL59" s="131"/>
      <c r="BM59" s="131"/>
      <c r="BN59" s="131"/>
      <c r="BO59" s="131"/>
      <c r="BP59" s="131"/>
      <c r="BQ59" s="131"/>
      <c r="BR59" s="131"/>
      <c r="BS59" s="131"/>
      <c r="BT59" s="131"/>
      <c r="BU59" s="131"/>
      <c r="BV59" s="131"/>
      <c r="BW59" s="131"/>
      <c r="BX59" s="131"/>
      <c r="BY59" s="131"/>
      <c r="BZ59" s="131"/>
      <c r="CA59" s="131"/>
      <c r="CB59" s="131"/>
      <c r="CC59" s="131"/>
      <c r="CD59" s="131"/>
      <c r="CE59" s="131"/>
      <c r="CF59" s="131"/>
      <c r="CG59" s="131"/>
      <c r="CH59" s="131"/>
      <c r="CI59" s="131"/>
      <c r="CJ59" s="131"/>
      <c r="CK59" s="131"/>
      <c r="CL59" s="131"/>
      <c r="CM59" s="131"/>
      <c r="CN59" s="131"/>
      <c r="CO59" s="131"/>
      <c r="CP59" s="131"/>
      <c r="CQ59" s="131"/>
      <c r="CR59" s="131"/>
      <c r="CS59" s="131"/>
      <c r="CT59" s="131"/>
      <c r="CU59" s="131"/>
      <c r="CV59" s="131"/>
      <c r="CW59" s="131"/>
      <c r="CX59" s="131"/>
      <c r="CY59" s="131"/>
      <c r="CZ59" s="131"/>
      <c r="DA59" s="131"/>
      <c r="DB59" s="131"/>
      <c r="DC59" s="131"/>
      <c r="DD59" s="131"/>
      <c r="DE59" s="131"/>
      <c r="DF59" s="131"/>
      <c r="DG59" s="131"/>
      <c r="DH59" s="131"/>
      <c r="DI59" s="131"/>
      <c r="DJ59" s="131"/>
      <c r="DK59" s="131"/>
      <c r="DL59" s="131"/>
      <c r="DM59" s="131"/>
      <c r="DN59" s="131"/>
      <c r="DO59" s="131"/>
      <c r="DP59" s="131"/>
      <c r="DQ59" s="131"/>
      <c r="DR59" s="131"/>
      <c r="DS59" s="131"/>
      <c r="DT59" s="131"/>
      <c r="DU59" s="131"/>
      <c r="DV59" s="131"/>
      <c r="DW59" s="131"/>
      <c r="DX59" s="131"/>
      <c r="DY59" s="131"/>
      <c r="DZ59" s="131"/>
      <c r="EA59" s="131"/>
      <c r="EB59" s="131"/>
      <c r="EC59" s="131"/>
      <c r="ED59" s="131"/>
      <c r="EE59" s="131"/>
      <c r="EF59" s="131"/>
      <c r="EG59" s="131"/>
      <c r="EH59" s="131"/>
      <c r="EI59" s="131"/>
      <c r="EJ59" s="131"/>
      <c r="EK59" s="131"/>
      <c r="EL59" s="131"/>
      <c r="EM59" s="131"/>
      <c r="EN59" s="131"/>
      <c r="EO59" s="131"/>
      <c r="EP59" s="131"/>
      <c r="EQ59" s="131"/>
      <c r="ER59" s="131"/>
      <c r="ES59" s="131"/>
      <c r="ET59" s="131"/>
      <c r="EU59" s="131"/>
      <c r="EV59" s="131"/>
      <c r="EW59" s="131"/>
      <c r="EX59" s="131"/>
      <c r="EY59" s="131"/>
      <c r="EZ59" s="131"/>
      <c r="FA59" s="131"/>
      <c r="FB59" s="131"/>
      <c r="FC59" s="131"/>
      <c r="FD59" s="131"/>
      <c r="FE59" s="131"/>
      <c r="FF59" s="131"/>
      <c r="FG59" s="131"/>
      <c r="FH59" s="131"/>
      <c r="FI59" s="131"/>
      <c r="FJ59" s="131"/>
      <c r="FK59" s="131"/>
      <c r="FL59" s="131"/>
      <c r="FM59" s="131"/>
      <c r="FN59" s="131"/>
      <c r="FO59" s="131"/>
      <c r="FP59" s="131"/>
      <c r="FQ59" s="131"/>
      <c r="FR59" s="131"/>
      <c r="FS59" s="131"/>
      <c r="FT59" s="131"/>
      <c r="FU59" s="131"/>
      <c r="FV59" s="131"/>
      <c r="FW59" s="131"/>
      <c r="FX59" s="131"/>
      <c r="FY59" s="131"/>
      <c r="FZ59" s="131"/>
      <c r="GA59" s="131"/>
      <c r="GB59" s="131"/>
      <c r="GC59" s="131"/>
      <c r="GD59" s="131"/>
      <c r="GE59" s="131"/>
      <c r="GF59" s="131"/>
      <c r="GG59" s="131"/>
      <c r="GH59" s="131"/>
      <c r="GI59" s="131"/>
      <c r="GJ59" s="131"/>
      <c r="GK59" s="131"/>
      <c r="GL59" s="131"/>
      <c r="GM59" s="131"/>
      <c r="GN59" s="131"/>
      <c r="GO59" s="131"/>
      <c r="GP59" s="131"/>
      <c r="GQ59" s="131"/>
      <c r="GR59" s="131"/>
      <c r="GS59" s="131"/>
      <c r="GT59" s="131"/>
      <c r="GU59" s="131"/>
      <c r="GV59" s="131"/>
      <c r="GW59" s="131"/>
      <c r="GX59" s="131"/>
      <c r="GY59" s="131"/>
      <c r="GZ59" s="131"/>
      <c r="HA59" s="131"/>
      <c r="HB59" s="131"/>
      <c r="HC59" s="131"/>
      <c r="HD59" s="131"/>
      <c r="HE59" s="131"/>
      <c r="HF59" s="131"/>
      <c r="HG59" s="131"/>
      <c r="HH59" s="131"/>
      <c r="HI59" s="131"/>
      <c r="HJ59" s="131"/>
      <c r="HK59" s="131"/>
      <c r="HL59" s="131"/>
      <c r="HO59" s="131"/>
      <c r="HP59" s="131"/>
      <c r="HQ59" s="131"/>
      <c r="HR59" s="131"/>
    </row>
    <row r="60" spans="1:226" ht="15" thickBot="1" x14ac:dyDescent="0.4">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c r="Z60" s="131"/>
      <c r="AA60" s="131"/>
      <c r="AB60" s="131"/>
      <c r="AC60" s="131"/>
      <c r="AD60" s="131"/>
      <c r="AE60" s="131"/>
      <c r="AF60" s="131"/>
      <c r="AG60" s="131"/>
      <c r="AH60" s="131"/>
      <c r="AI60" s="131"/>
      <c r="AJ60" s="131"/>
      <c r="AK60" s="131"/>
      <c r="AL60" s="131"/>
      <c r="AM60" s="131"/>
      <c r="AN60" s="131"/>
      <c r="AO60" s="131"/>
      <c r="AP60" s="131"/>
      <c r="AQ60" s="131"/>
      <c r="AR60" s="131"/>
      <c r="AS60" s="131"/>
      <c r="AT60" s="131"/>
      <c r="AU60" s="131"/>
      <c r="AV60" s="131"/>
      <c r="AW60" s="131"/>
      <c r="AX60" s="131"/>
      <c r="AY60" s="131"/>
      <c r="AZ60" s="131"/>
      <c r="BA60" s="131"/>
      <c r="BB60" s="131"/>
      <c r="BC60" s="131"/>
      <c r="BD60" s="131"/>
      <c r="BE60" s="131"/>
      <c r="BF60" s="131"/>
      <c r="BG60" s="131"/>
      <c r="BH60" s="131"/>
      <c r="BI60" s="131"/>
      <c r="BJ60" s="131"/>
      <c r="BK60" s="131"/>
      <c r="BL60" s="131"/>
      <c r="BM60" s="131"/>
      <c r="BN60" s="131"/>
      <c r="BO60" s="131"/>
      <c r="BP60" s="131"/>
      <c r="BQ60" s="131"/>
      <c r="BR60" s="131"/>
      <c r="BS60" s="131"/>
      <c r="BT60" s="131"/>
      <c r="BU60" s="131"/>
      <c r="BV60" s="131"/>
      <c r="BW60" s="131"/>
      <c r="BX60" s="131"/>
      <c r="BY60" s="131"/>
      <c r="BZ60" s="131"/>
      <c r="CA60" s="131"/>
      <c r="CB60" s="131"/>
      <c r="CC60" s="131"/>
      <c r="CD60" s="131"/>
      <c r="CE60" s="131"/>
      <c r="CF60" s="131"/>
      <c r="CG60" s="131"/>
      <c r="CH60" s="131"/>
      <c r="CI60" s="131"/>
      <c r="CJ60" s="131"/>
      <c r="CK60" s="131"/>
      <c r="CL60" s="131"/>
      <c r="CM60" s="131"/>
      <c r="CN60" s="131"/>
      <c r="CO60" s="131"/>
      <c r="CP60" s="131"/>
      <c r="CQ60" s="131"/>
      <c r="CR60" s="131"/>
      <c r="CS60" s="131"/>
      <c r="CT60" s="131"/>
      <c r="CU60" s="131"/>
      <c r="CV60" s="131"/>
      <c r="CW60" s="131"/>
      <c r="CX60" s="131"/>
      <c r="CY60" s="131"/>
      <c r="CZ60" s="131"/>
      <c r="DA60" s="131"/>
      <c r="DB60" s="131"/>
      <c r="DC60" s="131"/>
      <c r="DD60" s="131"/>
      <c r="DE60" s="131"/>
      <c r="DF60" s="131"/>
      <c r="DG60" s="131"/>
      <c r="DH60" s="131"/>
      <c r="DI60" s="131"/>
      <c r="DJ60" s="131"/>
      <c r="DK60" s="131"/>
      <c r="DL60" s="131"/>
      <c r="DM60" s="131"/>
      <c r="DN60" s="131"/>
      <c r="DO60" s="131"/>
      <c r="DP60" s="131"/>
      <c r="DQ60" s="131"/>
      <c r="DR60" s="131"/>
      <c r="DS60" s="131"/>
      <c r="DT60" s="131"/>
      <c r="DU60" s="131"/>
      <c r="DV60" s="131"/>
      <c r="DW60" s="131"/>
      <c r="DX60" s="131"/>
      <c r="DY60" s="131"/>
      <c r="DZ60" s="131"/>
      <c r="EA60" s="131"/>
      <c r="EB60" s="131"/>
      <c r="EC60" s="131"/>
      <c r="ED60" s="131"/>
      <c r="EE60" s="131"/>
      <c r="EF60" s="131"/>
      <c r="EG60" s="131"/>
      <c r="EH60" s="131"/>
      <c r="EI60" s="131"/>
      <c r="EJ60" s="131"/>
      <c r="EK60" s="131"/>
      <c r="EL60" s="131"/>
      <c r="EM60" s="131"/>
      <c r="EN60" s="131"/>
      <c r="EO60" s="131"/>
      <c r="EP60" s="131"/>
      <c r="EQ60" s="131"/>
      <c r="ER60" s="131"/>
      <c r="ES60" s="131"/>
      <c r="ET60" s="131"/>
      <c r="EU60" s="131"/>
      <c r="EV60" s="131"/>
      <c r="EW60" s="131"/>
      <c r="EX60" s="131"/>
      <c r="EY60" s="131"/>
      <c r="EZ60" s="131"/>
      <c r="FA60" s="131"/>
      <c r="FB60" s="131"/>
      <c r="FC60" s="131"/>
      <c r="FD60" s="131"/>
      <c r="FE60" s="131"/>
      <c r="FF60" s="131"/>
      <c r="FG60" s="131"/>
      <c r="FH60" s="131"/>
      <c r="FI60" s="131"/>
      <c r="FJ60" s="131"/>
      <c r="FK60" s="131"/>
      <c r="FL60" s="131"/>
      <c r="FM60" s="131"/>
      <c r="FN60" s="131"/>
      <c r="FO60" s="131"/>
      <c r="FP60" s="131"/>
      <c r="FQ60" s="131"/>
      <c r="FR60" s="131"/>
      <c r="FS60" s="131"/>
      <c r="FT60" s="131"/>
      <c r="FU60" s="131"/>
      <c r="FV60" s="131"/>
      <c r="FW60" s="131"/>
      <c r="FX60" s="131"/>
      <c r="FY60" s="131"/>
      <c r="FZ60" s="131"/>
      <c r="GA60" s="131"/>
      <c r="GB60" s="131"/>
      <c r="GC60" s="131"/>
      <c r="GD60" s="131"/>
      <c r="GE60" s="131"/>
      <c r="GF60" s="131"/>
      <c r="GG60" s="131"/>
      <c r="GH60" s="131"/>
      <c r="GI60" s="131"/>
      <c r="GJ60" s="131"/>
      <c r="GK60" s="131"/>
      <c r="GL60" s="131"/>
      <c r="GM60" s="131"/>
      <c r="GN60" s="131"/>
      <c r="GO60" s="131"/>
      <c r="GP60" s="131"/>
      <c r="GQ60" s="131"/>
      <c r="GR60" s="131"/>
      <c r="GS60" s="131"/>
      <c r="GT60" s="131"/>
      <c r="GU60" s="131"/>
      <c r="GV60" s="131"/>
      <c r="GW60" s="131"/>
      <c r="GX60" s="131"/>
      <c r="GY60" s="131"/>
      <c r="GZ60" s="131"/>
      <c r="HA60" s="131"/>
      <c r="HB60" s="131"/>
      <c r="HC60" s="131"/>
      <c r="HD60" s="131"/>
      <c r="HE60" s="131"/>
      <c r="HF60" s="131"/>
      <c r="HG60" s="131"/>
      <c r="HH60" s="131"/>
      <c r="HI60" s="131"/>
      <c r="HJ60" s="131"/>
      <c r="HK60" s="131"/>
      <c r="HL60" s="131"/>
      <c r="HO60" s="131"/>
      <c r="HP60" s="131"/>
      <c r="HQ60" s="131"/>
      <c r="HR60" s="131"/>
    </row>
    <row r="61" spans="1:226" ht="15" thickBot="1" x14ac:dyDescent="0.4">
      <c r="A61" s="131"/>
      <c r="B61" s="131"/>
      <c r="C61" s="131"/>
      <c r="D61" s="131"/>
      <c r="E61" s="131"/>
      <c r="F61" s="131"/>
      <c r="G61" s="131"/>
      <c r="H61" s="131"/>
      <c r="I61" s="131"/>
      <c r="J61" s="131"/>
      <c r="K61" s="131"/>
      <c r="L61" s="131"/>
      <c r="M61" s="131"/>
      <c r="N61" s="131"/>
      <c r="O61" s="131"/>
      <c r="P61" s="131"/>
      <c r="Q61" s="131"/>
      <c r="R61" s="131"/>
      <c r="S61" s="131"/>
      <c r="T61" s="131"/>
      <c r="U61" s="131"/>
      <c r="V61" s="131"/>
      <c r="W61" s="131"/>
      <c r="X61" s="131"/>
      <c r="Y61" s="131"/>
      <c r="Z61" s="131"/>
      <c r="AA61" s="131"/>
      <c r="AB61" s="131"/>
      <c r="AC61" s="131"/>
      <c r="AD61" s="131"/>
      <c r="AE61" s="131"/>
      <c r="AF61" s="131"/>
      <c r="AG61" s="131"/>
      <c r="AH61" s="131"/>
      <c r="AI61" s="131"/>
      <c r="AJ61" s="131"/>
      <c r="AK61" s="131"/>
      <c r="AL61" s="131"/>
      <c r="AM61" s="131"/>
      <c r="AN61" s="131"/>
      <c r="AO61" s="131"/>
      <c r="AP61" s="131"/>
      <c r="AQ61" s="131"/>
      <c r="AR61" s="131"/>
      <c r="AS61" s="131"/>
      <c r="AT61" s="131"/>
      <c r="AU61" s="131"/>
      <c r="AV61" s="131"/>
      <c r="AW61" s="131"/>
      <c r="AX61" s="131"/>
      <c r="AY61" s="131"/>
      <c r="AZ61" s="131"/>
      <c r="BA61" s="131"/>
      <c r="BB61" s="131"/>
      <c r="BC61" s="131"/>
      <c r="BD61" s="131"/>
      <c r="BE61" s="131"/>
      <c r="BF61" s="131"/>
      <c r="BG61" s="131"/>
      <c r="BH61" s="131"/>
      <c r="BI61" s="131"/>
      <c r="BJ61" s="131"/>
      <c r="BK61" s="131"/>
      <c r="BL61" s="131"/>
      <c r="BM61" s="131"/>
      <c r="BN61" s="131"/>
      <c r="BO61" s="131"/>
      <c r="BP61" s="131"/>
      <c r="BQ61" s="131"/>
      <c r="BR61" s="131"/>
      <c r="BS61" s="131"/>
      <c r="BT61" s="131"/>
      <c r="BU61" s="131"/>
      <c r="BV61" s="131"/>
      <c r="BW61" s="131"/>
      <c r="BX61" s="131"/>
      <c r="BY61" s="131"/>
      <c r="BZ61" s="131"/>
      <c r="CA61" s="131"/>
      <c r="CB61" s="131"/>
      <c r="CC61" s="131"/>
      <c r="CD61" s="131"/>
      <c r="CE61" s="131"/>
      <c r="CF61" s="131"/>
      <c r="CG61" s="131"/>
      <c r="CH61" s="131"/>
      <c r="CI61" s="131"/>
      <c r="CJ61" s="131"/>
      <c r="CK61" s="131"/>
      <c r="CL61" s="131"/>
      <c r="CM61" s="131"/>
      <c r="CN61" s="131"/>
      <c r="CO61" s="131"/>
      <c r="CP61" s="131"/>
      <c r="CQ61" s="131"/>
      <c r="CR61" s="131"/>
      <c r="CS61" s="131"/>
      <c r="CT61" s="131"/>
      <c r="CU61" s="131"/>
      <c r="CV61" s="131"/>
      <c r="CW61" s="131"/>
      <c r="CX61" s="131"/>
      <c r="CY61" s="131"/>
      <c r="CZ61" s="131"/>
      <c r="DA61" s="131"/>
      <c r="DB61" s="131"/>
      <c r="DC61" s="131"/>
      <c r="DD61" s="131"/>
      <c r="DE61" s="131"/>
      <c r="DF61" s="131"/>
      <c r="DG61" s="131"/>
      <c r="DH61" s="131"/>
      <c r="DI61" s="131"/>
      <c r="DJ61" s="131"/>
      <c r="DK61" s="131"/>
      <c r="DL61" s="131"/>
      <c r="DM61" s="131"/>
      <c r="DN61" s="131"/>
      <c r="DO61" s="131"/>
      <c r="DP61" s="131"/>
      <c r="DQ61" s="131"/>
      <c r="DR61" s="131"/>
      <c r="DS61" s="131"/>
      <c r="DT61" s="131"/>
      <c r="DU61" s="131"/>
      <c r="DV61" s="131"/>
      <c r="DW61" s="131"/>
      <c r="DX61" s="131"/>
      <c r="DY61" s="131"/>
      <c r="DZ61" s="131"/>
      <c r="EA61" s="131"/>
      <c r="EB61" s="131"/>
      <c r="EC61" s="131"/>
      <c r="ED61" s="131"/>
      <c r="EE61" s="131"/>
      <c r="EF61" s="131"/>
      <c r="EG61" s="131"/>
      <c r="EH61" s="131"/>
      <c r="EI61" s="131"/>
      <c r="EJ61" s="131"/>
      <c r="EK61" s="131"/>
      <c r="EL61" s="131"/>
      <c r="EM61" s="131"/>
      <c r="EN61" s="131"/>
      <c r="EO61" s="131"/>
      <c r="EP61" s="131"/>
      <c r="EQ61" s="131"/>
      <c r="ER61" s="131"/>
      <c r="ES61" s="131"/>
      <c r="ET61" s="131"/>
      <c r="EU61" s="131"/>
      <c r="EV61" s="131"/>
      <c r="EW61" s="131"/>
      <c r="EX61" s="131"/>
      <c r="EY61" s="131"/>
      <c r="EZ61" s="131"/>
      <c r="FA61" s="131"/>
      <c r="FB61" s="131"/>
      <c r="FC61" s="131"/>
      <c r="FD61" s="131"/>
      <c r="FE61" s="131"/>
      <c r="FF61" s="131"/>
      <c r="FG61" s="131"/>
      <c r="FH61" s="131"/>
      <c r="FI61" s="131"/>
      <c r="FJ61" s="131"/>
      <c r="FK61" s="131"/>
      <c r="FL61" s="131"/>
      <c r="FM61" s="131"/>
      <c r="FN61" s="131"/>
      <c r="FO61" s="131"/>
      <c r="FP61" s="131"/>
      <c r="FQ61" s="131"/>
      <c r="FR61" s="131"/>
      <c r="FS61" s="131"/>
      <c r="FT61" s="131"/>
      <c r="FU61" s="131"/>
      <c r="FV61" s="131"/>
      <c r="FW61" s="131"/>
      <c r="FX61" s="131"/>
      <c r="FY61" s="131"/>
      <c r="FZ61" s="131"/>
      <c r="GA61" s="131"/>
      <c r="GB61" s="131"/>
      <c r="GC61" s="131"/>
      <c r="GD61" s="131"/>
      <c r="GE61" s="131"/>
      <c r="GF61" s="131"/>
      <c r="GG61" s="131"/>
      <c r="GH61" s="131"/>
      <c r="GI61" s="131"/>
      <c r="GJ61" s="131"/>
      <c r="GK61" s="131"/>
      <c r="GL61" s="131"/>
      <c r="GM61" s="131"/>
      <c r="GN61" s="131"/>
      <c r="GO61" s="131"/>
      <c r="GP61" s="131"/>
      <c r="GQ61" s="131"/>
      <c r="GR61" s="131"/>
      <c r="GS61" s="131"/>
      <c r="GT61" s="131"/>
      <c r="GU61" s="131"/>
      <c r="GV61" s="131"/>
      <c r="GW61" s="131"/>
      <c r="GX61" s="131"/>
      <c r="GY61" s="131"/>
      <c r="GZ61" s="131"/>
      <c r="HA61" s="131"/>
      <c r="HB61" s="131"/>
      <c r="HC61" s="131"/>
      <c r="HD61" s="131"/>
      <c r="HE61" s="131"/>
      <c r="HF61" s="131"/>
      <c r="HG61" s="131"/>
      <c r="HH61" s="131"/>
      <c r="HI61" s="131"/>
      <c r="HJ61" s="131"/>
      <c r="HK61" s="131"/>
      <c r="HL61" s="131"/>
      <c r="HO61" s="131"/>
      <c r="HP61" s="131"/>
      <c r="HQ61" s="131"/>
      <c r="HR61" s="131"/>
    </row>
    <row r="62" spans="1:226" ht="15" thickBot="1" x14ac:dyDescent="0.4">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131"/>
      <c r="AA62" s="131"/>
      <c r="AB62" s="131"/>
      <c r="AC62" s="131"/>
      <c r="AD62" s="131"/>
      <c r="AE62" s="131"/>
      <c r="AF62" s="131"/>
      <c r="AG62" s="131"/>
      <c r="AH62" s="131"/>
      <c r="AI62" s="131"/>
      <c r="AJ62" s="131"/>
      <c r="AK62" s="131"/>
      <c r="AL62" s="131"/>
      <c r="AM62" s="131"/>
      <c r="AN62" s="131"/>
      <c r="AO62" s="131"/>
      <c r="AP62" s="131"/>
      <c r="AQ62" s="131"/>
      <c r="AR62" s="131"/>
      <c r="AS62" s="131"/>
      <c r="AT62" s="131"/>
      <c r="AU62" s="131"/>
      <c r="AV62" s="131"/>
      <c r="AW62" s="131"/>
      <c r="AX62" s="131"/>
      <c r="AY62" s="131"/>
      <c r="AZ62" s="131"/>
      <c r="BA62" s="131"/>
      <c r="BB62" s="131"/>
      <c r="BC62" s="131"/>
      <c r="BD62" s="131"/>
      <c r="BE62" s="131"/>
      <c r="BF62" s="131"/>
      <c r="BG62" s="131"/>
      <c r="BH62" s="131"/>
      <c r="BI62" s="131"/>
      <c r="BJ62" s="131"/>
      <c r="BK62" s="131"/>
      <c r="BL62" s="131"/>
      <c r="BM62" s="131"/>
      <c r="BN62" s="131"/>
      <c r="BO62" s="131"/>
      <c r="BP62" s="131"/>
      <c r="BQ62" s="131"/>
      <c r="BR62" s="131"/>
      <c r="BS62" s="131"/>
      <c r="BT62" s="131"/>
      <c r="BU62" s="131"/>
      <c r="BV62" s="131"/>
      <c r="BW62" s="131"/>
      <c r="BX62" s="131"/>
      <c r="BY62" s="131"/>
      <c r="BZ62" s="131"/>
      <c r="CA62" s="131"/>
      <c r="CB62" s="131"/>
      <c r="CC62" s="131"/>
      <c r="CD62" s="131"/>
      <c r="CE62" s="131"/>
      <c r="CF62" s="131"/>
      <c r="CG62" s="131"/>
      <c r="CH62" s="131"/>
      <c r="CI62" s="131"/>
      <c r="CJ62" s="131"/>
      <c r="CK62" s="131"/>
      <c r="CL62" s="131"/>
      <c r="CM62" s="131"/>
      <c r="CN62" s="131"/>
      <c r="CO62" s="131"/>
      <c r="CP62" s="131"/>
      <c r="CQ62" s="131"/>
      <c r="CR62" s="131"/>
      <c r="CS62" s="131"/>
      <c r="CT62" s="131"/>
      <c r="CU62" s="131"/>
      <c r="CV62" s="131"/>
      <c r="CW62" s="131"/>
      <c r="CX62" s="131"/>
      <c r="CY62" s="131"/>
      <c r="CZ62" s="131"/>
      <c r="DA62" s="131"/>
      <c r="DB62" s="131"/>
      <c r="DC62" s="131"/>
      <c r="DD62" s="131"/>
      <c r="DE62" s="131"/>
      <c r="DF62" s="131"/>
      <c r="DG62" s="131"/>
      <c r="DH62" s="131"/>
      <c r="DI62" s="131"/>
      <c r="DJ62" s="131"/>
      <c r="DK62" s="131"/>
      <c r="DL62" s="131"/>
      <c r="DM62" s="131"/>
      <c r="DN62" s="131"/>
      <c r="DO62" s="131"/>
      <c r="DP62" s="131"/>
      <c r="DQ62" s="131"/>
      <c r="DR62" s="131"/>
      <c r="DS62" s="131"/>
      <c r="DT62" s="131"/>
      <c r="DU62" s="131"/>
      <c r="DV62" s="131"/>
      <c r="DW62" s="131"/>
      <c r="DX62" s="131"/>
      <c r="DY62" s="131"/>
      <c r="DZ62" s="131"/>
      <c r="EA62" s="131"/>
      <c r="EB62" s="131"/>
      <c r="EC62" s="131"/>
      <c r="ED62" s="131"/>
      <c r="EE62" s="131"/>
      <c r="EF62" s="131"/>
      <c r="EG62" s="131"/>
      <c r="EH62" s="131"/>
      <c r="EI62" s="131"/>
      <c r="EJ62" s="131"/>
      <c r="EK62" s="131"/>
      <c r="EL62" s="131"/>
      <c r="EM62" s="131"/>
      <c r="EN62" s="131"/>
      <c r="EO62" s="131"/>
      <c r="EP62" s="131"/>
      <c r="EQ62" s="131"/>
      <c r="ER62" s="131"/>
      <c r="ES62" s="131"/>
      <c r="ET62" s="131"/>
      <c r="EU62" s="131"/>
      <c r="EV62" s="131"/>
      <c r="EW62" s="131"/>
      <c r="EX62" s="131"/>
      <c r="EY62" s="131"/>
      <c r="EZ62" s="131"/>
      <c r="FA62" s="131"/>
      <c r="FB62" s="131"/>
      <c r="FC62" s="131"/>
      <c r="FD62" s="131"/>
      <c r="FE62" s="131"/>
      <c r="FF62" s="131"/>
      <c r="FG62" s="131"/>
      <c r="FH62" s="131"/>
      <c r="FI62" s="131"/>
      <c r="FJ62" s="131"/>
      <c r="FK62" s="131"/>
      <c r="FL62" s="131"/>
      <c r="FM62" s="131"/>
      <c r="FN62" s="131"/>
      <c r="FO62" s="131"/>
      <c r="FP62" s="131"/>
      <c r="FQ62" s="131"/>
      <c r="FR62" s="131"/>
      <c r="FS62" s="131"/>
      <c r="FT62" s="131"/>
      <c r="FU62" s="131"/>
      <c r="FV62" s="131"/>
      <c r="FW62" s="131"/>
      <c r="FX62" s="131"/>
      <c r="FY62" s="131"/>
      <c r="FZ62" s="131"/>
      <c r="GA62" s="131"/>
      <c r="GB62" s="131"/>
      <c r="GC62" s="131"/>
      <c r="GD62" s="131"/>
      <c r="GE62" s="131"/>
      <c r="GF62" s="131"/>
      <c r="GG62" s="131"/>
      <c r="GH62" s="131"/>
      <c r="GI62" s="131"/>
      <c r="GJ62" s="131"/>
      <c r="GK62" s="131"/>
      <c r="GL62" s="131"/>
      <c r="GM62" s="131"/>
      <c r="GN62" s="131"/>
      <c r="GO62" s="131"/>
      <c r="GP62" s="131"/>
      <c r="GQ62" s="131"/>
      <c r="GR62" s="131"/>
      <c r="GS62" s="131"/>
      <c r="GT62" s="131"/>
      <c r="GU62" s="131"/>
      <c r="GV62" s="131"/>
      <c r="GW62" s="131"/>
      <c r="GX62" s="131"/>
      <c r="GY62" s="131"/>
      <c r="GZ62" s="131"/>
      <c r="HA62" s="131"/>
      <c r="HB62" s="131"/>
      <c r="HC62" s="131"/>
      <c r="HD62" s="131"/>
      <c r="HE62" s="131"/>
      <c r="HF62" s="131"/>
      <c r="HG62" s="131"/>
      <c r="HH62" s="131"/>
      <c r="HI62" s="131"/>
      <c r="HJ62" s="131"/>
      <c r="HK62" s="131"/>
      <c r="HL62" s="131"/>
      <c r="HO62" s="131"/>
      <c r="HP62" s="131"/>
      <c r="HQ62" s="131"/>
      <c r="HR62" s="131"/>
    </row>
    <row r="63" spans="1:226" ht="15" thickBot="1" x14ac:dyDescent="0.4">
      <c r="A63" s="131"/>
      <c r="B63" s="131"/>
      <c r="C63" s="131"/>
      <c r="D63" s="131"/>
      <c r="E63" s="131"/>
      <c r="F63" s="131"/>
      <c r="G63" s="131"/>
      <c r="H63" s="131"/>
      <c r="I63" s="131"/>
      <c r="J63" s="131"/>
      <c r="K63" s="131"/>
      <c r="L63" s="131"/>
      <c r="M63" s="131"/>
      <c r="N63" s="131"/>
      <c r="O63" s="131"/>
      <c r="P63" s="131"/>
      <c r="Q63" s="131"/>
      <c r="R63" s="131"/>
      <c r="S63" s="131"/>
      <c r="T63" s="131"/>
      <c r="U63" s="131"/>
      <c r="V63" s="131"/>
      <c r="W63" s="131"/>
      <c r="X63" s="131"/>
      <c r="Y63" s="131"/>
      <c r="Z63" s="131"/>
      <c r="AA63" s="131"/>
      <c r="AB63" s="131"/>
      <c r="AC63" s="131"/>
      <c r="AD63" s="131"/>
      <c r="AE63" s="131"/>
      <c r="AF63" s="131"/>
      <c r="AG63" s="131"/>
      <c r="AH63" s="131"/>
      <c r="AI63" s="131"/>
      <c r="AJ63" s="131"/>
      <c r="AK63" s="131"/>
      <c r="AL63" s="131"/>
      <c r="AM63" s="131"/>
      <c r="AN63" s="131"/>
      <c r="AO63" s="131"/>
      <c r="AP63" s="131"/>
      <c r="AQ63" s="131"/>
      <c r="AR63" s="131"/>
      <c r="AS63" s="131"/>
      <c r="AT63" s="131"/>
      <c r="AU63" s="131"/>
      <c r="AV63" s="131"/>
      <c r="AW63" s="131"/>
      <c r="AX63" s="131"/>
      <c r="AY63" s="131"/>
      <c r="AZ63" s="131"/>
      <c r="BA63" s="131"/>
      <c r="BB63" s="131"/>
      <c r="BC63" s="131"/>
      <c r="BD63" s="131"/>
      <c r="BE63" s="131"/>
      <c r="BF63" s="131"/>
      <c r="BG63" s="131"/>
      <c r="BH63" s="131"/>
      <c r="BI63" s="131"/>
      <c r="BJ63" s="131"/>
      <c r="BK63" s="131"/>
      <c r="BL63" s="131"/>
      <c r="BM63" s="131"/>
      <c r="BN63" s="131"/>
      <c r="BO63" s="131"/>
      <c r="BP63" s="131"/>
      <c r="BQ63" s="131"/>
      <c r="BR63" s="131"/>
      <c r="BS63" s="131"/>
      <c r="BT63" s="131"/>
      <c r="BU63" s="131"/>
      <c r="BV63" s="131"/>
      <c r="BW63" s="131"/>
      <c r="BX63" s="131"/>
      <c r="BY63" s="131"/>
      <c r="BZ63" s="131"/>
      <c r="CA63" s="131"/>
      <c r="CB63" s="131"/>
      <c r="CC63" s="131"/>
      <c r="CD63" s="131"/>
      <c r="CE63" s="131"/>
      <c r="CF63" s="131"/>
      <c r="CG63" s="131"/>
      <c r="CH63" s="131"/>
      <c r="CI63" s="131"/>
      <c r="CJ63" s="131"/>
      <c r="CK63" s="131"/>
      <c r="CL63" s="131"/>
      <c r="CM63" s="131"/>
      <c r="CN63" s="131"/>
      <c r="CO63" s="131"/>
      <c r="CP63" s="131"/>
      <c r="CQ63" s="131"/>
      <c r="CR63" s="131"/>
      <c r="CS63" s="131"/>
      <c r="CT63" s="131"/>
      <c r="CU63" s="131"/>
      <c r="CV63" s="131"/>
      <c r="CW63" s="131"/>
      <c r="CX63" s="131"/>
      <c r="CY63" s="131"/>
      <c r="CZ63" s="131"/>
      <c r="DA63" s="131"/>
      <c r="DB63" s="131"/>
      <c r="DC63" s="131"/>
      <c r="DD63" s="131"/>
      <c r="DE63" s="131"/>
      <c r="DF63" s="131"/>
      <c r="DG63" s="131"/>
      <c r="DH63" s="131"/>
      <c r="DI63" s="131"/>
      <c r="DJ63" s="131"/>
      <c r="DK63" s="131"/>
      <c r="DL63" s="131"/>
      <c r="DM63" s="131"/>
      <c r="DN63" s="131"/>
      <c r="DO63" s="131"/>
      <c r="DP63" s="131"/>
      <c r="DQ63" s="131"/>
      <c r="DR63" s="131"/>
      <c r="DS63" s="131"/>
      <c r="DT63" s="131"/>
      <c r="DU63" s="131"/>
      <c r="DV63" s="131"/>
      <c r="DW63" s="131"/>
      <c r="DX63" s="131"/>
      <c r="DY63" s="131"/>
      <c r="DZ63" s="131"/>
      <c r="EA63" s="131"/>
      <c r="EB63" s="131"/>
      <c r="EC63" s="131"/>
      <c r="ED63" s="131"/>
      <c r="EE63" s="131"/>
      <c r="EF63" s="131"/>
      <c r="EG63" s="131"/>
      <c r="EH63" s="131"/>
      <c r="EI63" s="131"/>
      <c r="EJ63" s="131"/>
      <c r="EK63" s="131"/>
      <c r="EL63" s="131"/>
      <c r="EM63" s="131"/>
      <c r="EN63" s="131"/>
      <c r="EO63" s="131"/>
      <c r="EP63" s="131"/>
      <c r="EQ63" s="131"/>
      <c r="ER63" s="131"/>
      <c r="ES63" s="131"/>
      <c r="ET63" s="131"/>
      <c r="EU63" s="131"/>
      <c r="EV63" s="131"/>
      <c r="EW63" s="131"/>
      <c r="EX63" s="131"/>
      <c r="EY63" s="131"/>
      <c r="EZ63" s="131"/>
      <c r="FA63" s="131"/>
      <c r="FB63" s="131"/>
      <c r="FC63" s="131"/>
      <c r="FD63" s="131"/>
      <c r="FE63" s="131"/>
      <c r="FF63" s="131"/>
      <c r="FG63" s="131"/>
      <c r="FH63" s="131"/>
      <c r="FI63" s="131"/>
      <c r="FJ63" s="131"/>
      <c r="FK63" s="131"/>
      <c r="FL63" s="131"/>
      <c r="FM63" s="131"/>
      <c r="FN63" s="131"/>
      <c r="FO63" s="131"/>
      <c r="FP63" s="131"/>
      <c r="FQ63" s="131"/>
      <c r="FR63" s="131"/>
      <c r="FS63" s="131"/>
      <c r="FT63" s="131"/>
      <c r="FU63" s="131"/>
      <c r="FV63" s="131"/>
      <c r="FW63" s="131"/>
      <c r="FX63" s="131"/>
      <c r="FY63" s="131"/>
      <c r="FZ63" s="131"/>
      <c r="GA63" s="131"/>
      <c r="GB63" s="131"/>
      <c r="GC63" s="131"/>
      <c r="GD63" s="131"/>
      <c r="GE63" s="131"/>
      <c r="GF63" s="131"/>
      <c r="GG63" s="131"/>
      <c r="GH63" s="131"/>
      <c r="GI63" s="131"/>
      <c r="GJ63" s="131"/>
      <c r="GK63" s="131"/>
      <c r="GL63" s="131"/>
      <c r="GM63" s="131"/>
      <c r="GN63" s="131"/>
      <c r="GO63" s="131"/>
      <c r="GP63" s="131"/>
      <c r="GQ63" s="131"/>
      <c r="GR63" s="131"/>
      <c r="GS63" s="131"/>
      <c r="GT63" s="131"/>
      <c r="GU63" s="131"/>
      <c r="GV63" s="131"/>
      <c r="GW63" s="131"/>
      <c r="GX63" s="131"/>
      <c r="GY63" s="131"/>
      <c r="GZ63" s="131"/>
      <c r="HA63" s="131"/>
      <c r="HB63" s="131"/>
      <c r="HC63" s="131"/>
      <c r="HD63" s="131"/>
      <c r="HE63" s="131"/>
      <c r="HF63" s="131"/>
      <c r="HG63" s="131"/>
      <c r="HH63" s="131"/>
      <c r="HI63" s="131"/>
      <c r="HJ63" s="131"/>
      <c r="HK63" s="131"/>
      <c r="HL63" s="131"/>
      <c r="HO63" s="131"/>
      <c r="HP63" s="131"/>
      <c r="HQ63" s="131"/>
      <c r="HR63" s="131"/>
    </row>
    <row r="64" spans="1:226" ht="15" thickBot="1" x14ac:dyDescent="0.4">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131"/>
      <c r="AA64" s="131"/>
      <c r="AB64" s="131"/>
      <c r="AC64" s="131"/>
      <c r="AD64" s="131"/>
      <c r="AE64" s="131"/>
      <c r="AF64" s="131"/>
      <c r="AG64" s="131"/>
      <c r="AH64" s="131"/>
      <c r="AI64" s="131"/>
      <c r="AJ64" s="131"/>
      <c r="AK64" s="131"/>
      <c r="AL64" s="131"/>
      <c r="AM64" s="131"/>
      <c r="AN64" s="131"/>
      <c r="AO64" s="131"/>
      <c r="AP64" s="131"/>
      <c r="AQ64" s="131"/>
      <c r="AR64" s="131"/>
      <c r="AS64" s="131"/>
      <c r="AT64" s="131"/>
      <c r="AU64" s="131"/>
      <c r="AV64" s="131"/>
      <c r="AW64" s="131"/>
      <c r="AX64" s="131"/>
      <c r="AY64" s="131"/>
      <c r="AZ64" s="131"/>
      <c r="BA64" s="131"/>
      <c r="BB64" s="131"/>
      <c r="BC64" s="131"/>
      <c r="BD64" s="131"/>
      <c r="BE64" s="131"/>
      <c r="BF64" s="131"/>
      <c r="BG64" s="131"/>
      <c r="BH64" s="131"/>
      <c r="BI64" s="131"/>
      <c r="BJ64" s="131"/>
      <c r="BK64" s="131"/>
      <c r="BL64" s="131"/>
      <c r="BM64" s="131"/>
      <c r="BN64" s="131"/>
      <c r="BO64" s="131"/>
      <c r="BP64" s="131"/>
      <c r="BQ64" s="131"/>
      <c r="BR64" s="131"/>
      <c r="BS64" s="131"/>
      <c r="BT64" s="131"/>
      <c r="BU64" s="131"/>
      <c r="BV64" s="131"/>
      <c r="BW64" s="131"/>
      <c r="BX64" s="131"/>
      <c r="BY64" s="131"/>
      <c r="BZ64" s="131"/>
      <c r="CA64" s="131"/>
      <c r="CB64" s="131"/>
      <c r="CC64" s="131"/>
      <c r="CD64" s="131"/>
      <c r="CE64" s="131"/>
      <c r="CF64" s="131"/>
      <c r="CG64" s="131"/>
      <c r="CH64" s="131"/>
      <c r="CI64" s="131"/>
      <c r="CJ64" s="131"/>
      <c r="CK64" s="131"/>
      <c r="CL64" s="131"/>
      <c r="CM64" s="131"/>
      <c r="CN64" s="131"/>
      <c r="CO64" s="131"/>
      <c r="CP64" s="131"/>
      <c r="CQ64" s="131"/>
      <c r="CR64" s="131"/>
      <c r="CS64" s="131"/>
      <c r="CT64" s="131"/>
      <c r="CU64" s="131"/>
      <c r="CV64" s="131"/>
      <c r="CW64" s="131"/>
      <c r="CX64" s="131"/>
      <c r="CY64" s="131"/>
      <c r="CZ64" s="131"/>
      <c r="DA64" s="131"/>
      <c r="DB64" s="131"/>
      <c r="DC64" s="131"/>
      <c r="DD64" s="131"/>
      <c r="DE64" s="131"/>
      <c r="DF64" s="131"/>
      <c r="DG64" s="131"/>
      <c r="DH64" s="131"/>
      <c r="DI64" s="131"/>
      <c r="DJ64" s="131"/>
      <c r="DK64" s="131"/>
      <c r="DL64" s="131"/>
      <c r="DM64" s="131"/>
      <c r="DN64" s="131"/>
      <c r="DO64" s="131"/>
      <c r="DP64" s="131"/>
      <c r="DQ64" s="131"/>
      <c r="DR64" s="131"/>
      <c r="DS64" s="131"/>
      <c r="DT64" s="131"/>
      <c r="DU64" s="131"/>
      <c r="DV64" s="131"/>
      <c r="DW64" s="131"/>
      <c r="DX64" s="131"/>
      <c r="DY64" s="131"/>
      <c r="DZ64" s="131"/>
      <c r="EA64" s="131"/>
      <c r="EB64" s="131"/>
      <c r="EC64" s="131"/>
      <c r="ED64" s="131"/>
      <c r="EE64" s="131"/>
      <c r="EF64" s="131"/>
      <c r="EG64" s="131"/>
      <c r="EH64" s="131"/>
      <c r="EI64" s="131"/>
      <c r="EJ64" s="131"/>
      <c r="EK64" s="131"/>
      <c r="EL64" s="131"/>
      <c r="EM64" s="131"/>
      <c r="EN64" s="131"/>
      <c r="EO64" s="131"/>
      <c r="EP64" s="131"/>
      <c r="EQ64" s="131"/>
      <c r="ER64" s="131"/>
      <c r="ES64" s="131"/>
      <c r="ET64" s="131"/>
      <c r="EU64" s="131"/>
      <c r="EV64" s="131"/>
      <c r="EW64" s="131"/>
      <c r="EX64" s="131"/>
      <c r="EY64" s="131"/>
      <c r="EZ64" s="131"/>
      <c r="FA64" s="131"/>
      <c r="FB64" s="131"/>
      <c r="FC64" s="131"/>
      <c r="FD64" s="131"/>
      <c r="FE64" s="131"/>
      <c r="FF64" s="131"/>
      <c r="FG64" s="131"/>
      <c r="FH64" s="131"/>
      <c r="FI64" s="131"/>
      <c r="FJ64" s="131"/>
      <c r="FK64" s="131"/>
      <c r="FL64" s="131"/>
      <c r="FM64" s="131"/>
      <c r="FN64" s="131"/>
      <c r="FO64" s="131"/>
      <c r="FP64" s="131"/>
      <c r="FQ64" s="131"/>
      <c r="FR64" s="131"/>
      <c r="FS64" s="131"/>
      <c r="FT64" s="131"/>
      <c r="FU64" s="131"/>
      <c r="FV64" s="131"/>
      <c r="FW64" s="131"/>
      <c r="FX64" s="131"/>
      <c r="FY64" s="131"/>
      <c r="FZ64" s="131"/>
      <c r="GA64" s="131"/>
      <c r="GB64" s="131"/>
      <c r="GC64" s="131"/>
      <c r="GD64" s="131"/>
      <c r="GE64" s="131"/>
      <c r="GF64" s="131"/>
      <c r="GG64" s="131"/>
      <c r="GH64" s="131"/>
      <c r="GI64" s="131"/>
      <c r="GJ64" s="131"/>
      <c r="GK64" s="131"/>
      <c r="GL64" s="131"/>
      <c r="GM64" s="131"/>
      <c r="GN64" s="131"/>
      <c r="GO64" s="131"/>
      <c r="GP64" s="131"/>
      <c r="GQ64" s="131"/>
      <c r="GR64" s="131"/>
      <c r="GS64" s="131"/>
      <c r="GT64" s="131"/>
      <c r="GU64" s="131"/>
      <c r="GV64" s="131"/>
      <c r="GW64" s="131"/>
      <c r="GX64" s="131"/>
      <c r="GY64" s="131"/>
      <c r="GZ64" s="131"/>
      <c r="HA64" s="131"/>
      <c r="HB64" s="131"/>
      <c r="HC64" s="131"/>
      <c r="HD64" s="131"/>
      <c r="HE64" s="131"/>
      <c r="HF64" s="131"/>
      <c r="HG64" s="131"/>
      <c r="HH64" s="131"/>
      <c r="HI64" s="131"/>
      <c r="HJ64" s="131"/>
      <c r="HK64" s="131"/>
      <c r="HL64" s="131"/>
      <c r="HO64" s="131"/>
      <c r="HP64" s="131"/>
      <c r="HQ64" s="131"/>
      <c r="HR64" s="131"/>
    </row>
    <row r="65" spans="1:226" ht="15" thickBot="1" x14ac:dyDescent="0.4">
      <c r="A65" s="131"/>
      <c r="B65" s="131"/>
      <c r="C65" s="131"/>
      <c r="D65" s="131"/>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1"/>
      <c r="AQ65" s="131"/>
      <c r="AR65" s="131"/>
      <c r="AS65" s="131"/>
      <c r="AT65" s="131"/>
      <c r="AU65" s="131"/>
      <c r="AV65" s="131"/>
      <c r="AW65" s="131"/>
      <c r="AX65" s="131"/>
      <c r="AY65" s="131"/>
      <c r="AZ65" s="131"/>
      <c r="BA65" s="131"/>
      <c r="BB65" s="131"/>
      <c r="BC65" s="131"/>
      <c r="BD65" s="131"/>
      <c r="BE65" s="131"/>
      <c r="BF65" s="131"/>
      <c r="BG65" s="131"/>
      <c r="BH65" s="131"/>
      <c r="BI65" s="131"/>
      <c r="BJ65" s="131"/>
      <c r="BK65" s="131"/>
      <c r="BL65" s="131"/>
      <c r="BM65" s="131"/>
      <c r="BN65" s="131"/>
      <c r="BO65" s="131"/>
      <c r="BP65" s="131"/>
      <c r="BQ65" s="131"/>
      <c r="BR65" s="131"/>
      <c r="BS65" s="131"/>
      <c r="BT65" s="131"/>
      <c r="BU65" s="131"/>
      <c r="BV65" s="131"/>
      <c r="BW65" s="131"/>
      <c r="BX65" s="131"/>
      <c r="BY65" s="131"/>
      <c r="BZ65" s="131"/>
      <c r="CA65" s="131"/>
      <c r="CB65" s="131"/>
      <c r="CC65" s="131"/>
      <c r="CD65" s="131"/>
      <c r="CE65" s="131"/>
      <c r="CF65" s="131"/>
      <c r="CG65" s="131"/>
      <c r="CH65" s="131"/>
      <c r="CI65" s="131"/>
      <c r="CJ65" s="131"/>
      <c r="CK65" s="131"/>
      <c r="CL65" s="131"/>
      <c r="CM65" s="131"/>
      <c r="CN65" s="131"/>
      <c r="CO65" s="131"/>
      <c r="CP65" s="131"/>
      <c r="CQ65" s="131"/>
      <c r="CR65" s="131"/>
      <c r="CS65" s="131"/>
      <c r="CT65" s="131"/>
      <c r="CU65" s="131"/>
      <c r="CV65" s="131"/>
      <c r="CW65" s="131"/>
      <c r="CX65" s="131"/>
      <c r="CY65" s="131"/>
      <c r="CZ65" s="131"/>
      <c r="DA65" s="131"/>
      <c r="DB65" s="131"/>
      <c r="DC65" s="131"/>
      <c r="DD65" s="131"/>
      <c r="DE65" s="131"/>
      <c r="DF65" s="131"/>
      <c r="DG65" s="131"/>
      <c r="DH65" s="131"/>
      <c r="DI65" s="131"/>
      <c r="DJ65" s="131"/>
      <c r="DK65" s="131"/>
      <c r="DL65" s="131"/>
      <c r="DM65" s="131"/>
      <c r="DN65" s="131"/>
      <c r="DO65" s="131"/>
      <c r="DP65" s="131"/>
      <c r="DQ65" s="131"/>
      <c r="DR65" s="131"/>
      <c r="DS65" s="131"/>
      <c r="DT65" s="131"/>
      <c r="DU65" s="131"/>
      <c r="DV65" s="131"/>
      <c r="DW65" s="131"/>
      <c r="DX65" s="131"/>
      <c r="DY65" s="131"/>
      <c r="DZ65" s="131"/>
      <c r="EA65" s="131"/>
      <c r="EB65" s="131"/>
      <c r="EC65" s="131"/>
      <c r="ED65" s="131"/>
      <c r="EE65" s="131"/>
      <c r="EF65" s="131"/>
      <c r="EG65" s="131"/>
      <c r="EH65" s="131"/>
      <c r="EI65" s="131"/>
      <c r="EJ65" s="131"/>
      <c r="EK65" s="131"/>
      <c r="EL65" s="131"/>
      <c r="EM65" s="131"/>
      <c r="EN65" s="131"/>
      <c r="EO65" s="131"/>
      <c r="EP65" s="131"/>
      <c r="EQ65" s="131"/>
      <c r="ER65" s="131"/>
      <c r="ES65" s="131"/>
      <c r="ET65" s="131"/>
      <c r="EU65" s="131"/>
      <c r="EV65" s="131"/>
      <c r="EW65" s="131"/>
      <c r="EX65" s="131"/>
      <c r="EY65" s="131"/>
      <c r="EZ65" s="131"/>
      <c r="FA65" s="131"/>
      <c r="FB65" s="131"/>
      <c r="FC65" s="131"/>
      <c r="FD65" s="131"/>
      <c r="FE65" s="131"/>
      <c r="FF65" s="131"/>
      <c r="FG65" s="131"/>
      <c r="FH65" s="131"/>
      <c r="FI65" s="131"/>
      <c r="FJ65" s="131"/>
      <c r="FK65" s="131"/>
      <c r="FL65" s="131"/>
      <c r="FM65" s="131"/>
      <c r="FN65" s="131"/>
      <c r="FO65" s="131"/>
      <c r="FP65" s="131"/>
      <c r="FQ65" s="131"/>
      <c r="FR65" s="131"/>
      <c r="FS65" s="131"/>
      <c r="FT65" s="131"/>
      <c r="FU65" s="131"/>
      <c r="FV65" s="131"/>
      <c r="FW65" s="131"/>
      <c r="FX65" s="131"/>
      <c r="FY65" s="131"/>
      <c r="FZ65" s="131"/>
      <c r="GA65" s="131"/>
      <c r="GB65" s="131"/>
      <c r="GC65" s="131"/>
      <c r="GD65" s="131"/>
      <c r="GE65" s="131"/>
      <c r="GF65" s="131"/>
      <c r="GG65" s="131"/>
      <c r="GH65" s="131"/>
      <c r="GI65" s="131"/>
      <c r="GJ65" s="131"/>
      <c r="GK65" s="131"/>
      <c r="GL65" s="131"/>
      <c r="GM65" s="131"/>
      <c r="GN65" s="131"/>
      <c r="GO65" s="131"/>
      <c r="GP65" s="131"/>
      <c r="GQ65" s="131"/>
      <c r="GR65" s="131"/>
      <c r="GS65" s="131"/>
      <c r="GT65" s="131"/>
      <c r="GU65" s="131"/>
      <c r="GV65" s="131"/>
      <c r="GW65" s="131"/>
      <c r="GX65" s="131"/>
      <c r="GY65" s="131"/>
      <c r="GZ65" s="131"/>
      <c r="HA65" s="131"/>
      <c r="HB65" s="131"/>
      <c r="HC65" s="131"/>
      <c r="HD65" s="131"/>
      <c r="HE65" s="131"/>
      <c r="HF65" s="131"/>
      <c r="HG65" s="131"/>
      <c r="HH65" s="131"/>
      <c r="HI65" s="131"/>
      <c r="HJ65" s="131"/>
      <c r="HK65" s="131"/>
      <c r="HL65" s="131"/>
      <c r="HO65" s="131"/>
      <c r="HP65" s="131"/>
      <c r="HQ65" s="131"/>
      <c r="HR65" s="131"/>
    </row>
    <row r="66" spans="1:226" ht="15" thickBot="1" x14ac:dyDescent="0.4">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c r="Z66" s="131"/>
      <c r="AA66" s="131"/>
      <c r="AB66" s="131"/>
      <c r="AC66" s="131"/>
      <c r="AD66" s="131"/>
      <c r="AE66" s="131"/>
      <c r="AF66" s="131"/>
      <c r="AG66" s="131"/>
      <c r="AH66" s="131"/>
      <c r="AI66" s="131"/>
      <c r="AJ66" s="131"/>
      <c r="AK66" s="131"/>
      <c r="AL66" s="131"/>
      <c r="AM66" s="131"/>
      <c r="AN66" s="131"/>
      <c r="AO66" s="131"/>
      <c r="AP66" s="131"/>
      <c r="AQ66" s="131"/>
      <c r="AR66" s="131"/>
      <c r="AS66" s="131"/>
      <c r="AT66" s="131"/>
      <c r="AU66" s="131"/>
      <c r="AV66" s="131"/>
      <c r="AW66" s="131"/>
      <c r="AX66" s="131"/>
      <c r="AY66" s="131"/>
      <c r="AZ66" s="131"/>
      <c r="BA66" s="131"/>
      <c r="BB66" s="131"/>
      <c r="BC66" s="131"/>
      <c r="BD66" s="131"/>
      <c r="BE66" s="131"/>
      <c r="BF66" s="131"/>
      <c r="BG66" s="131"/>
      <c r="BH66" s="131"/>
      <c r="BI66" s="131"/>
      <c r="BJ66" s="131"/>
      <c r="BK66" s="131"/>
      <c r="BL66" s="131"/>
      <c r="BM66" s="131"/>
      <c r="BN66" s="131"/>
      <c r="BO66" s="131"/>
      <c r="BP66" s="131"/>
      <c r="BQ66" s="131"/>
      <c r="BR66" s="131"/>
      <c r="BS66" s="131"/>
      <c r="BT66" s="131"/>
      <c r="BU66" s="131"/>
      <c r="BV66" s="131"/>
      <c r="BW66" s="131"/>
      <c r="BX66" s="131"/>
      <c r="BY66" s="131"/>
      <c r="BZ66" s="131"/>
      <c r="CA66" s="131"/>
      <c r="CB66" s="131"/>
      <c r="CC66" s="131"/>
      <c r="CD66" s="131"/>
      <c r="CE66" s="131"/>
      <c r="CF66" s="131"/>
      <c r="CG66" s="131"/>
      <c r="CH66" s="131"/>
      <c r="CI66" s="131"/>
      <c r="CJ66" s="131"/>
      <c r="CK66" s="131"/>
      <c r="CL66" s="131"/>
      <c r="CM66" s="131"/>
      <c r="CN66" s="131"/>
      <c r="CO66" s="131"/>
      <c r="CP66" s="131"/>
      <c r="CQ66" s="131"/>
      <c r="CR66" s="131"/>
      <c r="CS66" s="131"/>
      <c r="CT66" s="131"/>
      <c r="CU66" s="131"/>
      <c r="CV66" s="131"/>
      <c r="CW66" s="131"/>
      <c r="CX66" s="131"/>
      <c r="CY66" s="131"/>
      <c r="CZ66" s="131"/>
      <c r="DA66" s="131"/>
      <c r="DB66" s="131"/>
      <c r="DC66" s="131"/>
      <c r="DD66" s="131"/>
      <c r="DE66" s="131"/>
      <c r="DF66" s="131"/>
      <c r="DG66" s="131"/>
      <c r="DH66" s="131"/>
      <c r="DI66" s="131"/>
      <c r="DJ66" s="131"/>
      <c r="DK66" s="131"/>
      <c r="DL66" s="131"/>
      <c r="DM66" s="131"/>
      <c r="DN66" s="131"/>
      <c r="DO66" s="131"/>
      <c r="DP66" s="131"/>
      <c r="DQ66" s="131"/>
      <c r="DR66" s="131"/>
      <c r="DS66" s="131"/>
      <c r="DT66" s="131"/>
      <c r="DU66" s="131"/>
      <c r="DV66" s="131"/>
      <c r="DW66" s="131"/>
      <c r="DX66" s="131"/>
      <c r="DY66" s="131"/>
      <c r="DZ66" s="131"/>
      <c r="EA66" s="131"/>
      <c r="EB66" s="131"/>
      <c r="EC66" s="131"/>
      <c r="ED66" s="131"/>
      <c r="EE66" s="131"/>
      <c r="EF66" s="131"/>
      <c r="EG66" s="131"/>
      <c r="EH66" s="131"/>
      <c r="EI66" s="131"/>
      <c r="EJ66" s="131"/>
      <c r="EK66" s="131"/>
      <c r="EL66" s="131"/>
      <c r="EM66" s="131"/>
      <c r="EN66" s="131"/>
      <c r="EO66" s="131"/>
      <c r="EP66" s="131"/>
      <c r="EQ66" s="131"/>
      <c r="ER66" s="131"/>
      <c r="ES66" s="131"/>
      <c r="ET66" s="131"/>
      <c r="EU66" s="131"/>
      <c r="EV66" s="131"/>
      <c r="EW66" s="131"/>
      <c r="EX66" s="131"/>
      <c r="EY66" s="131"/>
      <c r="EZ66" s="131"/>
      <c r="FA66" s="131"/>
      <c r="FB66" s="131"/>
      <c r="FC66" s="131"/>
      <c r="FD66" s="131"/>
      <c r="FE66" s="131"/>
      <c r="FF66" s="131"/>
      <c r="FG66" s="131"/>
      <c r="FH66" s="131"/>
      <c r="FI66" s="131"/>
      <c r="FJ66" s="131"/>
      <c r="FK66" s="131"/>
      <c r="FL66" s="131"/>
      <c r="FM66" s="131"/>
      <c r="FN66" s="131"/>
      <c r="FO66" s="131"/>
      <c r="FP66" s="131"/>
      <c r="FQ66" s="131"/>
      <c r="FR66" s="131"/>
      <c r="FS66" s="131"/>
      <c r="FT66" s="131"/>
      <c r="FU66" s="131"/>
      <c r="FV66" s="131"/>
      <c r="FW66" s="131"/>
      <c r="FX66" s="131"/>
      <c r="FY66" s="131"/>
      <c r="FZ66" s="131"/>
      <c r="GA66" s="131"/>
      <c r="GB66" s="131"/>
      <c r="GC66" s="131"/>
      <c r="GD66" s="131"/>
      <c r="GE66" s="131"/>
      <c r="GF66" s="131"/>
      <c r="GG66" s="131"/>
      <c r="GH66" s="131"/>
      <c r="GI66" s="131"/>
      <c r="GJ66" s="131"/>
      <c r="GK66" s="131"/>
      <c r="GL66" s="131"/>
      <c r="GM66" s="131"/>
      <c r="GN66" s="131"/>
      <c r="GO66" s="131"/>
      <c r="GP66" s="131"/>
      <c r="GQ66" s="131"/>
      <c r="GR66" s="131"/>
      <c r="GS66" s="131"/>
      <c r="GT66" s="131"/>
      <c r="GU66" s="131"/>
      <c r="GV66" s="131"/>
      <c r="GW66" s="131"/>
      <c r="GX66" s="131"/>
      <c r="GY66" s="131"/>
      <c r="GZ66" s="131"/>
      <c r="HA66" s="131"/>
      <c r="HB66" s="131"/>
      <c r="HC66" s="131"/>
      <c r="HD66" s="131"/>
      <c r="HE66" s="131"/>
      <c r="HF66" s="131"/>
      <c r="HG66" s="131"/>
      <c r="HH66" s="131"/>
      <c r="HI66" s="131"/>
      <c r="HJ66" s="131"/>
      <c r="HK66" s="131"/>
      <c r="HL66" s="131"/>
      <c r="HO66" s="131"/>
      <c r="HP66" s="131"/>
      <c r="HQ66" s="131"/>
      <c r="HR66" s="131"/>
    </row>
    <row r="67" spans="1:226" ht="15" thickBot="1" x14ac:dyDescent="0.4">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Z67" s="131"/>
      <c r="AA67" s="131"/>
      <c r="AB67" s="131"/>
      <c r="AC67" s="131"/>
      <c r="AD67" s="131"/>
      <c r="AE67" s="131"/>
      <c r="AF67" s="131"/>
      <c r="AG67" s="131"/>
      <c r="AH67" s="131"/>
      <c r="AI67" s="131"/>
      <c r="AJ67" s="131"/>
      <c r="AK67" s="131"/>
      <c r="AL67" s="131"/>
      <c r="AM67" s="131"/>
      <c r="AN67" s="131"/>
      <c r="AO67" s="131"/>
      <c r="AP67" s="131"/>
      <c r="AQ67" s="131"/>
      <c r="AR67" s="131"/>
      <c r="AS67" s="131"/>
      <c r="AT67" s="131"/>
      <c r="AU67" s="131"/>
      <c r="AV67" s="131"/>
      <c r="AW67" s="131"/>
      <c r="AX67" s="131"/>
      <c r="AY67" s="131"/>
      <c r="AZ67" s="131"/>
      <c r="BA67" s="131"/>
      <c r="BB67" s="131"/>
      <c r="BC67" s="131"/>
      <c r="BD67" s="131"/>
      <c r="BE67" s="131"/>
      <c r="BF67" s="131"/>
      <c r="BG67" s="131"/>
      <c r="BH67" s="131"/>
      <c r="BI67" s="131"/>
      <c r="BJ67" s="131"/>
      <c r="BK67" s="131"/>
      <c r="BL67" s="131"/>
      <c r="BM67" s="131"/>
      <c r="BN67" s="131"/>
      <c r="BO67" s="131"/>
      <c r="BP67" s="131"/>
      <c r="BQ67" s="131"/>
      <c r="BR67" s="131"/>
      <c r="BS67" s="131"/>
      <c r="BT67" s="131"/>
      <c r="BU67" s="131"/>
      <c r="BV67" s="131"/>
      <c r="BW67" s="131"/>
      <c r="BX67" s="131"/>
      <c r="BY67" s="131"/>
      <c r="BZ67" s="131"/>
      <c r="CA67" s="131"/>
      <c r="CB67" s="131"/>
      <c r="CC67" s="131"/>
      <c r="CD67" s="131"/>
      <c r="CE67" s="131"/>
      <c r="CF67" s="131"/>
      <c r="CG67" s="131"/>
      <c r="CH67" s="131"/>
      <c r="CI67" s="131"/>
      <c r="CJ67" s="131"/>
      <c r="CK67" s="131"/>
      <c r="CL67" s="131"/>
      <c r="CM67" s="131"/>
      <c r="CN67" s="131"/>
      <c r="CO67" s="131"/>
      <c r="CP67" s="131"/>
      <c r="CQ67" s="131"/>
      <c r="CR67" s="131"/>
      <c r="CS67" s="131"/>
      <c r="CT67" s="131"/>
      <c r="CU67" s="131"/>
      <c r="CV67" s="131"/>
      <c r="CW67" s="131"/>
      <c r="CX67" s="131"/>
      <c r="CY67" s="131"/>
      <c r="CZ67" s="131"/>
      <c r="DA67" s="131"/>
      <c r="DB67" s="131"/>
      <c r="DC67" s="131"/>
      <c r="DD67" s="131"/>
      <c r="DE67" s="131"/>
      <c r="DF67" s="131"/>
      <c r="DG67" s="131"/>
      <c r="DH67" s="131"/>
      <c r="DI67" s="131"/>
      <c r="DJ67" s="131"/>
      <c r="DK67" s="131"/>
      <c r="DL67" s="131"/>
      <c r="DM67" s="131"/>
      <c r="DN67" s="131"/>
      <c r="DO67" s="131"/>
      <c r="DP67" s="131"/>
      <c r="DQ67" s="131"/>
      <c r="DR67" s="131"/>
      <c r="DS67" s="131"/>
      <c r="DT67" s="131"/>
      <c r="DU67" s="131"/>
      <c r="DV67" s="131"/>
      <c r="DW67" s="131"/>
      <c r="DX67" s="131"/>
      <c r="DY67" s="131"/>
      <c r="DZ67" s="131"/>
      <c r="EA67" s="131"/>
      <c r="EB67" s="131"/>
      <c r="EC67" s="131"/>
      <c r="ED67" s="131"/>
      <c r="EE67" s="131"/>
      <c r="EF67" s="131"/>
      <c r="EG67" s="131"/>
      <c r="EH67" s="131"/>
      <c r="EI67" s="131"/>
      <c r="EJ67" s="131"/>
      <c r="EK67" s="131"/>
      <c r="EL67" s="131"/>
      <c r="EM67" s="131"/>
      <c r="EN67" s="131"/>
      <c r="EO67" s="131"/>
      <c r="EP67" s="131"/>
      <c r="EQ67" s="131"/>
      <c r="ER67" s="131"/>
      <c r="ES67" s="131"/>
      <c r="ET67" s="131"/>
      <c r="EU67" s="131"/>
      <c r="EV67" s="131"/>
      <c r="EW67" s="131"/>
      <c r="EX67" s="131"/>
      <c r="EY67" s="131"/>
      <c r="EZ67" s="131"/>
      <c r="FA67" s="131"/>
      <c r="FB67" s="131"/>
      <c r="FC67" s="131"/>
      <c r="FD67" s="131"/>
      <c r="FE67" s="131"/>
      <c r="FF67" s="131"/>
      <c r="FG67" s="131"/>
      <c r="FH67" s="131"/>
      <c r="FI67" s="131"/>
      <c r="FJ67" s="131"/>
      <c r="FK67" s="131"/>
      <c r="FL67" s="131"/>
      <c r="FM67" s="131"/>
      <c r="FN67" s="131"/>
      <c r="FO67" s="131"/>
      <c r="FP67" s="131"/>
      <c r="FQ67" s="131"/>
      <c r="FR67" s="131"/>
      <c r="FS67" s="131"/>
      <c r="FT67" s="131"/>
      <c r="FU67" s="131"/>
      <c r="FV67" s="131"/>
      <c r="FW67" s="131"/>
      <c r="FX67" s="131"/>
      <c r="FY67" s="131"/>
      <c r="FZ67" s="131"/>
      <c r="GA67" s="131"/>
      <c r="GB67" s="131"/>
      <c r="GC67" s="131"/>
      <c r="GD67" s="131"/>
      <c r="GE67" s="131"/>
      <c r="GF67" s="131"/>
      <c r="GG67" s="131"/>
      <c r="GH67" s="131"/>
      <c r="GI67" s="131"/>
      <c r="GJ67" s="131"/>
      <c r="GK67" s="131"/>
      <c r="GL67" s="131"/>
      <c r="GM67" s="131"/>
      <c r="GN67" s="131"/>
      <c r="GO67" s="131"/>
      <c r="GP67" s="131"/>
      <c r="GQ67" s="131"/>
      <c r="GR67" s="131"/>
      <c r="GS67" s="131"/>
      <c r="GT67" s="131"/>
      <c r="GU67" s="131"/>
      <c r="GV67" s="131"/>
      <c r="GW67" s="131"/>
      <c r="GX67" s="131"/>
      <c r="GY67" s="131"/>
      <c r="GZ67" s="131"/>
      <c r="HA67" s="131"/>
      <c r="HB67" s="131"/>
      <c r="HC67" s="131"/>
      <c r="HD67" s="131"/>
      <c r="HE67" s="131"/>
      <c r="HF67" s="131"/>
      <c r="HG67" s="131"/>
      <c r="HH67" s="131"/>
      <c r="HI67" s="131"/>
      <c r="HJ67" s="131"/>
      <c r="HK67" s="131"/>
      <c r="HL67" s="131"/>
      <c r="HO67" s="131"/>
      <c r="HP67" s="131"/>
      <c r="HQ67" s="131"/>
      <c r="HR67" s="131"/>
    </row>
    <row r="68" spans="1:226" ht="15" thickBot="1" x14ac:dyDescent="0.4">
      <c r="A68" s="131"/>
      <c r="B68" s="131"/>
      <c r="C68" s="131"/>
      <c r="D68" s="131"/>
      <c r="E68" s="131"/>
      <c r="F68" s="131"/>
      <c r="G68" s="131"/>
      <c r="H68" s="131"/>
      <c r="I68" s="131"/>
      <c r="J68" s="131"/>
      <c r="K68" s="131"/>
      <c r="L68" s="131"/>
      <c r="M68" s="131"/>
      <c r="N68" s="131"/>
      <c r="O68" s="131"/>
      <c r="P68" s="131"/>
      <c r="Q68" s="131"/>
      <c r="R68" s="131"/>
      <c r="S68" s="131"/>
      <c r="T68" s="131"/>
      <c r="U68" s="131"/>
      <c r="V68" s="131"/>
      <c r="W68" s="131"/>
      <c r="X68" s="131"/>
      <c r="Y68" s="131"/>
      <c r="Z68" s="131"/>
      <c r="AA68" s="131"/>
      <c r="AB68" s="131"/>
      <c r="AC68" s="131"/>
      <c r="AD68" s="131"/>
      <c r="AE68" s="131"/>
      <c r="AF68" s="131"/>
      <c r="AG68" s="131"/>
      <c r="AH68" s="131"/>
      <c r="AI68" s="131"/>
      <c r="AJ68" s="131"/>
      <c r="AK68" s="131"/>
      <c r="AL68" s="131"/>
      <c r="AM68" s="131"/>
      <c r="AN68" s="131"/>
      <c r="AO68" s="131"/>
      <c r="AP68" s="131"/>
      <c r="AQ68" s="131"/>
      <c r="AR68" s="131"/>
      <c r="AS68" s="131"/>
      <c r="AT68" s="131"/>
      <c r="AU68" s="131"/>
      <c r="AV68" s="131"/>
      <c r="AW68" s="131"/>
      <c r="AX68" s="131"/>
      <c r="AY68" s="131"/>
      <c r="AZ68" s="131"/>
      <c r="BA68" s="131"/>
      <c r="BB68" s="131"/>
      <c r="BC68" s="131"/>
      <c r="BD68" s="131"/>
      <c r="BE68" s="131"/>
      <c r="BF68" s="131"/>
      <c r="BG68" s="131"/>
      <c r="BH68" s="131"/>
      <c r="BI68" s="131"/>
      <c r="BJ68" s="131"/>
      <c r="BK68" s="131"/>
      <c r="BL68" s="131"/>
      <c r="BM68" s="131"/>
      <c r="BN68" s="131"/>
      <c r="BO68" s="131"/>
      <c r="BP68" s="131"/>
      <c r="BQ68" s="131"/>
      <c r="BR68" s="131"/>
      <c r="BS68" s="131"/>
      <c r="BT68" s="131"/>
      <c r="BU68" s="131"/>
      <c r="BV68" s="131"/>
      <c r="BW68" s="131"/>
      <c r="BX68" s="131"/>
      <c r="BY68" s="131"/>
      <c r="BZ68" s="131"/>
      <c r="CA68" s="131"/>
      <c r="CB68" s="131"/>
      <c r="CC68" s="131"/>
      <c r="CD68" s="131"/>
      <c r="CE68" s="131"/>
      <c r="CF68" s="131"/>
      <c r="CG68" s="131"/>
      <c r="CH68" s="131"/>
      <c r="CI68" s="131"/>
      <c r="CJ68" s="131"/>
      <c r="CK68" s="131"/>
      <c r="CL68" s="131"/>
      <c r="CM68" s="131"/>
      <c r="CN68" s="131"/>
      <c r="CO68" s="131"/>
      <c r="CP68" s="131"/>
      <c r="CQ68" s="131"/>
      <c r="CR68" s="131"/>
      <c r="CS68" s="131"/>
      <c r="CT68" s="131"/>
      <c r="CU68" s="131"/>
      <c r="CV68" s="131"/>
      <c r="CW68" s="131"/>
      <c r="CX68" s="131"/>
      <c r="CY68" s="131"/>
      <c r="CZ68" s="131"/>
      <c r="DA68" s="131"/>
      <c r="DB68" s="131"/>
      <c r="DC68" s="131"/>
      <c r="DD68" s="131"/>
      <c r="DE68" s="131"/>
      <c r="DF68" s="131"/>
      <c r="DG68" s="131"/>
      <c r="DH68" s="131"/>
      <c r="DI68" s="131"/>
      <c r="DJ68" s="131"/>
      <c r="DK68" s="131"/>
      <c r="DL68" s="131"/>
      <c r="DM68" s="131"/>
      <c r="DN68" s="131"/>
      <c r="DO68" s="131"/>
      <c r="DP68" s="131"/>
      <c r="DQ68" s="131"/>
      <c r="DR68" s="131"/>
      <c r="DS68" s="131"/>
      <c r="DT68" s="131"/>
      <c r="DU68" s="131"/>
      <c r="DV68" s="131"/>
      <c r="DW68" s="131"/>
      <c r="DX68" s="131"/>
      <c r="DY68" s="131"/>
      <c r="DZ68" s="131"/>
      <c r="EA68" s="131"/>
      <c r="EB68" s="131"/>
      <c r="EC68" s="131"/>
      <c r="ED68" s="131"/>
      <c r="EE68" s="131"/>
      <c r="EF68" s="131"/>
      <c r="EG68" s="131"/>
      <c r="EH68" s="131"/>
      <c r="EI68" s="131"/>
      <c r="EJ68" s="131"/>
      <c r="EK68" s="131"/>
      <c r="EL68" s="131"/>
      <c r="EM68" s="131"/>
      <c r="EN68" s="131"/>
      <c r="EO68" s="131"/>
      <c r="EP68" s="131"/>
      <c r="EQ68" s="131"/>
      <c r="ER68" s="131"/>
      <c r="ES68" s="131"/>
      <c r="ET68" s="131"/>
      <c r="EU68" s="131"/>
      <c r="EV68" s="131"/>
      <c r="EW68" s="131"/>
      <c r="EX68" s="131"/>
      <c r="EY68" s="131"/>
      <c r="EZ68" s="131"/>
      <c r="FA68" s="131"/>
      <c r="FB68" s="131"/>
      <c r="FC68" s="131"/>
      <c r="FD68" s="131"/>
      <c r="FE68" s="131"/>
      <c r="FF68" s="131"/>
      <c r="FG68" s="131"/>
      <c r="FH68" s="131"/>
      <c r="FI68" s="131"/>
      <c r="FJ68" s="131"/>
      <c r="FK68" s="131"/>
      <c r="FL68" s="131"/>
      <c r="FM68" s="131"/>
      <c r="FN68" s="131"/>
      <c r="FO68" s="131"/>
      <c r="FP68" s="131"/>
      <c r="FQ68" s="131"/>
      <c r="FR68" s="131"/>
      <c r="FS68" s="131"/>
      <c r="FT68" s="131"/>
      <c r="FU68" s="131"/>
      <c r="FV68" s="131"/>
      <c r="FW68" s="131"/>
      <c r="FX68" s="131"/>
      <c r="FY68" s="131"/>
      <c r="FZ68" s="131"/>
      <c r="GA68" s="131"/>
      <c r="GB68" s="131"/>
      <c r="GC68" s="131"/>
      <c r="GD68" s="131"/>
      <c r="GE68" s="131"/>
      <c r="GF68" s="131"/>
      <c r="GG68" s="131"/>
      <c r="GH68" s="131"/>
      <c r="GI68" s="131"/>
      <c r="GJ68" s="131"/>
      <c r="GK68" s="131"/>
      <c r="GL68" s="131"/>
      <c r="GM68" s="131"/>
      <c r="GN68" s="131"/>
      <c r="GO68" s="131"/>
      <c r="GP68" s="131"/>
      <c r="GQ68" s="131"/>
      <c r="GR68" s="131"/>
      <c r="GS68" s="131"/>
      <c r="GT68" s="131"/>
      <c r="GU68" s="131"/>
      <c r="GV68" s="131"/>
      <c r="GW68" s="131"/>
      <c r="GX68" s="131"/>
      <c r="GY68" s="131"/>
      <c r="GZ68" s="131"/>
      <c r="HA68" s="131"/>
      <c r="HB68" s="131"/>
      <c r="HC68" s="131"/>
      <c r="HD68" s="131"/>
      <c r="HE68" s="131"/>
      <c r="HF68" s="131"/>
      <c r="HG68" s="131"/>
      <c r="HH68" s="131"/>
      <c r="HI68" s="131"/>
      <c r="HJ68" s="131"/>
      <c r="HK68" s="131"/>
      <c r="HL68" s="131"/>
      <c r="HO68" s="131"/>
      <c r="HP68" s="131"/>
      <c r="HQ68" s="131"/>
      <c r="HR68" s="131"/>
    </row>
    <row r="69" spans="1:226" ht="15" thickBot="1" x14ac:dyDescent="0.4">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Z69" s="131"/>
      <c r="AA69" s="131"/>
      <c r="AB69" s="131"/>
      <c r="AC69" s="131"/>
      <c r="AD69" s="131"/>
      <c r="AE69" s="131"/>
      <c r="AF69" s="131"/>
      <c r="AG69" s="131"/>
      <c r="AH69" s="131"/>
      <c r="AI69" s="131"/>
      <c r="AJ69" s="131"/>
      <c r="AK69" s="131"/>
      <c r="AL69" s="131"/>
      <c r="AM69" s="131"/>
      <c r="AN69" s="131"/>
      <c r="AO69" s="131"/>
      <c r="AP69" s="131"/>
      <c r="AQ69" s="131"/>
      <c r="AR69" s="131"/>
      <c r="AS69" s="131"/>
      <c r="AT69" s="131"/>
      <c r="AU69" s="131"/>
      <c r="AV69" s="131"/>
      <c r="AW69" s="131"/>
      <c r="AX69" s="131"/>
      <c r="AY69" s="131"/>
      <c r="AZ69" s="131"/>
      <c r="BA69" s="131"/>
      <c r="BB69" s="131"/>
      <c r="BC69" s="131"/>
      <c r="BD69" s="131"/>
      <c r="BE69" s="131"/>
      <c r="BF69" s="131"/>
      <c r="BG69" s="131"/>
      <c r="BH69" s="131"/>
      <c r="BI69" s="131"/>
      <c r="BJ69" s="131"/>
      <c r="BK69" s="131"/>
      <c r="BL69" s="131"/>
      <c r="BM69" s="131"/>
      <c r="BN69" s="131"/>
      <c r="BO69" s="131"/>
      <c r="BP69" s="131"/>
      <c r="BQ69" s="131"/>
      <c r="BR69" s="131"/>
      <c r="BS69" s="131"/>
      <c r="BT69" s="131"/>
      <c r="BU69" s="131"/>
      <c r="BV69" s="131"/>
      <c r="BW69" s="131"/>
      <c r="BX69" s="131"/>
      <c r="BY69" s="131"/>
      <c r="BZ69" s="131"/>
      <c r="CA69" s="131"/>
      <c r="CB69" s="131"/>
      <c r="CC69" s="131"/>
      <c r="CD69" s="131"/>
      <c r="CE69" s="131"/>
      <c r="CF69" s="131"/>
      <c r="CG69" s="131"/>
      <c r="CH69" s="131"/>
      <c r="CI69" s="131"/>
      <c r="CJ69" s="131"/>
      <c r="CK69" s="131"/>
      <c r="CL69" s="131"/>
      <c r="CM69" s="131"/>
      <c r="CN69" s="131"/>
      <c r="CO69" s="131"/>
      <c r="CP69" s="131"/>
      <c r="CQ69" s="131"/>
      <c r="CR69" s="131"/>
      <c r="CS69" s="131"/>
      <c r="CT69" s="131"/>
      <c r="CU69" s="131"/>
      <c r="CV69" s="131"/>
      <c r="CW69" s="131"/>
      <c r="CX69" s="131"/>
      <c r="CY69" s="131"/>
      <c r="CZ69" s="131"/>
      <c r="DA69" s="131"/>
      <c r="DB69" s="131"/>
      <c r="DC69" s="131"/>
      <c r="DD69" s="131"/>
      <c r="DE69" s="131"/>
      <c r="DF69" s="131"/>
      <c r="DG69" s="131"/>
      <c r="DH69" s="131"/>
      <c r="DI69" s="131"/>
      <c r="DJ69" s="131"/>
      <c r="DK69" s="131"/>
      <c r="DL69" s="131"/>
      <c r="DM69" s="131"/>
      <c r="DN69" s="131"/>
      <c r="DO69" s="131"/>
      <c r="DP69" s="131"/>
      <c r="DQ69" s="131"/>
      <c r="DR69" s="131"/>
      <c r="DS69" s="131"/>
      <c r="DT69" s="131"/>
      <c r="DU69" s="131"/>
      <c r="DV69" s="131"/>
      <c r="DW69" s="131"/>
      <c r="DX69" s="131"/>
      <c r="DY69" s="131"/>
      <c r="DZ69" s="131"/>
      <c r="EA69" s="131"/>
      <c r="EB69" s="131"/>
      <c r="EC69" s="131"/>
      <c r="ED69" s="131"/>
      <c r="EE69" s="131"/>
      <c r="EF69" s="131"/>
      <c r="EG69" s="131"/>
      <c r="EH69" s="131"/>
      <c r="EI69" s="131"/>
      <c r="EJ69" s="131"/>
      <c r="EK69" s="131"/>
      <c r="EL69" s="131"/>
      <c r="EM69" s="131"/>
      <c r="EN69" s="131"/>
      <c r="EO69" s="131"/>
      <c r="EP69" s="131"/>
      <c r="EQ69" s="131"/>
      <c r="ER69" s="131"/>
      <c r="ES69" s="131"/>
      <c r="ET69" s="131"/>
      <c r="EU69" s="131"/>
      <c r="EV69" s="131"/>
      <c r="EW69" s="131"/>
      <c r="EX69" s="131"/>
      <c r="EY69" s="131"/>
      <c r="EZ69" s="131"/>
      <c r="FA69" s="131"/>
      <c r="FB69" s="131"/>
      <c r="FC69" s="131"/>
      <c r="FD69" s="131"/>
      <c r="FE69" s="131"/>
      <c r="FF69" s="131"/>
      <c r="FG69" s="131"/>
      <c r="FH69" s="131"/>
      <c r="FI69" s="131"/>
      <c r="FJ69" s="131"/>
      <c r="FK69" s="131"/>
      <c r="FL69" s="131"/>
      <c r="FM69" s="131"/>
      <c r="FN69" s="131"/>
      <c r="FO69" s="131"/>
      <c r="FP69" s="131"/>
      <c r="FQ69" s="131"/>
      <c r="FR69" s="131"/>
      <c r="FS69" s="131"/>
      <c r="FT69" s="131"/>
      <c r="FU69" s="131"/>
      <c r="FV69" s="131"/>
      <c r="FW69" s="131"/>
      <c r="FX69" s="131"/>
      <c r="FY69" s="131"/>
      <c r="FZ69" s="131"/>
      <c r="GA69" s="131"/>
      <c r="GB69" s="131"/>
      <c r="GC69" s="131"/>
      <c r="GD69" s="131"/>
      <c r="GE69" s="131"/>
      <c r="GF69" s="131"/>
      <c r="GG69" s="131"/>
      <c r="GH69" s="131"/>
      <c r="GI69" s="131"/>
      <c r="GJ69" s="131"/>
      <c r="GK69" s="131"/>
      <c r="GL69" s="131"/>
      <c r="GM69" s="131"/>
      <c r="GN69" s="131"/>
      <c r="GO69" s="131"/>
      <c r="GP69" s="131"/>
      <c r="GQ69" s="131"/>
      <c r="GR69" s="131"/>
      <c r="GS69" s="131"/>
      <c r="GT69" s="131"/>
      <c r="GU69" s="131"/>
      <c r="GV69" s="131"/>
      <c r="GW69" s="131"/>
      <c r="GX69" s="131"/>
      <c r="GY69" s="131"/>
      <c r="GZ69" s="131"/>
      <c r="HA69" s="131"/>
      <c r="HB69" s="131"/>
      <c r="HC69" s="131"/>
      <c r="HD69" s="131"/>
      <c r="HE69" s="131"/>
      <c r="HF69" s="131"/>
      <c r="HG69" s="131"/>
      <c r="HH69" s="131"/>
      <c r="HI69" s="131"/>
      <c r="HJ69" s="131"/>
      <c r="HK69" s="131"/>
      <c r="HL69" s="131"/>
      <c r="HO69" s="131"/>
      <c r="HP69" s="131"/>
      <c r="HQ69" s="131"/>
      <c r="HR69" s="131"/>
    </row>
    <row r="70" spans="1:226" ht="15" thickBot="1" x14ac:dyDescent="0.4">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131"/>
      <c r="AA70" s="131"/>
      <c r="AB70" s="131"/>
      <c r="AC70" s="131"/>
      <c r="AD70" s="131"/>
      <c r="AE70" s="131"/>
      <c r="AF70" s="131"/>
      <c r="AG70" s="131"/>
      <c r="AH70" s="131"/>
      <c r="AI70" s="131"/>
      <c r="AJ70" s="131"/>
      <c r="AK70" s="131"/>
      <c r="AL70" s="131"/>
      <c r="AM70" s="131"/>
      <c r="AN70" s="131"/>
      <c r="AO70" s="131"/>
      <c r="AP70" s="131"/>
      <c r="AQ70" s="131"/>
      <c r="AR70" s="131"/>
      <c r="AS70" s="131"/>
      <c r="AT70" s="131"/>
      <c r="AU70" s="131"/>
      <c r="AV70" s="131"/>
      <c r="AW70" s="131"/>
      <c r="AX70" s="131"/>
      <c r="AY70" s="131"/>
      <c r="AZ70" s="131"/>
      <c r="BA70" s="131"/>
      <c r="BB70" s="131"/>
      <c r="BC70" s="131"/>
      <c r="BD70" s="131"/>
      <c r="BE70" s="131"/>
      <c r="BF70" s="131"/>
      <c r="BG70" s="131"/>
      <c r="BH70" s="131"/>
      <c r="BI70" s="131"/>
      <c r="BJ70" s="131"/>
      <c r="BK70" s="131"/>
      <c r="BL70" s="131"/>
      <c r="BM70" s="131"/>
      <c r="BN70" s="131"/>
      <c r="BO70" s="131"/>
      <c r="BP70" s="131"/>
      <c r="BQ70" s="131"/>
      <c r="BR70" s="131"/>
      <c r="BS70" s="131"/>
      <c r="BT70" s="131"/>
      <c r="BU70" s="131"/>
      <c r="BV70" s="131"/>
      <c r="BW70" s="131"/>
      <c r="BX70" s="131"/>
      <c r="BY70" s="131"/>
      <c r="BZ70" s="131"/>
      <c r="CA70" s="131"/>
      <c r="CB70" s="131"/>
      <c r="CC70" s="131"/>
      <c r="CD70" s="131"/>
      <c r="CE70" s="131"/>
      <c r="CF70" s="131"/>
      <c r="CG70" s="131"/>
      <c r="CH70" s="131"/>
      <c r="CI70" s="131"/>
      <c r="CJ70" s="131"/>
      <c r="CK70" s="131"/>
      <c r="CL70" s="131"/>
      <c r="CM70" s="131"/>
      <c r="CN70" s="131"/>
      <c r="CO70" s="131"/>
      <c r="CP70" s="131"/>
      <c r="CQ70" s="131"/>
      <c r="CR70" s="131"/>
      <c r="CS70" s="131"/>
      <c r="CT70" s="131"/>
      <c r="CU70" s="131"/>
      <c r="CV70" s="131"/>
      <c r="CW70" s="131"/>
      <c r="CX70" s="131"/>
      <c r="CY70" s="131"/>
      <c r="CZ70" s="131"/>
      <c r="DA70" s="131"/>
      <c r="DB70" s="131"/>
      <c r="DC70" s="131"/>
      <c r="DD70" s="131"/>
      <c r="DE70" s="131"/>
      <c r="DF70" s="131"/>
      <c r="DG70" s="131"/>
      <c r="DH70" s="131"/>
      <c r="DI70" s="131"/>
      <c r="DJ70" s="131"/>
      <c r="DK70" s="131"/>
      <c r="DL70" s="131"/>
      <c r="DM70" s="131"/>
      <c r="DN70" s="131"/>
      <c r="DO70" s="131"/>
      <c r="DP70" s="131"/>
      <c r="DQ70" s="131"/>
      <c r="DR70" s="131"/>
      <c r="DS70" s="131"/>
      <c r="DT70" s="131"/>
      <c r="DU70" s="131"/>
      <c r="DV70" s="131"/>
      <c r="DW70" s="131"/>
      <c r="DX70" s="131"/>
      <c r="DY70" s="131"/>
      <c r="DZ70" s="131"/>
      <c r="EA70" s="131"/>
      <c r="EB70" s="131"/>
      <c r="EC70" s="131"/>
      <c r="ED70" s="131"/>
      <c r="EE70" s="131"/>
      <c r="EF70" s="131"/>
      <c r="EG70" s="131"/>
      <c r="EH70" s="131"/>
      <c r="EI70" s="131"/>
      <c r="EJ70" s="131"/>
      <c r="EK70" s="131"/>
      <c r="EL70" s="131"/>
      <c r="EM70" s="131"/>
      <c r="EN70" s="131"/>
      <c r="EO70" s="131"/>
      <c r="EP70" s="131"/>
      <c r="EQ70" s="131"/>
      <c r="ER70" s="131"/>
      <c r="ES70" s="131"/>
      <c r="ET70" s="131"/>
      <c r="EU70" s="131"/>
      <c r="EV70" s="131"/>
      <c r="EW70" s="131"/>
      <c r="EX70" s="131"/>
      <c r="EY70" s="131"/>
      <c r="EZ70" s="131"/>
      <c r="FA70" s="131"/>
      <c r="FB70" s="131"/>
      <c r="FC70" s="131"/>
      <c r="FD70" s="131"/>
      <c r="FE70" s="131"/>
      <c r="FF70" s="131"/>
      <c r="FG70" s="131"/>
      <c r="FH70" s="131"/>
      <c r="FI70" s="131"/>
      <c r="FJ70" s="131"/>
      <c r="FK70" s="131"/>
      <c r="FL70" s="131"/>
      <c r="FM70" s="131"/>
      <c r="FN70" s="131"/>
      <c r="FO70" s="131"/>
      <c r="FP70" s="131"/>
      <c r="FQ70" s="131"/>
      <c r="FR70" s="131"/>
      <c r="FS70" s="131"/>
      <c r="FT70" s="131"/>
      <c r="FU70" s="131"/>
      <c r="FV70" s="131"/>
      <c r="FW70" s="131"/>
      <c r="FX70" s="131"/>
      <c r="FY70" s="131"/>
      <c r="FZ70" s="131"/>
      <c r="GA70" s="131"/>
      <c r="GB70" s="131"/>
      <c r="GC70" s="131"/>
      <c r="GD70" s="131"/>
      <c r="GE70" s="131"/>
      <c r="GF70" s="131"/>
      <c r="GG70" s="131"/>
      <c r="GH70" s="131"/>
      <c r="GI70" s="131"/>
      <c r="GJ70" s="131"/>
      <c r="GK70" s="131"/>
      <c r="GL70" s="131"/>
      <c r="GM70" s="131"/>
      <c r="GN70" s="131"/>
      <c r="GO70" s="131"/>
      <c r="GP70" s="131"/>
      <c r="GQ70" s="131"/>
      <c r="GR70" s="131"/>
      <c r="GS70" s="131"/>
      <c r="GT70" s="131"/>
      <c r="GU70" s="131"/>
      <c r="GV70" s="131"/>
      <c r="GW70" s="131"/>
      <c r="GX70" s="131"/>
      <c r="GY70" s="131"/>
      <c r="GZ70" s="131"/>
      <c r="HA70" s="131"/>
      <c r="HB70" s="131"/>
      <c r="HC70" s="131"/>
      <c r="HD70" s="131"/>
      <c r="HE70" s="131"/>
      <c r="HF70" s="131"/>
      <c r="HG70" s="131"/>
      <c r="HH70" s="131"/>
      <c r="HI70" s="131"/>
      <c r="HJ70" s="131"/>
      <c r="HK70" s="131"/>
      <c r="HL70" s="131"/>
      <c r="HO70" s="131"/>
      <c r="HP70" s="131"/>
      <c r="HQ70" s="131"/>
      <c r="HR70" s="131"/>
    </row>
    <row r="71" spans="1:226" ht="15" thickBot="1" x14ac:dyDescent="0.4">
      <c r="A71" s="131"/>
      <c r="B71" s="131"/>
      <c r="C71" s="131"/>
      <c r="D71" s="131"/>
      <c r="E71" s="131"/>
      <c r="F71" s="131"/>
      <c r="G71" s="131"/>
      <c r="H71" s="131"/>
      <c r="I71" s="131"/>
      <c r="J71" s="131"/>
      <c r="K71" s="131"/>
      <c r="L71" s="131"/>
      <c r="M71" s="131"/>
      <c r="N71" s="131"/>
      <c r="O71" s="131"/>
      <c r="P71" s="131"/>
      <c r="Q71" s="131"/>
      <c r="R71" s="131"/>
      <c r="S71" s="131"/>
      <c r="T71" s="131"/>
      <c r="U71" s="131"/>
      <c r="V71" s="131"/>
      <c r="W71" s="131"/>
      <c r="X71" s="131"/>
      <c r="Y71" s="131"/>
      <c r="Z71" s="131"/>
      <c r="AA71" s="131"/>
      <c r="AB71" s="131"/>
      <c r="AC71" s="131"/>
      <c r="AD71" s="131"/>
      <c r="AE71" s="131"/>
      <c r="AF71" s="131"/>
      <c r="AG71" s="131"/>
      <c r="AH71" s="131"/>
      <c r="AI71" s="131"/>
      <c r="AJ71" s="131"/>
      <c r="AK71" s="131"/>
      <c r="AL71" s="131"/>
      <c r="AM71" s="131"/>
      <c r="AN71" s="131"/>
      <c r="AO71" s="131"/>
      <c r="AP71" s="131"/>
      <c r="AQ71" s="131"/>
      <c r="AR71" s="131"/>
      <c r="AS71" s="131"/>
      <c r="AT71" s="131"/>
      <c r="AU71" s="131"/>
      <c r="AV71" s="131"/>
      <c r="AW71" s="131"/>
      <c r="AX71" s="131"/>
      <c r="AY71" s="131"/>
      <c r="AZ71" s="131"/>
      <c r="BA71" s="131"/>
      <c r="BB71" s="131"/>
      <c r="BC71" s="131"/>
      <c r="BD71" s="131"/>
      <c r="BE71" s="131"/>
      <c r="BF71" s="131"/>
      <c r="BG71" s="131"/>
      <c r="BH71" s="131"/>
      <c r="BI71" s="131"/>
      <c r="BJ71" s="131"/>
      <c r="BK71" s="131"/>
      <c r="BL71" s="131"/>
      <c r="BM71" s="131"/>
      <c r="BN71" s="131"/>
      <c r="BO71" s="131"/>
      <c r="BP71" s="131"/>
      <c r="BQ71" s="131"/>
      <c r="BR71" s="131"/>
      <c r="BS71" s="131"/>
      <c r="BT71" s="131"/>
      <c r="BU71" s="131"/>
      <c r="BV71" s="131"/>
      <c r="BW71" s="131"/>
      <c r="BX71" s="131"/>
      <c r="BY71" s="131"/>
      <c r="BZ71" s="131"/>
      <c r="CA71" s="131"/>
      <c r="CB71" s="131"/>
      <c r="CC71" s="131"/>
      <c r="CD71" s="131"/>
      <c r="CE71" s="131"/>
      <c r="CF71" s="131"/>
      <c r="CG71" s="131"/>
      <c r="CH71" s="131"/>
      <c r="CI71" s="131"/>
      <c r="CJ71" s="131"/>
      <c r="CK71" s="131"/>
      <c r="CL71" s="131"/>
      <c r="CM71" s="131"/>
      <c r="CN71" s="131"/>
      <c r="CO71" s="131"/>
      <c r="CP71" s="131"/>
      <c r="CQ71" s="131"/>
      <c r="CR71" s="131"/>
      <c r="CS71" s="131"/>
      <c r="CT71" s="131"/>
      <c r="CU71" s="131"/>
      <c r="CV71" s="131"/>
      <c r="CW71" s="131"/>
      <c r="CX71" s="131"/>
      <c r="CY71" s="131"/>
      <c r="CZ71" s="131"/>
      <c r="DA71" s="131"/>
      <c r="DB71" s="131"/>
      <c r="DC71" s="131"/>
      <c r="DD71" s="131"/>
      <c r="DE71" s="131"/>
      <c r="DF71" s="131"/>
      <c r="DG71" s="131"/>
      <c r="DH71" s="131"/>
      <c r="DI71" s="131"/>
      <c r="DJ71" s="131"/>
      <c r="DK71" s="131"/>
      <c r="DL71" s="131"/>
      <c r="DM71" s="131"/>
      <c r="DN71" s="131"/>
      <c r="DO71" s="131"/>
      <c r="DP71" s="131"/>
      <c r="DQ71" s="131"/>
      <c r="DR71" s="131"/>
      <c r="DS71" s="131"/>
      <c r="DT71" s="131"/>
      <c r="DU71" s="131"/>
      <c r="DV71" s="131"/>
      <c r="DW71" s="131"/>
      <c r="DX71" s="131"/>
      <c r="DY71" s="131"/>
      <c r="DZ71" s="131"/>
      <c r="EA71" s="131"/>
      <c r="EB71" s="131"/>
      <c r="EC71" s="131"/>
      <c r="ED71" s="131"/>
      <c r="EE71" s="131"/>
      <c r="EF71" s="131"/>
      <c r="EG71" s="131"/>
      <c r="EH71" s="131"/>
      <c r="EI71" s="131"/>
      <c r="EJ71" s="131"/>
      <c r="EK71" s="131"/>
      <c r="EL71" s="131"/>
      <c r="EM71" s="131"/>
      <c r="EN71" s="131"/>
      <c r="EO71" s="131"/>
      <c r="EP71" s="131"/>
      <c r="EQ71" s="131"/>
      <c r="ER71" s="131"/>
      <c r="ES71" s="131"/>
      <c r="ET71" s="131"/>
      <c r="EU71" s="131"/>
      <c r="EV71" s="131"/>
      <c r="EW71" s="131"/>
      <c r="EX71" s="131"/>
      <c r="EY71" s="131"/>
      <c r="EZ71" s="131"/>
      <c r="FA71" s="131"/>
      <c r="FB71" s="131"/>
      <c r="FC71" s="131"/>
      <c r="FD71" s="131"/>
      <c r="FE71" s="131"/>
      <c r="FF71" s="131"/>
      <c r="FG71" s="131"/>
      <c r="FH71" s="131"/>
      <c r="FI71" s="131"/>
      <c r="FJ71" s="131"/>
      <c r="FK71" s="131"/>
      <c r="FL71" s="131"/>
      <c r="FM71" s="131"/>
      <c r="FN71" s="131"/>
      <c r="FO71" s="131"/>
      <c r="FP71" s="131"/>
      <c r="FQ71" s="131"/>
      <c r="FR71" s="131"/>
      <c r="FS71" s="131"/>
      <c r="FT71" s="131"/>
      <c r="FU71" s="131"/>
      <c r="FV71" s="131"/>
      <c r="FW71" s="131"/>
      <c r="FX71" s="131"/>
      <c r="FY71" s="131"/>
      <c r="FZ71" s="131"/>
      <c r="GA71" s="131"/>
      <c r="GB71" s="131"/>
      <c r="GC71" s="131"/>
      <c r="GD71" s="131"/>
      <c r="GE71" s="131"/>
      <c r="GF71" s="131"/>
      <c r="GG71" s="131"/>
      <c r="GH71" s="131"/>
      <c r="GI71" s="131"/>
      <c r="GJ71" s="131"/>
      <c r="GK71" s="131"/>
      <c r="GL71" s="131"/>
      <c r="GM71" s="131"/>
      <c r="GN71" s="131"/>
      <c r="GO71" s="131"/>
      <c r="GP71" s="131"/>
      <c r="GQ71" s="131"/>
      <c r="GR71" s="131"/>
      <c r="GS71" s="131"/>
      <c r="GT71" s="131"/>
      <c r="GU71" s="131"/>
      <c r="GV71" s="131"/>
      <c r="GW71" s="131"/>
      <c r="GX71" s="131"/>
      <c r="GY71" s="131"/>
      <c r="GZ71" s="131"/>
      <c r="HA71" s="131"/>
      <c r="HB71" s="131"/>
      <c r="HC71" s="131"/>
      <c r="HD71" s="131"/>
      <c r="HE71" s="131"/>
      <c r="HF71" s="131"/>
      <c r="HG71" s="131"/>
      <c r="HH71" s="131"/>
      <c r="HI71" s="131"/>
      <c r="HJ71" s="131"/>
      <c r="HK71" s="131"/>
      <c r="HL71" s="131"/>
      <c r="HO71" s="131"/>
      <c r="HP71" s="131"/>
      <c r="HQ71" s="131"/>
      <c r="HR71" s="131"/>
    </row>
    <row r="72" spans="1:226" ht="15" thickBot="1" x14ac:dyDescent="0.4">
      <c r="A72" s="131"/>
      <c r="B72" s="131"/>
      <c r="C72" s="131"/>
      <c r="D72" s="131"/>
      <c r="E72" s="131"/>
      <c r="F72" s="131"/>
      <c r="G72" s="131"/>
      <c r="H72" s="131"/>
      <c r="I72" s="131"/>
      <c r="J72" s="131"/>
      <c r="K72" s="131"/>
      <c r="L72" s="131"/>
      <c r="M72" s="131"/>
      <c r="N72" s="131"/>
      <c r="O72" s="131"/>
      <c r="P72" s="131"/>
      <c r="Q72" s="131"/>
      <c r="R72" s="131"/>
      <c r="S72" s="131"/>
      <c r="T72" s="131"/>
      <c r="U72" s="131"/>
      <c r="V72" s="131"/>
      <c r="W72" s="131"/>
      <c r="X72" s="131"/>
      <c r="Y72" s="131"/>
      <c r="Z72" s="131"/>
      <c r="AA72" s="131"/>
      <c r="AB72" s="131"/>
      <c r="AC72" s="131"/>
      <c r="AD72" s="131"/>
      <c r="AE72" s="131"/>
      <c r="AF72" s="131"/>
      <c r="AG72" s="131"/>
      <c r="AH72" s="131"/>
      <c r="AI72" s="131"/>
      <c r="AJ72" s="131"/>
      <c r="AK72" s="131"/>
      <c r="AL72" s="131"/>
      <c r="AM72" s="131"/>
      <c r="AN72" s="131"/>
      <c r="AO72" s="131"/>
      <c r="AP72" s="131"/>
      <c r="AQ72" s="131"/>
      <c r="AR72" s="131"/>
      <c r="AS72" s="131"/>
      <c r="AT72" s="131"/>
      <c r="AU72" s="131"/>
      <c r="AV72" s="131"/>
      <c r="AW72" s="131"/>
      <c r="AX72" s="131"/>
      <c r="AY72" s="131"/>
      <c r="AZ72" s="131"/>
      <c r="BA72" s="131"/>
      <c r="BB72" s="131"/>
      <c r="BC72" s="131"/>
      <c r="BD72" s="131"/>
      <c r="BE72" s="131"/>
      <c r="BF72" s="131"/>
      <c r="BG72" s="131"/>
      <c r="BH72" s="131"/>
      <c r="BI72" s="131"/>
      <c r="BJ72" s="131"/>
      <c r="BK72" s="131"/>
      <c r="BL72" s="131"/>
      <c r="BM72" s="131"/>
      <c r="BN72" s="131"/>
      <c r="BO72" s="131"/>
      <c r="BP72" s="131"/>
      <c r="BQ72" s="131"/>
      <c r="BR72" s="131"/>
      <c r="BS72" s="131"/>
      <c r="BT72" s="131"/>
      <c r="BU72" s="131"/>
      <c r="BV72" s="131"/>
      <c r="BW72" s="131"/>
      <c r="BX72" s="131"/>
      <c r="BY72" s="131"/>
      <c r="BZ72" s="131"/>
      <c r="CA72" s="131"/>
      <c r="CB72" s="131"/>
      <c r="CC72" s="131"/>
      <c r="CD72" s="131"/>
      <c r="CE72" s="131"/>
      <c r="CF72" s="131"/>
      <c r="CG72" s="131"/>
      <c r="CH72" s="131"/>
      <c r="CI72" s="131"/>
      <c r="CJ72" s="131"/>
      <c r="CK72" s="131"/>
      <c r="CL72" s="131"/>
      <c r="CM72" s="131"/>
      <c r="CN72" s="131"/>
      <c r="CO72" s="131"/>
      <c r="CP72" s="131"/>
      <c r="CQ72" s="131"/>
      <c r="CR72" s="131"/>
      <c r="CS72" s="131"/>
      <c r="CT72" s="131"/>
      <c r="CU72" s="131"/>
      <c r="CV72" s="131"/>
      <c r="CW72" s="131"/>
      <c r="CX72" s="131"/>
      <c r="CY72" s="131"/>
      <c r="CZ72" s="131"/>
      <c r="DA72" s="131"/>
      <c r="DB72" s="131"/>
      <c r="DC72" s="131"/>
      <c r="DD72" s="131"/>
      <c r="DE72" s="131"/>
      <c r="DF72" s="131"/>
      <c r="DG72" s="131"/>
      <c r="DH72" s="131"/>
      <c r="DI72" s="131"/>
      <c r="DJ72" s="131"/>
      <c r="DK72" s="131"/>
      <c r="DL72" s="131"/>
      <c r="DM72" s="131"/>
      <c r="DN72" s="131"/>
      <c r="DO72" s="131"/>
      <c r="DP72" s="131"/>
      <c r="DQ72" s="131"/>
      <c r="DR72" s="131"/>
      <c r="DS72" s="131"/>
      <c r="DT72" s="131"/>
      <c r="DU72" s="131"/>
      <c r="DV72" s="131"/>
      <c r="DW72" s="131"/>
      <c r="DX72" s="131"/>
      <c r="DY72" s="131"/>
      <c r="DZ72" s="131"/>
      <c r="EA72" s="131"/>
      <c r="EB72" s="131"/>
      <c r="EC72" s="131"/>
      <c r="ED72" s="131"/>
      <c r="EE72" s="131"/>
      <c r="EF72" s="131"/>
      <c r="EG72" s="131"/>
      <c r="EH72" s="131"/>
      <c r="EI72" s="131"/>
      <c r="EJ72" s="131"/>
      <c r="EK72" s="131"/>
      <c r="EL72" s="131"/>
      <c r="EM72" s="131"/>
      <c r="EN72" s="131"/>
      <c r="EO72" s="131"/>
      <c r="EP72" s="131"/>
      <c r="EQ72" s="131"/>
      <c r="ER72" s="131"/>
      <c r="ES72" s="131"/>
      <c r="ET72" s="131"/>
      <c r="EU72" s="131"/>
      <c r="EV72" s="131"/>
      <c r="EW72" s="131"/>
      <c r="EX72" s="131"/>
      <c r="EY72" s="131"/>
      <c r="EZ72" s="131"/>
      <c r="FA72" s="131"/>
      <c r="FB72" s="131"/>
      <c r="FC72" s="131"/>
      <c r="FD72" s="131"/>
      <c r="FE72" s="131"/>
      <c r="FF72" s="131"/>
      <c r="FG72" s="131"/>
      <c r="FH72" s="131"/>
      <c r="FI72" s="131"/>
      <c r="FJ72" s="131"/>
      <c r="FK72" s="131"/>
      <c r="FL72" s="131"/>
      <c r="FM72" s="131"/>
      <c r="FN72" s="131"/>
      <c r="FO72" s="131"/>
      <c r="FP72" s="131"/>
      <c r="FQ72" s="131"/>
      <c r="FR72" s="131"/>
      <c r="FS72" s="131"/>
      <c r="FT72" s="131"/>
      <c r="FU72" s="131"/>
      <c r="FV72" s="131"/>
      <c r="FW72" s="131"/>
      <c r="FX72" s="131"/>
      <c r="FY72" s="131"/>
      <c r="FZ72" s="131"/>
      <c r="GA72" s="131"/>
      <c r="GB72" s="131"/>
      <c r="GC72" s="131"/>
      <c r="GD72" s="131"/>
      <c r="GE72" s="131"/>
      <c r="GF72" s="131"/>
      <c r="GG72" s="131"/>
      <c r="GH72" s="131"/>
      <c r="GI72" s="131"/>
      <c r="GJ72" s="131"/>
      <c r="GK72" s="131"/>
      <c r="GL72" s="131"/>
      <c r="GM72" s="131"/>
      <c r="GN72" s="131"/>
      <c r="GO72" s="131"/>
      <c r="GP72" s="131"/>
      <c r="GQ72" s="131"/>
      <c r="GR72" s="131"/>
      <c r="GS72" s="131"/>
      <c r="GT72" s="131"/>
      <c r="GU72" s="131"/>
      <c r="GV72" s="131"/>
      <c r="GW72" s="131"/>
      <c r="GX72" s="131"/>
      <c r="GY72" s="131"/>
      <c r="GZ72" s="131"/>
      <c r="HA72" s="131"/>
      <c r="HB72" s="131"/>
      <c r="HC72" s="131"/>
      <c r="HD72" s="131"/>
      <c r="HE72" s="131"/>
      <c r="HF72" s="131"/>
      <c r="HG72" s="131"/>
      <c r="HH72" s="131"/>
      <c r="HI72" s="131"/>
      <c r="HJ72" s="131"/>
      <c r="HK72" s="131"/>
      <c r="HL72" s="131"/>
      <c r="HO72" s="131"/>
      <c r="HP72" s="131"/>
      <c r="HQ72" s="131"/>
      <c r="HR72" s="131"/>
    </row>
    <row r="73" spans="1:226" ht="15" thickBot="1" x14ac:dyDescent="0.4">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c r="Z73" s="131"/>
      <c r="AA73" s="131"/>
      <c r="AB73" s="131"/>
      <c r="AC73" s="131"/>
      <c r="AD73" s="131"/>
      <c r="AE73" s="131"/>
      <c r="AF73" s="131"/>
      <c r="AG73" s="131"/>
      <c r="AH73" s="131"/>
      <c r="AI73" s="131"/>
      <c r="AJ73" s="131"/>
      <c r="AK73" s="131"/>
      <c r="AL73" s="131"/>
      <c r="AM73" s="131"/>
      <c r="AN73" s="131"/>
      <c r="AO73" s="131"/>
      <c r="AP73" s="131"/>
      <c r="AQ73" s="131"/>
      <c r="AR73" s="131"/>
      <c r="AS73" s="131"/>
      <c r="AT73" s="131"/>
      <c r="AU73" s="131"/>
      <c r="AV73" s="131"/>
      <c r="AW73" s="131"/>
      <c r="AX73" s="131"/>
      <c r="AY73" s="131"/>
      <c r="AZ73" s="131"/>
      <c r="BA73" s="131"/>
      <c r="BB73" s="131"/>
      <c r="BC73" s="131"/>
      <c r="BD73" s="131"/>
      <c r="BE73" s="131"/>
      <c r="BF73" s="131"/>
      <c r="BG73" s="131"/>
      <c r="BH73" s="131"/>
      <c r="BI73" s="131"/>
      <c r="BJ73" s="131"/>
      <c r="BK73" s="131"/>
      <c r="BL73" s="131"/>
      <c r="BM73" s="131"/>
      <c r="BN73" s="131"/>
      <c r="BO73" s="131"/>
      <c r="BP73" s="131"/>
      <c r="BQ73" s="131"/>
      <c r="BR73" s="131"/>
      <c r="BS73" s="131"/>
      <c r="BT73" s="131"/>
      <c r="BU73" s="131"/>
      <c r="BV73" s="131"/>
      <c r="BW73" s="131"/>
      <c r="BX73" s="131"/>
      <c r="BY73" s="131"/>
      <c r="BZ73" s="131"/>
      <c r="CA73" s="131"/>
      <c r="CB73" s="131"/>
      <c r="CC73" s="131"/>
      <c r="CD73" s="131"/>
      <c r="CE73" s="131"/>
      <c r="CF73" s="131"/>
      <c r="CG73" s="131"/>
      <c r="CH73" s="131"/>
      <c r="CI73" s="131"/>
      <c r="CJ73" s="131"/>
      <c r="CK73" s="131"/>
      <c r="CL73" s="131"/>
      <c r="CM73" s="131"/>
      <c r="CN73" s="131"/>
      <c r="CO73" s="131"/>
      <c r="CP73" s="131"/>
      <c r="CQ73" s="131"/>
      <c r="CR73" s="131"/>
      <c r="CS73" s="131"/>
      <c r="CT73" s="131"/>
      <c r="CU73" s="131"/>
      <c r="CV73" s="131"/>
      <c r="CW73" s="131"/>
      <c r="CX73" s="131"/>
      <c r="CY73" s="131"/>
      <c r="CZ73" s="131"/>
      <c r="DA73" s="131"/>
      <c r="DB73" s="131"/>
      <c r="DC73" s="131"/>
      <c r="DD73" s="131"/>
      <c r="DE73" s="131"/>
      <c r="DF73" s="131"/>
      <c r="DG73" s="131"/>
      <c r="DH73" s="131"/>
      <c r="DI73" s="131"/>
      <c r="DJ73" s="131"/>
      <c r="DK73" s="131"/>
      <c r="DL73" s="131"/>
      <c r="DM73" s="131"/>
      <c r="DN73" s="131"/>
      <c r="DO73" s="131"/>
      <c r="DP73" s="131"/>
      <c r="DQ73" s="131"/>
      <c r="DR73" s="131"/>
      <c r="DS73" s="131"/>
      <c r="DT73" s="131"/>
      <c r="DU73" s="131"/>
      <c r="DV73" s="131"/>
      <c r="DW73" s="131"/>
      <c r="DX73" s="131"/>
      <c r="DY73" s="131"/>
      <c r="DZ73" s="131"/>
      <c r="EA73" s="131"/>
      <c r="EB73" s="131"/>
      <c r="EC73" s="131"/>
      <c r="ED73" s="131"/>
      <c r="EE73" s="131"/>
      <c r="EF73" s="131"/>
      <c r="EG73" s="131"/>
      <c r="EH73" s="131"/>
      <c r="EI73" s="131"/>
      <c r="EJ73" s="131"/>
      <c r="EK73" s="131"/>
      <c r="EL73" s="131"/>
      <c r="EM73" s="131"/>
      <c r="EN73" s="131"/>
      <c r="EO73" s="131"/>
      <c r="EP73" s="131"/>
      <c r="EQ73" s="131"/>
      <c r="ER73" s="131"/>
      <c r="ES73" s="131"/>
      <c r="ET73" s="131"/>
      <c r="EU73" s="131"/>
      <c r="EV73" s="131"/>
      <c r="EW73" s="131"/>
      <c r="EX73" s="131"/>
      <c r="EY73" s="131"/>
      <c r="EZ73" s="131"/>
      <c r="FA73" s="131"/>
      <c r="FB73" s="131"/>
      <c r="FC73" s="131"/>
      <c r="FD73" s="131"/>
      <c r="FE73" s="131"/>
      <c r="FF73" s="131"/>
      <c r="FG73" s="131"/>
      <c r="FH73" s="131"/>
      <c r="FI73" s="131"/>
      <c r="FJ73" s="131"/>
      <c r="FK73" s="131"/>
      <c r="FL73" s="131"/>
      <c r="FM73" s="131"/>
      <c r="FN73" s="131"/>
      <c r="FO73" s="131"/>
      <c r="FP73" s="131"/>
      <c r="FQ73" s="131"/>
      <c r="FR73" s="131"/>
      <c r="FS73" s="131"/>
      <c r="FT73" s="131"/>
      <c r="FU73" s="131"/>
      <c r="FV73" s="131"/>
      <c r="FW73" s="131"/>
      <c r="FX73" s="131"/>
      <c r="FY73" s="131"/>
      <c r="FZ73" s="131"/>
      <c r="GA73" s="131"/>
      <c r="GB73" s="131"/>
      <c r="GC73" s="131"/>
      <c r="GD73" s="131"/>
      <c r="GE73" s="131"/>
      <c r="GF73" s="131"/>
      <c r="GG73" s="131"/>
      <c r="GH73" s="131"/>
      <c r="GI73" s="131"/>
      <c r="GJ73" s="131"/>
      <c r="GK73" s="131"/>
      <c r="GL73" s="131"/>
      <c r="GM73" s="131"/>
      <c r="GN73" s="131"/>
      <c r="GO73" s="131"/>
      <c r="GP73" s="131"/>
      <c r="GQ73" s="131"/>
      <c r="GR73" s="131"/>
      <c r="GS73" s="131"/>
      <c r="GT73" s="131"/>
      <c r="GU73" s="131"/>
      <c r="GV73" s="131"/>
      <c r="GW73" s="131"/>
      <c r="GX73" s="131"/>
      <c r="GY73" s="131"/>
      <c r="GZ73" s="131"/>
      <c r="HA73" s="131"/>
      <c r="HB73" s="131"/>
      <c r="HC73" s="131"/>
      <c r="HD73" s="131"/>
      <c r="HE73" s="131"/>
      <c r="HF73" s="131"/>
      <c r="HG73" s="131"/>
      <c r="HH73" s="131"/>
      <c r="HI73" s="131"/>
      <c r="HJ73" s="131"/>
      <c r="HK73" s="131"/>
      <c r="HL73" s="131"/>
      <c r="HO73" s="131"/>
      <c r="HP73" s="131"/>
      <c r="HQ73" s="131"/>
      <c r="HR73" s="131"/>
    </row>
    <row r="74" spans="1:226" ht="15" thickBot="1" x14ac:dyDescent="0.4">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c r="Z74" s="131"/>
      <c r="AA74" s="131"/>
      <c r="AB74" s="131"/>
      <c r="AC74" s="131"/>
      <c r="AD74" s="131"/>
      <c r="AE74" s="131"/>
      <c r="AF74" s="131"/>
      <c r="AG74" s="131"/>
      <c r="AH74" s="131"/>
      <c r="AI74" s="131"/>
      <c r="AJ74" s="131"/>
      <c r="AK74" s="131"/>
      <c r="AL74" s="131"/>
      <c r="AM74" s="131"/>
      <c r="AN74" s="131"/>
      <c r="AO74" s="131"/>
      <c r="AP74" s="131"/>
      <c r="AQ74" s="131"/>
      <c r="AR74" s="131"/>
      <c r="AS74" s="131"/>
      <c r="AT74" s="131"/>
      <c r="AU74" s="131"/>
      <c r="AV74" s="131"/>
      <c r="AW74" s="131"/>
      <c r="AX74" s="131"/>
      <c r="AY74" s="131"/>
      <c r="AZ74" s="131"/>
      <c r="BA74" s="131"/>
      <c r="BB74" s="131"/>
      <c r="BC74" s="131"/>
      <c r="BD74" s="131"/>
      <c r="BE74" s="131"/>
      <c r="BF74" s="131"/>
      <c r="BG74" s="131"/>
      <c r="BH74" s="131"/>
      <c r="BI74" s="131"/>
      <c r="BJ74" s="131"/>
      <c r="BK74" s="131"/>
      <c r="BL74" s="131"/>
      <c r="BM74" s="131"/>
      <c r="BN74" s="131"/>
      <c r="BO74" s="131"/>
      <c r="BP74" s="131"/>
      <c r="BQ74" s="131"/>
      <c r="BR74" s="131"/>
      <c r="BS74" s="131"/>
      <c r="BT74" s="131"/>
      <c r="BU74" s="131"/>
      <c r="BV74" s="131"/>
      <c r="BW74" s="131"/>
      <c r="BX74" s="131"/>
      <c r="BY74" s="131"/>
      <c r="BZ74" s="131"/>
      <c r="CA74" s="131"/>
      <c r="CB74" s="131"/>
      <c r="CC74" s="131"/>
      <c r="CD74" s="131"/>
      <c r="CE74" s="131"/>
      <c r="CF74" s="131"/>
      <c r="CG74" s="131"/>
      <c r="CH74" s="131"/>
      <c r="CI74" s="131"/>
      <c r="CJ74" s="131"/>
      <c r="CK74" s="131"/>
      <c r="CL74" s="131"/>
      <c r="CM74" s="131"/>
      <c r="CN74" s="131"/>
      <c r="CO74" s="131"/>
      <c r="CP74" s="131"/>
      <c r="CQ74" s="131"/>
      <c r="CR74" s="131"/>
      <c r="CS74" s="131"/>
      <c r="CT74" s="131"/>
      <c r="CU74" s="131"/>
      <c r="CV74" s="131"/>
      <c r="CW74" s="131"/>
      <c r="CX74" s="131"/>
      <c r="CY74" s="131"/>
      <c r="CZ74" s="131"/>
      <c r="DA74" s="131"/>
      <c r="DB74" s="131"/>
      <c r="DC74" s="131"/>
      <c r="DD74" s="131"/>
      <c r="DE74" s="131"/>
      <c r="DF74" s="131"/>
      <c r="DG74" s="131"/>
      <c r="DH74" s="131"/>
      <c r="DI74" s="131"/>
      <c r="DJ74" s="131"/>
      <c r="DK74" s="131"/>
      <c r="DL74" s="131"/>
      <c r="DM74" s="131"/>
      <c r="DN74" s="131"/>
      <c r="DO74" s="131"/>
      <c r="DP74" s="131"/>
      <c r="DQ74" s="131"/>
      <c r="DR74" s="131"/>
      <c r="DS74" s="131"/>
      <c r="DT74" s="131"/>
      <c r="DU74" s="131"/>
      <c r="DV74" s="131"/>
      <c r="DW74" s="131"/>
      <c r="DX74" s="131"/>
      <c r="DY74" s="131"/>
      <c r="DZ74" s="131"/>
      <c r="EA74" s="131"/>
      <c r="EB74" s="131"/>
      <c r="EC74" s="131"/>
      <c r="ED74" s="131"/>
      <c r="EE74" s="131"/>
      <c r="EF74" s="131"/>
      <c r="EG74" s="131"/>
      <c r="EH74" s="131"/>
      <c r="EI74" s="131"/>
      <c r="EJ74" s="131"/>
      <c r="EK74" s="131"/>
      <c r="EL74" s="131"/>
      <c r="EM74" s="131"/>
      <c r="EN74" s="131"/>
      <c r="EO74" s="131"/>
      <c r="EP74" s="131"/>
      <c r="EQ74" s="131"/>
      <c r="ER74" s="131"/>
      <c r="ES74" s="131"/>
      <c r="ET74" s="131"/>
      <c r="EU74" s="131"/>
      <c r="EV74" s="131"/>
      <c r="EW74" s="131"/>
      <c r="EX74" s="131"/>
      <c r="EY74" s="131"/>
      <c r="EZ74" s="131"/>
      <c r="FA74" s="131"/>
      <c r="FB74" s="131"/>
      <c r="FC74" s="131"/>
      <c r="FD74" s="131"/>
      <c r="FE74" s="131"/>
      <c r="FF74" s="131"/>
      <c r="FG74" s="131"/>
      <c r="FH74" s="131"/>
      <c r="FI74" s="131"/>
      <c r="FJ74" s="131"/>
      <c r="FK74" s="131"/>
      <c r="FL74" s="131"/>
      <c r="FM74" s="131"/>
      <c r="FN74" s="131"/>
      <c r="FO74" s="131"/>
      <c r="FP74" s="131"/>
      <c r="FQ74" s="131"/>
      <c r="FR74" s="131"/>
      <c r="FS74" s="131"/>
      <c r="FT74" s="131"/>
      <c r="FU74" s="131"/>
      <c r="FV74" s="131"/>
      <c r="FW74" s="131"/>
      <c r="FX74" s="131"/>
      <c r="FY74" s="131"/>
      <c r="FZ74" s="131"/>
      <c r="GA74" s="131"/>
      <c r="GB74" s="131"/>
      <c r="GC74" s="131"/>
      <c r="GD74" s="131"/>
      <c r="GE74" s="131"/>
      <c r="GF74" s="131"/>
      <c r="GG74" s="131"/>
      <c r="GH74" s="131"/>
      <c r="GI74" s="131"/>
      <c r="GJ74" s="131"/>
      <c r="GK74" s="131"/>
      <c r="GL74" s="131"/>
      <c r="GM74" s="131"/>
      <c r="GN74" s="131"/>
      <c r="GO74" s="131"/>
      <c r="GP74" s="131"/>
      <c r="GQ74" s="131"/>
      <c r="GR74" s="131"/>
      <c r="GS74" s="131"/>
      <c r="GT74" s="131"/>
      <c r="GU74" s="131"/>
      <c r="GV74" s="131"/>
      <c r="GW74" s="131"/>
      <c r="GX74" s="131"/>
      <c r="GY74" s="131"/>
      <c r="GZ74" s="131"/>
      <c r="HA74" s="131"/>
      <c r="HB74" s="131"/>
      <c r="HC74" s="131"/>
      <c r="HD74" s="131"/>
      <c r="HE74" s="131"/>
      <c r="HF74" s="131"/>
      <c r="HG74" s="131"/>
      <c r="HH74" s="131"/>
      <c r="HI74" s="131"/>
      <c r="HJ74" s="131"/>
      <c r="HK74" s="131"/>
      <c r="HL74" s="131"/>
      <c r="HO74" s="131"/>
      <c r="HP74" s="131"/>
      <c r="HQ74" s="131"/>
      <c r="HR74" s="131"/>
    </row>
    <row r="75" spans="1:226" ht="15" thickBot="1" x14ac:dyDescent="0.4">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c r="Z75" s="131"/>
      <c r="AA75" s="131"/>
      <c r="AB75" s="131"/>
      <c r="AC75" s="131"/>
      <c r="AD75" s="131"/>
      <c r="AE75" s="131"/>
      <c r="AF75" s="131"/>
      <c r="AG75" s="131"/>
      <c r="AH75" s="131"/>
      <c r="AI75" s="131"/>
      <c r="AJ75" s="131"/>
      <c r="AK75" s="131"/>
      <c r="AL75" s="131"/>
      <c r="AM75" s="131"/>
      <c r="AN75" s="131"/>
      <c r="AO75" s="131"/>
      <c r="AP75" s="131"/>
      <c r="AQ75" s="131"/>
      <c r="AR75" s="131"/>
      <c r="AS75" s="131"/>
      <c r="AT75" s="131"/>
      <c r="AU75" s="131"/>
      <c r="AV75" s="131"/>
      <c r="AW75" s="131"/>
      <c r="AX75" s="131"/>
      <c r="AY75" s="131"/>
      <c r="AZ75" s="131"/>
      <c r="BA75" s="131"/>
      <c r="BB75" s="131"/>
      <c r="BC75" s="131"/>
      <c r="BD75" s="131"/>
      <c r="BE75" s="131"/>
      <c r="BF75" s="131"/>
      <c r="BG75" s="131"/>
      <c r="BH75" s="131"/>
      <c r="BI75" s="131"/>
      <c r="BJ75" s="131"/>
      <c r="BK75" s="131"/>
      <c r="BL75" s="131"/>
      <c r="BM75" s="131"/>
      <c r="BN75" s="131"/>
      <c r="BO75" s="131"/>
      <c r="BP75" s="131"/>
      <c r="BQ75" s="131"/>
      <c r="BR75" s="131"/>
      <c r="BS75" s="131"/>
      <c r="BT75" s="131"/>
      <c r="BU75" s="131"/>
      <c r="BV75" s="131"/>
      <c r="BW75" s="131"/>
      <c r="BX75" s="131"/>
      <c r="BY75" s="131"/>
      <c r="BZ75" s="131"/>
      <c r="CA75" s="131"/>
      <c r="CB75" s="131"/>
      <c r="CC75" s="131"/>
      <c r="CD75" s="131"/>
      <c r="CE75" s="131"/>
      <c r="CF75" s="131"/>
      <c r="CG75" s="131"/>
      <c r="CH75" s="131"/>
      <c r="CI75" s="131"/>
      <c r="CJ75" s="131"/>
      <c r="CK75" s="131"/>
      <c r="CL75" s="131"/>
      <c r="CM75" s="131"/>
      <c r="CN75" s="131"/>
      <c r="CO75" s="131"/>
      <c r="CP75" s="131"/>
      <c r="CQ75" s="131"/>
      <c r="CR75" s="131"/>
      <c r="CS75" s="131"/>
      <c r="CT75" s="131"/>
      <c r="CU75" s="131"/>
      <c r="CV75" s="131"/>
      <c r="CW75" s="131"/>
      <c r="CX75" s="131"/>
      <c r="CY75" s="131"/>
      <c r="CZ75" s="131"/>
      <c r="DA75" s="131"/>
      <c r="DB75" s="131"/>
      <c r="DC75" s="131"/>
      <c r="DD75" s="131"/>
      <c r="DE75" s="131"/>
      <c r="DF75" s="131"/>
      <c r="DG75" s="131"/>
      <c r="DH75" s="131"/>
      <c r="DI75" s="131"/>
      <c r="DJ75" s="131"/>
      <c r="DK75" s="131"/>
      <c r="DL75" s="131"/>
      <c r="DM75" s="131"/>
      <c r="DN75" s="131"/>
      <c r="DO75" s="131"/>
      <c r="DP75" s="131"/>
      <c r="DQ75" s="131"/>
      <c r="DR75" s="131"/>
      <c r="DS75" s="131"/>
      <c r="DT75" s="131"/>
      <c r="DU75" s="131"/>
      <c r="DV75" s="131"/>
      <c r="DW75" s="131"/>
      <c r="DX75" s="131"/>
      <c r="DY75" s="131"/>
      <c r="DZ75" s="131"/>
      <c r="EA75" s="131"/>
      <c r="EB75" s="131"/>
      <c r="EC75" s="131"/>
      <c r="ED75" s="131"/>
      <c r="EE75" s="131"/>
      <c r="EF75" s="131"/>
      <c r="EG75" s="131"/>
      <c r="EH75" s="131"/>
      <c r="EI75" s="131"/>
      <c r="EJ75" s="131"/>
      <c r="EK75" s="131"/>
      <c r="EL75" s="131"/>
      <c r="EM75" s="131"/>
      <c r="EN75" s="131"/>
      <c r="EO75" s="131"/>
      <c r="EP75" s="131"/>
      <c r="EQ75" s="131"/>
      <c r="ER75" s="131"/>
      <c r="ES75" s="131"/>
      <c r="ET75" s="131"/>
      <c r="EU75" s="131"/>
      <c r="EV75" s="131"/>
      <c r="EW75" s="131"/>
      <c r="EX75" s="131"/>
      <c r="EY75" s="131"/>
      <c r="EZ75" s="131"/>
      <c r="FA75" s="131"/>
      <c r="FB75" s="131"/>
      <c r="FC75" s="131"/>
      <c r="FD75" s="131"/>
      <c r="FE75" s="131"/>
      <c r="FF75" s="131"/>
      <c r="FG75" s="131"/>
      <c r="FH75" s="131"/>
      <c r="FI75" s="131"/>
      <c r="FJ75" s="131"/>
      <c r="FK75" s="131"/>
      <c r="FL75" s="131"/>
      <c r="FM75" s="131"/>
      <c r="FN75" s="131"/>
      <c r="FO75" s="131"/>
      <c r="FP75" s="131"/>
      <c r="FQ75" s="131"/>
      <c r="FR75" s="131"/>
      <c r="FS75" s="131"/>
      <c r="FT75" s="131"/>
      <c r="FU75" s="131"/>
      <c r="FV75" s="131"/>
      <c r="FW75" s="131"/>
      <c r="FX75" s="131"/>
      <c r="FY75" s="131"/>
      <c r="FZ75" s="131"/>
      <c r="GA75" s="131"/>
      <c r="GB75" s="131"/>
      <c r="GC75" s="131"/>
      <c r="GD75" s="131"/>
      <c r="GE75" s="131"/>
      <c r="GF75" s="131"/>
      <c r="GG75" s="131"/>
      <c r="GH75" s="131"/>
      <c r="GI75" s="131"/>
      <c r="GJ75" s="131"/>
      <c r="GK75" s="131"/>
      <c r="GL75" s="131"/>
      <c r="GM75" s="131"/>
      <c r="GN75" s="131"/>
      <c r="GO75" s="131"/>
      <c r="GP75" s="131"/>
      <c r="GQ75" s="131"/>
      <c r="GR75" s="131"/>
      <c r="GS75" s="131"/>
      <c r="GT75" s="131"/>
      <c r="GU75" s="131"/>
      <c r="GV75" s="131"/>
      <c r="GW75" s="131"/>
      <c r="GX75" s="131"/>
      <c r="GY75" s="131"/>
      <c r="GZ75" s="131"/>
      <c r="HA75" s="131"/>
      <c r="HB75" s="131"/>
      <c r="HC75" s="131"/>
      <c r="HD75" s="131"/>
      <c r="HE75" s="131"/>
      <c r="HF75" s="131"/>
      <c r="HG75" s="131"/>
      <c r="HH75" s="131"/>
      <c r="HI75" s="131"/>
      <c r="HJ75" s="131"/>
      <c r="HK75" s="131"/>
      <c r="HL75" s="131"/>
      <c r="HO75" s="131"/>
      <c r="HP75" s="131"/>
      <c r="HQ75" s="131"/>
      <c r="HR75" s="131"/>
    </row>
    <row r="76" spans="1:226" ht="15" thickBot="1" x14ac:dyDescent="0.4">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c r="Z76" s="131"/>
      <c r="AA76" s="131"/>
      <c r="AB76" s="131"/>
      <c r="AC76" s="131"/>
      <c r="AD76" s="131"/>
      <c r="AE76" s="131"/>
      <c r="AF76" s="131"/>
      <c r="AG76" s="131"/>
      <c r="AH76" s="131"/>
      <c r="AI76" s="131"/>
      <c r="AJ76" s="131"/>
      <c r="AK76" s="131"/>
      <c r="AL76" s="131"/>
      <c r="AM76" s="131"/>
      <c r="AN76" s="131"/>
      <c r="AO76" s="131"/>
      <c r="AP76" s="131"/>
      <c r="AQ76" s="131"/>
      <c r="AR76" s="131"/>
      <c r="AS76" s="131"/>
      <c r="AT76" s="131"/>
      <c r="AU76" s="131"/>
      <c r="AV76" s="131"/>
      <c r="AW76" s="131"/>
      <c r="AX76" s="131"/>
      <c r="AY76" s="131"/>
      <c r="AZ76" s="131"/>
      <c r="BA76" s="131"/>
      <c r="BB76" s="131"/>
      <c r="BC76" s="131"/>
      <c r="BD76" s="131"/>
      <c r="BE76" s="131"/>
      <c r="BF76" s="131"/>
      <c r="BG76" s="131"/>
      <c r="BH76" s="131"/>
      <c r="BI76" s="131"/>
      <c r="BJ76" s="131"/>
      <c r="BK76" s="131"/>
      <c r="BL76" s="131"/>
      <c r="BM76" s="131"/>
      <c r="BN76" s="131"/>
      <c r="BO76" s="131"/>
      <c r="BP76" s="131"/>
      <c r="BQ76" s="131"/>
      <c r="BR76" s="131"/>
      <c r="BS76" s="131"/>
      <c r="BT76" s="131"/>
      <c r="BU76" s="131"/>
      <c r="BV76" s="131"/>
      <c r="BW76" s="131"/>
      <c r="BX76" s="131"/>
      <c r="BY76" s="131"/>
      <c r="BZ76" s="131"/>
      <c r="CA76" s="131"/>
      <c r="CB76" s="131"/>
      <c r="CC76" s="131"/>
      <c r="CD76" s="131"/>
      <c r="CE76" s="131"/>
      <c r="CF76" s="131"/>
      <c r="CG76" s="131"/>
      <c r="CH76" s="131"/>
      <c r="CI76" s="131"/>
      <c r="CJ76" s="131"/>
      <c r="CK76" s="131"/>
      <c r="CL76" s="131"/>
      <c r="CM76" s="131"/>
      <c r="CN76" s="131"/>
      <c r="CO76" s="131"/>
      <c r="CP76" s="131"/>
      <c r="CQ76" s="131"/>
      <c r="CR76" s="131"/>
      <c r="CS76" s="131"/>
      <c r="CT76" s="131"/>
      <c r="CU76" s="131"/>
      <c r="CV76" s="131"/>
      <c r="CW76" s="131"/>
      <c r="CX76" s="131"/>
      <c r="CY76" s="131"/>
      <c r="CZ76" s="131"/>
      <c r="DA76" s="131"/>
      <c r="DB76" s="131"/>
      <c r="DC76" s="131"/>
      <c r="DD76" s="131"/>
      <c r="DE76" s="131"/>
      <c r="DF76" s="131"/>
      <c r="DG76" s="131"/>
      <c r="DH76" s="131"/>
      <c r="DI76" s="131"/>
      <c r="DJ76" s="131"/>
      <c r="DK76" s="131"/>
      <c r="DL76" s="131"/>
      <c r="DM76" s="131"/>
      <c r="DN76" s="131"/>
      <c r="DO76" s="131"/>
      <c r="DP76" s="131"/>
      <c r="DQ76" s="131"/>
      <c r="DR76" s="131"/>
      <c r="DS76" s="131"/>
      <c r="DT76" s="131"/>
      <c r="DU76" s="131"/>
      <c r="DV76" s="131"/>
      <c r="DW76" s="131"/>
      <c r="DX76" s="131"/>
      <c r="DY76" s="131"/>
      <c r="DZ76" s="131"/>
      <c r="EA76" s="131"/>
      <c r="EB76" s="131"/>
      <c r="EC76" s="131"/>
      <c r="ED76" s="131"/>
      <c r="EE76" s="131"/>
      <c r="EF76" s="131"/>
      <c r="EG76" s="131"/>
      <c r="EH76" s="131"/>
      <c r="EI76" s="131"/>
      <c r="EJ76" s="131"/>
      <c r="EK76" s="131"/>
      <c r="EL76" s="131"/>
      <c r="EM76" s="131"/>
      <c r="EN76" s="131"/>
      <c r="EO76" s="131"/>
      <c r="EP76" s="131"/>
      <c r="EQ76" s="131"/>
      <c r="ER76" s="131"/>
      <c r="ES76" s="131"/>
      <c r="ET76" s="131"/>
      <c r="EU76" s="131"/>
      <c r="EV76" s="131"/>
      <c r="EW76" s="131"/>
      <c r="EX76" s="131"/>
      <c r="EY76" s="131"/>
      <c r="EZ76" s="131"/>
      <c r="FA76" s="131"/>
      <c r="FB76" s="131"/>
      <c r="FC76" s="131"/>
      <c r="FD76" s="131"/>
      <c r="FE76" s="131"/>
      <c r="FF76" s="131"/>
      <c r="FG76" s="131"/>
      <c r="FH76" s="131"/>
      <c r="FI76" s="131"/>
      <c r="FJ76" s="131"/>
      <c r="FK76" s="131"/>
      <c r="FL76" s="131"/>
      <c r="FM76" s="131"/>
      <c r="FN76" s="131"/>
      <c r="FO76" s="131"/>
      <c r="FP76" s="131"/>
      <c r="FQ76" s="131"/>
      <c r="FR76" s="131"/>
      <c r="FS76" s="131"/>
      <c r="FT76" s="131"/>
      <c r="FU76" s="131"/>
      <c r="FV76" s="131"/>
      <c r="FW76" s="131"/>
      <c r="FX76" s="131"/>
      <c r="FY76" s="131"/>
      <c r="FZ76" s="131"/>
      <c r="GA76" s="131"/>
      <c r="GB76" s="131"/>
      <c r="GC76" s="131"/>
      <c r="GD76" s="131"/>
      <c r="GE76" s="131"/>
      <c r="GF76" s="131"/>
      <c r="GG76" s="131"/>
      <c r="GH76" s="131"/>
      <c r="GI76" s="131"/>
      <c r="GJ76" s="131"/>
      <c r="GK76" s="131"/>
      <c r="GL76" s="131"/>
      <c r="GM76" s="131"/>
      <c r="GN76" s="131"/>
      <c r="GO76" s="131"/>
      <c r="GP76" s="131"/>
      <c r="GQ76" s="131"/>
      <c r="GR76" s="131"/>
      <c r="GS76" s="131"/>
      <c r="GT76" s="131"/>
      <c r="GU76" s="131"/>
      <c r="GV76" s="131"/>
      <c r="GW76" s="131"/>
      <c r="GX76" s="131"/>
      <c r="GY76" s="131"/>
      <c r="GZ76" s="131"/>
      <c r="HA76" s="131"/>
      <c r="HB76" s="131"/>
      <c r="HC76" s="131"/>
      <c r="HD76" s="131"/>
      <c r="HE76" s="131"/>
      <c r="HF76" s="131"/>
      <c r="HG76" s="131"/>
      <c r="HH76" s="131"/>
      <c r="HI76" s="131"/>
      <c r="HJ76" s="131"/>
      <c r="HK76" s="131"/>
      <c r="HL76" s="131"/>
      <c r="HO76" s="131"/>
      <c r="HP76" s="131"/>
      <c r="HQ76" s="131"/>
      <c r="HR76" s="131"/>
    </row>
    <row r="77" spans="1:226" ht="15" thickBot="1" x14ac:dyDescent="0.4">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c r="Z77" s="131"/>
      <c r="AA77" s="131"/>
      <c r="AB77" s="131"/>
      <c r="AC77" s="131"/>
      <c r="AD77" s="131"/>
      <c r="AE77" s="131"/>
      <c r="AF77" s="131"/>
      <c r="AG77" s="131"/>
      <c r="AH77" s="131"/>
      <c r="AI77" s="131"/>
      <c r="AJ77" s="131"/>
      <c r="AK77" s="131"/>
      <c r="AL77" s="131"/>
      <c r="AM77" s="131"/>
      <c r="AN77" s="131"/>
      <c r="AO77" s="131"/>
      <c r="AP77" s="131"/>
      <c r="AQ77" s="131"/>
      <c r="AR77" s="131"/>
      <c r="AS77" s="131"/>
      <c r="AT77" s="131"/>
      <c r="AU77" s="131"/>
      <c r="AV77" s="131"/>
      <c r="AW77" s="131"/>
      <c r="AX77" s="131"/>
      <c r="AY77" s="131"/>
      <c r="AZ77" s="131"/>
      <c r="BA77" s="131"/>
      <c r="BB77" s="131"/>
      <c r="BC77" s="131"/>
      <c r="BD77" s="131"/>
      <c r="BE77" s="131"/>
      <c r="BF77" s="131"/>
      <c r="BG77" s="131"/>
      <c r="BH77" s="131"/>
      <c r="BI77" s="131"/>
      <c r="BJ77" s="131"/>
      <c r="BK77" s="131"/>
      <c r="BL77" s="131"/>
      <c r="BM77" s="131"/>
      <c r="BN77" s="131"/>
      <c r="BO77" s="131"/>
      <c r="BP77" s="131"/>
      <c r="BQ77" s="131"/>
      <c r="BR77" s="131"/>
      <c r="BS77" s="131"/>
      <c r="BT77" s="131"/>
      <c r="BU77" s="131"/>
      <c r="BV77" s="131"/>
      <c r="BW77" s="131"/>
      <c r="BX77" s="131"/>
      <c r="BY77" s="131"/>
      <c r="BZ77" s="131"/>
      <c r="CA77" s="131"/>
      <c r="CB77" s="131"/>
      <c r="CC77" s="131"/>
      <c r="CD77" s="131"/>
      <c r="CE77" s="131"/>
      <c r="CF77" s="131"/>
      <c r="CG77" s="131"/>
      <c r="CH77" s="131"/>
      <c r="CI77" s="131"/>
      <c r="CJ77" s="131"/>
      <c r="CK77" s="131"/>
      <c r="CL77" s="131"/>
      <c r="CM77" s="131"/>
      <c r="CN77" s="131"/>
      <c r="CO77" s="131"/>
      <c r="CP77" s="131"/>
      <c r="CQ77" s="131"/>
      <c r="CR77" s="131"/>
      <c r="CS77" s="131"/>
      <c r="CT77" s="131"/>
      <c r="CU77" s="131"/>
      <c r="CV77" s="131"/>
      <c r="CW77" s="131"/>
      <c r="CX77" s="131"/>
      <c r="CY77" s="131"/>
      <c r="CZ77" s="131"/>
      <c r="DA77" s="131"/>
      <c r="DB77" s="131"/>
      <c r="DC77" s="131"/>
      <c r="DD77" s="131"/>
      <c r="DE77" s="131"/>
      <c r="DF77" s="131"/>
      <c r="DG77" s="131"/>
      <c r="DH77" s="131"/>
      <c r="DI77" s="131"/>
      <c r="DJ77" s="131"/>
      <c r="DK77" s="131"/>
      <c r="DL77" s="131"/>
      <c r="DM77" s="131"/>
      <c r="DN77" s="131"/>
      <c r="DO77" s="131"/>
      <c r="DP77" s="131"/>
      <c r="DQ77" s="131"/>
      <c r="DR77" s="131"/>
      <c r="DS77" s="131"/>
      <c r="DT77" s="131"/>
      <c r="DU77" s="131"/>
      <c r="DV77" s="131"/>
      <c r="DW77" s="131"/>
      <c r="DX77" s="131"/>
      <c r="DY77" s="131"/>
      <c r="DZ77" s="131"/>
      <c r="EA77" s="131"/>
      <c r="EB77" s="131"/>
      <c r="EC77" s="131"/>
      <c r="ED77" s="131"/>
      <c r="EE77" s="131"/>
      <c r="EF77" s="131"/>
      <c r="EG77" s="131"/>
      <c r="EH77" s="131"/>
      <c r="EI77" s="131"/>
      <c r="EJ77" s="131"/>
      <c r="EK77" s="131"/>
      <c r="EL77" s="131"/>
      <c r="EM77" s="131"/>
      <c r="EN77" s="131"/>
      <c r="EO77" s="131"/>
      <c r="EP77" s="131"/>
      <c r="EQ77" s="131"/>
      <c r="ER77" s="131"/>
      <c r="ES77" s="131"/>
      <c r="ET77" s="131"/>
      <c r="EU77" s="131"/>
      <c r="EV77" s="131"/>
      <c r="EW77" s="131"/>
      <c r="EX77" s="131"/>
      <c r="EY77" s="131"/>
      <c r="EZ77" s="131"/>
      <c r="FA77" s="131"/>
      <c r="FB77" s="131"/>
      <c r="FC77" s="131"/>
      <c r="FD77" s="131"/>
      <c r="FE77" s="131"/>
      <c r="FF77" s="131"/>
      <c r="FG77" s="131"/>
      <c r="FH77" s="131"/>
      <c r="FI77" s="131"/>
      <c r="FJ77" s="131"/>
      <c r="FK77" s="131"/>
      <c r="FL77" s="131"/>
      <c r="FM77" s="131"/>
      <c r="FN77" s="131"/>
      <c r="FO77" s="131"/>
      <c r="FP77" s="131"/>
      <c r="FQ77" s="131"/>
      <c r="FR77" s="131"/>
      <c r="FS77" s="131"/>
      <c r="FT77" s="131"/>
      <c r="FU77" s="131"/>
      <c r="FV77" s="131"/>
      <c r="FW77" s="131"/>
      <c r="FX77" s="131"/>
      <c r="FY77" s="131"/>
      <c r="FZ77" s="131"/>
      <c r="GA77" s="131"/>
      <c r="GB77" s="131"/>
      <c r="GC77" s="131"/>
      <c r="GD77" s="131"/>
      <c r="GE77" s="131"/>
      <c r="GF77" s="131"/>
      <c r="GG77" s="131"/>
      <c r="GH77" s="131"/>
      <c r="GI77" s="131"/>
      <c r="GJ77" s="131"/>
      <c r="GK77" s="131"/>
      <c r="GL77" s="131"/>
      <c r="GM77" s="131"/>
      <c r="GN77" s="131"/>
      <c r="GO77" s="131"/>
      <c r="GP77" s="131"/>
      <c r="GQ77" s="131"/>
      <c r="GR77" s="131"/>
      <c r="GS77" s="131"/>
      <c r="GT77" s="131"/>
      <c r="GU77" s="131"/>
      <c r="GV77" s="131"/>
      <c r="GW77" s="131"/>
      <c r="GX77" s="131"/>
      <c r="GY77" s="131"/>
      <c r="GZ77" s="131"/>
      <c r="HA77" s="131"/>
      <c r="HB77" s="131"/>
      <c r="HC77" s="131"/>
      <c r="HD77" s="131"/>
      <c r="HE77" s="131"/>
      <c r="HF77" s="131"/>
      <c r="HG77" s="131"/>
      <c r="HH77" s="131"/>
      <c r="HI77" s="131"/>
      <c r="HJ77" s="131"/>
      <c r="HK77" s="131"/>
      <c r="HL77" s="131"/>
      <c r="HO77" s="131"/>
      <c r="HP77" s="131"/>
      <c r="HQ77" s="131"/>
      <c r="HR77" s="131"/>
    </row>
    <row r="78" spans="1:226" ht="15" thickBot="1" x14ac:dyDescent="0.4">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1"/>
      <c r="AQ78" s="131"/>
      <c r="AR78" s="131"/>
      <c r="AS78" s="131"/>
      <c r="AT78" s="131"/>
      <c r="AU78" s="131"/>
      <c r="AV78" s="131"/>
      <c r="AW78" s="131"/>
      <c r="AX78" s="131"/>
      <c r="AY78" s="131"/>
      <c r="AZ78" s="131"/>
      <c r="BA78" s="131"/>
      <c r="BB78" s="131"/>
      <c r="BC78" s="131"/>
      <c r="BD78" s="131"/>
      <c r="BE78" s="131"/>
      <c r="BF78" s="131"/>
      <c r="BG78" s="131"/>
      <c r="BH78" s="131"/>
      <c r="BI78" s="131"/>
      <c r="BJ78" s="131"/>
      <c r="BK78" s="131"/>
      <c r="BL78" s="131"/>
      <c r="BM78" s="131"/>
      <c r="BN78" s="131"/>
      <c r="BO78" s="131"/>
      <c r="BP78" s="131"/>
      <c r="BQ78" s="131"/>
      <c r="BR78" s="131"/>
      <c r="BS78" s="131"/>
      <c r="BT78" s="131"/>
      <c r="BU78" s="131"/>
      <c r="BV78" s="131"/>
      <c r="BW78" s="131"/>
      <c r="BX78" s="131"/>
      <c r="BY78" s="131"/>
      <c r="BZ78" s="131"/>
      <c r="CA78" s="131"/>
      <c r="CB78" s="131"/>
      <c r="CC78" s="131"/>
      <c r="CD78" s="131"/>
      <c r="CE78" s="131"/>
      <c r="CF78" s="131"/>
      <c r="CG78" s="131"/>
      <c r="CH78" s="131"/>
      <c r="CI78" s="131"/>
      <c r="CJ78" s="131"/>
      <c r="CK78" s="131"/>
      <c r="CL78" s="131"/>
      <c r="CM78" s="131"/>
      <c r="CN78" s="131"/>
      <c r="CO78" s="131"/>
      <c r="CP78" s="131"/>
      <c r="CQ78" s="131"/>
      <c r="CR78" s="131"/>
      <c r="CS78" s="131"/>
      <c r="CT78" s="131"/>
      <c r="CU78" s="131"/>
      <c r="CV78" s="131"/>
      <c r="CW78" s="131"/>
      <c r="CX78" s="131"/>
      <c r="CY78" s="131"/>
      <c r="CZ78" s="131"/>
      <c r="DA78" s="131"/>
      <c r="DB78" s="131"/>
      <c r="DC78" s="131"/>
      <c r="DD78" s="131"/>
      <c r="DE78" s="131"/>
      <c r="DF78" s="131"/>
      <c r="DG78" s="131"/>
      <c r="DH78" s="131"/>
      <c r="DI78" s="131"/>
      <c r="DJ78" s="131"/>
      <c r="DK78" s="131"/>
      <c r="DL78" s="131"/>
      <c r="DM78" s="131"/>
      <c r="DN78" s="131"/>
      <c r="DO78" s="131"/>
      <c r="DP78" s="131"/>
      <c r="DQ78" s="131"/>
      <c r="DR78" s="131"/>
      <c r="DS78" s="131"/>
      <c r="DT78" s="131"/>
      <c r="DU78" s="131"/>
      <c r="DV78" s="131"/>
      <c r="DW78" s="131"/>
      <c r="DX78" s="131"/>
      <c r="DY78" s="131"/>
      <c r="DZ78" s="131"/>
      <c r="EA78" s="131"/>
      <c r="EB78" s="131"/>
      <c r="EC78" s="131"/>
      <c r="ED78" s="131"/>
      <c r="EE78" s="131"/>
      <c r="EF78" s="131"/>
      <c r="EG78" s="131"/>
      <c r="EH78" s="131"/>
      <c r="EI78" s="131"/>
      <c r="EJ78" s="131"/>
      <c r="EK78" s="131"/>
      <c r="EL78" s="131"/>
      <c r="EM78" s="131"/>
      <c r="EN78" s="131"/>
      <c r="EO78" s="131"/>
      <c r="EP78" s="131"/>
      <c r="EQ78" s="131"/>
      <c r="ER78" s="131"/>
      <c r="ES78" s="131"/>
      <c r="ET78" s="131"/>
      <c r="EU78" s="131"/>
      <c r="EV78" s="131"/>
      <c r="EW78" s="131"/>
      <c r="EX78" s="131"/>
      <c r="EY78" s="131"/>
      <c r="EZ78" s="131"/>
      <c r="FA78" s="131"/>
      <c r="FB78" s="131"/>
      <c r="FC78" s="131"/>
      <c r="FD78" s="131"/>
      <c r="FE78" s="131"/>
      <c r="FF78" s="131"/>
      <c r="FG78" s="131"/>
      <c r="FH78" s="131"/>
      <c r="FI78" s="131"/>
      <c r="FJ78" s="131"/>
      <c r="FK78" s="131"/>
      <c r="FL78" s="131"/>
      <c r="FM78" s="131"/>
      <c r="FN78" s="131"/>
      <c r="FO78" s="131"/>
      <c r="FP78" s="131"/>
      <c r="FQ78" s="131"/>
      <c r="FR78" s="131"/>
      <c r="FS78" s="131"/>
      <c r="FT78" s="131"/>
      <c r="FU78" s="131"/>
      <c r="FV78" s="131"/>
      <c r="FW78" s="131"/>
      <c r="FX78" s="131"/>
      <c r="FY78" s="131"/>
      <c r="FZ78" s="131"/>
      <c r="GA78" s="131"/>
      <c r="GB78" s="131"/>
      <c r="GC78" s="131"/>
      <c r="GD78" s="131"/>
      <c r="GE78" s="131"/>
      <c r="GF78" s="131"/>
      <c r="GG78" s="131"/>
      <c r="GH78" s="131"/>
      <c r="GI78" s="131"/>
      <c r="GJ78" s="131"/>
      <c r="GK78" s="131"/>
      <c r="GL78" s="131"/>
      <c r="GM78" s="131"/>
      <c r="GN78" s="131"/>
      <c r="GO78" s="131"/>
      <c r="GP78" s="131"/>
      <c r="GQ78" s="131"/>
      <c r="GR78" s="131"/>
      <c r="GS78" s="131"/>
      <c r="GT78" s="131"/>
      <c r="GU78" s="131"/>
      <c r="GV78" s="131"/>
      <c r="GW78" s="131"/>
      <c r="GX78" s="131"/>
      <c r="GY78" s="131"/>
      <c r="GZ78" s="131"/>
      <c r="HA78" s="131"/>
      <c r="HB78" s="131"/>
      <c r="HC78" s="131"/>
      <c r="HD78" s="131"/>
      <c r="HE78" s="131"/>
      <c r="HF78" s="131"/>
      <c r="HG78" s="131"/>
      <c r="HH78" s="131"/>
      <c r="HI78" s="131"/>
      <c r="HJ78" s="131"/>
      <c r="HK78" s="131"/>
      <c r="HL78" s="131"/>
      <c r="HO78" s="131"/>
      <c r="HP78" s="131"/>
      <c r="HQ78" s="131"/>
      <c r="HR78" s="131"/>
    </row>
    <row r="79" spans="1:226" ht="15" thickBot="1" x14ac:dyDescent="0.4">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131"/>
      <c r="AA79" s="131"/>
      <c r="AB79" s="131"/>
      <c r="AC79" s="131"/>
      <c r="AD79" s="131"/>
      <c r="AE79" s="131"/>
      <c r="AF79" s="131"/>
      <c r="AG79" s="131"/>
      <c r="AH79" s="131"/>
      <c r="AI79" s="131"/>
      <c r="AJ79" s="131"/>
      <c r="AK79" s="131"/>
      <c r="AL79" s="131"/>
      <c r="AM79" s="131"/>
      <c r="AN79" s="131"/>
      <c r="AO79" s="131"/>
      <c r="AP79" s="131"/>
      <c r="AQ79" s="131"/>
      <c r="AR79" s="131"/>
      <c r="AS79" s="131"/>
      <c r="AT79" s="131"/>
      <c r="AU79" s="131"/>
      <c r="AV79" s="131"/>
      <c r="AW79" s="131"/>
      <c r="AX79" s="131"/>
      <c r="AY79" s="131"/>
      <c r="AZ79" s="131"/>
      <c r="BA79" s="131"/>
      <c r="BB79" s="131"/>
      <c r="BC79" s="131"/>
      <c r="BD79" s="131"/>
      <c r="BE79" s="131"/>
      <c r="BF79" s="131"/>
      <c r="BG79" s="131"/>
      <c r="BH79" s="131"/>
      <c r="BI79" s="131"/>
      <c r="BJ79" s="131"/>
      <c r="BK79" s="131"/>
      <c r="BL79" s="131"/>
      <c r="BM79" s="131"/>
      <c r="BN79" s="131"/>
      <c r="BO79" s="131"/>
      <c r="BP79" s="131"/>
      <c r="BQ79" s="131"/>
      <c r="BR79" s="131"/>
      <c r="BS79" s="131"/>
      <c r="BT79" s="131"/>
      <c r="BU79" s="131"/>
      <c r="BV79" s="131"/>
      <c r="BW79" s="131"/>
      <c r="BX79" s="131"/>
      <c r="BY79" s="131"/>
      <c r="BZ79" s="131"/>
      <c r="CA79" s="131"/>
      <c r="CB79" s="131"/>
      <c r="CC79" s="131"/>
      <c r="CD79" s="131"/>
      <c r="CE79" s="131"/>
      <c r="CF79" s="131"/>
      <c r="CG79" s="131"/>
      <c r="CH79" s="131"/>
      <c r="CI79" s="131"/>
      <c r="CJ79" s="131"/>
      <c r="CK79" s="131"/>
      <c r="CL79" s="131"/>
      <c r="CM79" s="131"/>
      <c r="CN79" s="131"/>
      <c r="CO79" s="131"/>
      <c r="CP79" s="131"/>
      <c r="CQ79" s="131"/>
      <c r="CR79" s="131"/>
      <c r="CS79" s="131"/>
      <c r="CT79" s="131"/>
      <c r="CU79" s="131"/>
      <c r="CV79" s="131"/>
      <c r="CW79" s="131"/>
      <c r="CX79" s="131"/>
      <c r="CY79" s="131"/>
      <c r="CZ79" s="131"/>
      <c r="DA79" s="131"/>
      <c r="DB79" s="131"/>
      <c r="DC79" s="131"/>
      <c r="DD79" s="131"/>
      <c r="DE79" s="131"/>
      <c r="DF79" s="131"/>
      <c r="DG79" s="131"/>
      <c r="DH79" s="131"/>
      <c r="DI79" s="131"/>
      <c r="DJ79" s="131"/>
      <c r="DK79" s="131"/>
      <c r="DL79" s="131"/>
      <c r="DM79" s="131"/>
      <c r="DN79" s="131"/>
      <c r="DO79" s="131"/>
      <c r="DP79" s="131"/>
      <c r="DQ79" s="131"/>
      <c r="DR79" s="131"/>
      <c r="DS79" s="131"/>
      <c r="DT79" s="131"/>
      <c r="DU79" s="131"/>
      <c r="DV79" s="131"/>
      <c r="DW79" s="131"/>
      <c r="DX79" s="131"/>
      <c r="DY79" s="131"/>
      <c r="DZ79" s="131"/>
      <c r="EA79" s="131"/>
      <c r="EB79" s="131"/>
      <c r="EC79" s="131"/>
      <c r="ED79" s="131"/>
      <c r="EE79" s="131"/>
      <c r="EF79" s="131"/>
      <c r="EG79" s="131"/>
      <c r="EH79" s="131"/>
      <c r="EI79" s="131"/>
      <c r="EJ79" s="131"/>
      <c r="EK79" s="131"/>
      <c r="EL79" s="131"/>
      <c r="EM79" s="131"/>
      <c r="EN79" s="131"/>
      <c r="EO79" s="131"/>
      <c r="EP79" s="131"/>
      <c r="EQ79" s="131"/>
      <c r="ER79" s="131"/>
      <c r="ES79" s="131"/>
      <c r="ET79" s="131"/>
      <c r="EU79" s="131"/>
      <c r="EV79" s="131"/>
      <c r="EW79" s="131"/>
      <c r="EX79" s="131"/>
      <c r="EY79" s="131"/>
      <c r="EZ79" s="131"/>
      <c r="FA79" s="131"/>
      <c r="FB79" s="131"/>
      <c r="FC79" s="131"/>
      <c r="FD79" s="131"/>
      <c r="FE79" s="131"/>
      <c r="FF79" s="131"/>
      <c r="FG79" s="131"/>
      <c r="FH79" s="131"/>
      <c r="FI79" s="131"/>
      <c r="FJ79" s="131"/>
      <c r="FK79" s="131"/>
      <c r="FL79" s="131"/>
      <c r="FM79" s="131"/>
      <c r="FN79" s="131"/>
      <c r="FO79" s="131"/>
      <c r="FP79" s="131"/>
      <c r="FQ79" s="131"/>
      <c r="FR79" s="131"/>
      <c r="FS79" s="131"/>
      <c r="FT79" s="131"/>
      <c r="FU79" s="131"/>
      <c r="FV79" s="131"/>
      <c r="FW79" s="131"/>
      <c r="FX79" s="131"/>
      <c r="FY79" s="131"/>
      <c r="FZ79" s="131"/>
      <c r="GA79" s="131"/>
      <c r="GB79" s="131"/>
      <c r="GC79" s="131"/>
      <c r="GD79" s="131"/>
      <c r="GE79" s="131"/>
      <c r="GF79" s="131"/>
      <c r="GG79" s="131"/>
      <c r="GH79" s="131"/>
      <c r="GI79" s="131"/>
      <c r="GJ79" s="131"/>
      <c r="GK79" s="131"/>
      <c r="GL79" s="131"/>
      <c r="GM79" s="131"/>
      <c r="GN79" s="131"/>
      <c r="GO79" s="131"/>
      <c r="GP79" s="131"/>
      <c r="GQ79" s="131"/>
      <c r="GR79" s="131"/>
      <c r="GS79" s="131"/>
      <c r="GT79" s="131"/>
      <c r="GU79" s="131"/>
      <c r="GV79" s="131"/>
      <c r="GW79" s="131"/>
      <c r="GX79" s="131"/>
      <c r="GY79" s="131"/>
      <c r="GZ79" s="131"/>
      <c r="HA79" s="131"/>
      <c r="HB79" s="131"/>
      <c r="HC79" s="131"/>
      <c r="HD79" s="131"/>
      <c r="HE79" s="131"/>
      <c r="HF79" s="131"/>
      <c r="HG79" s="131"/>
      <c r="HH79" s="131"/>
      <c r="HI79" s="131"/>
      <c r="HJ79" s="131"/>
      <c r="HK79" s="131"/>
      <c r="HL79" s="131"/>
      <c r="HO79" s="131"/>
      <c r="HP79" s="131"/>
      <c r="HQ79" s="131"/>
      <c r="HR79" s="131"/>
    </row>
    <row r="80" spans="1:226" ht="15" thickBot="1" x14ac:dyDescent="0.4">
      <c r="A80" s="131"/>
      <c r="B80" s="131"/>
      <c r="C80" s="131"/>
      <c r="D80" s="131"/>
      <c r="E80" s="131"/>
      <c r="F80" s="131"/>
      <c r="G80" s="131"/>
      <c r="H80" s="131"/>
      <c r="I80" s="131"/>
      <c r="J80" s="131"/>
      <c r="K80" s="131"/>
      <c r="L80" s="131"/>
      <c r="M80" s="131"/>
      <c r="N80" s="131"/>
      <c r="O80" s="131"/>
      <c r="P80" s="131"/>
      <c r="Q80" s="131"/>
      <c r="R80" s="131"/>
      <c r="S80" s="131"/>
      <c r="T80" s="131"/>
      <c r="U80" s="131"/>
      <c r="V80" s="131"/>
      <c r="W80" s="131"/>
      <c r="X80" s="131"/>
      <c r="Y80" s="131"/>
      <c r="Z80" s="131"/>
      <c r="AA80" s="131"/>
      <c r="AB80" s="131"/>
      <c r="AC80" s="131"/>
      <c r="AD80" s="131"/>
      <c r="AE80" s="131"/>
      <c r="AF80" s="131"/>
      <c r="AG80" s="131"/>
      <c r="AH80" s="131"/>
      <c r="AI80" s="131"/>
      <c r="AJ80" s="131"/>
      <c r="AK80" s="131"/>
      <c r="AL80" s="131"/>
      <c r="AM80" s="131"/>
      <c r="AN80" s="131"/>
      <c r="AO80" s="131"/>
      <c r="AP80" s="131"/>
      <c r="AQ80" s="131"/>
      <c r="AR80" s="131"/>
      <c r="AS80" s="131"/>
      <c r="AT80" s="131"/>
      <c r="AU80" s="131"/>
      <c r="AV80" s="131"/>
      <c r="AW80" s="131"/>
      <c r="AX80" s="131"/>
      <c r="AY80" s="131"/>
      <c r="AZ80" s="131"/>
      <c r="BA80" s="131"/>
      <c r="BB80" s="131"/>
      <c r="BC80" s="131"/>
      <c r="BD80" s="131"/>
      <c r="BE80" s="131"/>
      <c r="BF80" s="131"/>
      <c r="BG80" s="131"/>
      <c r="BH80" s="131"/>
      <c r="BI80" s="131"/>
      <c r="BJ80" s="131"/>
      <c r="BK80" s="131"/>
      <c r="BL80" s="131"/>
      <c r="BM80" s="131"/>
      <c r="BN80" s="131"/>
      <c r="BO80" s="131"/>
      <c r="BP80" s="131"/>
      <c r="BQ80" s="131"/>
      <c r="BR80" s="131"/>
      <c r="BS80" s="131"/>
      <c r="BT80" s="131"/>
      <c r="BU80" s="131"/>
      <c r="BV80" s="131"/>
      <c r="BW80" s="131"/>
      <c r="BX80" s="131"/>
      <c r="BY80" s="131"/>
      <c r="BZ80" s="131"/>
      <c r="CA80" s="131"/>
      <c r="CB80" s="131"/>
      <c r="CC80" s="131"/>
      <c r="CD80" s="131"/>
      <c r="CE80" s="131"/>
      <c r="CF80" s="131"/>
      <c r="CG80" s="131"/>
      <c r="CH80" s="131"/>
      <c r="CI80" s="131"/>
      <c r="CJ80" s="131"/>
      <c r="CK80" s="131"/>
      <c r="CL80" s="131"/>
      <c r="CM80" s="131"/>
      <c r="CN80" s="131"/>
      <c r="CO80" s="131"/>
      <c r="CP80" s="131"/>
      <c r="CQ80" s="131"/>
      <c r="CR80" s="131"/>
      <c r="CS80" s="131"/>
      <c r="CT80" s="131"/>
      <c r="CU80" s="131"/>
      <c r="CV80" s="131"/>
      <c r="CW80" s="131"/>
      <c r="CX80" s="131"/>
      <c r="CY80" s="131"/>
      <c r="CZ80" s="131"/>
      <c r="DA80" s="131"/>
      <c r="DB80" s="131"/>
      <c r="DC80" s="131"/>
      <c r="DD80" s="131"/>
      <c r="DE80" s="131"/>
      <c r="DF80" s="131"/>
      <c r="DG80" s="131"/>
      <c r="DH80" s="131"/>
      <c r="DI80" s="131"/>
      <c r="DJ80" s="131"/>
      <c r="DK80" s="131"/>
      <c r="DL80" s="131"/>
      <c r="DM80" s="131"/>
      <c r="DN80" s="131"/>
      <c r="DO80" s="131"/>
      <c r="DP80" s="131"/>
      <c r="DQ80" s="131"/>
      <c r="DR80" s="131"/>
      <c r="DS80" s="131"/>
      <c r="DT80" s="131"/>
      <c r="DU80" s="131"/>
      <c r="DV80" s="131"/>
      <c r="DW80" s="131"/>
      <c r="DX80" s="131"/>
      <c r="DY80" s="131"/>
      <c r="DZ80" s="131"/>
      <c r="EA80" s="131"/>
      <c r="EB80" s="131"/>
      <c r="EC80" s="131"/>
      <c r="ED80" s="131"/>
      <c r="EE80" s="131"/>
      <c r="EF80" s="131"/>
      <c r="EG80" s="131"/>
      <c r="EH80" s="131"/>
      <c r="EI80" s="131"/>
      <c r="EJ80" s="131"/>
      <c r="EK80" s="131"/>
      <c r="EL80" s="131"/>
      <c r="EM80" s="131"/>
      <c r="EN80" s="131"/>
      <c r="EO80" s="131"/>
      <c r="EP80" s="131"/>
      <c r="EQ80" s="131"/>
      <c r="ER80" s="131"/>
      <c r="ES80" s="131"/>
      <c r="ET80" s="131"/>
      <c r="EU80" s="131"/>
      <c r="EV80" s="131"/>
      <c r="EW80" s="131"/>
      <c r="EX80" s="131"/>
      <c r="EY80" s="131"/>
      <c r="EZ80" s="131"/>
      <c r="FA80" s="131"/>
      <c r="FB80" s="131"/>
      <c r="FC80" s="131"/>
      <c r="FD80" s="131"/>
      <c r="FE80" s="131"/>
      <c r="FF80" s="131"/>
      <c r="FG80" s="131"/>
      <c r="FH80" s="131"/>
      <c r="FI80" s="131"/>
      <c r="FJ80" s="131"/>
      <c r="FK80" s="131"/>
      <c r="FL80" s="131"/>
      <c r="FM80" s="131"/>
      <c r="FN80" s="131"/>
      <c r="FO80" s="131"/>
      <c r="FP80" s="131"/>
      <c r="FQ80" s="131"/>
      <c r="FR80" s="131"/>
      <c r="FS80" s="131"/>
      <c r="FT80" s="131"/>
      <c r="FU80" s="131"/>
      <c r="FV80" s="131"/>
      <c r="FW80" s="131"/>
      <c r="FX80" s="131"/>
      <c r="FY80" s="131"/>
      <c r="FZ80" s="131"/>
      <c r="GA80" s="131"/>
      <c r="GB80" s="131"/>
      <c r="GC80" s="131"/>
      <c r="GD80" s="131"/>
      <c r="GE80" s="131"/>
      <c r="GF80" s="131"/>
      <c r="GG80" s="131"/>
      <c r="GH80" s="131"/>
      <c r="GI80" s="131"/>
      <c r="GJ80" s="131"/>
      <c r="GK80" s="131"/>
      <c r="GL80" s="131"/>
      <c r="GM80" s="131"/>
      <c r="GN80" s="131"/>
      <c r="GO80" s="131"/>
      <c r="GP80" s="131"/>
      <c r="GQ80" s="131"/>
      <c r="GR80" s="131"/>
      <c r="GS80" s="131"/>
      <c r="GT80" s="131"/>
      <c r="GU80" s="131"/>
      <c r="GV80" s="131"/>
      <c r="GW80" s="131"/>
      <c r="GX80" s="131"/>
      <c r="GY80" s="131"/>
      <c r="GZ80" s="131"/>
      <c r="HA80" s="131"/>
      <c r="HB80" s="131"/>
      <c r="HC80" s="131"/>
      <c r="HD80" s="131"/>
      <c r="HE80" s="131"/>
      <c r="HF80" s="131"/>
      <c r="HG80" s="131"/>
      <c r="HH80" s="131"/>
      <c r="HI80" s="131"/>
      <c r="HJ80" s="131"/>
      <c r="HK80" s="131"/>
      <c r="HL80" s="131"/>
      <c r="HO80" s="131"/>
      <c r="HP80" s="131"/>
      <c r="HQ80" s="131"/>
      <c r="HR80" s="131"/>
    </row>
    <row r="81" spans="1:226" ht="15" thickBot="1" x14ac:dyDescent="0.4">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c r="Z81" s="131"/>
      <c r="AA81" s="131"/>
      <c r="AB81" s="131"/>
      <c r="AC81" s="131"/>
      <c r="AD81" s="131"/>
      <c r="AE81" s="131"/>
      <c r="AF81" s="131"/>
      <c r="AG81" s="131"/>
      <c r="AH81" s="131"/>
      <c r="AI81" s="131"/>
      <c r="AJ81" s="131"/>
      <c r="AK81" s="131"/>
      <c r="AL81" s="131"/>
      <c r="AM81" s="131"/>
      <c r="AN81" s="131"/>
      <c r="AO81" s="131"/>
      <c r="AP81" s="131"/>
      <c r="AQ81" s="131"/>
      <c r="AR81" s="131"/>
      <c r="AS81" s="131"/>
      <c r="AT81" s="131"/>
      <c r="AU81" s="131"/>
      <c r="AV81" s="131"/>
      <c r="AW81" s="131"/>
      <c r="AX81" s="131"/>
      <c r="AY81" s="131"/>
      <c r="AZ81" s="131"/>
      <c r="BA81" s="131"/>
      <c r="BB81" s="131"/>
      <c r="BC81" s="131"/>
      <c r="BD81" s="131"/>
      <c r="BE81" s="131"/>
      <c r="BF81" s="131"/>
      <c r="BG81" s="131"/>
      <c r="BH81" s="131"/>
      <c r="BI81" s="131"/>
      <c r="BJ81" s="131"/>
      <c r="BK81" s="131"/>
      <c r="BL81" s="131"/>
      <c r="BM81" s="131"/>
      <c r="BN81" s="131"/>
      <c r="BO81" s="131"/>
      <c r="BP81" s="131"/>
      <c r="BQ81" s="131"/>
      <c r="BR81" s="131"/>
      <c r="BS81" s="131"/>
      <c r="BT81" s="131"/>
      <c r="BU81" s="131"/>
      <c r="BV81" s="131"/>
      <c r="BW81" s="131"/>
      <c r="BX81" s="131"/>
      <c r="BY81" s="131"/>
      <c r="BZ81" s="131"/>
      <c r="CA81" s="131"/>
      <c r="CB81" s="131"/>
      <c r="CC81" s="131"/>
      <c r="CD81" s="131"/>
      <c r="CE81" s="131"/>
      <c r="CF81" s="131"/>
      <c r="CG81" s="131"/>
      <c r="CH81" s="131"/>
      <c r="CI81" s="131"/>
      <c r="CJ81" s="131"/>
      <c r="CK81" s="131"/>
      <c r="CL81" s="131"/>
      <c r="CM81" s="131"/>
      <c r="CN81" s="131"/>
      <c r="CO81" s="131"/>
      <c r="CP81" s="131"/>
      <c r="CQ81" s="131"/>
      <c r="CR81" s="131"/>
      <c r="CS81" s="131"/>
      <c r="CT81" s="131"/>
      <c r="CU81" s="131"/>
      <c r="CV81" s="131"/>
      <c r="CW81" s="131"/>
      <c r="CX81" s="131"/>
      <c r="CY81" s="131"/>
      <c r="CZ81" s="131"/>
      <c r="DA81" s="131"/>
      <c r="DB81" s="131"/>
      <c r="DC81" s="131"/>
      <c r="DD81" s="131"/>
      <c r="DE81" s="131"/>
      <c r="DF81" s="131"/>
      <c r="DG81" s="131"/>
      <c r="DH81" s="131"/>
      <c r="DI81" s="131"/>
      <c r="DJ81" s="131"/>
      <c r="DK81" s="131"/>
      <c r="DL81" s="131"/>
      <c r="DM81" s="131"/>
      <c r="DN81" s="131"/>
      <c r="DO81" s="131"/>
      <c r="DP81" s="131"/>
      <c r="DQ81" s="131"/>
      <c r="DR81" s="131"/>
      <c r="DS81" s="131"/>
      <c r="DT81" s="131"/>
      <c r="DU81" s="131"/>
      <c r="DV81" s="131"/>
      <c r="DW81" s="131"/>
      <c r="DX81" s="131"/>
      <c r="DY81" s="131"/>
      <c r="DZ81" s="131"/>
      <c r="EA81" s="131"/>
      <c r="EB81" s="131"/>
      <c r="EC81" s="131"/>
      <c r="ED81" s="131"/>
      <c r="EE81" s="131"/>
      <c r="EF81" s="131"/>
      <c r="EG81" s="131"/>
      <c r="EH81" s="131"/>
      <c r="EI81" s="131"/>
      <c r="EJ81" s="131"/>
      <c r="EK81" s="131"/>
      <c r="EL81" s="131"/>
      <c r="EM81" s="131"/>
      <c r="EN81" s="131"/>
      <c r="EO81" s="131"/>
      <c r="EP81" s="131"/>
      <c r="EQ81" s="131"/>
      <c r="ER81" s="131"/>
      <c r="ES81" s="131"/>
      <c r="ET81" s="131"/>
      <c r="EU81" s="131"/>
      <c r="EV81" s="131"/>
      <c r="EW81" s="131"/>
      <c r="EX81" s="131"/>
      <c r="EY81" s="131"/>
      <c r="EZ81" s="131"/>
      <c r="FA81" s="131"/>
      <c r="FB81" s="131"/>
      <c r="FC81" s="131"/>
      <c r="FD81" s="131"/>
      <c r="FE81" s="131"/>
      <c r="FF81" s="131"/>
      <c r="FG81" s="131"/>
      <c r="FH81" s="131"/>
      <c r="FI81" s="131"/>
      <c r="FJ81" s="131"/>
      <c r="FK81" s="131"/>
      <c r="FL81" s="131"/>
      <c r="FM81" s="131"/>
      <c r="FN81" s="131"/>
      <c r="FO81" s="131"/>
      <c r="FP81" s="131"/>
      <c r="FQ81" s="131"/>
      <c r="FR81" s="131"/>
      <c r="FS81" s="131"/>
      <c r="FT81" s="131"/>
      <c r="FU81" s="131"/>
      <c r="FV81" s="131"/>
      <c r="FW81" s="131"/>
      <c r="FX81" s="131"/>
      <c r="FY81" s="131"/>
      <c r="FZ81" s="131"/>
      <c r="GA81" s="131"/>
      <c r="GB81" s="131"/>
      <c r="GC81" s="131"/>
      <c r="GD81" s="131"/>
      <c r="GE81" s="131"/>
      <c r="GF81" s="131"/>
      <c r="GG81" s="131"/>
      <c r="GH81" s="131"/>
      <c r="GI81" s="131"/>
      <c r="GJ81" s="131"/>
      <c r="GK81" s="131"/>
      <c r="GL81" s="131"/>
      <c r="GM81" s="131"/>
      <c r="GN81" s="131"/>
      <c r="GO81" s="131"/>
      <c r="GP81" s="131"/>
      <c r="GQ81" s="131"/>
      <c r="GR81" s="131"/>
      <c r="GS81" s="131"/>
      <c r="GT81" s="131"/>
      <c r="GU81" s="131"/>
      <c r="GV81" s="131"/>
      <c r="GW81" s="131"/>
      <c r="GX81" s="131"/>
      <c r="GY81" s="131"/>
      <c r="GZ81" s="131"/>
      <c r="HA81" s="131"/>
      <c r="HB81" s="131"/>
      <c r="HC81" s="131"/>
      <c r="HD81" s="131"/>
      <c r="HE81" s="131"/>
      <c r="HF81" s="131"/>
      <c r="HG81" s="131"/>
      <c r="HH81" s="131"/>
      <c r="HI81" s="131"/>
      <c r="HJ81" s="131"/>
      <c r="HK81" s="131"/>
      <c r="HL81" s="131"/>
      <c r="HO81" s="131"/>
      <c r="HP81" s="131"/>
      <c r="HQ81" s="131"/>
      <c r="HR81" s="131"/>
    </row>
    <row r="82" spans="1:226" ht="15" thickBot="1" x14ac:dyDescent="0.4">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c r="BA82" s="131"/>
      <c r="BB82" s="131"/>
      <c r="BC82" s="131"/>
      <c r="BD82" s="131"/>
      <c r="BE82" s="131"/>
      <c r="BF82" s="131"/>
      <c r="BG82" s="131"/>
      <c r="BH82" s="131"/>
      <c r="BI82" s="131"/>
      <c r="BJ82" s="131"/>
      <c r="BK82" s="131"/>
      <c r="BL82" s="131"/>
      <c r="BM82" s="131"/>
      <c r="BN82" s="131"/>
      <c r="BO82" s="131"/>
      <c r="BP82" s="131"/>
      <c r="BQ82" s="131"/>
      <c r="BR82" s="131"/>
      <c r="BS82" s="131"/>
      <c r="BT82" s="131"/>
      <c r="BU82" s="131"/>
      <c r="BV82" s="131"/>
      <c r="BW82" s="131"/>
      <c r="BX82" s="131"/>
      <c r="BY82" s="131"/>
      <c r="BZ82" s="131"/>
      <c r="CA82" s="131"/>
      <c r="CB82" s="131"/>
      <c r="CC82" s="131"/>
      <c r="CD82" s="131"/>
      <c r="CE82" s="131"/>
      <c r="CF82" s="131"/>
      <c r="CG82" s="131"/>
      <c r="CH82" s="131"/>
      <c r="CI82" s="131"/>
      <c r="CJ82" s="131"/>
      <c r="CK82" s="131"/>
      <c r="CL82" s="131"/>
      <c r="CM82" s="131"/>
      <c r="CN82" s="131"/>
      <c r="CO82" s="131"/>
      <c r="CP82" s="131"/>
      <c r="CQ82" s="131"/>
      <c r="CR82" s="131"/>
      <c r="CS82" s="131"/>
      <c r="CT82" s="131"/>
      <c r="CU82" s="131"/>
      <c r="CV82" s="131"/>
      <c r="CW82" s="131"/>
      <c r="CX82" s="131"/>
      <c r="CY82" s="131"/>
      <c r="CZ82" s="131"/>
      <c r="DA82" s="131"/>
      <c r="DB82" s="131"/>
      <c r="DC82" s="131"/>
      <c r="DD82" s="131"/>
      <c r="DE82" s="131"/>
      <c r="DF82" s="131"/>
      <c r="DG82" s="131"/>
      <c r="DH82" s="131"/>
      <c r="DI82" s="131"/>
      <c r="DJ82" s="131"/>
      <c r="DK82" s="131"/>
      <c r="DL82" s="131"/>
      <c r="DM82" s="131"/>
      <c r="DN82" s="131"/>
      <c r="DO82" s="131"/>
      <c r="DP82" s="131"/>
      <c r="DQ82" s="131"/>
      <c r="DR82" s="131"/>
      <c r="DS82" s="131"/>
      <c r="DT82" s="131"/>
      <c r="DU82" s="131"/>
      <c r="DV82" s="131"/>
      <c r="DW82" s="131"/>
      <c r="DX82" s="131"/>
      <c r="DY82" s="131"/>
      <c r="DZ82" s="131"/>
      <c r="EA82" s="131"/>
      <c r="EB82" s="131"/>
      <c r="EC82" s="131"/>
      <c r="ED82" s="131"/>
      <c r="EE82" s="131"/>
      <c r="EF82" s="131"/>
      <c r="EG82" s="131"/>
      <c r="EH82" s="131"/>
      <c r="EI82" s="131"/>
      <c r="EJ82" s="131"/>
      <c r="EK82" s="131"/>
      <c r="EL82" s="131"/>
      <c r="EM82" s="131"/>
      <c r="EN82" s="131"/>
      <c r="EO82" s="131"/>
      <c r="EP82" s="131"/>
      <c r="EQ82" s="131"/>
      <c r="ER82" s="131"/>
      <c r="ES82" s="131"/>
      <c r="ET82" s="131"/>
      <c r="EU82" s="131"/>
      <c r="EV82" s="131"/>
      <c r="EW82" s="131"/>
      <c r="EX82" s="131"/>
      <c r="EY82" s="131"/>
      <c r="EZ82" s="131"/>
      <c r="FA82" s="131"/>
      <c r="FB82" s="131"/>
      <c r="FC82" s="131"/>
      <c r="FD82" s="131"/>
      <c r="FE82" s="131"/>
      <c r="FF82" s="131"/>
      <c r="FG82" s="131"/>
      <c r="FH82" s="131"/>
      <c r="FI82" s="131"/>
      <c r="FJ82" s="131"/>
      <c r="FK82" s="131"/>
      <c r="FL82" s="131"/>
      <c r="FM82" s="131"/>
      <c r="FN82" s="131"/>
      <c r="FO82" s="131"/>
      <c r="FP82" s="131"/>
      <c r="FQ82" s="131"/>
      <c r="FR82" s="131"/>
      <c r="FS82" s="131"/>
      <c r="FT82" s="131"/>
      <c r="FU82" s="131"/>
      <c r="FV82" s="131"/>
      <c r="FW82" s="131"/>
      <c r="FX82" s="131"/>
      <c r="FY82" s="131"/>
      <c r="FZ82" s="131"/>
      <c r="GA82" s="131"/>
      <c r="GB82" s="131"/>
      <c r="GC82" s="131"/>
      <c r="GD82" s="131"/>
      <c r="GE82" s="131"/>
      <c r="GF82" s="131"/>
      <c r="GG82" s="131"/>
      <c r="GH82" s="131"/>
      <c r="GI82" s="131"/>
      <c r="GJ82" s="131"/>
      <c r="GK82" s="131"/>
      <c r="GL82" s="131"/>
      <c r="GM82" s="131"/>
      <c r="GN82" s="131"/>
      <c r="GO82" s="131"/>
      <c r="GP82" s="131"/>
      <c r="GQ82" s="131"/>
      <c r="GR82" s="131"/>
      <c r="GS82" s="131"/>
      <c r="GT82" s="131"/>
      <c r="GU82" s="131"/>
      <c r="GV82" s="131"/>
      <c r="GW82" s="131"/>
      <c r="GX82" s="131"/>
      <c r="GY82" s="131"/>
      <c r="GZ82" s="131"/>
      <c r="HA82" s="131"/>
      <c r="HB82" s="131"/>
      <c r="HC82" s="131"/>
      <c r="HD82" s="131"/>
      <c r="HE82" s="131"/>
      <c r="HF82" s="131"/>
      <c r="HG82" s="131"/>
      <c r="HH82" s="131"/>
      <c r="HI82" s="131"/>
      <c r="HJ82" s="131"/>
      <c r="HK82" s="131"/>
      <c r="HL82" s="131"/>
      <c r="HO82" s="131"/>
      <c r="HP82" s="131"/>
      <c r="HQ82" s="131"/>
      <c r="HR82" s="131"/>
    </row>
    <row r="83" spans="1:226" ht="15" thickBot="1" x14ac:dyDescent="0.4">
      <c r="A83" s="131"/>
      <c r="B83" s="131"/>
      <c r="C83" s="131"/>
      <c r="D83" s="131"/>
      <c r="E83" s="131"/>
      <c r="F83" s="131"/>
      <c r="G83" s="131"/>
      <c r="H83" s="131"/>
      <c r="I83" s="131"/>
      <c r="J83" s="131"/>
      <c r="K83" s="131"/>
      <c r="L83" s="131"/>
      <c r="M83" s="131"/>
      <c r="N83" s="131"/>
      <c r="O83" s="131"/>
      <c r="P83" s="131"/>
      <c r="Q83" s="131"/>
      <c r="R83" s="131"/>
      <c r="S83" s="131"/>
      <c r="T83" s="131"/>
      <c r="U83" s="131"/>
      <c r="V83" s="131"/>
      <c r="W83" s="131"/>
      <c r="X83" s="131"/>
      <c r="Y83" s="131"/>
      <c r="Z83" s="131"/>
      <c r="AA83" s="131"/>
      <c r="AB83" s="131"/>
      <c r="AC83" s="131"/>
      <c r="AD83" s="131"/>
      <c r="AE83" s="131"/>
      <c r="AF83" s="131"/>
      <c r="AG83" s="131"/>
      <c r="AH83" s="131"/>
      <c r="AI83" s="131"/>
      <c r="AJ83" s="131"/>
      <c r="AK83" s="131"/>
      <c r="AL83" s="131"/>
      <c r="AM83" s="131"/>
      <c r="AN83" s="131"/>
      <c r="AO83" s="131"/>
      <c r="AP83" s="131"/>
      <c r="AQ83" s="131"/>
      <c r="AR83" s="131"/>
      <c r="AS83" s="131"/>
      <c r="AT83" s="131"/>
      <c r="AU83" s="131"/>
      <c r="AV83" s="131"/>
      <c r="AW83" s="131"/>
      <c r="AX83" s="131"/>
      <c r="AY83" s="131"/>
      <c r="AZ83" s="131"/>
      <c r="BA83" s="131"/>
      <c r="BB83" s="131"/>
      <c r="BC83" s="131"/>
      <c r="BD83" s="131"/>
      <c r="BE83" s="131"/>
      <c r="BF83" s="131"/>
      <c r="BG83" s="131"/>
      <c r="BH83" s="131"/>
      <c r="BI83" s="131"/>
      <c r="BJ83" s="131"/>
      <c r="BK83" s="131"/>
      <c r="BL83" s="131"/>
      <c r="BM83" s="131"/>
      <c r="BN83" s="131"/>
      <c r="BO83" s="131"/>
      <c r="BP83" s="131"/>
      <c r="BQ83" s="131"/>
      <c r="BR83" s="131"/>
      <c r="BS83" s="131"/>
      <c r="BT83" s="131"/>
      <c r="BU83" s="131"/>
      <c r="BV83" s="131"/>
      <c r="BW83" s="131"/>
      <c r="BX83" s="131"/>
      <c r="BY83" s="131"/>
      <c r="BZ83" s="131"/>
      <c r="CA83" s="131"/>
      <c r="CB83" s="131"/>
      <c r="CC83" s="131"/>
      <c r="CD83" s="131"/>
      <c r="CE83" s="131"/>
      <c r="CF83" s="131"/>
      <c r="CG83" s="131"/>
      <c r="CH83" s="131"/>
      <c r="CI83" s="131"/>
      <c r="CJ83" s="131"/>
      <c r="CK83" s="131"/>
      <c r="CL83" s="131"/>
      <c r="CM83" s="131"/>
      <c r="CN83" s="131"/>
      <c r="CO83" s="131"/>
      <c r="CP83" s="131"/>
      <c r="CQ83" s="131"/>
      <c r="CR83" s="131"/>
      <c r="CS83" s="131"/>
      <c r="CT83" s="131"/>
      <c r="CU83" s="131"/>
      <c r="CV83" s="131"/>
      <c r="CW83" s="131"/>
      <c r="CX83" s="131"/>
      <c r="CY83" s="131"/>
      <c r="CZ83" s="131"/>
      <c r="DA83" s="131"/>
      <c r="DB83" s="131"/>
      <c r="DC83" s="131"/>
      <c r="DD83" s="131"/>
      <c r="DE83" s="131"/>
      <c r="DF83" s="131"/>
      <c r="DG83" s="131"/>
      <c r="DH83" s="131"/>
      <c r="DI83" s="131"/>
      <c r="DJ83" s="131"/>
      <c r="DK83" s="131"/>
      <c r="DL83" s="131"/>
      <c r="DM83" s="131"/>
      <c r="DN83" s="131"/>
      <c r="DO83" s="131"/>
      <c r="DP83" s="131"/>
      <c r="DQ83" s="131"/>
      <c r="DR83" s="131"/>
      <c r="DS83" s="131"/>
      <c r="DT83" s="131"/>
      <c r="DU83" s="131"/>
      <c r="DV83" s="131"/>
      <c r="DW83" s="131"/>
      <c r="DX83" s="131"/>
      <c r="DY83" s="131"/>
      <c r="DZ83" s="131"/>
      <c r="EA83" s="131"/>
      <c r="EB83" s="131"/>
      <c r="EC83" s="131"/>
      <c r="ED83" s="131"/>
      <c r="EE83" s="131"/>
      <c r="EF83" s="131"/>
      <c r="EG83" s="131"/>
      <c r="EH83" s="131"/>
      <c r="EI83" s="131"/>
      <c r="EJ83" s="131"/>
      <c r="EK83" s="131"/>
      <c r="EL83" s="131"/>
      <c r="EM83" s="131"/>
      <c r="EN83" s="131"/>
      <c r="EO83" s="131"/>
      <c r="EP83" s="131"/>
      <c r="EQ83" s="131"/>
      <c r="ER83" s="131"/>
      <c r="ES83" s="131"/>
      <c r="ET83" s="131"/>
      <c r="EU83" s="131"/>
      <c r="EV83" s="131"/>
      <c r="EW83" s="131"/>
      <c r="EX83" s="131"/>
      <c r="EY83" s="131"/>
      <c r="EZ83" s="131"/>
      <c r="FA83" s="131"/>
      <c r="FB83" s="131"/>
      <c r="FC83" s="131"/>
      <c r="FD83" s="131"/>
      <c r="FE83" s="131"/>
      <c r="FF83" s="131"/>
      <c r="FG83" s="131"/>
      <c r="FH83" s="131"/>
      <c r="FI83" s="131"/>
      <c r="FJ83" s="131"/>
      <c r="FK83" s="131"/>
      <c r="FL83" s="131"/>
      <c r="FM83" s="131"/>
      <c r="FN83" s="131"/>
      <c r="FO83" s="131"/>
      <c r="FP83" s="131"/>
      <c r="FQ83" s="131"/>
      <c r="FR83" s="131"/>
      <c r="FS83" s="131"/>
      <c r="FT83" s="131"/>
      <c r="FU83" s="131"/>
      <c r="FV83" s="131"/>
      <c r="FW83" s="131"/>
      <c r="FX83" s="131"/>
      <c r="FY83" s="131"/>
      <c r="FZ83" s="131"/>
      <c r="GA83" s="131"/>
      <c r="GB83" s="131"/>
      <c r="GC83" s="131"/>
      <c r="GD83" s="131"/>
      <c r="GE83" s="131"/>
      <c r="GF83" s="131"/>
      <c r="GG83" s="131"/>
      <c r="GH83" s="131"/>
      <c r="GI83" s="131"/>
      <c r="GJ83" s="131"/>
      <c r="GK83" s="131"/>
      <c r="GL83" s="131"/>
      <c r="GM83" s="131"/>
      <c r="GN83" s="131"/>
      <c r="GO83" s="131"/>
      <c r="GP83" s="131"/>
      <c r="GQ83" s="131"/>
      <c r="GR83" s="131"/>
      <c r="GS83" s="131"/>
      <c r="GT83" s="131"/>
      <c r="GU83" s="131"/>
      <c r="GV83" s="131"/>
      <c r="GW83" s="131"/>
      <c r="GX83" s="131"/>
      <c r="GY83" s="131"/>
      <c r="GZ83" s="131"/>
      <c r="HA83" s="131"/>
      <c r="HB83" s="131"/>
      <c r="HC83" s="131"/>
      <c r="HD83" s="131"/>
      <c r="HE83" s="131"/>
      <c r="HF83" s="131"/>
      <c r="HG83" s="131"/>
      <c r="HH83" s="131"/>
      <c r="HI83" s="131"/>
      <c r="HJ83" s="131"/>
      <c r="HK83" s="131"/>
      <c r="HL83" s="131"/>
      <c r="HO83" s="131"/>
      <c r="HP83" s="131"/>
      <c r="HQ83" s="131"/>
      <c r="HR83" s="131"/>
    </row>
    <row r="84" spans="1:226" ht="15" thickBot="1" x14ac:dyDescent="0.4">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c r="Z84" s="131"/>
      <c r="AA84" s="131"/>
      <c r="AB84" s="131"/>
      <c r="AC84" s="131"/>
      <c r="AD84" s="131"/>
      <c r="AE84" s="131"/>
      <c r="AF84" s="131"/>
      <c r="AG84" s="131"/>
      <c r="AH84" s="131"/>
      <c r="AI84" s="131"/>
      <c r="AJ84" s="131"/>
      <c r="AK84" s="131"/>
      <c r="AL84" s="131"/>
      <c r="AM84" s="131"/>
      <c r="AN84" s="131"/>
      <c r="AO84" s="131"/>
      <c r="AP84" s="131"/>
      <c r="AQ84" s="131"/>
      <c r="AR84" s="131"/>
      <c r="AS84" s="131"/>
      <c r="AT84" s="131"/>
      <c r="AU84" s="131"/>
      <c r="AV84" s="131"/>
      <c r="AW84" s="131"/>
      <c r="AX84" s="131"/>
      <c r="AY84" s="131"/>
      <c r="AZ84" s="131"/>
      <c r="BA84" s="131"/>
      <c r="BB84" s="131"/>
      <c r="BC84" s="131"/>
      <c r="BD84" s="131"/>
      <c r="BE84" s="131"/>
      <c r="BF84" s="131"/>
      <c r="BG84" s="131"/>
      <c r="BH84" s="131"/>
      <c r="BI84" s="131"/>
      <c r="BJ84" s="131"/>
      <c r="BK84" s="131"/>
      <c r="BL84" s="131"/>
      <c r="BM84" s="131"/>
      <c r="BN84" s="131"/>
      <c r="BO84" s="131"/>
      <c r="BP84" s="131"/>
      <c r="BQ84" s="131"/>
      <c r="BR84" s="131"/>
      <c r="BS84" s="131"/>
      <c r="BT84" s="131"/>
      <c r="BU84" s="131"/>
      <c r="BV84" s="131"/>
      <c r="BW84" s="131"/>
      <c r="BX84" s="131"/>
      <c r="BY84" s="131"/>
      <c r="BZ84" s="131"/>
      <c r="CA84" s="131"/>
      <c r="CB84" s="131"/>
      <c r="CC84" s="131"/>
      <c r="CD84" s="131"/>
      <c r="CE84" s="131"/>
      <c r="CF84" s="131"/>
      <c r="CG84" s="131"/>
      <c r="CH84" s="131"/>
      <c r="CI84" s="131"/>
      <c r="CJ84" s="131"/>
      <c r="CK84" s="131"/>
      <c r="CL84" s="131"/>
      <c r="CM84" s="131"/>
      <c r="CN84" s="131"/>
      <c r="CO84" s="131"/>
      <c r="CP84" s="131"/>
      <c r="CQ84" s="131"/>
      <c r="CR84" s="131"/>
      <c r="CS84" s="131"/>
      <c r="CT84" s="131"/>
      <c r="CU84" s="131"/>
      <c r="CV84" s="131"/>
      <c r="CW84" s="131"/>
      <c r="CX84" s="131"/>
      <c r="CY84" s="131"/>
      <c r="CZ84" s="131"/>
      <c r="DA84" s="131"/>
      <c r="DB84" s="131"/>
      <c r="DC84" s="131"/>
      <c r="DD84" s="131"/>
      <c r="DE84" s="131"/>
      <c r="DF84" s="131"/>
      <c r="DG84" s="131"/>
      <c r="DH84" s="131"/>
      <c r="DI84" s="131"/>
      <c r="DJ84" s="131"/>
      <c r="DK84" s="131"/>
      <c r="DL84" s="131"/>
      <c r="DM84" s="131"/>
      <c r="DN84" s="131"/>
      <c r="DO84" s="131"/>
      <c r="DP84" s="131"/>
      <c r="DQ84" s="131"/>
      <c r="DR84" s="131"/>
      <c r="DS84" s="131"/>
      <c r="DT84" s="131"/>
      <c r="DU84" s="131"/>
      <c r="DV84" s="131"/>
      <c r="DW84" s="131"/>
      <c r="DX84" s="131"/>
      <c r="DY84" s="131"/>
      <c r="DZ84" s="131"/>
      <c r="EA84" s="131"/>
      <c r="EB84" s="131"/>
      <c r="EC84" s="131"/>
      <c r="ED84" s="131"/>
      <c r="EE84" s="131"/>
      <c r="EF84" s="131"/>
      <c r="EG84" s="131"/>
      <c r="EH84" s="131"/>
      <c r="EI84" s="131"/>
      <c r="EJ84" s="131"/>
      <c r="EK84" s="131"/>
      <c r="EL84" s="131"/>
      <c r="EM84" s="131"/>
      <c r="EN84" s="131"/>
      <c r="EO84" s="131"/>
      <c r="EP84" s="131"/>
      <c r="EQ84" s="131"/>
      <c r="ER84" s="131"/>
      <c r="ES84" s="131"/>
      <c r="ET84" s="131"/>
      <c r="EU84" s="131"/>
      <c r="EV84" s="131"/>
      <c r="EW84" s="131"/>
      <c r="EX84" s="131"/>
      <c r="EY84" s="131"/>
      <c r="EZ84" s="131"/>
      <c r="FA84" s="131"/>
      <c r="FB84" s="131"/>
      <c r="FC84" s="131"/>
      <c r="FD84" s="131"/>
      <c r="FE84" s="131"/>
      <c r="FF84" s="131"/>
      <c r="FG84" s="131"/>
      <c r="FH84" s="131"/>
      <c r="FI84" s="131"/>
      <c r="FJ84" s="131"/>
      <c r="FK84" s="131"/>
      <c r="FL84" s="131"/>
      <c r="FM84" s="131"/>
      <c r="FN84" s="131"/>
      <c r="FO84" s="131"/>
      <c r="FP84" s="131"/>
      <c r="FQ84" s="131"/>
      <c r="FR84" s="131"/>
      <c r="FS84" s="131"/>
      <c r="FT84" s="131"/>
      <c r="FU84" s="131"/>
      <c r="FV84" s="131"/>
      <c r="FW84" s="131"/>
      <c r="FX84" s="131"/>
      <c r="FY84" s="131"/>
      <c r="FZ84" s="131"/>
      <c r="GA84" s="131"/>
      <c r="GB84" s="131"/>
      <c r="GC84" s="131"/>
      <c r="GD84" s="131"/>
      <c r="GE84" s="131"/>
      <c r="GF84" s="131"/>
      <c r="GG84" s="131"/>
      <c r="GH84" s="131"/>
      <c r="GI84" s="131"/>
      <c r="GJ84" s="131"/>
      <c r="GK84" s="131"/>
      <c r="GL84" s="131"/>
      <c r="GM84" s="131"/>
      <c r="GN84" s="131"/>
      <c r="GO84" s="131"/>
      <c r="GP84" s="131"/>
      <c r="GQ84" s="131"/>
      <c r="GR84" s="131"/>
      <c r="GS84" s="131"/>
      <c r="GT84" s="131"/>
      <c r="GU84" s="131"/>
      <c r="GV84" s="131"/>
      <c r="GW84" s="131"/>
      <c r="GX84" s="131"/>
      <c r="GY84" s="131"/>
      <c r="GZ84" s="131"/>
      <c r="HA84" s="131"/>
      <c r="HB84" s="131"/>
      <c r="HC84" s="131"/>
      <c r="HD84" s="131"/>
      <c r="HE84" s="131"/>
      <c r="HF84" s="131"/>
      <c r="HG84" s="131"/>
      <c r="HH84" s="131"/>
      <c r="HI84" s="131"/>
      <c r="HJ84" s="131"/>
      <c r="HK84" s="131"/>
      <c r="HL84" s="131"/>
      <c r="HO84" s="131"/>
      <c r="HP84" s="131"/>
      <c r="HQ84" s="131"/>
      <c r="HR84" s="131"/>
    </row>
    <row r="85" spans="1:226" ht="15" thickBot="1" x14ac:dyDescent="0.4">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c r="Z85" s="131"/>
      <c r="AA85" s="131"/>
      <c r="AB85" s="131"/>
      <c r="AC85" s="131"/>
      <c r="AD85" s="131"/>
      <c r="AE85" s="131"/>
      <c r="AF85" s="131"/>
      <c r="AG85" s="131"/>
      <c r="AH85" s="131"/>
      <c r="AI85" s="131"/>
      <c r="AJ85" s="131"/>
      <c r="AK85" s="131"/>
      <c r="AL85" s="131"/>
      <c r="AM85" s="131"/>
      <c r="AN85" s="131"/>
      <c r="AO85" s="131"/>
      <c r="AP85" s="131"/>
      <c r="AQ85" s="131"/>
      <c r="AR85" s="131"/>
      <c r="AS85" s="131"/>
      <c r="AT85" s="131"/>
      <c r="AU85" s="131"/>
      <c r="AV85" s="131"/>
      <c r="AW85" s="131"/>
      <c r="AX85" s="131"/>
      <c r="AY85" s="131"/>
      <c r="AZ85" s="131"/>
      <c r="BA85" s="131"/>
      <c r="BB85" s="131"/>
      <c r="BC85" s="131"/>
      <c r="BD85" s="131"/>
      <c r="BE85" s="131"/>
      <c r="BF85" s="131"/>
      <c r="BG85" s="131"/>
      <c r="BH85" s="131"/>
      <c r="BI85" s="131"/>
      <c r="BJ85" s="131"/>
      <c r="BK85" s="131"/>
      <c r="BL85" s="131"/>
      <c r="BM85" s="131"/>
      <c r="BN85" s="131"/>
      <c r="BO85" s="131"/>
      <c r="BP85" s="131"/>
      <c r="BQ85" s="131"/>
      <c r="BR85" s="131"/>
      <c r="BS85" s="131"/>
      <c r="BT85" s="131"/>
      <c r="BU85" s="131"/>
      <c r="BV85" s="131"/>
      <c r="BW85" s="131"/>
      <c r="BX85" s="131"/>
      <c r="BY85" s="131"/>
      <c r="BZ85" s="131"/>
      <c r="CA85" s="131"/>
      <c r="CB85" s="131"/>
      <c r="CC85" s="131"/>
      <c r="CD85" s="131"/>
      <c r="CE85" s="131"/>
      <c r="CF85" s="131"/>
      <c r="CG85" s="131"/>
      <c r="CH85" s="131"/>
      <c r="CI85" s="131"/>
      <c r="CJ85" s="131"/>
      <c r="CK85" s="131"/>
      <c r="CL85" s="131"/>
      <c r="CM85" s="131"/>
      <c r="CN85" s="131"/>
      <c r="CO85" s="131"/>
      <c r="CP85" s="131"/>
      <c r="CQ85" s="131"/>
      <c r="CR85" s="131"/>
      <c r="CS85" s="131"/>
      <c r="CT85" s="131"/>
      <c r="CU85" s="131"/>
      <c r="CV85" s="131"/>
      <c r="CW85" s="131"/>
      <c r="CX85" s="131"/>
      <c r="CY85" s="131"/>
      <c r="CZ85" s="131"/>
      <c r="DA85" s="131"/>
      <c r="DB85" s="131"/>
      <c r="DC85" s="131"/>
      <c r="DD85" s="131"/>
      <c r="DE85" s="131"/>
      <c r="DF85" s="131"/>
      <c r="DG85" s="131"/>
      <c r="DH85" s="131"/>
      <c r="DI85" s="131"/>
      <c r="DJ85" s="131"/>
      <c r="DK85" s="131"/>
      <c r="DL85" s="131"/>
      <c r="DM85" s="131"/>
      <c r="DN85" s="131"/>
      <c r="DO85" s="131"/>
      <c r="DP85" s="131"/>
      <c r="DQ85" s="131"/>
      <c r="DR85" s="131"/>
      <c r="DS85" s="131"/>
      <c r="DT85" s="131"/>
      <c r="DU85" s="131"/>
      <c r="DV85" s="131"/>
      <c r="DW85" s="131"/>
      <c r="DX85" s="131"/>
      <c r="DY85" s="131"/>
      <c r="DZ85" s="131"/>
      <c r="EA85" s="131"/>
      <c r="EB85" s="131"/>
      <c r="EC85" s="131"/>
      <c r="ED85" s="131"/>
      <c r="EE85" s="131"/>
      <c r="EF85" s="131"/>
      <c r="EG85" s="131"/>
      <c r="EH85" s="131"/>
      <c r="EI85" s="131"/>
      <c r="EJ85" s="131"/>
      <c r="EK85" s="131"/>
      <c r="EL85" s="131"/>
      <c r="EM85" s="131"/>
      <c r="EN85" s="131"/>
      <c r="EO85" s="131"/>
      <c r="EP85" s="131"/>
      <c r="EQ85" s="131"/>
      <c r="ER85" s="131"/>
      <c r="ES85" s="131"/>
      <c r="ET85" s="131"/>
      <c r="EU85" s="131"/>
      <c r="EV85" s="131"/>
      <c r="EW85" s="131"/>
      <c r="EX85" s="131"/>
      <c r="EY85" s="131"/>
      <c r="EZ85" s="131"/>
      <c r="FA85" s="131"/>
      <c r="FB85" s="131"/>
      <c r="FC85" s="131"/>
      <c r="FD85" s="131"/>
      <c r="FE85" s="131"/>
      <c r="FF85" s="131"/>
      <c r="FG85" s="131"/>
      <c r="FH85" s="131"/>
      <c r="FI85" s="131"/>
      <c r="FJ85" s="131"/>
      <c r="FK85" s="131"/>
      <c r="FL85" s="131"/>
      <c r="FM85" s="131"/>
      <c r="FN85" s="131"/>
      <c r="FO85" s="131"/>
      <c r="FP85" s="131"/>
      <c r="FQ85" s="131"/>
      <c r="FR85" s="131"/>
      <c r="FS85" s="131"/>
      <c r="FT85" s="131"/>
      <c r="FU85" s="131"/>
      <c r="FV85" s="131"/>
      <c r="FW85" s="131"/>
      <c r="FX85" s="131"/>
      <c r="FY85" s="131"/>
      <c r="FZ85" s="131"/>
      <c r="GA85" s="131"/>
      <c r="GB85" s="131"/>
      <c r="GC85" s="131"/>
      <c r="GD85" s="131"/>
      <c r="GE85" s="131"/>
      <c r="GF85" s="131"/>
      <c r="GG85" s="131"/>
      <c r="GH85" s="131"/>
      <c r="GI85" s="131"/>
      <c r="GJ85" s="131"/>
      <c r="GK85" s="131"/>
      <c r="GL85" s="131"/>
      <c r="GM85" s="131"/>
      <c r="GN85" s="131"/>
      <c r="GO85" s="131"/>
      <c r="GP85" s="131"/>
      <c r="GQ85" s="131"/>
      <c r="GR85" s="131"/>
      <c r="GS85" s="131"/>
      <c r="GT85" s="131"/>
      <c r="GU85" s="131"/>
      <c r="GV85" s="131"/>
      <c r="GW85" s="131"/>
      <c r="GX85" s="131"/>
      <c r="GY85" s="131"/>
      <c r="GZ85" s="131"/>
      <c r="HA85" s="131"/>
      <c r="HB85" s="131"/>
      <c r="HC85" s="131"/>
      <c r="HD85" s="131"/>
      <c r="HE85" s="131"/>
      <c r="HF85" s="131"/>
      <c r="HG85" s="131"/>
      <c r="HH85" s="131"/>
      <c r="HI85" s="131"/>
      <c r="HJ85" s="131"/>
      <c r="HK85" s="131"/>
      <c r="HL85" s="131"/>
      <c r="HO85" s="131"/>
      <c r="HP85" s="131"/>
      <c r="HQ85" s="131"/>
      <c r="HR85" s="131"/>
    </row>
    <row r="86" spans="1:226" ht="15" thickBot="1" x14ac:dyDescent="0.4">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c r="Z86" s="131"/>
      <c r="AA86" s="131"/>
      <c r="AB86" s="131"/>
      <c r="AC86" s="131"/>
      <c r="AD86" s="131"/>
      <c r="AE86" s="131"/>
      <c r="AF86" s="131"/>
      <c r="AG86" s="131"/>
      <c r="AH86" s="131"/>
      <c r="AI86" s="131"/>
      <c r="AJ86" s="131"/>
      <c r="AK86" s="131"/>
      <c r="AL86" s="131"/>
      <c r="AM86" s="131"/>
      <c r="AN86" s="131"/>
      <c r="AO86" s="131"/>
      <c r="AP86" s="131"/>
      <c r="AQ86" s="131"/>
      <c r="AR86" s="131"/>
      <c r="AS86" s="131"/>
      <c r="AT86" s="131"/>
      <c r="AU86" s="131"/>
      <c r="AV86" s="131"/>
      <c r="AW86" s="131"/>
      <c r="AX86" s="131"/>
      <c r="AY86" s="131"/>
      <c r="AZ86" s="131"/>
      <c r="BA86" s="131"/>
      <c r="BB86" s="131"/>
      <c r="BC86" s="131"/>
      <c r="BD86" s="131"/>
      <c r="BE86" s="131"/>
      <c r="BF86" s="131"/>
      <c r="BG86" s="131"/>
      <c r="BH86" s="131"/>
      <c r="BI86" s="131"/>
      <c r="BJ86" s="131"/>
      <c r="BK86" s="131"/>
      <c r="BL86" s="131"/>
      <c r="BM86" s="131"/>
      <c r="BN86" s="131"/>
      <c r="BO86" s="131"/>
      <c r="BP86" s="131"/>
      <c r="BQ86" s="131"/>
      <c r="BR86" s="131"/>
      <c r="BS86" s="131"/>
      <c r="BT86" s="131"/>
      <c r="BU86" s="131"/>
      <c r="BV86" s="131"/>
      <c r="BW86" s="131"/>
      <c r="BX86" s="131"/>
      <c r="BY86" s="131"/>
      <c r="BZ86" s="131"/>
      <c r="CA86" s="131"/>
      <c r="CB86" s="131"/>
      <c r="CC86" s="131"/>
      <c r="CD86" s="131"/>
      <c r="CE86" s="131"/>
      <c r="CF86" s="131"/>
      <c r="CG86" s="131"/>
      <c r="CH86" s="131"/>
      <c r="CI86" s="131"/>
      <c r="CJ86" s="131"/>
      <c r="CK86" s="131"/>
      <c r="CL86" s="131"/>
      <c r="CM86" s="131"/>
      <c r="CN86" s="131"/>
      <c r="CO86" s="131"/>
      <c r="CP86" s="131"/>
      <c r="CQ86" s="131"/>
      <c r="CR86" s="131"/>
      <c r="CS86" s="131"/>
      <c r="CT86" s="131"/>
      <c r="CU86" s="131"/>
      <c r="CV86" s="131"/>
      <c r="CW86" s="131"/>
      <c r="CX86" s="131"/>
      <c r="CY86" s="131"/>
      <c r="CZ86" s="131"/>
      <c r="DA86" s="131"/>
      <c r="DB86" s="131"/>
      <c r="DC86" s="131"/>
      <c r="DD86" s="131"/>
      <c r="DE86" s="131"/>
      <c r="DF86" s="131"/>
      <c r="DG86" s="131"/>
      <c r="DH86" s="131"/>
      <c r="DI86" s="131"/>
      <c r="DJ86" s="131"/>
      <c r="DK86" s="131"/>
      <c r="DL86" s="131"/>
      <c r="DM86" s="131"/>
      <c r="DN86" s="131"/>
      <c r="DO86" s="131"/>
      <c r="DP86" s="131"/>
      <c r="DQ86" s="131"/>
      <c r="DR86" s="131"/>
      <c r="DS86" s="131"/>
      <c r="DT86" s="131"/>
      <c r="DU86" s="131"/>
      <c r="DV86" s="131"/>
      <c r="DW86" s="131"/>
      <c r="DX86" s="131"/>
      <c r="DY86" s="131"/>
      <c r="DZ86" s="131"/>
      <c r="EA86" s="131"/>
      <c r="EB86" s="131"/>
      <c r="EC86" s="131"/>
      <c r="ED86" s="131"/>
      <c r="EE86" s="131"/>
      <c r="EF86" s="131"/>
      <c r="EG86" s="131"/>
      <c r="EH86" s="131"/>
      <c r="EI86" s="131"/>
      <c r="EJ86" s="131"/>
      <c r="EK86" s="131"/>
      <c r="EL86" s="131"/>
      <c r="EM86" s="131"/>
      <c r="EN86" s="131"/>
      <c r="EO86" s="131"/>
      <c r="EP86" s="131"/>
      <c r="EQ86" s="131"/>
      <c r="ER86" s="131"/>
      <c r="ES86" s="131"/>
      <c r="ET86" s="131"/>
      <c r="EU86" s="131"/>
      <c r="EV86" s="131"/>
      <c r="EW86" s="131"/>
      <c r="EX86" s="131"/>
      <c r="EY86" s="131"/>
      <c r="EZ86" s="131"/>
      <c r="FA86" s="131"/>
      <c r="FB86" s="131"/>
      <c r="FC86" s="131"/>
      <c r="FD86" s="131"/>
      <c r="FE86" s="131"/>
      <c r="FF86" s="131"/>
      <c r="FG86" s="131"/>
      <c r="FH86" s="131"/>
      <c r="FI86" s="131"/>
      <c r="FJ86" s="131"/>
      <c r="FK86" s="131"/>
      <c r="FL86" s="131"/>
      <c r="FM86" s="131"/>
      <c r="FN86" s="131"/>
      <c r="FO86" s="131"/>
      <c r="FP86" s="131"/>
      <c r="FQ86" s="131"/>
      <c r="FR86" s="131"/>
      <c r="FS86" s="131"/>
      <c r="FT86" s="131"/>
      <c r="FU86" s="131"/>
      <c r="FV86" s="131"/>
      <c r="FW86" s="131"/>
      <c r="FX86" s="131"/>
      <c r="FY86" s="131"/>
      <c r="FZ86" s="131"/>
      <c r="GA86" s="131"/>
      <c r="GB86" s="131"/>
      <c r="GC86" s="131"/>
      <c r="GD86" s="131"/>
      <c r="GE86" s="131"/>
      <c r="GF86" s="131"/>
      <c r="GG86" s="131"/>
      <c r="GH86" s="131"/>
      <c r="GI86" s="131"/>
      <c r="GJ86" s="131"/>
      <c r="GK86" s="131"/>
      <c r="GL86" s="131"/>
      <c r="GM86" s="131"/>
      <c r="GN86" s="131"/>
      <c r="GO86" s="131"/>
      <c r="GP86" s="131"/>
      <c r="GQ86" s="131"/>
      <c r="GR86" s="131"/>
      <c r="GS86" s="131"/>
      <c r="GT86" s="131"/>
      <c r="GU86" s="131"/>
      <c r="GV86" s="131"/>
      <c r="GW86" s="131"/>
      <c r="GX86" s="131"/>
      <c r="GY86" s="131"/>
      <c r="GZ86" s="131"/>
      <c r="HA86" s="131"/>
      <c r="HB86" s="131"/>
      <c r="HC86" s="131"/>
      <c r="HD86" s="131"/>
      <c r="HE86" s="131"/>
      <c r="HF86" s="131"/>
      <c r="HG86" s="131"/>
      <c r="HH86" s="131"/>
      <c r="HI86" s="131"/>
      <c r="HJ86" s="131"/>
      <c r="HK86" s="131"/>
      <c r="HL86" s="131"/>
      <c r="HO86" s="131"/>
      <c r="HP86" s="131"/>
      <c r="HQ86" s="131"/>
      <c r="HR86" s="131"/>
    </row>
    <row r="87" spans="1:226" ht="15" thickBot="1" x14ac:dyDescent="0.4">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Z87" s="131"/>
      <c r="AA87" s="131"/>
      <c r="AB87" s="131"/>
      <c r="AC87" s="131"/>
      <c r="AD87" s="131"/>
      <c r="AE87" s="131"/>
      <c r="AF87" s="131"/>
      <c r="AG87" s="131"/>
      <c r="AH87" s="131"/>
      <c r="AI87" s="131"/>
      <c r="AJ87" s="131"/>
      <c r="AK87" s="131"/>
      <c r="AL87" s="131"/>
      <c r="AM87" s="131"/>
      <c r="AN87" s="131"/>
      <c r="AO87" s="131"/>
      <c r="AP87" s="131"/>
      <c r="AQ87" s="131"/>
      <c r="AR87" s="131"/>
      <c r="AS87" s="131"/>
      <c r="AT87" s="131"/>
      <c r="AU87" s="131"/>
      <c r="AV87" s="131"/>
      <c r="AW87" s="131"/>
      <c r="AX87" s="131"/>
      <c r="AY87" s="131"/>
      <c r="AZ87" s="131"/>
      <c r="BA87" s="131"/>
      <c r="BB87" s="131"/>
      <c r="BC87" s="131"/>
      <c r="BD87" s="131"/>
      <c r="BE87" s="131"/>
      <c r="BF87" s="131"/>
      <c r="BG87" s="131"/>
      <c r="BH87" s="131"/>
      <c r="BI87" s="131"/>
      <c r="BJ87" s="131"/>
      <c r="BK87" s="131"/>
      <c r="BL87" s="131"/>
      <c r="BM87" s="131"/>
      <c r="BN87" s="131"/>
      <c r="BO87" s="131"/>
      <c r="BP87" s="131"/>
      <c r="BQ87" s="131"/>
      <c r="BR87" s="131"/>
      <c r="BS87" s="131"/>
      <c r="BT87" s="131"/>
      <c r="BU87" s="131"/>
      <c r="BV87" s="131"/>
      <c r="BW87" s="131"/>
      <c r="BX87" s="131"/>
      <c r="BY87" s="131"/>
      <c r="BZ87" s="131"/>
      <c r="CA87" s="131"/>
      <c r="CB87" s="131"/>
      <c r="CC87" s="131"/>
      <c r="CD87" s="131"/>
      <c r="CE87" s="131"/>
      <c r="CF87" s="131"/>
      <c r="CG87" s="131"/>
      <c r="CH87" s="131"/>
      <c r="CI87" s="131"/>
      <c r="CJ87" s="131"/>
      <c r="CK87" s="131"/>
      <c r="CL87" s="131"/>
      <c r="CM87" s="131"/>
      <c r="CN87" s="131"/>
      <c r="CO87" s="131"/>
      <c r="CP87" s="131"/>
      <c r="CQ87" s="131"/>
      <c r="CR87" s="131"/>
      <c r="CS87" s="131"/>
      <c r="CT87" s="131"/>
      <c r="CU87" s="131"/>
      <c r="CV87" s="131"/>
      <c r="CW87" s="131"/>
      <c r="CX87" s="131"/>
      <c r="CY87" s="131"/>
      <c r="CZ87" s="131"/>
      <c r="DA87" s="131"/>
      <c r="DB87" s="131"/>
      <c r="DC87" s="131"/>
      <c r="DD87" s="131"/>
      <c r="DE87" s="131"/>
      <c r="DF87" s="131"/>
      <c r="DG87" s="131"/>
      <c r="DH87" s="131"/>
      <c r="DI87" s="131"/>
      <c r="DJ87" s="131"/>
      <c r="DK87" s="131"/>
      <c r="DL87" s="131"/>
      <c r="DM87" s="131"/>
      <c r="DN87" s="131"/>
      <c r="DO87" s="131"/>
      <c r="DP87" s="131"/>
      <c r="DQ87" s="131"/>
      <c r="DR87" s="131"/>
      <c r="DS87" s="131"/>
      <c r="DT87" s="131"/>
      <c r="DU87" s="131"/>
      <c r="DV87" s="131"/>
      <c r="DW87" s="131"/>
      <c r="DX87" s="131"/>
      <c r="DY87" s="131"/>
      <c r="DZ87" s="131"/>
      <c r="EA87" s="131"/>
      <c r="EB87" s="131"/>
      <c r="EC87" s="131"/>
      <c r="ED87" s="131"/>
      <c r="EE87" s="131"/>
      <c r="EF87" s="131"/>
      <c r="EG87" s="131"/>
      <c r="EH87" s="131"/>
      <c r="EI87" s="131"/>
      <c r="EJ87" s="131"/>
      <c r="EK87" s="131"/>
      <c r="EL87" s="131"/>
      <c r="EM87" s="131"/>
      <c r="EN87" s="131"/>
      <c r="EO87" s="131"/>
      <c r="EP87" s="131"/>
      <c r="EQ87" s="131"/>
      <c r="ER87" s="131"/>
      <c r="ES87" s="131"/>
      <c r="ET87" s="131"/>
      <c r="EU87" s="131"/>
      <c r="EV87" s="131"/>
      <c r="EW87" s="131"/>
      <c r="EX87" s="131"/>
      <c r="EY87" s="131"/>
      <c r="EZ87" s="131"/>
      <c r="FA87" s="131"/>
      <c r="FB87" s="131"/>
      <c r="FC87" s="131"/>
      <c r="FD87" s="131"/>
      <c r="FE87" s="131"/>
      <c r="FF87" s="131"/>
      <c r="FG87" s="131"/>
      <c r="FH87" s="131"/>
      <c r="FI87" s="131"/>
      <c r="FJ87" s="131"/>
      <c r="FK87" s="131"/>
      <c r="FL87" s="131"/>
      <c r="FM87" s="131"/>
      <c r="FN87" s="131"/>
      <c r="FO87" s="131"/>
      <c r="FP87" s="131"/>
      <c r="FQ87" s="131"/>
      <c r="FR87" s="131"/>
      <c r="FS87" s="131"/>
      <c r="FT87" s="131"/>
      <c r="FU87" s="131"/>
      <c r="FV87" s="131"/>
      <c r="FW87" s="131"/>
      <c r="FX87" s="131"/>
      <c r="FY87" s="131"/>
      <c r="FZ87" s="131"/>
      <c r="GA87" s="131"/>
      <c r="GB87" s="131"/>
      <c r="GC87" s="131"/>
      <c r="GD87" s="131"/>
      <c r="GE87" s="131"/>
      <c r="GF87" s="131"/>
      <c r="GG87" s="131"/>
      <c r="GH87" s="131"/>
      <c r="GI87" s="131"/>
      <c r="GJ87" s="131"/>
      <c r="GK87" s="131"/>
      <c r="GL87" s="131"/>
      <c r="GM87" s="131"/>
      <c r="GN87" s="131"/>
      <c r="GO87" s="131"/>
      <c r="GP87" s="131"/>
      <c r="GQ87" s="131"/>
      <c r="GR87" s="131"/>
      <c r="GS87" s="131"/>
      <c r="GT87" s="131"/>
      <c r="GU87" s="131"/>
      <c r="GV87" s="131"/>
      <c r="GW87" s="131"/>
      <c r="GX87" s="131"/>
      <c r="GY87" s="131"/>
      <c r="GZ87" s="131"/>
      <c r="HA87" s="131"/>
      <c r="HB87" s="131"/>
      <c r="HC87" s="131"/>
      <c r="HD87" s="131"/>
      <c r="HE87" s="131"/>
      <c r="HF87" s="131"/>
      <c r="HG87" s="131"/>
      <c r="HH87" s="131"/>
      <c r="HI87" s="131"/>
      <c r="HJ87" s="131"/>
      <c r="HK87" s="131"/>
      <c r="HL87" s="131"/>
      <c r="HO87" s="131"/>
      <c r="HP87" s="131"/>
      <c r="HQ87" s="131"/>
      <c r="HR87" s="131"/>
    </row>
    <row r="88" spans="1:226" ht="15" thickBot="1" x14ac:dyDescent="0.4">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1"/>
      <c r="AQ88" s="131"/>
      <c r="AR88" s="131"/>
      <c r="AS88" s="131"/>
      <c r="AT88" s="131"/>
      <c r="AU88" s="131"/>
      <c r="AV88" s="131"/>
      <c r="AW88" s="131"/>
      <c r="AX88" s="131"/>
      <c r="AY88" s="131"/>
      <c r="AZ88" s="131"/>
      <c r="BA88" s="131"/>
      <c r="BB88" s="131"/>
      <c r="BC88" s="131"/>
      <c r="BD88" s="131"/>
      <c r="BE88" s="131"/>
      <c r="BF88" s="131"/>
      <c r="BG88" s="131"/>
      <c r="BH88" s="131"/>
      <c r="BI88" s="131"/>
      <c r="BJ88" s="131"/>
      <c r="BK88" s="131"/>
      <c r="BL88" s="131"/>
      <c r="BM88" s="131"/>
      <c r="BN88" s="131"/>
      <c r="BO88" s="131"/>
      <c r="BP88" s="131"/>
      <c r="BQ88" s="131"/>
      <c r="BR88" s="131"/>
      <c r="BS88" s="131"/>
      <c r="BT88" s="131"/>
      <c r="BU88" s="131"/>
      <c r="BV88" s="131"/>
      <c r="BW88" s="131"/>
      <c r="BX88" s="131"/>
      <c r="BY88" s="131"/>
      <c r="BZ88" s="131"/>
      <c r="CA88" s="131"/>
      <c r="CB88" s="131"/>
      <c r="CC88" s="131"/>
      <c r="CD88" s="131"/>
      <c r="CE88" s="131"/>
      <c r="CF88" s="131"/>
      <c r="CG88" s="131"/>
      <c r="CH88" s="131"/>
      <c r="CI88" s="131"/>
      <c r="CJ88" s="131"/>
      <c r="CK88" s="131"/>
      <c r="CL88" s="131"/>
      <c r="CM88" s="131"/>
      <c r="CN88" s="131"/>
      <c r="CO88" s="131"/>
      <c r="CP88" s="131"/>
      <c r="CQ88" s="131"/>
      <c r="CR88" s="131"/>
      <c r="CS88" s="131"/>
      <c r="CT88" s="131"/>
      <c r="CU88" s="131"/>
      <c r="CV88" s="131"/>
      <c r="CW88" s="131"/>
      <c r="CX88" s="131"/>
      <c r="CY88" s="131"/>
      <c r="CZ88" s="131"/>
      <c r="DA88" s="131"/>
      <c r="DB88" s="131"/>
      <c r="DC88" s="131"/>
      <c r="DD88" s="131"/>
      <c r="DE88" s="131"/>
      <c r="DF88" s="131"/>
      <c r="DG88" s="131"/>
      <c r="DH88" s="131"/>
      <c r="DI88" s="131"/>
      <c r="DJ88" s="131"/>
      <c r="DK88" s="131"/>
      <c r="DL88" s="131"/>
      <c r="DM88" s="131"/>
      <c r="DN88" s="131"/>
      <c r="DO88" s="131"/>
      <c r="DP88" s="131"/>
      <c r="DQ88" s="131"/>
      <c r="DR88" s="131"/>
      <c r="DS88" s="131"/>
      <c r="DT88" s="131"/>
      <c r="DU88" s="131"/>
      <c r="DV88" s="131"/>
      <c r="DW88" s="131"/>
      <c r="DX88" s="131"/>
      <c r="DY88" s="131"/>
      <c r="DZ88" s="131"/>
      <c r="EA88" s="131"/>
      <c r="EB88" s="131"/>
      <c r="EC88" s="131"/>
      <c r="ED88" s="131"/>
      <c r="EE88" s="131"/>
      <c r="EF88" s="131"/>
      <c r="EG88" s="131"/>
      <c r="EH88" s="131"/>
      <c r="EI88" s="131"/>
      <c r="EJ88" s="131"/>
      <c r="EK88" s="131"/>
      <c r="EL88" s="131"/>
      <c r="EM88" s="131"/>
      <c r="EN88" s="131"/>
      <c r="EO88" s="131"/>
      <c r="EP88" s="131"/>
      <c r="EQ88" s="131"/>
      <c r="ER88" s="131"/>
      <c r="ES88" s="131"/>
      <c r="ET88" s="131"/>
      <c r="EU88" s="131"/>
      <c r="EV88" s="131"/>
      <c r="EW88" s="131"/>
      <c r="EX88" s="131"/>
      <c r="EY88" s="131"/>
      <c r="EZ88" s="131"/>
      <c r="FA88" s="131"/>
      <c r="FB88" s="131"/>
      <c r="FC88" s="131"/>
      <c r="FD88" s="131"/>
      <c r="FE88" s="131"/>
      <c r="FF88" s="131"/>
      <c r="FG88" s="131"/>
      <c r="FH88" s="131"/>
      <c r="FI88" s="131"/>
      <c r="FJ88" s="131"/>
      <c r="FK88" s="131"/>
      <c r="FL88" s="131"/>
      <c r="FM88" s="131"/>
      <c r="FN88" s="131"/>
      <c r="FO88" s="131"/>
      <c r="FP88" s="131"/>
      <c r="FQ88" s="131"/>
      <c r="FR88" s="131"/>
      <c r="FS88" s="131"/>
      <c r="FT88" s="131"/>
      <c r="FU88" s="131"/>
      <c r="FV88" s="131"/>
      <c r="FW88" s="131"/>
      <c r="FX88" s="131"/>
      <c r="FY88" s="131"/>
      <c r="FZ88" s="131"/>
      <c r="GA88" s="131"/>
      <c r="GB88" s="131"/>
      <c r="GC88" s="131"/>
      <c r="GD88" s="131"/>
      <c r="GE88" s="131"/>
      <c r="GF88" s="131"/>
      <c r="GG88" s="131"/>
      <c r="GH88" s="131"/>
      <c r="GI88" s="131"/>
      <c r="GJ88" s="131"/>
      <c r="GK88" s="131"/>
      <c r="GL88" s="131"/>
      <c r="GM88" s="131"/>
      <c r="GN88" s="131"/>
      <c r="GO88" s="131"/>
      <c r="GP88" s="131"/>
      <c r="GQ88" s="131"/>
      <c r="GR88" s="131"/>
      <c r="GS88" s="131"/>
      <c r="GT88" s="131"/>
      <c r="GU88" s="131"/>
      <c r="GV88" s="131"/>
      <c r="GW88" s="131"/>
      <c r="GX88" s="131"/>
      <c r="GY88" s="131"/>
      <c r="GZ88" s="131"/>
      <c r="HA88" s="131"/>
      <c r="HB88" s="131"/>
      <c r="HC88" s="131"/>
      <c r="HD88" s="131"/>
      <c r="HE88" s="131"/>
      <c r="HF88" s="131"/>
      <c r="HG88" s="131"/>
      <c r="HH88" s="131"/>
      <c r="HI88" s="131"/>
      <c r="HJ88" s="131"/>
      <c r="HK88" s="131"/>
      <c r="HL88" s="131"/>
      <c r="HO88" s="131"/>
      <c r="HP88" s="131"/>
      <c r="HQ88" s="131"/>
      <c r="HR88" s="131"/>
    </row>
    <row r="89" spans="1:226" ht="15" thickBot="1" x14ac:dyDescent="0.4">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Z89" s="131"/>
      <c r="AA89" s="131"/>
      <c r="AB89" s="131"/>
      <c r="AC89" s="131"/>
      <c r="AD89" s="131"/>
      <c r="AE89" s="131"/>
      <c r="AF89" s="131"/>
      <c r="AG89" s="131"/>
      <c r="AH89" s="131"/>
      <c r="AI89" s="131"/>
      <c r="AJ89" s="131"/>
      <c r="AK89" s="131"/>
      <c r="AL89" s="131"/>
      <c r="AM89" s="131"/>
      <c r="AN89" s="131"/>
      <c r="AO89" s="131"/>
      <c r="AP89" s="131"/>
      <c r="AQ89" s="131"/>
      <c r="AR89" s="131"/>
      <c r="AS89" s="131"/>
      <c r="AT89" s="131"/>
      <c r="AU89" s="131"/>
      <c r="AV89" s="131"/>
      <c r="AW89" s="131"/>
      <c r="AX89" s="131"/>
      <c r="AY89" s="131"/>
      <c r="AZ89" s="131"/>
      <c r="BA89" s="131"/>
      <c r="BB89" s="131"/>
      <c r="BC89" s="131"/>
      <c r="BD89" s="131"/>
      <c r="BE89" s="131"/>
      <c r="BF89" s="131"/>
      <c r="BG89" s="131"/>
      <c r="BH89" s="131"/>
      <c r="BI89" s="131"/>
      <c r="BJ89" s="131"/>
      <c r="BK89" s="131"/>
      <c r="BL89" s="131"/>
      <c r="BM89" s="131"/>
      <c r="BN89" s="131"/>
      <c r="BO89" s="131"/>
      <c r="BP89" s="131"/>
      <c r="BQ89" s="131"/>
      <c r="BR89" s="131"/>
      <c r="BS89" s="131"/>
      <c r="BT89" s="131"/>
      <c r="BU89" s="131"/>
      <c r="BV89" s="131"/>
      <c r="BW89" s="131"/>
      <c r="BX89" s="131"/>
      <c r="BY89" s="131"/>
      <c r="BZ89" s="131"/>
      <c r="CA89" s="131"/>
      <c r="CB89" s="131"/>
      <c r="CC89" s="131"/>
      <c r="CD89" s="131"/>
      <c r="CE89" s="131"/>
      <c r="CF89" s="131"/>
      <c r="CG89" s="131"/>
      <c r="CH89" s="131"/>
      <c r="CI89" s="131"/>
      <c r="CJ89" s="131"/>
      <c r="CK89" s="131"/>
      <c r="CL89" s="131"/>
      <c r="CM89" s="131"/>
      <c r="CN89" s="131"/>
      <c r="CO89" s="131"/>
      <c r="CP89" s="131"/>
      <c r="CQ89" s="131"/>
      <c r="CR89" s="131"/>
      <c r="CS89" s="131"/>
      <c r="CT89" s="131"/>
      <c r="CU89" s="131"/>
      <c r="CV89" s="131"/>
      <c r="CW89" s="131"/>
      <c r="CX89" s="131"/>
      <c r="CY89" s="131"/>
      <c r="CZ89" s="131"/>
      <c r="DA89" s="131"/>
      <c r="DB89" s="131"/>
      <c r="DC89" s="131"/>
      <c r="DD89" s="131"/>
      <c r="DE89" s="131"/>
      <c r="DF89" s="131"/>
      <c r="DG89" s="131"/>
      <c r="DH89" s="131"/>
      <c r="DI89" s="131"/>
      <c r="DJ89" s="131"/>
      <c r="DK89" s="131"/>
      <c r="DL89" s="131"/>
      <c r="DM89" s="131"/>
      <c r="DN89" s="131"/>
      <c r="DO89" s="131"/>
      <c r="DP89" s="131"/>
      <c r="DQ89" s="131"/>
      <c r="DR89" s="131"/>
      <c r="DS89" s="131"/>
      <c r="DT89" s="131"/>
      <c r="DU89" s="131"/>
      <c r="DV89" s="131"/>
      <c r="DW89" s="131"/>
      <c r="DX89" s="131"/>
      <c r="DY89" s="131"/>
      <c r="DZ89" s="131"/>
      <c r="EA89" s="131"/>
      <c r="EB89" s="131"/>
      <c r="EC89" s="131"/>
      <c r="ED89" s="131"/>
      <c r="EE89" s="131"/>
      <c r="EF89" s="131"/>
      <c r="EG89" s="131"/>
      <c r="EH89" s="131"/>
      <c r="EI89" s="131"/>
      <c r="EJ89" s="131"/>
      <c r="EK89" s="131"/>
      <c r="EL89" s="131"/>
      <c r="EM89" s="131"/>
      <c r="EN89" s="131"/>
      <c r="EO89" s="131"/>
      <c r="EP89" s="131"/>
      <c r="EQ89" s="131"/>
      <c r="ER89" s="131"/>
      <c r="ES89" s="131"/>
      <c r="ET89" s="131"/>
      <c r="EU89" s="131"/>
      <c r="EV89" s="131"/>
      <c r="EW89" s="131"/>
      <c r="EX89" s="131"/>
      <c r="EY89" s="131"/>
      <c r="EZ89" s="131"/>
      <c r="FA89" s="131"/>
      <c r="FB89" s="131"/>
      <c r="FC89" s="131"/>
      <c r="FD89" s="131"/>
      <c r="FE89" s="131"/>
      <c r="FF89" s="131"/>
      <c r="FG89" s="131"/>
      <c r="FH89" s="131"/>
      <c r="FI89" s="131"/>
      <c r="FJ89" s="131"/>
      <c r="FK89" s="131"/>
      <c r="FL89" s="131"/>
      <c r="FM89" s="131"/>
      <c r="FN89" s="131"/>
      <c r="FO89" s="131"/>
      <c r="FP89" s="131"/>
      <c r="FQ89" s="131"/>
      <c r="FR89" s="131"/>
      <c r="FS89" s="131"/>
      <c r="FT89" s="131"/>
      <c r="FU89" s="131"/>
      <c r="FV89" s="131"/>
      <c r="FW89" s="131"/>
      <c r="FX89" s="131"/>
      <c r="FY89" s="131"/>
      <c r="FZ89" s="131"/>
      <c r="GA89" s="131"/>
      <c r="GB89" s="131"/>
      <c r="GC89" s="131"/>
      <c r="GD89" s="131"/>
      <c r="GE89" s="131"/>
      <c r="GF89" s="131"/>
      <c r="GG89" s="131"/>
      <c r="GH89" s="131"/>
      <c r="GI89" s="131"/>
      <c r="GJ89" s="131"/>
      <c r="GK89" s="131"/>
      <c r="GL89" s="131"/>
      <c r="GM89" s="131"/>
      <c r="GN89" s="131"/>
      <c r="GO89" s="131"/>
      <c r="GP89" s="131"/>
      <c r="GQ89" s="131"/>
      <c r="GR89" s="131"/>
      <c r="GS89" s="131"/>
      <c r="GT89" s="131"/>
      <c r="GU89" s="131"/>
      <c r="GV89" s="131"/>
      <c r="GW89" s="131"/>
      <c r="GX89" s="131"/>
      <c r="GY89" s="131"/>
      <c r="GZ89" s="131"/>
      <c r="HA89" s="131"/>
      <c r="HB89" s="131"/>
      <c r="HC89" s="131"/>
      <c r="HD89" s="131"/>
      <c r="HE89" s="131"/>
      <c r="HF89" s="131"/>
      <c r="HG89" s="131"/>
      <c r="HH89" s="131"/>
      <c r="HI89" s="131"/>
      <c r="HJ89" s="131"/>
      <c r="HK89" s="131"/>
      <c r="HL89" s="131"/>
      <c r="HO89" s="131"/>
      <c r="HP89" s="131"/>
      <c r="HQ89" s="131"/>
      <c r="HR89" s="131"/>
    </row>
    <row r="90" spans="1:226" ht="15" thickBot="1" x14ac:dyDescent="0.4">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131"/>
      <c r="AA90" s="131"/>
      <c r="AB90" s="131"/>
      <c r="AC90" s="131"/>
      <c r="AD90" s="131"/>
      <c r="AE90" s="131"/>
      <c r="AF90" s="131"/>
      <c r="AG90" s="131"/>
      <c r="AH90" s="131"/>
      <c r="AI90" s="131"/>
      <c r="AJ90" s="131"/>
      <c r="AK90" s="131"/>
      <c r="AL90" s="131"/>
      <c r="AM90" s="131"/>
      <c r="AN90" s="131"/>
      <c r="AO90" s="131"/>
      <c r="AP90" s="131"/>
      <c r="AQ90" s="131"/>
      <c r="AR90" s="131"/>
      <c r="AS90" s="131"/>
      <c r="AT90" s="131"/>
      <c r="AU90" s="131"/>
      <c r="AV90" s="131"/>
      <c r="AW90" s="131"/>
      <c r="AX90" s="131"/>
      <c r="AY90" s="131"/>
      <c r="AZ90" s="131"/>
      <c r="BA90" s="131"/>
      <c r="BB90" s="131"/>
      <c r="BC90" s="131"/>
      <c r="BD90" s="131"/>
      <c r="BE90" s="131"/>
      <c r="BF90" s="131"/>
      <c r="BG90" s="131"/>
      <c r="BH90" s="131"/>
      <c r="BI90" s="131"/>
      <c r="BJ90" s="131"/>
      <c r="BK90" s="131"/>
      <c r="BL90" s="131"/>
      <c r="BM90" s="131"/>
      <c r="BN90" s="131"/>
      <c r="BO90" s="131"/>
      <c r="BP90" s="131"/>
      <c r="BQ90" s="131"/>
      <c r="BR90" s="131"/>
      <c r="BS90" s="131"/>
      <c r="BT90" s="131"/>
      <c r="BU90" s="131"/>
      <c r="BV90" s="131"/>
      <c r="BW90" s="131"/>
      <c r="BX90" s="131"/>
      <c r="BY90" s="131"/>
      <c r="BZ90" s="131"/>
      <c r="CA90" s="131"/>
      <c r="CB90" s="131"/>
      <c r="CC90" s="131"/>
      <c r="CD90" s="131"/>
      <c r="CE90" s="131"/>
      <c r="CF90" s="131"/>
      <c r="CG90" s="131"/>
      <c r="CH90" s="131"/>
      <c r="CI90" s="131"/>
      <c r="CJ90" s="131"/>
      <c r="CK90" s="131"/>
      <c r="CL90" s="131"/>
      <c r="CM90" s="131"/>
      <c r="CN90" s="131"/>
      <c r="CO90" s="131"/>
      <c r="CP90" s="131"/>
      <c r="CQ90" s="131"/>
      <c r="CR90" s="131"/>
      <c r="CS90" s="131"/>
      <c r="CT90" s="131"/>
      <c r="CU90" s="131"/>
      <c r="CV90" s="131"/>
      <c r="CW90" s="131"/>
      <c r="CX90" s="131"/>
      <c r="CY90" s="131"/>
      <c r="CZ90" s="131"/>
      <c r="DA90" s="131"/>
      <c r="DB90" s="131"/>
      <c r="DC90" s="131"/>
      <c r="DD90" s="131"/>
      <c r="DE90" s="131"/>
      <c r="DF90" s="131"/>
      <c r="DG90" s="131"/>
      <c r="DH90" s="131"/>
      <c r="DI90" s="131"/>
      <c r="DJ90" s="131"/>
      <c r="DK90" s="131"/>
      <c r="DL90" s="131"/>
      <c r="DM90" s="131"/>
      <c r="DN90" s="131"/>
      <c r="DO90" s="131"/>
      <c r="DP90" s="131"/>
      <c r="DQ90" s="131"/>
      <c r="DR90" s="131"/>
      <c r="DS90" s="131"/>
      <c r="DT90" s="131"/>
      <c r="DU90" s="131"/>
      <c r="DV90" s="131"/>
      <c r="DW90" s="131"/>
      <c r="DX90" s="131"/>
      <c r="DY90" s="131"/>
      <c r="DZ90" s="131"/>
      <c r="EA90" s="131"/>
      <c r="EB90" s="131"/>
      <c r="EC90" s="131"/>
      <c r="ED90" s="131"/>
      <c r="EE90" s="131"/>
      <c r="EF90" s="131"/>
      <c r="EG90" s="131"/>
      <c r="EH90" s="131"/>
      <c r="EI90" s="131"/>
      <c r="EJ90" s="131"/>
      <c r="EK90" s="131"/>
      <c r="EL90" s="131"/>
      <c r="EM90" s="131"/>
      <c r="EN90" s="131"/>
      <c r="EO90" s="131"/>
      <c r="EP90" s="131"/>
      <c r="EQ90" s="131"/>
      <c r="ER90" s="131"/>
      <c r="ES90" s="131"/>
      <c r="ET90" s="131"/>
      <c r="EU90" s="131"/>
      <c r="EV90" s="131"/>
      <c r="EW90" s="131"/>
      <c r="EX90" s="131"/>
      <c r="EY90" s="131"/>
      <c r="EZ90" s="131"/>
      <c r="FA90" s="131"/>
      <c r="FB90" s="131"/>
      <c r="FC90" s="131"/>
      <c r="FD90" s="131"/>
      <c r="FE90" s="131"/>
      <c r="FF90" s="131"/>
      <c r="FG90" s="131"/>
      <c r="FH90" s="131"/>
      <c r="FI90" s="131"/>
      <c r="FJ90" s="131"/>
      <c r="FK90" s="131"/>
      <c r="FL90" s="131"/>
      <c r="FM90" s="131"/>
      <c r="FN90" s="131"/>
      <c r="FO90" s="131"/>
      <c r="FP90" s="131"/>
      <c r="FQ90" s="131"/>
      <c r="FR90" s="131"/>
      <c r="FS90" s="131"/>
      <c r="FT90" s="131"/>
      <c r="FU90" s="131"/>
      <c r="FV90" s="131"/>
      <c r="FW90" s="131"/>
      <c r="FX90" s="131"/>
      <c r="FY90" s="131"/>
      <c r="FZ90" s="131"/>
      <c r="GA90" s="131"/>
      <c r="GB90" s="131"/>
      <c r="GC90" s="131"/>
      <c r="GD90" s="131"/>
      <c r="GE90" s="131"/>
      <c r="GF90" s="131"/>
      <c r="GG90" s="131"/>
      <c r="GH90" s="131"/>
      <c r="GI90" s="131"/>
      <c r="GJ90" s="131"/>
      <c r="GK90" s="131"/>
      <c r="GL90" s="131"/>
      <c r="GM90" s="131"/>
      <c r="GN90" s="131"/>
      <c r="GO90" s="131"/>
      <c r="GP90" s="131"/>
      <c r="GQ90" s="131"/>
      <c r="GR90" s="131"/>
      <c r="GS90" s="131"/>
      <c r="GT90" s="131"/>
      <c r="GU90" s="131"/>
      <c r="GV90" s="131"/>
      <c r="GW90" s="131"/>
      <c r="GX90" s="131"/>
      <c r="GY90" s="131"/>
      <c r="GZ90" s="131"/>
      <c r="HA90" s="131"/>
      <c r="HB90" s="131"/>
      <c r="HC90" s="131"/>
      <c r="HD90" s="131"/>
      <c r="HE90" s="131"/>
      <c r="HF90" s="131"/>
      <c r="HG90" s="131"/>
      <c r="HH90" s="131"/>
      <c r="HI90" s="131"/>
      <c r="HJ90" s="131"/>
      <c r="HK90" s="131"/>
      <c r="HL90" s="131"/>
      <c r="HO90" s="131"/>
      <c r="HP90" s="131"/>
      <c r="HQ90" s="131"/>
      <c r="HR90" s="131"/>
    </row>
    <row r="91" spans="1:226" ht="15" thickBot="1" x14ac:dyDescent="0.4">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c r="Z91" s="131"/>
      <c r="AA91" s="131"/>
      <c r="AB91" s="131"/>
      <c r="AC91" s="131"/>
      <c r="AD91" s="131"/>
      <c r="AE91" s="131"/>
      <c r="AF91" s="131"/>
      <c r="AG91" s="131"/>
      <c r="AH91" s="131"/>
      <c r="AI91" s="131"/>
      <c r="AJ91" s="131"/>
      <c r="AK91" s="131"/>
      <c r="AL91" s="131"/>
      <c r="AM91" s="131"/>
      <c r="AN91" s="131"/>
      <c r="AO91" s="131"/>
      <c r="AP91" s="131"/>
      <c r="AQ91" s="131"/>
      <c r="AR91" s="131"/>
      <c r="AS91" s="131"/>
      <c r="AT91" s="131"/>
      <c r="AU91" s="131"/>
      <c r="AV91" s="131"/>
      <c r="AW91" s="131"/>
      <c r="AX91" s="131"/>
      <c r="AY91" s="131"/>
      <c r="AZ91" s="131"/>
      <c r="BA91" s="131"/>
      <c r="BB91" s="131"/>
      <c r="BC91" s="131"/>
      <c r="BD91" s="131"/>
      <c r="BE91" s="131"/>
      <c r="BF91" s="131"/>
      <c r="BG91" s="131"/>
      <c r="BH91" s="131"/>
      <c r="BI91" s="131"/>
      <c r="BJ91" s="131"/>
      <c r="BK91" s="131"/>
      <c r="BL91" s="131"/>
      <c r="BM91" s="131"/>
      <c r="BN91" s="131"/>
      <c r="BO91" s="131"/>
      <c r="BP91" s="131"/>
      <c r="BQ91" s="131"/>
      <c r="BR91" s="131"/>
      <c r="BS91" s="131"/>
      <c r="BT91" s="131"/>
      <c r="BU91" s="131"/>
      <c r="BV91" s="131"/>
      <c r="BW91" s="131"/>
      <c r="BX91" s="131"/>
      <c r="BY91" s="131"/>
      <c r="BZ91" s="131"/>
      <c r="CA91" s="131"/>
      <c r="CB91" s="131"/>
      <c r="CC91" s="131"/>
      <c r="CD91" s="131"/>
      <c r="CE91" s="131"/>
      <c r="CF91" s="131"/>
      <c r="CG91" s="131"/>
      <c r="CH91" s="131"/>
      <c r="CI91" s="131"/>
      <c r="CJ91" s="131"/>
      <c r="CK91" s="131"/>
      <c r="CL91" s="131"/>
      <c r="CM91" s="131"/>
      <c r="CN91" s="131"/>
      <c r="CO91" s="131"/>
      <c r="CP91" s="131"/>
      <c r="CQ91" s="131"/>
      <c r="CR91" s="131"/>
      <c r="CS91" s="131"/>
      <c r="CT91" s="131"/>
      <c r="CU91" s="131"/>
      <c r="CV91" s="131"/>
      <c r="CW91" s="131"/>
      <c r="CX91" s="131"/>
      <c r="CY91" s="131"/>
      <c r="CZ91" s="131"/>
      <c r="DA91" s="131"/>
      <c r="DB91" s="131"/>
      <c r="DC91" s="131"/>
      <c r="DD91" s="131"/>
      <c r="DE91" s="131"/>
      <c r="DF91" s="131"/>
      <c r="DG91" s="131"/>
      <c r="DH91" s="131"/>
      <c r="DI91" s="131"/>
      <c r="DJ91" s="131"/>
      <c r="DK91" s="131"/>
      <c r="DL91" s="131"/>
      <c r="DM91" s="131"/>
      <c r="DN91" s="131"/>
      <c r="DO91" s="131"/>
      <c r="DP91" s="131"/>
      <c r="DQ91" s="131"/>
      <c r="DR91" s="131"/>
      <c r="DS91" s="131"/>
      <c r="DT91" s="131"/>
      <c r="DU91" s="131"/>
      <c r="DV91" s="131"/>
      <c r="DW91" s="131"/>
      <c r="DX91" s="131"/>
      <c r="DY91" s="131"/>
      <c r="DZ91" s="131"/>
      <c r="EA91" s="131"/>
      <c r="EB91" s="131"/>
      <c r="EC91" s="131"/>
      <c r="ED91" s="131"/>
      <c r="EE91" s="131"/>
      <c r="EF91" s="131"/>
      <c r="EG91" s="131"/>
      <c r="EH91" s="131"/>
      <c r="EI91" s="131"/>
      <c r="EJ91" s="131"/>
      <c r="EK91" s="131"/>
      <c r="EL91" s="131"/>
      <c r="EM91" s="131"/>
      <c r="EN91" s="131"/>
      <c r="EO91" s="131"/>
      <c r="EP91" s="131"/>
      <c r="EQ91" s="131"/>
      <c r="ER91" s="131"/>
      <c r="ES91" s="131"/>
      <c r="ET91" s="131"/>
      <c r="EU91" s="131"/>
      <c r="EV91" s="131"/>
      <c r="EW91" s="131"/>
      <c r="EX91" s="131"/>
      <c r="EY91" s="131"/>
      <c r="EZ91" s="131"/>
      <c r="FA91" s="131"/>
      <c r="FB91" s="131"/>
      <c r="FC91" s="131"/>
      <c r="FD91" s="131"/>
      <c r="FE91" s="131"/>
      <c r="FF91" s="131"/>
      <c r="FG91" s="131"/>
      <c r="FH91" s="131"/>
      <c r="FI91" s="131"/>
      <c r="FJ91" s="131"/>
      <c r="FK91" s="131"/>
      <c r="FL91" s="131"/>
      <c r="FM91" s="131"/>
      <c r="FN91" s="131"/>
      <c r="FO91" s="131"/>
      <c r="FP91" s="131"/>
      <c r="FQ91" s="131"/>
      <c r="FR91" s="131"/>
      <c r="FS91" s="131"/>
      <c r="FT91" s="131"/>
      <c r="FU91" s="131"/>
      <c r="FV91" s="131"/>
      <c r="FW91" s="131"/>
      <c r="FX91" s="131"/>
      <c r="FY91" s="131"/>
      <c r="FZ91" s="131"/>
      <c r="GA91" s="131"/>
      <c r="GB91" s="131"/>
      <c r="GC91" s="131"/>
      <c r="GD91" s="131"/>
      <c r="GE91" s="131"/>
      <c r="GF91" s="131"/>
      <c r="GG91" s="131"/>
      <c r="GH91" s="131"/>
      <c r="GI91" s="131"/>
      <c r="GJ91" s="131"/>
      <c r="GK91" s="131"/>
      <c r="GL91" s="131"/>
      <c r="GM91" s="131"/>
      <c r="GN91" s="131"/>
      <c r="GO91" s="131"/>
      <c r="GP91" s="131"/>
      <c r="GQ91" s="131"/>
      <c r="GR91" s="131"/>
      <c r="GS91" s="131"/>
      <c r="GT91" s="131"/>
      <c r="GU91" s="131"/>
      <c r="GV91" s="131"/>
      <c r="GW91" s="131"/>
      <c r="GX91" s="131"/>
      <c r="GY91" s="131"/>
      <c r="GZ91" s="131"/>
      <c r="HA91" s="131"/>
      <c r="HB91" s="131"/>
      <c r="HC91" s="131"/>
      <c r="HD91" s="131"/>
      <c r="HE91" s="131"/>
      <c r="HF91" s="131"/>
      <c r="HG91" s="131"/>
      <c r="HH91" s="131"/>
      <c r="HI91" s="131"/>
      <c r="HJ91" s="131"/>
      <c r="HK91" s="131"/>
      <c r="HL91" s="131"/>
      <c r="HO91" s="131"/>
      <c r="HP91" s="131"/>
      <c r="HQ91" s="131"/>
      <c r="HR91" s="131"/>
    </row>
    <row r="92" spans="1:226" ht="15" thickBot="1" x14ac:dyDescent="0.4">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131"/>
      <c r="AA92" s="131"/>
      <c r="AB92" s="131"/>
      <c r="AC92" s="131"/>
      <c r="AD92" s="131"/>
      <c r="AE92" s="131"/>
      <c r="AF92" s="131"/>
      <c r="AG92" s="131"/>
      <c r="AH92" s="131"/>
      <c r="AI92" s="131"/>
      <c r="AJ92" s="131"/>
      <c r="AK92" s="131"/>
      <c r="AL92" s="131"/>
      <c r="AM92" s="131"/>
      <c r="AN92" s="131"/>
      <c r="AO92" s="131"/>
      <c r="AP92" s="131"/>
      <c r="AQ92" s="131"/>
      <c r="AR92" s="131"/>
      <c r="AS92" s="131"/>
      <c r="AT92" s="131"/>
      <c r="AU92" s="131"/>
      <c r="AV92" s="131"/>
      <c r="AW92" s="131"/>
      <c r="AX92" s="131"/>
      <c r="AY92" s="131"/>
      <c r="AZ92" s="131"/>
      <c r="BA92" s="131"/>
      <c r="BB92" s="131"/>
      <c r="BC92" s="131"/>
      <c r="BD92" s="131"/>
      <c r="BE92" s="131"/>
      <c r="BF92" s="131"/>
      <c r="BG92" s="131"/>
      <c r="BH92" s="131"/>
      <c r="BI92" s="131"/>
      <c r="BJ92" s="131"/>
      <c r="BK92" s="131"/>
      <c r="BL92" s="131"/>
      <c r="BM92" s="131"/>
      <c r="BN92" s="131"/>
      <c r="BO92" s="131"/>
      <c r="BP92" s="131"/>
      <c r="BQ92" s="131"/>
      <c r="BR92" s="131"/>
      <c r="BS92" s="131"/>
      <c r="BT92" s="131"/>
      <c r="BU92" s="131"/>
      <c r="BV92" s="131"/>
      <c r="BW92" s="131"/>
      <c r="BX92" s="131"/>
      <c r="BY92" s="131"/>
      <c r="BZ92" s="131"/>
      <c r="CA92" s="131"/>
      <c r="CB92" s="131"/>
      <c r="CC92" s="131"/>
      <c r="CD92" s="131"/>
      <c r="CE92" s="131"/>
      <c r="CF92" s="131"/>
      <c r="CG92" s="131"/>
      <c r="CH92" s="131"/>
      <c r="CI92" s="131"/>
      <c r="CJ92" s="131"/>
      <c r="CK92" s="131"/>
      <c r="CL92" s="131"/>
      <c r="CM92" s="131"/>
      <c r="CN92" s="131"/>
      <c r="CO92" s="131"/>
      <c r="CP92" s="131"/>
      <c r="CQ92" s="131"/>
      <c r="CR92" s="131"/>
      <c r="CS92" s="131"/>
      <c r="CT92" s="131"/>
      <c r="CU92" s="131"/>
      <c r="CV92" s="131"/>
      <c r="CW92" s="131"/>
      <c r="CX92" s="131"/>
      <c r="CY92" s="131"/>
      <c r="CZ92" s="131"/>
      <c r="DA92" s="131"/>
      <c r="DB92" s="131"/>
      <c r="DC92" s="131"/>
      <c r="DD92" s="131"/>
      <c r="DE92" s="131"/>
      <c r="DF92" s="131"/>
      <c r="DG92" s="131"/>
      <c r="DH92" s="131"/>
      <c r="DI92" s="131"/>
      <c r="DJ92" s="131"/>
      <c r="DK92" s="131"/>
      <c r="DL92" s="131"/>
      <c r="DM92" s="131"/>
      <c r="DN92" s="131"/>
      <c r="DO92" s="131"/>
      <c r="DP92" s="131"/>
      <c r="DQ92" s="131"/>
      <c r="DR92" s="131"/>
      <c r="DS92" s="131"/>
      <c r="DT92" s="131"/>
      <c r="DU92" s="131"/>
      <c r="DV92" s="131"/>
      <c r="DW92" s="131"/>
      <c r="DX92" s="131"/>
      <c r="DY92" s="131"/>
      <c r="DZ92" s="131"/>
      <c r="EA92" s="131"/>
      <c r="EB92" s="131"/>
      <c r="EC92" s="131"/>
      <c r="ED92" s="131"/>
      <c r="EE92" s="131"/>
      <c r="EF92" s="131"/>
      <c r="EG92" s="131"/>
      <c r="EH92" s="131"/>
      <c r="EI92" s="131"/>
      <c r="EJ92" s="131"/>
      <c r="EK92" s="131"/>
      <c r="EL92" s="131"/>
      <c r="EM92" s="131"/>
      <c r="EN92" s="131"/>
      <c r="EO92" s="131"/>
      <c r="EP92" s="131"/>
      <c r="EQ92" s="131"/>
      <c r="ER92" s="131"/>
      <c r="ES92" s="131"/>
      <c r="ET92" s="131"/>
      <c r="EU92" s="131"/>
      <c r="EV92" s="131"/>
      <c r="EW92" s="131"/>
      <c r="EX92" s="131"/>
      <c r="EY92" s="131"/>
      <c r="EZ92" s="131"/>
      <c r="FA92" s="131"/>
      <c r="FB92" s="131"/>
      <c r="FC92" s="131"/>
      <c r="FD92" s="131"/>
      <c r="FE92" s="131"/>
      <c r="FF92" s="131"/>
      <c r="FG92" s="131"/>
      <c r="FH92" s="131"/>
      <c r="FI92" s="131"/>
      <c r="FJ92" s="131"/>
      <c r="FK92" s="131"/>
      <c r="FL92" s="131"/>
      <c r="FM92" s="131"/>
      <c r="FN92" s="131"/>
      <c r="FO92" s="131"/>
      <c r="FP92" s="131"/>
      <c r="FQ92" s="131"/>
      <c r="FR92" s="131"/>
      <c r="FS92" s="131"/>
      <c r="FT92" s="131"/>
      <c r="FU92" s="131"/>
      <c r="FV92" s="131"/>
      <c r="FW92" s="131"/>
      <c r="FX92" s="131"/>
      <c r="FY92" s="131"/>
      <c r="FZ92" s="131"/>
      <c r="GA92" s="131"/>
      <c r="GB92" s="131"/>
      <c r="GC92" s="131"/>
      <c r="GD92" s="131"/>
      <c r="GE92" s="131"/>
      <c r="GF92" s="131"/>
      <c r="GG92" s="131"/>
      <c r="GH92" s="131"/>
      <c r="GI92" s="131"/>
      <c r="GJ92" s="131"/>
      <c r="GK92" s="131"/>
      <c r="GL92" s="131"/>
      <c r="GM92" s="131"/>
      <c r="GN92" s="131"/>
      <c r="GO92" s="131"/>
      <c r="GP92" s="131"/>
      <c r="GQ92" s="131"/>
      <c r="GR92" s="131"/>
      <c r="GS92" s="131"/>
      <c r="GT92" s="131"/>
      <c r="GU92" s="131"/>
      <c r="GV92" s="131"/>
      <c r="GW92" s="131"/>
      <c r="GX92" s="131"/>
      <c r="GY92" s="131"/>
      <c r="GZ92" s="131"/>
      <c r="HA92" s="131"/>
      <c r="HB92" s="131"/>
      <c r="HC92" s="131"/>
      <c r="HD92" s="131"/>
      <c r="HE92" s="131"/>
      <c r="HF92" s="131"/>
      <c r="HG92" s="131"/>
      <c r="HH92" s="131"/>
      <c r="HI92" s="131"/>
      <c r="HJ92" s="131"/>
      <c r="HK92" s="131"/>
      <c r="HL92" s="131"/>
      <c r="HO92" s="131"/>
      <c r="HP92" s="131"/>
      <c r="HQ92" s="131"/>
      <c r="HR92" s="131"/>
    </row>
    <row r="93" spans="1:226" ht="15" thickBot="1" x14ac:dyDescent="0.4">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c r="Z93" s="131"/>
      <c r="AA93" s="131"/>
      <c r="AB93" s="131"/>
      <c r="AC93" s="131"/>
      <c r="AD93" s="131"/>
      <c r="AE93" s="131"/>
      <c r="AF93" s="131"/>
      <c r="AG93" s="131"/>
      <c r="AH93" s="131"/>
      <c r="AI93" s="131"/>
      <c r="AJ93" s="131"/>
      <c r="AK93" s="131"/>
      <c r="AL93" s="131"/>
      <c r="AM93" s="131"/>
      <c r="AN93" s="131"/>
      <c r="AO93" s="131"/>
      <c r="AP93" s="131"/>
      <c r="AQ93" s="131"/>
      <c r="AR93" s="131"/>
      <c r="AS93" s="131"/>
      <c r="AT93" s="131"/>
      <c r="AU93" s="131"/>
      <c r="AV93" s="131"/>
      <c r="AW93" s="131"/>
      <c r="AX93" s="131"/>
      <c r="AY93" s="131"/>
      <c r="AZ93" s="131"/>
      <c r="BA93" s="131"/>
      <c r="BB93" s="131"/>
      <c r="BC93" s="131"/>
      <c r="BD93" s="131"/>
      <c r="BE93" s="131"/>
      <c r="BF93" s="131"/>
      <c r="BG93" s="131"/>
      <c r="BH93" s="131"/>
      <c r="BI93" s="131"/>
      <c r="BJ93" s="131"/>
      <c r="BK93" s="131"/>
      <c r="BL93" s="131"/>
      <c r="BM93" s="131"/>
      <c r="BN93" s="131"/>
      <c r="BO93" s="131"/>
      <c r="BP93" s="131"/>
      <c r="BQ93" s="131"/>
      <c r="BR93" s="131"/>
      <c r="BS93" s="131"/>
      <c r="BT93" s="131"/>
      <c r="BU93" s="131"/>
      <c r="BV93" s="131"/>
      <c r="BW93" s="131"/>
      <c r="BX93" s="131"/>
      <c r="BY93" s="131"/>
      <c r="BZ93" s="131"/>
      <c r="CA93" s="131"/>
      <c r="CB93" s="131"/>
      <c r="CC93" s="131"/>
      <c r="CD93" s="131"/>
      <c r="CE93" s="131"/>
      <c r="CF93" s="131"/>
      <c r="CG93" s="131"/>
      <c r="CH93" s="131"/>
      <c r="CI93" s="131"/>
      <c r="CJ93" s="131"/>
      <c r="CK93" s="131"/>
      <c r="CL93" s="131"/>
      <c r="CM93" s="131"/>
      <c r="CN93" s="131"/>
      <c r="CO93" s="131"/>
      <c r="CP93" s="131"/>
      <c r="CQ93" s="131"/>
      <c r="CR93" s="131"/>
      <c r="CS93" s="131"/>
      <c r="CT93" s="131"/>
      <c r="CU93" s="131"/>
      <c r="CV93" s="131"/>
      <c r="CW93" s="131"/>
      <c r="CX93" s="131"/>
      <c r="CY93" s="131"/>
      <c r="CZ93" s="131"/>
      <c r="DA93" s="131"/>
      <c r="DB93" s="131"/>
      <c r="DC93" s="131"/>
      <c r="DD93" s="131"/>
      <c r="DE93" s="131"/>
      <c r="DF93" s="131"/>
      <c r="DG93" s="131"/>
      <c r="DH93" s="131"/>
      <c r="DI93" s="131"/>
      <c r="DJ93" s="131"/>
      <c r="DK93" s="131"/>
      <c r="DL93" s="131"/>
      <c r="DM93" s="131"/>
      <c r="DN93" s="131"/>
      <c r="DO93" s="131"/>
      <c r="DP93" s="131"/>
      <c r="DQ93" s="131"/>
      <c r="DR93" s="131"/>
      <c r="DS93" s="131"/>
      <c r="DT93" s="131"/>
      <c r="DU93" s="131"/>
      <c r="DV93" s="131"/>
      <c r="DW93" s="131"/>
      <c r="DX93" s="131"/>
      <c r="DY93" s="131"/>
      <c r="DZ93" s="131"/>
      <c r="EA93" s="131"/>
      <c r="EB93" s="131"/>
      <c r="EC93" s="131"/>
      <c r="ED93" s="131"/>
      <c r="EE93" s="131"/>
      <c r="EF93" s="131"/>
      <c r="EG93" s="131"/>
      <c r="EH93" s="131"/>
      <c r="EI93" s="131"/>
      <c r="EJ93" s="131"/>
      <c r="EK93" s="131"/>
      <c r="EL93" s="131"/>
      <c r="EM93" s="131"/>
      <c r="EN93" s="131"/>
      <c r="EO93" s="131"/>
      <c r="EP93" s="131"/>
      <c r="EQ93" s="131"/>
      <c r="ER93" s="131"/>
      <c r="ES93" s="131"/>
      <c r="ET93" s="131"/>
      <c r="EU93" s="131"/>
      <c r="EV93" s="131"/>
      <c r="EW93" s="131"/>
      <c r="EX93" s="131"/>
      <c r="EY93" s="131"/>
      <c r="EZ93" s="131"/>
      <c r="FA93" s="131"/>
      <c r="FB93" s="131"/>
      <c r="FC93" s="131"/>
      <c r="FD93" s="131"/>
      <c r="FE93" s="131"/>
      <c r="FF93" s="131"/>
      <c r="FG93" s="131"/>
      <c r="FH93" s="131"/>
      <c r="FI93" s="131"/>
      <c r="FJ93" s="131"/>
      <c r="FK93" s="131"/>
      <c r="FL93" s="131"/>
      <c r="FM93" s="131"/>
      <c r="FN93" s="131"/>
      <c r="FO93" s="131"/>
      <c r="FP93" s="131"/>
      <c r="FQ93" s="131"/>
      <c r="FR93" s="131"/>
      <c r="FS93" s="131"/>
      <c r="FT93" s="131"/>
      <c r="FU93" s="131"/>
      <c r="FV93" s="131"/>
      <c r="FW93" s="131"/>
      <c r="FX93" s="131"/>
      <c r="FY93" s="131"/>
      <c r="FZ93" s="131"/>
      <c r="GA93" s="131"/>
      <c r="GB93" s="131"/>
      <c r="GC93" s="131"/>
      <c r="GD93" s="131"/>
      <c r="GE93" s="131"/>
      <c r="GF93" s="131"/>
      <c r="GG93" s="131"/>
      <c r="GH93" s="131"/>
      <c r="GI93" s="131"/>
      <c r="GJ93" s="131"/>
      <c r="GK93" s="131"/>
      <c r="GL93" s="131"/>
      <c r="GM93" s="131"/>
      <c r="GN93" s="131"/>
      <c r="GO93" s="131"/>
      <c r="GP93" s="131"/>
      <c r="GQ93" s="131"/>
      <c r="GR93" s="131"/>
      <c r="GS93" s="131"/>
      <c r="GT93" s="131"/>
      <c r="GU93" s="131"/>
      <c r="GV93" s="131"/>
      <c r="GW93" s="131"/>
      <c r="GX93" s="131"/>
      <c r="GY93" s="131"/>
      <c r="GZ93" s="131"/>
      <c r="HA93" s="131"/>
      <c r="HB93" s="131"/>
      <c r="HC93" s="131"/>
      <c r="HD93" s="131"/>
      <c r="HE93" s="131"/>
      <c r="HF93" s="131"/>
      <c r="HG93" s="131"/>
      <c r="HH93" s="131"/>
      <c r="HI93" s="131"/>
      <c r="HJ93" s="131"/>
      <c r="HK93" s="131"/>
      <c r="HL93" s="131"/>
      <c r="HO93" s="131"/>
      <c r="HP93" s="131"/>
      <c r="HQ93" s="131"/>
      <c r="HR93" s="131"/>
    </row>
    <row r="94" spans="1:226" ht="15" thickBot="1" x14ac:dyDescent="0.4">
      <c r="A94" s="131"/>
      <c r="B94" s="131"/>
      <c r="C94" s="131"/>
      <c r="D94" s="131"/>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1"/>
      <c r="AQ94" s="131"/>
      <c r="AR94" s="131"/>
      <c r="AS94" s="131"/>
      <c r="AT94" s="131"/>
      <c r="AU94" s="131"/>
      <c r="AV94" s="131"/>
      <c r="AW94" s="131"/>
      <c r="AX94" s="131"/>
      <c r="AY94" s="131"/>
      <c r="AZ94" s="131"/>
      <c r="BA94" s="131"/>
      <c r="BB94" s="131"/>
      <c r="BC94" s="131"/>
      <c r="BD94" s="131"/>
      <c r="BE94" s="131"/>
      <c r="BF94" s="131"/>
      <c r="BG94" s="131"/>
      <c r="BH94" s="131"/>
      <c r="BI94" s="131"/>
      <c r="BJ94" s="131"/>
      <c r="BK94" s="131"/>
      <c r="BL94" s="131"/>
      <c r="BM94" s="131"/>
      <c r="BN94" s="131"/>
      <c r="BO94" s="131"/>
      <c r="BP94" s="131"/>
      <c r="BQ94" s="131"/>
      <c r="BR94" s="131"/>
      <c r="BS94" s="131"/>
      <c r="BT94" s="131"/>
      <c r="BU94" s="131"/>
      <c r="BV94" s="131"/>
      <c r="BW94" s="131"/>
      <c r="BX94" s="131"/>
      <c r="BY94" s="131"/>
      <c r="BZ94" s="131"/>
      <c r="CA94" s="131"/>
      <c r="CB94" s="131"/>
      <c r="CC94" s="131"/>
      <c r="CD94" s="131"/>
      <c r="CE94" s="131"/>
      <c r="CF94" s="131"/>
      <c r="CG94" s="131"/>
      <c r="CH94" s="131"/>
      <c r="CI94" s="131"/>
      <c r="CJ94" s="131"/>
      <c r="CK94" s="131"/>
      <c r="CL94" s="131"/>
      <c r="CM94" s="131"/>
      <c r="CN94" s="131"/>
      <c r="CO94" s="131"/>
      <c r="CP94" s="131"/>
      <c r="CQ94" s="131"/>
      <c r="CR94" s="131"/>
      <c r="CS94" s="131"/>
      <c r="CT94" s="131"/>
      <c r="CU94" s="131"/>
      <c r="CV94" s="131"/>
      <c r="CW94" s="131"/>
      <c r="CX94" s="131"/>
      <c r="CY94" s="131"/>
      <c r="CZ94" s="131"/>
      <c r="DA94" s="131"/>
      <c r="DB94" s="131"/>
      <c r="DC94" s="131"/>
      <c r="DD94" s="131"/>
      <c r="DE94" s="131"/>
      <c r="DF94" s="131"/>
      <c r="DG94" s="131"/>
      <c r="DH94" s="131"/>
      <c r="DI94" s="131"/>
      <c r="DJ94" s="131"/>
      <c r="DK94" s="131"/>
      <c r="DL94" s="131"/>
      <c r="DM94" s="131"/>
      <c r="DN94" s="131"/>
      <c r="DO94" s="131"/>
      <c r="DP94" s="131"/>
      <c r="DQ94" s="131"/>
      <c r="DR94" s="131"/>
      <c r="DS94" s="131"/>
      <c r="DT94" s="131"/>
      <c r="DU94" s="131"/>
      <c r="DV94" s="131"/>
      <c r="DW94" s="131"/>
      <c r="DX94" s="131"/>
      <c r="DY94" s="131"/>
      <c r="DZ94" s="131"/>
      <c r="EA94" s="131"/>
      <c r="EB94" s="131"/>
      <c r="EC94" s="131"/>
      <c r="ED94" s="131"/>
      <c r="EE94" s="131"/>
      <c r="EF94" s="131"/>
      <c r="EG94" s="131"/>
      <c r="EH94" s="131"/>
      <c r="EI94" s="131"/>
      <c r="EJ94" s="131"/>
      <c r="EK94" s="131"/>
      <c r="EL94" s="131"/>
      <c r="EM94" s="131"/>
      <c r="EN94" s="131"/>
      <c r="EO94" s="131"/>
      <c r="EP94" s="131"/>
      <c r="EQ94" s="131"/>
      <c r="ER94" s="131"/>
      <c r="ES94" s="131"/>
      <c r="ET94" s="131"/>
      <c r="EU94" s="131"/>
      <c r="EV94" s="131"/>
      <c r="EW94" s="131"/>
      <c r="EX94" s="131"/>
      <c r="EY94" s="131"/>
      <c r="EZ94" s="131"/>
      <c r="FA94" s="131"/>
      <c r="FB94" s="131"/>
      <c r="FC94" s="131"/>
      <c r="FD94" s="131"/>
      <c r="FE94" s="131"/>
      <c r="FF94" s="131"/>
      <c r="FG94" s="131"/>
      <c r="FH94" s="131"/>
      <c r="FI94" s="131"/>
      <c r="FJ94" s="131"/>
      <c r="FK94" s="131"/>
      <c r="FL94" s="131"/>
      <c r="FM94" s="131"/>
      <c r="FN94" s="131"/>
      <c r="FO94" s="131"/>
      <c r="FP94" s="131"/>
      <c r="FQ94" s="131"/>
      <c r="FR94" s="131"/>
      <c r="FS94" s="131"/>
      <c r="FT94" s="131"/>
      <c r="FU94" s="131"/>
      <c r="FV94" s="131"/>
      <c r="FW94" s="131"/>
      <c r="FX94" s="131"/>
      <c r="FY94" s="131"/>
      <c r="FZ94" s="131"/>
      <c r="GA94" s="131"/>
      <c r="GB94" s="131"/>
      <c r="GC94" s="131"/>
      <c r="GD94" s="131"/>
      <c r="GE94" s="131"/>
      <c r="GF94" s="131"/>
      <c r="GG94" s="131"/>
      <c r="GH94" s="131"/>
      <c r="GI94" s="131"/>
      <c r="GJ94" s="131"/>
      <c r="GK94" s="131"/>
      <c r="GL94" s="131"/>
      <c r="GM94" s="131"/>
      <c r="GN94" s="131"/>
      <c r="GO94" s="131"/>
      <c r="GP94" s="131"/>
      <c r="GQ94" s="131"/>
      <c r="GR94" s="131"/>
      <c r="GS94" s="131"/>
      <c r="GT94" s="131"/>
      <c r="GU94" s="131"/>
      <c r="GV94" s="131"/>
      <c r="GW94" s="131"/>
      <c r="GX94" s="131"/>
      <c r="GY94" s="131"/>
      <c r="GZ94" s="131"/>
      <c r="HA94" s="131"/>
      <c r="HB94" s="131"/>
      <c r="HC94" s="131"/>
      <c r="HD94" s="131"/>
      <c r="HE94" s="131"/>
      <c r="HF94" s="131"/>
      <c r="HG94" s="131"/>
      <c r="HH94" s="131"/>
      <c r="HI94" s="131"/>
      <c r="HJ94" s="131"/>
      <c r="HK94" s="131"/>
      <c r="HL94" s="131"/>
      <c r="HO94" s="131"/>
      <c r="HP94" s="131"/>
      <c r="HQ94" s="131"/>
      <c r="HR94" s="131"/>
    </row>
    <row r="95" spans="1:226" ht="15" thickBot="1" x14ac:dyDescent="0.4">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131"/>
      <c r="AV95" s="131"/>
      <c r="AW95" s="131"/>
      <c r="AX95" s="131"/>
      <c r="AY95" s="131"/>
      <c r="AZ95" s="131"/>
      <c r="BA95" s="131"/>
      <c r="BB95" s="131"/>
      <c r="BC95" s="131"/>
      <c r="BD95" s="131"/>
      <c r="BE95" s="131"/>
      <c r="BF95" s="131"/>
      <c r="BG95" s="131"/>
      <c r="BH95" s="131"/>
      <c r="BI95" s="131"/>
      <c r="BJ95" s="131"/>
      <c r="BK95" s="131"/>
      <c r="BL95" s="131"/>
      <c r="BM95" s="131"/>
      <c r="BN95" s="131"/>
      <c r="BO95" s="131"/>
      <c r="BP95" s="131"/>
      <c r="BQ95" s="131"/>
      <c r="BR95" s="131"/>
      <c r="BS95" s="131"/>
      <c r="BT95" s="131"/>
      <c r="BU95" s="131"/>
      <c r="BV95" s="131"/>
      <c r="BW95" s="131"/>
      <c r="BX95" s="131"/>
      <c r="BY95" s="131"/>
      <c r="BZ95" s="131"/>
      <c r="CA95" s="131"/>
      <c r="CB95" s="131"/>
      <c r="CC95" s="131"/>
      <c r="CD95" s="131"/>
      <c r="CE95" s="131"/>
      <c r="CF95" s="131"/>
      <c r="CG95" s="131"/>
      <c r="CH95" s="131"/>
      <c r="CI95" s="131"/>
      <c r="CJ95" s="131"/>
      <c r="CK95" s="131"/>
      <c r="CL95" s="131"/>
      <c r="CM95" s="131"/>
      <c r="CN95" s="131"/>
      <c r="CO95" s="131"/>
      <c r="CP95" s="131"/>
      <c r="CQ95" s="131"/>
      <c r="CR95" s="131"/>
      <c r="CS95" s="131"/>
      <c r="CT95" s="131"/>
      <c r="CU95" s="131"/>
      <c r="CV95" s="131"/>
      <c r="CW95" s="131"/>
      <c r="CX95" s="131"/>
      <c r="CY95" s="131"/>
      <c r="CZ95" s="131"/>
      <c r="DA95" s="131"/>
      <c r="DB95" s="131"/>
      <c r="DC95" s="131"/>
      <c r="DD95" s="131"/>
      <c r="DE95" s="131"/>
      <c r="DF95" s="131"/>
      <c r="DG95" s="131"/>
      <c r="DH95" s="131"/>
      <c r="DI95" s="131"/>
      <c r="DJ95" s="131"/>
      <c r="DK95" s="131"/>
      <c r="DL95" s="131"/>
      <c r="DM95" s="131"/>
      <c r="DN95" s="131"/>
      <c r="DO95" s="131"/>
      <c r="DP95" s="131"/>
      <c r="DQ95" s="131"/>
      <c r="DR95" s="131"/>
      <c r="DS95" s="131"/>
      <c r="DT95" s="131"/>
      <c r="DU95" s="131"/>
      <c r="DV95" s="131"/>
      <c r="DW95" s="131"/>
      <c r="DX95" s="131"/>
      <c r="DY95" s="131"/>
      <c r="DZ95" s="131"/>
      <c r="EA95" s="131"/>
      <c r="EB95" s="131"/>
      <c r="EC95" s="131"/>
      <c r="ED95" s="131"/>
      <c r="EE95" s="131"/>
      <c r="EF95" s="131"/>
      <c r="EG95" s="131"/>
      <c r="EH95" s="131"/>
      <c r="EI95" s="131"/>
      <c r="EJ95" s="131"/>
      <c r="EK95" s="131"/>
      <c r="EL95" s="131"/>
      <c r="EM95" s="131"/>
      <c r="EN95" s="131"/>
      <c r="EO95" s="131"/>
      <c r="EP95" s="131"/>
      <c r="EQ95" s="131"/>
      <c r="ER95" s="131"/>
      <c r="ES95" s="131"/>
      <c r="ET95" s="131"/>
      <c r="EU95" s="131"/>
      <c r="EV95" s="131"/>
      <c r="EW95" s="131"/>
      <c r="EX95" s="131"/>
      <c r="EY95" s="131"/>
      <c r="EZ95" s="131"/>
      <c r="FA95" s="131"/>
      <c r="FB95" s="131"/>
      <c r="FC95" s="131"/>
      <c r="FD95" s="131"/>
      <c r="FE95" s="131"/>
      <c r="FF95" s="131"/>
      <c r="FG95" s="131"/>
      <c r="FH95" s="131"/>
      <c r="FI95" s="131"/>
      <c r="FJ95" s="131"/>
      <c r="FK95" s="131"/>
      <c r="FL95" s="131"/>
      <c r="FM95" s="131"/>
      <c r="FN95" s="131"/>
      <c r="FO95" s="131"/>
      <c r="FP95" s="131"/>
      <c r="FQ95" s="131"/>
      <c r="FR95" s="131"/>
      <c r="FS95" s="131"/>
      <c r="FT95" s="131"/>
      <c r="FU95" s="131"/>
      <c r="FV95" s="131"/>
      <c r="FW95" s="131"/>
      <c r="FX95" s="131"/>
      <c r="FY95" s="131"/>
      <c r="FZ95" s="131"/>
      <c r="GA95" s="131"/>
      <c r="GB95" s="131"/>
      <c r="GC95" s="131"/>
      <c r="GD95" s="131"/>
      <c r="GE95" s="131"/>
      <c r="GF95" s="131"/>
      <c r="GG95" s="131"/>
      <c r="GH95" s="131"/>
      <c r="GI95" s="131"/>
      <c r="GJ95" s="131"/>
      <c r="GK95" s="131"/>
      <c r="GL95" s="131"/>
      <c r="GM95" s="131"/>
      <c r="GN95" s="131"/>
      <c r="GO95" s="131"/>
      <c r="GP95" s="131"/>
      <c r="GQ95" s="131"/>
      <c r="GR95" s="131"/>
      <c r="GS95" s="131"/>
      <c r="GT95" s="131"/>
      <c r="GU95" s="131"/>
      <c r="GV95" s="131"/>
      <c r="GW95" s="131"/>
      <c r="GX95" s="131"/>
      <c r="GY95" s="131"/>
      <c r="GZ95" s="131"/>
      <c r="HA95" s="131"/>
      <c r="HB95" s="131"/>
      <c r="HC95" s="131"/>
      <c r="HD95" s="131"/>
      <c r="HE95" s="131"/>
      <c r="HF95" s="131"/>
      <c r="HG95" s="131"/>
      <c r="HH95" s="131"/>
      <c r="HI95" s="131"/>
      <c r="HJ95" s="131"/>
      <c r="HK95" s="131"/>
      <c r="HL95" s="131"/>
      <c r="HO95" s="131"/>
      <c r="HP95" s="131"/>
      <c r="HQ95" s="131"/>
      <c r="HR95" s="131"/>
    </row>
    <row r="96" spans="1:226" ht="15" thickBot="1" x14ac:dyDescent="0.4">
      <c r="A96" s="131"/>
      <c r="B96" s="131"/>
      <c r="C96" s="131"/>
      <c r="D96" s="131"/>
      <c r="E96" s="131"/>
      <c r="F96" s="131"/>
      <c r="G96" s="131"/>
      <c r="H96" s="131"/>
      <c r="I96" s="131"/>
      <c r="J96" s="131"/>
      <c r="K96" s="131"/>
      <c r="L96" s="131"/>
      <c r="M96" s="131"/>
      <c r="N96" s="131"/>
      <c r="O96" s="131"/>
      <c r="P96" s="131"/>
      <c r="Q96" s="131"/>
      <c r="R96" s="131"/>
      <c r="S96" s="131"/>
      <c r="T96" s="131"/>
      <c r="U96" s="131"/>
      <c r="V96" s="131"/>
      <c r="W96" s="131"/>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131"/>
      <c r="AT96" s="131"/>
      <c r="AU96" s="131"/>
      <c r="AV96" s="131"/>
      <c r="AW96" s="131"/>
      <c r="AX96" s="131"/>
      <c r="AY96" s="131"/>
      <c r="AZ96" s="131"/>
      <c r="BA96" s="131"/>
      <c r="BB96" s="131"/>
      <c r="BC96" s="131"/>
      <c r="BD96" s="131"/>
      <c r="BE96" s="131"/>
      <c r="BF96" s="131"/>
      <c r="BG96" s="131"/>
      <c r="BH96" s="131"/>
      <c r="BI96" s="131"/>
      <c r="BJ96" s="131"/>
      <c r="BK96" s="131"/>
      <c r="BL96" s="131"/>
      <c r="BM96" s="131"/>
      <c r="BN96" s="131"/>
      <c r="BO96" s="131"/>
      <c r="BP96" s="131"/>
      <c r="BQ96" s="131"/>
      <c r="BR96" s="131"/>
      <c r="BS96" s="131"/>
      <c r="BT96" s="131"/>
      <c r="BU96" s="131"/>
      <c r="BV96" s="131"/>
      <c r="BW96" s="131"/>
      <c r="BX96" s="131"/>
      <c r="BY96" s="131"/>
      <c r="BZ96" s="131"/>
      <c r="CA96" s="131"/>
      <c r="CB96" s="131"/>
      <c r="CC96" s="131"/>
      <c r="CD96" s="131"/>
      <c r="CE96" s="131"/>
      <c r="CF96" s="131"/>
      <c r="CG96" s="131"/>
      <c r="CH96" s="131"/>
      <c r="CI96" s="131"/>
      <c r="CJ96" s="131"/>
      <c r="CK96" s="131"/>
      <c r="CL96" s="131"/>
      <c r="CM96" s="131"/>
      <c r="CN96" s="131"/>
      <c r="CO96" s="131"/>
      <c r="CP96" s="131"/>
      <c r="CQ96" s="131"/>
      <c r="CR96" s="131"/>
      <c r="CS96" s="131"/>
      <c r="CT96" s="131"/>
      <c r="CU96" s="131"/>
      <c r="CV96" s="131"/>
      <c r="CW96" s="131"/>
      <c r="CX96" s="131"/>
      <c r="CY96" s="131"/>
      <c r="CZ96" s="131"/>
      <c r="DA96" s="131"/>
      <c r="DB96" s="131"/>
      <c r="DC96" s="131"/>
      <c r="DD96" s="131"/>
      <c r="DE96" s="131"/>
      <c r="DF96" s="131"/>
      <c r="DG96" s="131"/>
      <c r="DH96" s="131"/>
      <c r="DI96" s="131"/>
      <c r="DJ96" s="131"/>
      <c r="DK96" s="131"/>
      <c r="DL96" s="131"/>
      <c r="DM96" s="131"/>
      <c r="DN96" s="131"/>
      <c r="DO96" s="131"/>
      <c r="DP96" s="131"/>
      <c r="DQ96" s="131"/>
      <c r="DR96" s="131"/>
      <c r="DS96" s="131"/>
      <c r="DT96" s="131"/>
      <c r="DU96" s="131"/>
      <c r="DV96" s="131"/>
      <c r="DW96" s="131"/>
      <c r="DX96" s="131"/>
      <c r="DY96" s="131"/>
      <c r="DZ96" s="131"/>
      <c r="EA96" s="131"/>
      <c r="EB96" s="131"/>
      <c r="EC96" s="131"/>
      <c r="ED96" s="131"/>
      <c r="EE96" s="131"/>
      <c r="EF96" s="131"/>
      <c r="EG96" s="131"/>
      <c r="EH96" s="131"/>
      <c r="EI96" s="131"/>
      <c r="EJ96" s="131"/>
      <c r="EK96" s="131"/>
      <c r="EL96" s="131"/>
      <c r="EM96" s="131"/>
      <c r="EN96" s="131"/>
      <c r="EO96" s="131"/>
      <c r="EP96" s="131"/>
      <c r="EQ96" s="131"/>
      <c r="ER96" s="131"/>
      <c r="ES96" s="131"/>
      <c r="ET96" s="131"/>
      <c r="EU96" s="131"/>
      <c r="EV96" s="131"/>
      <c r="EW96" s="131"/>
      <c r="EX96" s="131"/>
      <c r="EY96" s="131"/>
      <c r="EZ96" s="131"/>
      <c r="FA96" s="131"/>
      <c r="FB96" s="131"/>
      <c r="FC96" s="131"/>
      <c r="FD96" s="131"/>
      <c r="FE96" s="131"/>
      <c r="FF96" s="131"/>
      <c r="FG96" s="131"/>
      <c r="FH96" s="131"/>
      <c r="FI96" s="131"/>
      <c r="FJ96" s="131"/>
      <c r="FK96" s="131"/>
      <c r="FL96" s="131"/>
      <c r="FM96" s="131"/>
      <c r="FN96" s="131"/>
      <c r="FO96" s="131"/>
      <c r="FP96" s="131"/>
      <c r="FQ96" s="131"/>
      <c r="FR96" s="131"/>
      <c r="FS96" s="131"/>
      <c r="FT96" s="131"/>
      <c r="FU96" s="131"/>
      <c r="FV96" s="131"/>
      <c r="FW96" s="131"/>
      <c r="FX96" s="131"/>
      <c r="FY96" s="131"/>
      <c r="FZ96" s="131"/>
      <c r="GA96" s="131"/>
      <c r="GB96" s="131"/>
      <c r="GC96" s="131"/>
      <c r="GD96" s="131"/>
      <c r="GE96" s="131"/>
      <c r="GF96" s="131"/>
      <c r="GG96" s="131"/>
      <c r="GH96" s="131"/>
      <c r="GI96" s="131"/>
      <c r="GJ96" s="131"/>
      <c r="GK96" s="131"/>
      <c r="GL96" s="131"/>
      <c r="GM96" s="131"/>
      <c r="GN96" s="131"/>
      <c r="GO96" s="131"/>
      <c r="GP96" s="131"/>
      <c r="GQ96" s="131"/>
      <c r="GR96" s="131"/>
      <c r="GS96" s="131"/>
      <c r="GT96" s="131"/>
      <c r="GU96" s="131"/>
      <c r="GV96" s="131"/>
      <c r="GW96" s="131"/>
      <c r="GX96" s="131"/>
      <c r="GY96" s="131"/>
      <c r="GZ96" s="131"/>
      <c r="HA96" s="131"/>
      <c r="HB96" s="131"/>
      <c r="HC96" s="131"/>
      <c r="HD96" s="131"/>
      <c r="HE96" s="131"/>
      <c r="HF96" s="131"/>
      <c r="HG96" s="131"/>
      <c r="HH96" s="131"/>
      <c r="HI96" s="131"/>
      <c r="HJ96" s="131"/>
      <c r="HK96" s="131"/>
      <c r="HL96" s="131"/>
      <c r="HO96" s="131"/>
      <c r="HP96" s="131"/>
      <c r="HQ96" s="131"/>
      <c r="HR96" s="131"/>
    </row>
    <row r="97" spans="1:226" ht="15" thickBot="1" x14ac:dyDescent="0.4">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c r="Z97" s="131"/>
      <c r="AA97" s="131"/>
      <c r="AB97" s="131"/>
      <c r="AC97" s="131"/>
      <c r="AD97" s="131"/>
      <c r="AE97" s="131"/>
      <c r="AF97" s="131"/>
      <c r="AG97" s="131"/>
      <c r="AH97" s="131"/>
      <c r="AI97" s="131"/>
      <c r="AJ97" s="131"/>
      <c r="AK97" s="131"/>
      <c r="AL97" s="131"/>
      <c r="AM97" s="131"/>
      <c r="AN97" s="131"/>
      <c r="AO97" s="131"/>
      <c r="AP97" s="131"/>
      <c r="AQ97" s="131"/>
      <c r="AR97" s="131"/>
      <c r="AS97" s="131"/>
      <c r="AT97" s="131"/>
      <c r="AU97" s="131"/>
      <c r="AV97" s="131"/>
      <c r="AW97" s="131"/>
      <c r="AX97" s="131"/>
      <c r="AY97" s="131"/>
      <c r="AZ97" s="131"/>
      <c r="BA97" s="131"/>
      <c r="BB97" s="131"/>
      <c r="BC97" s="131"/>
      <c r="BD97" s="131"/>
      <c r="BE97" s="131"/>
      <c r="BF97" s="131"/>
      <c r="BG97" s="131"/>
      <c r="BH97" s="131"/>
      <c r="BI97" s="131"/>
      <c r="BJ97" s="131"/>
      <c r="BK97" s="131"/>
      <c r="BL97" s="131"/>
      <c r="BM97" s="131"/>
      <c r="BN97" s="131"/>
      <c r="BO97" s="131"/>
      <c r="BP97" s="131"/>
      <c r="BQ97" s="131"/>
      <c r="BR97" s="131"/>
      <c r="BS97" s="131"/>
      <c r="BT97" s="131"/>
      <c r="BU97" s="131"/>
      <c r="BV97" s="131"/>
      <c r="BW97" s="131"/>
      <c r="BX97" s="131"/>
      <c r="BY97" s="131"/>
      <c r="BZ97" s="131"/>
      <c r="CA97" s="131"/>
      <c r="CB97" s="131"/>
      <c r="CC97" s="131"/>
      <c r="CD97" s="131"/>
      <c r="CE97" s="131"/>
      <c r="CF97" s="131"/>
      <c r="CG97" s="131"/>
      <c r="CH97" s="131"/>
      <c r="CI97" s="131"/>
      <c r="CJ97" s="131"/>
      <c r="CK97" s="131"/>
      <c r="CL97" s="131"/>
      <c r="CM97" s="131"/>
      <c r="CN97" s="131"/>
      <c r="CO97" s="131"/>
      <c r="CP97" s="131"/>
      <c r="CQ97" s="131"/>
      <c r="CR97" s="131"/>
      <c r="CS97" s="131"/>
      <c r="CT97" s="131"/>
      <c r="CU97" s="131"/>
      <c r="CV97" s="131"/>
      <c r="CW97" s="131"/>
      <c r="CX97" s="131"/>
      <c r="CY97" s="131"/>
      <c r="CZ97" s="131"/>
      <c r="DA97" s="131"/>
      <c r="DB97" s="131"/>
      <c r="DC97" s="131"/>
      <c r="DD97" s="131"/>
      <c r="DE97" s="131"/>
      <c r="DF97" s="131"/>
      <c r="DG97" s="131"/>
      <c r="DH97" s="131"/>
      <c r="DI97" s="131"/>
      <c r="DJ97" s="131"/>
      <c r="DK97" s="131"/>
      <c r="DL97" s="131"/>
      <c r="DM97" s="131"/>
      <c r="DN97" s="131"/>
      <c r="DO97" s="131"/>
      <c r="DP97" s="131"/>
      <c r="DQ97" s="131"/>
      <c r="DR97" s="131"/>
      <c r="DS97" s="131"/>
      <c r="DT97" s="131"/>
      <c r="DU97" s="131"/>
      <c r="DV97" s="131"/>
      <c r="DW97" s="131"/>
      <c r="DX97" s="131"/>
      <c r="DY97" s="131"/>
      <c r="DZ97" s="131"/>
      <c r="EA97" s="131"/>
      <c r="EB97" s="131"/>
      <c r="EC97" s="131"/>
      <c r="ED97" s="131"/>
      <c r="EE97" s="131"/>
      <c r="EF97" s="131"/>
      <c r="EG97" s="131"/>
      <c r="EH97" s="131"/>
      <c r="EI97" s="131"/>
      <c r="EJ97" s="131"/>
      <c r="EK97" s="131"/>
      <c r="EL97" s="131"/>
      <c r="EM97" s="131"/>
      <c r="EN97" s="131"/>
      <c r="EO97" s="131"/>
      <c r="EP97" s="131"/>
      <c r="EQ97" s="131"/>
      <c r="ER97" s="131"/>
      <c r="ES97" s="131"/>
      <c r="ET97" s="131"/>
      <c r="EU97" s="131"/>
      <c r="EV97" s="131"/>
      <c r="EW97" s="131"/>
      <c r="EX97" s="131"/>
      <c r="EY97" s="131"/>
      <c r="EZ97" s="131"/>
      <c r="FA97" s="131"/>
      <c r="FB97" s="131"/>
      <c r="FC97" s="131"/>
      <c r="FD97" s="131"/>
      <c r="FE97" s="131"/>
      <c r="FF97" s="131"/>
      <c r="FG97" s="131"/>
      <c r="FH97" s="131"/>
      <c r="FI97" s="131"/>
      <c r="FJ97" s="131"/>
      <c r="FK97" s="131"/>
      <c r="FL97" s="131"/>
      <c r="FM97" s="131"/>
      <c r="FN97" s="131"/>
      <c r="FO97" s="131"/>
      <c r="FP97" s="131"/>
      <c r="FQ97" s="131"/>
      <c r="FR97" s="131"/>
      <c r="FS97" s="131"/>
      <c r="FT97" s="131"/>
      <c r="FU97" s="131"/>
      <c r="FV97" s="131"/>
      <c r="FW97" s="131"/>
      <c r="FX97" s="131"/>
      <c r="FY97" s="131"/>
      <c r="FZ97" s="131"/>
      <c r="GA97" s="131"/>
      <c r="GB97" s="131"/>
      <c r="GC97" s="131"/>
      <c r="GD97" s="131"/>
      <c r="GE97" s="131"/>
      <c r="GF97" s="131"/>
      <c r="GG97" s="131"/>
      <c r="GH97" s="131"/>
      <c r="GI97" s="131"/>
      <c r="GJ97" s="131"/>
      <c r="GK97" s="131"/>
      <c r="GL97" s="131"/>
      <c r="GM97" s="131"/>
      <c r="GN97" s="131"/>
      <c r="GO97" s="131"/>
      <c r="GP97" s="131"/>
      <c r="GQ97" s="131"/>
      <c r="GR97" s="131"/>
      <c r="GS97" s="131"/>
      <c r="GT97" s="131"/>
      <c r="GU97" s="131"/>
      <c r="GV97" s="131"/>
      <c r="GW97" s="131"/>
      <c r="GX97" s="131"/>
      <c r="GY97" s="131"/>
      <c r="GZ97" s="131"/>
      <c r="HA97" s="131"/>
      <c r="HB97" s="131"/>
      <c r="HC97" s="131"/>
      <c r="HD97" s="131"/>
      <c r="HE97" s="131"/>
      <c r="HF97" s="131"/>
      <c r="HG97" s="131"/>
      <c r="HH97" s="131"/>
      <c r="HI97" s="131"/>
      <c r="HJ97" s="131"/>
      <c r="HK97" s="131"/>
      <c r="HL97" s="131"/>
      <c r="HM97" s="131"/>
      <c r="HO97" s="131"/>
      <c r="HP97" s="131"/>
      <c r="HQ97" s="131"/>
      <c r="HR97" s="131"/>
    </row>
    <row r="98" spans="1:226" ht="15" thickBot="1" x14ac:dyDescent="0.4">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c r="Z98" s="131"/>
      <c r="AA98" s="131"/>
      <c r="AB98" s="131"/>
      <c r="AC98" s="131"/>
      <c r="AD98" s="131"/>
      <c r="AE98" s="131"/>
      <c r="AF98" s="131"/>
      <c r="AG98" s="131"/>
      <c r="AH98" s="131"/>
      <c r="AI98" s="131"/>
      <c r="AJ98" s="131"/>
      <c r="AK98" s="131"/>
      <c r="AL98" s="131"/>
      <c r="AM98" s="131"/>
      <c r="AN98" s="131"/>
      <c r="AO98" s="131"/>
      <c r="AP98" s="131"/>
      <c r="AQ98" s="131"/>
      <c r="AR98" s="131"/>
      <c r="AS98" s="131"/>
      <c r="AT98" s="131"/>
      <c r="AU98" s="131"/>
      <c r="AV98" s="131"/>
      <c r="AW98" s="131"/>
      <c r="AX98" s="131"/>
      <c r="AY98" s="131"/>
      <c r="AZ98" s="131"/>
      <c r="BA98" s="131"/>
      <c r="BB98" s="131"/>
      <c r="BC98" s="131"/>
      <c r="BD98" s="131"/>
      <c r="BE98" s="131"/>
      <c r="BF98" s="131"/>
      <c r="BG98" s="131"/>
      <c r="BH98" s="131"/>
      <c r="BI98" s="131"/>
      <c r="BJ98" s="131"/>
      <c r="BK98" s="131"/>
      <c r="BL98" s="131"/>
      <c r="BM98" s="131"/>
      <c r="BN98" s="131"/>
      <c r="BO98" s="131"/>
      <c r="BP98" s="131"/>
      <c r="BQ98" s="131"/>
      <c r="BR98" s="131"/>
      <c r="BS98" s="131"/>
      <c r="BT98" s="131"/>
      <c r="BU98" s="131"/>
      <c r="BV98" s="131"/>
      <c r="BW98" s="131"/>
      <c r="BX98" s="131"/>
      <c r="BY98" s="131"/>
      <c r="BZ98" s="131"/>
      <c r="CA98" s="131"/>
      <c r="CB98" s="131"/>
      <c r="CC98" s="131"/>
      <c r="CD98" s="131"/>
      <c r="CE98" s="131"/>
      <c r="CF98" s="131"/>
      <c r="CG98" s="131"/>
      <c r="CH98" s="131"/>
      <c r="CI98" s="131"/>
      <c r="CJ98" s="131"/>
      <c r="CK98" s="131"/>
      <c r="CL98" s="131"/>
      <c r="CM98" s="131"/>
      <c r="CN98" s="131"/>
      <c r="CO98" s="131"/>
      <c r="CP98" s="131"/>
      <c r="CQ98" s="131"/>
      <c r="CR98" s="131"/>
      <c r="CS98" s="131"/>
      <c r="CT98" s="131"/>
      <c r="CU98" s="131"/>
      <c r="CV98" s="131"/>
      <c r="CW98" s="131"/>
      <c r="CX98" s="131"/>
      <c r="CY98" s="131"/>
      <c r="CZ98" s="131"/>
      <c r="DA98" s="131"/>
      <c r="DB98" s="131"/>
      <c r="DC98" s="131"/>
      <c r="DD98" s="131"/>
      <c r="DE98" s="131"/>
      <c r="DF98" s="131"/>
      <c r="DG98" s="131"/>
      <c r="DH98" s="131"/>
      <c r="DI98" s="131"/>
      <c r="DJ98" s="131"/>
      <c r="DK98" s="131"/>
      <c r="DL98" s="131"/>
      <c r="DM98" s="131"/>
      <c r="DN98" s="131"/>
      <c r="DO98" s="131"/>
      <c r="DP98" s="131"/>
      <c r="DQ98" s="131"/>
      <c r="DR98" s="131"/>
      <c r="DS98" s="131"/>
      <c r="DT98" s="131"/>
      <c r="DU98" s="131"/>
      <c r="DV98" s="131"/>
      <c r="DW98" s="131"/>
      <c r="DX98" s="131"/>
      <c r="DY98" s="131"/>
      <c r="DZ98" s="131"/>
      <c r="EA98" s="131"/>
      <c r="EB98" s="131"/>
      <c r="EC98" s="131"/>
      <c r="ED98" s="131"/>
      <c r="EE98" s="131"/>
      <c r="EF98" s="131"/>
      <c r="EG98" s="131"/>
      <c r="EH98" s="131"/>
      <c r="EI98" s="131"/>
      <c r="EJ98" s="131"/>
      <c r="EK98" s="131"/>
      <c r="EL98" s="131"/>
      <c r="EM98" s="131"/>
      <c r="EN98" s="131"/>
      <c r="EO98" s="131"/>
      <c r="EP98" s="131"/>
      <c r="EQ98" s="131"/>
      <c r="ER98" s="131"/>
      <c r="ES98" s="131"/>
      <c r="ET98" s="131"/>
      <c r="EU98" s="131"/>
      <c r="EV98" s="131"/>
      <c r="EW98" s="131"/>
      <c r="EX98" s="131"/>
      <c r="EY98" s="131"/>
      <c r="EZ98" s="131"/>
      <c r="FA98" s="131"/>
      <c r="FB98" s="131"/>
      <c r="FC98" s="131"/>
      <c r="FD98" s="131"/>
      <c r="FE98" s="131"/>
      <c r="FF98" s="131"/>
      <c r="FG98" s="131"/>
      <c r="FH98" s="131"/>
      <c r="FI98" s="131"/>
      <c r="FJ98" s="131"/>
      <c r="FK98" s="131"/>
      <c r="FL98" s="131"/>
      <c r="FM98" s="131"/>
      <c r="FN98" s="131"/>
      <c r="FO98" s="131"/>
      <c r="FP98" s="131"/>
      <c r="FQ98" s="131"/>
      <c r="FR98" s="131"/>
      <c r="FS98" s="131"/>
      <c r="FT98" s="131"/>
      <c r="FU98" s="131"/>
      <c r="FV98" s="131"/>
      <c r="FW98" s="131"/>
      <c r="FX98" s="131"/>
      <c r="FY98" s="131"/>
      <c r="FZ98" s="131"/>
      <c r="GA98" s="131"/>
      <c r="GB98" s="131"/>
      <c r="GC98" s="131"/>
      <c r="GD98" s="131"/>
      <c r="GE98" s="131"/>
      <c r="GF98" s="131"/>
      <c r="GG98" s="131"/>
      <c r="GH98" s="131"/>
      <c r="GI98" s="131"/>
      <c r="GJ98" s="131"/>
      <c r="GK98" s="131"/>
      <c r="GL98" s="131"/>
      <c r="GM98" s="131"/>
      <c r="GN98" s="131"/>
      <c r="GO98" s="131"/>
      <c r="GP98" s="131"/>
      <c r="GQ98" s="131"/>
      <c r="GR98" s="131"/>
      <c r="GS98" s="131"/>
      <c r="GT98" s="131"/>
      <c r="GU98" s="131"/>
      <c r="GV98" s="131"/>
      <c r="GW98" s="131"/>
      <c r="GX98" s="131"/>
      <c r="GY98" s="131"/>
      <c r="GZ98" s="131"/>
      <c r="HA98" s="131"/>
      <c r="HB98" s="131"/>
      <c r="HC98" s="131"/>
      <c r="HD98" s="131"/>
      <c r="HE98" s="131"/>
      <c r="HF98" s="131"/>
      <c r="HG98" s="131"/>
      <c r="HH98" s="131"/>
      <c r="HI98" s="131"/>
      <c r="HJ98" s="131"/>
      <c r="HK98" s="131"/>
      <c r="HL98" s="131"/>
      <c r="HM98" s="131"/>
      <c r="HO98" s="131"/>
      <c r="HP98" s="131"/>
      <c r="HQ98" s="131"/>
      <c r="HR98" s="131"/>
    </row>
    <row r="99" spans="1:226" ht="15" thickBot="1" x14ac:dyDescent="0.4">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c r="Z99" s="131"/>
      <c r="AA99" s="131"/>
      <c r="AB99" s="131"/>
      <c r="AC99" s="131"/>
      <c r="AD99" s="131"/>
      <c r="AE99" s="131"/>
      <c r="AF99" s="131"/>
      <c r="AG99" s="131"/>
      <c r="AH99" s="131"/>
      <c r="AI99" s="131"/>
      <c r="AJ99" s="131"/>
      <c r="AK99" s="131"/>
      <c r="AL99" s="131"/>
      <c r="AM99" s="131"/>
      <c r="AN99" s="131"/>
      <c r="AO99" s="131"/>
      <c r="AP99" s="131"/>
      <c r="AQ99" s="131"/>
      <c r="AR99" s="131"/>
      <c r="AS99" s="131"/>
      <c r="AT99" s="131"/>
      <c r="AU99" s="131"/>
      <c r="AV99" s="131"/>
      <c r="AW99" s="131"/>
      <c r="AX99" s="131"/>
      <c r="AY99" s="131"/>
      <c r="AZ99" s="131"/>
      <c r="BA99" s="131"/>
      <c r="BB99" s="131"/>
      <c r="BC99" s="131"/>
      <c r="BD99" s="131"/>
      <c r="BE99" s="131"/>
      <c r="BF99" s="131"/>
      <c r="BG99" s="131"/>
      <c r="BH99" s="131"/>
      <c r="BI99" s="131"/>
      <c r="BJ99" s="131"/>
      <c r="BK99" s="131"/>
      <c r="BL99" s="131"/>
      <c r="BM99" s="131"/>
      <c r="BN99" s="131"/>
      <c r="BO99" s="131"/>
      <c r="BP99" s="131"/>
      <c r="BQ99" s="131"/>
      <c r="BR99" s="131"/>
      <c r="BS99" s="131"/>
      <c r="BT99" s="131"/>
      <c r="BU99" s="131"/>
      <c r="BV99" s="131"/>
      <c r="BW99" s="131"/>
      <c r="BX99" s="131"/>
      <c r="BY99" s="131"/>
      <c r="BZ99" s="131"/>
      <c r="CA99" s="131"/>
      <c r="CB99" s="131"/>
      <c r="CC99" s="131"/>
      <c r="CD99" s="131"/>
      <c r="CE99" s="131"/>
      <c r="CF99" s="131"/>
      <c r="CG99" s="131"/>
      <c r="CH99" s="131"/>
      <c r="CI99" s="131"/>
      <c r="CJ99" s="131"/>
      <c r="CK99" s="131"/>
      <c r="CL99" s="131"/>
      <c r="CM99" s="131"/>
      <c r="CN99" s="131"/>
      <c r="CO99" s="131"/>
      <c r="CP99" s="131"/>
      <c r="CQ99" s="131"/>
      <c r="CR99" s="131"/>
      <c r="CS99" s="131"/>
      <c r="CT99" s="131"/>
      <c r="CU99" s="131"/>
      <c r="CV99" s="131"/>
      <c r="CW99" s="131"/>
      <c r="CX99" s="131"/>
      <c r="CY99" s="131"/>
      <c r="CZ99" s="131"/>
      <c r="DA99" s="131"/>
      <c r="DB99" s="131"/>
      <c r="DC99" s="131"/>
      <c r="DD99" s="131"/>
      <c r="DE99" s="131"/>
      <c r="DF99" s="131"/>
      <c r="DG99" s="131"/>
      <c r="DH99" s="131"/>
      <c r="DI99" s="131"/>
      <c r="DJ99" s="131"/>
      <c r="DK99" s="131"/>
      <c r="DL99" s="131"/>
      <c r="DM99" s="131"/>
      <c r="DN99" s="131"/>
      <c r="DO99" s="131"/>
      <c r="DP99" s="131"/>
      <c r="DQ99" s="131"/>
      <c r="DR99" s="131"/>
      <c r="DS99" s="131"/>
      <c r="DT99" s="131"/>
      <c r="DU99" s="131"/>
      <c r="DV99" s="131"/>
      <c r="DW99" s="131"/>
      <c r="DX99" s="131"/>
      <c r="DY99" s="131"/>
      <c r="DZ99" s="131"/>
      <c r="EA99" s="131"/>
      <c r="EB99" s="131"/>
      <c r="EC99" s="131"/>
      <c r="ED99" s="131"/>
      <c r="EE99" s="131"/>
      <c r="EF99" s="131"/>
      <c r="EG99" s="131"/>
      <c r="EH99" s="131"/>
      <c r="EI99" s="131"/>
      <c r="EJ99" s="131"/>
      <c r="EK99" s="131"/>
      <c r="EL99" s="131"/>
      <c r="EM99" s="131"/>
      <c r="EN99" s="131"/>
      <c r="EO99" s="131"/>
      <c r="EP99" s="131"/>
      <c r="EQ99" s="131"/>
      <c r="ER99" s="131"/>
      <c r="ES99" s="131"/>
      <c r="ET99" s="131"/>
      <c r="EU99" s="131"/>
      <c r="EV99" s="131"/>
      <c r="EW99" s="131"/>
      <c r="EX99" s="131"/>
      <c r="EY99" s="131"/>
      <c r="EZ99" s="131"/>
      <c r="FA99" s="131"/>
      <c r="FB99" s="131"/>
      <c r="FC99" s="131"/>
      <c r="FD99" s="131"/>
      <c r="FE99" s="131"/>
      <c r="FF99" s="131"/>
      <c r="FG99" s="131"/>
      <c r="FH99" s="131"/>
      <c r="FI99" s="131"/>
      <c r="FJ99" s="131"/>
      <c r="FK99" s="131"/>
      <c r="FL99" s="131"/>
      <c r="FM99" s="131"/>
      <c r="FN99" s="131"/>
      <c r="FO99" s="131"/>
      <c r="FP99" s="131"/>
      <c r="FQ99" s="131"/>
      <c r="FR99" s="131"/>
      <c r="FS99" s="131"/>
      <c r="FT99" s="131"/>
      <c r="FU99" s="131"/>
      <c r="FV99" s="131"/>
      <c r="FW99" s="131"/>
      <c r="FX99" s="131"/>
      <c r="FY99" s="131"/>
      <c r="FZ99" s="131"/>
      <c r="GA99" s="131"/>
      <c r="GB99" s="131"/>
      <c r="GC99" s="131"/>
      <c r="GD99" s="131"/>
      <c r="GE99" s="131"/>
      <c r="GF99" s="131"/>
      <c r="GG99" s="131"/>
      <c r="GH99" s="131"/>
      <c r="GI99" s="131"/>
      <c r="GJ99" s="131"/>
      <c r="GK99" s="131"/>
      <c r="GL99" s="131"/>
      <c r="GM99" s="131"/>
      <c r="GN99" s="131"/>
      <c r="GO99" s="131"/>
      <c r="GP99" s="131"/>
      <c r="GQ99" s="131"/>
      <c r="GR99" s="131"/>
      <c r="GS99" s="131"/>
      <c r="GT99" s="131"/>
      <c r="GU99" s="131"/>
      <c r="GV99" s="131"/>
      <c r="GW99" s="131"/>
      <c r="GX99" s="131"/>
      <c r="GY99" s="131"/>
      <c r="GZ99" s="131"/>
      <c r="HA99" s="131"/>
      <c r="HB99" s="131"/>
      <c r="HC99" s="131"/>
      <c r="HD99" s="131"/>
      <c r="HE99" s="131"/>
      <c r="HF99" s="131"/>
      <c r="HG99" s="131"/>
      <c r="HH99" s="131"/>
      <c r="HI99" s="131"/>
      <c r="HJ99" s="131"/>
      <c r="HK99" s="131"/>
      <c r="HL99" s="131"/>
      <c r="HM99" s="131"/>
      <c r="HO99" s="131"/>
      <c r="HP99" s="131"/>
      <c r="HQ99" s="131"/>
      <c r="HR99" s="131"/>
    </row>
    <row r="100" spans="1:226" ht="15" thickBot="1" x14ac:dyDescent="0.4">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c r="Z100" s="131"/>
      <c r="AA100" s="131"/>
      <c r="AB100" s="131"/>
      <c r="AC100" s="131"/>
      <c r="AD100" s="131"/>
      <c r="AE100" s="131"/>
      <c r="AF100" s="131"/>
      <c r="AG100" s="131"/>
      <c r="AH100" s="131"/>
      <c r="AI100" s="131"/>
      <c r="AJ100" s="131"/>
      <c r="AK100" s="131"/>
      <c r="AL100" s="131"/>
      <c r="AM100" s="131"/>
      <c r="AN100" s="131"/>
      <c r="AO100" s="131"/>
      <c r="AP100" s="131"/>
      <c r="AQ100" s="131"/>
      <c r="AR100" s="131"/>
      <c r="AS100" s="131"/>
      <c r="AT100" s="131"/>
      <c r="AU100" s="131"/>
      <c r="AV100" s="131"/>
      <c r="AW100" s="131"/>
      <c r="AX100" s="131"/>
      <c r="AY100" s="131"/>
      <c r="AZ100" s="131"/>
      <c r="BA100" s="131"/>
      <c r="BB100" s="131"/>
      <c r="BC100" s="131"/>
      <c r="BD100" s="131"/>
      <c r="BE100" s="131"/>
      <c r="BF100" s="131"/>
      <c r="BG100" s="131"/>
      <c r="BH100" s="131"/>
      <c r="BI100" s="131"/>
      <c r="BJ100" s="131"/>
      <c r="BK100" s="131"/>
      <c r="BL100" s="131"/>
      <c r="BM100" s="131"/>
      <c r="BN100" s="131"/>
      <c r="BO100" s="131"/>
      <c r="BP100" s="131"/>
      <c r="BQ100" s="131"/>
      <c r="BR100" s="131"/>
      <c r="BS100" s="131"/>
      <c r="BT100" s="131"/>
      <c r="BU100" s="131"/>
      <c r="BV100" s="131"/>
      <c r="BW100" s="131"/>
      <c r="BX100" s="131"/>
      <c r="BY100" s="131"/>
      <c r="BZ100" s="131"/>
      <c r="CA100" s="131"/>
      <c r="CB100" s="131"/>
      <c r="CC100" s="131"/>
      <c r="CD100" s="131"/>
      <c r="CE100" s="131"/>
      <c r="CF100" s="131"/>
      <c r="CG100" s="131"/>
      <c r="CH100" s="131"/>
      <c r="CI100" s="131"/>
      <c r="CJ100" s="131"/>
      <c r="CK100" s="131"/>
      <c r="CL100" s="131"/>
      <c r="CM100" s="131"/>
      <c r="CN100" s="131"/>
      <c r="CO100" s="131"/>
      <c r="CP100" s="131"/>
      <c r="CQ100" s="131"/>
      <c r="CR100" s="131"/>
      <c r="CS100" s="131"/>
      <c r="CT100" s="131"/>
      <c r="CU100" s="131"/>
      <c r="CV100" s="131"/>
      <c r="CW100" s="131"/>
      <c r="CX100" s="131"/>
      <c r="CY100" s="131"/>
      <c r="CZ100" s="131"/>
      <c r="DA100" s="131"/>
      <c r="DB100" s="131"/>
      <c r="DC100" s="131"/>
      <c r="DD100" s="131"/>
      <c r="DE100" s="131"/>
      <c r="DF100" s="131"/>
      <c r="DG100" s="131"/>
      <c r="DH100" s="131"/>
      <c r="DI100" s="131"/>
      <c r="DJ100" s="131"/>
      <c r="DK100" s="131"/>
      <c r="DL100" s="131"/>
      <c r="DM100" s="131"/>
      <c r="DN100" s="131"/>
      <c r="DO100" s="131"/>
      <c r="DP100" s="131"/>
      <c r="DQ100" s="131"/>
      <c r="DR100" s="131"/>
      <c r="DS100" s="131"/>
      <c r="DT100" s="131"/>
      <c r="DU100" s="131"/>
      <c r="DV100" s="131"/>
      <c r="DW100" s="131"/>
      <c r="DX100" s="131"/>
      <c r="DY100" s="131"/>
      <c r="DZ100" s="131"/>
      <c r="EA100" s="131"/>
      <c r="EB100" s="131"/>
      <c r="EC100" s="131"/>
      <c r="ED100" s="131"/>
      <c r="EE100" s="131"/>
      <c r="EF100" s="131"/>
      <c r="EG100" s="131"/>
      <c r="EH100" s="131"/>
      <c r="EI100" s="131"/>
      <c r="EJ100" s="131"/>
      <c r="EK100" s="131"/>
      <c r="EL100" s="131"/>
      <c r="EM100" s="131"/>
      <c r="EN100" s="131"/>
      <c r="EO100" s="131"/>
      <c r="EP100" s="131"/>
      <c r="EQ100" s="131"/>
      <c r="ER100" s="131"/>
      <c r="ES100" s="131"/>
      <c r="ET100" s="131"/>
      <c r="EU100" s="131"/>
      <c r="EV100" s="131"/>
      <c r="EW100" s="131"/>
      <c r="EX100" s="131"/>
      <c r="EY100" s="131"/>
      <c r="EZ100" s="131"/>
      <c r="FA100" s="131"/>
      <c r="FB100" s="131"/>
      <c r="FC100" s="131"/>
      <c r="FD100" s="131"/>
      <c r="FE100" s="131"/>
      <c r="FF100" s="131"/>
      <c r="FG100" s="131"/>
      <c r="FH100" s="131"/>
      <c r="FI100" s="131"/>
      <c r="FJ100" s="131"/>
      <c r="FK100" s="131"/>
      <c r="FL100" s="131"/>
      <c r="FM100" s="131"/>
      <c r="FN100" s="131"/>
      <c r="FO100" s="131"/>
      <c r="FP100" s="131"/>
      <c r="FQ100" s="131"/>
      <c r="FR100" s="131"/>
      <c r="FS100" s="131"/>
      <c r="FT100" s="131"/>
      <c r="FU100" s="131"/>
      <c r="FV100" s="131"/>
      <c r="FW100" s="131"/>
      <c r="FX100" s="131"/>
      <c r="FY100" s="131"/>
      <c r="FZ100" s="131"/>
      <c r="GA100" s="131"/>
      <c r="GB100" s="131"/>
      <c r="GC100" s="131"/>
      <c r="GD100" s="131"/>
      <c r="GE100" s="131"/>
      <c r="GF100" s="131"/>
      <c r="GG100" s="131"/>
      <c r="GH100" s="131"/>
      <c r="GI100" s="131"/>
      <c r="GJ100" s="131"/>
      <c r="GK100" s="131"/>
      <c r="GL100" s="131"/>
      <c r="GM100" s="131"/>
      <c r="GN100" s="131"/>
      <c r="GO100" s="131"/>
      <c r="GP100" s="131"/>
      <c r="GQ100" s="131"/>
      <c r="GR100" s="131"/>
      <c r="GS100" s="131"/>
      <c r="GT100" s="131"/>
      <c r="GU100" s="131"/>
      <c r="GV100" s="131"/>
      <c r="GW100" s="131"/>
      <c r="GX100" s="131"/>
      <c r="GY100" s="131"/>
      <c r="GZ100" s="131"/>
      <c r="HA100" s="131"/>
      <c r="HB100" s="131"/>
      <c r="HC100" s="131"/>
      <c r="HD100" s="131"/>
      <c r="HE100" s="131"/>
      <c r="HF100" s="131"/>
      <c r="HG100" s="131"/>
      <c r="HH100" s="131"/>
      <c r="HI100" s="131"/>
      <c r="HJ100" s="131"/>
      <c r="HK100" s="131"/>
      <c r="HL100" s="131"/>
      <c r="HM100" s="131"/>
      <c r="HO100" s="131"/>
      <c r="HP100" s="131"/>
      <c r="HQ100" s="131"/>
      <c r="HR100" s="131"/>
    </row>
    <row r="101" spans="1:226" ht="15" thickBot="1" x14ac:dyDescent="0.4">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131"/>
      <c r="AV101" s="131"/>
      <c r="AW101" s="131"/>
      <c r="AX101" s="131"/>
      <c r="AY101" s="131"/>
      <c r="AZ101" s="131"/>
      <c r="BA101" s="131"/>
      <c r="BB101" s="131"/>
      <c r="BC101" s="131"/>
      <c r="BD101" s="131"/>
      <c r="BE101" s="131"/>
      <c r="BF101" s="131"/>
      <c r="BG101" s="131"/>
      <c r="BH101" s="131"/>
      <c r="BI101" s="131"/>
      <c r="BJ101" s="131"/>
      <c r="BK101" s="131"/>
      <c r="BL101" s="131"/>
      <c r="BM101" s="131"/>
      <c r="BN101" s="131"/>
      <c r="BO101" s="131"/>
      <c r="BP101" s="131"/>
      <c r="BQ101" s="131"/>
      <c r="BR101" s="131"/>
      <c r="BS101" s="131"/>
      <c r="BT101" s="131"/>
      <c r="BU101" s="131"/>
      <c r="BV101" s="131"/>
      <c r="BW101" s="131"/>
      <c r="BX101" s="131"/>
      <c r="BY101" s="131"/>
      <c r="BZ101" s="131"/>
      <c r="CA101" s="131"/>
      <c r="CB101" s="131"/>
      <c r="CC101" s="131"/>
      <c r="CD101" s="131"/>
      <c r="CE101" s="131"/>
      <c r="CF101" s="131"/>
      <c r="CG101" s="131"/>
      <c r="CH101" s="131"/>
      <c r="CI101" s="131"/>
      <c r="CJ101" s="131"/>
      <c r="CK101" s="131"/>
      <c r="CL101" s="131"/>
      <c r="CM101" s="131"/>
      <c r="CN101" s="131"/>
      <c r="CO101" s="131"/>
      <c r="CP101" s="131"/>
      <c r="CQ101" s="131"/>
      <c r="CR101" s="131"/>
      <c r="CS101" s="131"/>
      <c r="CT101" s="131"/>
      <c r="CU101" s="131"/>
      <c r="CV101" s="131"/>
      <c r="CW101" s="131"/>
      <c r="CX101" s="131"/>
      <c r="CY101" s="131"/>
      <c r="CZ101" s="131"/>
      <c r="DA101" s="131"/>
      <c r="DB101" s="131"/>
      <c r="DC101" s="131"/>
      <c r="DD101" s="131"/>
      <c r="DE101" s="131"/>
      <c r="DF101" s="131"/>
      <c r="DG101" s="131"/>
      <c r="DH101" s="131"/>
      <c r="DI101" s="131"/>
      <c r="DJ101" s="131"/>
      <c r="DK101" s="131"/>
      <c r="DL101" s="131"/>
      <c r="DM101" s="131"/>
      <c r="DN101" s="131"/>
      <c r="DO101" s="131"/>
      <c r="DP101" s="131"/>
      <c r="DQ101" s="131"/>
      <c r="DR101" s="131"/>
      <c r="DS101" s="131"/>
      <c r="DT101" s="131"/>
      <c r="DU101" s="131"/>
      <c r="DV101" s="131"/>
      <c r="DW101" s="131"/>
      <c r="DX101" s="131"/>
      <c r="DY101" s="131"/>
      <c r="DZ101" s="131"/>
      <c r="EA101" s="131"/>
      <c r="EB101" s="131"/>
      <c r="EC101" s="131"/>
      <c r="ED101" s="131"/>
      <c r="EE101" s="131"/>
      <c r="EF101" s="131"/>
      <c r="EG101" s="131"/>
      <c r="EH101" s="131"/>
      <c r="EI101" s="131"/>
      <c r="EJ101" s="131"/>
      <c r="EK101" s="131"/>
      <c r="EL101" s="131"/>
      <c r="EM101" s="131"/>
      <c r="EN101" s="131"/>
      <c r="EO101" s="131"/>
      <c r="EP101" s="131"/>
      <c r="EQ101" s="131"/>
      <c r="ER101" s="131"/>
      <c r="ES101" s="131"/>
      <c r="ET101" s="131"/>
      <c r="EU101" s="131"/>
      <c r="EV101" s="131"/>
      <c r="EW101" s="131"/>
      <c r="EX101" s="131"/>
      <c r="EY101" s="131"/>
      <c r="EZ101" s="131"/>
      <c r="FA101" s="131"/>
      <c r="FB101" s="131"/>
      <c r="FC101" s="131"/>
      <c r="FD101" s="131"/>
      <c r="FE101" s="131"/>
      <c r="FF101" s="131"/>
      <c r="FG101" s="131"/>
      <c r="FH101" s="131"/>
      <c r="FI101" s="131"/>
      <c r="FJ101" s="131"/>
      <c r="FK101" s="131"/>
      <c r="FL101" s="131"/>
      <c r="FM101" s="131"/>
      <c r="FN101" s="131"/>
      <c r="FO101" s="131"/>
      <c r="FP101" s="131"/>
      <c r="FQ101" s="131"/>
      <c r="FR101" s="131"/>
      <c r="FS101" s="131"/>
      <c r="FT101" s="131"/>
      <c r="FU101" s="131"/>
      <c r="FV101" s="131"/>
      <c r="FW101" s="131"/>
      <c r="FX101" s="131"/>
      <c r="FY101" s="131"/>
      <c r="FZ101" s="131"/>
      <c r="GA101" s="131"/>
      <c r="GB101" s="131"/>
      <c r="GC101" s="131"/>
      <c r="GD101" s="131"/>
      <c r="GE101" s="131"/>
      <c r="GF101" s="131"/>
      <c r="GG101" s="131"/>
      <c r="GH101" s="131"/>
      <c r="GI101" s="131"/>
      <c r="GJ101" s="131"/>
      <c r="GK101" s="131"/>
      <c r="GL101" s="131"/>
      <c r="GM101" s="131"/>
      <c r="GN101" s="131"/>
      <c r="GO101" s="131"/>
      <c r="GP101" s="131"/>
      <c r="GQ101" s="131"/>
      <c r="GR101" s="131"/>
      <c r="GS101" s="131"/>
      <c r="GT101" s="131"/>
      <c r="GU101" s="131"/>
      <c r="GV101" s="131"/>
      <c r="GW101" s="131"/>
      <c r="GX101" s="131"/>
      <c r="GY101" s="131"/>
      <c r="GZ101" s="131"/>
      <c r="HA101" s="131"/>
      <c r="HB101" s="131"/>
      <c r="HC101" s="131"/>
      <c r="HD101" s="131"/>
      <c r="HE101" s="131"/>
      <c r="HF101" s="131"/>
      <c r="HG101" s="131"/>
      <c r="HH101" s="131"/>
      <c r="HI101" s="131"/>
      <c r="HJ101" s="131"/>
      <c r="HK101" s="131"/>
      <c r="HL101" s="131"/>
      <c r="HM101" s="131"/>
      <c r="HO101" s="131"/>
      <c r="HP101" s="131"/>
      <c r="HQ101" s="131"/>
      <c r="HR101" s="131"/>
    </row>
    <row r="102" spans="1:226" ht="15" thickBot="1" x14ac:dyDescent="0.4">
      <c r="A102" s="131"/>
      <c r="B102" s="131"/>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c r="Z102" s="131"/>
      <c r="AA102" s="131"/>
      <c r="AB102" s="131"/>
      <c r="AC102" s="131"/>
      <c r="AD102" s="131"/>
      <c r="AE102" s="131"/>
      <c r="AF102" s="131"/>
      <c r="AG102" s="131"/>
      <c r="AH102" s="131"/>
      <c r="AI102" s="131"/>
      <c r="AJ102" s="131"/>
      <c r="AK102" s="131"/>
      <c r="AL102" s="131"/>
      <c r="AM102" s="131"/>
      <c r="AN102" s="131"/>
      <c r="AO102" s="131"/>
      <c r="AP102" s="131"/>
      <c r="AQ102" s="131"/>
      <c r="AR102" s="131"/>
      <c r="AS102" s="131"/>
      <c r="AT102" s="131"/>
      <c r="AU102" s="131"/>
      <c r="AV102" s="131"/>
      <c r="AW102" s="131"/>
      <c r="AX102" s="131"/>
      <c r="AY102" s="131"/>
      <c r="AZ102" s="131"/>
      <c r="BA102" s="131"/>
      <c r="BB102" s="131"/>
      <c r="BC102" s="131"/>
      <c r="BD102" s="131"/>
      <c r="BE102" s="131"/>
      <c r="BF102" s="131"/>
      <c r="BG102" s="131"/>
      <c r="BH102" s="131"/>
      <c r="BI102" s="131"/>
      <c r="BJ102" s="131"/>
      <c r="BK102" s="131"/>
      <c r="BL102" s="131"/>
      <c r="BM102" s="131"/>
      <c r="BN102" s="131"/>
      <c r="BO102" s="131"/>
      <c r="BP102" s="131"/>
      <c r="BQ102" s="131"/>
      <c r="BR102" s="131"/>
      <c r="BS102" s="131"/>
      <c r="BT102" s="131"/>
      <c r="BU102" s="131"/>
      <c r="BV102" s="131"/>
      <c r="BW102" s="131"/>
      <c r="BX102" s="131"/>
      <c r="BY102" s="131"/>
      <c r="BZ102" s="131"/>
      <c r="CA102" s="131"/>
      <c r="CB102" s="131"/>
      <c r="CC102" s="131"/>
      <c r="CD102" s="131"/>
      <c r="CE102" s="131"/>
      <c r="CF102" s="131"/>
      <c r="CG102" s="131"/>
      <c r="CH102" s="131"/>
      <c r="CI102" s="131"/>
      <c r="CJ102" s="131"/>
      <c r="CK102" s="131"/>
      <c r="CL102" s="131"/>
      <c r="CM102" s="131"/>
      <c r="CN102" s="131"/>
      <c r="CO102" s="131"/>
      <c r="CP102" s="131"/>
      <c r="CQ102" s="131"/>
      <c r="CR102" s="131"/>
      <c r="CS102" s="131"/>
      <c r="CT102" s="131"/>
      <c r="CU102" s="131"/>
      <c r="CV102" s="131"/>
      <c r="CW102" s="131"/>
      <c r="CX102" s="131"/>
      <c r="CY102" s="131"/>
      <c r="CZ102" s="131"/>
      <c r="DA102" s="131"/>
      <c r="DB102" s="131"/>
      <c r="DC102" s="131"/>
      <c r="DD102" s="131"/>
      <c r="DE102" s="131"/>
      <c r="DF102" s="131"/>
      <c r="DG102" s="131"/>
      <c r="DH102" s="131"/>
      <c r="DI102" s="131"/>
      <c r="DJ102" s="131"/>
      <c r="DK102" s="131"/>
      <c r="DL102" s="131"/>
      <c r="DM102" s="131"/>
      <c r="DN102" s="131"/>
      <c r="DO102" s="131"/>
      <c r="DP102" s="131"/>
      <c r="DQ102" s="131"/>
      <c r="DR102" s="131"/>
      <c r="DS102" s="131"/>
      <c r="DT102" s="131"/>
      <c r="DU102" s="131"/>
      <c r="DV102" s="131"/>
      <c r="DW102" s="131"/>
      <c r="DX102" s="131"/>
      <c r="DY102" s="131"/>
      <c r="DZ102" s="131"/>
      <c r="EA102" s="131"/>
      <c r="EB102" s="131"/>
      <c r="EC102" s="131"/>
      <c r="ED102" s="131"/>
      <c r="EE102" s="131"/>
      <c r="EF102" s="131"/>
      <c r="EG102" s="131"/>
      <c r="EH102" s="131"/>
      <c r="EI102" s="131"/>
      <c r="EJ102" s="131"/>
      <c r="EK102" s="131"/>
      <c r="EL102" s="131"/>
      <c r="EM102" s="131"/>
      <c r="EN102" s="131"/>
      <c r="EO102" s="131"/>
      <c r="EP102" s="131"/>
      <c r="EQ102" s="131"/>
      <c r="ER102" s="131"/>
      <c r="ES102" s="131"/>
      <c r="ET102" s="131"/>
      <c r="EU102" s="131"/>
      <c r="EV102" s="131"/>
      <c r="EW102" s="131"/>
      <c r="EX102" s="131"/>
      <c r="EY102" s="131"/>
      <c r="EZ102" s="131"/>
      <c r="FA102" s="131"/>
      <c r="FB102" s="131"/>
      <c r="FC102" s="131"/>
      <c r="FD102" s="131"/>
      <c r="FE102" s="131"/>
      <c r="FF102" s="131"/>
      <c r="FG102" s="131"/>
      <c r="FH102" s="131"/>
      <c r="FI102" s="131"/>
      <c r="FJ102" s="131"/>
      <c r="FK102" s="131"/>
      <c r="FL102" s="131"/>
      <c r="FM102" s="131"/>
      <c r="FN102" s="131"/>
      <c r="FO102" s="131"/>
      <c r="FP102" s="131"/>
      <c r="FQ102" s="131"/>
      <c r="FR102" s="131"/>
      <c r="FS102" s="131"/>
      <c r="FT102" s="131"/>
      <c r="FU102" s="131"/>
      <c r="FV102" s="131"/>
      <c r="FW102" s="131"/>
      <c r="FX102" s="131"/>
      <c r="FY102" s="131"/>
      <c r="FZ102" s="131"/>
      <c r="GA102" s="131"/>
      <c r="GB102" s="131"/>
      <c r="GC102" s="131"/>
      <c r="GD102" s="131"/>
      <c r="GE102" s="131"/>
      <c r="GF102" s="131"/>
      <c r="GG102" s="131"/>
      <c r="GH102" s="131"/>
      <c r="GI102" s="131"/>
      <c r="GJ102" s="131"/>
      <c r="GK102" s="131"/>
      <c r="GL102" s="131"/>
      <c r="GM102" s="131"/>
      <c r="GN102" s="131"/>
      <c r="GO102" s="131"/>
      <c r="GP102" s="131"/>
      <c r="GQ102" s="131"/>
      <c r="GR102" s="131"/>
      <c r="GS102" s="131"/>
      <c r="GT102" s="131"/>
      <c r="GU102" s="131"/>
      <c r="GV102" s="131"/>
      <c r="GW102" s="131"/>
      <c r="GX102" s="131"/>
      <c r="GY102" s="131"/>
      <c r="GZ102" s="131"/>
      <c r="HA102" s="131"/>
      <c r="HB102" s="131"/>
      <c r="HC102" s="131"/>
      <c r="HD102" s="131"/>
      <c r="HE102" s="131"/>
      <c r="HF102" s="131"/>
      <c r="HG102" s="131"/>
      <c r="HH102" s="131"/>
      <c r="HI102" s="131"/>
      <c r="HJ102" s="131"/>
      <c r="HK102" s="131"/>
      <c r="HL102" s="131"/>
      <c r="HM102" s="131"/>
      <c r="HO102" s="131"/>
      <c r="HP102" s="131"/>
      <c r="HQ102" s="131"/>
      <c r="HR102" s="131"/>
    </row>
    <row r="103" spans="1:226" ht="15" thickBot="1" x14ac:dyDescent="0.4">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c r="Z103" s="131"/>
      <c r="AA103" s="131"/>
      <c r="AB103" s="131"/>
      <c r="AC103" s="131"/>
      <c r="AD103" s="131"/>
      <c r="AE103" s="131"/>
      <c r="AF103" s="131"/>
      <c r="AG103" s="131"/>
      <c r="AH103" s="131"/>
      <c r="AI103" s="131"/>
      <c r="AJ103" s="131"/>
      <c r="AK103" s="131"/>
      <c r="AL103" s="131"/>
      <c r="AM103" s="131"/>
      <c r="AN103" s="131"/>
      <c r="AO103" s="131"/>
      <c r="AP103" s="131"/>
      <c r="AQ103" s="131"/>
      <c r="AR103" s="131"/>
      <c r="AS103" s="131"/>
      <c r="AT103" s="131"/>
      <c r="AU103" s="131"/>
      <c r="AV103" s="131"/>
      <c r="AW103" s="131"/>
      <c r="AX103" s="131"/>
      <c r="AY103" s="131"/>
      <c r="AZ103" s="131"/>
      <c r="BA103" s="131"/>
      <c r="BB103" s="131"/>
      <c r="BC103" s="131"/>
      <c r="BD103" s="131"/>
      <c r="BE103" s="131"/>
      <c r="BF103" s="131"/>
      <c r="BG103" s="131"/>
      <c r="BH103" s="131"/>
      <c r="BI103" s="131"/>
      <c r="BJ103" s="131"/>
      <c r="BK103" s="131"/>
      <c r="BL103" s="131"/>
      <c r="BM103" s="131"/>
      <c r="BN103" s="131"/>
      <c r="BO103" s="131"/>
      <c r="BP103" s="131"/>
      <c r="BQ103" s="131"/>
      <c r="BR103" s="131"/>
      <c r="BS103" s="131"/>
      <c r="BT103" s="131"/>
      <c r="BU103" s="131"/>
      <c r="BV103" s="131"/>
      <c r="BW103" s="131"/>
      <c r="BX103" s="131"/>
      <c r="BY103" s="131"/>
      <c r="BZ103" s="131"/>
      <c r="CA103" s="131"/>
      <c r="CB103" s="131"/>
      <c r="CC103" s="131"/>
      <c r="CD103" s="131"/>
      <c r="CE103" s="131"/>
      <c r="CF103" s="131"/>
      <c r="CG103" s="131"/>
      <c r="CH103" s="131"/>
      <c r="CI103" s="131"/>
      <c r="CJ103" s="131"/>
      <c r="CK103" s="131"/>
      <c r="CL103" s="131"/>
      <c r="CM103" s="131"/>
      <c r="CN103" s="131"/>
      <c r="CO103" s="131"/>
      <c r="CP103" s="131"/>
      <c r="CQ103" s="131"/>
      <c r="CR103" s="131"/>
      <c r="CS103" s="131"/>
      <c r="CT103" s="131"/>
      <c r="CU103" s="131"/>
      <c r="CV103" s="131"/>
      <c r="CW103" s="131"/>
      <c r="CX103" s="131"/>
      <c r="CY103" s="131"/>
      <c r="CZ103" s="131"/>
      <c r="DA103" s="131"/>
      <c r="DB103" s="131"/>
      <c r="DC103" s="131"/>
      <c r="DD103" s="131"/>
      <c r="DE103" s="131"/>
      <c r="DF103" s="131"/>
      <c r="DG103" s="131"/>
      <c r="DH103" s="131"/>
      <c r="DI103" s="131"/>
      <c r="DJ103" s="131"/>
      <c r="DK103" s="131"/>
      <c r="DL103" s="131"/>
      <c r="DM103" s="131"/>
      <c r="DN103" s="131"/>
      <c r="DO103" s="131"/>
      <c r="DP103" s="131"/>
      <c r="DQ103" s="131"/>
      <c r="DR103" s="131"/>
      <c r="DS103" s="131"/>
      <c r="DT103" s="131"/>
      <c r="DU103" s="131"/>
      <c r="DV103" s="131"/>
      <c r="DW103" s="131"/>
      <c r="DX103" s="131"/>
      <c r="DY103" s="131"/>
      <c r="DZ103" s="131"/>
      <c r="EA103" s="131"/>
      <c r="EB103" s="131"/>
      <c r="EC103" s="131"/>
      <c r="ED103" s="131"/>
      <c r="EE103" s="131"/>
      <c r="EF103" s="131"/>
      <c r="EG103" s="131"/>
      <c r="EH103" s="131"/>
      <c r="EI103" s="131"/>
      <c r="EJ103" s="131"/>
      <c r="EK103" s="131"/>
      <c r="EL103" s="131"/>
      <c r="EM103" s="131"/>
      <c r="EN103" s="131"/>
      <c r="EO103" s="131"/>
      <c r="EP103" s="131"/>
      <c r="EQ103" s="131"/>
      <c r="ER103" s="131"/>
      <c r="ES103" s="131"/>
      <c r="ET103" s="131"/>
      <c r="EU103" s="131"/>
      <c r="EV103" s="131"/>
      <c r="EW103" s="131"/>
      <c r="EX103" s="131"/>
      <c r="EY103" s="131"/>
      <c r="EZ103" s="131"/>
      <c r="FA103" s="131"/>
      <c r="FB103" s="131"/>
      <c r="FC103" s="131"/>
      <c r="FD103" s="131"/>
      <c r="FE103" s="131"/>
      <c r="FF103" s="131"/>
      <c r="FG103" s="131"/>
      <c r="FH103" s="131"/>
      <c r="FI103" s="131"/>
      <c r="FJ103" s="131"/>
      <c r="FK103" s="131"/>
      <c r="FL103" s="131"/>
      <c r="FM103" s="131"/>
      <c r="FN103" s="131"/>
      <c r="FO103" s="131"/>
      <c r="FP103" s="131"/>
      <c r="FQ103" s="131"/>
      <c r="FR103" s="131"/>
      <c r="FS103" s="131"/>
      <c r="FT103" s="131"/>
      <c r="FU103" s="131"/>
      <c r="FV103" s="131"/>
      <c r="FW103" s="131"/>
      <c r="FX103" s="131"/>
      <c r="FY103" s="131"/>
      <c r="FZ103" s="131"/>
      <c r="GA103" s="131"/>
      <c r="GB103" s="131"/>
      <c r="GC103" s="131"/>
      <c r="GD103" s="131"/>
      <c r="GE103" s="131"/>
      <c r="GF103" s="131"/>
      <c r="GG103" s="131"/>
      <c r="GH103" s="131"/>
      <c r="GI103" s="131"/>
      <c r="GJ103" s="131"/>
      <c r="GK103" s="131"/>
      <c r="GL103" s="131"/>
      <c r="GM103" s="131"/>
      <c r="GN103" s="131"/>
      <c r="GO103" s="131"/>
      <c r="GP103" s="131"/>
      <c r="GQ103" s="131"/>
      <c r="GR103" s="131"/>
      <c r="GS103" s="131"/>
      <c r="GT103" s="131"/>
      <c r="GU103" s="131"/>
      <c r="GV103" s="131"/>
      <c r="GW103" s="131"/>
      <c r="GX103" s="131"/>
      <c r="GY103" s="131"/>
      <c r="GZ103" s="131"/>
      <c r="HA103" s="131"/>
      <c r="HB103" s="131"/>
      <c r="HC103" s="131"/>
      <c r="HD103" s="131"/>
      <c r="HE103" s="131"/>
      <c r="HF103" s="131"/>
      <c r="HG103" s="131"/>
      <c r="HH103" s="131"/>
      <c r="HI103" s="131"/>
      <c r="HJ103" s="131"/>
      <c r="HK103" s="131"/>
      <c r="HL103" s="131"/>
      <c r="HM103" s="131"/>
      <c r="HO103" s="131"/>
      <c r="HP103" s="131"/>
      <c r="HQ103" s="131"/>
      <c r="HR103" s="131"/>
    </row>
    <row r="104" spans="1:226" ht="15" thickBot="1" x14ac:dyDescent="0.4">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c r="Z104" s="131"/>
      <c r="AA104" s="131"/>
      <c r="AB104" s="131"/>
      <c r="AC104" s="131"/>
      <c r="AD104" s="131"/>
      <c r="AE104" s="131"/>
      <c r="AF104" s="131"/>
      <c r="AG104" s="131"/>
      <c r="AH104" s="131"/>
      <c r="AI104" s="131"/>
      <c r="AJ104" s="131"/>
      <c r="AK104" s="131"/>
      <c r="AL104" s="131"/>
      <c r="AM104" s="131"/>
      <c r="AN104" s="131"/>
      <c r="AO104" s="131"/>
      <c r="AP104" s="131"/>
      <c r="AQ104" s="131"/>
      <c r="AR104" s="131"/>
      <c r="AS104" s="131"/>
      <c r="AT104" s="131"/>
      <c r="AU104" s="131"/>
      <c r="AV104" s="131"/>
      <c r="AW104" s="131"/>
      <c r="AX104" s="131"/>
      <c r="AY104" s="131"/>
      <c r="AZ104" s="131"/>
      <c r="BA104" s="131"/>
      <c r="BB104" s="131"/>
      <c r="BC104" s="131"/>
      <c r="BD104" s="131"/>
      <c r="BE104" s="131"/>
      <c r="BF104" s="131"/>
      <c r="BG104" s="131"/>
      <c r="BH104" s="131"/>
      <c r="BI104" s="131"/>
      <c r="BJ104" s="131"/>
      <c r="BK104" s="131"/>
      <c r="BL104" s="131"/>
      <c r="BM104" s="131"/>
      <c r="BN104" s="131"/>
      <c r="BO104" s="131"/>
      <c r="BP104" s="131"/>
      <c r="BQ104" s="131"/>
      <c r="BR104" s="131"/>
      <c r="BS104" s="131"/>
      <c r="BT104" s="131"/>
      <c r="BU104" s="131"/>
      <c r="BV104" s="131"/>
      <c r="BW104" s="131"/>
      <c r="BX104" s="131"/>
      <c r="BY104" s="131"/>
      <c r="BZ104" s="131"/>
      <c r="CA104" s="131"/>
      <c r="CB104" s="131"/>
      <c r="CC104" s="131"/>
      <c r="CD104" s="131"/>
      <c r="CE104" s="131"/>
      <c r="CF104" s="131"/>
      <c r="CG104" s="131"/>
      <c r="CH104" s="131"/>
      <c r="CI104" s="131"/>
      <c r="CJ104" s="131"/>
      <c r="CK104" s="131"/>
      <c r="CL104" s="131"/>
      <c r="CM104" s="131"/>
      <c r="CN104" s="131"/>
      <c r="CO104" s="131"/>
      <c r="CP104" s="131"/>
      <c r="CQ104" s="131"/>
      <c r="CR104" s="131"/>
      <c r="CS104" s="131"/>
      <c r="CT104" s="131"/>
      <c r="CU104" s="131"/>
      <c r="CV104" s="131"/>
      <c r="CW104" s="131"/>
      <c r="CX104" s="131"/>
      <c r="CY104" s="131"/>
      <c r="CZ104" s="131"/>
      <c r="DA104" s="131"/>
      <c r="DB104" s="131"/>
      <c r="DC104" s="131"/>
      <c r="DD104" s="131"/>
      <c r="DE104" s="131"/>
      <c r="DF104" s="131"/>
      <c r="DG104" s="131"/>
      <c r="DH104" s="131"/>
      <c r="DI104" s="131"/>
      <c r="DJ104" s="131"/>
      <c r="DK104" s="131"/>
      <c r="DL104" s="131"/>
      <c r="DM104" s="131"/>
      <c r="DN104" s="131"/>
      <c r="DO104" s="131"/>
      <c r="DP104" s="131"/>
      <c r="DQ104" s="131"/>
      <c r="DR104" s="131"/>
      <c r="DS104" s="131"/>
      <c r="DT104" s="131"/>
      <c r="DU104" s="131"/>
      <c r="DV104" s="131"/>
      <c r="DW104" s="131"/>
      <c r="DX104" s="131"/>
      <c r="DY104" s="131"/>
      <c r="DZ104" s="131"/>
      <c r="EA104" s="131"/>
      <c r="EB104" s="131"/>
      <c r="EC104" s="131"/>
      <c r="ED104" s="131"/>
      <c r="EE104" s="131"/>
      <c r="EF104" s="131"/>
      <c r="EG104" s="131"/>
      <c r="EH104" s="131"/>
      <c r="EI104" s="131"/>
      <c r="EJ104" s="131"/>
      <c r="EK104" s="131"/>
      <c r="EL104" s="131"/>
      <c r="EM104" s="131"/>
      <c r="EN104" s="131"/>
      <c r="EO104" s="131"/>
      <c r="EP104" s="131"/>
      <c r="EQ104" s="131"/>
      <c r="ER104" s="131"/>
      <c r="ES104" s="131"/>
      <c r="ET104" s="131"/>
      <c r="EU104" s="131"/>
      <c r="EV104" s="131"/>
      <c r="EW104" s="131"/>
      <c r="EX104" s="131"/>
      <c r="EY104" s="131"/>
      <c r="EZ104" s="131"/>
      <c r="FA104" s="131"/>
      <c r="FB104" s="131"/>
      <c r="FC104" s="131"/>
      <c r="FD104" s="131"/>
      <c r="FE104" s="131"/>
      <c r="FF104" s="131"/>
      <c r="FG104" s="131"/>
      <c r="FH104" s="131"/>
      <c r="FI104" s="131"/>
      <c r="FJ104" s="131"/>
      <c r="FK104" s="131"/>
      <c r="FL104" s="131"/>
      <c r="FM104" s="131"/>
      <c r="FN104" s="131"/>
      <c r="FO104" s="131"/>
      <c r="FP104" s="131"/>
      <c r="FQ104" s="131"/>
      <c r="FR104" s="131"/>
      <c r="FS104" s="131"/>
      <c r="FT104" s="131"/>
      <c r="FU104" s="131"/>
      <c r="FV104" s="131"/>
      <c r="FW104" s="131"/>
      <c r="FX104" s="131"/>
      <c r="FY104" s="131"/>
      <c r="FZ104" s="131"/>
      <c r="GA104" s="131"/>
      <c r="GB104" s="131"/>
      <c r="GC104" s="131"/>
      <c r="GD104" s="131"/>
      <c r="GE104" s="131"/>
      <c r="GF104" s="131"/>
      <c r="GG104" s="131"/>
      <c r="GH104" s="131"/>
      <c r="GI104" s="131"/>
      <c r="GJ104" s="131"/>
      <c r="GK104" s="131"/>
      <c r="GL104" s="131"/>
      <c r="GM104" s="131"/>
      <c r="GN104" s="131"/>
      <c r="GO104" s="131"/>
      <c r="GP104" s="131"/>
      <c r="GQ104" s="131"/>
      <c r="GR104" s="131"/>
      <c r="GS104" s="131"/>
      <c r="GT104" s="131"/>
      <c r="GU104" s="131"/>
      <c r="GV104" s="131"/>
      <c r="GW104" s="131"/>
      <c r="GX104" s="131"/>
      <c r="GY104" s="131"/>
      <c r="GZ104" s="131"/>
      <c r="HA104" s="131"/>
      <c r="HB104" s="131"/>
      <c r="HC104" s="131"/>
      <c r="HD104" s="131"/>
      <c r="HE104" s="131"/>
      <c r="HF104" s="131"/>
      <c r="HG104" s="131"/>
      <c r="HH104" s="131"/>
      <c r="HI104" s="131"/>
      <c r="HJ104" s="131"/>
      <c r="HK104" s="131"/>
      <c r="HL104" s="131"/>
      <c r="HM104" s="131"/>
      <c r="HO104" s="131"/>
      <c r="HP104" s="131"/>
      <c r="HQ104" s="131"/>
      <c r="HR104" s="131"/>
    </row>
    <row r="105" spans="1:226" ht="15" thickBot="1" x14ac:dyDescent="0.4">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c r="Z105" s="131"/>
      <c r="AA105" s="131"/>
      <c r="AB105" s="131"/>
      <c r="AC105" s="131"/>
      <c r="AD105" s="131"/>
      <c r="AE105" s="131"/>
      <c r="AF105" s="131"/>
      <c r="AG105" s="131"/>
      <c r="AH105" s="131"/>
      <c r="AI105" s="131"/>
      <c r="AJ105" s="131"/>
      <c r="AK105" s="131"/>
      <c r="AL105" s="131"/>
      <c r="AM105" s="131"/>
      <c r="AN105" s="131"/>
      <c r="AO105" s="131"/>
      <c r="AP105" s="131"/>
      <c r="AQ105" s="131"/>
      <c r="AR105" s="131"/>
      <c r="AS105" s="131"/>
      <c r="AT105" s="131"/>
      <c r="AU105" s="131"/>
      <c r="AV105" s="131"/>
      <c r="AW105" s="131"/>
      <c r="AX105" s="131"/>
      <c r="AY105" s="131"/>
      <c r="AZ105" s="131"/>
      <c r="BA105" s="131"/>
      <c r="BB105" s="131"/>
      <c r="BC105" s="131"/>
      <c r="BD105" s="131"/>
      <c r="BE105" s="131"/>
      <c r="BF105" s="131"/>
      <c r="BG105" s="131"/>
      <c r="BH105" s="131"/>
      <c r="BI105" s="131"/>
      <c r="BJ105" s="131"/>
      <c r="BK105" s="131"/>
      <c r="BL105" s="131"/>
      <c r="BM105" s="131"/>
      <c r="BN105" s="131"/>
      <c r="BO105" s="131"/>
      <c r="BP105" s="131"/>
      <c r="BQ105" s="131"/>
      <c r="BR105" s="131"/>
      <c r="BS105" s="131"/>
      <c r="BT105" s="131"/>
      <c r="BU105" s="131"/>
      <c r="BV105" s="131"/>
      <c r="BW105" s="131"/>
      <c r="BX105" s="131"/>
      <c r="BY105" s="131"/>
      <c r="BZ105" s="131"/>
      <c r="CA105" s="131"/>
      <c r="CB105" s="131"/>
      <c r="CC105" s="131"/>
      <c r="CD105" s="131"/>
      <c r="CE105" s="131"/>
      <c r="CF105" s="131"/>
      <c r="CG105" s="131"/>
      <c r="CH105" s="131"/>
      <c r="CI105" s="131"/>
      <c r="CJ105" s="131"/>
      <c r="CK105" s="131"/>
      <c r="CL105" s="131"/>
      <c r="CM105" s="131"/>
      <c r="CN105" s="131"/>
      <c r="CO105" s="131"/>
      <c r="CP105" s="131"/>
      <c r="CQ105" s="131"/>
      <c r="CR105" s="131"/>
      <c r="CS105" s="131"/>
      <c r="CT105" s="131"/>
      <c r="CU105" s="131"/>
      <c r="CV105" s="131"/>
      <c r="CW105" s="131"/>
      <c r="CX105" s="131"/>
      <c r="CY105" s="131"/>
      <c r="CZ105" s="131"/>
      <c r="DA105" s="131"/>
      <c r="DB105" s="131"/>
      <c r="DC105" s="131"/>
      <c r="DD105" s="131"/>
      <c r="DE105" s="131"/>
      <c r="DF105" s="131"/>
      <c r="DG105" s="131"/>
      <c r="DH105" s="131"/>
      <c r="DI105" s="131"/>
      <c r="DJ105" s="131"/>
      <c r="DK105" s="131"/>
      <c r="DL105" s="131"/>
      <c r="DM105" s="131"/>
      <c r="DN105" s="131"/>
      <c r="DO105" s="131"/>
      <c r="DP105" s="131"/>
      <c r="DQ105" s="131"/>
      <c r="DR105" s="131"/>
      <c r="DS105" s="131"/>
      <c r="DT105" s="131"/>
      <c r="DU105" s="131"/>
      <c r="DV105" s="131"/>
      <c r="DW105" s="131"/>
      <c r="DX105" s="131"/>
      <c r="DY105" s="131"/>
      <c r="DZ105" s="131"/>
      <c r="EA105" s="131"/>
      <c r="EB105" s="131"/>
      <c r="EC105" s="131"/>
      <c r="ED105" s="131"/>
      <c r="EE105" s="131"/>
      <c r="EF105" s="131"/>
      <c r="EG105" s="131"/>
      <c r="EH105" s="131"/>
      <c r="EI105" s="131"/>
      <c r="EJ105" s="131"/>
      <c r="EK105" s="131"/>
      <c r="EL105" s="131"/>
      <c r="EM105" s="131"/>
      <c r="EN105" s="131"/>
      <c r="EO105" s="131"/>
      <c r="EP105" s="131"/>
      <c r="EQ105" s="131"/>
      <c r="ER105" s="131"/>
      <c r="ES105" s="131"/>
      <c r="ET105" s="131"/>
      <c r="EU105" s="131"/>
      <c r="EV105" s="131"/>
      <c r="EW105" s="131"/>
      <c r="EX105" s="131"/>
      <c r="EY105" s="131"/>
      <c r="EZ105" s="131"/>
      <c r="FA105" s="131"/>
      <c r="FB105" s="131"/>
      <c r="FC105" s="131"/>
      <c r="FD105" s="131"/>
      <c r="FE105" s="131"/>
      <c r="FF105" s="131"/>
      <c r="FG105" s="131"/>
      <c r="FH105" s="131"/>
      <c r="FI105" s="131"/>
      <c r="FJ105" s="131"/>
      <c r="FK105" s="131"/>
      <c r="FL105" s="131"/>
      <c r="FM105" s="131"/>
      <c r="FN105" s="131"/>
      <c r="FO105" s="131"/>
      <c r="FP105" s="131"/>
      <c r="FQ105" s="131"/>
      <c r="FR105" s="131"/>
      <c r="FS105" s="131"/>
      <c r="FT105" s="131"/>
      <c r="FU105" s="131"/>
      <c r="FV105" s="131"/>
      <c r="FW105" s="131"/>
      <c r="FX105" s="131"/>
      <c r="FY105" s="131"/>
      <c r="FZ105" s="131"/>
      <c r="GA105" s="131"/>
      <c r="GB105" s="131"/>
      <c r="GC105" s="131"/>
      <c r="GD105" s="131"/>
      <c r="GE105" s="131"/>
      <c r="GF105" s="131"/>
      <c r="GG105" s="131"/>
      <c r="GH105" s="131"/>
      <c r="GI105" s="131"/>
      <c r="GJ105" s="131"/>
      <c r="GK105" s="131"/>
      <c r="GL105" s="131"/>
      <c r="GM105" s="131"/>
      <c r="GN105" s="131"/>
      <c r="GO105" s="131"/>
      <c r="GP105" s="131"/>
      <c r="GQ105" s="131"/>
      <c r="GR105" s="131"/>
      <c r="GS105" s="131"/>
      <c r="GT105" s="131"/>
      <c r="GU105" s="131"/>
      <c r="GV105" s="131"/>
      <c r="GW105" s="131"/>
      <c r="GX105" s="131"/>
      <c r="GY105" s="131"/>
      <c r="GZ105" s="131"/>
      <c r="HA105" s="131"/>
      <c r="HB105" s="131"/>
      <c r="HC105" s="131"/>
      <c r="HD105" s="131"/>
      <c r="HE105" s="131"/>
      <c r="HF105" s="131"/>
      <c r="HG105" s="131"/>
      <c r="HH105" s="131"/>
      <c r="HI105" s="131"/>
      <c r="HJ105" s="131"/>
      <c r="HK105" s="131"/>
      <c r="HL105" s="131"/>
      <c r="HM105" s="131"/>
      <c r="HO105" s="131"/>
      <c r="HP105" s="131"/>
      <c r="HQ105" s="131"/>
      <c r="HR105" s="131"/>
    </row>
    <row r="106" spans="1:226" ht="15" thickBot="1" x14ac:dyDescent="0.4">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c r="AW106" s="131"/>
      <c r="AX106" s="131"/>
      <c r="AY106" s="131"/>
      <c r="AZ106" s="131"/>
      <c r="BA106" s="131"/>
      <c r="BB106" s="131"/>
      <c r="BC106" s="131"/>
      <c r="BD106" s="131"/>
      <c r="BE106" s="131"/>
      <c r="BF106" s="131"/>
      <c r="BG106" s="131"/>
      <c r="BH106" s="131"/>
      <c r="BI106" s="131"/>
      <c r="BJ106" s="131"/>
      <c r="BK106" s="131"/>
      <c r="BL106" s="131"/>
      <c r="BM106" s="131"/>
      <c r="BN106" s="131"/>
      <c r="BO106" s="131"/>
      <c r="BP106" s="131"/>
      <c r="BQ106" s="131"/>
      <c r="BR106" s="131"/>
      <c r="BS106" s="131"/>
      <c r="BT106" s="131"/>
      <c r="BU106" s="131"/>
      <c r="BV106" s="131"/>
      <c r="BW106" s="131"/>
      <c r="BX106" s="131"/>
      <c r="BY106" s="131"/>
      <c r="BZ106" s="131"/>
      <c r="CA106" s="131"/>
      <c r="CB106" s="131"/>
      <c r="CC106" s="131"/>
      <c r="CD106" s="131"/>
      <c r="CE106" s="131"/>
      <c r="CF106" s="131"/>
      <c r="CG106" s="131"/>
      <c r="CH106" s="131"/>
      <c r="CI106" s="131"/>
      <c r="CJ106" s="131"/>
      <c r="CK106" s="131"/>
      <c r="CL106" s="131"/>
      <c r="CM106" s="131"/>
      <c r="CN106" s="131"/>
      <c r="CO106" s="131"/>
      <c r="CP106" s="131"/>
      <c r="CQ106" s="131"/>
      <c r="CR106" s="131"/>
      <c r="CS106" s="131"/>
      <c r="CT106" s="131"/>
      <c r="CU106" s="131"/>
      <c r="CV106" s="131"/>
      <c r="CW106" s="131"/>
      <c r="CX106" s="131"/>
      <c r="CY106" s="131"/>
      <c r="CZ106" s="131"/>
      <c r="DA106" s="131"/>
      <c r="DB106" s="131"/>
      <c r="DC106" s="131"/>
      <c r="DD106" s="131"/>
      <c r="DE106" s="131"/>
      <c r="DF106" s="131"/>
      <c r="DG106" s="131"/>
      <c r="DH106" s="131"/>
      <c r="DI106" s="131"/>
      <c r="DJ106" s="131"/>
      <c r="DK106" s="131"/>
      <c r="DL106" s="131"/>
      <c r="DM106" s="131"/>
      <c r="DN106" s="131"/>
      <c r="DO106" s="131"/>
      <c r="DP106" s="131"/>
      <c r="DQ106" s="131"/>
      <c r="DR106" s="131"/>
      <c r="DS106" s="131"/>
      <c r="DT106" s="131"/>
      <c r="DU106" s="131"/>
      <c r="DV106" s="131"/>
      <c r="DW106" s="131"/>
      <c r="DX106" s="131"/>
      <c r="DY106" s="131"/>
      <c r="DZ106" s="131"/>
      <c r="EA106" s="131"/>
      <c r="EB106" s="131"/>
      <c r="EC106" s="131"/>
      <c r="ED106" s="131"/>
      <c r="EE106" s="131"/>
      <c r="EF106" s="131"/>
      <c r="EG106" s="131"/>
      <c r="EH106" s="131"/>
      <c r="EI106" s="131"/>
      <c r="EJ106" s="131"/>
      <c r="EK106" s="131"/>
      <c r="EL106" s="131"/>
      <c r="EM106" s="131"/>
      <c r="EN106" s="131"/>
      <c r="EO106" s="131"/>
      <c r="EP106" s="131"/>
      <c r="EQ106" s="131"/>
      <c r="ER106" s="131"/>
      <c r="ES106" s="131"/>
      <c r="ET106" s="131"/>
      <c r="EU106" s="131"/>
      <c r="EV106" s="131"/>
      <c r="EW106" s="131"/>
      <c r="EX106" s="131"/>
      <c r="EY106" s="131"/>
      <c r="EZ106" s="131"/>
      <c r="FA106" s="131"/>
      <c r="FB106" s="131"/>
      <c r="FC106" s="131"/>
      <c r="FD106" s="131"/>
      <c r="FE106" s="131"/>
      <c r="FF106" s="131"/>
      <c r="FG106" s="131"/>
      <c r="FH106" s="131"/>
      <c r="FI106" s="131"/>
      <c r="FJ106" s="131"/>
      <c r="FK106" s="131"/>
      <c r="FL106" s="131"/>
      <c r="FM106" s="131"/>
      <c r="FN106" s="131"/>
      <c r="FO106" s="131"/>
      <c r="FP106" s="131"/>
      <c r="FQ106" s="131"/>
      <c r="FR106" s="131"/>
      <c r="FS106" s="131"/>
      <c r="FT106" s="131"/>
      <c r="FU106" s="131"/>
      <c r="FV106" s="131"/>
      <c r="FW106" s="131"/>
      <c r="FX106" s="131"/>
      <c r="FY106" s="131"/>
      <c r="FZ106" s="131"/>
      <c r="GA106" s="131"/>
      <c r="GB106" s="131"/>
      <c r="GC106" s="131"/>
      <c r="GD106" s="131"/>
      <c r="GE106" s="131"/>
      <c r="GF106" s="131"/>
      <c r="GG106" s="131"/>
      <c r="GH106" s="131"/>
      <c r="GI106" s="131"/>
      <c r="GJ106" s="131"/>
      <c r="GK106" s="131"/>
      <c r="GL106" s="131"/>
      <c r="GM106" s="131"/>
      <c r="GN106" s="131"/>
      <c r="GO106" s="131"/>
      <c r="GP106" s="131"/>
      <c r="GQ106" s="131"/>
      <c r="GR106" s="131"/>
      <c r="GS106" s="131"/>
      <c r="GT106" s="131"/>
      <c r="GU106" s="131"/>
      <c r="GV106" s="131"/>
      <c r="GW106" s="131"/>
      <c r="GX106" s="131"/>
      <c r="GY106" s="131"/>
      <c r="GZ106" s="131"/>
      <c r="HA106" s="131"/>
      <c r="HB106" s="131"/>
      <c r="HC106" s="131"/>
      <c r="HD106" s="131"/>
      <c r="HE106" s="131"/>
      <c r="HF106" s="131"/>
      <c r="HG106" s="131"/>
      <c r="HH106" s="131"/>
      <c r="HI106" s="131"/>
      <c r="HJ106" s="131"/>
      <c r="HK106" s="131"/>
      <c r="HL106" s="131"/>
      <c r="HM106" s="131"/>
      <c r="HO106" s="131"/>
      <c r="HP106" s="131"/>
      <c r="HQ106" s="131"/>
      <c r="HR106" s="131"/>
    </row>
    <row r="107" spans="1:226" ht="15" thickBot="1" x14ac:dyDescent="0.4">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131"/>
      <c r="AV107" s="131"/>
      <c r="AW107" s="131"/>
      <c r="AX107" s="131"/>
      <c r="AY107" s="131"/>
      <c r="AZ107" s="131"/>
      <c r="BA107" s="131"/>
      <c r="BB107" s="131"/>
      <c r="BC107" s="131"/>
      <c r="BD107" s="131"/>
      <c r="BE107" s="131"/>
      <c r="BF107" s="131"/>
      <c r="BG107" s="131"/>
      <c r="BH107" s="131"/>
      <c r="BI107" s="131"/>
      <c r="BJ107" s="131"/>
      <c r="BK107" s="131"/>
      <c r="BL107" s="131"/>
      <c r="BM107" s="131"/>
      <c r="BN107" s="131"/>
      <c r="BO107" s="131"/>
      <c r="BP107" s="131"/>
      <c r="BQ107" s="131"/>
      <c r="BR107" s="131"/>
      <c r="BS107" s="131"/>
      <c r="BT107" s="131"/>
      <c r="BU107" s="131"/>
      <c r="BV107" s="131"/>
      <c r="BW107" s="131"/>
      <c r="BX107" s="131"/>
      <c r="BY107" s="131"/>
      <c r="BZ107" s="131"/>
      <c r="CA107" s="131"/>
      <c r="CB107" s="131"/>
      <c r="CC107" s="131"/>
      <c r="CD107" s="131"/>
      <c r="CE107" s="131"/>
      <c r="CF107" s="131"/>
      <c r="CG107" s="131"/>
      <c r="CH107" s="131"/>
      <c r="CI107" s="131"/>
      <c r="CJ107" s="131"/>
      <c r="CK107" s="131"/>
      <c r="CL107" s="131"/>
      <c r="CM107" s="131"/>
      <c r="CN107" s="131"/>
      <c r="CO107" s="131"/>
      <c r="CP107" s="131"/>
      <c r="CQ107" s="131"/>
      <c r="CR107" s="131"/>
      <c r="CS107" s="131"/>
      <c r="CT107" s="131"/>
      <c r="CU107" s="131"/>
      <c r="CV107" s="131"/>
      <c r="CW107" s="131"/>
      <c r="CX107" s="131"/>
      <c r="CY107" s="131"/>
      <c r="CZ107" s="131"/>
      <c r="DA107" s="131"/>
      <c r="DB107" s="131"/>
      <c r="DC107" s="131"/>
      <c r="DD107" s="131"/>
      <c r="DE107" s="131"/>
      <c r="DF107" s="131"/>
      <c r="DG107" s="131"/>
      <c r="DH107" s="131"/>
      <c r="DI107" s="131"/>
      <c r="DJ107" s="131"/>
      <c r="DK107" s="131"/>
      <c r="DL107" s="131"/>
      <c r="DM107" s="131"/>
      <c r="DN107" s="131"/>
      <c r="DO107" s="131"/>
      <c r="DP107" s="131"/>
      <c r="DQ107" s="131"/>
      <c r="DR107" s="131"/>
      <c r="DS107" s="131"/>
      <c r="DT107" s="131"/>
      <c r="DU107" s="131"/>
      <c r="DV107" s="131"/>
      <c r="DW107" s="131"/>
      <c r="DX107" s="131"/>
      <c r="DY107" s="131"/>
      <c r="DZ107" s="131"/>
      <c r="EA107" s="131"/>
      <c r="EB107" s="131"/>
      <c r="EC107" s="131"/>
      <c r="ED107" s="131"/>
      <c r="EE107" s="131"/>
      <c r="EF107" s="131"/>
      <c r="EG107" s="131"/>
      <c r="EH107" s="131"/>
      <c r="EI107" s="131"/>
      <c r="EJ107" s="131"/>
      <c r="EK107" s="131"/>
      <c r="EL107" s="131"/>
      <c r="EM107" s="131"/>
      <c r="EN107" s="131"/>
      <c r="EO107" s="131"/>
      <c r="EP107" s="131"/>
      <c r="EQ107" s="131"/>
      <c r="ER107" s="131"/>
      <c r="ES107" s="131"/>
      <c r="ET107" s="131"/>
      <c r="EU107" s="131"/>
      <c r="EV107" s="131"/>
      <c r="EW107" s="131"/>
      <c r="EX107" s="131"/>
      <c r="EY107" s="131"/>
      <c r="EZ107" s="131"/>
      <c r="FA107" s="131"/>
      <c r="FB107" s="131"/>
      <c r="FC107" s="131"/>
      <c r="FD107" s="131"/>
      <c r="FE107" s="131"/>
      <c r="FF107" s="131"/>
      <c r="FG107" s="131"/>
      <c r="FH107" s="131"/>
      <c r="FI107" s="131"/>
      <c r="FJ107" s="131"/>
      <c r="FK107" s="131"/>
      <c r="FL107" s="131"/>
      <c r="FM107" s="131"/>
      <c r="FN107" s="131"/>
      <c r="FO107" s="131"/>
      <c r="FP107" s="131"/>
      <c r="FQ107" s="131"/>
      <c r="FR107" s="131"/>
      <c r="FS107" s="131"/>
      <c r="FT107" s="131"/>
      <c r="FU107" s="131"/>
      <c r="FV107" s="131"/>
      <c r="FW107" s="131"/>
      <c r="FX107" s="131"/>
      <c r="FY107" s="131"/>
      <c r="FZ107" s="131"/>
      <c r="GA107" s="131"/>
      <c r="GB107" s="131"/>
      <c r="GC107" s="131"/>
      <c r="GD107" s="131"/>
      <c r="GE107" s="131"/>
      <c r="GF107" s="131"/>
      <c r="GG107" s="131"/>
      <c r="GH107" s="131"/>
      <c r="GI107" s="131"/>
      <c r="GJ107" s="131"/>
      <c r="GK107" s="131"/>
      <c r="GL107" s="131"/>
      <c r="GM107" s="131"/>
      <c r="GN107" s="131"/>
      <c r="GO107" s="131"/>
      <c r="GP107" s="131"/>
      <c r="GQ107" s="131"/>
      <c r="GR107" s="131"/>
      <c r="GS107" s="131"/>
      <c r="GT107" s="131"/>
      <c r="GU107" s="131"/>
      <c r="GV107" s="131"/>
      <c r="GW107" s="131"/>
      <c r="GX107" s="131"/>
      <c r="GY107" s="131"/>
      <c r="GZ107" s="131"/>
      <c r="HA107" s="131"/>
      <c r="HB107" s="131"/>
      <c r="HC107" s="131"/>
      <c r="HD107" s="131"/>
      <c r="HE107" s="131"/>
      <c r="HF107" s="131"/>
      <c r="HG107" s="131"/>
      <c r="HH107" s="131"/>
      <c r="HI107" s="131"/>
      <c r="HJ107" s="131"/>
      <c r="HK107" s="131"/>
      <c r="HL107" s="131"/>
      <c r="HM107" s="131"/>
      <c r="HO107" s="131"/>
      <c r="HP107" s="131"/>
      <c r="HQ107" s="131"/>
      <c r="HR107" s="131"/>
    </row>
    <row r="108" spans="1:226" ht="15" thickBot="1" x14ac:dyDescent="0.4">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c r="Z108" s="131"/>
      <c r="AA108" s="131"/>
      <c r="AB108" s="131"/>
      <c r="AC108" s="131"/>
      <c r="AD108" s="131"/>
      <c r="AE108" s="131"/>
      <c r="AF108" s="131"/>
      <c r="AG108" s="131"/>
      <c r="AH108" s="131"/>
      <c r="AI108" s="131"/>
      <c r="AJ108" s="131"/>
      <c r="AK108" s="131"/>
      <c r="AL108" s="131"/>
      <c r="AM108" s="131"/>
      <c r="AN108" s="131"/>
      <c r="AO108" s="131"/>
      <c r="AP108" s="131"/>
      <c r="AQ108" s="131"/>
      <c r="AR108" s="131"/>
      <c r="AS108" s="131"/>
      <c r="AT108" s="131"/>
      <c r="AU108" s="131"/>
      <c r="AV108" s="131"/>
      <c r="AW108" s="131"/>
      <c r="AX108" s="131"/>
      <c r="AY108" s="131"/>
      <c r="AZ108" s="131"/>
      <c r="BA108" s="131"/>
      <c r="BB108" s="131"/>
      <c r="BC108" s="131"/>
      <c r="BD108" s="131"/>
      <c r="BE108" s="131"/>
      <c r="BF108" s="131"/>
      <c r="BG108" s="131"/>
      <c r="BH108" s="131"/>
      <c r="BI108" s="131"/>
      <c r="BJ108" s="131"/>
      <c r="BK108" s="131"/>
      <c r="BL108" s="131"/>
      <c r="BM108" s="131"/>
      <c r="BN108" s="131"/>
      <c r="BO108" s="131"/>
      <c r="BP108" s="131"/>
      <c r="BQ108" s="131"/>
      <c r="BR108" s="131"/>
      <c r="BS108" s="131"/>
      <c r="BT108" s="131"/>
      <c r="BU108" s="131"/>
      <c r="BV108" s="131"/>
      <c r="BW108" s="131"/>
      <c r="BX108" s="131"/>
      <c r="BY108" s="131"/>
      <c r="BZ108" s="131"/>
      <c r="CA108" s="131"/>
      <c r="CB108" s="131"/>
      <c r="CC108" s="131"/>
      <c r="CD108" s="131"/>
      <c r="CE108" s="131"/>
      <c r="CF108" s="131"/>
      <c r="CG108" s="131"/>
      <c r="CH108" s="131"/>
      <c r="CI108" s="131"/>
      <c r="CJ108" s="131"/>
      <c r="CK108" s="131"/>
      <c r="CL108" s="131"/>
      <c r="CM108" s="131"/>
      <c r="CN108" s="131"/>
      <c r="CO108" s="131"/>
      <c r="CP108" s="131"/>
      <c r="CQ108" s="131"/>
      <c r="CR108" s="131"/>
      <c r="CS108" s="131"/>
      <c r="CT108" s="131"/>
      <c r="CU108" s="131"/>
      <c r="CV108" s="131"/>
      <c r="CW108" s="131"/>
      <c r="CX108" s="131"/>
      <c r="CY108" s="131"/>
      <c r="CZ108" s="131"/>
      <c r="DA108" s="131"/>
      <c r="DB108" s="131"/>
      <c r="DC108" s="131"/>
      <c r="DD108" s="131"/>
      <c r="DE108" s="131"/>
      <c r="DF108" s="131"/>
      <c r="DG108" s="131"/>
      <c r="DH108" s="131"/>
      <c r="DI108" s="131"/>
      <c r="DJ108" s="131"/>
      <c r="DK108" s="131"/>
      <c r="DL108" s="131"/>
      <c r="DM108" s="131"/>
      <c r="DN108" s="131"/>
      <c r="DO108" s="131"/>
      <c r="DP108" s="131"/>
      <c r="DQ108" s="131"/>
      <c r="DR108" s="131"/>
      <c r="DS108" s="131"/>
      <c r="DT108" s="131"/>
      <c r="DU108" s="131"/>
      <c r="DV108" s="131"/>
      <c r="DW108" s="131"/>
      <c r="DX108" s="131"/>
      <c r="DY108" s="131"/>
      <c r="DZ108" s="131"/>
      <c r="EA108" s="131"/>
      <c r="EB108" s="131"/>
      <c r="EC108" s="131"/>
      <c r="ED108" s="131"/>
      <c r="EE108" s="131"/>
      <c r="EF108" s="131"/>
      <c r="EG108" s="131"/>
      <c r="EH108" s="131"/>
      <c r="EI108" s="131"/>
      <c r="EJ108" s="131"/>
      <c r="EK108" s="131"/>
      <c r="EL108" s="131"/>
      <c r="EM108" s="131"/>
      <c r="EN108" s="131"/>
      <c r="EO108" s="131"/>
      <c r="EP108" s="131"/>
      <c r="EQ108" s="131"/>
      <c r="ER108" s="131"/>
      <c r="ES108" s="131"/>
      <c r="ET108" s="131"/>
      <c r="EU108" s="131"/>
      <c r="EV108" s="131"/>
      <c r="EW108" s="131"/>
      <c r="EX108" s="131"/>
      <c r="EY108" s="131"/>
      <c r="EZ108" s="131"/>
      <c r="FA108" s="131"/>
      <c r="FB108" s="131"/>
      <c r="FC108" s="131"/>
      <c r="FD108" s="131"/>
      <c r="FE108" s="131"/>
      <c r="FF108" s="131"/>
      <c r="FG108" s="131"/>
      <c r="FH108" s="131"/>
      <c r="FI108" s="131"/>
      <c r="FJ108" s="131"/>
      <c r="FK108" s="131"/>
      <c r="FL108" s="131"/>
      <c r="FM108" s="131"/>
      <c r="FN108" s="131"/>
      <c r="FO108" s="131"/>
      <c r="FP108" s="131"/>
      <c r="FQ108" s="131"/>
      <c r="FR108" s="131"/>
      <c r="FS108" s="131"/>
      <c r="FT108" s="131"/>
      <c r="FU108" s="131"/>
      <c r="FV108" s="131"/>
      <c r="FW108" s="131"/>
      <c r="FX108" s="131"/>
      <c r="FY108" s="131"/>
      <c r="FZ108" s="131"/>
      <c r="GA108" s="131"/>
      <c r="GB108" s="131"/>
      <c r="GC108" s="131"/>
      <c r="GD108" s="131"/>
      <c r="GE108" s="131"/>
      <c r="GF108" s="131"/>
      <c r="GG108" s="131"/>
      <c r="GH108" s="131"/>
      <c r="GI108" s="131"/>
      <c r="GJ108" s="131"/>
      <c r="GK108" s="131"/>
      <c r="GL108" s="131"/>
      <c r="GM108" s="131"/>
      <c r="GN108" s="131"/>
      <c r="GO108" s="131"/>
      <c r="GP108" s="131"/>
      <c r="GQ108" s="131"/>
      <c r="GR108" s="131"/>
      <c r="GS108" s="131"/>
      <c r="GT108" s="131"/>
      <c r="GU108" s="131"/>
      <c r="GV108" s="131"/>
      <c r="GW108" s="131"/>
      <c r="GX108" s="131"/>
      <c r="GY108" s="131"/>
      <c r="GZ108" s="131"/>
      <c r="HA108" s="131"/>
      <c r="HB108" s="131"/>
      <c r="HC108" s="131"/>
      <c r="HD108" s="131"/>
      <c r="HE108" s="131"/>
      <c r="HF108" s="131"/>
      <c r="HG108" s="131"/>
      <c r="HH108" s="131"/>
      <c r="HI108" s="131"/>
      <c r="HJ108" s="131"/>
      <c r="HK108" s="131"/>
      <c r="HL108" s="131"/>
      <c r="HM108" s="131"/>
      <c r="HO108" s="131"/>
      <c r="HP108" s="131"/>
      <c r="HQ108" s="131"/>
      <c r="HR108" s="131"/>
    </row>
    <row r="109" spans="1:226" ht="15" thickBot="1" x14ac:dyDescent="0.4">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c r="AP109" s="131"/>
      <c r="AQ109" s="131"/>
      <c r="AR109" s="131"/>
      <c r="AS109" s="131"/>
      <c r="AT109" s="131"/>
      <c r="AU109" s="131"/>
      <c r="AV109" s="131"/>
      <c r="AW109" s="131"/>
      <c r="AX109" s="131"/>
      <c r="AY109" s="131"/>
      <c r="AZ109" s="131"/>
      <c r="BA109" s="131"/>
      <c r="BB109" s="131"/>
      <c r="BC109" s="131"/>
      <c r="BD109" s="131"/>
      <c r="BE109" s="131"/>
      <c r="BF109" s="131"/>
      <c r="BG109" s="131"/>
      <c r="BH109" s="131"/>
      <c r="BI109" s="131"/>
      <c r="BJ109" s="131"/>
      <c r="BK109" s="131"/>
      <c r="BL109" s="131"/>
      <c r="BM109" s="131"/>
      <c r="BN109" s="131"/>
      <c r="BO109" s="131"/>
      <c r="BP109" s="131"/>
      <c r="BQ109" s="131"/>
      <c r="BR109" s="131"/>
      <c r="BS109" s="131"/>
      <c r="BT109" s="131"/>
      <c r="BU109" s="131"/>
      <c r="BV109" s="131"/>
      <c r="BW109" s="131"/>
      <c r="BX109" s="131"/>
      <c r="BY109" s="131"/>
      <c r="BZ109" s="131"/>
      <c r="CA109" s="131"/>
      <c r="CB109" s="131"/>
      <c r="CC109" s="131"/>
      <c r="CD109" s="131"/>
      <c r="CE109" s="131"/>
      <c r="CF109" s="131"/>
      <c r="CG109" s="131"/>
      <c r="CH109" s="131"/>
      <c r="CI109" s="131"/>
      <c r="CJ109" s="131"/>
      <c r="CK109" s="131"/>
      <c r="CL109" s="131"/>
      <c r="CM109" s="131"/>
      <c r="CN109" s="131"/>
      <c r="CO109" s="131"/>
      <c r="CP109" s="131"/>
      <c r="CQ109" s="131"/>
      <c r="CR109" s="131"/>
      <c r="CS109" s="131"/>
      <c r="CT109" s="131"/>
      <c r="CU109" s="131"/>
      <c r="CV109" s="131"/>
      <c r="CW109" s="131"/>
      <c r="CX109" s="131"/>
      <c r="CY109" s="131"/>
      <c r="CZ109" s="131"/>
      <c r="DA109" s="131"/>
      <c r="DB109" s="131"/>
      <c r="DC109" s="131"/>
      <c r="DD109" s="131"/>
      <c r="DE109" s="131"/>
      <c r="DF109" s="131"/>
      <c r="DG109" s="131"/>
      <c r="DH109" s="131"/>
      <c r="DI109" s="131"/>
      <c r="DJ109" s="131"/>
      <c r="DK109" s="131"/>
      <c r="DL109" s="131"/>
      <c r="DM109" s="131"/>
      <c r="DN109" s="131"/>
      <c r="DO109" s="131"/>
      <c r="DP109" s="131"/>
      <c r="DQ109" s="131"/>
      <c r="DR109" s="131"/>
      <c r="DS109" s="131"/>
      <c r="DT109" s="131"/>
      <c r="DU109" s="131"/>
      <c r="DV109" s="131"/>
      <c r="DW109" s="131"/>
      <c r="DX109" s="131"/>
      <c r="DY109" s="131"/>
      <c r="DZ109" s="131"/>
      <c r="EA109" s="131"/>
      <c r="EB109" s="131"/>
      <c r="EC109" s="131"/>
      <c r="ED109" s="131"/>
      <c r="EE109" s="131"/>
      <c r="EF109" s="131"/>
      <c r="EG109" s="131"/>
      <c r="EH109" s="131"/>
      <c r="EI109" s="131"/>
      <c r="EJ109" s="131"/>
      <c r="EK109" s="131"/>
      <c r="EL109" s="131"/>
      <c r="EM109" s="131"/>
      <c r="EN109" s="131"/>
      <c r="EO109" s="131"/>
      <c r="EP109" s="131"/>
      <c r="EQ109" s="131"/>
      <c r="ER109" s="131"/>
      <c r="ES109" s="131"/>
      <c r="ET109" s="131"/>
      <c r="EU109" s="131"/>
      <c r="EV109" s="131"/>
      <c r="EW109" s="131"/>
      <c r="EX109" s="131"/>
      <c r="EY109" s="131"/>
      <c r="EZ109" s="131"/>
      <c r="FA109" s="131"/>
      <c r="FB109" s="131"/>
      <c r="FC109" s="131"/>
      <c r="FD109" s="131"/>
      <c r="FE109" s="131"/>
      <c r="FF109" s="131"/>
      <c r="FG109" s="131"/>
      <c r="FH109" s="131"/>
      <c r="FI109" s="131"/>
      <c r="FJ109" s="131"/>
      <c r="FK109" s="131"/>
      <c r="FL109" s="131"/>
      <c r="FM109" s="131"/>
      <c r="FN109" s="131"/>
      <c r="FO109" s="131"/>
      <c r="FP109" s="131"/>
      <c r="FQ109" s="131"/>
      <c r="FR109" s="131"/>
      <c r="FS109" s="131"/>
      <c r="FT109" s="131"/>
      <c r="FU109" s="131"/>
      <c r="FV109" s="131"/>
      <c r="FW109" s="131"/>
      <c r="FX109" s="131"/>
      <c r="FY109" s="131"/>
      <c r="FZ109" s="131"/>
      <c r="GA109" s="131"/>
      <c r="GB109" s="131"/>
      <c r="GC109" s="131"/>
      <c r="GD109" s="131"/>
      <c r="GE109" s="131"/>
      <c r="GF109" s="131"/>
      <c r="GG109" s="131"/>
      <c r="GH109" s="131"/>
      <c r="GI109" s="131"/>
      <c r="GJ109" s="131"/>
      <c r="GK109" s="131"/>
      <c r="GL109" s="131"/>
      <c r="GM109" s="131"/>
      <c r="GN109" s="131"/>
      <c r="GO109" s="131"/>
      <c r="GP109" s="131"/>
      <c r="GQ109" s="131"/>
      <c r="GR109" s="131"/>
      <c r="GS109" s="131"/>
      <c r="GT109" s="131"/>
      <c r="GU109" s="131"/>
      <c r="GV109" s="131"/>
      <c r="GW109" s="131"/>
      <c r="GX109" s="131"/>
      <c r="GY109" s="131"/>
      <c r="GZ109" s="131"/>
      <c r="HA109" s="131"/>
      <c r="HB109" s="131"/>
      <c r="HC109" s="131"/>
      <c r="HD109" s="131"/>
      <c r="HE109" s="131"/>
      <c r="HF109" s="131"/>
      <c r="HG109" s="131"/>
      <c r="HH109" s="131"/>
      <c r="HI109" s="131"/>
      <c r="HJ109" s="131"/>
      <c r="HK109" s="131"/>
      <c r="HL109" s="131"/>
      <c r="HM109" s="131"/>
      <c r="HO109" s="131"/>
      <c r="HP109" s="131"/>
      <c r="HQ109" s="131"/>
      <c r="HR109" s="131"/>
    </row>
    <row r="110" spans="1:226" ht="15" thickBot="1" x14ac:dyDescent="0.4">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c r="Z110" s="131"/>
      <c r="AA110" s="131"/>
      <c r="AB110" s="131"/>
      <c r="AC110" s="131"/>
      <c r="AD110" s="131"/>
      <c r="AE110" s="131"/>
      <c r="AF110" s="131"/>
      <c r="AG110" s="131"/>
      <c r="AH110" s="131"/>
      <c r="AI110" s="131"/>
      <c r="AJ110" s="131"/>
      <c r="AK110" s="131"/>
      <c r="AL110" s="131"/>
      <c r="AM110" s="131"/>
      <c r="AN110" s="131"/>
      <c r="AO110" s="131"/>
      <c r="AP110" s="131"/>
      <c r="AQ110" s="131"/>
      <c r="AR110" s="131"/>
      <c r="AS110" s="131"/>
      <c r="AT110" s="131"/>
      <c r="AU110" s="131"/>
      <c r="AV110" s="131"/>
      <c r="AW110" s="131"/>
      <c r="AX110" s="131"/>
      <c r="AY110" s="131"/>
      <c r="AZ110" s="131"/>
      <c r="BA110" s="131"/>
      <c r="BB110" s="131"/>
      <c r="BC110" s="131"/>
      <c r="BD110" s="131"/>
      <c r="BE110" s="131"/>
      <c r="BF110" s="131"/>
      <c r="BG110" s="131"/>
      <c r="BH110" s="131"/>
      <c r="BI110" s="131"/>
      <c r="BJ110" s="131"/>
      <c r="BK110" s="131"/>
      <c r="BL110" s="131"/>
      <c r="BM110" s="131"/>
      <c r="BN110" s="131"/>
      <c r="BO110" s="131"/>
      <c r="BP110" s="131"/>
      <c r="BQ110" s="131"/>
      <c r="BR110" s="131"/>
      <c r="BS110" s="131"/>
      <c r="BT110" s="131"/>
      <c r="BU110" s="131"/>
      <c r="BV110" s="131"/>
      <c r="BW110" s="131"/>
      <c r="BX110" s="131"/>
      <c r="BY110" s="131"/>
      <c r="BZ110" s="131"/>
      <c r="CA110" s="131"/>
      <c r="CB110" s="131"/>
      <c r="CC110" s="131"/>
      <c r="CD110" s="131"/>
      <c r="CE110" s="131"/>
      <c r="CF110" s="131"/>
      <c r="CG110" s="131"/>
      <c r="CH110" s="131"/>
      <c r="CI110" s="131"/>
      <c r="CJ110" s="131"/>
      <c r="CK110" s="131"/>
      <c r="CL110" s="131"/>
      <c r="CM110" s="131"/>
      <c r="CN110" s="131"/>
      <c r="CO110" s="131"/>
      <c r="CP110" s="131"/>
      <c r="CQ110" s="131"/>
      <c r="CR110" s="131"/>
      <c r="CS110" s="131"/>
      <c r="CT110" s="131"/>
      <c r="CU110" s="131"/>
      <c r="CV110" s="131"/>
      <c r="CW110" s="131"/>
      <c r="CX110" s="131"/>
      <c r="CY110" s="131"/>
      <c r="CZ110" s="131"/>
      <c r="DA110" s="131"/>
      <c r="DB110" s="131"/>
      <c r="DC110" s="131"/>
      <c r="DD110" s="131"/>
      <c r="DE110" s="131"/>
      <c r="DF110" s="131"/>
      <c r="DG110" s="131"/>
      <c r="DH110" s="131"/>
      <c r="DI110" s="131"/>
      <c r="DJ110" s="131"/>
      <c r="DK110" s="131"/>
      <c r="DL110" s="131"/>
      <c r="DM110" s="131"/>
      <c r="DN110" s="131"/>
      <c r="DO110" s="131"/>
      <c r="DP110" s="131"/>
      <c r="DQ110" s="131"/>
      <c r="DR110" s="131"/>
      <c r="DS110" s="131"/>
      <c r="DT110" s="131"/>
      <c r="DU110" s="131"/>
      <c r="DV110" s="131"/>
      <c r="DW110" s="131"/>
      <c r="DX110" s="131"/>
      <c r="DY110" s="131"/>
      <c r="DZ110" s="131"/>
      <c r="EA110" s="131"/>
      <c r="EB110" s="131"/>
      <c r="EC110" s="131"/>
      <c r="ED110" s="131"/>
      <c r="EE110" s="131"/>
      <c r="EF110" s="131"/>
      <c r="EG110" s="131"/>
      <c r="EH110" s="131"/>
      <c r="EI110" s="131"/>
      <c r="EJ110" s="131"/>
      <c r="EK110" s="131"/>
      <c r="EL110" s="131"/>
      <c r="EM110" s="131"/>
      <c r="EN110" s="131"/>
      <c r="EO110" s="131"/>
      <c r="EP110" s="131"/>
      <c r="EQ110" s="131"/>
      <c r="ER110" s="131"/>
      <c r="ES110" s="131"/>
      <c r="ET110" s="131"/>
      <c r="EU110" s="131"/>
      <c r="EV110" s="131"/>
      <c r="EW110" s="131"/>
      <c r="EX110" s="131"/>
      <c r="EY110" s="131"/>
      <c r="EZ110" s="131"/>
      <c r="FA110" s="131"/>
      <c r="FB110" s="131"/>
      <c r="FC110" s="131"/>
      <c r="FD110" s="131"/>
      <c r="FE110" s="131"/>
      <c r="FF110" s="131"/>
      <c r="FG110" s="131"/>
      <c r="FH110" s="131"/>
      <c r="FI110" s="131"/>
      <c r="FJ110" s="131"/>
      <c r="FK110" s="131"/>
      <c r="FL110" s="131"/>
      <c r="FM110" s="131"/>
      <c r="FN110" s="131"/>
      <c r="FO110" s="131"/>
      <c r="FP110" s="131"/>
      <c r="FQ110" s="131"/>
      <c r="FR110" s="131"/>
      <c r="FS110" s="131"/>
      <c r="FT110" s="131"/>
      <c r="FU110" s="131"/>
      <c r="FV110" s="131"/>
      <c r="FW110" s="131"/>
      <c r="FX110" s="131"/>
      <c r="FY110" s="131"/>
      <c r="FZ110" s="131"/>
      <c r="GA110" s="131"/>
      <c r="GB110" s="131"/>
      <c r="GC110" s="131"/>
      <c r="GD110" s="131"/>
      <c r="GE110" s="131"/>
      <c r="GF110" s="131"/>
      <c r="GG110" s="131"/>
      <c r="GH110" s="131"/>
      <c r="GI110" s="131"/>
      <c r="GJ110" s="131"/>
      <c r="GK110" s="131"/>
      <c r="GL110" s="131"/>
      <c r="GM110" s="131"/>
      <c r="GN110" s="131"/>
      <c r="GO110" s="131"/>
      <c r="GP110" s="131"/>
      <c r="GQ110" s="131"/>
      <c r="GR110" s="131"/>
      <c r="GS110" s="131"/>
      <c r="GT110" s="131"/>
      <c r="GU110" s="131"/>
      <c r="GV110" s="131"/>
      <c r="GW110" s="131"/>
      <c r="GX110" s="131"/>
      <c r="GY110" s="131"/>
      <c r="GZ110" s="131"/>
      <c r="HA110" s="131"/>
      <c r="HB110" s="131"/>
      <c r="HC110" s="131"/>
      <c r="HD110" s="131"/>
      <c r="HE110" s="131"/>
      <c r="HF110" s="131"/>
      <c r="HG110" s="131"/>
      <c r="HH110" s="131"/>
      <c r="HI110" s="131"/>
      <c r="HJ110" s="131"/>
      <c r="HK110" s="131"/>
      <c r="HL110" s="131"/>
      <c r="HM110" s="131"/>
      <c r="HO110" s="131"/>
      <c r="HP110" s="131"/>
      <c r="HQ110" s="131"/>
      <c r="HR110" s="131"/>
    </row>
    <row r="111" spans="1:226" ht="15" thickBot="1" x14ac:dyDescent="0.4">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c r="Z111" s="131"/>
      <c r="AA111" s="131"/>
      <c r="AB111" s="131"/>
      <c r="AC111" s="131"/>
      <c r="AD111" s="131"/>
      <c r="AE111" s="131"/>
      <c r="AF111" s="131"/>
      <c r="AG111" s="131"/>
      <c r="AH111" s="131"/>
      <c r="AI111" s="131"/>
      <c r="AJ111" s="131"/>
      <c r="AK111" s="131"/>
      <c r="AL111" s="131"/>
      <c r="AM111" s="131"/>
      <c r="AN111" s="131"/>
      <c r="AO111" s="131"/>
      <c r="AP111" s="131"/>
      <c r="AQ111" s="131"/>
      <c r="AR111" s="131"/>
      <c r="AS111" s="131"/>
      <c r="AT111" s="131"/>
      <c r="AU111" s="131"/>
      <c r="AV111" s="131"/>
      <c r="AW111" s="131"/>
      <c r="AX111" s="131"/>
      <c r="AY111" s="131"/>
      <c r="AZ111" s="131"/>
      <c r="BA111" s="131"/>
      <c r="BB111" s="131"/>
      <c r="BC111" s="131"/>
      <c r="BD111" s="131"/>
      <c r="BE111" s="131"/>
      <c r="BF111" s="131"/>
      <c r="BG111" s="131"/>
      <c r="BH111" s="131"/>
      <c r="BI111" s="131"/>
      <c r="BJ111" s="131"/>
      <c r="BK111" s="131"/>
      <c r="BL111" s="131"/>
      <c r="BM111" s="131"/>
      <c r="BN111" s="131"/>
      <c r="BO111" s="131"/>
      <c r="BP111" s="131"/>
      <c r="BQ111" s="131"/>
      <c r="BR111" s="131"/>
      <c r="BS111" s="131"/>
      <c r="BT111" s="131"/>
      <c r="BU111" s="131"/>
      <c r="BV111" s="131"/>
      <c r="BW111" s="131"/>
      <c r="BX111" s="131"/>
      <c r="BY111" s="131"/>
      <c r="BZ111" s="131"/>
      <c r="CA111" s="131"/>
      <c r="CB111" s="131"/>
      <c r="CC111" s="131"/>
      <c r="CD111" s="131"/>
      <c r="CE111" s="131"/>
      <c r="CF111" s="131"/>
      <c r="CG111" s="131"/>
      <c r="CH111" s="131"/>
      <c r="CI111" s="131"/>
      <c r="CJ111" s="131"/>
      <c r="CK111" s="131"/>
      <c r="CL111" s="131"/>
      <c r="CM111" s="131"/>
      <c r="CN111" s="131"/>
      <c r="CO111" s="131"/>
      <c r="CP111" s="131"/>
      <c r="CQ111" s="131"/>
      <c r="CR111" s="131"/>
      <c r="CS111" s="131"/>
      <c r="CT111" s="131"/>
      <c r="CU111" s="131"/>
      <c r="CV111" s="131"/>
      <c r="CW111" s="131"/>
      <c r="CX111" s="131"/>
      <c r="CY111" s="131"/>
      <c r="CZ111" s="131"/>
      <c r="DA111" s="131"/>
      <c r="DB111" s="131"/>
      <c r="DC111" s="131"/>
      <c r="DD111" s="131"/>
      <c r="DE111" s="131"/>
      <c r="DF111" s="131"/>
      <c r="DG111" s="131"/>
      <c r="DH111" s="131"/>
      <c r="DI111" s="131"/>
      <c r="DJ111" s="131"/>
      <c r="DK111" s="131"/>
      <c r="DL111" s="131"/>
      <c r="DM111" s="131"/>
      <c r="DN111" s="131"/>
      <c r="DO111" s="131"/>
      <c r="DP111" s="131"/>
      <c r="DQ111" s="131"/>
      <c r="DR111" s="131"/>
      <c r="DS111" s="131"/>
      <c r="DT111" s="131"/>
      <c r="DU111" s="131"/>
      <c r="DV111" s="131"/>
      <c r="DW111" s="131"/>
      <c r="DX111" s="131"/>
      <c r="DY111" s="131"/>
      <c r="DZ111" s="131"/>
      <c r="EA111" s="131"/>
      <c r="EB111" s="131"/>
      <c r="EC111" s="131"/>
      <c r="ED111" s="131"/>
      <c r="EE111" s="131"/>
      <c r="EF111" s="131"/>
      <c r="EG111" s="131"/>
      <c r="EH111" s="131"/>
      <c r="EI111" s="131"/>
      <c r="EJ111" s="131"/>
      <c r="EK111" s="131"/>
      <c r="EL111" s="131"/>
      <c r="EM111" s="131"/>
      <c r="EN111" s="131"/>
      <c r="EO111" s="131"/>
      <c r="EP111" s="131"/>
      <c r="EQ111" s="131"/>
      <c r="ER111" s="131"/>
      <c r="ES111" s="131"/>
      <c r="ET111" s="131"/>
      <c r="EU111" s="131"/>
      <c r="EV111" s="131"/>
      <c r="EW111" s="131"/>
      <c r="EX111" s="131"/>
      <c r="EY111" s="131"/>
      <c r="EZ111" s="131"/>
      <c r="FA111" s="131"/>
      <c r="FB111" s="131"/>
      <c r="FC111" s="131"/>
      <c r="FD111" s="131"/>
      <c r="FE111" s="131"/>
      <c r="FF111" s="131"/>
      <c r="FG111" s="131"/>
      <c r="FH111" s="131"/>
      <c r="FI111" s="131"/>
      <c r="FJ111" s="131"/>
      <c r="FK111" s="131"/>
      <c r="FL111" s="131"/>
      <c r="FM111" s="131"/>
      <c r="FN111" s="131"/>
      <c r="FO111" s="131"/>
      <c r="FP111" s="131"/>
      <c r="FQ111" s="131"/>
      <c r="FR111" s="131"/>
      <c r="FS111" s="131"/>
      <c r="FT111" s="131"/>
      <c r="FU111" s="131"/>
      <c r="FV111" s="131"/>
      <c r="FW111" s="131"/>
      <c r="FX111" s="131"/>
      <c r="FY111" s="131"/>
      <c r="FZ111" s="131"/>
      <c r="GA111" s="131"/>
      <c r="GB111" s="131"/>
      <c r="GC111" s="131"/>
      <c r="GD111" s="131"/>
      <c r="GE111" s="131"/>
      <c r="GF111" s="131"/>
      <c r="GG111" s="131"/>
      <c r="GH111" s="131"/>
      <c r="GI111" s="131"/>
      <c r="GJ111" s="131"/>
      <c r="GK111" s="131"/>
      <c r="GL111" s="131"/>
      <c r="GM111" s="131"/>
      <c r="GN111" s="131"/>
      <c r="GO111" s="131"/>
      <c r="GP111" s="131"/>
      <c r="GQ111" s="131"/>
      <c r="GR111" s="131"/>
      <c r="GS111" s="131"/>
      <c r="GT111" s="131"/>
      <c r="GU111" s="131"/>
      <c r="GV111" s="131"/>
      <c r="GW111" s="131"/>
      <c r="GX111" s="131"/>
      <c r="GY111" s="131"/>
      <c r="GZ111" s="131"/>
      <c r="HA111" s="131"/>
      <c r="HB111" s="131"/>
      <c r="HC111" s="131"/>
      <c r="HD111" s="131"/>
      <c r="HE111" s="131"/>
      <c r="HF111" s="131"/>
      <c r="HG111" s="131"/>
      <c r="HH111" s="131"/>
      <c r="HI111" s="131"/>
      <c r="HJ111" s="131"/>
      <c r="HK111" s="131"/>
      <c r="HL111" s="131"/>
      <c r="HM111" s="131"/>
      <c r="HO111" s="131"/>
      <c r="HP111" s="131"/>
      <c r="HQ111" s="131"/>
      <c r="HR111" s="131"/>
    </row>
    <row r="112" spans="1:226" ht="15" thickBot="1" x14ac:dyDescent="0.4">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c r="Z112" s="131"/>
      <c r="AA112" s="131"/>
      <c r="AB112" s="131"/>
      <c r="AC112" s="131"/>
      <c r="AD112" s="131"/>
      <c r="AE112" s="131"/>
      <c r="AF112" s="131"/>
      <c r="AG112" s="131"/>
      <c r="AH112" s="131"/>
      <c r="AI112" s="131"/>
      <c r="AJ112" s="131"/>
      <c r="AK112" s="131"/>
      <c r="AL112" s="131"/>
      <c r="AM112" s="131"/>
      <c r="AN112" s="131"/>
      <c r="AO112" s="131"/>
      <c r="AP112" s="131"/>
      <c r="AQ112" s="131"/>
      <c r="AR112" s="131"/>
      <c r="AS112" s="131"/>
      <c r="AT112" s="131"/>
      <c r="AU112" s="131"/>
      <c r="AV112" s="131"/>
      <c r="AW112" s="131"/>
      <c r="AX112" s="131"/>
      <c r="AY112" s="131"/>
      <c r="AZ112" s="131"/>
      <c r="BA112" s="131"/>
      <c r="BB112" s="131"/>
      <c r="BC112" s="131"/>
      <c r="BD112" s="131"/>
      <c r="BE112" s="131"/>
      <c r="BF112" s="131"/>
      <c r="BG112" s="131"/>
      <c r="BH112" s="131"/>
      <c r="BI112" s="131"/>
      <c r="BJ112" s="131"/>
      <c r="BK112" s="131"/>
      <c r="BL112" s="131"/>
      <c r="BM112" s="131"/>
      <c r="BN112" s="131"/>
      <c r="BO112" s="131"/>
      <c r="BP112" s="131"/>
      <c r="BQ112" s="131"/>
      <c r="BR112" s="131"/>
      <c r="BS112" s="131"/>
      <c r="BT112" s="131"/>
      <c r="BU112" s="131"/>
      <c r="BV112" s="131"/>
      <c r="BW112" s="131"/>
      <c r="BX112" s="131"/>
      <c r="BY112" s="131"/>
      <c r="BZ112" s="131"/>
      <c r="CA112" s="131"/>
      <c r="CB112" s="131"/>
      <c r="CC112" s="131"/>
      <c r="CD112" s="131"/>
      <c r="CE112" s="131"/>
      <c r="CF112" s="131"/>
      <c r="CG112" s="131"/>
      <c r="CH112" s="131"/>
      <c r="CI112" s="131"/>
      <c r="CJ112" s="131"/>
      <c r="CK112" s="131"/>
      <c r="CL112" s="131"/>
      <c r="CM112" s="131"/>
      <c r="CN112" s="131"/>
      <c r="CO112" s="131"/>
      <c r="CP112" s="131"/>
      <c r="CQ112" s="131"/>
      <c r="CR112" s="131"/>
      <c r="CS112" s="131"/>
      <c r="CT112" s="131"/>
      <c r="CU112" s="131"/>
      <c r="CV112" s="131"/>
      <c r="CW112" s="131"/>
      <c r="CX112" s="131"/>
      <c r="CY112" s="131"/>
      <c r="CZ112" s="131"/>
      <c r="DA112" s="131"/>
      <c r="DB112" s="131"/>
      <c r="DC112" s="131"/>
      <c r="DD112" s="131"/>
      <c r="DE112" s="131"/>
      <c r="DF112" s="131"/>
      <c r="DG112" s="131"/>
      <c r="DH112" s="131"/>
      <c r="DI112" s="131"/>
      <c r="DJ112" s="131"/>
      <c r="DK112" s="131"/>
      <c r="DL112" s="131"/>
      <c r="DM112" s="131"/>
      <c r="DN112" s="131"/>
      <c r="DO112" s="131"/>
      <c r="DP112" s="131"/>
      <c r="DQ112" s="131"/>
      <c r="DR112" s="131"/>
      <c r="DS112" s="131"/>
      <c r="DT112" s="131"/>
      <c r="DU112" s="131"/>
      <c r="DV112" s="131"/>
      <c r="DW112" s="131"/>
      <c r="DX112" s="131"/>
      <c r="DY112" s="131"/>
      <c r="DZ112" s="131"/>
      <c r="EA112" s="131"/>
      <c r="EB112" s="131"/>
      <c r="EC112" s="131"/>
      <c r="ED112" s="131"/>
      <c r="EE112" s="131"/>
      <c r="EF112" s="131"/>
      <c r="EG112" s="131"/>
      <c r="EH112" s="131"/>
      <c r="EI112" s="131"/>
      <c r="EJ112" s="131"/>
      <c r="EK112" s="131"/>
      <c r="EL112" s="131"/>
      <c r="EM112" s="131"/>
      <c r="EN112" s="131"/>
      <c r="EO112" s="131"/>
      <c r="EP112" s="131"/>
      <c r="EQ112" s="131"/>
      <c r="ER112" s="131"/>
      <c r="ES112" s="131"/>
      <c r="ET112" s="131"/>
      <c r="EU112" s="131"/>
      <c r="EV112" s="131"/>
      <c r="EW112" s="131"/>
      <c r="EX112" s="131"/>
      <c r="EY112" s="131"/>
      <c r="EZ112" s="131"/>
      <c r="FA112" s="131"/>
      <c r="FB112" s="131"/>
      <c r="FC112" s="131"/>
      <c r="FD112" s="131"/>
      <c r="FE112" s="131"/>
      <c r="FF112" s="131"/>
      <c r="FG112" s="131"/>
      <c r="FH112" s="131"/>
      <c r="FI112" s="131"/>
      <c r="FJ112" s="131"/>
      <c r="FK112" s="131"/>
      <c r="FL112" s="131"/>
      <c r="FM112" s="131"/>
      <c r="FN112" s="131"/>
      <c r="FO112" s="131"/>
      <c r="FP112" s="131"/>
      <c r="FQ112" s="131"/>
      <c r="FR112" s="131"/>
      <c r="FS112" s="131"/>
      <c r="FT112" s="131"/>
      <c r="FU112" s="131"/>
      <c r="FV112" s="131"/>
      <c r="FW112" s="131"/>
      <c r="FX112" s="131"/>
      <c r="FY112" s="131"/>
      <c r="FZ112" s="131"/>
      <c r="GA112" s="131"/>
      <c r="GB112" s="131"/>
      <c r="GC112" s="131"/>
      <c r="GD112" s="131"/>
      <c r="GE112" s="131"/>
      <c r="GF112" s="131"/>
      <c r="GG112" s="131"/>
      <c r="GH112" s="131"/>
      <c r="GI112" s="131"/>
      <c r="GJ112" s="131"/>
      <c r="GK112" s="131"/>
      <c r="GL112" s="131"/>
      <c r="GM112" s="131"/>
      <c r="GN112" s="131"/>
      <c r="GO112" s="131"/>
      <c r="GP112" s="131"/>
      <c r="GQ112" s="131"/>
      <c r="GR112" s="131"/>
      <c r="GS112" s="131"/>
      <c r="GT112" s="131"/>
      <c r="GU112" s="131"/>
      <c r="GV112" s="131"/>
      <c r="GW112" s="131"/>
      <c r="GX112" s="131"/>
      <c r="GY112" s="131"/>
      <c r="GZ112" s="131"/>
      <c r="HA112" s="131"/>
      <c r="HB112" s="131"/>
      <c r="HC112" s="131"/>
      <c r="HD112" s="131"/>
      <c r="HE112" s="131"/>
      <c r="HF112" s="131"/>
      <c r="HG112" s="131"/>
      <c r="HH112" s="131"/>
      <c r="HI112" s="131"/>
      <c r="HJ112" s="131"/>
      <c r="HK112" s="131"/>
      <c r="HL112" s="131"/>
      <c r="HM112" s="131"/>
      <c r="HO112" s="131"/>
      <c r="HP112" s="131"/>
      <c r="HQ112" s="131"/>
      <c r="HR112" s="131"/>
    </row>
    <row r="113" spans="1:226" ht="15" thickBot="1" x14ac:dyDescent="0.4">
      <c r="A113" s="131"/>
      <c r="B113" s="131"/>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131"/>
      <c r="AV113" s="131"/>
      <c r="AW113" s="131"/>
      <c r="AX113" s="131"/>
      <c r="AY113" s="131"/>
      <c r="AZ113" s="131"/>
      <c r="BA113" s="131"/>
      <c r="BB113" s="131"/>
      <c r="BC113" s="131"/>
      <c r="BD113" s="131"/>
      <c r="BE113" s="131"/>
      <c r="BF113" s="131"/>
      <c r="BG113" s="131"/>
      <c r="BH113" s="131"/>
      <c r="BI113" s="131"/>
      <c r="BJ113" s="131"/>
      <c r="BK113" s="131"/>
      <c r="BL113" s="131"/>
      <c r="BM113" s="131"/>
      <c r="BN113" s="131"/>
      <c r="BO113" s="131"/>
      <c r="BP113" s="131"/>
      <c r="BQ113" s="131"/>
      <c r="BR113" s="131"/>
      <c r="BS113" s="131"/>
      <c r="BT113" s="131"/>
      <c r="BU113" s="131"/>
      <c r="BV113" s="131"/>
      <c r="BW113" s="131"/>
      <c r="BX113" s="131"/>
      <c r="BY113" s="131"/>
      <c r="BZ113" s="131"/>
      <c r="CA113" s="131"/>
      <c r="CB113" s="131"/>
      <c r="CC113" s="131"/>
      <c r="CD113" s="131"/>
      <c r="CE113" s="131"/>
      <c r="CF113" s="131"/>
      <c r="CG113" s="131"/>
      <c r="CH113" s="131"/>
      <c r="CI113" s="131"/>
      <c r="CJ113" s="131"/>
      <c r="CK113" s="131"/>
      <c r="CL113" s="131"/>
      <c r="CM113" s="131"/>
      <c r="CN113" s="131"/>
      <c r="CO113" s="131"/>
      <c r="CP113" s="131"/>
      <c r="CQ113" s="131"/>
      <c r="CR113" s="131"/>
      <c r="CS113" s="131"/>
      <c r="CT113" s="131"/>
      <c r="CU113" s="131"/>
      <c r="CV113" s="131"/>
      <c r="CW113" s="131"/>
      <c r="CX113" s="131"/>
      <c r="CY113" s="131"/>
      <c r="CZ113" s="131"/>
      <c r="DA113" s="131"/>
      <c r="DB113" s="131"/>
      <c r="DC113" s="131"/>
      <c r="DD113" s="131"/>
      <c r="DE113" s="131"/>
      <c r="DF113" s="131"/>
      <c r="DG113" s="131"/>
      <c r="DH113" s="131"/>
      <c r="DI113" s="131"/>
      <c r="DJ113" s="131"/>
      <c r="DK113" s="131"/>
      <c r="DL113" s="131"/>
      <c r="DM113" s="131"/>
      <c r="DN113" s="131"/>
      <c r="DO113" s="131"/>
      <c r="DP113" s="131"/>
      <c r="DQ113" s="131"/>
      <c r="DR113" s="131"/>
      <c r="DS113" s="131"/>
      <c r="DT113" s="131"/>
      <c r="DU113" s="131"/>
      <c r="DV113" s="131"/>
      <c r="DW113" s="131"/>
      <c r="DX113" s="131"/>
      <c r="DY113" s="131"/>
      <c r="DZ113" s="131"/>
      <c r="EA113" s="131"/>
      <c r="EB113" s="131"/>
      <c r="EC113" s="131"/>
      <c r="ED113" s="131"/>
      <c r="EE113" s="131"/>
      <c r="EF113" s="131"/>
      <c r="EG113" s="131"/>
      <c r="EH113" s="131"/>
      <c r="EI113" s="131"/>
      <c r="EJ113" s="131"/>
      <c r="EK113" s="131"/>
      <c r="EL113" s="131"/>
      <c r="EM113" s="131"/>
      <c r="EN113" s="131"/>
      <c r="EO113" s="131"/>
      <c r="EP113" s="131"/>
      <c r="EQ113" s="131"/>
      <c r="ER113" s="131"/>
      <c r="ES113" s="131"/>
      <c r="ET113" s="131"/>
      <c r="EU113" s="131"/>
      <c r="EV113" s="131"/>
      <c r="EW113" s="131"/>
      <c r="EX113" s="131"/>
      <c r="EY113" s="131"/>
      <c r="EZ113" s="131"/>
      <c r="FA113" s="131"/>
      <c r="FB113" s="131"/>
      <c r="FC113" s="131"/>
      <c r="FD113" s="131"/>
      <c r="FE113" s="131"/>
      <c r="FF113" s="131"/>
      <c r="FG113" s="131"/>
      <c r="FH113" s="131"/>
      <c r="FI113" s="131"/>
      <c r="FJ113" s="131"/>
      <c r="FK113" s="131"/>
      <c r="FL113" s="131"/>
      <c r="FM113" s="131"/>
      <c r="FN113" s="131"/>
      <c r="FO113" s="131"/>
      <c r="FP113" s="131"/>
      <c r="FQ113" s="131"/>
      <c r="FR113" s="131"/>
      <c r="FS113" s="131"/>
      <c r="FT113" s="131"/>
      <c r="FU113" s="131"/>
      <c r="FV113" s="131"/>
      <c r="FW113" s="131"/>
      <c r="FX113" s="131"/>
      <c r="FY113" s="131"/>
      <c r="FZ113" s="131"/>
      <c r="GA113" s="131"/>
      <c r="GB113" s="131"/>
      <c r="GC113" s="131"/>
      <c r="GD113" s="131"/>
      <c r="GE113" s="131"/>
      <c r="GF113" s="131"/>
      <c r="GG113" s="131"/>
      <c r="GH113" s="131"/>
      <c r="GI113" s="131"/>
      <c r="GJ113" s="131"/>
      <c r="GK113" s="131"/>
      <c r="GL113" s="131"/>
      <c r="GM113" s="131"/>
      <c r="GN113" s="131"/>
      <c r="GO113" s="131"/>
      <c r="GP113" s="131"/>
      <c r="GQ113" s="131"/>
      <c r="GR113" s="131"/>
      <c r="GS113" s="131"/>
      <c r="GT113" s="131"/>
      <c r="GU113" s="131"/>
      <c r="GV113" s="131"/>
      <c r="GW113" s="131"/>
      <c r="GX113" s="131"/>
      <c r="GY113" s="131"/>
      <c r="GZ113" s="131"/>
      <c r="HA113" s="131"/>
      <c r="HB113" s="131"/>
      <c r="HC113" s="131"/>
      <c r="HD113" s="131"/>
      <c r="HE113" s="131"/>
      <c r="HF113" s="131"/>
      <c r="HG113" s="131"/>
      <c r="HH113" s="131"/>
      <c r="HI113" s="131"/>
      <c r="HJ113" s="131"/>
      <c r="HK113" s="131"/>
      <c r="HL113" s="131"/>
      <c r="HM113" s="131"/>
      <c r="HO113" s="131"/>
      <c r="HP113" s="131"/>
      <c r="HQ113" s="131"/>
      <c r="HR113" s="131"/>
    </row>
    <row r="114" spans="1:226" ht="15" thickBot="1" x14ac:dyDescent="0.4">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c r="Z114" s="131"/>
      <c r="AA114" s="131"/>
      <c r="AB114" s="131"/>
      <c r="AC114" s="131"/>
      <c r="AD114" s="131"/>
      <c r="AE114" s="131"/>
      <c r="AF114" s="131"/>
      <c r="AG114" s="131"/>
      <c r="AH114" s="131"/>
      <c r="AI114" s="131"/>
      <c r="AJ114" s="131"/>
      <c r="AK114" s="131"/>
      <c r="AL114" s="131"/>
      <c r="AM114" s="131"/>
      <c r="AN114" s="131"/>
      <c r="AO114" s="131"/>
      <c r="AP114" s="131"/>
      <c r="AQ114" s="131"/>
      <c r="AR114" s="131"/>
      <c r="AS114" s="131"/>
      <c r="AT114" s="131"/>
      <c r="AU114" s="131"/>
      <c r="AV114" s="131"/>
      <c r="AW114" s="131"/>
      <c r="AX114" s="131"/>
      <c r="AY114" s="131"/>
      <c r="AZ114" s="131"/>
      <c r="BA114" s="131"/>
      <c r="BB114" s="131"/>
      <c r="BC114" s="131"/>
      <c r="BD114" s="131"/>
      <c r="BE114" s="131"/>
      <c r="BF114" s="131"/>
      <c r="BG114" s="131"/>
      <c r="BH114" s="131"/>
      <c r="BI114" s="131"/>
      <c r="BJ114" s="131"/>
      <c r="BK114" s="131"/>
      <c r="BL114" s="131"/>
      <c r="BM114" s="131"/>
      <c r="BN114" s="131"/>
      <c r="BO114" s="131"/>
      <c r="BP114" s="131"/>
      <c r="BQ114" s="131"/>
      <c r="BR114" s="131"/>
      <c r="BS114" s="131"/>
      <c r="BT114" s="131"/>
      <c r="BU114" s="131"/>
      <c r="BV114" s="131"/>
      <c r="BW114" s="131"/>
      <c r="BX114" s="131"/>
      <c r="BY114" s="131"/>
      <c r="BZ114" s="131"/>
      <c r="CA114" s="131"/>
      <c r="CB114" s="131"/>
      <c r="CC114" s="131"/>
      <c r="CD114" s="131"/>
      <c r="CE114" s="131"/>
      <c r="CF114" s="131"/>
      <c r="CG114" s="131"/>
      <c r="CH114" s="131"/>
      <c r="CI114" s="131"/>
      <c r="CJ114" s="131"/>
      <c r="CK114" s="131"/>
      <c r="CL114" s="131"/>
      <c r="CM114" s="131"/>
      <c r="CN114" s="131"/>
      <c r="CO114" s="131"/>
      <c r="CP114" s="131"/>
      <c r="CQ114" s="131"/>
      <c r="CR114" s="131"/>
      <c r="CS114" s="131"/>
      <c r="CT114" s="131"/>
      <c r="CU114" s="131"/>
      <c r="CV114" s="131"/>
      <c r="CW114" s="131"/>
      <c r="CX114" s="131"/>
      <c r="CY114" s="131"/>
      <c r="CZ114" s="131"/>
      <c r="DA114" s="131"/>
      <c r="DB114" s="131"/>
      <c r="DC114" s="131"/>
      <c r="DD114" s="131"/>
      <c r="DE114" s="131"/>
      <c r="DF114" s="131"/>
      <c r="DG114" s="131"/>
      <c r="DH114" s="131"/>
      <c r="DI114" s="131"/>
      <c r="DJ114" s="131"/>
      <c r="DK114" s="131"/>
      <c r="DL114" s="131"/>
      <c r="DM114" s="131"/>
      <c r="DN114" s="131"/>
      <c r="DO114" s="131"/>
      <c r="DP114" s="131"/>
      <c r="DQ114" s="131"/>
      <c r="DR114" s="131"/>
      <c r="DS114" s="131"/>
      <c r="DT114" s="131"/>
      <c r="DU114" s="131"/>
      <c r="DV114" s="131"/>
      <c r="DW114" s="131"/>
      <c r="DX114" s="131"/>
      <c r="DY114" s="131"/>
      <c r="DZ114" s="131"/>
      <c r="EA114" s="131"/>
      <c r="EB114" s="131"/>
      <c r="EC114" s="131"/>
      <c r="ED114" s="131"/>
      <c r="EE114" s="131"/>
      <c r="EF114" s="131"/>
      <c r="EG114" s="131"/>
      <c r="EH114" s="131"/>
      <c r="EI114" s="131"/>
      <c r="EJ114" s="131"/>
      <c r="EK114" s="131"/>
      <c r="EL114" s="131"/>
      <c r="EM114" s="131"/>
      <c r="EN114" s="131"/>
      <c r="EO114" s="131"/>
      <c r="EP114" s="131"/>
      <c r="EQ114" s="131"/>
      <c r="ER114" s="131"/>
      <c r="ES114" s="131"/>
      <c r="ET114" s="131"/>
      <c r="EU114" s="131"/>
      <c r="EV114" s="131"/>
      <c r="EW114" s="131"/>
      <c r="EX114" s="131"/>
      <c r="EY114" s="131"/>
      <c r="EZ114" s="131"/>
      <c r="FA114" s="131"/>
      <c r="FB114" s="131"/>
      <c r="FC114" s="131"/>
      <c r="FD114" s="131"/>
      <c r="FE114" s="131"/>
      <c r="FF114" s="131"/>
      <c r="FG114" s="131"/>
      <c r="FH114" s="131"/>
      <c r="FI114" s="131"/>
      <c r="FJ114" s="131"/>
      <c r="FK114" s="131"/>
      <c r="FL114" s="131"/>
      <c r="FM114" s="131"/>
      <c r="FN114" s="131"/>
      <c r="FO114" s="131"/>
      <c r="FP114" s="131"/>
      <c r="FQ114" s="131"/>
      <c r="FR114" s="131"/>
      <c r="FS114" s="131"/>
      <c r="FT114" s="131"/>
      <c r="FU114" s="131"/>
      <c r="FV114" s="131"/>
      <c r="FW114" s="131"/>
      <c r="FX114" s="131"/>
      <c r="FY114" s="131"/>
      <c r="FZ114" s="131"/>
      <c r="GA114" s="131"/>
      <c r="GB114" s="131"/>
      <c r="GC114" s="131"/>
      <c r="GD114" s="131"/>
      <c r="GE114" s="131"/>
      <c r="GF114" s="131"/>
      <c r="GG114" s="131"/>
      <c r="GH114" s="131"/>
      <c r="GI114" s="131"/>
      <c r="GJ114" s="131"/>
      <c r="GK114" s="131"/>
      <c r="GL114" s="131"/>
      <c r="GM114" s="131"/>
      <c r="GN114" s="131"/>
      <c r="GO114" s="131"/>
      <c r="GP114" s="131"/>
      <c r="GQ114" s="131"/>
      <c r="GR114" s="131"/>
      <c r="GS114" s="131"/>
      <c r="GT114" s="131"/>
      <c r="GU114" s="131"/>
      <c r="GV114" s="131"/>
      <c r="GW114" s="131"/>
      <c r="GX114" s="131"/>
      <c r="GY114" s="131"/>
      <c r="GZ114" s="131"/>
      <c r="HA114" s="131"/>
      <c r="HB114" s="131"/>
      <c r="HC114" s="131"/>
      <c r="HD114" s="131"/>
      <c r="HE114" s="131"/>
      <c r="HF114" s="131"/>
      <c r="HG114" s="131"/>
      <c r="HH114" s="131"/>
      <c r="HI114" s="131"/>
      <c r="HJ114" s="131"/>
      <c r="HK114" s="131"/>
      <c r="HL114" s="131"/>
      <c r="HM114" s="131"/>
      <c r="HO114" s="131"/>
      <c r="HP114" s="131"/>
      <c r="HQ114" s="131"/>
      <c r="HR114" s="131"/>
    </row>
    <row r="115" spans="1:226" ht="15" thickBot="1" x14ac:dyDescent="0.4">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131"/>
      <c r="AV115" s="131"/>
      <c r="AW115" s="131"/>
      <c r="AX115" s="131"/>
      <c r="AY115" s="131"/>
      <c r="AZ115" s="131"/>
      <c r="BA115" s="131"/>
      <c r="BB115" s="131"/>
      <c r="BC115" s="131"/>
      <c r="BD115" s="131"/>
      <c r="BE115" s="131"/>
      <c r="BF115" s="131"/>
      <c r="BG115" s="131"/>
      <c r="BH115" s="131"/>
      <c r="BI115" s="131"/>
      <c r="BJ115" s="131"/>
      <c r="BK115" s="131"/>
      <c r="BL115" s="131"/>
      <c r="BM115" s="131"/>
      <c r="BN115" s="131"/>
      <c r="BO115" s="131"/>
      <c r="BP115" s="131"/>
      <c r="BQ115" s="131"/>
      <c r="BR115" s="131"/>
      <c r="BS115" s="131"/>
      <c r="BT115" s="131"/>
      <c r="BU115" s="131"/>
      <c r="BV115" s="131"/>
      <c r="BW115" s="131"/>
      <c r="BX115" s="131"/>
      <c r="BY115" s="131"/>
      <c r="BZ115" s="131"/>
      <c r="CA115" s="131"/>
      <c r="CB115" s="131"/>
      <c r="CC115" s="131"/>
      <c r="CD115" s="131"/>
      <c r="CE115" s="131"/>
      <c r="CF115" s="131"/>
      <c r="CG115" s="131"/>
      <c r="CH115" s="131"/>
      <c r="CI115" s="131"/>
      <c r="CJ115" s="131"/>
      <c r="CK115" s="131"/>
      <c r="CL115" s="131"/>
      <c r="CM115" s="131"/>
      <c r="CN115" s="131"/>
      <c r="CO115" s="131"/>
      <c r="CP115" s="131"/>
      <c r="CQ115" s="131"/>
      <c r="CR115" s="131"/>
      <c r="CS115" s="131"/>
      <c r="CT115" s="131"/>
      <c r="CU115" s="131"/>
      <c r="CV115" s="131"/>
      <c r="CW115" s="131"/>
      <c r="CX115" s="131"/>
      <c r="CY115" s="131"/>
      <c r="CZ115" s="131"/>
      <c r="DA115" s="131"/>
      <c r="DB115" s="131"/>
      <c r="DC115" s="131"/>
      <c r="DD115" s="131"/>
      <c r="DE115" s="131"/>
      <c r="DF115" s="131"/>
      <c r="DG115" s="131"/>
      <c r="DH115" s="131"/>
      <c r="DI115" s="131"/>
      <c r="DJ115" s="131"/>
      <c r="DK115" s="131"/>
      <c r="DL115" s="131"/>
      <c r="DM115" s="131"/>
      <c r="DN115" s="131"/>
      <c r="DO115" s="131"/>
      <c r="DP115" s="131"/>
      <c r="DQ115" s="131"/>
      <c r="DR115" s="131"/>
      <c r="DS115" s="131"/>
      <c r="DT115" s="131"/>
      <c r="DU115" s="131"/>
      <c r="DV115" s="131"/>
      <c r="DW115" s="131"/>
      <c r="DX115" s="131"/>
      <c r="DY115" s="131"/>
      <c r="DZ115" s="131"/>
      <c r="EA115" s="131"/>
      <c r="EB115" s="131"/>
      <c r="EC115" s="131"/>
      <c r="ED115" s="131"/>
      <c r="EE115" s="131"/>
      <c r="EF115" s="131"/>
      <c r="EG115" s="131"/>
      <c r="EH115" s="131"/>
      <c r="EI115" s="131"/>
      <c r="EJ115" s="131"/>
      <c r="EK115" s="131"/>
      <c r="EL115" s="131"/>
      <c r="EM115" s="131"/>
      <c r="EN115" s="131"/>
      <c r="EO115" s="131"/>
      <c r="EP115" s="131"/>
      <c r="EQ115" s="131"/>
      <c r="ER115" s="131"/>
      <c r="ES115" s="131"/>
      <c r="ET115" s="131"/>
      <c r="EU115" s="131"/>
      <c r="EV115" s="131"/>
      <c r="EW115" s="131"/>
      <c r="EX115" s="131"/>
      <c r="EY115" s="131"/>
      <c r="EZ115" s="131"/>
      <c r="FA115" s="131"/>
      <c r="FB115" s="131"/>
      <c r="FC115" s="131"/>
      <c r="FD115" s="131"/>
      <c r="FE115" s="131"/>
      <c r="FF115" s="131"/>
      <c r="FG115" s="131"/>
      <c r="FH115" s="131"/>
      <c r="FI115" s="131"/>
      <c r="FJ115" s="131"/>
      <c r="FK115" s="131"/>
      <c r="FL115" s="131"/>
      <c r="FM115" s="131"/>
      <c r="FN115" s="131"/>
      <c r="FO115" s="131"/>
      <c r="FP115" s="131"/>
      <c r="FQ115" s="131"/>
      <c r="FR115" s="131"/>
      <c r="FS115" s="131"/>
      <c r="FT115" s="131"/>
      <c r="FU115" s="131"/>
      <c r="FV115" s="131"/>
      <c r="FW115" s="131"/>
      <c r="FX115" s="131"/>
      <c r="FY115" s="131"/>
      <c r="FZ115" s="131"/>
      <c r="GA115" s="131"/>
      <c r="GB115" s="131"/>
      <c r="GC115" s="131"/>
      <c r="GD115" s="131"/>
      <c r="GE115" s="131"/>
      <c r="GF115" s="131"/>
      <c r="GG115" s="131"/>
      <c r="GH115" s="131"/>
      <c r="GI115" s="131"/>
      <c r="GJ115" s="131"/>
      <c r="GK115" s="131"/>
      <c r="GL115" s="131"/>
      <c r="GM115" s="131"/>
      <c r="GN115" s="131"/>
      <c r="GO115" s="131"/>
      <c r="GP115" s="131"/>
      <c r="GQ115" s="131"/>
      <c r="GR115" s="131"/>
      <c r="GS115" s="131"/>
      <c r="GT115" s="131"/>
      <c r="GU115" s="131"/>
      <c r="GV115" s="131"/>
      <c r="GW115" s="131"/>
      <c r="GX115" s="131"/>
      <c r="GY115" s="131"/>
      <c r="GZ115" s="131"/>
      <c r="HA115" s="131"/>
      <c r="HB115" s="131"/>
      <c r="HC115" s="131"/>
      <c r="HD115" s="131"/>
      <c r="HE115" s="131"/>
      <c r="HF115" s="131"/>
      <c r="HG115" s="131"/>
      <c r="HH115" s="131"/>
      <c r="HI115" s="131"/>
      <c r="HJ115" s="131"/>
      <c r="HK115" s="131"/>
      <c r="HL115" s="131"/>
      <c r="HM115" s="131"/>
      <c r="HO115" s="131"/>
      <c r="HP115" s="131"/>
      <c r="HQ115" s="131"/>
      <c r="HR115" s="131"/>
    </row>
    <row r="116" spans="1:226" ht="15" thickBot="1" x14ac:dyDescent="0.4">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c r="Z116" s="131"/>
      <c r="AA116" s="131"/>
      <c r="AB116" s="131"/>
      <c r="AC116" s="131"/>
      <c r="AD116" s="131"/>
      <c r="AE116" s="131"/>
      <c r="AF116" s="131"/>
      <c r="AG116" s="131"/>
      <c r="AH116" s="131"/>
      <c r="AI116" s="131"/>
      <c r="AJ116" s="131"/>
      <c r="AK116" s="131"/>
      <c r="AL116" s="131"/>
      <c r="AM116" s="131"/>
      <c r="AN116" s="131"/>
      <c r="AO116" s="131"/>
      <c r="AP116" s="131"/>
      <c r="AQ116" s="131"/>
      <c r="AR116" s="131"/>
      <c r="AS116" s="131"/>
      <c r="AT116" s="131"/>
      <c r="AU116" s="131"/>
      <c r="AV116" s="131"/>
      <c r="AW116" s="131"/>
      <c r="AX116" s="131"/>
      <c r="AY116" s="131"/>
      <c r="AZ116" s="131"/>
      <c r="BA116" s="131"/>
      <c r="BB116" s="131"/>
      <c r="BC116" s="131"/>
      <c r="BD116" s="131"/>
      <c r="BE116" s="131"/>
      <c r="BF116" s="131"/>
      <c r="BG116" s="131"/>
      <c r="BH116" s="131"/>
      <c r="BI116" s="131"/>
      <c r="BJ116" s="131"/>
      <c r="BK116" s="131"/>
      <c r="BL116" s="131"/>
      <c r="BM116" s="131"/>
      <c r="BN116" s="131"/>
      <c r="BO116" s="131"/>
      <c r="BP116" s="131"/>
      <c r="BQ116" s="131"/>
      <c r="BR116" s="131"/>
      <c r="BS116" s="131"/>
      <c r="BT116" s="131"/>
      <c r="BU116" s="131"/>
      <c r="BV116" s="131"/>
      <c r="BW116" s="131"/>
      <c r="BX116" s="131"/>
      <c r="BY116" s="131"/>
      <c r="BZ116" s="131"/>
      <c r="CA116" s="131"/>
      <c r="CB116" s="131"/>
      <c r="CC116" s="131"/>
      <c r="CD116" s="131"/>
      <c r="CE116" s="131"/>
      <c r="CF116" s="131"/>
      <c r="CG116" s="131"/>
      <c r="CH116" s="131"/>
      <c r="CI116" s="131"/>
      <c r="CJ116" s="131"/>
      <c r="CK116" s="131"/>
      <c r="CL116" s="131"/>
      <c r="CM116" s="131"/>
      <c r="CN116" s="131"/>
      <c r="CO116" s="131"/>
      <c r="CP116" s="131"/>
      <c r="CQ116" s="131"/>
      <c r="CR116" s="131"/>
      <c r="CS116" s="131"/>
      <c r="CT116" s="131"/>
      <c r="CU116" s="131"/>
      <c r="CV116" s="131"/>
      <c r="CW116" s="131"/>
      <c r="CX116" s="131"/>
      <c r="CY116" s="131"/>
      <c r="CZ116" s="131"/>
      <c r="DA116" s="131"/>
      <c r="DB116" s="131"/>
      <c r="DC116" s="131"/>
      <c r="DD116" s="131"/>
      <c r="DE116" s="131"/>
      <c r="DF116" s="131"/>
      <c r="DG116" s="131"/>
      <c r="DH116" s="131"/>
      <c r="DI116" s="131"/>
      <c r="DJ116" s="131"/>
      <c r="DK116" s="131"/>
      <c r="DL116" s="131"/>
      <c r="DM116" s="131"/>
      <c r="DN116" s="131"/>
      <c r="DO116" s="131"/>
      <c r="DP116" s="131"/>
      <c r="DQ116" s="131"/>
      <c r="DR116" s="131"/>
      <c r="DS116" s="131"/>
      <c r="DT116" s="131"/>
      <c r="DU116" s="131"/>
      <c r="DV116" s="131"/>
      <c r="DW116" s="131"/>
      <c r="DX116" s="131"/>
      <c r="DY116" s="131"/>
      <c r="DZ116" s="131"/>
      <c r="EA116" s="131"/>
      <c r="EB116" s="131"/>
      <c r="EC116" s="131"/>
      <c r="ED116" s="131"/>
      <c r="EE116" s="131"/>
      <c r="EF116" s="131"/>
      <c r="EG116" s="131"/>
      <c r="EH116" s="131"/>
      <c r="EI116" s="131"/>
      <c r="EJ116" s="131"/>
      <c r="EK116" s="131"/>
      <c r="EL116" s="131"/>
      <c r="EM116" s="131"/>
      <c r="EN116" s="131"/>
      <c r="EO116" s="131"/>
      <c r="EP116" s="131"/>
      <c r="EQ116" s="131"/>
      <c r="ER116" s="131"/>
      <c r="ES116" s="131"/>
      <c r="ET116" s="131"/>
      <c r="EU116" s="131"/>
      <c r="EV116" s="131"/>
      <c r="EW116" s="131"/>
      <c r="EX116" s="131"/>
      <c r="EY116" s="131"/>
      <c r="EZ116" s="131"/>
      <c r="FA116" s="131"/>
      <c r="FB116" s="131"/>
      <c r="FC116" s="131"/>
      <c r="FD116" s="131"/>
      <c r="FE116" s="131"/>
      <c r="FF116" s="131"/>
      <c r="FG116" s="131"/>
      <c r="FH116" s="131"/>
      <c r="FI116" s="131"/>
      <c r="FJ116" s="131"/>
      <c r="FK116" s="131"/>
      <c r="FL116" s="131"/>
      <c r="FM116" s="131"/>
      <c r="FN116" s="131"/>
      <c r="FO116" s="131"/>
      <c r="FP116" s="131"/>
      <c r="FQ116" s="131"/>
      <c r="FR116" s="131"/>
      <c r="FS116" s="131"/>
      <c r="FT116" s="131"/>
      <c r="FU116" s="131"/>
      <c r="FV116" s="131"/>
      <c r="FW116" s="131"/>
      <c r="FX116" s="131"/>
      <c r="FY116" s="131"/>
      <c r="FZ116" s="131"/>
      <c r="GA116" s="131"/>
      <c r="GB116" s="131"/>
      <c r="GC116" s="131"/>
      <c r="GD116" s="131"/>
      <c r="GE116" s="131"/>
      <c r="GF116" s="131"/>
      <c r="GG116" s="131"/>
      <c r="GH116" s="131"/>
      <c r="GI116" s="131"/>
      <c r="GJ116" s="131"/>
      <c r="GK116" s="131"/>
      <c r="GL116" s="131"/>
      <c r="GM116" s="131"/>
      <c r="GN116" s="131"/>
      <c r="GO116" s="131"/>
      <c r="GP116" s="131"/>
      <c r="GQ116" s="131"/>
      <c r="GR116" s="131"/>
      <c r="GS116" s="131"/>
      <c r="GT116" s="131"/>
      <c r="GU116" s="131"/>
      <c r="GV116" s="131"/>
      <c r="GW116" s="131"/>
      <c r="GX116" s="131"/>
      <c r="GY116" s="131"/>
      <c r="GZ116" s="131"/>
      <c r="HA116" s="131"/>
      <c r="HB116" s="131"/>
      <c r="HC116" s="131"/>
      <c r="HD116" s="131"/>
      <c r="HE116" s="131"/>
      <c r="HF116" s="131"/>
      <c r="HG116" s="131"/>
      <c r="HH116" s="131"/>
      <c r="HI116" s="131"/>
      <c r="HJ116" s="131"/>
      <c r="HK116" s="131"/>
      <c r="HL116" s="131"/>
      <c r="HM116" s="131"/>
      <c r="HO116" s="131"/>
      <c r="HP116" s="131"/>
      <c r="HQ116" s="131"/>
      <c r="HR116" s="131"/>
    </row>
    <row r="117" spans="1:226" ht="15" thickBot="1" x14ac:dyDescent="0.4">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c r="AA117" s="131"/>
      <c r="AB117" s="131"/>
      <c r="AC117" s="131"/>
      <c r="AD117" s="131"/>
      <c r="AE117" s="131"/>
      <c r="AF117" s="131"/>
      <c r="AG117" s="131"/>
      <c r="AH117" s="131"/>
      <c r="AI117" s="131"/>
      <c r="AJ117" s="131"/>
      <c r="AK117" s="131"/>
      <c r="AL117" s="131"/>
      <c r="AM117" s="131"/>
      <c r="AN117" s="131"/>
      <c r="AO117" s="131"/>
      <c r="AP117" s="131"/>
      <c r="AQ117" s="131"/>
      <c r="AR117" s="131"/>
      <c r="AS117" s="131"/>
      <c r="AT117" s="131"/>
      <c r="AU117" s="131"/>
      <c r="AV117" s="131"/>
      <c r="AW117" s="131"/>
      <c r="AX117" s="131"/>
      <c r="AY117" s="131"/>
      <c r="AZ117" s="131"/>
      <c r="BA117" s="131"/>
      <c r="BB117" s="131"/>
      <c r="BC117" s="131"/>
      <c r="BD117" s="131"/>
      <c r="BE117" s="131"/>
      <c r="BF117" s="131"/>
      <c r="BG117" s="131"/>
      <c r="BH117" s="131"/>
      <c r="BI117" s="131"/>
      <c r="BJ117" s="131"/>
      <c r="BK117" s="131"/>
      <c r="BL117" s="131"/>
      <c r="BM117" s="131"/>
      <c r="BN117" s="131"/>
      <c r="BO117" s="131"/>
      <c r="BP117" s="131"/>
      <c r="BQ117" s="131"/>
      <c r="BR117" s="131"/>
      <c r="BS117" s="131"/>
      <c r="BT117" s="131"/>
      <c r="BU117" s="131"/>
      <c r="BV117" s="131"/>
      <c r="BW117" s="131"/>
      <c r="BX117" s="131"/>
      <c r="BY117" s="131"/>
      <c r="BZ117" s="131"/>
      <c r="CA117" s="131"/>
      <c r="CB117" s="131"/>
      <c r="CC117" s="131"/>
      <c r="CD117" s="131"/>
      <c r="CE117" s="131"/>
      <c r="CF117" s="131"/>
      <c r="CG117" s="131"/>
      <c r="CH117" s="131"/>
      <c r="CI117" s="131"/>
      <c r="CJ117" s="131"/>
      <c r="CK117" s="131"/>
      <c r="CL117" s="131"/>
      <c r="CM117" s="131"/>
      <c r="CN117" s="131"/>
      <c r="CO117" s="131"/>
      <c r="CP117" s="131"/>
      <c r="CQ117" s="131"/>
      <c r="CR117" s="131"/>
      <c r="CS117" s="131"/>
      <c r="CT117" s="131"/>
      <c r="CU117" s="131"/>
      <c r="CV117" s="131"/>
      <c r="CW117" s="131"/>
      <c r="CX117" s="131"/>
      <c r="CY117" s="131"/>
      <c r="CZ117" s="131"/>
      <c r="DA117" s="131"/>
      <c r="DB117" s="131"/>
      <c r="DC117" s="131"/>
      <c r="DD117" s="131"/>
      <c r="DE117" s="131"/>
      <c r="DF117" s="131"/>
      <c r="DG117" s="131"/>
      <c r="DH117" s="131"/>
      <c r="DI117" s="131"/>
      <c r="DJ117" s="131"/>
      <c r="DK117" s="131"/>
      <c r="DL117" s="131"/>
      <c r="DM117" s="131"/>
      <c r="DN117" s="131"/>
      <c r="DO117" s="131"/>
      <c r="DP117" s="131"/>
      <c r="DQ117" s="131"/>
      <c r="DR117" s="131"/>
      <c r="DS117" s="131"/>
      <c r="DT117" s="131"/>
      <c r="DU117" s="131"/>
      <c r="DV117" s="131"/>
      <c r="DW117" s="131"/>
      <c r="DX117" s="131"/>
      <c r="DY117" s="131"/>
      <c r="DZ117" s="131"/>
      <c r="EA117" s="131"/>
      <c r="EB117" s="131"/>
      <c r="EC117" s="131"/>
      <c r="ED117" s="131"/>
      <c r="EE117" s="131"/>
      <c r="EF117" s="131"/>
      <c r="EG117" s="131"/>
      <c r="EH117" s="131"/>
      <c r="EI117" s="131"/>
      <c r="EJ117" s="131"/>
      <c r="EK117" s="131"/>
      <c r="EL117" s="131"/>
      <c r="EM117" s="131"/>
      <c r="EN117" s="131"/>
      <c r="EO117" s="131"/>
      <c r="EP117" s="131"/>
      <c r="EQ117" s="131"/>
      <c r="ER117" s="131"/>
      <c r="ES117" s="131"/>
      <c r="ET117" s="131"/>
      <c r="EU117" s="131"/>
      <c r="EV117" s="131"/>
      <c r="EW117" s="131"/>
      <c r="EX117" s="131"/>
      <c r="EY117" s="131"/>
      <c r="EZ117" s="131"/>
      <c r="FA117" s="131"/>
      <c r="FB117" s="131"/>
      <c r="FC117" s="131"/>
      <c r="FD117" s="131"/>
      <c r="FE117" s="131"/>
      <c r="FF117" s="131"/>
      <c r="FG117" s="131"/>
      <c r="FH117" s="131"/>
      <c r="FI117" s="131"/>
      <c r="FJ117" s="131"/>
      <c r="FK117" s="131"/>
      <c r="FL117" s="131"/>
      <c r="FM117" s="131"/>
      <c r="FN117" s="131"/>
      <c r="FO117" s="131"/>
      <c r="FP117" s="131"/>
      <c r="FQ117" s="131"/>
      <c r="FR117" s="131"/>
      <c r="FS117" s="131"/>
      <c r="FT117" s="131"/>
      <c r="FU117" s="131"/>
      <c r="FV117" s="131"/>
      <c r="FW117" s="131"/>
      <c r="FX117" s="131"/>
      <c r="FY117" s="131"/>
      <c r="FZ117" s="131"/>
      <c r="GA117" s="131"/>
      <c r="GB117" s="131"/>
      <c r="GC117" s="131"/>
      <c r="GD117" s="131"/>
      <c r="GE117" s="131"/>
      <c r="GF117" s="131"/>
      <c r="GG117" s="131"/>
      <c r="GH117" s="131"/>
      <c r="GI117" s="131"/>
      <c r="GJ117" s="131"/>
      <c r="GK117" s="131"/>
      <c r="GL117" s="131"/>
      <c r="GM117" s="131"/>
      <c r="GN117" s="131"/>
      <c r="GO117" s="131"/>
      <c r="GP117" s="131"/>
      <c r="GQ117" s="131"/>
      <c r="GR117" s="131"/>
      <c r="GS117" s="131"/>
      <c r="GT117" s="131"/>
      <c r="GU117" s="131"/>
      <c r="GV117" s="131"/>
      <c r="GW117" s="131"/>
      <c r="GX117" s="131"/>
      <c r="GY117" s="131"/>
      <c r="GZ117" s="131"/>
      <c r="HA117" s="131"/>
      <c r="HB117" s="131"/>
      <c r="HC117" s="131"/>
      <c r="HD117" s="131"/>
      <c r="HE117" s="131"/>
      <c r="HF117" s="131"/>
      <c r="HG117" s="131"/>
      <c r="HH117" s="131"/>
      <c r="HI117" s="131"/>
      <c r="HJ117" s="131"/>
      <c r="HK117" s="131"/>
      <c r="HL117" s="131"/>
      <c r="HM117" s="131"/>
      <c r="HO117" s="131"/>
      <c r="HP117" s="131"/>
      <c r="HQ117" s="131"/>
      <c r="HR117" s="131"/>
    </row>
    <row r="118" spans="1:226" ht="15" thickBot="1" x14ac:dyDescent="0.4">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c r="Z118" s="131"/>
      <c r="AA118" s="131"/>
      <c r="AB118" s="131"/>
      <c r="AC118" s="131"/>
      <c r="AD118" s="131"/>
      <c r="AE118" s="131"/>
      <c r="AF118" s="131"/>
      <c r="AG118" s="131"/>
      <c r="AH118" s="131"/>
      <c r="AI118" s="131"/>
      <c r="AJ118" s="131"/>
      <c r="AK118" s="131"/>
      <c r="AL118" s="131"/>
      <c r="AM118" s="131"/>
      <c r="AN118" s="131"/>
      <c r="AO118" s="131"/>
      <c r="AP118" s="131"/>
      <c r="AQ118" s="131"/>
      <c r="AR118" s="131"/>
      <c r="AS118" s="131"/>
      <c r="AT118" s="131"/>
      <c r="AU118" s="131"/>
      <c r="AV118" s="131"/>
      <c r="AW118" s="131"/>
      <c r="AX118" s="131"/>
      <c r="AY118" s="131"/>
      <c r="AZ118" s="131"/>
      <c r="BA118" s="131"/>
      <c r="BB118" s="131"/>
      <c r="BC118" s="131"/>
      <c r="BD118" s="131"/>
      <c r="BE118" s="131"/>
      <c r="BF118" s="131"/>
      <c r="BG118" s="131"/>
      <c r="BH118" s="131"/>
      <c r="BI118" s="131"/>
      <c r="BJ118" s="131"/>
      <c r="BK118" s="131"/>
      <c r="BL118" s="131"/>
      <c r="BM118" s="131"/>
      <c r="BN118" s="131"/>
      <c r="BO118" s="131"/>
      <c r="BP118" s="131"/>
      <c r="BQ118" s="131"/>
      <c r="BR118" s="131"/>
      <c r="BS118" s="131"/>
      <c r="BT118" s="131"/>
      <c r="BU118" s="131"/>
      <c r="BV118" s="131"/>
      <c r="BW118" s="131"/>
      <c r="BX118" s="131"/>
      <c r="BY118" s="131"/>
      <c r="BZ118" s="131"/>
      <c r="CA118" s="131"/>
      <c r="CB118" s="131"/>
      <c r="CC118" s="131"/>
      <c r="CD118" s="131"/>
      <c r="CE118" s="131"/>
      <c r="CF118" s="131"/>
      <c r="CG118" s="131"/>
      <c r="CH118" s="131"/>
      <c r="CI118" s="131"/>
      <c r="CJ118" s="131"/>
      <c r="CK118" s="131"/>
      <c r="CL118" s="131"/>
      <c r="CM118" s="131"/>
      <c r="CN118" s="131"/>
      <c r="CO118" s="131"/>
      <c r="CP118" s="131"/>
      <c r="CQ118" s="131"/>
      <c r="CR118" s="131"/>
      <c r="CS118" s="131"/>
      <c r="CT118" s="131"/>
      <c r="CU118" s="131"/>
      <c r="CV118" s="131"/>
      <c r="CW118" s="131"/>
      <c r="CX118" s="131"/>
      <c r="CY118" s="131"/>
      <c r="CZ118" s="131"/>
      <c r="DA118" s="131"/>
      <c r="DB118" s="131"/>
      <c r="DC118" s="131"/>
      <c r="DD118" s="131"/>
      <c r="DE118" s="131"/>
      <c r="DF118" s="131"/>
      <c r="DG118" s="131"/>
      <c r="DH118" s="131"/>
      <c r="DI118" s="131"/>
      <c r="DJ118" s="131"/>
      <c r="DK118" s="131"/>
      <c r="DL118" s="131"/>
      <c r="DM118" s="131"/>
      <c r="DN118" s="131"/>
      <c r="DO118" s="131"/>
      <c r="DP118" s="131"/>
      <c r="DQ118" s="131"/>
      <c r="DR118" s="131"/>
      <c r="DS118" s="131"/>
      <c r="DT118" s="131"/>
      <c r="DU118" s="131"/>
      <c r="DV118" s="131"/>
      <c r="DW118" s="131"/>
      <c r="DX118" s="131"/>
      <c r="DY118" s="131"/>
      <c r="DZ118" s="131"/>
      <c r="EA118" s="131"/>
      <c r="EB118" s="131"/>
      <c r="EC118" s="131"/>
      <c r="ED118" s="131"/>
      <c r="EE118" s="131"/>
      <c r="EF118" s="131"/>
      <c r="EG118" s="131"/>
      <c r="EH118" s="131"/>
      <c r="EI118" s="131"/>
      <c r="EJ118" s="131"/>
      <c r="EK118" s="131"/>
      <c r="EL118" s="131"/>
      <c r="EM118" s="131"/>
      <c r="EN118" s="131"/>
      <c r="EO118" s="131"/>
      <c r="EP118" s="131"/>
      <c r="EQ118" s="131"/>
      <c r="ER118" s="131"/>
      <c r="ES118" s="131"/>
      <c r="ET118" s="131"/>
      <c r="EU118" s="131"/>
      <c r="EV118" s="131"/>
      <c r="EW118" s="131"/>
      <c r="EX118" s="131"/>
      <c r="EY118" s="131"/>
      <c r="EZ118" s="131"/>
      <c r="FA118" s="131"/>
      <c r="FB118" s="131"/>
      <c r="FC118" s="131"/>
      <c r="FD118" s="131"/>
      <c r="FE118" s="131"/>
      <c r="FF118" s="131"/>
      <c r="FG118" s="131"/>
      <c r="FH118" s="131"/>
      <c r="FI118" s="131"/>
      <c r="FJ118" s="131"/>
      <c r="FK118" s="131"/>
      <c r="FL118" s="131"/>
      <c r="FM118" s="131"/>
      <c r="FN118" s="131"/>
      <c r="FO118" s="131"/>
      <c r="FP118" s="131"/>
      <c r="FQ118" s="131"/>
      <c r="FR118" s="131"/>
      <c r="FS118" s="131"/>
      <c r="FT118" s="131"/>
      <c r="FU118" s="131"/>
      <c r="FV118" s="131"/>
      <c r="FW118" s="131"/>
      <c r="FX118" s="131"/>
      <c r="FY118" s="131"/>
      <c r="FZ118" s="131"/>
      <c r="GA118" s="131"/>
      <c r="GB118" s="131"/>
      <c r="GC118" s="131"/>
      <c r="GD118" s="131"/>
      <c r="GE118" s="131"/>
      <c r="GF118" s="131"/>
      <c r="GG118" s="131"/>
      <c r="GH118" s="131"/>
      <c r="GI118" s="131"/>
      <c r="GJ118" s="131"/>
      <c r="GK118" s="131"/>
      <c r="GL118" s="131"/>
      <c r="GM118" s="131"/>
      <c r="GN118" s="131"/>
      <c r="GO118" s="131"/>
      <c r="GP118" s="131"/>
      <c r="GQ118" s="131"/>
      <c r="GR118" s="131"/>
      <c r="GS118" s="131"/>
      <c r="GT118" s="131"/>
      <c r="GU118" s="131"/>
      <c r="GV118" s="131"/>
      <c r="GW118" s="131"/>
      <c r="GX118" s="131"/>
      <c r="GY118" s="131"/>
      <c r="GZ118" s="131"/>
      <c r="HA118" s="131"/>
      <c r="HB118" s="131"/>
      <c r="HC118" s="131"/>
      <c r="HD118" s="131"/>
      <c r="HE118" s="131"/>
      <c r="HF118" s="131"/>
      <c r="HG118" s="131"/>
      <c r="HH118" s="131"/>
      <c r="HI118" s="131"/>
      <c r="HJ118" s="131"/>
      <c r="HK118" s="131"/>
      <c r="HL118" s="131"/>
      <c r="HM118" s="131"/>
      <c r="HO118" s="131"/>
      <c r="HP118" s="131"/>
      <c r="HQ118" s="131"/>
      <c r="HR118" s="131"/>
    </row>
    <row r="119" spans="1:226" ht="15" thickBot="1" x14ac:dyDescent="0.4">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c r="Z119" s="131"/>
      <c r="AA119" s="131"/>
      <c r="AB119" s="131"/>
      <c r="AC119" s="131"/>
      <c r="AD119" s="131"/>
      <c r="AE119" s="131"/>
      <c r="AF119" s="131"/>
      <c r="AG119" s="131"/>
      <c r="AH119" s="131"/>
      <c r="AI119" s="131"/>
      <c r="AJ119" s="131"/>
      <c r="AK119" s="131"/>
      <c r="AL119" s="131"/>
      <c r="AM119" s="131"/>
      <c r="AN119" s="131"/>
      <c r="AO119" s="131"/>
      <c r="AP119" s="131"/>
      <c r="AQ119" s="131"/>
      <c r="AR119" s="131"/>
      <c r="AS119" s="131"/>
      <c r="AT119" s="131"/>
      <c r="AU119" s="131"/>
      <c r="AV119" s="131"/>
      <c r="AW119" s="131"/>
      <c r="AX119" s="131"/>
      <c r="AY119" s="131"/>
      <c r="AZ119" s="131"/>
      <c r="BA119" s="131"/>
      <c r="BB119" s="131"/>
      <c r="BC119" s="131"/>
      <c r="BD119" s="131"/>
      <c r="BE119" s="131"/>
      <c r="BF119" s="131"/>
      <c r="BG119" s="131"/>
      <c r="BH119" s="131"/>
      <c r="BI119" s="131"/>
      <c r="BJ119" s="131"/>
      <c r="BK119" s="131"/>
      <c r="BL119" s="131"/>
      <c r="BM119" s="131"/>
      <c r="BN119" s="131"/>
      <c r="BO119" s="131"/>
      <c r="BP119" s="131"/>
      <c r="BQ119" s="131"/>
      <c r="BR119" s="131"/>
      <c r="BS119" s="131"/>
      <c r="BT119" s="131"/>
      <c r="BU119" s="131"/>
      <c r="BV119" s="131"/>
      <c r="BW119" s="131"/>
      <c r="BX119" s="131"/>
      <c r="BY119" s="131"/>
      <c r="BZ119" s="131"/>
      <c r="CA119" s="131"/>
      <c r="CB119" s="131"/>
      <c r="CC119" s="131"/>
      <c r="CD119" s="131"/>
      <c r="CE119" s="131"/>
      <c r="CF119" s="131"/>
      <c r="CG119" s="131"/>
      <c r="CH119" s="131"/>
      <c r="CI119" s="131"/>
      <c r="CJ119" s="131"/>
      <c r="CK119" s="131"/>
      <c r="CL119" s="131"/>
      <c r="CM119" s="131"/>
      <c r="CN119" s="131"/>
      <c r="CO119" s="131"/>
      <c r="CP119" s="131"/>
      <c r="CQ119" s="131"/>
      <c r="CR119" s="131"/>
      <c r="CS119" s="131"/>
      <c r="CT119" s="131"/>
      <c r="CU119" s="131"/>
      <c r="CV119" s="131"/>
      <c r="CW119" s="131"/>
      <c r="CX119" s="131"/>
      <c r="CY119" s="131"/>
      <c r="CZ119" s="131"/>
      <c r="DA119" s="131"/>
      <c r="DB119" s="131"/>
      <c r="DC119" s="131"/>
      <c r="DD119" s="131"/>
      <c r="DE119" s="131"/>
      <c r="DF119" s="131"/>
      <c r="DG119" s="131"/>
      <c r="DH119" s="131"/>
      <c r="DI119" s="131"/>
      <c r="DJ119" s="131"/>
      <c r="DK119" s="131"/>
      <c r="DL119" s="131"/>
      <c r="DM119" s="131"/>
      <c r="DN119" s="131"/>
      <c r="DO119" s="131"/>
      <c r="DP119" s="131"/>
      <c r="DQ119" s="131"/>
      <c r="DR119" s="131"/>
      <c r="DS119" s="131"/>
      <c r="DT119" s="131"/>
      <c r="DU119" s="131"/>
      <c r="DV119" s="131"/>
      <c r="DW119" s="131"/>
      <c r="DX119" s="131"/>
      <c r="DY119" s="131"/>
      <c r="DZ119" s="131"/>
      <c r="EA119" s="131"/>
      <c r="EB119" s="131"/>
      <c r="EC119" s="131"/>
      <c r="ED119" s="131"/>
      <c r="EE119" s="131"/>
      <c r="EF119" s="131"/>
      <c r="EG119" s="131"/>
      <c r="EH119" s="131"/>
      <c r="EI119" s="131"/>
      <c r="EJ119" s="131"/>
      <c r="EK119" s="131"/>
      <c r="EL119" s="131"/>
      <c r="EM119" s="131"/>
      <c r="EN119" s="131"/>
      <c r="EO119" s="131"/>
      <c r="EP119" s="131"/>
      <c r="EQ119" s="131"/>
      <c r="ER119" s="131"/>
      <c r="ES119" s="131"/>
      <c r="ET119" s="131"/>
      <c r="EU119" s="131"/>
      <c r="EV119" s="131"/>
      <c r="EW119" s="131"/>
      <c r="EX119" s="131"/>
      <c r="EY119" s="131"/>
      <c r="EZ119" s="131"/>
      <c r="FA119" s="131"/>
      <c r="FB119" s="131"/>
      <c r="FC119" s="131"/>
      <c r="FD119" s="131"/>
      <c r="FE119" s="131"/>
      <c r="FF119" s="131"/>
      <c r="FG119" s="131"/>
      <c r="FH119" s="131"/>
      <c r="FI119" s="131"/>
      <c r="FJ119" s="131"/>
      <c r="FK119" s="131"/>
      <c r="FL119" s="131"/>
      <c r="FM119" s="131"/>
      <c r="FN119" s="131"/>
      <c r="FO119" s="131"/>
      <c r="FP119" s="131"/>
      <c r="FQ119" s="131"/>
      <c r="FR119" s="131"/>
      <c r="FS119" s="131"/>
      <c r="FT119" s="131"/>
      <c r="FU119" s="131"/>
      <c r="FV119" s="131"/>
      <c r="FW119" s="131"/>
      <c r="FX119" s="131"/>
      <c r="FY119" s="131"/>
      <c r="FZ119" s="131"/>
      <c r="GA119" s="131"/>
      <c r="GB119" s="131"/>
      <c r="GC119" s="131"/>
      <c r="GD119" s="131"/>
      <c r="GE119" s="131"/>
      <c r="GF119" s="131"/>
      <c r="GG119" s="131"/>
      <c r="GH119" s="131"/>
      <c r="GI119" s="131"/>
      <c r="GJ119" s="131"/>
      <c r="GK119" s="131"/>
      <c r="GL119" s="131"/>
      <c r="GM119" s="131"/>
      <c r="GN119" s="131"/>
      <c r="GO119" s="131"/>
      <c r="GP119" s="131"/>
      <c r="GQ119" s="131"/>
      <c r="GR119" s="131"/>
      <c r="GS119" s="131"/>
      <c r="GT119" s="131"/>
      <c r="GU119" s="131"/>
      <c r="GV119" s="131"/>
      <c r="GW119" s="131"/>
      <c r="GX119" s="131"/>
      <c r="GY119" s="131"/>
      <c r="GZ119" s="131"/>
      <c r="HA119" s="131"/>
      <c r="HB119" s="131"/>
      <c r="HC119" s="131"/>
      <c r="HD119" s="131"/>
      <c r="HE119" s="131"/>
      <c r="HF119" s="131"/>
      <c r="HG119" s="131"/>
      <c r="HH119" s="131"/>
      <c r="HI119" s="131"/>
      <c r="HJ119" s="131"/>
      <c r="HK119" s="131"/>
      <c r="HL119" s="131"/>
      <c r="HM119" s="131"/>
      <c r="HO119" s="131"/>
      <c r="HP119" s="131"/>
      <c r="HQ119" s="131"/>
      <c r="HR119" s="131"/>
    </row>
    <row r="120" spans="1:226" ht="15" thickBot="1" x14ac:dyDescent="0.4">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c r="Z120" s="131"/>
      <c r="AA120" s="131"/>
      <c r="AB120" s="131"/>
      <c r="AC120" s="131"/>
      <c r="AD120" s="131"/>
      <c r="AE120" s="131"/>
      <c r="AF120" s="131"/>
      <c r="AG120" s="131"/>
      <c r="AH120" s="131"/>
      <c r="AI120" s="131"/>
      <c r="AJ120" s="131"/>
      <c r="AK120" s="131"/>
      <c r="AL120" s="131"/>
      <c r="AM120" s="131"/>
      <c r="AN120" s="131"/>
      <c r="AO120" s="131"/>
      <c r="AP120" s="131"/>
      <c r="AQ120" s="131"/>
      <c r="AR120" s="131"/>
      <c r="AS120" s="131"/>
      <c r="AT120" s="131"/>
      <c r="AU120" s="131"/>
      <c r="AV120" s="131"/>
      <c r="AW120" s="131"/>
      <c r="AX120" s="131"/>
      <c r="AY120" s="131"/>
      <c r="AZ120" s="131"/>
      <c r="BA120" s="131"/>
      <c r="BB120" s="131"/>
      <c r="BC120" s="131"/>
      <c r="BD120" s="131"/>
      <c r="BE120" s="131"/>
      <c r="BF120" s="131"/>
      <c r="BG120" s="131"/>
      <c r="BH120" s="131"/>
      <c r="BI120" s="131"/>
      <c r="BJ120" s="131"/>
      <c r="BK120" s="131"/>
      <c r="BL120" s="131"/>
      <c r="BM120" s="131"/>
      <c r="BN120" s="131"/>
      <c r="BO120" s="131"/>
      <c r="BP120" s="131"/>
      <c r="BQ120" s="131"/>
      <c r="BR120" s="131"/>
      <c r="BS120" s="131"/>
      <c r="BT120" s="131"/>
      <c r="BU120" s="131"/>
      <c r="BV120" s="131"/>
      <c r="BW120" s="131"/>
      <c r="BX120" s="131"/>
      <c r="BY120" s="131"/>
      <c r="BZ120" s="131"/>
      <c r="CA120" s="131"/>
      <c r="CB120" s="131"/>
      <c r="CC120" s="131"/>
      <c r="CD120" s="131"/>
      <c r="CE120" s="131"/>
      <c r="CF120" s="131"/>
      <c r="CG120" s="131"/>
      <c r="CH120" s="131"/>
      <c r="CI120" s="131"/>
      <c r="CJ120" s="131"/>
      <c r="CK120" s="131"/>
      <c r="CL120" s="131"/>
      <c r="CM120" s="131"/>
      <c r="CN120" s="131"/>
      <c r="CO120" s="131"/>
      <c r="CP120" s="131"/>
      <c r="CQ120" s="131"/>
      <c r="CR120" s="131"/>
      <c r="CS120" s="131"/>
      <c r="CT120" s="131"/>
      <c r="CU120" s="131"/>
      <c r="CV120" s="131"/>
      <c r="CW120" s="131"/>
      <c r="CX120" s="131"/>
      <c r="CY120" s="131"/>
      <c r="CZ120" s="131"/>
      <c r="DA120" s="131"/>
      <c r="DB120" s="131"/>
      <c r="DC120" s="131"/>
      <c r="DD120" s="131"/>
      <c r="DE120" s="131"/>
      <c r="DF120" s="131"/>
      <c r="DG120" s="131"/>
      <c r="DH120" s="131"/>
      <c r="DI120" s="131"/>
      <c r="DJ120" s="131"/>
      <c r="DK120" s="131"/>
      <c r="DL120" s="131"/>
      <c r="DM120" s="131"/>
      <c r="DN120" s="131"/>
      <c r="DO120" s="131"/>
      <c r="DP120" s="131"/>
      <c r="DQ120" s="131"/>
      <c r="DR120" s="131"/>
      <c r="DS120" s="131"/>
      <c r="DT120" s="131"/>
      <c r="DU120" s="131"/>
      <c r="DV120" s="131"/>
      <c r="DW120" s="131"/>
      <c r="DX120" s="131"/>
      <c r="DY120" s="131"/>
      <c r="DZ120" s="131"/>
      <c r="EA120" s="131"/>
      <c r="EB120" s="131"/>
      <c r="EC120" s="131"/>
      <c r="ED120" s="131"/>
      <c r="EE120" s="131"/>
      <c r="EF120" s="131"/>
      <c r="EG120" s="131"/>
      <c r="EH120" s="131"/>
      <c r="EI120" s="131"/>
      <c r="EJ120" s="131"/>
      <c r="EK120" s="131"/>
      <c r="EL120" s="131"/>
      <c r="EM120" s="131"/>
      <c r="EN120" s="131"/>
      <c r="EO120" s="131"/>
      <c r="EP120" s="131"/>
      <c r="EQ120" s="131"/>
      <c r="ER120" s="131"/>
      <c r="ES120" s="131"/>
      <c r="ET120" s="131"/>
      <c r="EU120" s="131"/>
      <c r="EV120" s="131"/>
      <c r="EW120" s="131"/>
      <c r="EX120" s="131"/>
      <c r="EY120" s="131"/>
      <c r="EZ120" s="131"/>
      <c r="FA120" s="131"/>
      <c r="FB120" s="131"/>
      <c r="FC120" s="131"/>
      <c r="FD120" s="131"/>
      <c r="FE120" s="131"/>
      <c r="FF120" s="131"/>
      <c r="FG120" s="131"/>
      <c r="FH120" s="131"/>
      <c r="FI120" s="131"/>
      <c r="FJ120" s="131"/>
      <c r="FK120" s="131"/>
      <c r="FL120" s="131"/>
      <c r="FM120" s="131"/>
      <c r="FN120" s="131"/>
      <c r="FO120" s="131"/>
      <c r="FP120" s="131"/>
      <c r="FQ120" s="131"/>
      <c r="FR120" s="131"/>
      <c r="FS120" s="131"/>
      <c r="FT120" s="131"/>
      <c r="FU120" s="131"/>
      <c r="FV120" s="131"/>
      <c r="FW120" s="131"/>
      <c r="FX120" s="131"/>
      <c r="FY120" s="131"/>
      <c r="FZ120" s="131"/>
      <c r="GA120" s="131"/>
      <c r="GB120" s="131"/>
      <c r="GC120" s="131"/>
      <c r="GD120" s="131"/>
      <c r="GE120" s="131"/>
      <c r="GF120" s="131"/>
      <c r="GG120" s="131"/>
      <c r="GH120" s="131"/>
      <c r="GI120" s="131"/>
      <c r="GJ120" s="131"/>
      <c r="GK120" s="131"/>
      <c r="GL120" s="131"/>
      <c r="GM120" s="131"/>
      <c r="GN120" s="131"/>
      <c r="GO120" s="131"/>
      <c r="GP120" s="131"/>
      <c r="GQ120" s="131"/>
      <c r="GR120" s="131"/>
      <c r="GS120" s="131"/>
      <c r="GT120" s="131"/>
      <c r="GU120" s="131"/>
      <c r="GV120" s="131"/>
      <c r="GW120" s="131"/>
      <c r="GX120" s="131"/>
      <c r="GY120" s="131"/>
      <c r="GZ120" s="131"/>
      <c r="HA120" s="131"/>
      <c r="HB120" s="131"/>
      <c r="HC120" s="131"/>
      <c r="HD120" s="131"/>
      <c r="HE120" s="131"/>
      <c r="HF120" s="131"/>
      <c r="HG120" s="131"/>
      <c r="HH120" s="131"/>
      <c r="HI120" s="131"/>
      <c r="HJ120" s="131"/>
      <c r="HK120" s="131"/>
      <c r="HL120" s="131"/>
      <c r="HM120" s="131"/>
      <c r="HO120" s="131"/>
      <c r="HP120" s="131"/>
      <c r="HQ120" s="131"/>
      <c r="HR120" s="131"/>
    </row>
    <row r="121" spans="1:226" ht="15" thickBot="1" x14ac:dyDescent="0.4">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c r="AA121" s="131"/>
      <c r="AB121" s="131"/>
      <c r="AC121" s="131"/>
      <c r="AD121" s="131"/>
      <c r="AE121" s="131"/>
      <c r="AF121" s="131"/>
      <c r="AG121" s="131"/>
      <c r="AH121" s="131"/>
      <c r="AI121" s="131"/>
      <c r="AJ121" s="131"/>
      <c r="AK121" s="131"/>
      <c r="AL121" s="131"/>
      <c r="AM121" s="131"/>
      <c r="AN121" s="131"/>
      <c r="AO121" s="131"/>
      <c r="AP121" s="131"/>
      <c r="AQ121" s="131"/>
      <c r="AR121" s="131"/>
      <c r="AS121" s="131"/>
      <c r="AT121" s="131"/>
      <c r="AU121" s="131"/>
      <c r="AV121" s="131"/>
      <c r="AW121" s="131"/>
      <c r="AX121" s="131"/>
      <c r="AY121" s="131"/>
      <c r="AZ121" s="131"/>
      <c r="BA121" s="131"/>
      <c r="BB121" s="131"/>
      <c r="BC121" s="131"/>
      <c r="BD121" s="131"/>
      <c r="BE121" s="131"/>
      <c r="BF121" s="131"/>
      <c r="BG121" s="131"/>
      <c r="BH121" s="131"/>
      <c r="BI121" s="131"/>
      <c r="BJ121" s="131"/>
      <c r="BK121" s="131"/>
      <c r="BL121" s="131"/>
      <c r="BM121" s="131"/>
      <c r="BN121" s="131"/>
      <c r="BO121" s="131"/>
      <c r="BP121" s="131"/>
      <c r="BQ121" s="131"/>
      <c r="BR121" s="131"/>
      <c r="BS121" s="131"/>
      <c r="BT121" s="131"/>
      <c r="BU121" s="131"/>
      <c r="BV121" s="131"/>
      <c r="BW121" s="131"/>
      <c r="BX121" s="131"/>
      <c r="BY121" s="131"/>
      <c r="BZ121" s="131"/>
      <c r="CA121" s="131"/>
      <c r="CB121" s="131"/>
      <c r="CC121" s="131"/>
      <c r="CD121" s="131"/>
      <c r="CE121" s="131"/>
      <c r="CF121" s="131"/>
      <c r="CG121" s="131"/>
      <c r="CH121" s="131"/>
      <c r="CI121" s="131"/>
      <c r="CJ121" s="131"/>
      <c r="CK121" s="131"/>
      <c r="CL121" s="131"/>
      <c r="CM121" s="131"/>
      <c r="CN121" s="131"/>
      <c r="CO121" s="131"/>
      <c r="CP121" s="131"/>
      <c r="CQ121" s="131"/>
      <c r="CR121" s="131"/>
      <c r="CS121" s="131"/>
      <c r="CT121" s="131"/>
      <c r="CU121" s="131"/>
      <c r="CV121" s="131"/>
      <c r="CW121" s="131"/>
      <c r="CX121" s="131"/>
      <c r="CY121" s="131"/>
      <c r="CZ121" s="131"/>
      <c r="DA121" s="131"/>
      <c r="DB121" s="131"/>
      <c r="DC121" s="131"/>
      <c r="DD121" s="131"/>
      <c r="DE121" s="131"/>
      <c r="DF121" s="131"/>
      <c r="DG121" s="131"/>
      <c r="DH121" s="131"/>
      <c r="DI121" s="131"/>
      <c r="DJ121" s="131"/>
      <c r="DK121" s="131"/>
      <c r="DL121" s="131"/>
      <c r="DM121" s="131"/>
      <c r="DN121" s="131"/>
      <c r="DO121" s="131"/>
      <c r="DP121" s="131"/>
      <c r="DQ121" s="131"/>
      <c r="DR121" s="131"/>
      <c r="DS121" s="131"/>
      <c r="DT121" s="131"/>
      <c r="DU121" s="131"/>
      <c r="DV121" s="131"/>
      <c r="DW121" s="131"/>
      <c r="DX121" s="131"/>
      <c r="DY121" s="131"/>
      <c r="DZ121" s="131"/>
      <c r="EA121" s="131"/>
      <c r="EB121" s="131"/>
      <c r="EC121" s="131"/>
      <c r="ED121" s="131"/>
      <c r="EE121" s="131"/>
      <c r="EF121" s="131"/>
      <c r="EG121" s="131"/>
      <c r="EH121" s="131"/>
      <c r="EI121" s="131"/>
      <c r="EJ121" s="131"/>
      <c r="EK121" s="131"/>
      <c r="EL121" s="131"/>
      <c r="EM121" s="131"/>
      <c r="EN121" s="131"/>
      <c r="EO121" s="131"/>
      <c r="EP121" s="131"/>
      <c r="EQ121" s="131"/>
      <c r="ER121" s="131"/>
      <c r="ES121" s="131"/>
      <c r="ET121" s="131"/>
      <c r="EU121" s="131"/>
      <c r="EV121" s="131"/>
      <c r="EW121" s="131"/>
      <c r="EX121" s="131"/>
      <c r="EY121" s="131"/>
      <c r="EZ121" s="131"/>
      <c r="FA121" s="131"/>
      <c r="FB121" s="131"/>
      <c r="FC121" s="131"/>
      <c r="FD121" s="131"/>
      <c r="FE121" s="131"/>
      <c r="FF121" s="131"/>
      <c r="FG121" s="131"/>
      <c r="FH121" s="131"/>
      <c r="FI121" s="131"/>
      <c r="FJ121" s="131"/>
      <c r="FK121" s="131"/>
      <c r="FL121" s="131"/>
      <c r="FM121" s="131"/>
      <c r="FN121" s="131"/>
      <c r="FO121" s="131"/>
      <c r="FP121" s="131"/>
      <c r="FQ121" s="131"/>
      <c r="FR121" s="131"/>
      <c r="FS121" s="131"/>
      <c r="FT121" s="131"/>
      <c r="FU121" s="131"/>
      <c r="FV121" s="131"/>
      <c r="FW121" s="131"/>
      <c r="FX121" s="131"/>
      <c r="FY121" s="131"/>
      <c r="FZ121" s="131"/>
      <c r="GA121" s="131"/>
      <c r="GB121" s="131"/>
      <c r="GC121" s="131"/>
      <c r="GD121" s="131"/>
      <c r="GE121" s="131"/>
      <c r="GF121" s="131"/>
      <c r="GG121" s="131"/>
      <c r="GH121" s="131"/>
      <c r="GI121" s="131"/>
      <c r="GJ121" s="131"/>
      <c r="GK121" s="131"/>
      <c r="GL121" s="131"/>
      <c r="GM121" s="131"/>
      <c r="GN121" s="131"/>
      <c r="GO121" s="131"/>
      <c r="GP121" s="131"/>
      <c r="GQ121" s="131"/>
      <c r="GR121" s="131"/>
      <c r="GS121" s="131"/>
      <c r="GT121" s="131"/>
      <c r="GU121" s="131"/>
      <c r="GV121" s="131"/>
      <c r="GW121" s="131"/>
      <c r="GX121" s="131"/>
      <c r="GY121" s="131"/>
      <c r="GZ121" s="131"/>
      <c r="HA121" s="131"/>
      <c r="HB121" s="131"/>
      <c r="HC121" s="131"/>
      <c r="HD121" s="131"/>
      <c r="HE121" s="131"/>
      <c r="HF121" s="131"/>
      <c r="HG121" s="131"/>
      <c r="HH121" s="131"/>
      <c r="HI121" s="131"/>
      <c r="HJ121" s="131"/>
      <c r="HK121" s="131"/>
      <c r="HL121" s="131"/>
      <c r="HM121" s="131"/>
      <c r="HO121" s="131"/>
      <c r="HP121" s="131"/>
      <c r="HQ121" s="131"/>
      <c r="HR121" s="131"/>
    </row>
    <row r="122" spans="1:226" ht="15" thickBot="1" x14ac:dyDescent="0.4">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1"/>
      <c r="AQ122" s="131"/>
      <c r="AR122" s="131"/>
      <c r="AS122" s="131"/>
      <c r="AT122" s="131"/>
      <c r="AU122" s="131"/>
      <c r="AV122" s="131"/>
      <c r="AW122" s="131"/>
      <c r="AX122" s="131"/>
      <c r="AY122" s="131"/>
      <c r="AZ122" s="131"/>
      <c r="BA122" s="131"/>
      <c r="BB122" s="131"/>
      <c r="BC122" s="131"/>
      <c r="BD122" s="131"/>
      <c r="BE122" s="131"/>
      <c r="BF122" s="131"/>
      <c r="BG122" s="131"/>
      <c r="BH122" s="131"/>
      <c r="BI122" s="131"/>
      <c r="BJ122" s="131"/>
      <c r="BK122" s="131"/>
      <c r="BL122" s="131"/>
      <c r="BM122" s="131"/>
      <c r="BN122" s="131"/>
      <c r="BO122" s="131"/>
      <c r="BP122" s="131"/>
      <c r="BQ122" s="131"/>
      <c r="BR122" s="131"/>
      <c r="BS122" s="131"/>
      <c r="BT122" s="131"/>
      <c r="BU122" s="131"/>
      <c r="BV122" s="131"/>
      <c r="BW122" s="131"/>
      <c r="BX122" s="131"/>
      <c r="BY122" s="131"/>
      <c r="BZ122" s="131"/>
      <c r="CA122" s="131"/>
      <c r="CB122" s="131"/>
      <c r="CC122" s="131"/>
      <c r="CD122" s="131"/>
      <c r="CE122" s="131"/>
      <c r="CF122" s="131"/>
      <c r="CG122" s="131"/>
      <c r="CH122" s="131"/>
      <c r="CI122" s="131"/>
      <c r="CJ122" s="131"/>
      <c r="CK122" s="131"/>
      <c r="CL122" s="131"/>
      <c r="CM122" s="131"/>
      <c r="CN122" s="131"/>
      <c r="CO122" s="131"/>
      <c r="CP122" s="131"/>
      <c r="CQ122" s="131"/>
      <c r="CR122" s="131"/>
      <c r="CS122" s="131"/>
      <c r="CT122" s="131"/>
      <c r="CU122" s="131"/>
      <c r="CV122" s="131"/>
      <c r="CW122" s="131"/>
      <c r="CX122" s="131"/>
      <c r="CY122" s="131"/>
      <c r="CZ122" s="131"/>
      <c r="DA122" s="131"/>
      <c r="DB122" s="131"/>
      <c r="DC122" s="131"/>
      <c r="DD122" s="131"/>
      <c r="DE122" s="131"/>
      <c r="DF122" s="131"/>
      <c r="DG122" s="131"/>
      <c r="DH122" s="131"/>
      <c r="DI122" s="131"/>
      <c r="DJ122" s="131"/>
      <c r="DK122" s="131"/>
      <c r="DL122" s="131"/>
      <c r="DM122" s="131"/>
      <c r="DN122" s="131"/>
      <c r="DO122" s="131"/>
      <c r="DP122" s="131"/>
      <c r="DQ122" s="131"/>
      <c r="DR122" s="131"/>
      <c r="DS122" s="131"/>
      <c r="DT122" s="131"/>
      <c r="DU122" s="131"/>
      <c r="DV122" s="131"/>
      <c r="DW122" s="131"/>
      <c r="DX122" s="131"/>
      <c r="DY122" s="131"/>
      <c r="DZ122" s="131"/>
      <c r="EA122" s="131"/>
      <c r="EB122" s="131"/>
      <c r="EC122" s="131"/>
      <c r="ED122" s="131"/>
      <c r="EE122" s="131"/>
      <c r="EF122" s="131"/>
      <c r="EG122" s="131"/>
      <c r="EH122" s="131"/>
      <c r="EI122" s="131"/>
      <c r="EJ122" s="131"/>
      <c r="EK122" s="131"/>
      <c r="EL122" s="131"/>
      <c r="EM122" s="131"/>
      <c r="EN122" s="131"/>
      <c r="EO122" s="131"/>
      <c r="EP122" s="131"/>
      <c r="EQ122" s="131"/>
      <c r="ER122" s="131"/>
      <c r="ES122" s="131"/>
      <c r="ET122" s="131"/>
      <c r="EU122" s="131"/>
      <c r="EV122" s="131"/>
      <c r="EW122" s="131"/>
      <c r="EX122" s="131"/>
      <c r="EY122" s="131"/>
      <c r="EZ122" s="131"/>
      <c r="FA122" s="131"/>
      <c r="FB122" s="131"/>
      <c r="FC122" s="131"/>
      <c r="FD122" s="131"/>
      <c r="FE122" s="131"/>
      <c r="FF122" s="131"/>
      <c r="FG122" s="131"/>
      <c r="FH122" s="131"/>
      <c r="FI122" s="131"/>
      <c r="FJ122" s="131"/>
      <c r="FK122" s="131"/>
      <c r="FL122" s="131"/>
      <c r="FM122" s="131"/>
      <c r="FN122" s="131"/>
      <c r="FO122" s="131"/>
      <c r="FP122" s="131"/>
      <c r="FQ122" s="131"/>
      <c r="FR122" s="131"/>
      <c r="FS122" s="131"/>
      <c r="FT122" s="131"/>
      <c r="FU122" s="131"/>
      <c r="FV122" s="131"/>
      <c r="FW122" s="131"/>
      <c r="FX122" s="131"/>
      <c r="FY122" s="131"/>
      <c r="FZ122" s="131"/>
      <c r="GA122" s="131"/>
      <c r="GB122" s="131"/>
      <c r="GC122" s="131"/>
      <c r="GD122" s="131"/>
      <c r="GE122" s="131"/>
      <c r="GF122" s="131"/>
      <c r="GG122" s="131"/>
      <c r="GH122" s="131"/>
      <c r="GI122" s="131"/>
      <c r="GJ122" s="131"/>
      <c r="GK122" s="131"/>
      <c r="GL122" s="131"/>
      <c r="GM122" s="131"/>
      <c r="GN122" s="131"/>
      <c r="GO122" s="131"/>
      <c r="GP122" s="131"/>
      <c r="GQ122" s="131"/>
      <c r="GR122" s="131"/>
      <c r="GS122" s="131"/>
      <c r="GT122" s="131"/>
      <c r="GU122" s="131"/>
      <c r="GV122" s="131"/>
      <c r="GW122" s="131"/>
      <c r="GX122" s="131"/>
      <c r="GY122" s="131"/>
      <c r="GZ122" s="131"/>
      <c r="HA122" s="131"/>
      <c r="HB122" s="131"/>
      <c r="HC122" s="131"/>
      <c r="HD122" s="131"/>
      <c r="HE122" s="131"/>
      <c r="HF122" s="131"/>
      <c r="HG122" s="131"/>
      <c r="HH122" s="131"/>
      <c r="HI122" s="131"/>
      <c r="HJ122" s="131"/>
      <c r="HK122" s="131"/>
      <c r="HL122" s="131"/>
      <c r="HM122" s="131"/>
      <c r="HO122" s="131"/>
      <c r="HP122" s="131"/>
      <c r="HQ122" s="131"/>
      <c r="HR122" s="131"/>
    </row>
    <row r="123" spans="1:226" ht="15" thickBot="1" x14ac:dyDescent="0.4">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1"/>
      <c r="AQ123" s="131"/>
      <c r="AR123" s="131"/>
      <c r="AS123" s="131"/>
      <c r="AT123" s="131"/>
      <c r="AU123" s="131"/>
      <c r="AV123" s="131"/>
      <c r="AW123" s="131"/>
      <c r="AX123" s="131"/>
      <c r="AY123" s="131"/>
      <c r="AZ123" s="131"/>
      <c r="BA123" s="131"/>
      <c r="BB123" s="131"/>
      <c r="BC123" s="131"/>
      <c r="BD123" s="131"/>
      <c r="BE123" s="131"/>
      <c r="BF123" s="131"/>
      <c r="BG123" s="131"/>
      <c r="BH123" s="131"/>
      <c r="BI123" s="131"/>
      <c r="BJ123" s="131"/>
      <c r="BK123" s="131"/>
      <c r="BL123" s="131"/>
      <c r="BM123" s="131"/>
      <c r="BN123" s="131"/>
      <c r="BO123" s="131"/>
      <c r="BP123" s="131"/>
      <c r="BQ123" s="131"/>
      <c r="BR123" s="131"/>
      <c r="BS123" s="131"/>
      <c r="BT123" s="131"/>
      <c r="BU123" s="131"/>
      <c r="BV123" s="131"/>
      <c r="BW123" s="131"/>
      <c r="BX123" s="131"/>
      <c r="BY123" s="131"/>
      <c r="BZ123" s="131"/>
      <c r="CA123" s="131"/>
      <c r="CB123" s="131"/>
      <c r="CC123" s="131"/>
      <c r="CD123" s="131"/>
      <c r="CE123" s="131"/>
      <c r="CF123" s="131"/>
      <c r="CG123" s="131"/>
      <c r="CH123" s="131"/>
      <c r="CI123" s="131"/>
      <c r="CJ123" s="131"/>
      <c r="CK123" s="131"/>
      <c r="CL123" s="131"/>
      <c r="CM123" s="131"/>
      <c r="CN123" s="131"/>
      <c r="CO123" s="131"/>
      <c r="CP123" s="131"/>
      <c r="CQ123" s="131"/>
      <c r="CR123" s="131"/>
      <c r="CS123" s="131"/>
      <c r="CT123" s="131"/>
      <c r="CU123" s="131"/>
      <c r="CV123" s="131"/>
      <c r="CW123" s="131"/>
      <c r="CX123" s="131"/>
      <c r="CY123" s="131"/>
      <c r="CZ123" s="131"/>
      <c r="DA123" s="131"/>
      <c r="DB123" s="131"/>
      <c r="DC123" s="131"/>
      <c r="DD123" s="131"/>
      <c r="DE123" s="131"/>
      <c r="DF123" s="131"/>
      <c r="DG123" s="131"/>
      <c r="DH123" s="131"/>
      <c r="DI123" s="131"/>
      <c r="DJ123" s="131"/>
      <c r="DK123" s="131"/>
      <c r="DL123" s="131"/>
      <c r="DM123" s="131"/>
      <c r="DN123" s="131"/>
      <c r="DO123" s="131"/>
      <c r="DP123" s="131"/>
      <c r="DQ123" s="131"/>
      <c r="DR123" s="131"/>
      <c r="DS123" s="131"/>
      <c r="DT123" s="131"/>
      <c r="DU123" s="131"/>
      <c r="DV123" s="131"/>
      <c r="DW123" s="131"/>
      <c r="DX123" s="131"/>
      <c r="DY123" s="131"/>
      <c r="DZ123" s="131"/>
      <c r="EA123" s="131"/>
      <c r="EB123" s="131"/>
      <c r="EC123" s="131"/>
      <c r="ED123" s="131"/>
      <c r="EE123" s="131"/>
      <c r="EF123" s="131"/>
      <c r="EG123" s="131"/>
      <c r="EH123" s="131"/>
      <c r="EI123" s="131"/>
      <c r="EJ123" s="131"/>
      <c r="EK123" s="131"/>
      <c r="EL123" s="131"/>
      <c r="EM123" s="131"/>
      <c r="EN123" s="131"/>
      <c r="EO123" s="131"/>
      <c r="EP123" s="131"/>
      <c r="EQ123" s="131"/>
      <c r="ER123" s="131"/>
      <c r="ES123" s="131"/>
      <c r="ET123" s="131"/>
      <c r="EU123" s="131"/>
      <c r="EV123" s="131"/>
      <c r="EW123" s="131"/>
      <c r="EX123" s="131"/>
      <c r="EY123" s="131"/>
      <c r="EZ123" s="131"/>
      <c r="FA123" s="131"/>
      <c r="FB123" s="131"/>
      <c r="FC123" s="131"/>
      <c r="FD123" s="131"/>
      <c r="FE123" s="131"/>
      <c r="FF123" s="131"/>
      <c r="FG123" s="131"/>
      <c r="FH123" s="131"/>
      <c r="FI123" s="131"/>
      <c r="FJ123" s="131"/>
      <c r="FK123" s="131"/>
      <c r="FL123" s="131"/>
      <c r="FM123" s="131"/>
      <c r="FN123" s="131"/>
      <c r="FO123" s="131"/>
      <c r="FP123" s="131"/>
      <c r="FQ123" s="131"/>
      <c r="FR123" s="131"/>
      <c r="FS123" s="131"/>
      <c r="FT123" s="131"/>
      <c r="FU123" s="131"/>
      <c r="FV123" s="131"/>
      <c r="FW123" s="131"/>
      <c r="FX123" s="131"/>
      <c r="FY123" s="131"/>
      <c r="FZ123" s="131"/>
      <c r="GA123" s="131"/>
      <c r="GB123" s="131"/>
      <c r="GC123" s="131"/>
      <c r="GD123" s="131"/>
      <c r="GE123" s="131"/>
      <c r="GF123" s="131"/>
      <c r="GG123" s="131"/>
      <c r="GH123" s="131"/>
      <c r="GI123" s="131"/>
      <c r="GJ123" s="131"/>
      <c r="GK123" s="131"/>
      <c r="GL123" s="131"/>
      <c r="GM123" s="131"/>
      <c r="GN123" s="131"/>
      <c r="GO123" s="131"/>
      <c r="GP123" s="131"/>
      <c r="GQ123" s="131"/>
      <c r="GR123" s="131"/>
      <c r="GS123" s="131"/>
      <c r="GT123" s="131"/>
      <c r="GU123" s="131"/>
      <c r="GV123" s="131"/>
      <c r="GW123" s="131"/>
      <c r="GX123" s="131"/>
      <c r="GY123" s="131"/>
      <c r="GZ123" s="131"/>
      <c r="HA123" s="131"/>
      <c r="HB123" s="131"/>
      <c r="HC123" s="131"/>
      <c r="HD123" s="131"/>
      <c r="HE123" s="131"/>
      <c r="HF123" s="131"/>
      <c r="HG123" s="131"/>
      <c r="HH123" s="131"/>
      <c r="HI123" s="131"/>
      <c r="HJ123" s="131"/>
      <c r="HK123" s="131"/>
      <c r="HL123" s="131"/>
      <c r="HM123" s="131"/>
      <c r="HO123" s="131"/>
      <c r="HP123" s="131"/>
      <c r="HQ123" s="131"/>
      <c r="HR123" s="131"/>
    </row>
    <row r="124" spans="1:226" ht="15" thickBot="1" x14ac:dyDescent="0.4">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c r="Z124" s="131"/>
      <c r="AA124" s="131"/>
      <c r="AB124" s="131"/>
      <c r="AC124" s="131"/>
      <c r="AD124" s="131"/>
      <c r="AE124" s="131"/>
      <c r="AF124" s="131"/>
      <c r="AG124" s="131"/>
      <c r="AH124" s="131"/>
      <c r="AI124" s="131"/>
      <c r="AJ124" s="131"/>
      <c r="AK124" s="131"/>
      <c r="AL124" s="131"/>
      <c r="AM124" s="131"/>
      <c r="AN124" s="131"/>
      <c r="AO124" s="131"/>
      <c r="AP124" s="131"/>
      <c r="AQ124" s="131"/>
      <c r="AR124" s="131"/>
      <c r="AS124" s="131"/>
      <c r="AT124" s="131"/>
      <c r="AU124" s="131"/>
      <c r="AV124" s="131"/>
      <c r="AW124" s="131"/>
      <c r="AX124" s="131"/>
      <c r="AY124" s="131"/>
      <c r="AZ124" s="131"/>
      <c r="BA124" s="131"/>
      <c r="BB124" s="131"/>
      <c r="BC124" s="131"/>
      <c r="BD124" s="131"/>
      <c r="BE124" s="131"/>
      <c r="BF124" s="131"/>
      <c r="BG124" s="131"/>
      <c r="BH124" s="131"/>
      <c r="BI124" s="131"/>
      <c r="BJ124" s="131"/>
      <c r="BK124" s="131"/>
      <c r="BL124" s="131"/>
      <c r="BM124" s="131"/>
      <c r="BN124" s="131"/>
      <c r="BO124" s="131"/>
      <c r="BP124" s="131"/>
      <c r="BQ124" s="131"/>
      <c r="BR124" s="131"/>
      <c r="BS124" s="131"/>
      <c r="BT124" s="131"/>
      <c r="BU124" s="131"/>
      <c r="BV124" s="131"/>
      <c r="BW124" s="131"/>
      <c r="BX124" s="131"/>
      <c r="BY124" s="131"/>
      <c r="BZ124" s="131"/>
      <c r="CA124" s="131"/>
      <c r="CB124" s="131"/>
      <c r="CC124" s="131"/>
      <c r="CD124" s="131"/>
      <c r="CE124" s="131"/>
      <c r="CF124" s="131"/>
      <c r="CG124" s="131"/>
      <c r="CH124" s="131"/>
      <c r="CI124" s="131"/>
      <c r="CJ124" s="131"/>
      <c r="CK124" s="131"/>
      <c r="CL124" s="131"/>
      <c r="CM124" s="131"/>
      <c r="CN124" s="131"/>
      <c r="CO124" s="131"/>
      <c r="CP124" s="131"/>
      <c r="CQ124" s="131"/>
      <c r="CR124" s="131"/>
      <c r="CS124" s="131"/>
      <c r="CT124" s="131"/>
      <c r="CU124" s="131"/>
      <c r="CV124" s="131"/>
      <c r="CW124" s="131"/>
      <c r="CX124" s="131"/>
      <c r="CY124" s="131"/>
      <c r="CZ124" s="131"/>
      <c r="DA124" s="131"/>
      <c r="DB124" s="131"/>
      <c r="DC124" s="131"/>
      <c r="DD124" s="131"/>
      <c r="DE124" s="131"/>
      <c r="DF124" s="131"/>
      <c r="DG124" s="131"/>
      <c r="DH124" s="131"/>
      <c r="DI124" s="131"/>
      <c r="DJ124" s="131"/>
      <c r="DK124" s="131"/>
      <c r="DL124" s="131"/>
      <c r="DM124" s="131"/>
      <c r="DN124" s="131"/>
      <c r="DO124" s="131"/>
      <c r="DP124" s="131"/>
      <c r="DQ124" s="131"/>
      <c r="DR124" s="131"/>
      <c r="DS124" s="131"/>
      <c r="DT124" s="131"/>
      <c r="DU124" s="131"/>
      <c r="DV124" s="131"/>
      <c r="DW124" s="131"/>
      <c r="DX124" s="131"/>
      <c r="DY124" s="131"/>
      <c r="DZ124" s="131"/>
      <c r="EA124" s="131"/>
      <c r="EB124" s="131"/>
      <c r="EC124" s="131"/>
      <c r="ED124" s="131"/>
      <c r="EE124" s="131"/>
      <c r="EF124" s="131"/>
      <c r="EG124" s="131"/>
      <c r="EH124" s="131"/>
      <c r="EI124" s="131"/>
      <c r="EJ124" s="131"/>
      <c r="EK124" s="131"/>
      <c r="EL124" s="131"/>
      <c r="EM124" s="131"/>
      <c r="EN124" s="131"/>
      <c r="EO124" s="131"/>
      <c r="EP124" s="131"/>
      <c r="EQ124" s="131"/>
      <c r="ER124" s="131"/>
      <c r="ES124" s="131"/>
      <c r="ET124" s="131"/>
      <c r="EU124" s="131"/>
      <c r="EV124" s="131"/>
      <c r="EW124" s="131"/>
      <c r="EX124" s="131"/>
      <c r="EY124" s="131"/>
      <c r="EZ124" s="131"/>
      <c r="FA124" s="131"/>
      <c r="FB124" s="131"/>
      <c r="FC124" s="131"/>
      <c r="FD124" s="131"/>
      <c r="FE124" s="131"/>
      <c r="FF124" s="131"/>
      <c r="FG124" s="131"/>
      <c r="FH124" s="131"/>
      <c r="FI124" s="131"/>
      <c r="FJ124" s="131"/>
      <c r="FK124" s="131"/>
      <c r="FL124" s="131"/>
      <c r="FM124" s="131"/>
      <c r="FN124" s="131"/>
      <c r="FO124" s="131"/>
      <c r="FP124" s="131"/>
      <c r="FQ124" s="131"/>
      <c r="FR124" s="131"/>
      <c r="FS124" s="131"/>
      <c r="FT124" s="131"/>
      <c r="FU124" s="131"/>
      <c r="FV124" s="131"/>
      <c r="FW124" s="131"/>
      <c r="FX124" s="131"/>
      <c r="FY124" s="131"/>
      <c r="FZ124" s="131"/>
      <c r="GA124" s="131"/>
      <c r="GB124" s="131"/>
      <c r="GC124" s="131"/>
      <c r="GD124" s="131"/>
      <c r="GE124" s="131"/>
      <c r="GF124" s="131"/>
      <c r="GG124" s="131"/>
      <c r="GH124" s="131"/>
      <c r="GI124" s="131"/>
      <c r="GJ124" s="131"/>
      <c r="GK124" s="131"/>
      <c r="GL124" s="131"/>
      <c r="GM124" s="131"/>
      <c r="GN124" s="131"/>
      <c r="GO124" s="131"/>
      <c r="GP124" s="131"/>
      <c r="GQ124" s="131"/>
      <c r="GR124" s="131"/>
      <c r="GS124" s="131"/>
      <c r="GT124" s="131"/>
      <c r="GU124" s="131"/>
      <c r="GV124" s="131"/>
      <c r="GW124" s="131"/>
      <c r="GX124" s="131"/>
      <c r="GY124" s="131"/>
      <c r="GZ124" s="131"/>
      <c r="HA124" s="131"/>
      <c r="HB124" s="131"/>
      <c r="HC124" s="131"/>
      <c r="HD124" s="131"/>
      <c r="HE124" s="131"/>
      <c r="HF124" s="131"/>
      <c r="HG124" s="131"/>
      <c r="HH124" s="131"/>
      <c r="HI124" s="131"/>
      <c r="HJ124" s="131"/>
      <c r="HK124" s="131"/>
      <c r="HL124" s="131"/>
      <c r="HM124" s="131"/>
      <c r="HO124" s="131"/>
      <c r="HP124" s="131"/>
      <c r="HQ124" s="131"/>
      <c r="HR124" s="131"/>
    </row>
    <row r="125" spans="1:226" ht="15" thickBot="1" x14ac:dyDescent="0.4">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c r="Z125" s="131"/>
      <c r="AA125" s="131"/>
      <c r="AB125" s="131"/>
      <c r="AC125" s="131"/>
      <c r="AD125" s="131"/>
      <c r="AE125" s="131"/>
      <c r="AF125" s="131"/>
      <c r="AG125" s="131"/>
      <c r="AH125" s="131"/>
      <c r="AI125" s="131"/>
      <c r="AJ125" s="131"/>
      <c r="AK125" s="131"/>
      <c r="AL125" s="131"/>
      <c r="AM125" s="131"/>
      <c r="AN125" s="131"/>
      <c r="AO125" s="131"/>
      <c r="AP125" s="131"/>
      <c r="AQ125" s="131"/>
      <c r="AR125" s="131"/>
      <c r="AS125" s="131"/>
      <c r="AT125" s="131"/>
      <c r="AU125" s="131"/>
      <c r="AV125" s="131"/>
      <c r="AW125" s="131"/>
      <c r="AX125" s="131"/>
      <c r="AY125" s="131"/>
      <c r="AZ125" s="131"/>
      <c r="BA125" s="131"/>
      <c r="BB125" s="131"/>
      <c r="BC125" s="131"/>
      <c r="BD125" s="131"/>
      <c r="BE125" s="131"/>
      <c r="BF125" s="131"/>
      <c r="BG125" s="131"/>
      <c r="BH125" s="131"/>
      <c r="BI125" s="131"/>
      <c r="BJ125" s="131"/>
      <c r="BK125" s="131"/>
      <c r="BL125" s="131"/>
      <c r="BM125" s="131"/>
      <c r="BN125" s="131"/>
      <c r="BO125" s="131"/>
      <c r="BP125" s="131"/>
      <c r="BQ125" s="131"/>
      <c r="BR125" s="131"/>
      <c r="BS125" s="131"/>
      <c r="BT125" s="131"/>
      <c r="BU125" s="131"/>
      <c r="BV125" s="131"/>
      <c r="BW125" s="131"/>
      <c r="BX125" s="131"/>
      <c r="BY125" s="131"/>
      <c r="BZ125" s="131"/>
      <c r="CA125" s="131"/>
      <c r="CB125" s="131"/>
      <c r="CC125" s="131"/>
      <c r="CD125" s="131"/>
      <c r="CE125" s="131"/>
      <c r="CF125" s="131"/>
      <c r="CG125" s="131"/>
      <c r="CH125" s="131"/>
      <c r="CI125" s="131"/>
      <c r="CJ125" s="131"/>
      <c r="CK125" s="131"/>
      <c r="CL125" s="131"/>
      <c r="CM125" s="131"/>
      <c r="CN125" s="131"/>
      <c r="CO125" s="131"/>
      <c r="CP125" s="131"/>
      <c r="CQ125" s="131"/>
      <c r="CR125" s="131"/>
      <c r="CS125" s="131"/>
      <c r="CT125" s="131"/>
      <c r="CU125" s="131"/>
      <c r="CV125" s="131"/>
      <c r="CW125" s="131"/>
      <c r="CX125" s="131"/>
      <c r="CY125" s="131"/>
      <c r="CZ125" s="131"/>
      <c r="DA125" s="131"/>
      <c r="DB125" s="131"/>
      <c r="DC125" s="131"/>
      <c r="DD125" s="131"/>
      <c r="DE125" s="131"/>
      <c r="DF125" s="131"/>
      <c r="DG125" s="131"/>
      <c r="DH125" s="131"/>
      <c r="DI125" s="131"/>
      <c r="DJ125" s="131"/>
      <c r="DK125" s="131"/>
      <c r="DL125" s="131"/>
      <c r="DM125" s="131"/>
      <c r="DN125" s="131"/>
      <c r="DO125" s="131"/>
      <c r="DP125" s="131"/>
      <c r="DQ125" s="131"/>
      <c r="DR125" s="131"/>
      <c r="DS125" s="131"/>
      <c r="DT125" s="131"/>
      <c r="DU125" s="131"/>
      <c r="DV125" s="131"/>
      <c r="DW125" s="131"/>
      <c r="DX125" s="131"/>
      <c r="DY125" s="131"/>
      <c r="DZ125" s="131"/>
      <c r="EA125" s="131"/>
      <c r="EB125" s="131"/>
      <c r="EC125" s="131"/>
      <c r="ED125" s="131"/>
      <c r="EE125" s="131"/>
      <c r="EF125" s="131"/>
      <c r="EG125" s="131"/>
      <c r="EH125" s="131"/>
      <c r="EI125" s="131"/>
      <c r="EJ125" s="131"/>
      <c r="EK125" s="131"/>
      <c r="EL125" s="131"/>
      <c r="EM125" s="131"/>
      <c r="EN125" s="131"/>
      <c r="EO125" s="131"/>
      <c r="EP125" s="131"/>
      <c r="EQ125" s="131"/>
      <c r="ER125" s="131"/>
      <c r="ES125" s="131"/>
      <c r="ET125" s="131"/>
      <c r="EU125" s="131"/>
      <c r="EV125" s="131"/>
      <c r="EW125" s="131"/>
      <c r="EX125" s="131"/>
      <c r="EY125" s="131"/>
      <c r="EZ125" s="131"/>
      <c r="FA125" s="131"/>
      <c r="FB125" s="131"/>
      <c r="FC125" s="131"/>
      <c r="FD125" s="131"/>
      <c r="FE125" s="131"/>
      <c r="FF125" s="131"/>
      <c r="FG125" s="131"/>
      <c r="FH125" s="131"/>
      <c r="FI125" s="131"/>
      <c r="FJ125" s="131"/>
      <c r="FK125" s="131"/>
      <c r="FL125" s="131"/>
      <c r="FM125" s="131"/>
      <c r="FN125" s="131"/>
      <c r="FO125" s="131"/>
      <c r="FP125" s="131"/>
      <c r="FQ125" s="131"/>
      <c r="FR125" s="131"/>
      <c r="FS125" s="131"/>
      <c r="FT125" s="131"/>
      <c r="FU125" s="131"/>
      <c r="FV125" s="131"/>
      <c r="FW125" s="131"/>
      <c r="FX125" s="131"/>
      <c r="FY125" s="131"/>
      <c r="FZ125" s="131"/>
      <c r="GA125" s="131"/>
      <c r="GB125" s="131"/>
      <c r="GC125" s="131"/>
      <c r="GD125" s="131"/>
      <c r="GE125" s="131"/>
      <c r="GF125" s="131"/>
      <c r="GG125" s="131"/>
      <c r="GH125" s="131"/>
      <c r="GI125" s="131"/>
      <c r="GJ125" s="131"/>
      <c r="GK125" s="131"/>
      <c r="GL125" s="131"/>
      <c r="GM125" s="131"/>
      <c r="GN125" s="131"/>
      <c r="GO125" s="131"/>
      <c r="GP125" s="131"/>
      <c r="GQ125" s="131"/>
      <c r="GR125" s="131"/>
      <c r="GS125" s="131"/>
      <c r="GT125" s="131"/>
      <c r="GU125" s="131"/>
      <c r="GV125" s="131"/>
      <c r="GW125" s="131"/>
      <c r="GX125" s="131"/>
      <c r="GY125" s="131"/>
      <c r="GZ125" s="131"/>
      <c r="HA125" s="131"/>
      <c r="HB125" s="131"/>
      <c r="HC125" s="131"/>
      <c r="HD125" s="131"/>
      <c r="HE125" s="131"/>
      <c r="HF125" s="131"/>
      <c r="HG125" s="131"/>
      <c r="HH125" s="131"/>
      <c r="HI125" s="131"/>
      <c r="HJ125" s="131"/>
      <c r="HK125" s="131"/>
      <c r="HL125" s="131"/>
      <c r="HM125" s="131"/>
      <c r="HO125" s="131"/>
      <c r="HP125" s="131"/>
      <c r="HQ125" s="131"/>
      <c r="HR125" s="131"/>
    </row>
    <row r="126" spans="1:226" ht="15" thickBot="1" x14ac:dyDescent="0.4">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c r="AA126" s="131"/>
      <c r="AB126" s="131"/>
      <c r="AC126" s="131"/>
      <c r="AD126" s="131"/>
      <c r="AE126" s="131"/>
      <c r="AF126" s="131"/>
      <c r="AG126" s="131"/>
      <c r="AH126" s="131"/>
      <c r="AI126" s="131"/>
      <c r="AJ126" s="131"/>
      <c r="AK126" s="131"/>
      <c r="AL126" s="131"/>
      <c r="AM126" s="131"/>
      <c r="AN126" s="131"/>
      <c r="AO126" s="131"/>
      <c r="AP126" s="131"/>
      <c r="AQ126" s="131"/>
      <c r="AR126" s="131"/>
      <c r="AS126" s="131"/>
      <c r="AT126" s="131"/>
      <c r="AU126" s="131"/>
      <c r="AV126" s="131"/>
      <c r="AW126" s="131"/>
      <c r="AX126" s="131"/>
      <c r="AY126" s="131"/>
      <c r="AZ126" s="131"/>
      <c r="BA126" s="131"/>
      <c r="BB126" s="131"/>
      <c r="BC126" s="131"/>
      <c r="BD126" s="131"/>
      <c r="BE126" s="131"/>
      <c r="BF126" s="131"/>
      <c r="BG126" s="131"/>
      <c r="BH126" s="131"/>
      <c r="BI126" s="131"/>
      <c r="BJ126" s="131"/>
      <c r="BK126" s="131"/>
      <c r="BL126" s="131"/>
      <c r="BM126" s="131"/>
      <c r="BN126" s="131"/>
      <c r="BO126" s="131"/>
      <c r="BP126" s="131"/>
      <c r="BQ126" s="131"/>
      <c r="BR126" s="131"/>
      <c r="BS126" s="131"/>
      <c r="BT126" s="131"/>
      <c r="BU126" s="131"/>
      <c r="BV126" s="131"/>
      <c r="BW126" s="131"/>
      <c r="BX126" s="131"/>
      <c r="BY126" s="131"/>
      <c r="BZ126" s="131"/>
      <c r="CA126" s="131"/>
      <c r="CB126" s="131"/>
      <c r="CC126" s="131"/>
      <c r="CD126" s="131"/>
      <c r="CE126" s="131"/>
      <c r="CF126" s="131"/>
      <c r="CG126" s="131"/>
      <c r="CH126" s="131"/>
      <c r="CI126" s="131"/>
      <c r="CJ126" s="131"/>
      <c r="CK126" s="131"/>
      <c r="CL126" s="131"/>
      <c r="CM126" s="131"/>
      <c r="CN126" s="131"/>
      <c r="CO126" s="131"/>
      <c r="CP126" s="131"/>
      <c r="CQ126" s="131"/>
      <c r="CR126" s="131"/>
      <c r="CS126" s="131"/>
      <c r="CT126" s="131"/>
      <c r="CU126" s="131"/>
      <c r="CV126" s="131"/>
      <c r="CW126" s="131"/>
      <c r="CX126" s="131"/>
      <c r="CY126" s="131"/>
      <c r="CZ126" s="131"/>
      <c r="DA126" s="131"/>
      <c r="DB126" s="131"/>
      <c r="DC126" s="131"/>
      <c r="DD126" s="131"/>
      <c r="DE126" s="131"/>
      <c r="DF126" s="131"/>
      <c r="DG126" s="131"/>
      <c r="DH126" s="131"/>
      <c r="DI126" s="131"/>
      <c r="DJ126" s="131"/>
      <c r="DK126" s="131"/>
      <c r="DL126" s="131"/>
      <c r="DM126" s="131"/>
      <c r="DN126" s="131"/>
      <c r="DO126" s="131"/>
      <c r="DP126" s="131"/>
      <c r="DQ126" s="131"/>
      <c r="DR126" s="131"/>
      <c r="DS126" s="131"/>
      <c r="DT126" s="131"/>
      <c r="DU126" s="131"/>
      <c r="DV126" s="131"/>
      <c r="DW126" s="131"/>
      <c r="DX126" s="131"/>
      <c r="DY126" s="131"/>
      <c r="DZ126" s="131"/>
      <c r="EA126" s="131"/>
      <c r="EB126" s="131"/>
      <c r="EC126" s="131"/>
      <c r="ED126" s="131"/>
      <c r="EE126" s="131"/>
      <c r="EF126" s="131"/>
      <c r="EG126" s="131"/>
      <c r="EH126" s="131"/>
      <c r="EI126" s="131"/>
      <c r="EJ126" s="131"/>
      <c r="EK126" s="131"/>
      <c r="EL126" s="131"/>
      <c r="EM126" s="131"/>
      <c r="EN126" s="131"/>
      <c r="EO126" s="131"/>
      <c r="EP126" s="131"/>
      <c r="EQ126" s="131"/>
      <c r="ER126" s="131"/>
      <c r="ES126" s="131"/>
      <c r="ET126" s="131"/>
      <c r="EU126" s="131"/>
      <c r="EV126" s="131"/>
      <c r="EW126" s="131"/>
      <c r="EX126" s="131"/>
      <c r="EY126" s="131"/>
      <c r="EZ126" s="131"/>
      <c r="FA126" s="131"/>
      <c r="FB126" s="131"/>
      <c r="FC126" s="131"/>
      <c r="FD126" s="131"/>
      <c r="FE126" s="131"/>
      <c r="FF126" s="131"/>
      <c r="FG126" s="131"/>
      <c r="FH126" s="131"/>
      <c r="FI126" s="131"/>
      <c r="FJ126" s="131"/>
      <c r="FK126" s="131"/>
      <c r="FL126" s="131"/>
      <c r="FM126" s="131"/>
      <c r="FN126" s="131"/>
      <c r="FO126" s="131"/>
      <c r="FP126" s="131"/>
      <c r="FQ126" s="131"/>
      <c r="FR126" s="131"/>
      <c r="FS126" s="131"/>
      <c r="FT126" s="131"/>
      <c r="FU126" s="131"/>
      <c r="FV126" s="131"/>
      <c r="FW126" s="131"/>
      <c r="FX126" s="131"/>
      <c r="FY126" s="131"/>
      <c r="FZ126" s="131"/>
      <c r="GA126" s="131"/>
      <c r="GB126" s="131"/>
      <c r="GC126" s="131"/>
      <c r="GD126" s="131"/>
      <c r="GE126" s="131"/>
      <c r="GF126" s="131"/>
      <c r="GG126" s="131"/>
      <c r="GH126" s="131"/>
      <c r="GI126" s="131"/>
      <c r="GJ126" s="131"/>
      <c r="GK126" s="131"/>
      <c r="GL126" s="131"/>
      <c r="GM126" s="131"/>
      <c r="GN126" s="131"/>
      <c r="GO126" s="131"/>
      <c r="GP126" s="131"/>
      <c r="GQ126" s="131"/>
      <c r="GR126" s="131"/>
      <c r="GS126" s="131"/>
      <c r="GT126" s="131"/>
      <c r="GU126" s="131"/>
      <c r="GV126" s="131"/>
      <c r="GW126" s="131"/>
      <c r="GX126" s="131"/>
      <c r="GY126" s="131"/>
      <c r="GZ126" s="131"/>
      <c r="HA126" s="131"/>
      <c r="HB126" s="131"/>
      <c r="HC126" s="131"/>
      <c r="HD126" s="131"/>
      <c r="HE126" s="131"/>
      <c r="HF126" s="131"/>
      <c r="HG126" s="131"/>
      <c r="HH126" s="131"/>
      <c r="HI126" s="131"/>
      <c r="HJ126" s="131"/>
      <c r="HK126" s="131"/>
      <c r="HL126" s="131"/>
      <c r="HM126" s="131"/>
      <c r="HO126" s="131"/>
      <c r="HP126" s="131"/>
      <c r="HQ126" s="131"/>
      <c r="HR126" s="131"/>
    </row>
    <row r="127" spans="1:226" ht="15" thickBot="1" x14ac:dyDescent="0.4">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c r="AA127" s="131"/>
      <c r="AB127" s="131"/>
      <c r="AC127" s="131"/>
      <c r="AD127" s="131"/>
      <c r="AE127" s="131"/>
      <c r="AF127" s="131"/>
      <c r="AG127" s="131"/>
      <c r="AH127" s="131"/>
      <c r="AI127" s="131"/>
      <c r="AJ127" s="131"/>
      <c r="AK127" s="131"/>
      <c r="AL127" s="131"/>
      <c r="AM127" s="131"/>
      <c r="AN127" s="131"/>
      <c r="AO127" s="131"/>
      <c r="AP127" s="131"/>
      <c r="AQ127" s="131"/>
      <c r="AR127" s="131"/>
      <c r="AS127" s="131"/>
      <c r="AT127" s="131"/>
      <c r="AU127" s="131"/>
      <c r="AV127" s="131"/>
      <c r="AW127" s="131"/>
      <c r="AX127" s="131"/>
      <c r="AY127" s="131"/>
      <c r="AZ127" s="131"/>
      <c r="BA127" s="131"/>
      <c r="BB127" s="131"/>
      <c r="BC127" s="131"/>
      <c r="BD127" s="131"/>
      <c r="BE127" s="131"/>
      <c r="BF127" s="131"/>
      <c r="BG127" s="131"/>
      <c r="BH127" s="131"/>
      <c r="BI127" s="131"/>
      <c r="BJ127" s="131"/>
      <c r="BK127" s="131"/>
      <c r="BL127" s="131"/>
      <c r="BM127" s="131"/>
      <c r="BN127" s="131"/>
      <c r="BO127" s="131"/>
      <c r="BP127" s="131"/>
      <c r="BQ127" s="131"/>
      <c r="BR127" s="131"/>
      <c r="BS127" s="131"/>
      <c r="BT127" s="131"/>
      <c r="BU127" s="131"/>
      <c r="BV127" s="131"/>
      <c r="BW127" s="131"/>
      <c r="BX127" s="131"/>
      <c r="BY127" s="131"/>
      <c r="BZ127" s="131"/>
      <c r="CA127" s="131"/>
      <c r="CB127" s="131"/>
      <c r="CC127" s="131"/>
      <c r="CD127" s="131"/>
      <c r="CE127" s="131"/>
      <c r="CF127" s="131"/>
      <c r="CG127" s="131"/>
      <c r="CH127" s="131"/>
      <c r="CI127" s="131"/>
      <c r="CJ127" s="131"/>
      <c r="CK127" s="131"/>
      <c r="CL127" s="131"/>
      <c r="CM127" s="131"/>
      <c r="CN127" s="131"/>
      <c r="CO127" s="131"/>
      <c r="CP127" s="131"/>
      <c r="CQ127" s="131"/>
      <c r="CR127" s="131"/>
      <c r="CS127" s="131"/>
      <c r="CT127" s="131"/>
      <c r="CU127" s="131"/>
      <c r="CV127" s="131"/>
      <c r="CW127" s="131"/>
      <c r="CX127" s="131"/>
      <c r="CY127" s="131"/>
      <c r="CZ127" s="131"/>
      <c r="DA127" s="131"/>
      <c r="DB127" s="131"/>
      <c r="DC127" s="131"/>
      <c r="DD127" s="131"/>
      <c r="DE127" s="131"/>
      <c r="DF127" s="131"/>
      <c r="DG127" s="131"/>
      <c r="DH127" s="131"/>
      <c r="DI127" s="131"/>
      <c r="DJ127" s="131"/>
      <c r="DK127" s="131"/>
      <c r="DL127" s="131"/>
      <c r="DM127" s="131"/>
      <c r="DN127" s="131"/>
      <c r="DO127" s="131"/>
      <c r="DP127" s="131"/>
      <c r="DQ127" s="131"/>
      <c r="DR127" s="131"/>
      <c r="DS127" s="131"/>
      <c r="DT127" s="131"/>
      <c r="DU127" s="131"/>
      <c r="DV127" s="131"/>
      <c r="DW127" s="131"/>
      <c r="DX127" s="131"/>
      <c r="DY127" s="131"/>
      <c r="DZ127" s="131"/>
      <c r="EA127" s="131"/>
      <c r="EB127" s="131"/>
      <c r="EC127" s="131"/>
      <c r="ED127" s="131"/>
      <c r="EE127" s="131"/>
      <c r="EF127" s="131"/>
      <c r="EG127" s="131"/>
      <c r="EH127" s="131"/>
      <c r="EI127" s="131"/>
      <c r="EJ127" s="131"/>
      <c r="EK127" s="131"/>
      <c r="EL127" s="131"/>
      <c r="EM127" s="131"/>
      <c r="EN127" s="131"/>
      <c r="EO127" s="131"/>
      <c r="EP127" s="131"/>
      <c r="EQ127" s="131"/>
      <c r="ER127" s="131"/>
      <c r="ES127" s="131"/>
      <c r="ET127" s="131"/>
      <c r="EU127" s="131"/>
      <c r="EV127" s="131"/>
      <c r="EW127" s="131"/>
      <c r="EX127" s="131"/>
      <c r="EY127" s="131"/>
      <c r="EZ127" s="131"/>
      <c r="FA127" s="131"/>
      <c r="FB127" s="131"/>
      <c r="FC127" s="131"/>
      <c r="FD127" s="131"/>
      <c r="FE127" s="131"/>
      <c r="FF127" s="131"/>
      <c r="FG127" s="131"/>
      <c r="FH127" s="131"/>
      <c r="FI127" s="131"/>
      <c r="FJ127" s="131"/>
      <c r="FK127" s="131"/>
      <c r="FL127" s="131"/>
      <c r="FM127" s="131"/>
      <c r="FN127" s="131"/>
      <c r="FO127" s="131"/>
      <c r="FP127" s="131"/>
      <c r="FQ127" s="131"/>
      <c r="FR127" s="131"/>
      <c r="FS127" s="131"/>
      <c r="FT127" s="131"/>
      <c r="FU127" s="131"/>
      <c r="FV127" s="131"/>
      <c r="FW127" s="131"/>
      <c r="FX127" s="131"/>
      <c r="FY127" s="131"/>
      <c r="FZ127" s="131"/>
      <c r="GA127" s="131"/>
      <c r="GB127" s="131"/>
      <c r="GC127" s="131"/>
      <c r="GD127" s="131"/>
      <c r="GE127" s="131"/>
      <c r="GF127" s="131"/>
      <c r="GG127" s="131"/>
      <c r="GH127" s="131"/>
      <c r="GI127" s="131"/>
      <c r="GJ127" s="131"/>
      <c r="GK127" s="131"/>
      <c r="GL127" s="131"/>
      <c r="GM127" s="131"/>
      <c r="GN127" s="131"/>
      <c r="GO127" s="131"/>
      <c r="GP127" s="131"/>
      <c r="GQ127" s="131"/>
      <c r="GR127" s="131"/>
      <c r="GS127" s="131"/>
      <c r="GT127" s="131"/>
      <c r="GU127" s="131"/>
      <c r="GV127" s="131"/>
      <c r="GW127" s="131"/>
      <c r="GX127" s="131"/>
      <c r="GY127" s="131"/>
      <c r="GZ127" s="131"/>
      <c r="HA127" s="131"/>
      <c r="HB127" s="131"/>
      <c r="HC127" s="131"/>
      <c r="HD127" s="131"/>
      <c r="HE127" s="131"/>
      <c r="HF127" s="131"/>
      <c r="HG127" s="131"/>
      <c r="HH127" s="131"/>
      <c r="HI127" s="131"/>
      <c r="HJ127" s="131"/>
      <c r="HK127" s="131"/>
      <c r="HL127" s="131"/>
      <c r="HM127" s="131"/>
      <c r="HO127" s="131"/>
      <c r="HP127" s="131"/>
      <c r="HQ127" s="131"/>
      <c r="HR127" s="131"/>
    </row>
    <row r="128" spans="1:226" ht="15" thickBot="1" x14ac:dyDescent="0.4">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c r="AA128" s="131"/>
      <c r="AB128" s="131"/>
      <c r="AC128" s="131"/>
      <c r="AD128" s="131"/>
      <c r="AE128" s="131"/>
      <c r="AF128" s="131"/>
      <c r="AG128" s="131"/>
      <c r="AH128" s="131"/>
      <c r="AI128" s="131"/>
      <c r="AJ128" s="131"/>
      <c r="AK128" s="131"/>
      <c r="AL128" s="131"/>
      <c r="AM128" s="131"/>
      <c r="AN128" s="131"/>
      <c r="AO128" s="131"/>
      <c r="AP128" s="131"/>
      <c r="AQ128" s="131"/>
      <c r="AR128" s="131"/>
      <c r="AS128" s="131"/>
      <c r="AT128" s="131"/>
      <c r="AU128" s="131"/>
      <c r="AV128" s="131"/>
      <c r="AW128" s="131"/>
      <c r="AX128" s="131"/>
      <c r="AY128" s="131"/>
      <c r="AZ128" s="131"/>
      <c r="BA128" s="131"/>
      <c r="BB128" s="131"/>
      <c r="BC128" s="131"/>
      <c r="BD128" s="131"/>
      <c r="BE128" s="131"/>
      <c r="BF128" s="131"/>
      <c r="BG128" s="131"/>
      <c r="BH128" s="131"/>
      <c r="BI128" s="131"/>
      <c r="BJ128" s="131"/>
      <c r="BK128" s="131"/>
      <c r="BL128" s="131"/>
      <c r="BM128" s="131"/>
      <c r="BN128" s="131"/>
      <c r="BO128" s="131"/>
      <c r="BP128" s="131"/>
      <c r="BQ128" s="131"/>
      <c r="BR128" s="131"/>
      <c r="BS128" s="131"/>
      <c r="BT128" s="131"/>
      <c r="BU128" s="131"/>
      <c r="BV128" s="131"/>
      <c r="BW128" s="131"/>
      <c r="BX128" s="131"/>
      <c r="BY128" s="131"/>
      <c r="BZ128" s="131"/>
      <c r="CA128" s="131"/>
      <c r="CB128" s="131"/>
      <c r="CC128" s="131"/>
      <c r="CD128" s="131"/>
      <c r="CE128" s="131"/>
      <c r="CF128" s="131"/>
      <c r="CG128" s="131"/>
      <c r="CH128" s="131"/>
      <c r="CI128" s="131"/>
      <c r="CJ128" s="131"/>
      <c r="CK128" s="131"/>
      <c r="CL128" s="131"/>
      <c r="CM128" s="131"/>
      <c r="CN128" s="131"/>
      <c r="CO128" s="131"/>
      <c r="CP128" s="131"/>
      <c r="CQ128" s="131"/>
      <c r="CR128" s="131"/>
      <c r="CS128" s="131"/>
      <c r="CT128" s="131"/>
      <c r="CU128" s="131"/>
      <c r="CV128" s="131"/>
      <c r="CW128" s="131"/>
      <c r="CX128" s="131"/>
      <c r="CY128" s="131"/>
      <c r="CZ128" s="131"/>
      <c r="DA128" s="131"/>
      <c r="DB128" s="131"/>
      <c r="DC128" s="131"/>
      <c r="DD128" s="131"/>
      <c r="DE128" s="131"/>
      <c r="DF128" s="131"/>
      <c r="DG128" s="131"/>
      <c r="DH128" s="131"/>
      <c r="DI128" s="131"/>
      <c r="DJ128" s="131"/>
      <c r="DK128" s="131"/>
      <c r="DL128" s="131"/>
      <c r="DM128" s="131"/>
      <c r="DN128" s="131"/>
      <c r="DO128" s="131"/>
      <c r="DP128" s="131"/>
      <c r="DQ128" s="131"/>
      <c r="DR128" s="131"/>
      <c r="DS128" s="131"/>
      <c r="DT128" s="131"/>
      <c r="DU128" s="131"/>
      <c r="DV128" s="131"/>
      <c r="DW128" s="131"/>
      <c r="DX128" s="131"/>
      <c r="DY128" s="131"/>
      <c r="DZ128" s="131"/>
      <c r="EA128" s="131"/>
      <c r="EB128" s="131"/>
      <c r="EC128" s="131"/>
      <c r="ED128" s="131"/>
      <c r="EE128" s="131"/>
      <c r="EF128" s="131"/>
      <c r="EG128" s="131"/>
      <c r="EH128" s="131"/>
      <c r="EI128" s="131"/>
      <c r="EJ128" s="131"/>
      <c r="EK128" s="131"/>
      <c r="EL128" s="131"/>
      <c r="EM128" s="131"/>
      <c r="EN128" s="131"/>
      <c r="EO128" s="131"/>
      <c r="EP128" s="131"/>
      <c r="EQ128" s="131"/>
      <c r="ER128" s="131"/>
      <c r="ES128" s="131"/>
      <c r="ET128" s="131"/>
      <c r="EU128" s="131"/>
      <c r="EV128" s="131"/>
      <c r="EW128" s="131"/>
      <c r="EX128" s="131"/>
      <c r="EY128" s="131"/>
      <c r="EZ128" s="131"/>
      <c r="FA128" s="131"/>
      <c r="FB128" s="131"/>
      <c r="FC128" s="131"/>
      <c r="FD128" s="131"/>
      <c r="FE128" s="131"/>
      <c r="FF128" s="131"/>
      <c r="FG128" s="131"/>
      <c r="FH128" s="131"/>
      <c r="FI128" s="131"/>
      <c r="FJ128" s="131"/>
      <c r="FK128" s="131"/>
      <c r="FL128" s="131"/>
      <c r="FM128" s="131"/>
      <c r="FN128" s="131"/>
      <c r="FO128" s="131"/>
      <c r="FP128" s="131"/>
      <c r="FQ128" s="131"/>
      <c r="FR128" s="131"/>
      <c r="FS128" s="131"/>
      <c r="FT128" s="131"/>
      <c r="FU128" s="131"/>
      <c r="FV128" s="131"/>
      <c r="FW128" s="131"/>
      <c r="FX128" s="131"/>
      <c r="FY128" s="131"/>
      <c r="FZ128" s="131"/>
      <c r="GA128" s="131"/>
      <c r="GB128" s="131"/>
      <c r="GC128" s="131"/>
      <c r="GD128" s="131"/>
      <c r="GE128" s="131"/>
      <c r="GF128" s="131"/>
      <c r="GG128" s="131"/>
      <c r="GH128" s="131"/>
      <c r="GI128" s="131"/>
      <c r="GJ128" s="131"/>
      <c r="GK128" s="131"/>
      <c r="GL128" s="131"/>
      <c r="GM128" s="131"/>
      <c r="GN128" s="131"/>
      <c r="GO128" s="131"/>
      <c r="GP128" s="131"/>
      <c r="GQ128" s="131"/>
      <c r="GR128" s="131"/>
      <c r="GS128" s="131"/>
      <c r="GT128" s="131"/>
      <c r="GU128" s="131"/>
      <c r="GV128" s="131"/>
      <c r="GW128" s="131"/>
      <c r="GX128" s="131"/>
      <c r="GY128" s="131"/>
      <c r="GZ128" s="131"/>
      <c r="HA128" s="131"/>
      <c r="HB128" s="131"/>
      <c r="HC128" s="131"/>
      <c r="HD128" s="131"/>
      <c r="HE128" s="131"/>
      <c r="HF128" s="131"/>
      <c r="HG128" s="131"/>
      <c r="HH128" s="131"/>
      <c r="HI128" s="131"/>
      <c r="HJ128" s="131"/>
      <c r="HK128" s="131"/>
      <c r="HL128" s="131"/>
      <c r="HM128" s="131"/>
      <c r="HO128" s="131"/>
      <c r="HP128" s="131"/>
      <c r="HQ128" s="131"/>
      <c r="HR128" s="131"/>
    </row>
    <row r="129" spans="1:226" ht="15" thickBot="1" x14ac:dyDescent="0.4">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c r="AA129" s="131"/>
      <c r="AB129" s="131"/>
      <c r="AC129" s="131"/>
      <c r="AD129" s="131"/>
      <c r="AE129" s="131"/>
      <c r="AF129" s="131"/>
      <c r="AG129" s="131"/>
      <c r="AH129" s="131"/>
      <c r="AI129" s="131"/>
      <c r="AJ129" s="131"/>
      <c r="AK129" s="131"/>
      <c r="AL129" s="131"/>
      <c r="AM129" s="131"/>
      <c r="AN129" s="131"/>
      <c r="AO129" s="131"/>
      <c r="AP129" s="131"/>
      <c r="AQ129" s="131"/>
      <c r="AR129" s="131"/>
      <c r="AS129" s="131"/>
      <c r="AT129" s="131"/>
      <c r="AU129" s="131"/>
      <c r="AV129" s="131"/>
      <c r="AW129" s="131"/>
      <c r="AX129" s="131"/>
      <c r="AY129" s="131"/>
      <c r="AZ129" s="131"/>
      <c r="BA129" s="131"/>
      <c r="BB129" s="131"/>
      <c r="BC129" s="131"/>
      <c r="BD129" s="131"/>
      <c r="BE129" s="131"/>
      <c r="BF129" s="131"/>
      <c r="BG129" s="131"/>
      <c r="BH129" s="131"/>
      <c r="BI129" s="131"/>
      <c r="BJ129" s="131"/>
      <c r="BK129" s="131"/>
      <c r="BL129" s="131"/>
      <c r="BM129" s="131"/>
      <c r="BN129" s="131"/>
      <c r="BO129" s="131"/>
      <c r="BP129" s="131"/>
      <c r="BQ129" s="131"/>
      <c r="BR129" s="131"/>
      <c r="BS129" s="131"/>
      <c r="BT129" s="131"/>
      <c r="BU129" s="131"/>
      <c r="BV129" s="131"/>
      <c r="BW129" s="131"/>
      <c r="BX129" s="131"/>
      <c r="BY129" s="131"/>
      <c r="BZ129" s="131"/>
      <c r="CA129" s="131"/>
      <c r="CB129" s="131"/>
      <c r="CC129" s="131"/>
      <c r="CD129" s="131"/>
      <c r="CE129" s="131"/>
      <c r="CF129" s="131"/>
      <c r="CG129" s="131"/>
      <c r="CH129" s="131"/>
      <c r="CI129" s="131"/>
      <c r="CJ129" s="131"/>
      <c r="CK129" s="131"/>
      <c r="CL129" s="131"/>
      <c r="CM129" s="131"/>
      <c r="CN129" s="131"/>
      <c r="CO129" s="131"/>
      <c r="CP129" s="131"/>
      <c r="CQ129" s="131"/>
      <c r="CR129" s="131"/>
      <c r="CS129" s="131"/>
      <c r="CT129" s="131"/>
      <c r="CU129" s="131"/>
      <c r="CV129" s="131"/>
      <c r="CW129" s="131"/>
      <c r="CX129" s="131"/>
      <c r="CY129" s="131"/>
      <c r="CZ129" s="131"/>
      <c r="DA129" s="131"/>
      <c r="DB129" s="131"/>
      <c r="DC129" s="131"/>
      <c r="DD129" s="131"/>
      <c r="DE129" s="131"/>
      <c r="DF129" s="131"/>
      <c r="DG129" s="131"/>
      <c r="DH129" s="131"/>
      <c r="DI129" s="131"/>
      <c r="DJ129" s="131"/>
      <c r="DK129" s="131"/>
      <c r="DL129" s="131"/>
      <c r="DM129" s="131"/>
      <c r="DN129" s="131"/>
      <c r="DO129" s="131"/>
      <c r="DP129" s="131"/>
      <c r="DQ129" s="131"/>
      <c r="DR129" s="131"/>
      <c r="DS129" s="131"/>
      <c r="DT129" s="131"/>
      <c r="DU129" s="131"/>
      <c r="DV129" s="131"/>
      <c r="DW129" s="131"/>
      <c r="DX129" s="131"/>
      <c r="DY129" s="131"/>
      <c r="DZ129" s="131"/>
      <c r="EA129" s="131"/>
      <c r="EB129" s="131"/>
      <c r="EC129" s="131"/>
      <c r="ED129" s="131"/>
      <c r="EE129" s="131"/>
      <c r="EF129" s="131"/>
      <c r="EG129" s="131"/>
      <c r="EH129" s="131"/>
      <c r="EI129" s="131"/>
      <c r="EJ129" s="131"/>
      <c r="EK129" s="131"/>
      <c r="EL129" s="131"/>
      <c r="EM129" s="131"/>
      <c r="EN129" s="131"/>
      <c r="EO129" s="131"/>
      <c r="EP129" s="131"/>
      <c r="EQ129" s="131"/>
      <c r="ER129" s="131"/>
      <c r="ES129" s="131"/>
      <c r="ET129" s="131"/>
      <c r="EU129" s="131"/>
      <c r="EV129" s="131"/>
      <c r="EW129" s="131"/>
      <c r="EX129" s="131"/>
      <c r="EY129" s="131"/>
      <c r="EZ129" s="131"/>
      <c r="FA129" s="131"/>
      <c r="FB129" s="131"/>
      <c r="FC129" s="131"/>
      <c r="FD129" s="131"/>
      <c r="FE129" s="131"/>
      <c r="FF129" s="131"/>
      <c r="FG129" s="131"/>
      <c r="FH129" s="131"/>
      <c r="FI129" s="131"/>
      <c r="FJ129" s="131"/>
      <c r="FK129" s="131"/>
      <c r="FL129" s="131"/>
      <c r="FM129" s="131"/>
      <c r="FN129" s="131"/>
      <c r="FO129" s="131"/>
      <c r="FP129" s="131"/>
      <c r="FQ129" s="131"/>
      <c r="FR129" s="131"/>
      <c r="FS129" s="131"/>
      <c r="FT129" s="131"/>
      <c r="FU129" s="131"/>
      <c r="FV129" s="131"/>
      <c r="FW129" s="131"/>
      <c r="FX129" s="131"/>
      <c r="FY129" s="131"/>
      <c r="FZ129" s="131"/>
      <c r="GA129" s="131"/>
      <c r="GB129" s="131"/>
      <c r="GC129" s="131"/>
      <c r="GD129" s="131"/>
      <c r="GE129" s="131"/>
      <c r="GF129" s="131"/>
      <c r="GG129" s="131"/>
      <c r="GH129" s="131"/>
      <c r="GI129" s="131"/>
      <c r="GJ129" s="131"/>
      <c r="GK129" s="131"/>
      <c r="GL129" s="131"/>
      <c r="GM129" s="131"/>
      <c r="GN129" s="131"/>
      <c r="GO129" s="131"/>
      <c r="GP129" s="131"/>
      <c r="GQ129" s="131"/>
      <c r="GR129" s="131"/>
      <c r="GS129" s="131"/>
      <c r="GT129" s="131"/>
      <c r="GU129" s="131"/>
      <c r="GV129" s="131"/>
      <c r="GW129" s="131"/>
      <c r="GX129" s="131"/>
      <c r="GY129" s="131"/>
      <c r="GZ129" s="131"/>
      <c r="HA129" s="131"/>
      <c r="HB129" s="131"/>
      <c r="HC129" s="131"/>
      <c r="HD129" s="131"/>
      <c r="HE129" s="131"/>
      <c r="HF129" s="131"/>
      <c r="HG129" s="131"/>
      <c r="HH129" s="131"/>
      <c r="HI129" s="131"/>
      <c r="HJ129" s="131"/>
      <c r="HK129" s="131"/>
      <c r="HL129" s="131"/>
      <c r="HM129" s="131"/>
      <c r="HO129" s="131"/>
      <c r="HP129" s="131"/>
      <c r="HQ129" s="131"/>
      <c r="HR129" s="131"/>
    </row>
  </sheetData>
  <sortState xmlns:xlrd2="http://schemas.microsoft.com/office/spreadsheetml/2017/richdata2" ref="A2:HS29">
    <sortCondition ref="D2:D29"/>
  </sortState>
  <pageMargins left="0.7" right="0.7" top="0.75" bottom="0.75" header="0.3" footer="0.3"/>
  <pageSetup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F2012-DBE3-4BF1-BFC9-2B2111043C2B}">
  <dimension ref="A1:IC35"/>
  <sheetViews>
    <sheetView workbookViewId="0">
      <selection activeCell="AG23" sqref="AG23"/>
    </sheetView>
  </sheetViews>
  <sheetFormatPr defaultRowHeight="14.5" x14ac:dyDescent="0.35"/>
  <cols>
    <col min="3" max="3" width="17.54296875" customWidth="1"/>
    <col min="4" max="4" width="26.54296875" customWidth="1"/>
  </cols>
  <sheetData>
    <row r="1" spans="1:237" ht="15" thickBot="1" x14ac:dyDescent="0.4">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1814</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 thickBot="1" x14ac:dyDescent="0.4">
      <c r="A2" s="132">
        <v>44152.519189814811</v>
      </c>
      <c r="B2" s="131" t="s">
        <v>2548</v>
      </c>
      <c r="C2" s="2"/>
      <c r="D2" s="131"/>
      <c r="E2" s="131" t="s">
        <v>50</v>
      </c>
      <c r="F2" s="131" t="s">
        <v>1824</v>
      </c>
      <c r="G2" s="131" t="s">
        <v>50</v>
      </c>
      <c r="H2" s="131" t="s">
        <v>1824</v>
      </c>
      <c r="I2" s="131" t="s">
        <v>9</v>
      </c>
      <c r="J2" s="131" t="s">
        <v>9</v>
      </c>
      <c r="K2" s="131" t="s">
        <v>2339</v>
      </c>
      <c r="L2" s="131" t="s">
        <v>7</v>
      </c>
      <c r="M2" s="131"/>
      <c r="N2" s="131" t="s">
        <v>7</v>
      </c>
      <c r="O2" s="131"/>
      <c r="P2" s="131"/>
      <c r="Q2" s="131" t="s">
        <v>20</v>
      </c>
      <c r="R2" s="131" t="s">
        <v>40</v>
      </c>
      <c r="S2" s="133">
        <v>2</v>
      </c>
      <c r="T2" s="131" t="s">
        <v>20</v>
      </c>
      <c r="U2" s="131" t="s">
        <v>20</v>
      </c>
      <c r="V2" s="131" t="s">
        <v>39</v>
      </c>
      <c r="W2" s="131" t="s">
        <v>20</v>
      </c>
      <c r="X2" s="131" t="s">
        <v>20</v>
      </c>
      <c r="Y2" s="133">
        <v>1</v>
      </c>
      <c r="Z2" s="131" t="s">
        <v>349</v>
      </c>
      <c r="AA2" s="131" t="s">
        <v>9</v>
      </c>
      <c r="AB2" s="131" t="s">
        <v>2252</v>
      </c>
      <c r="AC2" s="131" t="s">
        <v>7</v>
      </c>
      <c r="AD2" s="131"/>
      <c r="AE2" s="131" t="s">
        <v>9</v>
      </c>
      <c r="AF2" s="131" t="s">
        <v>112</v>
      </c>
      <c r="AG2" s="131" t="s">
        <v>34</v>
      </c>
      <c r="AH2" s="131" t="s">
        <v>9</v>
      </c>
      <c r="AI2" s="131" t="s">
        <v>2340</v>
      </c>
      <c r="AJ2" s="133">
        <v>0</v>
      </c>
      <c r="AK2" s="133">
        <v>0</v>
      </c>
      <c r="AL2" s="133">
        <v>0</v>
      </c>
      <c r="AM2" s="133">
        <v>0</v>
      </c>
      <c r="AN2" s="133">
        <v>4</v>
      </c>
      <c r="AO2" s="133">
        <v>20</v>
      </c>
      <c r="AP2" s="133">
        <v>360</v>
      </c>
      <c r="AQ2" s="133">
        <v>3</v>
      </c>
      <c r="AR2" s="133">
        <v>2</v>
      </c>
      <c r="AS2" s="133">
        <v>4</v>
      </c>
      <c r="AT2" s="133">
        <v>3</v>
      </c>
      <c r="AU2" s="133">
        <v>2</v>
      </c>
      <c r="AV2" s="133">
        <v>3</v>
      </c>
      <c r="AW2" s="133">
        <v>4</v>
      </c>
      <c r="AX2" s="133">
        <v>2</v>
      </c>
      <c r="AY2" s="133">
        <v>4</v>
      </c>
      <c r="AZ2" s="133">
        <v>2</v>
      </c>
      <c r="BA2" s="133">
        <v>3</v>
      </c>
      <c r="BB2" s="133">
        <v>4</v>
      </c>
      <c r="BC2" s="133">
        <v>2</v>
      </c>
      <c r="BD2" s="133">
        <v>3</v>
      </c>
      <c r="BE2" s="133">
        <v>1</v>
      </c>
      <c r="BF2" s="133">
        <v>1</v>
      </c>
      <c r="BG2" s="133">
        <v>4</v>
      </c>
      <c r="BH2" s="133">
        <v>2</v>
      </c>
      <c r="BI2" s="133">
        <v>2</v>
      </c>
      <c r="BJ2" s="133">
        <v>1</v>
      </c>
      <c r="BK2" s="133">
        <v>3</v>
      </c>
      <c r="BL2" s="133">
        <v>2</v>
      </c>
      <c r="BM2" s="133">
        <v>4</v>
      </c>
      <c r="BN2" s="133">
        <v>4</v>
      </c>
      <c r="BO2" s="133">
        <v>2</v>
      </c>
      <c r="BP2" s="133">
        <v>1</v>
      </c>
      <c r="BQ2" s="133">
        <v>3</v>
      </c>
      <c r="BR2" s="133">
        <v>4</v>
      </c>
      <c r="BS2" s="133">
        <v>1</v>
      </c>
      <c r="BT2" s="133">
        <v>4</v>
      </c>
      <c r="BU2" s="133">
        <v>3</v>
      </c>
      <c r="BV2" s="133">
        <v>4</v>
      </c>
      <c r="BW2" s="133">
        <v>1</v>
      </c>
      <c r="BX2" s="133">
        <v>4</v>
      </c>
      <c r="BY2" s="133">
        <v>4</v>
      </c>
      <c r="BZ2" s="133">
        <v>4</v>
      </c>
      <c r="CA2" s="133">
        <v>4</v>
      </c>
      <c r="CB2" s="133">
        <v>4</v>
      </c>
      <c r="CC2" s="133">
        <v>4</v>
      </c>
      <c r="CD2" s="133">
        <v>4</v>
      </c>
      <c r="CE2" s="133">
        <v>4</v>
      </c>
      <c r="CF2" s="133">
        <v>4</v>
      </c>
      <c r="CG2" s="133">
        <v>4</v>
      </c>
      <c r="CH2" s="133">
        <v>1</v>
      </c>
      <c r="CI2" s="133">
        <v>3</v>
      </c>
      <c r="CJ2" s="133">
        <v>4</v>
      </c>
      <c r="CK2" s="133">
        <v>4</v>
      </c>
      <c r="CL2" s="133">
        <v>4</v>
      </c>
      <c r="CM2" s="133">
        <v>4</v>
      </c>
      <c r="CN2" s="133">
        <v>3</v>
      </c>
      <c r="CO2" s="133">
        <v>3</v>
      </c>
      <c r="CP2" s="133">
        <v>1</v>
      </c>
      <c r="CQ2" s="133">
        <v>1</v>
      </c>
      <c r="CR2" s="133">
        <v>3</v>
      </c>
      <c r="CS2" s="133">
        <v>1</v>
      </c>
      <c r="CT2" s="133">
        <v>4</v>
      </c>
      <c r="CU2" s="133">
        <v>2</v>
      </c>
      <c r="CV2" s="133">
        <v>4</v>
      </c>
      <c r="CW2" s="133">
        <v>2</v>
      </c>
      <c r="CX2" s="133">
        <v>3</v>
      </c>
      <c r="CY2" s="133">
        <v>2</v>
      </c>
      <c r="CZ2" s="133">
        <v>4</v>
      </c>
      <c r="DA2" s="133">
        <v>2</v>
      </c>
      <c r="DB2" s="133">
        <v>3</v>
      </c>
      <c r="DC2" s="133">
        <v>2</v>
      </c>
      <c r="DD2" s="133">
        <v>2</v>
      </c>
      <c r="DE2" s="133">
        <v>3</v>
      </c>
      <c r="DF2" s="133">
        <v>2</v>
      </c>
      <c r="DG2" s="133">
        <v>2</v>
      </c>
      <c r="DH2" s="133">
        <v>2</v>
      </c>
      <c r="DI2" s="133">
        <v>2</v>
      </c>
      <c r="DJ2" s="133">
        <v>3</v>
      </c>
      <c r="DK2" s="133">
        <v>2</v>
      </c>
      <c r="DL2" s="133">
        <v>3</v>
      </c>
      <c r="DM2" s="133">
        <v>2</v>
      </c>
      <c r="DN2" s="133">
        <v>2</v>
      </c>
      <c r="DO2" s="133">
        <v>2</v>
      </c>
      <c r="DP2" s="131" t="s">
        <v>1647</v>
      </c>
      <c r="DQ2" s="131" t="s">
        <v>204</v>
      </c>
      <c r="DR2" s="131" t="s">
        <v>282</v>
      </c>
      <c r="DS2" s="133">
        <v>6</v>
      </c>
      <c r="DT2" s="131" t="s">
        <v>69</v>
      </c>
      <c r="DU2" s="131" t="s">
        <v>103</v>
      </c>
      <c r="DV2" s="131" t="s">
        <v>103</v>
      </c>
      <c r="DW2" s="131" t="s">
        <v>26</v>
      </c>
      <c r="DX2" s="131" t="s">
        <v>26</v>
      </c>
      <c r="DY2" s="131" t="s">
        <v>26</v>
      </c>
      <c r="DZ2" s="131" t="s">
        <v>26</v>
      </c>
      <c r="EA2" s="131" t="s">
        <v>26</v>
      </c>
      <c r="EB2" s="131" t="s">
        <v>26</v>
      </c>
      <c r="EC2" s="131" t="s">
        <v>2341</v>
      </c>
      <c r="ED2" s="131" t="s">
        <v>26</v>
      </c>
      <c r="EE2" s="131" t="s">
        <v>26</v>
      </c>
      <c r="EF2" s="131" t="s">
        <v>101</v>
      </c>
      <c r="EG2" s="131" t="s">
        <v>65</v>
      </c>
      <c r="EH2" s="133">
        <v>60</v>
      </c>
      <c r="EI2" s="131" t="s">
        <v>7</v>
      </c>
      <c r="EJ2" s="131" t="s">
        <v>7</v>
      </c>
      <c r="EK2" s="131"/>
      <c r="EL2" s="131" t="s">
        <v>96</v>
      </c>
      <c r="EM2" s="131" t="s">
        <v>96</v>
      </c>
      <c r="EN2" s="133">
        <v>5</v>
      </c>
      <c r="EO2" s="133">
        <v>2</v>
      </c>
      <c r="EP2" s="133">
        <v>5</v>
      </c>
      <c r="EQ2" s="133">
        <v>1</v>
      </c>
      <c r="ER2" s="131" t="s">
        <v>19</v>
      </c>
      <c r="ES2" s="131" t="s">
        <v>1346</v>
      </c>
      <c r="ET2" s="131" t="s">
        <v>18</v>
      </c>
      <c r="EU2" s="131" t="s">
        <v>16</v>
      </c>
      <c r="EV2" s="131" t="s">
        <v>20</v>
      </c>
      <c r="EW2" s="133">
        <v>2</v>
      </c>
      <c r="EX2" s="133">
        <v>2</v>
      </c>
      <c r="EY2" s="133">
        <v>4</v>
      </c>
      <c r="EZ2" s="133">
        <v>5</v>
      </c>
      <c r="FA2" s="131"/>
      <c r="FB2" s="131" t="s">
        <v>14</v>
      </c>
      <c r="FC2" s="131" t="s">
        <v>9</v>
      </c>
      <c r="FD2" s="131" t="s">
        <v>58</v>
      </c>
      <c r="FE2" s="131" t="s">
        <v>58</v>
      </c>
      <c r="FF2" s="131" t="s">
        <v>7</v>
      </c>
      <c r="FG2" s="131" t="s">
        <v>7</v>
      </c>
      <c r="FH2" s="131" t="s">
        <v>7</v>
      </c>
      <c r="FI2" s="131" t="s">
        <v>12</v>
      </c>
      <c r="FJ2" s="131" t="s">
        <v>57</v>
      </c>
      <c r="FK2" s="131" t="s">
        <v>9</v>
      </c>
      <c r="FL2" s="131" t="s">
        <v>7</v>
      </c>
      <c r="FM2" s="185">
        <v>44198</v>
      </c>
      <c r="FN2" s="131" t="s">
        <v>756</v>
      </c>
      <c r="FO2" s="131" t="s">
        <v>9</v>
      </c>
      <c r="FP2" s="131" t="s">
        <v>9</v>
      </c>
      <c r="FQ2" s="131" t="s">
        <v>9</v>
      </c>
      <c r="FR2" s="131" t="s">
        <v>8</v>
      </c>
      <c r="FS2" s="131" t="s">
        <v>7</v>
      </c>
      <c r="FT2" s="131" t="s">
        <v>7</v>
      </c>
      <c r="FU2" s="131"/>
      <c r="FV2" s="131" t="s">
        <v>7</v>
      </c>
      <c r="FW2" s="131" t="s">
        <v>7</v>
      </c>
      <c r="FX2" s="131" t="s">
        <v>249</v>
      </c>
      <c r="FY2" s="131"/>
      <c r="FZ2" s="133">
        <v>6</v>
      </c>
      <c r="GA2" s="131"/>
      <c r="GB2" s="131"/>
      <c r="GC2" s="131"/>
      <c r="GD2" s="131"/>
      <c r="GE2" s="131"/>
      <c r="GF2" s="131"/>
      <c r="GG2" s="131" t="s">
        <v>5</v>
      </c>
      <c r="GH2" s="131"/>
      <c r="GI2" s="131"/>
      <c r="GJ2" s="131"/>
      <c r="GK2" s="131"/>
      <c r="GL2" s="131"/>
      <c r="GM2" s="131"/>
      <c r="GN2" s="131"/>
      <c r="GO2" s="131"/>
      <c r="GP2" s="131"/>
      <c r="GQ2" s="131"/>
      <c r="GR2" s="131"/>
      <c r="GS2" s="131"/>
      <c r="GT2" s="131"/>
      <c r="GU2" s="131"/>
      <c r="GV2" s="131"/>
      <c r="GW2" s="131" t="s">
        <v>54</v>
      </c>
      <c r="GX2" s="131"/>
      <c r="GY2" s="131"/>
      <c r="GZ2" s="131"/>
      <c r="HA2" s="131"/>
      <c r="HB2" s="131"/>
      <c r="HC2" s="131"/>
      <c r="HD2" s="131"/>
      <c r="HE2" s="131" t="s">
        <v>158</v>
      </c>
      <c r="HF2" s="131" t="s">
        <v>157</v>
      </c>
      <c r="HG2" s="131" t="s">
        <v>1</v>
      </c>
      <c r="HH2" s="131"/>
      <c r="HI2" s="131" t="s">
        <v>1</v>
      </c>
      <c r="HJ2" s="131"/>
      <c r="HK2" s="131"/>
      <c r="HL2" s="131"/>
      <c r="HM2">
        <f>SUM(CW2:DO2)</f>
        <v>45</v>
      </c>
      <c r="HN2">
        <f>CT2+CR2+CA2+CN2+BP2</f>
        <v>15</v>
      </c>
      <c r="HO2">
        <f>CS2+CP2+CH2+BW2+BS2+BO2</f>
        <v>7</v>
      </c>
      <c r="HP2" s="1">
        <f>CQ2+CL2+CG2+CD2+BX2+BV2+BR2+BN2</f>
        <v>29</v>
      </c>
      <c r="HQ2" s="1">
        <f>CK2+CF2+BZ2+BY2+BT2+BK2</f>
        <v>23</v>
      </c>
      <c r="HR2" s="1">
        <f>CO2+CI2+CE2+CC2+BU2+BQ2+BL2</f>
        <v>22</v>
      </c>
      <c r="HS2" s="1">
        <f>CU2+CM2+CJ2+CB2+BM2</f>
        <v>18</v>
      </c>
      <c r="HT2" s="1">
        <f>(5-AQ2)+(5-AR2)+AS2+AT2+(5-AU2)+AV2+AW2+(5-AX2)+AY2+(5-AZ2)+(5-BA2)+BB2+BC2+BD2+(5-BE2)+(5-BF2)+BG2+BH2+(5-BI2)+(5-BJ2)</f>
        <v>64</v>
      </c>
      <c r="HU2" s="1">
        <f>(AJ2*(AK2*8))+(AL2*(AM2*4))+(AN2*(AO2*2.5))</f>
        <v>200</v>
      </c>
      <c r="HV2">
        <v>2</v>
      </c>
      <c r="HW2">
        <v>2</v>
      </c>
      <c r="HX2">
        <v>2</v>
      </c>
      <c r="HY2">
        <v>1</v>
      </c>
      <c r="HZ2">
        <v>1</v>
      </c>
      <c r="IA2">
        <v>0</v>
      </c>
      <c r="IB2">
        <v>1</v>
      </c>
      <c r="IC2">
        <v>9</v>
      </c>
    </row>
    <row r="3" spans="1:237" ht="15" thickBot="1" x14ac:dyDescent="0.4">
      <c r="A3" s="132">
        <v>44152.469849537039</v>
      </c>
      <c r="B3" s="131" t="s">
        <v>2551</v>
      </c>
      <c r="C3" s="2"/>
      <c r="D3" s="131"/>
      <c r="E3" s="131" t="s">
        <v>1831</v>
      </c>
      <c r="F3" s="131" t="s">
        <v>1824</v>
      </c>
      <c r="G3" s="131" t="s">
        <v>1831</v>
      </c>
      <c r="H3" s="131" t="s">
        <v>1824</v>
      </c>
      <c r="I3" s="131" t="s">
        <v>9</v>
      </c>
      <c r="J3" s="131" t="s">
        <v>7</v>
      </c>
      <c r="K3" s="131"/>
      <c r="L3" s="131" t="s">
        <v>7</v>
      </c>
      <c r="M3" s="131"/>
      <c r="N3" s="131" t="s">
        <v>7</v>
      </c>
      <c r="O3" s="131"/>
      <c r="P3" s="131"/>
      <c r="Q3" s="131" t="s">
        <v>20</v>
      </c>
      <c r="R3" s="131" t="s">
        <v>40</v>
      </c>
      <c r="S3" s="131" t="s">
        <v>20</v>
      </c>
      <c r="T3" s="131" t="s">
        <v>20</v>
      </c>
      <c r="U3" s="131" t="s">
        <v>20</v>
      </c>
      <c r="V3" s="131" t="s">
        <v>80</v>
      </c>
      <c r="W3" s="131" t="s">
        <v>20</v>
      </c>
      <c r="X3" s="131" t="s">
        <v>20</v>
      </c>
      <c r="Y3" s="133">
        <v>1</v>
      </c>
      <c r="Z3" s="131" t="s">
        <v>349</v>
      </c>
      <c r="AA3" s="131" t="s">
        <v>9</v>
      </c>
      <c r="AB3" s="131" t="s">
        <v>2332</v>
      </c>
      <c r="AC3" s="131" t="s">
        <v>9</v>
      </c>
      <c r="AD3" s="131" t="s">
        <v>2333</v>
      </c>
      <c r="AE3" s="131" t="s">
        <v>7</v>
      </c>
      <c r="AF3" s="131" t="s">
        <v>20</v>
      </c>
      <c r="AG3" s="131"/>
      <c r="AH3" s="131" t="s">
        <v>9</v>
      </c>
      <c r="AI3" s="131" t="s">
        <v>2334</v>
      </c>
      <c r="AJ3" s="133">
        <v>0</v>
      </c>
      <c r="AK3" s="131">
        <v>0</v>
      </c>
      <c r="AL3" s="133">
        <v>2</v>
      </c>
      <c r="AM3" s="131">
        <v>45</v>
      </c>
      <c r="AN3" s="133">
        <v>2</v>
      </c>
      <c r="AO3" s="131">
        <v>20</v>
      </c>
      <c r="AP3" s="131">
        <v>600</v>
      </c>
      <c r="AQ3" s="133">
        <v>4</v>
      </c>
      <c r="AR3" s="133">
        <v>4</v>
      </c>
      <c r="AS3" s="133">
        <v>1</v>
      </c>
      <c r="AT3" s="133">
        <v>2</v>
      </c>
      <c r="AU3" s="133">
        <v>4</v>
      </c>
      <c r="AV3" s="133">
        <v>1</v>
      </c>
      <c r="AW3" s="133">
        <v>3</v>
      </c>
      <c r="AX3" s="133">
        <v>4</v>
      </c>
      <c r="AY3" s="133">
        <v>1</v>
      </c>
      <c r="AZ3" s="133">
        <v>4</v>
      </c>
      <c r="BA3" s="133">
        <v>3</v>
      </c>
      <c r="BB3" s="133">
        <v>2</v>
      </c>
      <c r="BC3" s="133">
        <v>2</v>
      </c>
      <c r="BD3" s="133">
        <v>3</v>
      </c>
      <c r="BE3" s="133">
        <v>4</v>
      </c>
      <c r="BF3" s="133">
        <v>4</v>
      </c>
      <c r="BG3" s="133">
        <v>2</v>
      </c>
      <c r="BH3" s="133">
        <v>1</v>
      </c>
      <c r="BI3" s="133">
        <v>4</v>
      </c>
      <c r="BJ3" s="133">
        <v>4</v>
      </c>
      <c r="BK3" s="133">
        <v>2</v>
      </c>
      <c r="BL3" s="133">
        <v>0</v>
      </c>
      <c r="BM3" s="133">
        <v>0</v>
      </c>
      <c r="BN3" s="133">
        <v>0</v>
      </c>
      <c r="BO3" s="133">
        <v>3</v>
      </c>
      <c r="BP3" s="133">
        <v>0</v>
      </c>
      <c r="BQ3" s="133">
        <v>1</v>
      </c>
      <c r="BR3" s="133">
        <v>0</v>
      </c>
      <c r="BS3" s="133">
        <v>3</v>
      </c>
      <c r="BT3" s="133">
        <v>1</v>
      </c>
      <c r="BU3" s="133">
        <v>0</v>
      </c>
      <c r="BV3" s="133">
        <v>0</v>
      </c>
      <c r="BW3" s="133">
        <v>2</v>
      </c>
      <c r="BX3" s="133">
        <v>0</v>
      </c>
      <c r="BY3" s="133">
        <v>1</v>
      </c>
      <c r="BZ3" s="133">
        <v>1</v>
      </c>
      <c r="CA3" s="133">
        <v>2</v>
      </c>
      <c r="CB3" s="133">
        <v>0</v>
      </c>
      <c r="CC3" s="133">
        <v>0</v>
      </c>
      <c r="CD3" s="133">
        <v>0</v>
      </c>
      <c r="CE3" s="133">
        <v>0</v>
      </c>
      <c r="CF3" s="133">
        <v>1</v>
      </c>
      <c r="CG3" s="133">
        <v>0</v>
      </c>
      <c r="CH3" s="133">
        <v>2</v>
      </c>
      <c r="CI3" s="133">
        <v>0</v>
      </c>
      <c r="CJ3" s="133">
        <v>0</v>
      </c>
      <c r="CK3" s="133">
        <v>2</v>
      </c>
      <c r="CL3" s="133">
        <v>0</v>
      </c>
      <c r="CM3" s="133">
        <v>1</v>
      </c>
      <c r="CN3" s="133">
        <v>0</v>
      </c>
      <c r="CO3" s="133">
        <v>0</v>
      </c>
      <c r="CP3" s="133">
        <v>0</v>
      </c>
      <c r="CQ3" s="133">
        <v>0</v>
      </c>
      <c r="CR3" s="133">
        <v>1</v>
      </c>
      <c r="CS3" s="133">
        <v>2</v>
      </c>
      <c r="CT3" s="133">
        <v>1</v>
      </c>
      <c r="CU3" s="133">
        <v>0</v>
      </c>
      <c r="CV3" s="133">
        <v>3</v>
      </c>
      <c r="CW3" s="133">
        <v>3</v>
      </c>
      <c r="CX3" s="133">
        <v>2</v>
      </c>
      <c r="CY3" s="133">
        <v>3</v>
      </c>
      <c r="CZ3" s="133">
        <v>3</v>
      </c>
      <c r="DA3" s="133">
        <v>4</v>
      </c>
      <c r="DB3" s="133">
        <v>1</v>
      </c>
      <c r="DC3" s="133">
        <v>3</v>
      </c>
      <c r="DD3" s="133">
        <v>2</v>
      </c>
      <c r="DE3" s="133">
        <v>4</v>
      </c>
      <c r="DF3" s="133">
        <v>1</v>
      </c>
      <c r="DG3" s="133">
        <v>3</v>
      </c>
      <c r="DH3" s="133">
        <v>4</v>
      </c>
      <c r="DI3" s="133">
        <v>3</v>
      </c>
      <c r="DJ3" s="133">
        <v>3</v>
      </c>
      <c r="DK3" s="133">
        <v>2</v>
      </c>
      <c r="DL3" s="133">
        <v>3</v>
      </c>
      <c r="DM3" s="133">
        <v>4</v>
      </c>
      <c r="DN3" s="133">
        <v>4</v>
      </c>
      <c r="DO3" s="133">
        <v>4</v>
      </c>
      <c r="DP3" s="135">
        <v>0</v>
      </c>
      <c r="DQ3" s="131" t="s">
        <v>2335</v>
      </c>
      <c r="DR3" s="135">
        <v>0.4375</v>
      </c>
      <c r="DS3" s="133">
        <v>8.5</v>
      </c>
      <c r="DT3" s="131" t="s">
        <v>26</v>
      </c>
      <c r="DU3" s="131" t="s">
        <v>26</v>
      </c>
      <c r="DV3" s="131" t="s">
        <v>69</v>
      </c>
      <c r="DW3" s="131" t="s">
        <v>26</v>
      </c>
      <c r="DX3" s="131" t="s">
        <v>26</v>
      </c>
      <c r="DY3" s="131" t="s">
        <v>103</v>
      </c>
      <c r="DZ3" s="131" t="s">
        <v>68</v>
      </c>
      <c r="EA3" s="131" t="s">
        <v>103</v>
      </c>
      <c r="EB3" s="131" t="s">
        <v>69</v>
      </c>
      <c r="EC3" s="131" t="s">
        <v>2336</v>
      </c>
      <c r="ED3" s="131" t="s">
        <v>26</v>
      </c>
      <c r="EE3" s="131" t="s">
        <v>25</v>
      </c>
      <c r="EF3" s="131" t="s">
        <v>24</v>
      </c>
      <c r="EG3" s="131" t="s">
        <v>100</v>
      </c>
      <c r="EH3" s="133">
        <v>60</v>
      </c>
      <c r="EI3" s="131" t="s">
        <v>7</v>
      </c>
      <c r="EJ3" s="131" t="s">
        <v>9</v>
      </c>
      <c r="EK3" s="131" t="s">
        <v>2337</v>
      </c>
      <c r="EL3" s="131" t="s">
        <v>96</v>
      </c>
      <c r="EM3" s="131" t="s">
        <v>96</v>
      </c>
      <c r="EN3" s="133">
        <v>4</v>
      </c>
      <c r="EO3" s="133">
        <v>3</v>
      </c>
      <c r="EP3" s="133">
        <v>3</v>
      </c>
      <c r="EQ3" s="133">
        <v>1</v>
      </c>
      <c r="ER3" s="131" t="s">
        <v>1346</v>
      </c>
      <c r="ES3" s="131" t="s">
        <v>18</v>
      </c>
      <c r="ET3" s="131" t="s">
        <v>16</v>
      </c>
      <c r="EU3" s="131" t="s">
        <v>19</v>
      </c>
      <c r="EV3" s="131" t="s">
        <v>20</v>
      </c>
      <c r="EW3" s="133">
        <v>4</v>
      </c>
      <c r="EX3" s="133">
        <v>2</v>
      </c>
      <c r="EY3" s="133">
        <v>3</v>
      </c>
      <c r="EZ3" s="133">
        <v>4</v>
      </c>
      <c r="FA3" s="131" t="s">
        <v>2338</v>
      </c>
      <c r="FB3" s="131" t="s">
        <v>14</v>
      </c>
      <c r="FC3" s="131" t="s">
        <v>9</v>
      </c>
      <c r="FD3" s="131" t="s">
        <v>58</v>
      </c>
      <c r="FE3" s="131" t="s">
        <v>162</v>
      </c>
      <c r="FF3" s="131" t="s">
        <v>7</v>
      </c>
      <c r="FG3" s="131" t="s">
        <v>7</v>
      </c>
      <c r="FH3" s="131" t="s">
        <v>7</v>
      </c>
      <c r="FI3" s="131" t="s">
        <v>143</v>
      </c>
      <c r="FJ3" s="131" t="s">
        <v>92</v>
      </c>
      <c r="FK3" s="131"/>
      <c r="FL3" s="131"/>
      <c r="FM3" s="131"/>
      <c r="FN3" s="131" t="s">
        <v>122</v>
      </c>
      <c r="FO3" s="131" t="s">
        <v>9</v>
      </c>
      <c r="FP3" s="131" t="s">
        <v>9</v>
      </c>
      <c r="FQ3" s="131" t="s">
        <v>9</v>
      </c>
      <c r="FR3" s="131"/>
      <c r="FS3" s="131" t="s">
        <v>7</v>
      </c>
      <c r="FT3" s="131" t="s">
        <v>7</v>
      </c>
      <c r="FU3" s="131"/>
      <c r="FV3" s="131"/>
      <c r="FW3" s="131"/>
      <c r="FX3" s="131" t="s">
        <v>6</v>
      </c>
      <c r="FY3" s="131"/>
      <c r="FZ3" s="131"/>
      <c r="GA3" s="131"/>
      <c r="GB3" s="131"/>
      <c r="GC3" s="133">
        <v>3</v>
      </c>
      <c r="GD3" s="131"/>
      <c r="GE3" s="131"/>
      <c r="GF3" s="131"/>
      <c r="GG3" s="131" t="s">
        <v>5</v>
      </c>
      <c r="GH3" s="131"/>
      <c r="GI3" s="131"/>
      <c r="GJ3" s="131"/>
      <c r="GK3" s="131"/>
      <c r="GL3" s="131"/>
      <c r="GM3" s="131"/>
      <c r="GN3" s="131"/>
      <c r="GO3" s="131"/>
      <c r="GP3" s="131"/>
      <c r="GQ3" s="131"/>
      <c r="GR3" s="131"/>
      <c r="GS3" s="131"/>
      <c r="GT3" s="131"/>
      <c r="GU3" s="131"/>
      <c r="GV3" s="131"/>
      <c r="GW3" s="131" t="s">
        <v>54</v>
      </c>
      <c r="GX3" s="131"/>
      <c r="GY3" s="131"/>
      <c r="GZ3" s="131"/>
      <c r="HA3" s="131" t="s">
        <v>141</v>
      </c>
      <c r="HB3" s="131"/>
      <c r="HC3" s="131" t="s">
        <v>293</v>
      </c>
      <c r="HD3" s="131" t="s">
        <v>486</v>
      </c>
      <c r="HE3" s="131" t="s">
        <v>1</v>
      </c>
      <c r="HF3" s="131"/>
      <c r="HG3" s="131"/>
      <c r="HH3" s="131"/>
      <c r="HI3" s="131"/>
      <c r="HJ3" s="131"/>
      <c r="HK3" s="131"/>
      <c r="HL3" s="131"/>
      <c r="HM3">
        <f t="shared" ref="HM3:HM23" si="0">SUM(CW3:DO3)</f>
        <v>56</v>
      </c>
      <c r="HN3">
        <f t="shared" ref="HN3:HN23" si="1">CT3+CR3+CA3+CN3+BP3</f>
        <v>4</v>
      </c>
      <c r="HO3">
        <f t="shared" ref="HO3:HO23" si="2">CS3+CP3+CH3+BW3+BS3+BO3</f>
        <v>12</v>
      </c>
      <c r="HP3" s="1">
        <f t="shared" ref="HP3:HP23" si="3">CQ3+CL3+CG3+CD3+BX3+BV3+BR3+BN3</f>
        <v>0</v>
      </c>
      <c r="HQ3" s="1">
        <f t="shared" ref="HQ3:HQ23" si="4">CK3+CF3+BZ3+BY3+BT3+BK3</f>
        <v>8</v>
      </c>
      <c r="HR3" s="1">
        <f t="shared" ref="HR3:HR23" si="5">CO3+CI3+CE3+CC3+BU3+BQ3+BL3</f>
        <v>1</v>
      </c>
      <c r="HS3" s="1">
        <f t="shared" ref="HS3:HS23" si="6">CU3+CM3+CJ3+CB3+BM3</f>
        <v>1</v>
      </c>
      <c r="HT3" s="1">
        <f t="shared" ref="HT3:HT23" si="7">(5-AQ3)+(5-AR3)+AS3+AT3+(5-AU3)+AV3+AW3+(5-AX3)+AY3+(5-AZ3)+(5-BA3)+BB3+BC3+BD3+(5-BE3)+(5-BF3)+BG3+BH3+(5-BI3)+(5-BJ3)</f>
        <v>29</v>
      </c>
      <c r="HU3" s="1">
        <f t="shared" ref="HU3:HU23" si="8">(AJ3*(AK3*8))+(AL3*(AM3*4))+(AN3*(AO3*2.5))</f>
        <v>460</v>
      </c>
      <c r="HV3">
        <v>1</v>
      </c>
      <c r="HW3">
        <v>0</v>
      </c>
      <c r="HX3">
        <v>0</v>
      </c>
      <c r="HY3">
        <v>1</v>
      </c>
      <c r="HZ3">
        <v>1</v>
      </c>
      <c r="IA3">
        <v>0</v>
      </c>
      <c r="IB3">
        <v>1</v>
      </c>
      <c r="IC3">
        <v>4</v>
      </c>
    </row>
    <row r="4" spans="1:237" ht="15" thickBot="1" x14ac:dyDescent="0.4">
      <c r="A4" s="132">
        <v>44151.545902777776</v>
      </c>
      <c r="B4" s="131" t="s">
        <v>2552</v>
      </c>
      <c r="C4" s="2"/>
      <c r="D4" s="131"/>
      <c r="E4" s="131" t="s">
        <v>1831</v>
      </c>
      <c r="F4" s="131" t="s">
        <v>1824</v>
      </c>
      <c r="G4" s="131" t="s">
        <v>1831</v>
      </c>
      <c r="H4" s="131" t="s">
        <v>1824</v>
      </c>
      <c r="I4" s="131" t="s">
        <v>9</v>
      </c>
      <c r="J4" s="131" t="s">
        <v>7</v>
      </c>
      <c r="K4" s="131"/>
      <c r="L4" s="131" t="s">
        <v>7</v>
      </c>
      <c r="M4" s="131"/>
      <c r="N4" s="131" t="s">
        <v>7</v>
      </c>
      <c r="O4" s="131"/>
      <c r="P4" s="131"/>
      <c r="Q4" s="131" t="s">
        <v>20</v>
      </c>
      <c r="R4" s="131" t="s">
        <v>40</v>
      </c>
      <c r="S4" s="131" t="s">
        <v>20</v>
      </c>
      <c r="T4" s="131" t="s">
        <v>20</v>
      </c>
      <c r="U4" s="131" t="s">
        <v>494</v>
      </c>
      <c r="V4" s="131" t="s">
        <v>39</v>
      </c>
      <c r="W4" s="131" t="s">
        <v>20</v>
      </c>
      <c r="X4" s="131" t="s">
        <v>79</v>
      </c>
      <c r="Y4" s="133">
        <v>2</v>
      </c>
      <c r="Z4" s="131" t="s">
        <v>38</v>
      </c>
      <c r="AA4" s="131" t="s">
        <v>9</v>
      </c>
      <c r="AB4" s="131" t="s">
        <v>1487</v>
      </c>
      <c r="AC4" s="131" t="s">
        <v>7</v>
      </c>
      <c r="AD4" s="131"/>
      <c r="AE4" s="131" t="s">
        <v>9</v>
      </c>
      <c r="AF4" s="131" t="s">
        <v>172</v>
      </c>
      <c r="AG4" s="131" t="s">
        <v>34</v>
      </c>
      <c r="AH4" s="131" t="s">
        <v>7</v>
      </c>
      <c r="AI4" s="131"/>
      <c r="AJ4" s="133">
        <v>7</v>
      </c>
      <c r="AK4" s="131">
        <v>80</v>
      </c>
      <c r="AL4" s="133">
        <v>7</v>
      </c>
      <c r="AM4" s="131">
        <v>30</v>
      </c>
      <c r="AN4" s="133">
        <v>7</v>
      </c>
      <c r="AO4" s="131">
        <v>20</v>
      </c>
      <c r="AP4" s="131">
        <v>300</v>
      </c>
      <c r="AQ4" s="133">
        <v>4</v>
      </c>
      <c r="AR4" s="133">
        <v>4</v>
      </c>
      <c r="AS4" s="133">
        <v>1</v>
      </c>
      <c r="AT4" s="133">
        <v>1</v>
      </c>
      <c r="AU4" s="133">
        <v>4</v>
      </c>
      <c r="AV4" s="133">
        <v>1</v>
      </c>
      <c r="AW4" s="133">
        <v>1</v>
      </c>
      <c r="AX4" s="133">
        <v>4</v>
      </c>
      <c r="AY4" s="133">
        <v>1</v>
      </c>
      <c r="AZ4" s="133">
        <v>4</v>
      </c>
      <c r="BA4" s="133">
        <v>4</v>
      </c>
      <c r="BB4" s="133">
        <v>1</v>
      </c>
      <c r="BC4" s="133">
        <v>1</v>
      </c>
      <c r="BD4" s="133">
        <v>1</v>
      </c>
      <c r="BE4" s="133">
        <v>4</v>
      </c>
      <c r="BF4" s="133">
        <v>4</v>
      </c>
      <c r="BG4" s="133">
        <v>1</v>
      </c>
      <c r="BH4" s="133">
        <v>1</v>
      </c>
      <c r="BI4" s="133">
        <v>4</v>
      </c>
      <c r="BJ4" s="133">
        <v>4</v>
      </c>
      <c r="BK4" s="133">
        <v>0</v>
      </c>
      <c r="BL4" s="133">
        <v>0</v>
      </c>
      <c r="BM4" s="133">
        <v>0</v>
      </c>
      <c r="BN4" s="133">
        <v>0</v>
      </c>
      <c r="BO4" s="133">
        <v>4</v>
      </c>
      <c r="BP4" s="133">
        <v>0</v>
      </c>
      <c r="BQ4" s="133">
        <v>0</v>
      </c>
      <c r="BR4" s="133">
        <v>0</v>
      </c>
      <c r="BS4" s="133">
        <v>4</v>
      </c>
      <c r="BT4" s="133">
        <v>0</v>
      </c>
      <c r="BU4" s="133">
        <v>0</v>
      </c>
      <c r="BV4" s="133">
        <v>0</v>
      </c>
      <c r="BW4" s="133">
        <v>4</v>
      </c>
      <c r="BX4" s="133">
        <v>0</v>
      </c>
      <c r="BY4" s="133">
        <v>0</v>
      </c>
      <c r="BZ4" s="133">
        <v>0</v>
      </c>
      <c r="CA4" s="133">
        <v>0</v>
      </c>
      <c r="CB4" s="133">
        <v>0</v>
      </c>
      <c r="CC4" s="133">
        <v>0</v>
      </c>
      <c r="CD4" s="133">
        <v>0</v>
      </c>
      <c r="CE4" s="133">
        <v>0</v>
      </c>
      <c r="CF4" s="133">
        <v>0</v>
      </c>
      <c r="CG4" s="133">
        <v>0</v>
      </c>
      <c r="CH4" s="133">
        <v>4</v>
      </c>
      <c r="CI4" s="133">
        <v>0</v>
      </c>
      <c r="CJ4" s="133">
        <v>0</v>
      </c>
      <c r="CK4" s="133">
        <v>0</v>
      </c>
      <c r="CL4" s="133">
        <v>0</v>
      </c>
      <c r="CM4" s="133">
        <v>0</v>
      </c>
      <c r="CN4" s="133">
        <v>0</v>
      </c>
      <c r="CO4" s="133">
        <v>0</v>
      </c>
      <c r="CP4" s="133">
        <v>4</v>
      </c>
      <c r="CQ4" s="133">
        <v>0</v>
      </c>
      <c r="CR4" s="133">
        <v>0</v>
      </c>
      <c r="CS4" s="133">
        <v>4</v>
      </c>
      <c r="CT4" s="133">
        <v>0</v>
      </c>
      <c r="CU4" s="133">
        <v>0</v>
      </c>
      <c r="CV4" s="133">
        <v>1</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1" t="s">
        <v>733</v>
      </c>
      <c r="DQ4" s="133">
        <v>2</v>
      </c>
      <c r="DR4" s="131" t="s">
        <v>1706</v>
      </c>
      <c r="DS4" s="133">
        <v>7</v>
      </c>
      <c r="DT4" s="131" t="s">
        <v>26</v>
      </c>
      <c r="DU4" s="131" t="s">
        <v>26</v>
      </c>
      <c r="DV4" s="131" t="s">
        <v>26</v>
      </c>
      <c r="DW4" s="131" t="s">
        <v>26</v>
      </c>
      <c r="DX4" s="131" t="s">
        <v>26</v>
      </c>
      <c r="DY4" s="131" t="s">
        <v>26</v>
      </c>
      <c r="DZ4" s="131" t="s">
        <v>26</v>
      </c>
      <c r="EA4" s="131" t="s">
        <v>26</v>
      </c>
      <c r="EB4" s="131" t="s">
        <v>26</v>
      </c>
      <c r="EC4" s="131" t="s">
        <v>297</v>
      </c>
      <c r="ED4" s="131" t="s">
        <v>26</v>
      </c>
      <c r="EE4" s="131" t="s">
        <v>26</v>
      </c>
      <c r="EF4" s="131" t="s">
        <v>66</v>
      </c>
      <c r="EG4" s="131" t="s">
        <v>23</v>
      </c>
      <c r="EH4" s="133">
        <v>90</v>
      </c>
      <c r="EI4" s="131" t="s">
        <v>7</v>
      </c>
      <c r="EJ4" s="131" t="s">
        <v>7</v>
      </c>
      <c r="EK4" s="131"/>
      <c r="EL4" s="131" t="s">
        <v>21</v>
      </c>
      <c r="EM4" s="131" t="s">
        <v>21</v>
      </c>
      <c r="EN4" s="133">
        <v>3</v>
      </c>
      <c r="EO4" s="133">
        <v>5</v>
      </c>
      <c r="EP4" s="133">
        <v>5</v>
      </c>
      <c r="EQ4" s="133">
        <v>1</v>
      </c>
      <c r="ER4" s="131" t="s">
        <v>1346</v>
      </c>
      <c r="ES4" s="131" t="s">
        <v>16</v>
      </c>
      <c r="ET4" s="131" t="s">
        <v>20</v>
      </c>
      <c r="EU4" s="131" t="s">
        <v>20</v>
      </c>
      <c r="EV4" s="131" t="s">
        <v>20</v>
      </c>
      <c r="EW4" s="133">
        <v>3</v>
      </c>
      <c r="EX4" s="133">
        <v>1</v>
      </c>
      <c r="EY4" s="133">
        <v>2</v>
      </c>
      <c r="EZ4" s="133">
        <v>5</v>
      </c>
      <c r="FA4" s="131"/>
      <c r="FB4" s="131" t="s">
        <v>58</v>
      </c>
      <c r="FC4" s="131" t="s">
        <v>7</v>
      </c>
      <c r="FD4" s="131" t="s">
        <v>14</v>
      </c>
      <c r="FE4" s="131" t="s">
        <v>14</v>
      </c>
      <c r="FF4" s="131" t="s">
        <v>13</v>
      </c>
      <c r="FG4" s="131" t="s">
        <v>13</v>
      </c>
      <c r="FH4" s="131" t="s">
        <v>7</v>
      </c>
      <c r="FI4" s="131" t="s">
        <v>12</v>
      </c>
      <c r="FJ4" s="131" t="s">
        <v>11</v>
      </c>
      <c r="FK4" s="131" t="s">
        <v>7</v>
      </c>
      <c r="FL4" s="131" t="s">
        <v>7</v>
      </c>
      <c r="FM4" s="133">
        <v>0</v>
      </c>
      <c r="FN4" s="131" t="s">
        <v>730</v>
      </c>
      <c r="FO4" s="131" t="s">
        <v>7</v>
      </c>
      <c r="FP4" s="131" t="s">
        <v>7</v>
      </c>
      <c r="FQ4" s="131" t="s">
        <v>9</v>
      </c>
      <c r="FR4" s="131" t="s">
        <v>8</v>
      </c>
      <c r="FS4" s="131" t="s">
        <v>7</v>
      </c>
      <c r="FT4" s="131" t="s">
        <v>7</v>
      </c>
      <c r="FU4" s="131"/>
      <c r="FV4" s="131" t="s">
        <v>7</v>
      </c>
      <c r="FW4" s="131" t="s">
        <v>7</v>
      </c>
      <c r="FX4" s="131" t="s">
        <v>185</v>
      </c>
      <c r="FY4" s="131"/>
      <c r="FZ4" s="131"/>
      <c r="GA4" s="131"/>
      <c r="GB4" s="131"/>
      <c r="GC4" s="131"/>
      <c r="GD4" s="131"/>
      <c r="GE4" s="133">
        <v>10</v>
      </c>
      <c r="GF4" s="131"/>
      <c r="GG4" s="131" t="s">
        <v>5</v>
      </c>
      <c r="GH4" s="131"/>
      <c r="GI4" s="131"/>
      <c r="GJ4" s="131"/>
      <c r="GK4" s="131"/>
      <c r="GL4" s="131"/>
      <c r="GM4" s="131"/>
      <c r="GN4" s="131"/>
      <c r="GO4" s="131"/>
      <c r="GP4" s="131"/>
      <c r="GQ4" s="131"/>
      <c r="GR4" s="131"/>
      <c r="GS4" s="131"/>
      <c r="GT4" s="131"/>
      <c r="GU4" s="131"/>
      <c r="GV4" s="131"/>
      <c r="GW4" s="131" t="s">
        <v>54</v>
      </c>
      <c r="GX4" s="131"/>
      <c r="GY4" s="131"/>
      <c r="GZ4" s="131"/>
      <c r="HA4" s="131" t="s">
        <v>141</v>
      </c>
      <c r="HB4" s="131" t="s">
        <v>1</v>
      </c>
      <c r="HC4" s="131" t="s">
        <v>1</v>
      </c>
      <c r="HD4" s="131"/>
      <c r="HE4" s="131" t="s">
        <v>1</v>
      </c>
      <c r="HF4" s="131"/>
      <c r="HG4" s="131"/>
      <c r="HH4" s="131"/>
      <c r="HI4" s="131"/>
      <c r="HJ4" s="131"/>
      <c r="HK4" s="131"/>
      <c r="HL4" s="131"/>
      <c r="HM4">
        <f t="shared" si="0"/>
        <v>19</v>
      </c>
      <c r="HN4">
        <f t="shared" si="1"/>
        <v>0</v>
      </c>
      <c r="HO4">
        <f t="shared" si="2"/>
        <v>24</v>
      </c>
      <c r="HP4" s="1">
        <f t="shared" si="3"/>
        <v>0</v>
      </c>
      <c r="HQ4" s="1">
        <f t="shared" si="4"/>
        <v>0</v>
      </c>
      <c r="HR4" s="1">
        <f t="shared" si="5"/>
        <v>0</v>
      </c>
      <c r="HS4" s="1">
        <f t="shared" si="6"/>
        <v>0</v>
      </c>
      <c r="HT4" s="1">
        <f t="shared" si="7"/>
        <v>20</v>
      </c>
      <c r="HU4" s="1">
        <f t="shared" si="8"/>
        <v>5670</v>
      </c>
      <c r="HV4">
        <v>0</v>
      </c>
      <c r="HW4">
        <v>0</v>
      </c>
      <c r="HX4">
        <v>1</v>
      </c>
      <c r="HY4">
        <v>0</v>
      </c>
      <c r="HZ4">
        <v>0</v>
      </c>
      <c r="IA4">
        <v>0</v>
      </c>
      <c r="IB4">
        <v>0</v>
      </c>
      <c r="IC4">
        <v>1</v>
      </c>
    </row>
    <row r="5" spans="1:237" ht="15" thickBot="1" x14ac:dyDescent="0.4">
      <c r="A5" s="132">
        <v>44151.633506944447</v>
      </c>
      <c r="B5" s="131" t="s">
        <v>2557</v>
      </c>
      <c r="C5" s="2"/>
      <c r="D5" s="131"/>
      <c r="E5" s="131" t="s">
        <v>1831</v>
      </c>
      <c r="F5" s="131" t="s">
        <v>1849</v>
      </c>
      <c r="G5" s="131" t="s">
        <v>1831</v>
      </c>
      <c r="H5" s="131" t="s">
        <v>1849</v>
      </c>
      <c r="I5" s="131" t="s">
        <v>9</v>
      </c>
      <c r="J5" s="131" t="s">
        <v>7</v>
      </c>
      <c r="K5" s="131"/>
      <c r="L5" s="131" t="s">
        <v>7</v>
      </c>
      <c r="M5" s="131"/>
      <c r="N5" s="131" t="s">
        <v>7</v>
      </c>
      <c r="O5" s="131"/>
      <c r="P5" s="131"/>
      <c r="Q5" s="131" t="s">
        <v>20</v>
      </c>
      <c r="R5" s="131" t="s">
        <v>40</v>
      </c>
      <c r="S5" s="131" t="s">
        <v>20</v>
      </c>
      <c r="T5" s="131" t="s">
        <v>494</v>
      </c>
      <c r="U5" s="131" t="s">
        <v>20</v>
      </c>
      <c r="V5" s="131" t="s">
        <v>39</v>
      </c>
      <c r="W5" s="131" t="s">
        <v>79</v>
      </c>
      <c r="X5" s="133">
        <v>5</v>
      </c>
      <c r="Y5" s="131" t="s">
        <v>20</v>
      </c>
      <c r="Z5" s="131" t="s">
        <v>38</v>
      </c>
      <c r="AA5" s="131" t="s">
        <v>7</v>
      </c>
      <c r="AB5" s="131"/>
      <c r="AC5" s="131" t="s">
        <v>7</v>
      </c>
      <c r="AD5" s="131"/>
      <c r="AE5" s="131" t="s">
        <v>9</v>
      </c>
      <c r="AF5" s="131" t="s">
        <v>132</v>
      </c>
      <c r="AG5" s="131" t="s">
        <v>256</v>
      </c>
      <c r="AH5" s="131" t="s">
        <v>7</v>
      </c>
      <c r="AI5" s="131"/>
      <c r="AJ5" s="133">
        <v>5</v>
      </c>
      <c r="AK5" s="131">
        <v>30</v>
      </c>
      <c r="AL5" s="133">
        <v>0</v>
      </c>
      <c r="AM5" s="133">
        <v>0</v>
      </c>
      <c r="AN5" s="133">
        <v>0</v>
      </c>
      <c r="AO5" s="133">
        <v>0</v>
      </c>
      <c r="AP5" s="131">
        <v>480</v>
      </c>
      <c r="AQ5" s="133">
        <v>2</v>
      </c>
      <c r="AR5" s="133">
        <v>2</v>
      </c>
      <c r="AS5" s="133">
        <v>3</v>
      </c>
      <c r="AT5" s="133">
        <v>3</v>
      </c>
      <c r="AU5" s="133">
        <v>2</v>
      </c>
      <c r="AV5" s="133">
        <v>2</v>
      </c>
      <c r="AW5" s="133">
        <v>3</v>
      </c>
      <c r="AX5" s="133">
        <v>2</v>
      </c>
      <c r="AY5" s="133">
        <v>1</v>
      </c>
      <c r="AZ5" s="133">
        <v>2</v>
      </c>
      <c r="BA5" s="133">
        <v>2</v>
      </c>
      <c r="BB5" s="133">
        <v>3</v>
      </c>
      <c r="BC5" s="133">
        <v>3</v>
      </c>
      <c r="BD5" s="133">
        <v>2</v>
      </c>
      <c r="BE5" s="133">
        <v>2</v>
      </c>
      <c r="BF5" s="133">
        <v>2</v>
      </c>
      <c r="BG5" s="133">
        <v>3</v>
      </c>
      <c r="BH5" s="133">
        <v>3</v>
      </c>
      <c r="BI5" s="133">
        <v>2</v>
      </c>
      <c r="BJ5" s="133">
        <v>2</v>
      </c>
      <c r="BK5" s="133">
        <v>2</v>
      </c>
      <c r="BL5" s="133">
        <v>2</v>
      </c>
      <c r="BM5" s="133">
        <v>1</v>
      </c>
      <c r="BN5" s="133">
        <v>1</v>
      </c>
      <c r="BO5" s="133">
        <v>2</v>
      </c>
      <c r="BP5" s="133">
        <v>3</v>
      </c>
      <c r="BQ5" s="133">
        <v>3</v>
      </c>
      <c r="BR5" s="133">
        <v>1</v>
      </c>
      <c r="BS5" s="133">
        <v>3</v>
      </c>
      <c r="BT5" s="133">
        <v>2</v>
      </c>
      <c r="BU5" s="133">
        <v>2</v>
      </c>
      <c r="BV5" s="133">
        <v>1</v>
      </c>
      <c r="BW5" s="133">
        <v>3</v>
      </c>
      <c r="BX5" s="133">
        <v>0</v>
      </c>
      <c r="BY5" s="133">
        <v>3</v>
      </c>
      <c r="BZ5" s="133">
        <v>3</v>
      </c>
      <c r="CA5" s="133">
        <v>1</v>
      </c>
      <c r="CB5" s="133">
        <v>1</v>
      </c>
      <c r="CC5" s="133">
        <v>4</v>
      </c>
      <c r="CD5" s="133">
        <v>2</v>
      </c>
      <c r="CE5" s="133">
        <v>4</v>
      </c>
      <c r="CF5" s="133">
        <v>2</v>
      </c>
      <c r="CG5" s="133">
        <v>0</v>
      </c>
      <c r="CH5" s="133">
        <v>1</v>
      </c>
      <c r="CI5" s="133">
        <v>2</v>
      </c>
      <c r="CJ5" s="133">
        <v>2</v>
      </c>
      <c r="CK5" s="133">
        <v>3</v>
      </c>
      <c r="CL5" s="133">
        <v>1</v>
      </c>
      <c r="CM5" s="133">
        <v>2</v>
      </c>
      <c r="CN5" s="133">
        <v>4</v>
      </c>
      <c r="CO5" s="133">
        <v>1</v>
      </c>
      <c r="CP5" s="133">
        <v>2</v>
      </c>
      <c r="CQ5" s="133">
        <v>0</v>
      </c>
      <c r="CR5" s="133">
        <v>0</v>
      </c>
      <c r="CS5" s="133">
        <v>2</v>
      </c>
      <c r="CT5" s="133">
        <v>4</v>
      </c>
      <c r="CU5" s="133">
        <v>1</v>
      </c>
      <c r="CV5" s="133">
        <v>2</v>
      </c>
      <c r="CW5" s="133">
        <v>2</v>
      </c>
      <c r="CX5" s="133">
        <v>2</v>
      </c>
      <c r="CY5" s="133">
        <v>1</v>
      </c>
      <c r="CZ5" s="133">
        <v>3</v>
      </c>
      <c r="DA5" s="133">
        <v>2</v>
      </c>
      <c r="DB5" s="133">
        <v>1</v>
      </c>
      <c r="DC5" s="133">
        <v>1</v>
      </c>
      <c r="DD5" s="133">
        <v>2</v>
      </c>
      <c r="DE5" s="133">
        <v>1</v>
      </c>
      <c r="DF5" s="133">
        <v>1</v>
      </c>
      <c r="DG5" s="133">
        <v>1</v>
      </c>
      <c r="DH5" s="133">
        <v>1</v>
      </c>
      <c r="DI5" s="133">
        <v>1</v>
      </c>
      <c r="DJ5" s="133">
        <v>2</v>
      </c>
      <c r="DK5" s="133">
        <v>1</v>
      </c>
      <c r="DL5" s="133">
        <v>1</v>
      </c>
      <c r="DM5" s="133">
        <v>1</v>
      </c>
      <c r="DN5" s="133">
        <v>1</v>
      </c>
      <c r="DO5" s="133">
        <v>1</v>
      </c>
      <c r="DP5" s="135">
        <v>0.95833333333333337</v>
      </c>
      <c r="DQ5" s="131" t="s">
        <v>98</v>
      </c>
      <c r="DR5" s="135">
        <v>0.29166666666666669</v>
      </c>
      <c r="DS5" s="133">
        <v>7</v>
      </c>
      <c r="DT5" s="131" t="s">
        <v>26</v>
      </c>
      <c r="DU5" s="131" t="s">
        <v>103</v>
      </c>
      <c r="DV5" s="131" t="s">
        <v>103</v>
      </c>
      <c r="DW5" s="131" t="s">
        <v>26</v>
      </c>
      <c r="DX5" s="131" t="s">
        <v>26</v>
      </c>
      <c r="DY5" s="131" t="s">
        <v>26</v>
      </c>
      <c r="DZ5" s="131" t="s">
        <v>69</v>
      </c>
      <c r="EA5" s="131" t="s">
        <v>103</v>
      </c>
      <c r="EB5" s="131" t="s">
        <v>26</v>
      </c>
      <c r="EC5" s="131" t="s">
        <v>102</v>
      </c>
      <c r="ED5" s="131" t="s">
        <v>201</v>
      </c>
      <c r="EE5" s="131" t="s">
        <v>25</v>
      </c>
      <c r="EF5" s="131" t="s">
        <v>66</v>
      </c>
      <c r="EG5" s="131" t="s">
        <v>100</v>
      </c>
      <c r="EH5" s="133">
        <v>240</v>
      </c>
      <c r="EI5" s="131" t="s">
        <v>9</v>
      </c>
      <c r="EJ5" s="131" t="s">
        <v>7</v>
      </c>
      <c r="EK5" s="131"/>
      <c r="EL5" s="131" t="s">
        <v>96</v>
      </c>
      <c r="EM5" s="131" t="s">
        <v>60</v>
      </c>
      <c r="EN5" s="133">
        <v>3</v>
      </c>
      <c r="EO5" s="133">
        <v>2</v>
      </c>
      <c r="EP5" s="133">
        <v>3</v>
      </c>
      <c r="EQ5" s="133">
        <v>3</v>
      </c>
      <c r="ER5" s="131" t="s">
        <v>1346</v>
      </c>
      <c r="ES5" s="131" t="s">
        <v>20</v>
      </c>
      <c r="ET5" s="131" t="s">
        <v>20</v>
      </c>
      <c r="EU5" s="131" t="s">
        <v>20</v>
      </c>
      <c r="EV5" s="131" t="s">
        <v>20</v>
      </c>
      <c r="EW5" s="133">
        <v>1</v>
      </c>
      <c r="EX5" s="133">
        <v>2</v>
      </c>
      <c r="EY5" s="133">
        <v>1</v>
      </c>
      <c r="EZ5" s="133">
        <v>2</v>
      </c>
      <c r="FA5" s="131" t="s">
        <v>2326</v>
      </c>
      <c r="FB5" s="131" t="s">
        <v>14</v>
      </c>
      <c r="FC5" s="131" t="s">
        <v>7</v>
      </c>
      <c r="FD5" s="131" t="s">
        <v>14</v>
      </c>
      <c r="FE5" s="131" t="s">
        <v>14</v>
      </c>
      <c r="FF5" s="131" t="s">
        <v>13</v>
      </c>
      <c r="FG5" s="131" t="s">
        <v>13</v>
      </c>
      <c r="FH5" s="131" t="s">
        <v>7</v>
      </c>
      <c r="FI5" s="131" t="s">
        <v>12</v>
      </c>
      <c r="FJ5" s="131" t="s">
        <v>11</v>
      </c>
      <c r="FK5" s="131" t="s">
        <v>7</v>
      </c>
      <c r="FL5" s="131" t="s">
        <v>7</v>
      </c>
      <c r="FM5" s="133">
        <v>0</v>
      </c>
      <c r="FN5" s="131" t="s">
        <v>615</v>
      </c>
      <c r="FO5" s="131" t="s">
        <v>7</v>
      </c>
      <c r="FP5" s="131" t="s">
        <v>7</v>
      </c>
      <c r="FQ5" s="131" t="s">
        <v>9</v>
      </c>
      <c r="FR5" s="131" t="s">
        <v>8</v>
      </c>
      <c r="FS5" s="131" t="s">
        <v>7</v>
      </c>
      <c r="FT5" s="131" t="s">
        <v>7</v>
      </c>
      <c r="FU5" s="131"/>
      <c r="FV5" s="131" t="s">
        <v>7</v>
      </c>
      <c r="FW5" s="131" t="s">
        <v>7</v>
      </c>
      <c r="FX5" s="131" t="s">
        <v>249</v>
      </c>
      <c r="FY5" s="131"/>
      <c r="FZ5" s="133">
        <v>5</v>
      </c>
      <c r="GA5" s="131"/>
      <c r="GB5" s="131"/>
      <c r="GC5" s="131"/>
      <c r="GD5" s="131"/>
      <c r="GE5" s="131"/>
      <c r="GF5" s="131"/>
      <c r="GG5" s="131" t="s">
        <v>5</v>
      </c>
      <c r="GH5" s="131"/>
      <c r="GI5" s="131"/>
      <c r="GJ5" s="131"/>
      <c r="GK5" s="131"/>
      <c r="GL5" s="131"/>
      <c r="GM5" s="131"/>
      <c r="GN5" s="131"/>
      <c r="GO5" s="131"/>
      <c r="GP5" s="131"/>
      <c r="GQ5" s="131"/>
      <c r="GR5" s="131"/>
      <c r="GS5" s="131"/>
      <c r="GT5" s="131"/>
      <c r="GU5" s="131"/>
      <c r="GV5" s="131"/>
      <c r="GW5" s="131" t="s">
        <v>54</v>
      </c>
      <c r="GX5" s="131" t="s">
        <v>53</v>
      </c>
      <c r="GY5" s="131" t="s">
        <v>1</v>
      </c>
      <c r="GZ5" s="131"/>
      <c r="HA5" s="131" t="s">
        <v>1</v>
      </c>
      <c r="HB5" s="131"/>
      <c r="HC5" s="131"/>
      <c r="HD5" s="131"/>
      <c r="HE5" s="131" t="s">
        <v>1</v>
      </c>
      <c r="HF5" s="131"/>
      <c r="HG5" s="131"/>
      <c r="HH5" s="131"/>
      <c r="HI5" s="131"/>
      <c r="HJ5" s="131"/>
      <c r="HK5" s="131"/>
      <c r="HL5" s="131"/>
      <c r="HM5">
        <f t="shared" si="0"/>
        <v>26</v>
      </c>
      <c r="HN5">
        <f t="shared" si="1"/>
        <v>12</v>
      </c>
      <c r="HO5">
        <f t="shared" si="2"/>
        <v>13</v>
      </c>
      <c r="HP5" s="1">
        <f t="shared" si="3"/>
        <v>6</v>
      </c>
      <c r="HQ5" s="1">
        <f t="shared" si="4"/>
        <v>15</v>
      </c>
      <c r="HR5" s="1">
        <f t="shared" si="5"/>
        <v>18</v>
      </c>
      <c r="HS5" s="1">
        <f t="shared" si="6"/>
        <v>7</v>
      </c>
      <c r="HT5" s="1">
        <f t="shared" si="7"/>
        <v>56</v>
      </c>
      <c r="HU5" s="1">
        <f t="shared" si="8"/>
        <v>1200</v>
      </c>
      <c r="HV5">
        <v>1</v>
      </c>
      <c r="HW5">
        <v>0</v>
      </c>
      <c r="HX5">
        <v>1</v>
      </c>
      <c r="HY5">
        <v>0</v>
      </c>
      <c r="HZ5">
        <v>1</v>
      </c>
      <c r="IA5">
        <v>3</v>
      </c>
      <c r="IB5">
        <v>1</v>
      </c>
      <c r="IC5">
        <v>7</v>
      </c>
    </row>
    <row r="6" spans="1:237" ht="15" thickBot="1" x14ac:dyDescent="0.4">
      <c r="A6" s="132">
        <v>44155.614988425928</v>
      </c>
      <c r="B6" s="131" t="s">
        <v>2558</v>
      </c>
      <c r="C6" s="2"/>
      <c r="D6" s="131"/>
      <c r="E6" s="131" t="s">
        <v>50</v>
      </c>
      <c r="F6" s="131" t="s">
        <v>1826</v>
      </c>
      <c r="G6" s="131" t="s">
        <v>50</v>
      </c>
      <c r="H6" s="131" t="s">
        <v>1826</v>
      </c>
      <c r="I6" s="131" t="s">
        <v>9</v>
      </c>
      <c r="J6" s="131" t="s">
        <v>7</v>
      </c>
      <c r="K6" s="131"/>
      <c r="L6" s="131" t="s">
        <v>7</v>
      </c>
      <c r="M6" s="131"/>
      <c r="N6" s="131" t="s">
        <v>7</v>
      </c>
      <c r="O6" s="131"/>
      <c r="P6" s="131"/>
      <c r="Q6" s="131" t="s">
        <v>20</v>
      </c>
      <c r="R6" s="131" t="s">
        <v>40</v>
      </c>
      <c r="S6" s="131" t="s">
        <v>20</v>
      </c>
      <c r="T6" s="131" t="s">
        <v>20</v>
      </c>
      <c r="U6" s="131" t="s">
        <v>494</v>
      </c>
      <c r="V6" s="131" t="s">
        <v>194</v>
      </c>
      <c r="W6" s="131" t="s">
        <v>20</v>
      </c>
      <c r="X6" s="133">
        <v>1</v>
      </c>
      <c r="Y6" s="133">
        <v>1</v>
      </c>
      <c r="Z6" s="131" t="s">
        <v>38</v>
      </c>
      <c r="AA6" s="131" t="s">
        <v>9</v>
      </c>
      <c r="AB6" s="131" t="s">
        <v>2354</v>
      </c>
      <c r="AC6" s="131" t="s">
        <v>7</v>
      </c>
      <c r="AD6" s="131"/>
      <c r="AE6" s="131" t="s">
        <v>7</v>
      </c>
      <c r="AF6" s="131" t="s">
        <v>112</v>
      </c>
      <c r="AG6" s="131" t="s">
        <v>785</v>
      </c>
      <c r="AH6" s="131" t="s">
        <v>9</v>
      </c>
      <c r="AI6" s="131" t="s">
        <v>2355</v>
      </c>
      <c r="AJ6" s="133">
        <v>0</v>
      </c>
      <c r="AK6" s="131">
        <v>0</v>
      </c>
      <c r="AL6" s="133">
        <v>0</v>
      </c>
      <c r="AM6" s="131">
        <v>0</v>
      </c>
      <c r="AN6" s="133">
        <v>7</v>
      </c>
      <c r="AO6" s="133">
        <v>15</v>
      </c>
      <c r="AP6" s="133">
        <v>480</v>
      </c>
      <c r="AQ6" s="133">
        <v>3</v>
      </c>
      <c r="AR6" s="133">
        <v>4</v>
      </c>
      <c r="AS6" s="133">
        <v>2</v>
      </c>
      <c r="AT6" s="133">
        <v>1</v>
      </c>
      <c r="AU6" s="133">
        <v>3</v>
      </c>
      <c r="AV6" s="133">
        <v>2</v>
      </c>
      <c r="AW6" s="133">
        <v>1</v>
      </c>
      <c r="AX6" s="133">
        <v>3</v>
      </c>
      <c r="AY6" s="133">
        <v>1</v>
      </c>
      <c r="AZ6" s="133">
        <v>3</v>
      </c>
      <c r="BA6" s="133">
        <v>3</v>
      </c>
      <c r="BB6" s="133">
        <v>2</v>
      </c>
      <c r="BC6" s="133">
        <v>2</v>
      </c>
      <c r="BD6" s="133">
        <v>2</v>
      </c>
      <c r="BE6" s="133">
        <v>2</v>
      </c>
      <c r="BF6" s="133">
        <v>2</v>
      </c>
      <c r="BG6" s="133">
        <v>2</v>
      </c>
      <c r="BH6" s="133">
        <v>1</v>
      </c>
      <c r="BI6" s="133">
        <v>4</v>
      </c>
      <c r="BJ6" s="133">
        <v>4</v>
      </c>
      <c r="BK6" s="133">
        <v>2</v>
      </c>
      <c r="BL6" s="133">
        <v>1</v>
      </c>
      <c r="BM6" s="133">
        <v>3</v>
      </c>
      <c r="BN6" s="133">
        <v>1</v>
      </c>
      <c r="BO6" s="133">
        <v>1</v>
      </c>
      <c r="BP6" s="133">
        <v>0</v>
      </c>
      <c r="BQ6" s="133">
        <v>1</v>
      </c>
      <c r="BR6" s="133">
        <v>0</v>
      </c>
      <c r="BS6" s="133">
        <v>2</v>
      </c>
      <c r="BT6" s="133">
        <v>0</v>
      </c>
      <c r="BU6" s="133">
        <v>0</v>
      </c>
      <c r="BV6" s="133">
        <v>0</v>
      </c>
      <c r="BW6" s="133">
        <v>2</v>
      </c>
      <c r="BX6" s="133">
        <v>0</v>
      </c>
      <c r="BY6" s="133">
        <v>1</v>
      </c>
      <c r="BZ6" s="133">
        <v>4</v>
      </c>
      <c r="CA6" s="133">
        <v>3</v>
      </c>
      <c r="CB6" s="133">
        <v>2</v>
      </c>
      <c r="CC6" s="133">
        <v>2</v>
      </c>
      <c r="CD6" s="133">
        <v>0</v>
      </c>
      <c r="CE6" s="133">
        <v>0</v>
      </c>
      <c r="CF6" s="133">
        <v>2</v>
      </c>
      <c r="CG6" s="133">
        <v>0</v>
      </c>
      <c r="CH6" s="133">
        <v>3</v>
      </c>
      <c r="CI6" s="133">
        <v>0</v>
      </c>
      <c r="CJ6" s="133">
        <v>1</v>
      </c>
      <c r="CK6" s="133">
        <v>3</v>
      </c>
      <c r="CL6" s="133">
        <v>0</v>
      </c>
      <c r="CM6" s="133">
        <v>1</v>
      </c>
      <c r="CN6" s="133">
        <v>0</v>
      </c>
      <c r="CO6" s="133">
        <v>0</v>
      </c>
      <c r="CP6" s="133">
        <v>1</v>
      </c>
      <c r="CQ6" s="133">
        <v>0</v>
      </c>
      <c r="CR6" s="133">
        <v>2</v>
      </c>
      <c r="CS6" s="133">
        <v>0</v>
      </c>
      <c r="CT6" s="133">
        <v>2</v>
      </c>
      <c r="CU6" s="133">
        <v>0</v>
      </c>
      <c r="CV6" s="133">
        <v>3</v>
      </c>
      <c r="CW6" s="133">
        <v>2</v>
      </c>
      <c r="CX6" s="133">
        <v>3</v>
      </c>
      <c r="CY6" s="133">
        <v>3</v>
      </c>
      <c r="CZ6" s="133">
        <v>1</v>
      </c>
      <c r="DA6" s="133">
        <v>1</v>
      </c>
      <c r="DB6" s="133">
        <v>1</v>
      </c>
      <c r="DC6" s="133">
        <v>1</v>
      </c>
      <c r="DD6" s="133">
        <v>1</v>
      </c>
      <c r="DE6" s="133">
        <v>1</v>
      </c>
      <c r="DF6" s="133">
        <v>1</v>
      </c>
      <c r="DG6" s="133">
        <v>1</v>
      </c>
      <c r="DH6" s="133">
        <v>1</v>
      </c>
      <c r="DI6" s="133">
        <v>3</v>
      </c>
      <c r="DJ6" s="133">
        <v>1</v>
      </c>
      <c r="DK6" s="133">
        <v>3</v>
      </c>
      <c r="DL6" s="133">
        <v>2</v>
      </c>
      <c r="DM6" s="133">
        <v>1</v>
      </c>
      <c r="DN6" s="133">
        <v>1</v>
      </c>
      <c r="DO6" s="133">
        <v>1</v>
      </c>
      <c r="DP6" s="134">
        <v>0.4375</v>
      </c>
      <c r="DQ6" s="133">
        <v>90</v>
      </c>
      <c r="DR6" s="135">
        <v>0.33333333333333331</v>
      </c>
      <c r="DS6" s="133">
        <v>7</v>
      </c>
      <c r="DT6" s="131" t="s">
        <v>68</v>
      </c>
      <c r="DU6" s="131" t="s">
        <v>68</v>
      </c>
      <c r="DV6" s="131" t="s">
        <v>103</v>
      </c>
      <c r="DW6" s="131" t="s">
        <v>26</v>
      </c>
      <c r="DX6" s="131" t="s">
        <v>26</v>
      </c>
      <c r="DY6" s="131" t="s">
        <v>26</v>
      </c>
      <c r="DZ6" s="131" t="s">
        <v>69</v>
      </c>
      <c r="EA6" s="131" t="s">
        <v>69</v>
      </c>
      <c r="EB6" s="131" t="s">
        <v>26</v>
      </c>
      <c r="EC6" s="131" t="s">
        <v>7</v>
      </c>
      <c r="ED6" s="131" t="s">
        <v>26</v>
      </c>
      <c r="EE6" s="131" t="s">
        <v>26</v>
      </c>
      <c r="EF6" s="131" t="s">
        <v>101</v>
      </c>
      <c r="EG6" s="131" t="s">
        <v>100</v>
      </c>
      <c r="EH6" s="133">
        <v>105</v>
      </c>
      <c r="EI6" s="131" t="s">
        <v>9</v>
      </c>
      <c r="EJ6" s="131" t="s">
        <v>9</v>
      </c>
      <c r="EK6" s="131" t="s">
        <v>2356</v>
      </c>
      <c r="EL6" s="131" t="s">
        <v>60</v>
      </c>
      <c r="EM6" s="131" t="s">
        <v>21</v>
      </c>
      <c r="EN6" s="133">
        <v>5</v>
      </c>
      <c r="EO6" s="133">
        <v>3</v>
      </c>
      <c r="EP6" s="133">
        <v>5</v>
      </c>
      <c r="EQ6" s="133">
        <v>1</v>
      </c>
      <c r="ER6" s="131" t="s">
        <v>20</v>
      </c>
      <c r="ES6" s="131" t="s">
        <v>20</v>
      </c>
      <c r="ET6" s="131" t="s">
        <v>20</v>
      </c>
      <c r="EU6" s="131" t="s">
        <v>20</v>
      </c>
      <c r="EV6" s="131" t="s">
        <v>20</v>
      </c>
      <c r="EW6" s="133">
        <v>2</v>
      </c>
      <c r="EX6" s="133">
        <v>5</v>
      </c>
      <c r="EY6" s="133">
        <v>2</v>
      </c>
      <c r="EZ6" s="133">
        <v>5</v>
      </c>
      <c r="FA6" s="131" t="s">
        <v>2357</v>
      </c>
      <c r="FB6" s="131" t="s">
        <v>427</v>
      </c>
      <c r="FC6" s="131" t="s">
        <v>9</v>
      </c>
      <c r="FD6" s="131" t="s">
        <v>58</v>
      </c>
      <c r="FE6" s="131" t="s">
        <v>58</v>
      </c>
      <c r="FF6" s="131" t="s">
        <v>13</v>
      </c>
      <c r="FG6" s="131" t="s">
        <v>7</v>
      </c>
      <c r="FH6" s="131" t="s">
        <v>7</v>
      </c>
      <c r="FI6" s="131" t="s">
        <v>12</v>
      </c>
      <c r="FJ6" s="131" t="s">
        <v>57</v>
      </c>
      <c r="FK6" s="131" t="s">
        <v>7</v>
      </c>
      <c r="FL6" s="131" t="s">
        <v>7</v>
      </c>
      <c r="FM6" s="131"/>
      <c r="FN6" s="131" t="s">
        <v>1977</v>
      </c>
      <c r="FO6" s="131" t="s">
        <v>9</v>
      </c>
      <c r="FP6" s="131" t="s">
        <v>7</v>
      </c>
      <c r="FQ6" s="131" t="s">
        <v>7</v>
      </c>
      <c r="FR6" s="131"/>
      <c r="FS6" s="131" t="s">
        <v>7</v>
      </c>
      <c r="FT6" s="131" t="s">
        <v>7</v>
      </c>
      <c r="FU6" s="131"/>
      <c r="FV6" s="131" t="s">
        <v>7</v>
      </c>
      <c r="FW6" s="131" t="s">
        <v>7</v>
      </c>
      <c r="FX6" s="131" t="s">
        <v>6</v>
      </c>
      <c r="FY6" s="131"/>
      <c r="FZ6" s="131"/>
      <c r="GA6" s="131"/>
      <c r="GB6" s="131"/>
      <c r="GC6" s="133">
        <v>1</v>
      </c>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t="s">
        <v>141</v>
      </c>
      <c r="HB6" s="131" t="s">
        <v>248</v>
      </c>
      <c r="HC6" s="131" t="s">
        <v>1</v>
      </c>
      <c r="HD6" s="131"/>
      <c r="HE6" s="131" t="s">
        <v>1</v>
      </c>
      <c r="HF6" s="131"/>
      <c r="HG6" s="131"/>
      <c r="HH6" s="131"/>
      <c r="HI6" s="131"/>
      <c r="HJ6" s="131"/>
      <c r="HK6" s="131"/>
      <c r="HL6" s="131"/>
      <c r="HM6">
        <f t="shared" si="0"/>
        <v>29</v>
      </c>
      <c r="HN6">
        <f t="shared" si="1"/>
        <v>7</v>
      </c>
      <c r="HO6">
        <f t="shared" si="2"/>
        <v>9</v>
      </c>
      <c r="HP6" s="1">
        <f t="shared" si="3"/>
        <v>1</v>
      </c>
      <c r="HQ6" s="1">
        <f t="shared" si="4"/>
        <v>12</v>
      </c>
      <c r="HR6" s="1">
        <f t="shared" si="5"/>
        <v>4</v>
      </c>
      <c r="HS6" s="1">
        <f t="shared" si="6"/>
        <v>7</v>
      </c>
      <c r="HT6" s="1">
        <f t="shared" si="7"/>
        <v>35</v>
      </c>
      <c r="HU6" s="1">
        <f t="shared" si="8"/>
        <v>262.5</v>
      </c>
      <c r="HV6">
        <v>1</v>
      </c>
      <c r="HW6">
        <v>3</v>
      </c>
      <c r="HX6">
        <v>1</v>
      </c>
      <c r="HY6">
        <v>2</v>
      </c>
      <c r="HZ6">
        <v>1</v>
      </c>
      <c r="IA6">
        <v>0</v>
      </c>
      <c r="IB6">
        <v>1</v>
      </c>
      <c r="IC6">
        <v>9</v>
      </c>
    </row>
    <row r="7" spans="1:237" ht="15" thickBot="1" x14ac:dyDescent="0.4">
      <c r="A7" s="132">
        <v>44151.527777777781</v>
      </c>
      <c r="B7" s="131" t="s">
        <v>2560</v>
      </c>
      <c r="C7" s="2"/>
      <c r="D7" s="131"/>
      <c r="E7" s="131" t="s">
        <v>1831</v>
      </c>
      <c r="F7" s="131" t="s">
        <v>1824</v>
      </c>
      <c r="G7" s="131" t="s">
        <v>1831</v>
      </c>
      <c r="H7" s="131" t="s">
        <v>1824</v>
      </c>
      <c r="I7" s="131" t="s">
        <v>9</v>
      </c>
      <c r="J7" s="131" t="s">
        <v>7</v>
      </c>
      <c r="K7" s="131"/>
      <c r="L7" s="131" t="s">
        <v>7</v>
      </c>
      <c r="M7" s="131"/>
      <c r="N7" s="131" t="s">
        <v>7</v>
      </c>
      <c r="O7" s="131"/>
      <c r="P7" s="131"/>
      <c r="Q7" s="131" t="s">
        <v>20</v>
      </c>
      <c r="R7" s="131" t="s">
        <v>40</v>
      </c>
      <c r="S7" s="131" t="s">
        <v>20</v>
      </c>
      <c r="T7" s="131" t="s">
        <v>20</v>
      </c>
      <c r="U7" s="131" t="s">
        <v>20</v>
      </c>
      <c r="V7" s="131" t="s">
        <v>80</v>
      </c>
      <c r="W7" s="133">
        <v>2</v>
      </c>
      <c r="X7" s="131" t="s">
        <v>20</v>
      </c>
      <c r="Y7" s="131" t="s">
        <v>20</v>
      </c>
      <c r="Z7" s="131" t="s">
        <v>38</v>
      </c>
      <c r="AA7" s="131" t="s">
        <v>9</v>
      </c>
      <c r="AB7" s="131" t="s">
        <v>2300</v>
      </c>
      <c r="AC7" s="131" t="s">
        <v>9</v>
      </c>
      <c r="AD7" s="131" t="s">
        <v>2301</v>
      </c>
      <c r="AE7" s="131" t="s">
        <v>7</v>
      </c>
      <c r="AF7" s="131" t="s">
        <v>20</v>
      </c>
      <c r="AG7" s="131"/>
      <c r="AH7" s="131" t="s">
        <v>9</v>
      </c>
      <c r="AI7" s="131" t="s">
        <v>2302</v>
      </c>
      <c r="AJ7" s="133">
        <v>0</v>
      </c>
      <c r="AK7" s="133">
        <v>0</v>
      </c>
      <c r="AL7" s="133">
        <v>2</v>
      </c>
      <c r="AM7" s="133">
        <v>120</v>
      </c>
      <c r="AN7" s="133">
        <v>3</v>
      </c>
      <c r="AO7" s="133">
        <v>20</v>
      </c>
      <c r="AP7" s="133">
        <v>600</v>
      </c>
      <c r="AQ7" s="133">
        <v>3</v>
      </c>
      <c r="AR7" s="133">
        <v>3</v>
      </c>
      <c r="AS7" s="133">
        <v>2</v>
      </c>
      <c r="AT7" s="133">
        <v>2</v>
      </c>
      <c r="AU7" s="133">
        <v>3</v>
      </c>
      <c r="AV7" s="133">
        <v>2</v>
      </c>
      <c r="AW7" s="133">
        <v>2</v>
      </c>
      <c r="AX7" s="133">
        <v>3</v>
      </c>
      <c r="AY7" s="133">
        <v>1</v>
      </c>
      <c r="AZ7" s="133">
        <v>4</v>
      </c>
      <c r="BA7" s="133">
        <v>3</v>
      </c>
      <c r="BB7" s="133">
        <v>2</v>
      </c>
      <c r="BC7" s="133">
        <v>2</v>
      </c>
      <c r="BD7" s="133">
        <v>1</v>
      </c>
      <c r="BE7" s="133">
        <v>3</v>
      </c>
      <c r="BF7" s="133">
        <v>4</v>
      </c>
      <c r="BG7" s="133">
        <v>1</v>
      </c>
      <c r="BH7" s="133">
        <v>1</v>
      </c>
      <c r="BI7" s="133">
        <v>3</v>
      </c>
      <c r="BJ7" s="133">
        <v>4</v>
      </c>
      <c r="BK7" s="133">
        <v>1</v>
      </c>
      <c r="BL7" s="133">
        <v>0</v>
      </c>
      <c r="BM7" s="133">
        <v>4</v>
      </c>
      <c r="BN7" s="133">
        <v>1</v>
      </c>
      <c r="BO7" s="133">
        <v>2</v>
      </c>
      <c r="BP7" s="133">
        <v>1</v>
      </c>
      <c r="BQ7" s="133">
        <v>0</v>
      </c>
      <c r="BR7" s="133">
        <v>1</v>
      </c>
      <c r="BS7" s="133">
        <v>3</v>
      </c>
      <c r="BT7" s="133">
        <v>0</v>
      </c>
      <c r="BU7" s="133">
        <v>0</v>
      </c>
      <c r="BV7" s="133">
        <v>3</v>
      </c>
      <c r="BW7" s="133">
        <v>2</v>
      </c>
      <c r="BX7" s="133">
        <v>0</v>
      </c>
      <c r="BY7" s="133">
        <v>2</v>
      </c>
      <c r="BZ7" s="133">
        <v>3</v>
      </c>
      <c r="CA7" s="133">
        <v>1</v>
      </c>
      <c r="CB7" s="133">
        <v>3</v>
      </c>
      <c r="CC7" s="133">
        <v>0</v>
      </c>
      <c r="CD7" s="133">
        <v>0</v>
      </c>
      <c r="CE7" s="133">
        <v>0</v>
      </c>
      <c r="CF7" s="133">
        <v>1</v>
      </c>
      <c r="CG7" s="133">
        <v>0</v>
      </c>
      <c r="CH7" s="133">
        <v>2</v>
      </c>
      <c r="CI7" s="133">
        <v>0</v>
      </c>
      <c r="CJ7" s="133">
        <v>1</v>
      </c>
      <c r="CK7" s="133">
        <v>2</v>
      </c>
      <c r="CL7" s="133">
        <v>0</v>
      </c>
      <c r="CM7" s="133">
        <v>0</v>
      </c>
      <c r="CN7" s="133">
        <v>0</v>
      </c>
      <c r="CO7" s="133">
        <v>0</v>
      </c>
      <c r="CP7" s="133">
        <v>1</v>
      </c>
      <c r="CQ7" s="133">
        <v>0</v>
      </c>
      <c r="CR7" s="133">
        <v>2</v>
      </c>
      <c r="CS7" s="133">
        <v>0</v>
      </c>
      <c r="CT7" s="133">
        <v>1</v>
      </c>
      <c r="CU7" s="133">
        <v>2</v>
      </c>
      <c r="CV7" s="133">
        <v>3</v>
      </c>
      <c r="CW7" s="133">
        <v>1</v>
      </c>
      <c r="CX7" s="133">
        <v>3</v>
      </c>
      <c r="CY7" s="133">
        <v>1</v>
      </c>
      <c r="CZ7" s="133">
        <v>1</v>
      </c>
      <c r="DA7" s="133">
        <v>1</v>
      </c>
      <c r="DB7" s="133">
        <v>1</v>
      </c>
      <c r="DC7" s="133">
        <v>1</v>
      </c>
      <c r="DD7" s="133">
        <v>1</v>
      </c>
      <c r="DE7" s="133">
        <v>1</v>
      </c>
      <c r="DF7" s="133">
        <v>1</v>
      </c>
      <c r="DG7" s="133">
        <v>1</v>
      </c>
      <c r="DH7" s="133">
        <v>1</v>
      </c>
      <c r="DI7" s="133">
        <v>1</v>
      </c>
      <c r="DJ7" s="133">
        <v>1</v>
      </c>
      <c r="DK7" s="133">
        <v>1</v>
      </c>
      <c r="DL7" s="133">
        <v>1</v>
      </c>
      <c r="DM7" s="133">
        <v>2</v>
      </c>
      <c r="DN7" s="133">
        <v>1</v>
      </c>
      <c r="DO7" s="133">
        <v>1</v>
      </c>
      <c r="DP7" s="134">
        <v>0.45833333333333331</v>
      </c>
      <c r="DQ7" s="133">
        <v>20</v>
      </c>
      <c r="DR7" s="134">
        <v>0.27777777777777779</v>
      </c>
      <c r="DS7" s="133">
        <v>6</v>
      </c>
      <c r="DT7" s="131" t="s">
        <v>26</v>
      </c>
      <c r="DU7" s="131" t="s">
        <v>26</v>
      </c>
      <c r="DV7" s="131" t="s">
        <v>103</v>
      </c>
      <c r="DW7" s="131" t="s">
        <v>26</v>
      </c>
      <c r="DX7" s="131" t="s">
        <v>26</v>
      </c>
      <c r="DY7" s="131" t="s">
        <v>26</v>
      </c>
      <c r="DZ7" s="131" t="s">
        <v>26</v>
      </c>
      <c r="EA7" s="131" t="s">
        <v>26</v>
      </c>
      <c r="EB7" s="131" t="s">
        <v>69</v>
      </c>
      <c r="EC7" s="131" t="s">
        <v>102</v>
      </c>
      <c r="ED7" s="131" t="s">
        <v>26</v>
      </c>
      <c r="EE7" s="131" t="s">
        <v>25</v>
      </c>
      <c r="EF7" s="131" t="s">
        <v>101</v>
      </c>
      <c r="EG7" s="131" t="s">
        <v>100</v>
      </c>
      <c r="EH7" s="133">
        <v>30</v>
      </c>
      <c r="EI7" s="131" t="s">
        <v>7</v>
      </c>
      <c r="EJ7" s="131" t="s">
        <v>9</v>
      </c>
      <c r="EK7" s="131" t="s">
        <v>2303</v>
      </c>
      <c r="EL7" s="131" t="s">
        <v>60</v>
      </c>
      <c r="EM7" s="131" t="s">
        <v>60</v>
      </c>
      <c r="EN7" s="133">
        <v>4</v>
      </c>
      <c r="EO7" s="133">
        <v>3</v>
      </c>
      <c r="EP7" s="133">
        <v>5</v>
      </c>
      <c r="EQ7" s="133">
        <v>1</v>
      </c>
      <c r="ER7" s="131" t="s">
        <v>1346</v>
      </c>
      <c r="ES7" s="131" t="s">
        <v>16</v>
      </c>
      <c r="ET7" s="131" t="s">
        <v>20</v>
      </c>
      <c r="EU7" s="131" t="s">
        <v>20</v>
      </c>
      <c r="EV7" s="131" t="s">
        <v>20</v>
      </c>
      <c r="EW7" s="133">
        <v>4</v>
      </c>
      <c r="EX7" s="133">
        <v>4</v>
      </c>
      <c r="EY7" s="133">
        <v>4</v>
      </c>
      <c r="EZ7" s="133">
        <v>5</v>
      </c>
      <c r="FA7" s="131" t="s">
        <v>2304</v>
      </c>
      <c r="FB7" s="131" t="s">
        <v>14</v>
      </c>
      <c r="FC7" s="131" t="s">
        <v>9</v>
      </c>
      <c r="FD7" s="131" t="s">
        <v>162</v>
      </c>
      <c r="FE7" s="131" t="s">
        <v>162</v>
      </c>
      <c r="FF7" s="131" t="s">
        <v>7</v>
      </c>
      <c r="FG7" s="131" t="s">
        <v>7</v>
      </c>
      <c r="FH7" s="131" t="s">
        <v>7</v>
      </c>
      <c r="FI7" s="131" t="s">
        <v>12</v>
      </c>
      <c r="FJ7" s="131" t="s">
        <v>57</v>
      </c>
      <c r="FK7" s="131" t="s">
        <v>9</v>
      </c>
      <c r="FL7" s="131" t="s">
        <v>7</v>
      </c>
      <c r="FM7" s="131"/>
      <c r="FN7" s="131" t="s">
        <v>2069</v>
      </c>
      <c r="FO7" s="131" t="s">
        <v>9</v>
      </c>
      <c r="FP7" s="131" t="s">
        <v>9</v>
      </c>
      <c r="FQ7" s="131" t="s">
        <v>7</v>
      </c>
      <c r="FR7" s="131"/>
      <c r="FS7" s="131" t="s">
        <v>7</v>
      </c>
      <c r="FT7" s="131" t="s">
        <v>9</v>
      </c>
      <c r="FU7" s="131" t="s">
        <v>2305</v>
      </c>
      <c r="FV7" s="131" t="s">
        <v>9</v>
      </c>
      <c r="FW7" s="131" t="s">
        <v>7</v>
      </c>
      <c r="FX7" s="131" t="s">
        <v>185</v>
      </c>
      <c r="FY7" s="131"/>
      <c r="FZ7" s="131"/>
      <c r="GA7" s="131"/>
      <c r="GB7" s="131"/>
      <c r="GC7" s="131"/>
      <c r="GD7" s="131"/>
      <c r="GE7" s="133">
        <v>1</v>
      </c>
      <c r="GF7" s="131"/>
      <c r="GG7" s="131" t="s">
        <v>5</v>
      </c>
      <c r="GH7" s="131"/>
      <c r="GI7" s="131"/>
      <c r="GJ7" s="131"/>
      <c r="GK7" s="131"/>
      <c r="GL7" s="131"/>
      <c r="GM7" s="131"/>
      <c r="GN7" s="131"/>
      <c r="GO7" s="131"/>
      <c r="GP7" s="131"/>
      <c r="GQ7" s="131"/>
      <c r="GR7" s="131"/>
      <c r="GS7" s="131"/>
      <c r="GT7" s="131"/>
      <c r="GU7" s="131"/>
      <c r="GV7" s="131"/>
      <c r="GW7" s="131" t="s">
        <v>54</v>
      </c>
      <c r="GX7" s="131"/>
      <c r="GY7" s="131" t="s">
        <v>184</v>
      </c>
      <c r="GZ7" s="131" t="s">
        <v>183</v>
      </c>
      <c r="HA7" s="131" t="s">
        <v>1</v>
      </c>
      <c r="HB7" s="131"/>
      <c r="HC7" s="131"/>
      <c r="HD7" s="131"/>
      <c r="HE7" s="131" t="s">
        <v>1</v>
      </c>
      <c r="HF7" s="131"/>
      <c r="HG7" s="131"/>
      <c r="HH7" s="131"/>
      <c r="HI7" s="131"/>
      <c r="HJ7" s="131"/>
      <c r="HK7" s="131"/>
      <c r="HL7" s="131"/>
      <c r="HM7">
        <f t="shared" si="0"/>
        <v>22</v>
      </c>
      <c r="HN7">
        <f t="shared" si="1"/>
        <v>5</v>
      </c>
      <c r="HO7">
        <f t="shared" si="2"/>
        <v>10</v>
      </c>
      <c r="HP7" s="1">
        <f t="shared" si="3"/>
        <v>5</v>
      </c>
      <c r="HQ7" s="1">
        <f t="shared" si="4"/>
        <v>9</v>
      </c>
      <c r="HR7" s="1">
        <f t="shared" si="5"/>
        <v>0</v>
      </c>
      <c r="HS7" s="1">
        <f t="shared" si="6"/>
        <v>10</v>
      </c>
      <c r="HT7" s="1">
        <f t="shared" si="7"/>
        <v>33</v>
      </c>
      <c r="HU7" s="1">
        <f t="shared" si="8"/>
        <v>1110</v>
      </c>
      <c r="HV7">
        <v>1</v>
      </c>
      <c r="HW7">
        <v>1</v>
      </c>
      <c r="HX7">
        <v>2</v>
      </c>
      <c r="HY7">
        <v>1</v>
      </c>
      <c r="HZ7">
        <v>1</v>
      </c>
      <c r="IA7">
        <v>0</v>
      </c>
      <c r="IB7">
        <v>2</v>
      </c>
      <c r="IC7">
        <v>8</v>
      </c>
    </row>
    <row r="8" spans="1:237" ht="15" thickBot="1" x14ac:dyDescent="0.4">
      <c r="A8" s="132">
        <v>44151.608101851853</v>
      </c>
      <c r="B8" s="131" t="s">
        <v>2562</v>
      </c>
      <c r="C8" s="2"/>
      <c r="D8" s="190"/>
      <c r="E8" s="131" t="s">
        <v>1831</v>
      </c>
      <c r="F8" s="131" t="s">
        <v>1824</v>
      </c>
      <c r="G8" s="131" t="s">
        <v>1831</v>
      </c>
      <c r="H8" s="131" t="s">
        <v>1824</v>
      </c>
      <c r="I8" s="131" t="s">
        <v>9</v>
      </c>
      <c r="J8" s="131" t="s">
        <v>7</v>
      </c>
      <c r="K8" s="131"/>
      <c r="L8" s="131" t="s">
        <v>7</v>
      </c>
      <c r="M8" s="131"/>
      <c r="N8" s="131" t="s">
        <v>7</v>
      </c>
      <c r="O8" s="131"/>
      <c r="P8" s="131"/>
      <c r="Q8" s="131" t="s">
        <v>20</v>
      </c>
      <c r="R8" s="131" t="s">
        <v>40</v>
      </c>
      <c r="S8" s="131" t="s">
        <v>20</v>
      </c>
      <c r="T8" s="131" t="s">
        <v>20</v>
      </c>
      <c r="U8" s="131" t="s">
        <v>20</v>
      </c>
      <c r="V8" s="131" t="s">
        <v>80</v>
      </c>
      <c r="W8" s="131" t="s">
        <v>20</v>
      </c>
      <c r="X8" s="131" t="s">
        <v>20</v>
      </c>
      <c r="Y8" s="133">
        <v>3</v>
      </c>
      <c r="Z8" s="131" t="s">
        <v>38</v>
      </c>
      <c r="AA8" s="131" t="s">
        <v>7</v>
      </c>
      <c r="AB8" s="131"/>
      <c r="AC8" s="131" t="s">
        <v>7</v>
      </c>
      <c r="AD8" s="131"/>
      <c r="AE8" s="131" t="s">
        <v>9</v>
      </c>
      <c r="AF8" s="131" t="s">
        <v>172</v>
      </c>
      <c r="AG8" s="131" t="s">
        <v>537</v>
      </c>
      <c r="AH8" s="131" t="s">
        <v>7</v>
      </c>
      <c r="AI8" s="131"/>
      <c r="AJ8" s="133">
        <v>0</v>
      </c>
      <c r="AK8" s="131">
        <v>0</v>
      </c>
      <c r="AL8" s="133">
        <v>0</v>
      </c>
      <c r="AM8" s="131">
        <v>0</v>
      </c>
      <c r="AN8" s="133">
        <v>7</v>
      </c>
      <c r="AO8" s="131">
        <v>210</v>
      </c>
      <c r="AP8" s="133">
        <v>300</v>
      </c>
      <c r="AQ8" s="133">
        <v>2</v>
      </c>
      <c r="AR8" s="133">
        <v>2</v>
      </c>
      <c r="AS8" s="133">
        <v>3</v>
      </c>
      <c r="AT8" s="133">
        <v>2</v>
      </c>
      <c r="AU8" s="133">
        <v>2</v>
      </c>
      <c r="AV8" s="133">
        <v>1</v>
      </c>
      <c r="AW8" s="133">
        <v>3</v>
      </c>
      <c r="AX8" s="133">
        <v>2</v>
      </c>
      <c r="AY8" s="133">
        <v>1</v>
      </c>
      <c r="AZ8" s="133">
        <v>2</v>
      </c>
      <c r="BA8" s="133">
        <v>2</v>
      </c>
      <c r="BB8" s="133">
        <v>3</v>
      </c>
      <c r="BC8" s="133">
        <v>1</v>
      </c>
      <c r="BD8" s="133">
        <v>1</v>
      </c>
      <c r="BE8" s="133">
        <v>2</v>
      </c>
      <c r="BF8" s="133">
        <v>2</v>
      </c>
      <c r="BG8" s="133">
        <v>1</v>
      </c>
      <c r="BH8" s="133">
        <v>1</v>
      </c>
      <c r="BI8" s="133">
        <v>3</v>
      </c>
      <c r="BJ8" s="133">
        <v>2</v>
      </c>
      <c r="BK8" s="133">
        <v>2</v>
      </c>
      <c r="BL8" s="133">
        <v>0</v>
      </c>
      <c r="BM8" s="133">
        <v>2</v>
      </c>
      <c r="BN8" s="133">
        <v>1</v>
      </c>
      <c r="BO8" s="133">
        <v>1</v>
      </c>
      <c r="BP8" s="133">
        <v>0</v>
      </c>
      <c r="BQ8" s="133">
        <v>0</v>
      </c>
      <c r="BR8" s="133">
        <v>1</v>
      </c>
      <c r="BS8" s="133">
        <v>2</v>
      </c>
      <c r="BT8" s="133">
        <v>1</v>
      </c>
      <c r="BU8" s="133">
        <v>0</v>
      </c>
      <c r="BV8" s="133">
        <v>2</v>
      </c>
      <c r="BW8" s="133">
        <v>1</v>
      </c>
      <c r="BX8" s="133">
        <v>1</v>
      </c>
      <c r="BY8" s="133">
        <v>2</v>
      </c>
      <c r="BZ8" s="133">
        <v>1</v>
      </c>
      <c r="CA8" s="133">
        <v>1</v>
      </c>
      <c r="CB8" s="133">
        <v>2</v>
      </c>
      <c r="CC8" s="133">
        <v>0</v>
      </c>
      <c r="CD8" s="133">
        <v>1</v>
      </c>
      <c r="CE8" s="133">
        <v>0</v>
      </c>
      <c r="CF8" s="133">
        <v>3</v>
      </c>
      <c r="CG8" s="133">
        <v>1</v>
      </c>
      <c r="CH8" s="133">
        <v>2</v>
      </c>
      <c r="CI8" s="133">
        <v>0</v>
      </c>
      <c r="CJ8" s="133">
        <v>2</v>
      </c>
      <c r="CK8" s="133">
        <v>3</v>
      </c>
      <c r="CL8" s="133">
        <v>0</v>
      </c>
      <c r="CM8" s="133">
        <v>2</v>
      </c>
      <c r="CN8" s="133">
        <v>0</v>
      </c>
      <c r="CO8" s="133">
        <v>0</v>
      </c>
      <c r="CP8" s="133">
        <v>1</v>
      </c>
      <c r="CQ8" s="133">
        <v>0</v>
      </c>
      <c r="CR8" s="133">
        <v>1</v>
      </c>
      <c r="CS8" s="133">
        <v>1</v>
      </c>
      <c r="CT8" s="133">
        <v>3</v>
      </c>
      <c r="CU8" s="133">
        <v>2</v>
      </c>
      <c r="CV8" s="133">
        <v>3</v>
      </c>
      <c r="CW8" s="133">
        <v>2</v>
      </c>
      <c r="CX8" s="133">
        <v>2</v>
      </c>
      <c r="CY8" s="133">
        <v>3</v>
      </c>
      <c r="CZ8" s="133">
        <v>1</v>
      </c>
      <c r="DA8" s="133">
        <v>1</v>
      </c>
      <c r="DB8" s="133">
        <v>1</v>
      </c>
      <c r="DC8" s="133">
        <v>1</v>
      </c>
      <c r="DD8" s="133">
        <v>1</v>
      </c>
      <c r="DE8" s="133">
        <v>1</v>
      </c>
      <c r="DF8" s="133">
        <v>1</v>
      </c>
      <c r="DG8" s="133">
        <v>1</v>
      </c>
      <c r="DH8" s="133">
        <v>1</v>
      </c>
      <c r="DI8" s="133">
        <v>2</v>
      </c>
      <c r="DJ8" s="133">
        <v>2</v>
      </c>
      <c r="DK8" s="133">
        <v>2</v>
      </c>
      <c r="DL8" s="133">
        <v>1</v>
      </c>
      <c r="DM8" s="133">
        <v>1</v>
      </c>
      <c r="DN8" s="133">
        <v>1</v>
      </c>
      <c r="DO8" s="133">
        <v>1</v>
      </c>
      <c r="DP8" s="134">
        <v>0.42708333333333331</v>
      </c>
      <c r="DQ8" s="133">
        <v>15</v>
      </c>
      <c r="DR8" s="134">
        <v>0.27083333333333331</v>
      </c>
      <c r="DS8" s="133">
        <v>7</v>
      </c>
      <c r="DT8" s="131" t="s">
        <v>103</v>
      </c>
      <c r="DU8" s="131" t="s">
        <v>103</v>
      </c>
      <c r="DV8" s="131" t="s">
        <v>103</v>
      </c>
      <c r="DW8" s="131" t="s">
        <v>26</v>
      </c>
      <c r="DX8" s="131" t="s">
        <v>26</v>
      </c>
      <c r="DY8" s="131" t="s">
        <v>103</v>
      </c>
      <c r="DZ8" s="131" t="s">
        <v>26</v>
      </c>
      <c r="EA8" s="131" t="s">
        <v>26</v>
      </c>
      <c r="EB8" s="131" t="s">
        <v>26</v>
      </c>
      <c r="EC8" s="131" t="s">
        <v>7</v>
      </c>
      <c r="ED8" s="131" t="s">
        <v>25</v>
      </c>
      <c r="EE8" s="131" t="s">
        <v>25</v>
      </c>
      <c r="EF8" s="131" t="s">
        <v>24</v>
      </c>
      <c r="EG8" s="131" t="s">
        <v>100</v>
      </c>
      <c r="EH8" s="133">
        <v>45</v>
      </c>
      <c r="EI8" s="131" t="s">
        <v>7</v>
      </c>
      <c r="EJ8" s="131" t="s">
        <v>7</v>
      </c>
      <c r="EK8" s="131"/>
      <c r="EL8" s="131" t="s">
        <v>60</v>
      </c>
      <c r="EM8" s="131" t="s">
        <v>21</v>
      </c>
      <c r="EN8" s="133">
        <v>3</v>
      </c>
      <c r="EO8" s="133">
        <v>2</v>
      </c>
      <c r="EP8" s="133">
        <v>3</v>
      </c>
      <c r="EQ8" s="133">
        <v>2</v>
      </c>
      <c r="ER8" s="131" t="s">
        <v>16</v>
      </c>
      <c r="ES8" s="131" t="s">
        <v>1346</v>
      </c>
      <c r="ET8" s="131" t="s">
        <v>19</v>
      </c>
      <c r="EU8" s="131" t="s">
        <v>20</v>
      </c>
      <c r="EV8" s="131" t="s">
        <v>18</v>
      </c>
      <c r="EW8" s="133">
        <v>1</v>
      </c>
      <c r="EX8" s="133">
        <v>1</v>
      </c>
      <c r="EY8" s="133">
        <v>2</v>
      </c>
      <c r="EZ8" s="133">
        <v>4</v>
      </c>
      <c r="FA8" s="131"/>
      <c r="FB8" s="131" t="s">
        <v>14</v>
      </c>
      <c r="FC8" s="131" t="s">
        <v>9</v>
      </c>
      <c r="FD8" s="131" t="s">
        <v>94</v>
      </c>
      <c r="FE8" s="131" t="s">
        <v>58</v>
      </c>
      <c r="FF8" s="131" t="s">
        <v>7</v>
      </c>
      <c r="FG8" s="131" t="s">
        <v>7</v>
      </c>
      <c r="FH8" s="131" t="s">
        <v>7</v>
      </c>
      <c r="FI8" s="131" t="s">
        <v>12</v>
      </c>
      <c r="FJ8" s="131" t="s">
        <v>11</v>
      </c>
      <c r="FK8" s="131" t="s">
        <v>7</v>
      </c>
      <c r="FL8" s="131" t="s">
        <v>7</v>
      </c>
      <c r="FM8" s="131"/>
      <c r="FN8" s="131" t="s">
        <v>580</v>
      </c>
      <c r="FO8" s="131" t="s">
        <v>9</v>
      </c>
      <c r="FP8" s="131" t="s">
        <v>7</v>
      </c>
      <c r="FQ8" s="131" t="s">
        <v>9</v>
      </c>
      <c r="FR8" s="131" t="s">
        <v>8</v>
      </c>
      <c r="FS8" s="131" t="s">
        <v>7</v>
      </c>
      <c r="FT8" s="131" t="s">
        <v>7</v>
      </c>
      <c r="FU8" s="131"/>
      <c r="FV8" s="131"/>
      <c r="FW8" s="131"/>
      <c r="FX8" s="131" t="s">
        <v>308</v>
      </c>
      <c r="FY8" s="131"/>
      <c r="FZ8" s="131"/>
      <c r="GA8" s="133">
        <v>7</v>
      </c>
      <c r="GB8" s="131"/>
      <c r="GC8" s="131"/>
      <c r="GD8" s="131"/>
      <c r="GE8" s="131"/>
      <c r="GF8" s="131"/>
      <c r="GG8" s="131" t="s">
        <v>5</v>
      </c>
      <c r="GH8" s="131"/>
      <c r="GI8" s="131"/>
      <c r="GJ8" s="131"/>
      <c r="GK8" s="131"/>
      <c r="GL8" s="131"/>
      <c r="GM8" s="131"/>
      <c r="GN8" s="131"/>
      <c r="GO8" s="131"/>
      <c r="GP8" s="131"/>
      <c r="GQ8" s="131"/>
      <c r="GR8" s="131"/>
      <c r="GS8" s="131"/>
      <c r="GT8" s="131"/>
      <c r="GU8" s="131"/>
      <c r="GV8" s="131"/>
      <c r="GW8" s="131" t="s">
        <v>54</v>
      </c>
      <c r="GX8" s="131"/>
      <c r="GY8" s="131"/>
      <c r="GZ8" s="131"/>
      <c r="HA8" s="131" t="s">
        <v>141</v>
      </c>
      <c r="HB8" s="131"/>
      <c r="HC8" s="131" t="s">
        <v>293</v>
      </c>
      <c r="HD8" s="131" t="s">
        <v>1</v>
      </c>
      <c r="HE8" s="131" t="s">
        <v>1</v>
      </c>
      <c r="HF8" s="131"/>
      <c r="HG8" s="131"/>
      <c r="HH8" s="131"/>
      <c r="HI8" s="131"/>
      <c r="HJ8" s="131"/>
      <c r="HK8" s="131"/>
      <c r="HL8" s="131"/>
      <c r="HM8">
        <f t="shared" si="0"/>
        <v>26</v>
      </c>
      <c r="HN8">
        <f t="shared" si="1"/>
        <v>5</v>
      </c>
      <c r="HO8">
        <f t="shared" si="2"/>
        <v>8</v>
      </c>
      <c r="HP8" s="1">
        <f t="shared" si="3"/>
        <v>7</v>
      </c>
      <c r="HQ8" s="1">
        <f t="shared" si="4"/>
        <v>12</v>
      </c>
      <c r="HR8" s="1">
        <f t="shared" si="5"/>
        <v>0</v>
      </c>
      <c r="HS8" s="1">
        <f t="shared" si="6"/>
        <v>10</v>
      </c>
      <c r="HT8" s="1">
        <f t="shared" si="7"/>
        <v>46</v>
      </c>
      <c r="HU8" s="1">
        <f t="shared" si="8"/>
        <v>3675</v>
      </c>
      <c r="HV8">
        <v>1</v>
      </c>
      <c r="HW8">
        <v>1</v>
      </c>
      <c r="HX8">
        <v>1</v>
      </c>
      <c r="HY8">
        <v>0</v>
      </c>
      <c r="HZ8">
        <v>1</v>
      </c>
      <c r="IA8">
        <v>1</v>
      </c>
      <c r="IB8">
        <v>1</v>
      </c>
      <c r="IC8">
        <v>6</v>
      </c>
    </row>
    <row r="9" spans="1:237" ht="15" thickBot="1" x14ac:dyDescent="0.4">
      <c r="A9" s="132">
        <v>44151.550532407404</v>
      </c>
      <c r="B9" s="131" t="s">
        <v>2568</v>
      </c>
      <c r="C9" s="2"/>
      <c r="D9" s="131"/>
      <c r="E9" s="131" t="s">
        <v>1831</v>
      </c>
      <c r="F9" s="131" t="s">
        <v>1824</v>
      </c>
      <c r="G9" s="131" t="s">
        <v>1831</v>
      </c>
      <c r="H9" s="131" t="s">
        <v>1824</v>
      </c>
      <c r="I9" s="131" t="s">
        <v>9</v>
      </c>
      <c r="J9" s="131" t="s">
        <v>9</v>
      </c>
      <c r="K9" s="131" t="s">
        <v>2306</v>
      </c>
      <c r="L9" s="131" t="s">
        <v>7</v>
      </c>
      <c r="M9" s="131"/>
      <c r="N9" s="131" t="s">
        <v>7</v>
      </c>
      <c r="O9" s="131"/>
      <c r="P9" s="131"/>
      <c r="Q9" s="131" t="s">
        <v>20</v>
      </c>
      <c r="R9" s="131" t="s">
        <v>988</v>
      </c>
      <c r="S9" s="131" t="s">
        <v>20</v>
      </c>
      <c r="T9" s="131" t="s">
        <v>20</v>
      </c>
      <c r="U9" s="133">
        <v>1</v>
      </c>
      <c r="V9" s="131" t="s">
        <v>39</v>
      </c>
      <c r="W9" s="133">
        <v>1</v>
      </c>
      <c r="X9" s="133">
        <v>1</v>
      </c>
      <c r="Y9" s="133">
        <v>1</v>
      </c>
      <c r="Z9" s="131" t="s">
        <v>115</v>
      </c>
      <c r="AA9" s="131" t="s">
        <v>7</v>
      </c>
      <c r="AB9" s="131"/>
      <c r="AC9" s="131" t="s">
        <v>9</v>
      </c>
      <c r="AD9" s="131" t="s">
        <v>2307</v>
      </c>
      <c r="AE9" s="131" t="s">
        <v>9</v>
      </c>
      <c r="AF9" s="131" t="s">
        <v>112</v>
      </c>
      <c r="AG9" s="131" t="s">
        <v>256</v>
      </c>
      <c r="AH9" s="131" t="s">
        <v>9</v>
      </c>
      <c r="AI9" s="131" t="s">
        <v>2308</v>
      </c>
      <c r="AJ9" s="133">
        <v>3</v>
      </c>
      <c r="AK9" s="131">
        <v>60</v>
      </c>
      <c r="AL9" s="133">
        <v>1</v>
      </c>
      <c r="AM9" s="131">
        <v>30</v>
      </c>
      <c r="AN9" s="133">
        <v>2</v>
      </c>
      <c r="AO9" s="131">
        <v>20</v>
      </c>
      <c r="AP9" s="131">
        <v>300</v>
      </c>
      <c r="AQ9" s="133">
        <v>2</v>
      </c>
      <c r="AR9" s="133">
        <v>3</v>
      </c>
      <c r="AS9" s="133">
        <v>3</v>
      </c>
      <c r="AT9" s="133">
        <v>3</v>
      </c>
      <c r="AU9" s="133">
        <v>2</v>
      </c>
      <c r="AV9" s="133">
        <v>2</v>
      </c>
      <c r="AW9" s="133">
        <v>3</v>
      </c>
      <c r="AX9" s="133">
        <v>3</v>
      </c>
      <c r="AY9" s="133">
        <v>1</v>
      </c>
      <c r="AZ9" s="133">
        <v>2</v>
      </c>
      <c r="BA9" s="133">
        <v>2</v>
      </c>
      <c r="BB9" s="133">
        <v>3</v>
      </c>
      <c r="BC9" s="133">
        <v>3</v>
      </c>
      <c r="BD9" s="133">
        <v>3</v>
      </c>
      <c r="BE9" s="133">
        <v>2</v>
      </c>
      <c r="BF9" s="133">
        <v>3</v>
      </c>
      <c r="BG9" s="133">
        <v>3</v>
      </c>
      <c r="BH9" s="133">
        <v>3</v>
      </c>
      <c r="BI9" s="133">
        <v>1</v>
      </c>
      <c r="BJ9" s="133">
        <v>2</v>
      </c>
      <c r="BK9" s="133">
        <v>2</v>
      </c>
      <c r="BL9" s="133">
        <v>1</v>
      </c>
      <c r="BM9" s="133">
        <v>2</v>
      </c>
      <c r="BN9" s="133">
        <v>0</v>
      </c>
      <c r="BO9" s="133">
        <v>2</v>
      </c>
      <c r="BP9" s="133">
        <v>1</v>
      </c>
      <c r="BQ9" s="133">
        <v>1</v>
      </c>
      <c r="BR9" s="133">
        <v>0</v>
      </c>
      <c r="BS9" s="133">
        <v>3</v>
      </c>
      <c r="BT9" s="133">
        <v>1</v>
      </c>
      <c r="BU9" s="133">
        <v>0</v>
      </c>
      <c r="BV9" s="133">
        <v>0</v>
      </c>
      <c r="BW9" s="133">
        <v>1</v>
      </c>
      <c r="BX9" s="133">
        <v>1</v>
      </c>
      <c r="BY9" s="133">
        <v>2</v>
      </c>
      <c r="BZ9" s="133">
        <v>2</v>
      </c>
      <c r="CA9" s="133">
        <v>3</v>
      </c>
      <c r="CB9" s="133">
        <v>2</v>
      </c>
      <c r="CC9" s="133">
        <v>2</v>
      </c>
      <c r="CD9" s="133">
        <v>2</v>
      </c>
      <c r="CE9" s="133">
        <v>1</v>
      </c>
      <c r="CF9" s="133">
        <v>2</v>
      </c>
      <c r="CG9" s="133">
        <v>0</v>
      </c>
      <c r="CH9" s="133">
        <v>1</v>
      </c>
      <c r="CI9" s="133">
        <v>1</v>
      </c>
      <c r="CJ9" s="133">
        <v>3</v>
      </c>
      <c r="CK9" s="133">
        <v>2</v>
      </c>
      <c r="CL9" s="133">
        <v>0</v>
      </c>
      <c r="CM9" s="133">
        <v>1</v>
      </c>
      <c r="CN9" s="133">
        <v>0</v>
      </c>
      <c r="CO9" s="133">
        <v>0</v>
      </c>
      <c r="CP9" s="133">
        <v>0</v>
      </c>
      <c r="CQ9" s="133">
        <v>1</v>
      </c>
      <c r="CR9" s="133">
        <v>2</v>
      </c>
      <c r="CS9" s="133">
        <v>1</v>
      </c>
      <c r="CT9" s="133">
        <v>3</v>
      </c>
      <c r="CU9" s="133">
        <v>0</v>
      </c>
      <c r="CV9" s="133">
        <v>1</v>
      </c>
      <c r="CW9" s="133">
        <v>2</v>
      </c>
      <c r="CX9" s="133">
        <v>1</v>
      </c>
      <c r="CY9" s="133">
        <v>2</v>
      </c>
      <c r="CZ9" s="133">
        <v>3</v>
      </c>
      <c r="DA9" s="133">
        <v>1</v>
      </c>
      <c r="DB9" s="133">
        <v>1</v>
      </c>
      <c r="DC9" s="133">
        <v>2</v>
      </c>
      <c r="DD9" s="133">
        <v>1</v>
      </c>
      <c r="DE9" s="133">
        <v>2</v>
      </c>
      <c r="DF9" s="133">
        <v>1</v>
      </c>
      <c r="DG9" s="133">
        <v>1</v>
      </c>
      <c r="DH9" s="133">
        <v>2</v>
      </c>
      <c r="DI9" s="133">
        <v>1</v>
      </c>
      <c r="DJ9" s="133">
        <v>2</v>
      </c>
      <c r="DK9" s="133">
        <v>2</v>
      </c>
      <c r="DL9" s="133">
        <v>1</v>
      </c>
      <c r="DM9" s="133">
        <v>1</v>
      </c>
      <c r="DN9" s="133">
        <v>1</v>
      </c>
      <c r="DO9" s="133">
        <v>3</v>
      </c>
      <c r="DP9" s="131" t="s">
        <v>361</v>
      </c>
      <c r="DQ9" s="131" t="s">
        <v>362</v>
      </c>
      <c r="DR9" s="131" t="s">
        <v>2309</v>
      </c>
      <c r="DS9" s="133">
        <v>6</v>
      </c>
      <c r="DT9" s="131" t="s">
        <v>69</v>
      </c>
      <c r="DU9" s="131" t="s">
        <v>69</v>
      </c>
      <c r="DV9" s="131" t="s">
        <v>103</v>
      </c>
      <c r="DW9" s="131" t="s">
        <v>26</v>
      </c>
      <c r="DX9" s="131" t="s">
        <v>26</v>
      </c>
      <c r="DY9" s="131" t="s">
        <v>103</v>
      </c>
      <c r="DZ9" s="131" t="s">
        <v>69</v>
      </c>
      <c r="EA9" s="131" t="s">
        <v>26</v>
      </c>
      <c r="EB9" s="131" t="s">
        <v>69</v>
      </c>
      <c r="EC9" s="131" t="s">
        <v>2310</v>
      </c>
      <c r="ED9" s="131" t="s">
        <v>26</v>
      </c>
      <c r="EE9" s="131" t="s">
        <v>26</v>
      </c>
      <c r="EF9" s="131" t="s">
        <v>24</v>
      </c>
      <c r="EG9" s="131" t="s">
        <v>100</v>
      </c>
      <c r="EH9" s="133">
        <v>60</v>
      </c>
      <c r="EI9" s="131" t="s">
        <v>7</v>
      </c>
      <c r="EJ9" s="131" t="s">
        <v>7</v>
      </c>
      <c r="EK9" s="131"/>
      <c r="EL9" s="131" t="s">
        <v>60</v>
      </c>
      <c r="EM9" s="131" t="s">
        <v>21</v>
      </c>
      <c r="EN9" s="133">
        <v>4</v>
      </c>
      <c r="EO9" s="133">
        <v>3</v>
      </c>
      <c r="EP9" s="133">
        <v>2</v>
      </c>
      <c r="EQ9" s="133">
        <v>1</v>
      </c>
      <c r="ER9" s="131" t="s">
        <v>1346</v>
      </c>
      <c r="ES9" s="131" t="s">
        <v>19</v>
      </c>
      <c r="ET9" s="131" t="s">
        <v>16</v>
      </c>
      <c r="EU9" s="131" t="s">
        <v>20</v>
      </c>
      <c r="EV9" s="131" t="s">
        <v>18</v>
      </c>
      <c r="EW9" s="133">
        <v>2</v>
      </c>
      <c r="EX9" s="133">
        <v>1</v>
      </c>
      <c r="EY9" s="133">
        <v>1</v>
      </c>
      <c r="EZ9" s="133">
        <v>2</v>
      </c>
      <c r="FA9" s="131" t="s">
        <v>2311</v>
      </c>
      <c r="FB9" s="131" t="s">
        <v>427</v>
      </c>
      <c r="FC9" s="131" t="s">
        <v>9</v>
      </c>
      <c r="FD9" s="131" t="s">
        <v>58</v>
      </c>
      <c r="FE9" s="131" t="s">
        <v>58</v>
      </c>
      <c r="FF9" s="131" t="s">
        <v>9</v>
      </c>
      <c r="FG9" s="131" t="s">
        <v>7</v>
      </c>
      <c r="FH9" s="131" t="s">
        <v>7</v>
      </c>
      <c r="FI9" s="131" t="s">
        <v>12</v>
      </c>
      <c r="FJ9" s="131" t="s">
        <v>11</v>
      </c>
      <c r="FK9" s="131" t="s">
        <v>7</v>
      </c>
      <c r="FL9" s="131" t="s">
        <v>7</v>
      </c>
      <c r="FM9" s="131"/>
      <c r="FN9" s="131" t="s">
        <v>2312</v>
      </c>
      <c r="FO9" s="131" t="s">
        <v>9</v>
      </c>
      <c r="FP9" s="131" t="s">
        <v>7</v>
      </c>
      <c r="FQ9" s="131" t="s">
        <v>9</v>
      </c>
      <c r="FR9" s="131" t="s">
        <v>8</v>
      </c>
      <c r="FS9" s="131" t="s">
        <v>7</v>
      </c>
      <c r="FT9" s="131" t="s">
        <v>7</v>
      </c>
      <c r="FU9" s="131"/>
      <c r="FV9" s="131"/>
      <c r="FW9" s="131"/>
      <c r="FX9" s="131" t="s">
        <v>90</v>
      </c>
      <c r="FY9" s="131"/>
      <c r="FZ9" s="131"/>
      <c r="GA9" s="131"/>
      <c r="GB9" s="131"/>
      <c r="GC9" s="131"/>
      <c r="GD9" s="133">
        <v>4</v>
      </c>
      <c r="GE9" s="131"/>
      <c r="GF9" s="131"/>
      <c r="GG9" s="131" t="s">
        <v>5</v>
      </c>
      <c r="GH9" s="131"/>
      <c r="GI9" s="131"/>
      <c r="GJ9" s="131"/>
      <c r="GK9" s="131"/>
      <c r="GL9" s="131"/>
      <c r="GM9" s="131"/>
      <c r="GN9" s="131"/>
      <c r="GO9" s="131" t="s">
        <v>4</v>
      </c>
      <c r="GP9" s="131"/>
      <c r="GQ9" s="131"/>
      <c r="GR9" s="131"/>
      <c r="GS9" s="131" t="s">
        <v>336</v>
      </c>
      <c r="GT9" s="131"/>
      <c r="GU9" s="131" t="s">
        <v>356</v>
      </c>
      <c r="GV9" s="131" t="s">
        <v>355</v>
      </c>
      <c r="GW9" s="131" t="s">
        <v>1</v>
      </c>
      <c r="GX9" s="131"/>
      <c r="GY9" s="131"/>
      <c r="GZ9" s="131"/>
      <c r="HA9" s="131"/>
      <c r="HB9" s="131"/>
      <c r="HC9" s="131"/>
      <c r="HD9" s="131"/>
      <c r="HE9" s="131"/>
      <c r="HF9" s="131"/>
      <c r="HG9" s="131"/>
      <c r="HH9" s="131"/>
      <c r="HI9" s="131"/>
      <c r="HJ9" s="131"/>
      <c r="HK9" s="131"/>
      <c r="HL9" s="131"/>
      <c r="HM9">
        <f t="shared" si="0"/>
        <v>30</v>
      </c>
      <c r="HN9">
        <f t="shared" si="1"/>
        <v>9</v>
      </c>
      <c r="HO9">
        <f t="shared" si="2"/>
        <v>8</v>
      </c>
      <c r="HP9" s="1">
        <f t="shared" si="3"/>
        <v>4</v>
      </c>
      <c r="HQ9" s="1">
        <f t="shared" si="4"/>
        <v>11</v>
      </c>
      <c r="HR9" s="1">
        <f t="shared" si="5"/>
        <v>6</v>
      </c>
      <c r="HS9" s="1">
        <f t="shared" si="6"/>
        <v>8</v>
      </c>
      <c r="HT9" s="1">
        <f t="shared" si="7"/>
        <v>55</v>
      </c>
      <c r="HU9" s="1">
        <f t="shared" si="8"/>
        <v>1660</v>
      </c>
      <c r="HV9">
        <v>1</v>
      </c>
      <c r="HW9">
        <v>2</v>
      </c>
      <c r="HX9">
        <v>2</v>
      </c>
      <c r="HY9">
        <v>1</v>
      </c>
      <c r="HZ9">
        <v>1</v>
      </c>
      <c r="IA9">
        <v>0</v>
      </c>
      <c r="IB9">
        <v>1</v>
      </c>
      <c r="IC9">
        <v>8</v>
      </c>
    </row>
    <row r="10" spans="1:237" ht="15" thickBot="1" x14ac:dyDescent="0.4">
      <c r="A10" s="132">
        <v>44158.645555555559</v>
      </c>
      <c r="B10" s="131" t="s">
        <v>2575</v>
      </c>
      <c r="C10" s="2"/>
      <c r="D10" s="131"/>
      <c r="E10" s="131" t="s">
        <v>1831</v>
      </c>
      <c r="F10" s="131" t="s">
        <v>1826</v>
      </c>
      <c r="G10" s="131" t="s">
        <v>1831</v>
      </c>
      <c r="H10" s="131" t="s">
        <v>1826</v>
      </c>
      <c r="I10" s="131" t="s">
        <v>9</v>
      </c>
      <c r="J10" s="131" t="s">
        <v>9</v>
      </c>
      <c r="K10" s="131" t="s">
        <v>2358</v>
      </c>
      <c r="L10" s="131" t="s">
        <v>9</v>
      </c>
      <c r="M10" s="131" t="s">
        <v>43</v>
      </c>
      <c r="N10" s="131" t="s">
        <v>7</v>
      </c>
      <c r="O10" s="131"/>
      <c r="P10" s="131"/>
      <c r="Q10" s="131" t="s">
        <v>20</v>
      </c>
      <c r="R10" s="131" t="s">
        <v>40</v>
      </c>
      <c r="S10" s="133">
        <v>1</v>
      </c>
      <c r="T10" s="131" t="s">
        <v>20</v>
      </c>
      <c r="U10" s="131" t="s">
        <v>20</v>
      </c>
      <c r="V10" s="131" t="s">
        <v>134</v>
      </c>
      <c r="W10" s="133">
        <v>1</v>
      </c>
      <c r="X10" s="131" t="s">
        <v>20</v>
      </c>
      <c r="Y10" s="131" t="s">
        <v>20</v>
      </c>
      <c r="Z10" s="131" t="s">
        <v>38</v>
      </c>
      <c r="AA10" s="131" t="s">
        <v>7</v>
      </c>
      <c r="AB10" s="131"/>
      <c r="AC10" s="131" t="s">
        <v>7</v>
      </c>
      <c r="AD10" s="131"/>
      <c r="AE10" s="131" t="s">
        <v>7</v>
      </c>
      <c r="AF10" s="131" t="s">
        <v>20</v>
      </c>
      <c r="AG10" s="131"/>
      <c r="AH10" s="131" t="s">
        <v>9</v>
      </c>
      <c r="AI10" s="131" t="s">
        <v>2359</v>
      </c>
      <c r="AJ10" s="133">
        <v>0</v>
      </c>
      <c r="AK10" s="131">
        <v>0</v>
      </c>
      <c r="AL10" s="133">
        <v>0</v>
      </c>
      <c r="AM10" s="131">
        <v>0</v>
      </c>
      <c r="AN10" s="133">
        <v>3</v>
      </c>
      <c r="AO10" s="131">
        <v>10</v>
      </c>
      <c r="AP10" s="131">
        <v>720</v>
      </c>
      <c r="AQ10" s="133">
        <v>1</v>
      </c>
      <c r="AR10" s="133">
        <v>2</v>
      </c>
      <c r="AS10" s="133">
        <v>4</v>
      </c>
      <c r="AT10" s="133">
        <v>4</v>
      </c>
      <c r="AU10" s="133">
        <v>1</v>
      </c>
      <c r="AV10" s="133">
        <v>2</v>
      </c>
      <c r="AW10" s="133">
        <v>4</v>
      </c>
      <c r="AX10" s="133">
        <v>1</v>
      </c>
      <c r="AY10" s="133">
        <v>3</v>
      </c>
      <c r="AZ10" s="133">
        <v>1</v>
      </c>
      <c r="BA10" s="133">
        <v>2</v>
      </c>
      <c r="BB10" s="133">
        <v>3</v>
      </c>
      <c r="BC10" s="133">
        <v>3</v>
      </c>
      <c r="BD10" s="133">
        <v>3</v>
      </c>
      <c r="BE10" s="133">
        <v>1</v>
      </c>
      <c r="BF10" s="133">
        <v>1</v>
      </c>
      <c r="BG10" s="133">
        <v>4</v>
      </c>
      <c r="BH10" s="133">
        <v>2</v>
      </c>
      <c r="BI10" s="133">
        <v>1</v>
      </c>
      <c r="BJ10" s="133">
        <v>1</v>
      </c>
      <c r="BK10" s="133">
        <v>3</v>
      </c>
      <c r="BL10" s="133">
        <v>1</v>
      </c>
      <c r="BM10" s="133">
        <v>3</v>
      </c>
      <c r="BN10" s="133">
        <v>2</v>
      </c>
      <c r="BO10" s="133">
        <v>0</v>
      </c>
      <c r="BP10" s="133">
        <v>2</v>
      </c>
      <c r="BQ10" s="133">
        <v>1</v>
      </c>
      <c r="BR10" s="133">
        <v>3</v>
      </c>
      <c r="BS10" s="133">
        <v>1</v>
      </c>
      <c r="BT10" s="133">
        <v>3</v>
      </c>
      <c r="BU10" s="133">
        <v>2</v>
      </c>
      <c r="BV10" s="133">
        <v>4</v>
      </c>
      <c r="BW10" s="133">
        <v>1</v>
      </c>
      <c r="BX10" s="133">
        <v>4</v>
      </c>
      <c r="BY10" s="133">
        <v>3</v>
      </c>
      <c r="BZ10" s="133">
        <v>1</v>
      </c>
      <c r="CA10" s="133">
        <v>3</v>
      </c>
      <c r="CB10" s="133">
        <v>4</v>
      </c>
      <c r="CC10" s="133">
        <v>2</v>
      </c>
      <c r="CD10" s="133">
        <v>3</v>
      </c>
      <c r="CE10" s="133">
        <v>1</v>
      </c>
      <c r="CF10" s="133">
        <v>3</v>
      </c>
      <c r="CG10" s="133">
        <v>2</v>
      </c>
      <c r="CH10" s="133">
        <v>1</v>
      </c>
      <c r="CI10" s="133">
        <v>1</v>
      </c>
      <c r="CJ10" s="133">
        <v>4</v>
      </c>
      <c r="CK10" s="133">
        <v>4</v>
      </c>
      <c r="CL10" s="133">
        <v>3</v>
      </c>
      <c r="CM10" s="133">
        <v>4</v>
      </c>
      <c r="CN10" s="133">
        <v>2</v>
      </c>
      <c r="CO10" s="133">
        <v>1</v>
      </c>
      <c r="CP10" s="133">
        <v>0</v>
      </c>
      <c r="CQ10" s="133">
        <v>3</v>
      </c>
      <c r="CR10" s="133">
        <v>4</v>
      </c>
      <c r="CS10" s="133">
        <v>0</v>
      </c>
      <c r="CT10" s="133">
        <v>3</v>
      </c>
      <c r="CU10" s="133">
        <v>3</v>
      </c>
      <c r="CV10" s="133">
        <v>3</v>
      </c>
      <c r="CW10" s="133">
        <v>4</v>
      </c>
      <c r="CX10" s="133">
        <v>4</v>
      </c>
      <c r="CY10" s="133">
        <v>4</v>
      </c>
      <c r="CZ10" s="133">
        <v>4</v>
      </c>
      <c r="DA10" s="133">
        <v>3</v>
      </c>
      <c r="DB10" s="133">
        <v>4</v>
      </c>
      <c r="DC10" s="133">
        <v>3</v>
      </c>
      <c r="DD10" s="133">
        <v>4</v>
      </c>
      <c r="DE10" s="133">
        <v>3</v>
      </c>
      <c r="DF10" s="133">
        <v>4</v>
      </c>
      <c r="DG10" s="133">
        <v>4</v>
      </c>
      <c r="DH10" s="133">
        <v>4</v>
      </c>
      <c r="DI10" s="133">
        <v>3</v>
      </c>
      <c r="DJ10" s="133">
        <v>3</v>
      </c>
      <c r="DK10" s="133">
        <v>4</v>
      </c>
      <c r="DL10" s="133">
        <v>4</v>
      </c>
      <c r="DM10" s="133">
        <v>4</v>
      </c>
      <c r="DN10" s="133">
        <v>3</v>
      </c>
      <c r="DO10" s="133">
        <v>4</v>
      </c>
      <c r="DP10" s="135">
        <v>0.875</v>
      </c>
      <c r="DQ10" s="133">
        <v>45</v>
      </c>
      <c r="DR10" s="135">
        <v>0.24305555555555555</v>
      </c>
      <c r="DS10" s="133">
        <v>8</v>
      </c>
      <c r="DT10" s="131" t="s">
        <v>69</v>
      </c>
      <c r="DU10" s="131" t="s">
        <v>103</v>
      </c>
      <c r="DV10" s="131" t="s">
        <v>68</v>
      </c>
      <c r="DW10" s="131" t="s">
        <v>103</v>
      </c>
      <c r="DX10" s="131" t="s">
        <v>69</v>
      </c>
      <c r="DY10" s="131" t="s">
        <v>26</v>
      </c>
      <c r="DZ10" s="131" t="s">
        <v>69</v>
      </c>
      <c r="EA10" s="131" t="s">
        <v>69</v>
      </c>
      <c r="EB10" s="131" t="s">
        <v>68</v>
      </c>
      <c r="EC10" s="131" t="s">
        <v>102</v>
      </c>
      <c r="ED10" s="131" t="s">
        <v>201</v>
      </c>
      <c r="EE10" s="131" t="s">
        <v>26</v>
      </c>
      <c r="EF10" s="131" t="s">
        <v>124</v>
      </c>
      <c r="EG10" s="131" t="s">
        <v>65</v>
      </c>
      <c r="EH10" s="133">
        <v>10</v>
      </c>
      <c r="EI10" s="131" t="s">
        <v>9</v>
      </c>
      <c r="EJ10" s="131" t="s">
        <v>9</v>
      </c>
      <c r="EK10" s="131"/>
      <c r="EL10" s="131" t="s">
        <v>21</v>
      </c>
      <c r="EM10" s="131" t="s">
        <v>21</v>
      </c>
      <c r="EN10" s="133">
        <v>5</v>
      </c>
      <c r="EO10" s="133">
        <v>3</v>
      </c>
      <c r="EP10" s="133">
        <v>4</v>
      </c>
      <c r="EQ10" s="133">
        <v>3</v>
      </c>
      <c r="ER10" s="131" t="s">
        <v>16</v>
      </c>
      <c r="ES10" s="131" t="s">
        <v>19</v>
      </c>
      <c r="ET10" s="131" t="s">
        <v>1346</v>
      </c>
      <c r="EU10" s="131" t="s">
        <v>18</v>
      </c>
      <c r="EV10" s="131" t="s">
        <v>20</v>
      </c>
      <c r="EW10" s="133">
        <v>3</v>
      </c>
      <c r="EX10" s="133">
        <v>3</v>
      </c>
      <c r="EY10" s="133">
        <v>3</v>
      </c>
      <c r="EZ10" s="133">
        <v>5</v>
      </c>
      <c r="FA10" s="131" t="s">
        <v>2360</v>
      </c>
      <c r="FB10" s="131" t="s">
        <v>14</v>
      </c>
      <c r="FC10" s="131" t="s">
        <v>7</v>
      </c>
      <c r="FD10" s="131" t="s">
        <v>233</v>
      </c>
      <c r="FE10" s="131" t="s">
        <v>551</v>
      </c>
      <c r="FF10" s="131" t="s">
        <v>13</v>
      </c>
      <c r="FG10" s="131" t="s">
        <v>7</v>
      </c>
      <c r="FH10" s="131" t="s">
        <v>7</v>
      </c>
      <c r="FI10" s="131" t="s">
        <v>12</v>
      </c>
      <c r="FJ10" s="131" t="s">
        <v>11</v>
      </c>
      <c r="FK10" s="131" t="s">
        <v>7</v>
      </c>
      <c r="FL10" s="131" t="s">
        <v>7</v>
      </c>
      <c r="FM10" s="131"/>
      <c r="FN10" s="131" t="s">
        <v>876</v>
      </c>
      <c r="FO10" s="131" t="s">
        <v>9</v>
      </c>
      <c r="FP10" s="131" t="s">
        <v>9</v>
      </c>
      <c r="FQ10" s="131" t="s">
        <v>9</v>
      </c>
      <c r="FR10" s="131" t="s">
        <v>8</v>
      </c>
      <c r="FS10" s="131" t="s">
        <v>9</v>
      </c>
      <c r="FT10" s="131" t="s">
        <v>7</v>
      </c>
      <c r="FU10" s="131"/>
      <c r="FV10" s="131"/>
      <c r="FW10" s="131" t="s">
        <v>7</v>
      </c>
      <c r="FX10" s="131" t="s">
        <v>6</v>
      </c>
      <c r="FY10" s="131"/>
      <c r="FZ10" s="131"/>
      <c r="GA10" s="131"/>
      <c r="GB10" s="131"/>
      <c r="GC10" s="133">
        <v>1</v>
      </c>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c r="GZ10" s="131"/>
      <c r="HA10" s="131"/>
      <c r="HB10" s="131"/>
      <c r="HC10" s="131"/>
      <c r="HD10" s="131"/>
      <c r="HE10" s="131" t="s">
        <v>158</v>
      </c>
      <c r="HF10" s="131" t="s">
        <v>157</v>
      </c>
      <c r="HG10" s="131" t="s">
        <v>1</v>
      </c>
      <c r="HH10" s="131"/>
      <c r="HI10" s="131" t="s">
        <v>1</v>
      </c>
      <c r="HJ10" s="131"/>
      <c r="HK10" s="131"/>
      <c r="HL10" s="131"/>
      <c r="HM10">
        <f t="shared" si="0"/>
        <v>70</v>
      </c>
      <c r="HN10">
        <f t="shared" si="1"/>
        <v>14</v>
      </c>
      <c r="HO10">
        <f t="shared" si="2"/>
        <v>3</v>
      </c>
      <c r="HP10" s="1">
        <f t="shared" si="3"/>
        <v>24</v>
      </c>
      <c r="HQ10" s="1">
        <f t="shared" si="4"/>
        <v>17</v>
      </c>
      <c r="HR10" s="1">
        <f t="shared" si="5"/>
        <v>9</v>
      </c>
      <c r="HS10" s="1">
        <f t="shared" si="6"/>
        <v>18</v>
      </c>
      <c r="HT10" s="1">
        <f t="shared" si="7"/>
        <v>70</v>
      </c>
      <c r="HU10" s="1">
        <f t="shared" si="8"/>
        <v>75</v>
      </c>
      <c r="HV10">
        <v>2</v>
      </c>
      <c r="HW10">
        <v>2</v>
      </c>
      <c r="HX10">
        <v>0</v>
      </c>
      <c r="HY10">
        <v>0</v>
      </c>
      <c r="HZ10">
        <v>2</v>
      </c>
      <c r="IA10">
        <v>3</v>
      </c>
      <c r="IB10">
        <v>2</v>
      </c>
      <c r="IC10">
        <v>11</v>
      </c>
    </row>
    <row r="11" spans="1:237" ht="15" thickBot="1" x14ac:dyDescent="0.4">
      <c r="A11" s="132">
        <v>44151.507939814815</v>
      </c>
      <c r="B11" s="131" t="s">
        <v>2576</v>
      </c>
      <c r="C11" s="2"/>
      <c r="D11" s="131"/>
      <c r="E11" s="131" t="s">
        <v>50</v>
      </c>
      <c r="F11" s="131" t="s">
        <v>1824</v>
      </c>
      <c r="G11" s="131" t="s">
        <v>50</v>
      </c>
      <c r="H11" s="131" t="s">
        <v>1824</v>
      </c>
      <c r="I11" s="131" t="s">
        <v>9</v>
      </c>
      <c r="J11" s="131" t="s">
        <v>7</v>
      </c>
      <c r="K11" s="131"/>
      <c r="L11" s="131" t="s">
        <v>7</v>
      </c>
      <c r="M11" s="131"/>
      <c r="N11" s="131" t="s">
        <v>7</v>
      </c>
      <c r="O11" s="131"/>
      <c r="P11" s="131"/>
      <c r="Q11" s="131" t="s">
        <v>20</v>
      </c>
      <c r="R11" s="131" t="s">
        <v>40</v>
      </c>
      <c r="S11" s="131" t="s">
        <v>20</v>
      </c>
      <c r="T11" s="131" t="s">
        <v>20</v>
      </c>
      <c r="U11" s="131" t="s">
        <v>20</v>
      </c>
      <c r="V11" s="131" t="s">
        <v>80</v>
      </c>
      <c r="W11" s="131" t="s">
        <v>20</v>
      </c>
      <c r="X11" s="133">
        <v>1</v>
      </c>
      <c r="Y11" s="131" t="s">
        <v>20</v>
      </c>
      <c r="Z11" s="131" t="s">
        <v>38</v>
      </c>
      <c r="AA11" s="131" t="s">
        <v>7</v>
      </c>
      <c r="AB11" s="131"/>
      <c r="AC11" s="131" t="s">
        <v>7</v>
      </c>
      <c r="AD11" s="131"/>
      <c r="AE11" s="131" t="s">
        <v>9</v>
      </c>
      <c r="AF11" s="131" t="s">
        <v>112</v>
      </c>
      <c r="AG11" s="131" t="s">
        <v>34</v>
      </c>
      <c r="AH11" s="131" t="s">
        <v>7</v>
      </c>
      <c r="AI11" s="131"/>
      <c r="AJ11" s="133">
        <v>2</v>
      </c>
      <c r="AK11" s="131">
        <v>150</v>
      </c>
      <c r="AL11" s="133">
        <v>0</v>
      </c>
      <c r="AM11" s="133">
        <v>0</v>
      </c>
      <c r="AN11" s="133">
        <v>7</v>
      </c>
      <c r="AO11" s="131">
        <v>30</v>
      </c>
      <c r="AP11" s="133">
        <v>480</v>
      </c>
      <c r="AQ11" s="133">
        <v>4</v>
      </c>
      <c r="AR11" s="133">
        <v>2</v>
      </c>
      <c r="AS11" s="133">
        <v>2</v>
      </c>
      <c r="AT11" s="133">
        <v>1</v>
      </c>
      <c r="AU11" s="133">
        <v>3</v>
      </c>
      <c r="AV11" s="133">
        <v>1</v>
      </c>
      <c r="AW11" s="133">
        <v>2</v>
      </c>
      <c r="AX11" s="133">
        <v>3</v>
      </c>
      <c r="AY11" s="133">
        <v>1</v>
      </c>
      <c r="AZ11" s="133">
        <v>3</v>
      </c>
      <c r="BA11" s="133">
        <v>4</v>
      </c>
      <c r="BB11" s="133">
        <v>1</v>
      </c>
      <c r="BC11" s="133">
        <v>1</v>
      </c>
      <c r="BD11" s="133">
        <v>1</v>
      </c>
      <c r="BE11" s="133">
        <v>3</v>
      </c>
      <c r="BF11" s="133">
        <v>2</v>
      </c>
      <c r="BG11" s="133">
        <v>2</v>
      </c>
      <c r="BH11" s="133">
        <v>1</v>
      </c>
      <c r="BI11" s="133">
        <v>3</v>
      </c>
      <c r="BJ11" s="133">
        <v>2</v>
      </c>
      <c r="BK11" s="133">
        <v>1</v>
      </c>
      <c r="BL11" s="133">
        <v>1</v>
      </c>
      <c r="BM11" s="133">
        <v>1</v>
      </c>
      <c r="BN11" s="133">
        <v>0</v>
      </c>
      <c r="BO11" s="133">
        <v>2</v>
      </c>
      <c r="BP11" s="133">
        <v>0</v>
      </c>
      <c r="BQ11" s="133">
        <v>1</v>
      </c>
      <c r="BR11" s="133">
        <v>1</v>
      </c>
      <c r="BS11" s="133">
        <v>3</v>
      </c>
      <c r="BT11" s="133">
        <v>0</v>
      </c>
      <c r="BU11" s="133">
        <v>1</v>
      </c>
      <c r="BV11" s="133">
        <v>0</v>
      </c>
      <c r="BW11" s="133">
        <v>2</v>
      </c>
      <c r="BX11" s="133">
        <v>0</v>
      </c>
      <c r="BY11" s="133">
        <v>0</v>
      </c>
      <c r="BZ11" s="133">
        <v>0</v>
      </c>
      <c r="CA11" s="133">
        <v>0</v>
      </c>
      <c r="CB11" s="133">
        <v>2</v>
      </c>
      <c r="CC11" s="133">
        <v>1</v>
      </c>
      <c r="CD11" s="133">
        <v>0</v>
      </c>
      <c r="CE11" s="133">
        <v>0</v>
      </c>
      <c r="CF11" s="133">
        <v>0</v>
      </c>
      <c r="CG11" s="133">
        <v>0</v>
      </c>
      <c r="CH11" s="133">
        <v>1</v>
      </c>
      <c r="CI11" s="133">
        <v>0</v>
      </c>
      <c r="CJ11" s="133">
        <v>1</v>
      </c>
      <c r="CK11" s="133">
        <v>0</v>
      </c>
      <c r="CL11" s="133">
        <v>0</v>
      </c>
      <c r="CM11" s="133">
        <v>0</v>
      </c>
      <c r="CN11" s="133">
        <v>0</v>
      </c>
      <c r="CO11" s="133">
        <v>0</v>
      </c>
      <c r="CP11" s="133">
        <v>2</v>
      </c>
      <c r="CQ11" s="133">
        <v>0</v>
      </c>
      <c r="CR11" s="133">
        <v>0</v>
      </c>
      <c r="CS11" s="133">
        <v>2</v>
      </c>
      <c r="CT11" s="133">
        <v>2</v>
      </c>
      <c r="CU11" s="133">
        <v>1</v>
      </c>
      <c r="CV11" s="133">
        <v>3</v>
      </c>
      <c r="CW11" s="133">
        <v>4</v>
      </c>
      <c r="CX11" s="133">
        <v>1</v>
      </c>
      <c r="CY11" s="133">
        <v>4</v>
      </c>
      <c r="CZ11" s="133">
        <v>4</v>
      </c>
      <c r="DA11" s="133">
        <v>3</v>
      </c>
      <c r="DB11" s="133">
        <v>4</v>
      </c>
      <c r="DC11" s="133">
        <v>4</v>
      </c>
      <c r="DD11" s="133">
        <v>4</v>
      </c>
      <c r="DE11" s="133">
        <v>4</v>
      </c>
      <c r="DF11" s="133">
        <v>4</v>
      </c>
      <c r="DG11" s="133">
        <v>2</v>
      </c>
      <c r="DH11" s="133">
        <v>4</v>
      </c>
      <c r="DI11" s="133">
        <v>2</v>
      </c>
      <c r="DJ11" s="133">
        <v>4</v>
      </c>
      <c r="DK11" s="133">
        <v>4</v>
      </c>
      <c r="DL11" s="133">
        <v>2</v>
      </c>
      <c r="DM11" s="133">
        <v>4</v>
      </c>
      <c r="DN11" s="133">
        <v>3</v>
      </c>
      <c r="DO11" s="133">
        <v>4</v>
      </c>
      <c r="DP11" s="131" t="s">
        <v>2289</v>
      </c>
      <c r="DQ11" s="133">
        <v>10</v>
      </c>
      <c r="DR11" s="131" t="s">
        <v>833</v>
      </c>
      <c r="DS11" s="133">
        <v>8</v>
      </c>
      <c r="DT11" s="131" t="s">
        <v>103</v>
      </c>
      <c r="DU11" s="131" t="s">
        <v>26</v>
      </c>
      <c r="DV11" s="131" t="s">
        <v>103</v>
      </c>
      <c r="DW11" s="131" t="s">
        <v>26</v>
      </c>
      <c r="DX11" s="131" t="s">
        <v>26</v>
      </c>
      <c r="DY11" s="131" t="s">
        <v>26</v>
      </c>
      <c r="DZ11" s="131" t="s">
        <v>26</v>
      </c>
      <c r="EA11" s="131" t="s">
        <v>26</v>
      </c>
      <c r="EB11" s="131" t="s">
        <v>26</v>
      </c>
      <c r="EC11" s="131" t="s">
        <v>102</v>
      </c>
      <c r="ED11" s="131" t="s">
        <v>26</v>
      </c>
      <c r="EE11" s="131" t="s">
        <v>26</v>
      </c>
      <c r="EF11" s="131" t="s">
        <v>101</v>
      </c>
      <c r="EG11" s="131" t="s">
        <v>100</v>
      </c>
      <c r="EH11" s="133">
        <v>90</v>
      </c>
      <c r="EI11" s="131" t="s">
        <v>7</v>
      </c>
      <c r="EJ11" s="131" t="s">
        <v>7</v>
      </c>
      <c r="EK11" s="131"/>
      <c r="EL11" s="131" t="s">
        <v>96</v>
      </c>
      <c r="EM11" s="131" t="s">
        <v>60</v>
      </c>
      <c r="EN11" s="133">
        <v>5</v>
      </c>
      <c r="EO11" s="133">
        <v>1</v>
      </c>
      <c r="EP11" s="133">
        <v>1</v>
      </c>
      <c r="EQ11" s="133">
        <v>3</v>
      </c>
      <c r="ER11" s="131" t="s">
        <v>1346</v>
      </c>
      <c r="ES11" s="131" t="s">
        <v>18</v>
      </c>
      <c r="ET11" s="131" t="s">
        <v>20</v>
      </c>
      <c r="EU11" s="131" t="s">
        <v>20</v>
      </c>
      <c r="EV11" s="131" t="s">
        <v>20</v>
      </c>
      <c r="EW11" s="133">
        <v>1</v>
      </c>
      <c r="EX11" s="133">
        <v>1</v>
      </c>
      <c r="EY11" s="133">
        <v>3</v>
      </c>
      <c r="EZ11" s="133">
        <v>2</v>
      </c>
      <c r="FA11" s="131" t="s">
        <v>2187</v>
      </c>
      <c r="FB11" s="131" t="s">
        <v>14</v>
      </c>
      <c r="FC11" s="131" t="s">
        <v>7</v>
      </c>
      <c r="FD11" s="131" t="s">
        <v>14</v>
      </c>
      <c r="FE11" s="131" t="s">
        <v>94</v>
      </c>
      <c r="FF11" s="131" t="s">
        <v>7</v>
      </c>
      <c r="FG11" s="131" t="s">
        <v>7</v>
      </c>
      <c r="FH11" s="131" t="s">
        <v>7</v>
      </c>
      <c r="FI11" s="131" t="s">
        <v>12</v>
      </c>
      <c r="FJ11" s="131" t="s">
        <v>57</v>
      </c>
      <c r="FK11" s="131" t="s">
        <v>7</v>
      </c>
      <c r="FL11" s="131" t="s">
        <v>7</v>
      </c>
      <c r="FM11" s="131"/>
      <c r="FN11" s="131" t="s">
        <v>830</v>
      </c>
      <c r="FO11" s="131" t="s">
        <v>7</v>
      </c>
      <c r="FP11" s="131" t="s">
        <v>7</v>
      </c>
      <c r="FQ11" s="131" t="s">
        <v>9</v>
      </c>
      <c r="FR11" s="131" t="s">
        <v>829</v>
      </c>
      <c r="FS11" s="131" t="s">
        <v>9</v>
      </c>
      <c r="FT11" s="131" t="s">
        <v>7</v>
      </c>
      <c r="FU11" s="131"/>
      <c r="FV11" s="131"/>
      <c r="FW11" s="131" t="s">
        <v>7</v>
      </c>
      <c r="FX11" s="131" t="s">
        <v>308</v>
      </c>
      <c r="FY11" s="131"/>
      <c r="FZ11" s="131"/>
      <c r="GA11" s="133">
        <v>10</v>
      </c>
      <c r="GB11" s="131"/>
      <c r="GC11" s="131"/>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t="s">
        <v>141</v>
      </c>
      <c r="HB11" s="131"/>
      <c r="HC11" s="131" t="s">
        <v>293</v>
      </c>
      <c r="HD11" s="131" t="s">
        <v>1</v>
      </c>
      <c r="HE11" s="131" t="s">
        <v>1</v>
      </c>
      <c r="HF11" s="131"/>
      <c r="HG11" s="131"/>
      <c r="HH11" s="131"/>
      <c r="HI11" s="131"/>
      <c r="HJ11" s="131"/>
      <c r="HK11" s="131"/>
      <c r="HL11" s="131"/>
      <c r="HM11">
        <f t="shared" si="0"/>
        <v>65</v>
      </c>
      <c r="HN11">
        <f t="shared" si="1"/>
        <v>2</v>
      </c>
      <c r="HO11">
        <f t="shared" si="2"/>
        <v>12</v>
      </c>
      <c r="HP11" s="1">
        <f t="shared" si="3"/>
        <v>1</v>
      </c>
      <c r="HQ11" s="1">
        <f t="shared" si="4"/>
        <v>1</v>
      </c>
      <c r="HR11" s="1">
        <f t="shared" si="5"/>
        <v>4</v>
      </c>
      <c r="HS11" s="1">
        <f t="shared" si="6"/>
        <v>5</v>
      </c>
      <c r="HT11" s="1">
        <f t="shared" si="7"/>
        <v>34</v>
      </c>
      <c r="HU11" s="1">
        <f t="shared" si="8"/>
        <v>2925</v>
      </c>
      <c r="HV11">
        <v>1</v>
      </c>
      <c r="HW11">
        <v>1</v>
      </c>
      <c r="HX11">
        <v>0</v>
      </c>
      <c r="HY11">
        <v>0</v>
      </c>
      <c r="HZ11">
        <v>1</v>
      </c>
      <c r="IA11">
        <v>0</v>
      </c>
      <c r="IB11">
        <v>1</v>
      </c>
      <c r="IC11">
        <v>4</v>
      </c>
    </row>
    <row r="12" spans="1:237" ht="15" thickBot="1" x14ac:dyDescent="0.4">
      <c r="A12" s="132">
        <v>44152.403692129628</v>
      </c>
      <c r="B12" s="131" t="s">
        <v>2578</v>
      </c>
      <c r="C12" s="2"/>
      <c r="D12" s="131"/>
      <c r="E12" s="131" t="s">
        <v>138</v>
      </c>
      <c r="F12" s="131" t="s">
        <v>1939</v>
      </c>
      <c r="G12" s="131" t="s">
        <v>138</v>
      </c>
      <c r="H12" s="131" t="s">
        <v>1939</v>
      </c>
      <c r="I12" s="131" t="s">
        <v>9</v>
      </c>
      <c r="J12" s="131" t="s">
        <v>7</v>
      </c>
      <c r="K12" s="131"/>
      <c r="L12" s="131" t="s">
        <v>7</v>
      </c>
      <c r="M12" s="131"/>
      <c r="N12" s="131" t="s">
        <v>7</v>
      </c>
      <c r="O12" s="131"/>
      <c r="P12" s="131"/>
      <c r="Q12" s="131" t="s">
        <v>20</v>
      </c>
      <c r="R12" s="131" t="s">
        <v>40</v>
      </c>
      <c r="S12" s="131"/>
      <c r="T12" s="131" t="s">
        <v>20</v>
      </c>
      <c r="U12" s="131" t="s">
        <v>20</v>
      </c>
      <c r="V12" s="131" t="s">
        <v>134</v>
      </c>
      <c r="W12" s="131" t="s">
        <v>20</v>
      </c>
      <c r="X12" s="131" t="s">
        <v>20</v>
      </c>
      <c r="Y12" s="133">
        <v>1</v>
      </c>
      <c r="Z12" s="131" t="s">
        <v>349</v>
      </c>
      <c r="AA12" s="131" t="s">
        <v>9</v>
      </c>
      <c r="AB12" s="131" t="s">
        <v>2327</v>
      </c>
      <c r="AC12" s="131" t="s">
        <v>9</v>
      </c>
      <c r="AD12" s="131" t="s">
        <v>2328</v>
      </c>
      <c r="AE12" s="131" t="s">
        <v>9</v>
      </c>
      <c r="AF12" s="131" t="s">
        <v>132</v>
      </c>
      <c r="AG12" s="131" t="s">
        <v>2329</v>
      </c>
      <c r="AH12" s="131" t="s">
        <v>9</v>
      </c>
      <c r="AI12" s="131" t="s">
        <v>2330</v>
      </c>
      <c r="AJ12" s="133">
        <v>4</v>
      </c>
      <c r="AK12" s="131">
        <v>60</v>
      </c>
      <c r="AL12" s="133">
        <v>2</v>
      </c>
      <c r="AM12" s="131">
        <v>30</v>
      </c>
      <c r="AN12" s="133">
        <v>2</v>
      </c>
      <c r="AO12" s="131">
        <v>10</v>
      </c>
      <c r="AP12" s="131">
        <v>780</v>
      </c>
      <c r="AQ12" s="133">
        <v>4</v>
      </c>
      <c r="AR12" s="133">
        <v>3</v>
      </c>
      <c r="AS12" s="133">
        <v>1</v>
      </c>
      <c r="AT12" s="133">
        <v>1</v>
      </c>
      <c r="AU12" s="133">
        <v>3</v>
      </c>
      <c r="AV12" s="133">
        <v>1</v>
      </c>
      <c r="AW12" s="133">
        <v>2</v>
      </c>
      <c r="AX12" s="133">
        <v>3</v>
      </c>
      <c r="AY12" s="133">
        <v>1</v>
      </c>
      <c r="AZ12" s="133">
        <v>4</v>
      </c>
      <c r="BA12" s="133">
        <v>4</v>
      </c>
      <c r="BB12" s="133">
        <v>1</v>
      </c>
      <c r="BC12" s="133">
        <v>1</v>
      </c>
      <c r="BD12" s="133">
        <v>1</v>
      </c>
      <c r="BE12" s="133">
        <v>4</v>
      </c>
      <c r="BF12" s="133">
        <v>4</v>
      </c>
      <c r="BG12" s="133">
        <v>2</v>
      </c>
      <c r="BH12" s="133">
        <v>1</v>
      </c>
      <c r="BI12" s="133">
        <v>4</v>
      </c>
      <c r="BJ12" s="133">
        <v>4</v>
      </c>
      <c r="BK12" s="133">
        <v>0</v>
      </c>
      <c r="BL12" s="133">
        <v>0</v>
      </c>
      <c r="BM12" s="133">
        <v>0</v>
      </c>
      <c r="BN12" s="133">
        <v>0</v>
      </c>
      <c r="BO12" s="133">
        <v>4</v>
      </c>
      <c r="BP12" s="133">
        <v>0</v>
      </c>
      <c r="BQ12" s="133">
        <v>0</v>
      </c>
      <c r="BR12" s="133">
        <v>0</v>
      </c>
      <c r="BS12" s="133">
        <v>3</v>
      </c>
      <c r="BT12" s="133">
        <v>0</v>
      </c>
      <c r="BU12" s="133">
        <v>1</v>
      </c>
      <c r="BV12" s="133">
        <v>0</v>
      </c>
      <c r="BW12" s="133">
        <v>3</v>
      </c>
      <c r="BX12" s="133">
        <v>0</v>
      </c>
      <c r="BY12" s="133">
        <v>0</v>
      </c>
      <c r="BZ12" s="133">
        <v>0</v>
      </c>
      <c r="CA12" s="133">
        <v>0</v>
      </c>
      <c r="CB12" s="133">
        <v>0</v>
      </c>
      <c r="CC12" s="133">
        <v>0</v>
      </c>
      <c r="CD12" s="133">
        <v>0</v>
      </c>
      <c r="CE12" s="133">
        <v>0</v>
      </c>
      <c r="CF12" s="133">
        <v>0</v>
      </c>
      <c r="CG12" s="133">
        <v>0</v>
      </c>
      <c r="CH12" s="133">
        <v>3</v>
      </c>
      <c r="CI12" s="133">
        <v>0</v>
      </c>
      <c r="CJ12" s="133">
        <v>0</v>
      </c>
      <c r="CK12" s="133">
        <v>0</v>
      </c>
      <c r="CL12" s="133">
        <v>0</v>
      </c>
      <c r="CM12" s="133">
        <v>0</v>
      </c>
      <c r="CN12" s="133">
        <v>0</v>
      </c>
      <c r="CO12" s="133">
        <v>0</v>
      </c>
      <c r="CP12" s="133">
        <v>2</v>
      </c>
      <c r="CQ12" s="133">
        <v>0</v>
      </c>
      <c r="CR12" s="133">
        <v>1</v>
      </c>
      <c r="CS12" s="133">
        <v>4</v>
      </c>
      <c r="CT12" s="133">
        <v>1</v>
      </c>
      <c r="CU12" s="133">
        <v>0</v>
      </c>
      <c r="CV12" s="133">
        <v>1</v>
      </c>
      <c r="CW12" s="133">
        <v>1</v>
      </c>
      <c r="CX12" s="133">
        <v>1</v>
      </c>
      <c r="CY12" s="133">
        <v>2</v>
      </c>
      <c r="CZ12" s="133">
        <v>1</v>
      </c>
      <c r="DA12" s="133">
        <v>2</v>
      </c>
      <c r="DB12" s="133">
        <v>1</v>
      </c>
      <c r="DC12" s="133">
        <v>1</v>
      </c>
      <c r="DD12" s="133">
        <v>1</v>
      </c>
      <c r="DE12" s="133">
        <v>1</v>
      </c>
      <c r="DF12" s="133">
        <v>1</v>
      </c>
      <c r="DG12" s="133">
        <v>1</v>
      </c>
      <c r="DH12" s="133">
        <v>2</v>
      </c>
      <c r="DI12" s="133">
        <v>1</v>
      </c>
      <c r="DJ12" s="133">
        <v>2</v>
      </c>
      <c r="DK12" s="133">
        <v>1</v>
      </c>
      <c r="DL12" s="133">
        <v>1</v>
      </c>
      <c r="DM12" s="133">
        <v>1</v>
      </c>
      <c r="DN12" s="133">
        <v>1</v>
      </c>
      <c r="DO12" s="133">
        <v>1</v>
      </c>
      <c r="DP12" s="134">
        <v>0.97916666666666663</v>
      </c>
      <c r="DQ12" s="131" t="s">
        <v>2331</v>
      </c>
      <c r="DR12" s="134">
        <v>0.3125</v>
      </c>
      <c r="DS12" s="133">
        <v>8</v>
      </c>
      <c r="DT12" s="131" t="s">
        <v>26</v>
      </c>
      <c r="DU12" s="131" t="s">
        <v>26</v>
      </c>
      <c r="DV12" s="131" t="s">
        <v>26</v>
      </c>
      <c r="DW12" s="131" t="s">
        <v>26</v>
      </c>
      <c r="DX12" s="131" t="s">
        <v>26</v>
      </c>
      <c r="DY12" s="131" t="s">
        <v>26</v>
      </c>
      <c r="DZ12" s="131" t="s">
        <v>26</v>
      </c>
      <c r="EA12" s="131" t="s">
        <v>26</v>
      </c>
      <c r="EB12" s="131" t="s">
        <v>69</v>
      </c>
      <c r="EC12" s="131" t="s">
        <v>2141</v>
      </c>
      <c r="ED12" s="131" t="s">
        <v>26</v>
      </c>
      <c r="EE12" s="131" t="s">
        <v>26</v>
      </c>
      <c r="EF12" s="131" t="s">
        <v>66</v>
      </c>
      <c r="EG12" s="131" t="s">
        <v>23</v>
      </c>
      <c r="EH12" s="133">
        <v>220</v>
      </c>
      <c r="EI12" s="131" t="s">
        <v>9</v>
      </c>
      <c r="EJ12" s="131" t="s">
        <v>7</v>
      </c>
      <c r="EK12" s="131"/>
      <c r="EL12" s="131" t="s">
        <v>96</v>
      </c>
      <c r="EM12" s="131" t="s">
        <v>96</v>
      </c>
      <c r="EN12" s="133">
        <v>4</v>
      </c>
      <c r="EO12" s="133">
        <v>3</v>
      </c>
      <c r="EP12" s="133">
        <v>3</v>
      </c>
      <c r="EQ12" s="133">
        <v>1</v>
      </c>
      <c r="ER12" s="131" t="s">
        <v>1346</v>
      </c>
      <c r="ES12" s="131" t="s">
        <v>19</v>
      </c>
      <c r="ET12" s="131" t="s">
        <v>16</v>
      </c>
      <c r="EU12" s="131" t="s">
        <v>18</v>
      </c>
      <c r="EV12" s="131" t="s">
        <v>20</v>
      </c>
      <c r="EW12" s="133">
        <v>2</v>
      </c>
      <c r="EX12" s="133">
        <v>2</v>
      </c>
      <c r="EY12" s="133">
        <v>3</v>
      </c>
      <c r="EZ12" s="133">
        <v>5</v>
      </c>
      <c r="FA12" s="131"/>
      <c r="FB12" s="131" t="s">
        <v>14</v>
      </c>
      <c r="FC12" s="131" t="s">
        <v>9</v>
      </c>
      <c r="FD12" s="131" t="s">
        <v>94</v>
      </c>
      <c r="FE12" s="131" t="s">
        <v>94</v>
      </c>
      <c r="FF12" s="131" t="s">
        <v>7</v>
      </c>
      <c r="FG12" s="131" t="s">
        <v>7</v>
      </c>
      <c r="FH12" s="131" t="s">
        <v>9</v>
      </c>
      <c r="FI12" s="131" t="s">
        <v>12</v>
      </c>
      <c r="FJ12" s="131" t="s">
        <v>57</v>
      </c>
      <c r="FK12" s="131" t="s">
        <v>7</v>
      </c>
      <c r="FL12" s="131" t="s">
        <v>9</v>
      </c>
      <c r="FM12" s="133">
        <v>3</v>
      </c>
      <c r="FN12" s="131" t="s">
        <v>2167</v>
      </c>
      <c r="FO12" s="131" t="s">
        <v>7</v>
      </c>
      <c r="FP12" s="131" t="s">
        <v>9</v>
      </c>
      <c r="FQ12" s="131" t="s">
        <v>9</v>
      </c>
      <c r="FR12" s="131" t="s">
        <v>8</v>
      </c>
      <c r="FS12" s="131" t="s">
        <v>7</v>
      </c>
      <c r="FT12" s="131" t="s">
        <v>7</v>
      </c>
      <c r="FU12" s="131"/>
      <c r="FV12" s="131"/>
      <c r="FW12" s="131"/>
      <c r="FX12" s="131" t="s">
        <v>121</v>
      </c>
      <c r="FY12" s="133">
        <v>10</v>
      </c>
      <c r="FZ12" s="131"/>
      <c r="GA12" s="131"/>
      <c r="GB12" s="131"/>
      <c r="GC12" s="131"/>
      <c r="GD12" s="131"/>
      <c r="GE12" s="131"/>
      <c r="GF12" s="131"/>
      <c r="GG12" s="131" t="s">
        <v>5</v>
      </c>
      <c r="GH12" s="131"/>
      <c r="GI12" s="131"/>
      <c r="GJ12" s="131"/>
      <c r="GK12" s="131"/>
      <c r="GL12" s="131"/>
      <c r="GM12" s="131"/>
      <c r="GN12" s="131"/>
      <c r="GO12" s="131"/>
      <c r="GP12" s="131"/>
      <c r="GQ12" s="131"/>
      <c r="GR12" s="131"/>
      <c r="GS12" s="131"/>
      <c r="GT12" s="131"/>
      <c r="GU12" s="131"/>
      <c r="GV12" s="131"/>
      <c r="GW12" s="131" t="s">
        <v>54</v>
      </c>
      <c r="GX12" s="131"/>
      <c r="GY12" s="131"/>
      <c r="GZ12" s="131"/>
      <c r="HA12" s="131" t="s">
        <v>141</v>
      </c>
      <c r="HB12" s="131" t="s">
        <v>1</v>
      </c>
      <c r="HC12" s="131" t="s">
        <v>1</v>
      </c>
      <c r="HD12" s="131"/>
      <c r="HE12" s="131" t="s">
        <v>1</v>
      </c>
      <c r="HF12" s="131"/>
      <c r="HG12" s="131"/>
      <c r="HH12" s="131"/>
      <c r="HI12" s="131"/>
      <c r="HJ12" s="131"/>
      <c r="HK12" s="131"/>
      <c r="HL12" s="131"/>
      <c r="HM12">
        <f t="shared" si="0"/>
        <v>23</v>
      </c>
      <c r="HN12">
        <f t="shared" si="1"/>
        <v>2</v>
      </c>
      <c r="HO12">
        <f t="shared" si="2"/>
        <v>19</v>
      </c>
      <c r="HP12" s="1">
        <f t="shared" si="3"/>
        <v>0</v>
      </c>
      <c r="HQ12" s="1">
        <f t="shared" si="4"/>
        <v>0</v>
      </c>
      <c r="HR12" s="1">
        <f t="shared" si="5"/>
        <v>1</v>
      </c>
      <c r="HS12" s="1">
        <f t="shared" si="6"/>
        <v>0</v>
      </c>
      <c r="HT12" s="1">
        <f t="shared" si="7"/>
        <v>25</v>
      </c>
      <c r="HU12" s="1">
        <f t="shared" si="8"/>
        <v>2210</v>
      </c>
      <c r="HV12">
        <v>0</v>
      </c>
      <c r="HW12">
        <v>0</v>
      </c>
      <c r="HX12">
        <v>0</v>
      </c>
      <c r="HY12">
        <v>0</v>
      </c>
      <c r="HZ12">
        <v>1</v>
      </c>
      <c r="IA12">
        <v>0</v>
      </c>
      <c r="IB12">
        <v>0</v>
      </c>
      <c r="IC12">
        <v>1</v>
      </c>
    </row>
    <row r="13" spans="1:237" ht="15" thickBot="1" x14ac:dyDescent="0.4">
      <c r="A13" s="132">
        <v>44151.511238425926</v>
      </c>
      <c r="B13" s="131" t="s">
        <v>2583</v>
      </c>
      <c r="C13" s="2"/>
      <c r="D13" s="131"/>
      <c r="E13" s="131" t="s">
        <v>50</v>
      </c>
      <c r="F13" s="131" t="s">
        <v>1824</v>
      </c>
      <c r="G13" s="131" t="s">
        <v>50</v>
      </c>
      <c r="H13" s="131" t="s">
        <v>1824</v>
      </c>
      <c r="I13" s="131" t="s">
        <v>9</v>
      </c>
      <c r="J13" s="131" t="s">
        <v>7</v>
      </c>
      <c r="K13" s="131"/>
      <c r="L13" s="131" t="s">
        <v>7</v>
      </c>
      <c r="M13" s="131"/>
      <c r="N13" s="131" t="s">
        <v>9</v>
      </c>
      <c r="O13" s="131" t="s">
        <v>854</v>
      </c>
      <c r="P13" s="131" t="s">
        <v>845</v>
      </c>
      <c r="Q13" s="131" t="s">
        <v>20</v>
      </c>
      <c r="R13" s="131" t="s">
        <v>40</v>
      </c>
      <c r="S13" s="131" t="s">
        <v>20</v>
      </c>
      <c r="T13" s="131" t="s">
        <v>20</v>
      </c>
      <c r="U13" s="131" t="s">
        <v>20</v>
      </c>
      <c r="V13" s="131" t="s">
        <v>80</v>
      </c>
      <c r="W13" s="133">
        <v>2</v>
      </c>
      <c r="X13" s="133">
        <v>1</v>
      </c>
      <c r="Y13" s="133">
        <v>1</v>
      </c>
      <c r="Z13" s="131" t="s">
        <v>38</v>
      </c>
      <c r="AA13" s="131" t="s">
        <v>9</v>
      </c>
      <c r="AB13" s="131" t="s">
        <v>2290</v>
      </c>
      <c r="AC13" s="131" t="s">
        <v>7</v>
      </c>
      <c r="AD13" s="131"/>
      <c r="AE13" s="131" t="s">
        <v>7</v>
      </c>
      <c r="AF13" s="131" t="s">
        <v>35</v>
      </c>
      <c r="AG13" s="131" t="s">
        <v>537</v>
      </c>
      <c r="AH13" s="131" t="s">
        <v>7</v>
      </c>
      <c r="AI13" s="131"/>
      <c r="AJ13" s="133">
        <v>0</v>
      </c>
      <c r="AK13" s="133">
        <v>0</v>
      </c>
      <c r="AL13" s="133">
        <v>1</v>
      </c>
      <c r="AM13" s="131">
        <v>20</v>
      </c>
      <c r="AN13" s="133">
        <v>1</v>
      </c>
      <c r="AO13" s="131">
        <v>20</v>
      </c>
      <c r="AP13" s="131">
        <v>480</v>
      </c>
      <c r="AQ13" s="133">
        <v>4</v>
      </c>
      <c r="AR13" s="133">
        <v>4</v>
      </c>
      <c r="AS13" s="133">
        <v>3</v>
      </c>
      <c r="AT13" s="133">
        <v>3</v>
      </c>
      <c r="AU13" s="133">
        <v>3</v>
      </c>
      <c r="AV13" s="133">
        <v>2</v>
      </c>
      <c r="AW13" s="133">
        <v>2</v>
      </c>
      <c r="AX13" s="133">
        <v>3</v>
      </c>
      <c r="AY13" s="133">
        <v>1</v>
      </c>
      <c r="AZ13" s="133">
        <v>4</v>
      </c>
      <c r="BA13" s="133">
        <v>3</v>
      </c>
      <c r="BB13" s="133">
        <v>1</v>
      </c>
      <c r="BC13" s="133">
        <v>1</v>
      </c>
      <c r="BD13" s="133">
        <v>2</v>
      </c>
      <c r="BE13" s="133">
        <v>3</v>
      </c>
      <c r="BF13" s="133">
        <v>3</v>
      </c>
      <c r="BG13" s="133">
        <v>2</v>
      </c>
      <c r="BH13" s="133">
        <v>1</v>
      </c>
      <c r="BI13" s="133">
        <v>3</v>
      </c>
      <c r="BJ13" s="133">
        <v>3</v>
      </c>
      <c r="BK13" s="133">
        <v>1</v>
      </c>
      <c r="BL13" s="133">
        <v>1</v>
      </c>
      <c r="BM13" s="133">
        <v>2</v>
      </c>
      <c r="BN13" s="133">
        <v>1</v>
      </c>
      <c r="BO13" s="133">
        <v>1</v>
      </c>
      <c r="BP13" s="133">
        <v>1</v>
      </c>
      <c r="BQ13" s="133">
        <v>2</v>
      </c>
      <c r="BR13" s="133">
        <v>1</v>
      </c>
      <c r="BS13" s="133">
        <v>2</v>
      </c>
      <c r="BT13" s="133">
        <v>1</v>
      </c>
      <c r="BU13" s="133">
        <v>1</v>
      </c>
      <c r="BV13" s="133">
        <v>3</v>
      </c>
      <c r="BW13" s="133">
        <v>2</v>
      </c>
      <c r="BX13" s="133">
        <v>1</v>
      </c>
      <c r="BY13" s="133">
        <v>1</v>
      </c>
      <c r="BZ13" s="133">
        <v>2</v>
      </c>
      <c r="CA13" s="133">
        <v>3</v>
      </c>
      <c r="CB13" s="133">
        <v>1</v>
      </c>
      <c r="CC13" s="133">
        <v>2</v>
      </c>
      <c r="CD13" s="133">
        <v>1</v>
      </c>
      <c r="CE13" s="133">
        <v>1</v>
      </c>
      <c r="CF13" s="133">
        <v>0</v>
      </c>
      <c r="CG13" s="133">
        <v>0</v>
      </c>
      <c r="CH13" s="133">
        <v>2</v>
      </c>
      <c r="CI13" s="133">
        <v>1</v>
      </c>
      <c r="CJ13" s="133">
        <v>1</v>
      </c>
      <c r="CK13" s="133">
        <v>0</v>
      </c>
      <c r="CL13" s="133">
        <v>0</v>
      </c>
      <c r="CM13" s="133">
        <v>2</v>
      </c>
      <c r="CN13" s="133">
        <v>0</v>
      </c>
      <c r="CO13" s="133">
        <v>0</v>
      </c>
      <c r="CP13" s="133">
        <v>1</v>
      </c>
      <c r="CQ13" s="133">
        <v>0</v>
      </c>
      <c r="CR13" s="133">
        <v>1</v>
      </c>
      <c r="CS13" s="133">
        <v>2</v>
      </c>
      <c r="CT13" s="133">
        <v>1</v>
      </c>
      <c r="CU13" s="133">
        <v>2</v>
      </c>
      <c r="CV13" s="133">
        <v>2</v>
      </c>
      <c r="CW13" s="133">
        <v>1</v>
      </c>
      <c r="CX13" s="133">
        <v>1</v>
      </c>
      <c r="CY13" s="133">
        <v>1</v>
      </c>
      <c r="CZ13" s="133">
        <v>2</v>
      </c>
      <c r="DA13" s="133">
        <v>3</v>
      </c>
      <c r="DB13" s="133">
        <v>1</v>
      </c>
      <c r="DC13" s="133">
        <v>1</v>
      </c>
      <c r="DD13" s="133">
        <v>2</v>
      </c>
      <c r="DE13" s="133">
        <v>2</v>
      </c>
      <c r="DF13" s="133">
        <v>1</v>
      </c>
      <c r="DG13" s="133">
        <v>1</v>
      </c>
      <c r="DH13" s="133">
        <v>2</v>
      </c>
      <c r="DI13" s="133">
        <v>1</v>
      </c>
      <c r="DJ13" s="133">
        <v>2</v>
      </c>
      <c r="DK13" s="133">
        <v>1</v>
      </c>
      <c r="DL13" s="133">
        <v>1</v>
      </c>
      <c r="DM13" s="133">
        <v>1</v>
      </c>
      <c r="DN13" s="133">
        <v>2</v>
      </c>
      <c r="DO13" s="133">
        <v>2</v>
      </c>
      <c r="DP13" s="135">
        <v>0.875</v>
      </c>
      <c r="DQ13" s="133">
        <v>10</v>
      </c>
      <c r="DR13" s="134">
        <v>0.3125</v>
      </c>
      <c r="DS13" s="133">
        <v>7</v>
      </c>
      <c r="DT13" s="131" t="s">
        <v>103</v>
      </c>
      <c r="DU13" s="131" t="s">
        <v>68</v>
      </c>
      <c r="DV13" s="131" t="s">
        <v>68</v>
      </c>
      <c r="DW13" s="131" t="s">
        <v>26</v>
      </c>
      <c r="DX13" s="131" t="s">
        <v>26</v>
      </c>
      <c r="DY13" s="131" t="s">
        <v>103</v>
      </c>
      <c r="DZ13" s="131" t="s">
        <v>103</v>
      </c>
      <c r="EA13" s="131" t="s">
        <v>26</v>
      </c>
      <c r="EB13" s="131" t="s">
        <v>69</v>
      </c>
      <c r="EC13" s="131" t="s">
        <v>2178</v>
      </c>
      <c r="ED13" s="131" t="s">
        <v>25</v>
      </c>
      <c r="EE13" s="131" t="s">
        <v>25</v>
      </c>
      <c r="EF13" s="131" t="s">
        <v>101</v>
      </c>
      <c r="EG13" s="131" t="s">
        <v>100</v>
      </c>
      <c r="EH13" s="133">
        <v>20</v>
      </c>
      <c r="EI13" s="131" t="s">
        <v>9</v>
      </c>
      <c r="EJ13" s="131" t="s">
        <v>7</v>
      </c>
      <c r="EK13" s="131"/>
      <c r="EL13" s="131" t="s">
        <v>21</v>
      </c>
      <c r="EM13" s="131" t="s">
        <v>21</v>
      </c>
      <c r="EN13" s="133">
        <v>5</v>
      </c>
      <c r="EO13" s="133">
        <v>2</v>
      </c>
      <c r="EP13" s="133">
        <v>5</v>
      </c>
      <c r="EQ13" s="133">
        <v>1</v>
      </c>
      <c r="ER13" s="131" t="s">
        <v>19</v>
      </c>
      <c r="ES13" s="131" t="s">
        <v>18</v>
      </c>
      <c r="ET13" s="131" t="s">
        <v>16</v>
      </c>
      <c r="EU13" s="131" t="s">
        <v>1346</v>
      </c>
      <c r="EV13" s="131" t="s">
        <v>20</v>
      </c>
      <c r="EW13" s="133">
        <v>2</v>
      </c>
      <c r="EX13" s="133">
        <v>1</v>
      </c>
      <c r="EY13" s="133">
        <v>3</v>
      </c>
      <c r="EZ13" s="133">
        <v>4</v>
      </c>
      <c r="FA13" s="131" t="s">
        <v>2291</v>
      </c>
      <c r="FB13" s="131" t="s">
        <v>94</v>
      </c>
      <c r="FC13" s="131" t="s">
        <v>7</v>
      </c>
      <c r="FD13" s="131" t="s">
        <v>94</v>
      </c>
      <c r="FE13" s="131" t="s">
        <v>94</v>
      </c>
      <c r="FF13" s="131" t="s">
        <v>7</v>
      </c>
      <c r="FG13" s="131" t="s">
        <v>7</v>
      </c>
      <c r="FH13" s="131" t="s">
        <v>7</v>
      </c>
      <c r="FI13" s="131" t="s">
        <v>232</v>
      </c>
      <c r="FJ13" s="131" t="s">
        <v>11</v>
      </c>
      <c r="FK13" s="131" t="s">
        <v>7</v>
      </c>
      <c r="FL13" s="131" t="s">
        <v>9</v>
      </c>
      <c r="FM13" s="133">
        <v>7</v>
      </c>
      <c r="FN13" s="131" t="s">
        <v>2292</v>
      </c>
      <c r="FO13" s="131" t="s">
        <v>7</v>
      </c>
      <c r="FP13" s="131" t="s">
        <v>7</v>
      </c>
      <c r="FQ13" s="131" t="s">
        <v>9</v>
      </c>
      <c r="FR13" s="131" t="s">
        <v>8</v>
      </c>
      <c r="FS13" s="131" t="s">
        <v>7</v>
      </c>
      <c r="FT13" s="131" t="s">
        <v>9</v>
      </c>
      <c r="FU13" s="131" t="s">
        <v>2293</v>
      </c>
      <c r="FV13" s="131" t="s">
        <v>7</v>
      </c>
      <c r="FW13" s="131" t="s">
        <v>7</v>
      </c>
      <c r="FX13" s="131" t="s">
        <v>185</v>
      </c>
      <c r="FY13" s="131"/>
      <c r="FZ13" s="131"/>
      <c r="GA13" s="131"/>
      <c r="GB13" s="131"/>
      <c r="GC13" s="131"/>
      <c r="GD13" s="131"/>
      <c r="GE13" s="133">
        <v>9</v>
      </c>
      <c r="GF13" s="131"/>
      <c r="GG13" s="131" t="s">
        <v>5</v>
      </c>
      <c r="GH13" s="131"/>
      <c r="GI13" s="131"/>
      <c r="GJ13" s="131"/>
      <c r="GK13" s="131"/>
      <c r="GL13" s="131"/>
      <c r="GM13" s="131"/>
      <c r="GN13" s="131"/>
      <c r="GO13" s="131" t="s">
        <v>4</v>
      </c>
      <c r="GP13" s="131"/>
      <c r="GQ13" s="131"/>
      <c r="GR13" s="131"/>
      <c r="GS13" s="131" t="s">
        <v>336</v>
      </c>
      <c r="GT13" s="131"/>
      <c r="GU13" s="131" t="s">
        <v>356</v>
      </c>
      <c r="GV13" s="131" t="s">
        <v>355</v>
      </c>
      <c r="GW13" s="131" t="s">
        <v>1</v>
      </c>
      <c r="GX13" s="131"/>
      <c r="GY13" s="131"/>
      <c r="GZ13" s="131"/>
      <c r="HA13" s="131"/>
      <c r="HB13" s="131"/>
      <c r="HC13" s="131"/>
      <c r="HD13" s="131"/>
      <c r="HE13" s="131"/>
      <c r="HF13" s="131"/>
      <c r="HG13" s="131"/>
      <c r="HH13" s="131"/>
      <c r="HI13" s="131"/>
      <c r="HJ13" s="131"/>
      <c r="HK13" s="131"/>
      <c r="HL13" s="131"/>
      <c r="HM13">
        <f t="shared" si="0"/>
        <v>28</v>
      </c>
      <c r="HN13">
        <f t="shared" si="1"/>
        <v>6</v>
      </c>
      <c r="HO13">
        <f t="shared" si="2"/>
        <v>10</v>
      </c>
      <c r="HP13" s="1">
        <f t="shared" si="3"/>
        <v>7</v>
      </c>
      <c r="HQ13" s="1">
        <f t="shared" si="4"/>
        <v>5</v>
      </c>
      <c r="HR13" s="1">
        <f t="shared" si="5"/>
        <v>8</v>
      </c>
      <c r="HS13" s="1">
        <f t="shared" si="6"/>
        <v>8</v>
      </c>
      <c r="HT13" s="1">
        <f t="shared" si="7"/>
        <v>35</v>
      </c>
      <c r="HU13" s="1">
        <f t="shared" si="8"/>
        <v>130</v>
      </c>
      <c r="HV13">
        <v>1</v>
      </c>
      <c r="HW13">
        <v>1</v>
      </c>
      <c r="HX13">
        <v>1</v>
      </c>
      <c r="HY13">
        <v>2</v>
      </c>
      <c r="HZ13">
        <v>2</v>
      </c>
      <c r="IA13">
        <v>1</v>
      </c>
      <c r="IB13">
        <v>2</v>
      </c>
      <c r="IC13">
        <v>10</v>
      </c>
    </row>
    <row r="14" spans="1:237" ht="15" thickBot="1" x14ac:dyDescent="0.4">
      <c r="A14" s="132">
        <v>44154.949282407404</v>
      </c>
      <c r="B14" s="131" t="s">
        <v>2584</v>
      </c>
      <c r="C14" s="2"/>
      <c r="D14" s="131"/>
      <c r="E14" s="131" t="s">
        <v>1831</v>
      </c>
      <c r="F14" s="131" t="s">
        <v>1826</v>
      </c>
      <c r="G14" s="131" t="s">
        <v>1831</v>
      </c>
      <c r="H14" s="131" t="s">
        <v>1826</v>
      </c>
      <c r="I14" s="131" t="s">
        <v>9</v>
      </c>
      <c r="J14" s="131" t="s">
        <v>7</v>
      </c>
      <c r="K14" s="131"/>
      <c r="L14" s="131" t="s">
        <v>7</v>
      </c>
      <c r="M14" s="131"/>
      <c r="N14" s="131" t="s">
        <v>7</v>
      </c>
      <c r="O14" s="131"/>
      <c r="P14" s="131"/>
      <c r="Q14" s="131" t="s">
        <v>20</v>
      </c>
      <c r="R14" s="131" t="s">
        <v>40</v>
      </c>
      <c r="S14" s="131" t="s">
        <v>20</v>
      </c>
      <c r="T14" s="133">
        <v>1</v>
      </c>
      <c r="U14" s="131" t="s">
        <v>20</v>
      </c>
      <c r="V14" s="131" t="s">
        <v>134</v>
      </c>
      <c r="W14" s="133">
        <v>1</v>
      </c>
      <c r="X14" s="131" t="s">
        <v>20</v>
      </c>
      <c r="Y14" s="131" t="s">
        <v>20</v>
      </c>
      <c r="Z14" s="131" t="s">
        <v>349</v>
      </c>
      <c r="AA14" s="131" t="s">
        <v>9</v>
      </c>
      <c r="AB14" s="131" t="s">
        <v>2347</v>
      </c>
      <c r="AC14" s="131" t="s">
        <v>9</v>
      </c>
      <c r="AD14" s="131" t="s">
        <v>2348</v>
      </c>
      <c r="AE14" s="131" t="s">
        <v>9</v>
      </c>
      <c r="AF14" s="131" t="s">
        <v>112</v>
      </c>
      <c r="AG14" s="131" t="s">
        <v>537</v>
      </c>
      <c r="AH14" s="131" t="s">
        <v>9</v>
      </c>
      <c r="AI14" s="131" t="s">
        <v>2349</v>
      </c>
      <c r="AJ14" s="133">
        <v>0</v>
      </c>
      <c r="AK14" s="131">
        <v>0</v>
      </c>
      <c r="AL14" s="133">
        <v>0</v>
      </c>
      <c r="AM14" s="131">
        <v>0</v>
      </c>
      <c r="AN14" s="133">
        <v>6</v>
      </c>
      <c r="AO14" s="131">
        <v>45</v>
      </c>
      <c r="AP14" s="131">
        <v>480</v>
      </c>
      <c r="AQ14" s="133">
        <v>4</v>
      </c>
      <c r="AR14" s="133">
        <v>4</v>
      </c>
      <c r="AS14" s="133">
        <v>2</v>
      </c>
      <c r="AT14" s="133">
        <v>2</v>
      </c>
      <c r="AU14" s="133">
        <v>3</v>
      </c>
      <c r="AV14" s="133">
        <v>1</v>
      </c>
      <c r="AW14" s="133">
        <v>2</v>
      </c>
      <c r="AX14" s="133">
        <v>3</v>
      </c>
      <c r="AY14" s="133">
        <v>1</v>
      </c>
      <c r="AZ14" s="133">
        <v>4</v>
      </c>
      <c r="BA14" s="133">
        <v>3</v>
      </c>
      <c r="BB14" s="133">
        <v>1</v>
      </c>
      <c r="BC14" s="133">
        <v>1</v>
      </c>
      <c r="BD14" s="133">
        <v>2</v>
      </c>
      <c r="BE14" s="133">
        <v>3</v>
      </c>
      <c r="BF14" s="133">
        <v>3</v>
      </c>
      <c r="BG14" s="133">
        <v>2</v>
      </c>
      <c r="BH14" s="133">
        <v>1</v>
      </c>
      <c r="BI14" s="133">
        <v>4</v>
      </c>
      <c r="BJ14" s="133">
        <v>2</v>
      </c>
      <c r="BK14" s="133">
        <v>1</v>
      </c>
      <c r="BL14" s="133">
        <v>1</v>
      </c>
      <c r="BM14" s="133">
        <v>0</v>
      </c>
      <c r="BN14" s="133">
        <v>1</v>
      </c>
      <c r="BO14" s="133">
        <v>2</v>
      </c>
      <c r="BP14" s="133">
        <v>0</v>
      </c>
      <c r="BQ14" s="133">
        <v>1</v>
      </c>
      <c r="BR14" s="133">
        <v>0</v>
      </c>
      <c r="BS14" s="133">
        <v>2</v>
      </c>
      <c r="BT14" s="133">
        <v>0</v>
      </c>
      <c r="BU14" s="133">
        <v>1</v>
      </c>
      <c r="BV14" s="133">
        <v>0</v>
      </c>
      <c r="BW14" s="133">
        <v>2</v>
      </c>
      <c r="BX14" s="133">
        <v>0</v>
      </c>
      <c r="BY14" s="133">
        <v>0</v>
      </c>
      <c r="BZ14" s="133">
        <v>0</v>
      </c>
      <c r="CA14" s="133">
        <v>2</v>
      </c>
      <c r="CB14" s="133">
        <v>1</v>
      </c>
      <c r="CC14" s="133">
        <v>1</v>
      </c>
      <c r="CD14" s="133">
        <v>0</v>
      </c>
      <c r="CE14" s="133">
        <v>0</v>
      </c>
      <c r="CF14" s="133">
        <v>0</v>
      </c>
      <c r="CG14" s="133">
        <v>0</v>
      </c>
      <c r="CH14" s="133">
        <v>2</v>
      </c>
      <c r="CI14" s="133">
        <v>0</v>
      </c>
      <c r="CJ14" s="133">
        <v>0</v>
      </c>
      <c r="CK14" s="133">
        <v>1</v>
      </c>
      <c r="CL14" s="133">
        <v>0</v>
      </c>
      <c r="CM14" s="133">
        <v>0</v>
      </c>
      <c r="CN14" s="133">
        <v>0</v>
      </c>
      <c r="CO14" s="133">
        <v>0</v>
      </c>
      <c r="CP14" s="133">
        <v>2</v>
      </c>
      <c r="CQ14" s="133">
        <v>0</v>
      </c>
      <c r="CR14" s="133">
        <v>1</v>
      </c>
      <c r="CS14" s="133">
        <v>1</v>
      </c>
      <c r="CT14" s="133">
        <v>1</v>
      </c>
      <c r="CU14" s="133">
        <v>0</v>
      </c>
      <c r="CV14" s="133">
        <v>2</v>
      </c>
      <c r="CW14" s="133">
        <v>1</v>
      </c>
      <c r="CX14" s="133">
        <v>1</v>
      </c>
      <c r="CY14" s="133">
        <v>2</v>
      </c>
      <c r="CZ14" s="133">
        <v>1</v>
      </c>
      <c r="DA14" s="133">
        <v>1</v>
      </c>
      <c r="DB14" s="133">
        <v>1</v>
      </c>
      <c r="DC14" s="133">
        <v>1</v>
      </c>
      <c r="DD14" s="133">
        <v>2</v>
      </c>
      <c r="DE14" s="133">
        <v>1</v>
      </c>
      <c r="DF14" s="133">
        <v>1</v>
      </c>
      <c r="DG14" s="133">
        <v>1</v>
      </c>
      <c r="DH14" s="133">
        <v>2</v>
      </c>
      <c r="DI14" s="133">
        <v>2</v>
      </c>
      <c r="DJ14" s="133">
        <v>1</v>
      </c>
      <c r="DK14" s="133">
        <v>2</v>
      </c>
      <c r="DL14" s="133">
        <v>2</v>
      </c>
      <c r="DM14" s="133">
        <v>2</v>
      </c>
      <c r="DN14" s="133">
        <v>1</v>
      </c>
      <c r="DO14" s="133">
        <v>2</v>
      </c>
      <c r="DP14" s="131" t="s">
        <v>2263</v>
      </c>
      <c r="DQ14" s="133">
        <v>15</v>
      </c>
      <c r="DR14" s="131" t="s">
        <v>2350</v>
      </c>
      <c r="DS14" s="133">
        <v>9</v>
      </c>
      <c r="DT14" s="131" t="s">
        <v>103</v>
      </c>
      <c r="DU14" s="131" t="s">
        <v>103</v>
      </c>
      <c r="DV14" s="131" t="s">
        <v>26</v>
      </c>
      <c r="DW14" s="131" t="s">
        <v>26</v>
      </c>
      <c r="DX14" s="131" t="s">
        <v>26</v>
      </c>
      <c r="DY14" s="131" t="s">
        <v>26</v>
      </c>
      <c r="DZ14" s="131" t="s">
        <v>103</v>
      </c>
      <c r="EA14" s="131" t="s">
        <v>103</v>
      </c>
      <c r="EB14" s="131" t="s">
        <v>26</v>
      </c>
      <c r="EC14" s="131" t="s">
        <v>7</v>
      </c>
      <c r="ED14" s="131" t="s">
        <v>26</v>
      </c>
      <c r="EE14" s="131" t="s">
        <v>26</v>
      </c>
      <c r="EF14" s="131" t="s">
        <v>101</v>
      </c>
      <c r="EG14" s="131" t="s">
        <v>100</v>
      </c>
      <c r="EH14" s="133">
        <v>60</v>
      </c>
      <c r="EI14" s="131" t="s">
        <v>7</v>
      </c>
      <c r="EJ14" s="131" t="s">
        <v>7</v>
      </c>
      <c r="EK14" s="131" t="s">
        <v>2351</v>
      </c>
      <c r="EL14" s="131" t="s">
        <v>96</v>
      </c>
      <c r="EM14" s="131" t="s">
        <v>96</v>
      </c>
      <c r="EN14" s="133">
        <v>4</v>
      </c>
      <c r="EO14" s="133">
        <v>4</v>
      </c>
      <c r="EP14" s="133">
        <v>5</v>
      </c>
      <c r="EQ14" s="133">
        <v>1</v>
      </c>
      <c r="ER14" s="131" t="s">
        <v>19</v>
      </c>
      <c r="ES14" s="131" t="s">
        <v>1346</v>
      </c>
      <c r="ET14" s="131" t="s">
        <v>18</v>
      </c>
      <c r="EU14" s="131" t="s">
        <v>20</v>
      </c>
      <c r="EV14" s="131" t="s">
        <v>20</v>
      </c>
      <c r="EW14" s="133">
        <v>3</v>
      </c>
      <c r="EX14" s="133">
        <v>2</v>
      </c>
      <c r="EY14" s="133">
        <v>4</v>
      </c>
      <c r="EZ14" s="133">
        <v>5</v>
      </c>
      <c r="FA14" s="131" t="s">
        <v>2352</v>
      </c>
      <c r="FB14" s="131" t="s">
        <v>14</v>
      </c>
      <c r="FC14" s="131" t="s">
        <v>7</v>
      </c>
      <c r="FD14" s="131" t="s">
        <v>94</v>
      </c>
      <c r="FE14" s="131" t="s">
        <v>58</v>
      </c>
      <c r="FF14" s="131" t="s">
        <v>9</v>
      </c>
      <c r="FG14" s="131" t="s">
        <v>13</v>
      </c>
      <c r="FH14" s="131" t="s">
        <v>7</v>
      </c>
      <c r="FI14" s="131" t="s">
        <v>12</v>
      </c>
      <c r="FJ14" s="131" t="s">
        <v>57</v>
      </c>
      <c r="FK14" s="131" t="s">
        <v>9</v>
      </c>
      <c r="FL14" s="131" t="s">
        <v>7</v>
      </c>
      <c r="FM14" s="131"/>
      <c r="FN14" s="131" t="s">
        <v>830</v>
      </c>
      <c r="FO14" s="131" t="s">
        <v>7</v>
      </c>
      <c r="FP14" s="131" t="s">
        <v>7</v>
      </c>
      <c r="FQ14" s="131" t="s">
        <v>9</v>
      </c>
      <c r="FR14" s="131" t="s">
        <v>8</v>
      </c>
      <c r="FS14" s="131" t="s">
        <v>7</v>
      </c>
      <c r="FT14" s="131" t="s">
        <v>9</v>
      </c>
      <c r="FU14" s="131" t="s">
        <v>2353</v>
      </c>
      <c r="FV14" s="131" t="s">
        <v>7</v>
      </c>
      <c r="FW14" s="131" t="s">
        <v>7</v>
      </c>
      <c r="FX14" s="131" t="s">
        <v>121</v>
      </c>
      <c r="FY14" s="133">
        <v>6</v>
      </c>
      <c r="FZ14" s="131"/>
      <c r="GA14" s="131"/>
      <c r="GB14" s="131"/>
      <c r="GC14" s="131"/>
      <c r="GD14" s="131"/>
      <c r="GE14" s="131"/>
      <c r="GF14" s="131"/>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t="s">
        <v>141</v>
      </c>
      <c r="HB14" s="131" t="s">
        <v>1</v>
      </c>
      <c r="HC14" s="131" t="s">
        <v>1</v>
      </c>
      <c r="HD14" s="131"/>
      <c r="HE14" s="131" t="s">
        <v>1</v>
      </c>
      <c r="HF14" s="131"/>
      <c r="HG14" s="131"/>
      <c r="HH14" s="131"/>
      <c r="HI14" s="131"/>
      <c r="HJ14" s="131"/>
      <c r="HK14" s="131"/>
      <c r="HL14" s="131"/>
      <c r="HM14">
        <f t="shared" si="0"/>
        <v>27</v>
      </c>
      <c r="HN14">
        <f t="shared" si="1"/>
        <v>4</v>
      </c>
      <c r="HO14">
        <f t="shared" si="2"/>
        <v>11</v>
      </c>
      <c r="HP14" s="1">
        <f t="shared" si="3"/>
        <v>1</v>
      </c>
      <c r="HQ14" s="1">
        <f t="shared" si="4"/>
        <v>2</v>
      </c>
      <c r="HR14" s="1">
        <f t="shared" si="5"/>
        <v>4</v>
      </c>
      <c r="HS14" s="1">
        <f t="shared" si="6"/>
        <v>1</v>
      </c>
      <c r="HT14" s="1">
        <f t="shared" si="7"/>
        <v>32</v>
      </c>
      <c r="HU14" s="1">
        <f t="shared" si="8"/>
        <v>675</v>
      </c>
      <c r="HV14">
        <v>1</v>
      </c>
      <c r="HW14">
        <v>1</v>
      </c>
      <c r="HX14">
        <v>0</v>
      </c>
      <c r="HY14">
        <v>0</v>
      </c>
      <c r="HZ14">
        <v>1</v>
      </c>
      <c r="IA14">
        <v>0</v>
      </c>
      <c r="IB14">
        <v>1</v>
      </c>
      <c r="IC14">
        <v>4</v>
      </c>
    </row>
    <row r="15" spans="1:237" ht="15" thickBot="1" x14ac:dyDescent="0.4">
      <c r="A15" s="132">
        <v>44202.711782407408</v>
      </c>
      <c r="B15" s="131" t="s">
        <v>2592</v>
      </c>
      <c r="C15" s="2"/>
      <c r="D15" s="131"/>
      <c r="E15" s="131" t="s">
        <v>1823</v>
      </c>
      <c r="F15" s="131" t="s">
        <v>2370</v>
      </c>
      <c r="G15" s="131" t="s">
        <v>1823</v>
      </c>
      <c r="H15" s="131" t="s">
        <v>1826</v>
      </c>
      <c r="I15" s="131" t="s">
        <v>9</v>
      </c>
      <c r="J15" s="131" t="s">
        <v>7</v>
      </c>
      <c r="K15" s="131"/>
      <c r="L15" s="131" t="s">
        <v>7</v>
      </c>
      <c r="M15" s="131"/>
      <c r="N15" s="131" t="s">
        <v>7</v>
      </c>
      <c r="O15" s="131"/>
      <c r="P15" s="131"/>
      <c r="Q15" s="131" t="s">
        <v>20</v>
      </c>
      <c r="R15" s="131" t="s">
        <v>40</v>
      </c>
      <c r="S15" s="131" t="s">
        <v>20</v>
      </c>
      <c r="T15" s="131" t="s">
        <v>20</v>
      </c>
      <c r="U15" s="131" t="s">
        <v>20</v>
      </c>
      <c r="V15" s="131" t="s">
        <v>39</v>
      </c>
      <c r="W15" s="133">
        <v>3</v>
      </c>
      <c r="X15" s="131" t="s">
        <v>20</v>
      </c>
      <c r="Y15" s="133">
        <v>1</v>
      </c>
      <c r="Z15" s="131" t="s">
        <v>38</v>
      </c>
      <c r="AA15" s="131" t="s">
        <v>9</v>
      </c>
      <c r="AB15" s="131" t="s">
        <v>2371</v>
      </c>
      <c r="AC15" s="131" t="s">
        <v>7</v>
      </c>
      <c r="AD15" s="131"/>
      <c r="AE15" s="131" t="s">
        <v>7</v>
      </c>
      <c r="AF15" s="131" t="s">
        <v>20</v>
      </c>
      <c r="AG15" s="131"/>
      <c r="AH15" s="131" t="s">
        <v>9</v>
      </c>
      <c r="AI15" s="131" t="s">
        <v>688</v>
      </c>
      <c r="AJ15" s="133">
        <v>7</v>
      </c>
      <c r="AK15" s="133">
        <v>5</v>
      </c>
      <c r="AL15" s="133">
        <v>7</v>
      </c>
      <c r="AM15" s="133">
        <v>5</v>
      </c>
      <c r="AN15" s="133">
        <v>7</v>
      </c>
      <c r="AO15" s="133">
        <v>8</v>
      </c>
      <c r="AP15" s="133">
        <v>160</v>
      </c>
      <c r="AQ15" s="133">
        <v>4</v>
      </c>
      <c r="AR15" s="133">
        <v>4</v>
      </c>
      <c r="AS15" s="133">
        <v>1</v>
      </c>
      <c r="AT15" s="133">
        <v>1</v>
      </c>
      <c r="AU15" s="133">
        <v>4</v>
      </c>
      <c r="AV15" s="133">
        <v>1</v>
      </c>
      <c r="AW15" s="133">
        <v>1</v>
      </c>
      <c r="AX15" s="133">
        <v>4</v>
      </c>
      <c r="AY15" s="133">
        <v>1</v>
      </c>
      <c r="AZ15" s="133">
        <v>4</v>
      </c>
      <c r="BA15" s="133">
        <v>4</v>
      </c>
      <c r="BB15" s="133">
        <v>1</v>
      </c>
      <c r="BC15" s="133">
        <v>1</v>
      </c>
      <c r="BD15" s="133">
        <v>1</v>
      </c>
      <c r="BE15" s="133">
        <v>4</v>
      </c>
      <c r="BF15" s="133">
        <v>4</v>
      </c>
      <c r="BG15" s="133">
        <v>1</v>
      </c>
      <c r="BH15" s="133">
        <v>1</v>
      </c>
      <c r="BI15" s="133">
        <v>4</v>
      </c>
      <c r="BJ15" s="133">
        <v>4</v>
      </c>
      <c r="BK15" s="133">
        <v>0</v>
      </c>
      <c r="BL15" s="133">
        <v>0</v>
      </c>
      <c r="BM15" s="133">
        <v>0</v>
      </c>
      <c r="BN15" s="133">
        <v>0</v>
      </c>
      <c r="BO15" s="133">
        <v>4</v>
      </c>
      <c r="BP15" s="133">
        <v>0</v>
      </c>
      <c r="BQ15" s="133">
        <v>0</v>
      </c>
      <c r="BR15" s="133">
        <v>0</v>
      </c>
      <c r="BS15" s="133">
        <v>4</v>
      </c>
      <c r="BT15" s="133">
        <v>0</v>
      </c>
      <c r="BU15" s="133">
        <v>0</v>
      </c>
      <c r="BV15" s="133">
        <v>0</v>
      </c>
      <c r="BW15" s="133">
        <v>4</v>
      </c>
      <c r="BX15" s="133">
        <v>0</v>
      </c>
      <c r="BY15" s="133">
        <v>0</v>
      </c>
      <c r="BZ15" s="133">
        <v>0</v>
      </c>
      <c r="CA15" s="133">
        <v>0</v>
      </c>
      <c r="CB15" s="133">
        <v>0</v>
      </c>
      <c r="CC15" s="133">
        <v>0</v>
      </c>
      <c r="CD15" s="133">
        <v>0</v>
      </c>
      <c r="CE15" s="133">
        <v>0</v>
      </c>
      <c r="CF15" s="133">
        <v>0</v>
      </c>
      <c r="CG15" s="133">
        <v>0</v>
      </c>
      <c r="CH15" s="133">
        <v>4</v>
      </c>
      <c r="CI15" s="133">
        <v>0</v>
      </c>
      <c r="CJ15" s="133">
        <v>0</v>
      </c>
      <c r="CK15" s="133">
        <v>0</v>
      </c>
      <c r="CL15" s="133">
        <v>0</v>
      </c>
      <c r="CM15" s="133">
        <v>0</v>
      </c>
      <c r="CN15" s="133">
        <v>0</v>
      </c>
      <c r="CO15" s="133">
        <v>0</v>
      </c>
      <c r="CP15" s="133">
        <v>4</v>
      </c>
      <c r="CQ15" s="133">
        <v>0</v>
      </c>
      <c r="CR15" s="133">
        <v>0</v>
      </c>
      <c r="CS15" s="133">
        <v>4</v>
      </c>
      <c r="CT15" s="133">
        <v>0</v>
      </c>
      <c r="CU15" s="133">
        <v>0</v>
      </c>
      <c r="CV15" s="133">
        <v>1</v>
      </c>
      <c r="CW15" s="133">
        <v>1</v>
      </c>
      <c r="CX15" s="133">
        <v>1</v>
      </c>
      <c r="CY15" s="133">
        <v>1</v>
      </c>
      <c r="CZ15" s="133">
        <v>1</v>
      </c>
      <c r="DA15" s="133">
        <v>1</v>
      </c>
      <c r="DB15" s="133">
        <v>1</v>
      </c>
      <c r="DC15" s="133">
        <v>1</v>
      </c>
      <c r="DD15" s="133">
        <v>1</v>
      </c>
      <c r="DE15" s="133">
        <v>1</v>
      </c>
      <c r="DF15" s="133">
        <v>1</v>
      </c>
      <c r="DG15" s="133">
        <v>1</v>
      </c>
      <c r="DH15" s="133">
        <v>1</v>
      </c>
      <c r="DI15" s="133">
        <v>1</v>
      </c>
      <c r="DJ15" s="133">
        <v>1</v>
      </c>
      <c r="DK15" s="133">
        <v>1</v>
      </c>
      <c r="DL15" s="133">
        <v>1</v>
      </c>
      <c r="DM15" s="133">
        <v>1</v>
      </c>
      <c r="DN15" s="133">
        <v>1</v>
      </c>
      <c r="DO15" s="133">
        <v>1</v>
      </c>
      <c r="DP15" s="131" t="s">
        <v>2372</v>
      </c>
      <c r="DQ15" s="131" t="s">
        <v>2373</v>
      </c>
      <c r="DR15" s="131" t="s">
        <v>2374</v>
      </c>
      <c r="DS15" s="133">
        <v>8</v>
      </c>
      <c r="DT15" s="131" t="s">
        <v>26</v>
      </c>
      <c r="DU15" s="131" t="s">
        <v>26</v>
      </c>
      <c r="DV15" s="131" t="s">
        <v>26</v>
      </c>
      <c r="DW15" s="131" t="s">
        <v>26</v>
      </c>
      <c r="DX15" s="131" t="s">
        <v>26</v>
      </c>
      <c r="DY15" s="131" t="s">
        <v>26</v>
      </c>
      <c r="DZ15" s="131" t="s">
        <v>26</v>
      </c>
      <c r="EA15" s="131" t="s">
        <v>26</v>
      </c>
      <c r="EB15" s="131" t="s">
        <v>26</v>
      </c>
      <c r="EC15" s="131" t="s">
        <v>102</v>
      </c>
      <c r="ED15" s="131" t="s">
        <v>26</v>
      </c>
      <c r="EE15" s="131" t="s">
        <v>26</v>
      </c>
      <c r="EF15" s="131" t="s">
        <v>66</v>
      </c>
      <c r="EG15" s="131" t="s">
        <v>23</v>
      </c>
      <c r="EH15" s="133">
        <v>3360</v>
      </c>
      <c r="EI15" s="131" t="s">
        <v>7</v>
      </c>
      <c r="EJ15" s="131" t="s">
        <v>7</v>
      </c>
      <c r="EK15" s="131"/>
      <c r="EL15" s="131" t="s">
        <v>96</v>
      </c>
      <c r="EM15" s="131" t="s">
        <v>96</v>
      </c>
      <c r="EN15" s="133">
        <v>5</v>
      </c>
      <c r="EO15" s="133">
        <v>3</v>
      </c>
      <c r="EP15" s="133">
        <v>5</v>
      </c>
      <c r="EQ15" s="133">
        <v>2</v>
      </c>
      <c r="ER15" s="131" t="s">
        <v>20</v>
      </c>
      <c r="ES15" s="131" t="s">
        <v>19</v>
      </c>
      <c r="ET15" s="131" t="s">
        <v>16</v>
      </c>
      <c r="EU15" s="131" t="s">
        <v>18</v>
      </c>
      <c r="EV15" s="131" t="s">
        <v>1346</v>
      </c>
      <c r="EW15" s="133">
        <v>1</v>
      </c>
      <c r="EX15" s="133">
        <v>1</v>
      </c>
      <c r="EY15" s="133">
        <v>4</v>
      </c>
      <c r="EZ15" s="133">
        <v>5</v>
      </c>
      <c r="FA15" s="131"/>
      <c r="FB15" s="131" t="s">
        <v>14</v>
      </c>
      <c r="FC15" s="131" t="s">
        <v>7</v>
      </c>
      <c r="FD15" s="131" t="s">
        <v>14</v>
      </c>
      <c r="FE15" s="131" t="s">
        <v>14</v>
      </c>
      <c r="FF15" s="131" t="s">
        <v>7</v>
      </c>
      <c r="FG15" s="131" t="s">
        <v>7</v>
      </c>
      <c r="FH15" s="131" t="s">
        <v>7</v>
      </c>
      <c r="FI15" s="131" t="s">
        <v>12</v>
      </c>
      <c r="FJ15" s="131" t="s">
        <v>57</v>
      </c>
      <c r="FK15" s="131" t="s">
        <v>7</v>
      </c>
      <c r="FL15" s="131" t="s">
        <v>9</v>
      </c>
      <c r="FM15" s="133">
        <v>7</v>
      </c>
      <c r="FN15" s="131" t="s">
        <v>2375</v>
      </c>
      <c r="FO15" s="131" t="s">
        <v>7</v>
      </c>
      <c r="FP15" s="131" t="s">
        <v>7</v>
      </c>
      <c r="FQ15" s="131" t="s">
        <v>9</v>
      </c>
      <c r="FR15" s="131" t="s">
        <v>8</v>
      </c>
      <c r="FS15" s="131" t="s">
        <v>7</v>
      </c>
      <c r="FT15" s="131" t="s">
        <v>7</v>
      </c>
      <c r="FU15" s="131"/>
      <c r="FV15" s="131"/>
      <c r="FW15" s="131"/>
      <c r="FX15" s="131" t="s">
        <v>249</v>
      </c>
      <c r="FY15" s="131"/>
      <c r="FZ15" s="133">
        <v>3</v>
      </c>
      <c r="GA15" s="131"/>
      <c r="GB15" s="131"/>
      <c r="GC15" s="131"/>
      <c r="GD15" s="131"/>
      <c r="GE15" s="131"/>
      <c r="GF15" s="131"/>
      <c r="GG15" s="131" t="s">
        <v>5</v>
      </c>
      <c r="GH15" s="131"/>
      <c r="GI15" s="131"/>
      <c r="GJ15" s="131"/>
      <c r="GK15" s="131"/>
      <c r="GL15" s="131"/>
      <c r="GM15" s="131"/>
      <c r="GN15" s="131"/>
      <c r="GO15" s="131" t="s">
        <v>4</v>
      </c>
      <c r="GP15" s="131"/>
      <c r="GQ15" s="131"/>
      <c r="GR15" s="131"/>
      <c r="GS15" s="131" t="s">
        <v>336</v>
      </c>
      <c r="GT15" s="131" t="s">
        <v>335</v>
      </c>
      <c r="GU15" s="131" t="s">
        <v>1</v>
      </c>
      <c r="GV15" s="131"/>
      <c r="GW15" s="131" t="s">
        <v>1</v>
      </c>
      <c r="GX15" s="131"/>
      <c r="GY15" s="131"/>
      <c r="GZ15" s="131"/>
      <c r="HA15" s="131"/>
      <c r="HB15" s="131"/>
      <c r="HC15" s="131"/>
      <c r="HD15" s="131"/>
      <c r="HE15" s="131"/>
      <c r="HF15" s="131"/>
      <c r="HG15" s="131"/>
      <c r="HH15" s="131"/>
      <c r="HI15" s="131"/>
      <c r="HJ15" s="131"/>
      <c r="HK15" s="131"/>
      <c r="HL15" s="131"/>
      <c r="HM15">
        <f t="shared" si="0"/>
        <v>19</v>
      </c>
      <c r="HN15">
        <f t="shared" si="1"/>
        <v>0</v>
      </c>
      <c r="HO15">
        <f t="shared" si="2"/>
        <v>24</v>
      </c>
      <c r="HP15" s="1">
        <f t="shared" si="3"/>
        <v>0</v>
      </c>
      <c r="HQ15" s="1">
        <f t="shared" si="4"/>
        <v>0</v>
      </c>
      <c r="HR15" s="1">
        <f t="shared" si="5"/>
        <v>0</v>
      </c>
      <c r="HS15" s="1">
        <f t="shared" si="6"/>
        <v>0</v>
      </c>
      <c r="HT15" s="1">
        <f t="shared" si="7"/>
        <v>20</v>
      </c>
      <c r="HU15" s="1">
        <f t="shared" si="8"/>
        <v>560</v>
      </c>
      <c r="HV15">
        <v>0</v>
      </c>
      <c r="HW15">
        <v>0</v>
      </c>
      <c r="HX15">
        <v>0</v>
      </c>
      <c r="HY15">
        <v>0</v>
      </c>
      <c r="HZ15">
        <v>0</v>
      </c>
      <c r="IA15">
        <v>0</v>
      </c>
      <c r="IB15">
        <v>0</v>
      </c>
      <c r="IC15">
        <v>0</v>
      </c>
    </row>
    <row r="16" spans="1:237" ht="15" thickBot="1" x14ac:dyDescent="0.4">
      <c r="A16" s="132">
        <v>44153.08394675926</v>
      </c>
      <c r="B16" s="131" t="s">
        <v>2593</v>
      </c>
      <c r="C16" s="2"/>
      <c r="D16" s="131"/>
      <c r="E16" s="131" t="s">
        <v>1007</v>
      </c>
      <c r="F16" s="131" t="s">
        <v>1941</v>
      </c>
      <c r="G16" s="131" t="s">
        <v>1007</v>
      </c>
      <c r="H16" s="131" t="s">
        <v>1941</v>
      </c>
      <c r="I16" s="131" t="s">
        <v>9</v>
      </c>
      <c r="J16" s="131" t="s">
        <v>7</v>
      </c>
      <c r="K16" s="131"/>
      <c r="L16" s="131" t="s">
        <v>7</v>
      </c>
      <c r="M16" s="131"/>
      <c r="N16" s="131" t="s">
        <v>7</v>
      </c>
      <c r="O16" s="131"/>
      <c r="P16" s="131"/>
      <c r="Q16" s="131" t="s">
        <v>20</v>
      </c>
      <c r="R16" s="131" t="s">
        <v>40</v>
      </c>
      <c r="S16" s="131" t="s">
        <v>20</v>
      </c>
      <c r="T16" s="131" t="s">
        <v>20</v>
      </c>
      <c r="U16" s="131" t="s">
        <v>20</v>
      </c>
      <c r="V16" s="131" t="s">
        <v>80</v>
      </c>
      <c r="W16" s="133">
        <v>2</v>
      </c>
      <c r="X16" s="131" t="s">
        <v>20</v>
      </c>
      <c r="Y16" s="131" t="s">
        <v>20</v>
      </c>
      <c r="Z16" s="131" t="s">
        <v>349</v>
      </c>
      <c r="AA16" s="131" t="s">
        <v>7</v>
      </c>
      <c r="AB16" s="131" t="s">
        <v>2342</v>
      </c>
      <c r="AC16" s="131" t="s">
        <v>9</v>
      </c>
      <c r="AD16" s="131" t="s">
        <v>301</v>
      </c>
      <c r="AE16" s="131" t="s">
        <v>9</v>
      </c>
      <c r="AF16" s="131" t="s">
        <v>112</v>
      </c>
      <c r="AG16" s="131" t="s">
        <v>2343</v>
      </c>
      <c r="AH16" s="131" t="s">
        <v>9</v>
      </c>
      <c r="AI16" s="131" t="s">
        <v>2344</v>
      </c>
      <c r="AJ16" s="133">
        <v>0</v>
      </c>
      <c r="AK16" s="133">
        <v>0</v>
      </c>
      <c r="AL16" s="133">
        <v>0</v>
      </c>
      <c r="AM16" s="133">
        <v>0</v>
      </c>
      <c r="AN16" s="133">
        <v>2</v>
      </c>
      <c r="AO16" s="131">
        <v>30</v>
      </c>
      <c r="AP16" s="131">
        <v>540</v>
      </c>
      <c r="AQ16" s="133">
        <v>2</v>
      </c>
      <c r="AR16" s="133">
        <v>3</v>
      </c>
      <c r="AS16" s="133">
        <v>4</v>
      </c>
      <c r="AT16" s="133">
        <v>3</v>
      </c>
      <c r="AU16" s="133">
        <v>2</v>
      </c>
      <c r="AV16" s="133">
        <v>3</v>
      </c>
      <c r="AW16" s="133">
        <v>1</v>
      </c>
      <c r="AX16" s="133">
        <v>2</v>
      </c>
      <c r="AY16" s="133">
        <v>1</v>
      </c>
      <c r="AZ16" s="133">
        <v>2</v>
      </c>
      <c r="BA16" s="133">
        <v>3</v>
      </c>
      <c r="BB16" s="133">
        <v>3</v>
      </c>
      <c r="BC16" s="133">
        <v>4</v>
      </c>
      <c r="BD16" s="133">
        <v>2</v>
      </c>
      <c r="BE16" s="133">
        <v>2</v>
      </c>
      <c r="BF16" s="133">
        <v>2</v>
      </c>
      <c r="BG16" s="133">
        <v>2</v>
      </c>
      <c r="BH16" s="133">
        <v>1</v>
      </c>
      <c r="BI16" s="133">
        <v>2</v>
      </c>
      <c r="BJ16" s="133">
        <v>2</v>
      </c>
      <c r="BK16" s="133">
        <v>3</v>
      </c>
      <c r="BL16" s="133">
        <v>0</v>
      </c>
      <c r="BM16" s="133">
        <v>4</v>
      </c>
      <c r="BN16" s="133">
        <v>2</v>
      </c>
      <c r="BO16" s="133">
        <v>2</v>
      </c>
      <c r="BP16" s="133">
        <v>0</v>
      </c>
      <c r="BQ16" s="133">
        <v>1</v>
      </c>
      <c r="BR16" s="133">
        <v>2</v>
      </c>
      <c r="BS16" s="133">
        <v>0</v>
      </c>
      <c r="BT16" s="133">
        <v>1</v>
      </c>
      <c r="BU16" s="133">
        <v>2</v>
      </c>
      <c r="BV16" s="133">
        <v>1</v>
      </c>
      <c r="BW16" s="133">
        <v>0</v>
      </c>
      <c r="BX16" s="133">
        <v>0</v>
      </c>
      <c r="BY16" s="133">
        <v>1</v>
      </c>
      <c r="BZ16" s="133">
        <v>2</v>
      </c>
      <c r="CA16" s="133">
        <v>1</v>
      </c>
      <c r="CB16" s="133">
        <v>3</v>
      </c>
      <c r="CC16" s="133">
        <v>1</v>
      </c>
      <c r="CD16" s="133">
        <v>0</v>
      </c>
      <c r="CE16" s="133">
        <v>1</v>
      </c>
      <c r="CF16" s="133">
        <v>3</v>
      </c>
      <c r="CG16" s="133">
        <v>0</v>
      </c>
      <c r="CH16" s="133">
        <v>1</v>
      </c>
      <c r="CI16" s="133">
        <v>2</v>
      </c>
      <c r="CJ16" s="133">
        <v>3</v>
      </c>
      <c r="CK16" s="133">
        <v>1</v>
      </c>
      <c r="CL16" s="133">
        <v>0</v>
      </c>
      <c r="CM16" s="133">
        <v>2</v>
      </c>
      <c r="CN16" s="133">
        <v>0</v>
      </c>
      <c r="CO16" s="133">
        <v>0</v>
      </c>
      <c r="CP16" s="133">
        <v>0</v>
      </c>
      <c r="CQ16" s="133">
        <v>0</v>
      </c>
      <c r="CR16" s="133">
        <v>1</v>
      </c>
      <c r="CS16" s="133">
        <v>0</v>
      </c>
      <c r="CT16" s="133">
        <v>2</v>
      </c>
      <c r="CU16" s="133">
        <v>1</v>
      </c>
      <c r="CV16" s="133">
        <v>3</v>
      </c>
      <c r="CW16" s="133">
        <v>2</v>
      </c>
      <c r="CX16" s="133">
        <v>1</v>
      </c>
      <c r="CY16" s="133">
        <v>2</v>
      </c>
      <c r="CZ16" s="133">
        <v>1</v>
      </c>
      <c r="DA16" s="133">
        <v>2</v>
      </c>
      <c r="DB16" s="133">
        <v>1</v>
      </c>
      <c r="DC16" s="133">
        <v>1</v>
      </c>
      <c r="DD16" s="133">
        <v>2</v>
      </c>
      <c r="DE16" s="133">
        <v>2</v>
      </c>
      <c r="DF16" s="133">
        <v>1</v>
      </c>
      <c r="DG16" s="133">
        <v>1</v>
      </c>
      <c r="DH16" s="133">
        <v>2</v>
      </c>
      <c r="DI16" s="133">
        <v>1</v>
      </c>
      <c r="DJ16" s="133">
        <v>1</v>
      </c>
      <c r="DK16" s="133">
        <v>3</v>
      </c>
      <c r="DL16" s="133">
        <v>2</v>
      </c>
      <c r="DM16" s="133">
        <v>1</v>
      </c>
      <c r="DN16" s="133">
        <v>1</v>
      </c>
      <c r="DO16" s="133">
        <v>2</v>
      </c>
      <c r="DP16" s="131" t="s">
        <v>284</v>
      </c>
      <c r="DQ16" s="131" t="s">
        <v>1012</v>
      </c>
      <c r="DR16" s="131" t="s">
        <v>415</v>
      </c>
      <c r="DS16" s="133">
        <v>6.5</v>
      </c>
      <c r="DT16" s="131" t="s">
        <v>103</v>
      </c>
      <c r="DU16" s="131" t="s">
        <v>69</v>
      </c>
      <c r="DV16" s="131" t="s">
        <v>103</v>
      </c>
      <c r="DW16" s="131" t="s">
        <v>26</v>
      </c>
      <c r="DX16" s="131" t="s">
        <v>26</v>
      </c>
      <c r="DY16" s="131" t="s">
        <v>103</v>
      </c>
      <c r="DZ16" s="131" t="s">
        <v>103</v>
      </c>
      <c r="EA16" s="131" t="s">
        <v>26</v>
      </c>
      <c r="EB16" s="131" t="s">
        <v>103</v>
      </c>
      <c r="EC16" s="131" t="s">
        <v>121</v>
      </c>
      <c r="ED16" s="131" t="s">
        <v>26</v>
      </c>
      <c r="EE16" s="131" t="s">
        <v>26</v>
      </c>
      <c r="EF16" s="131" t="s">
        <v>101</v>
      </c>
      <c r="EG16" s="131" t="s">
        <v>100</v>
      </c>
      <c r="EH16" s="133">
        <v>0</v>
      </c>
      <c r="EI16" s="131" t="s">
        <v>9</v>
      </c>
      <c r="EJ16" s="131" t="s">
        <v>9</v>
      </c>
      <c r="EK16" s="131" t="s">
        <v>2345</v>
      </c>
      <c r="EL16" s="131" t="s">
        <v>22</v>
      </c>
      <c r="EM16" s="131" t="s">
        <v>96</v>
      </c>
      <c r="EN16" s="133">
        <v>4</v>
      </c>
      <c r="EO16" s="133">
        <v>3</v>
      </c>
      <c r="EP16" s="133">
        <v>5</v>
      </c>
      <c r="EQ16" s="133">
        <v>1</v>
      </c>
      <c r="ER16" s="131" t="s">
        <v>19</v>
      </c>
      <c r="ES16" s="131" t="s">
        <v>16</v>
      </c>
      <c r="ET16" s="131" t="s">
        <v>1346</v>
      </c>
      <c r="EU16" s="131" t="s">
        <v>20</v>
      </c>
      <c r="EV16" s="131" t="s">
        <v>20</v>
      </c>
      <c r="EW16" s="133">
        <v>2</v>
      </c>
      <c r="EX16" s="133">
        <v>1</v>
      </c>
      <c r="EY16" s="133">
        <v>1</v>
      </c>
      <c r="EZ16" s="133">
        <v>4</v>
      </c>
      <c r="FA16" s="131" t="s">
        <v>2346</v>
      </c>
      <c r="FB16" s="131" t="s">
        <v>94</v>
      </c>
      <c r="FC16" s="131" t="s">
        <v>9</v>
      </c>
      <c r="FD16" s="131" t="s">
        <v>14</v>
      </c>
      <c r="FE16" s="131" t="s">
        <v>94</v>
      </c>
      <c r="FF16" s="131" t="s">
        <v>7</v>
      </c>
      <c r="FG16" s="131" t="s">
        <v>7</v>
      </c>
      <c r="FH16" s="131" t="s">
        <v>7</v>
      </c>
      <c r="FI16" s="131" t="s">
        <v>12</v>
      </c>
      <c r="FJ16" s="131" t="s">
        <v>57</v>
      </c>
      <c r="FK16" s="131" t="s">
        <v>9</v>
      </c>
      <c r="FL16" s="131" t="s">
        <v>7</v>
      </c>
      <c r="FM16" s="131"/>
      <c r="FN16" s="131" t="s">
        <v>998</v>
      </c>
      <c r="FO16" s="131" t="s">
        <v>9</v>
      </c>
      <c r="FP16" s="131" t="s">
        <v>9</v>
      </c>
      <c r="FQ16" s="131" t="s">
        <v>7</v>
      </c>
      <c r="FR16" s="131"/>
      <c r="FS16" s="131" t="s">
        <v>7</v>
      </c>
      <c r="FT16" s="131" t="s">
        <v>7</v>
      </c>
      <c r="FU16" s="131"/>
      <c r="FV16" s="131" t="s">
        <v>7</v>
      </c>
      <c r="FW16" s="131" t="s">
        <v>7</v>
      </c>
      <c r="FX16" s="131" t="s">
        <v>121</v>
      </c>
      <c r="FY16" s="133">
        <v>9</v>
      </c>
      <c r="FZ16" s="131"/>
      <c r="GA16" s="131"/>
      <c r="GB16" s="131"/>
      <c r="GC16" s="131"/>
      <c r="GD16" s="131"/>
      <c r="GE16" s="131"/>
      <c r="GF16" s="131"/>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t="s">
        <v>1</v>
      </c>
      <c r="HC16" s="131" t="s">
        <v>1</v>
      </c>
      <c r="HD16" s="131"/>
      <c r="HE16" s="131" t="s">
        <v>1</v>
      </c>
      <c r="HF16" s="131"/>
      <c r="HG16" s="131"/>
      <c r="HH16" s="131"/>
      <c r="HI16" s="131"/>
      <c r="HJ16" s="131"/>
      <c r="HK16" s="131"/>
      <c r="HL16" s="131"/>
      <c r="HM16">
        <f t="shared" si="0"/>
        <v>29</v>
      </c>
      <c r="HN16">
        <f t="shared" si="1"/>
        <v>4</v>
      </c>
      <c r="HO16">
        <f t="shared" si="2"/>
        <v>3</v>
      </c>
      <c r="HP16" s="1">
        <f t="shared" si="3"/>
        <v>5</v>
      </c>
      <c r="HQ16" s="1">
        <f t="shared" si="4"/>
        <v>11</v>
      </c>
      <c r="HR16" s="1">
        <f t="shared" si="5"/>
        <v>7</v>
      </c>
      <c r="HS16" s="1">
        <f t="shared" si="6"/>
        <v>13</v>
      </c>
      <c r="HT16" s="1">
        <f t="shared" si="7"/>
        <v>52</v>
      </c>
      <c r="HU16" s="1">
        <f t="shared" si="8"/>
        <v>150</v>
      </c>
      <c r="HV16">
        <v>1</v>
      </c>
      <c r="HW16">
        <v>1</v>
      </c>
      <c r="HX16">
        <v>1</v>
      </c>
      <c r="HY16">
        <v>1</v>
      </c>
      <c r="HZ16">
        <v>1</v>
      </c>
      <c r="IA16">
        <v>0</v>
      </c>
      <c r="IB16">
        <v>1</v>
      </c>
      <c r="IC16">
        <v>6</v>
      </c>
    </row>
    <row r="17" spans="1:237" ht="15" thickBot="1" x14ac:dyDescent="0.4">
      <c r="A17" s="132">
        <v>44151.50440972222</v>
      </c>
      <c r="B17" s="131" t="s">
        <v>2595</v>
      </c>
      <c r="C17" s="2"/>
      <c r="D17" s="131"/>
      <c r="E17" s="131" t="s">
        <v>2168</v>
      </c>
      <c r="F17" s="131" t="s">
        <v>2169</v>
      </c>
      <c r="G17" s="131" t="s">
        <v>2168</v>
      </c>
      <c r="H17" s="131" t="s">
        <v>2169</v>
      </c>
      <c r="I17" s="131" t="s">
        <v>9</v>
      </c>
      <c r="J17" s="131" t="s">
        <v>7</v>
      </c>
      <c r="K17" s="131"/>
      <c r="L17" s="131" t="s">
        <v>7</v>
      </c>
      <c r="M17" s="131"/>
      <c r="N17" s="131" t="s">
        <v>7</v>
      </c>
      <c r="O17" s="131"/>
      <c r="P17" s="131" t="s">
        <v>1358</v>
      </c>
      <c r="Q17" s="131" t="s">
        <v>20</v>
      </c>
      <c r="R17" s="131" t="s">
        <v>40</v>
      </c>
      <c r="S17" s="133">
        <v>3</v>
      </c>
      <c r="T17" s="131" t="s">
        <v>20</v>
      </c>
      <c r="U17" s="131" t="s">
        <v>20</v>
      </c>
      <c r="V17" s="131" t="s">
        <v>39</v>
      </c>
      <c r="W17" s="131" t="s">
        <v>20</v>
      </c>
      <c r="X17" s="133">
        <v>5</v>
      </c>
      <c r="Y17" s="133">
        <v>2</v>
      </c>
      <c r="Z17" s="131" t="s">
        <v>38</v>
      </c>
      <c r="AA17" s="131" t="s">
        <v>7</v>
      </c>
      <c r="AB17" s="131"/>
      <c r="AC17" s="131" t="s">
        <v>7</v>
      </c>
      <c r="AD17" s="131"/>
      <c r="AE17" s="131" t="s">
        <v>7</v>
      </c>
      <c r="AF17" s="131" t="s">
        <v>20</v>
      </c>
      <c r="AG17" s="131"/>
      <c r="AH17" s="131" t="s">
        <v>7</v>
      </c>
      <c r="AI17" s="131"/>
      <c r="AJ17" s="133">
        <v>0</v>
      </c>
      <c r="AK17" s="133">
        <v>0</v>
      </c>
      <c r="AL17" s="133">
        <v>0</v>
      </c>
      <c r="AM17" s="133">
        <v>0</v>
      </c>
      <c r="AN17" s="133">
        <v>2</v>
      </c>
      <c r="AO17" s="131">
        <v>30</v>
      </c>
      <c r="AP17" s="131">
        <v>360</v>
      </c>
      <c r="AQ17" s="133">
        <v>4</v>
      </c>
      <c r="AR17" s="133">
        <v>4</v>
      </c>
      <c r="AS17" s="133">
        <v>1</v>
      </c>
      <c r="AT17" s="133">
        <v>1</v>
      </c>
      <c r="AU17" s="133">
        <v>4</v>
      </c>
      <c r="AV17" s="133">
        <v>1</v>
      </c>
      <c r="AW17" s="133">
        <v>1</v>
      </c>
      <c r="AX17" s="133">
        <v>4</v>
      </c>
      <c r="AY17" s="133">
        <v>1</v>
      </c>
      <c r="AZ17" s="133">
        <v>4</v>
      </c>
      <c r="BA17" s="133">
        <v>4</v>
      </c>
      <c r="BB17" s="133">
        <v>1</v>
      </c>
      <c r="BC17" s="133">
        <v>1</v>
      </c>
      <c r="BD17" s="133">
        <v>1</v>
      </c>
      <c r="BE17" s="133">
        <v>4</v>
      </c>
      <c r="BF17" s="133">
        <v>4</v>
      </c>
      <c r="BG17" s="133">
        <v>1</v>
      </c>
      <c r="BH17" s="133">
        <v>1</v>
      </c>
      <c r="BI17" s="133">
        <v>4</v>
      </c>
      <c r="BJ17" s="133">
        <v>4</v>
      </c>
      <c r="BK17" s="133">
        <v>0</v>
      </c>
      <c r="BL17" s="133">
        <v>0</v>
      </c>
      <c r="BM17" s="133">
        <v>0</v>
      </c>
      <c r="BN17" s="133">
        <v>0</v>
      </c>
      <c r="BO17" s="133">
        <v>4</v>
      </c>
      <c r="BP17" s="133">
        <v>0</v>
      </c>
      <c r="BQ17" s="133">
        <v>0</v>
      </c>
      <c r="BR17" s="133">
        <v>0</v>
      </c>
      <c r="BS17" s="133">
        <v>4</v>
      </c>
      <c r="BT17" s="133">
        <v>0</v>
      </c>
      <c r="BU17" s="133">
        <v>0</v>
      </c>
      <c r="BV17" s="133">
        <v>0</v>
      </c>
      <c r="BW17" s="133">
        <v>4</v>
      </c>
      <c r="BX17" s="133">
        <v>0</v>
      </c>
      <c r="BY17" s="133">
        <v>0</v>
      </c>
      <c r="BZ17" s="133">
        <v>0</v>
      </c>
      <c r="CA17" s="133">
        <v>0</v>
      </c>
      <c r="CB17" s="133">
        <v>0</v>
      </c>
      <c r="CC17" s="133">
        <v>0</v>
      </c>
      <c r="CD17" s="133">
        <v>0</v>
      </c>
      <c r="CE17" s="133">
        <v>0</v>
      </c>
      <c r="CF17" s="133">
        <v>0</v>
      </c>
      <c r="CG17" s="133">
        <v>0</v>
      </c>
      <c r="CH17" s="133">
        <v>4</v>
      </c>
      <c r="CI17" s="133">
        <v>0</v>
      </c>
      <c r="CJ17" s="133">
        <v>0</v>
      </c>
      <c r="CK17" s="133">
        <v>0</v>
      </c>
      <c r="CL17" s="133">
        <v>0</v>
      </c>
      <c r="CM17" s="133">
        <v>0</v>
      </c>
      <c r="CN17" s="133">
        <v>0</v>
      </c>
      <c r="CO17" s="133">
        <v>0</v>
      </c>
      <c r="CP17" s="133">
        <v>4</v>
      </c>
      <c r="CQ17" s="133">
        <v>0</v>
      </c>
      <c r="CR17" s="133">
        <v>0</v>
      </c>
      <c r="CS17" s="133">
        <v>4</v>
      </c>
      <c r="CT17" s="133">
        <v>0</v>
      </c>
      <c r="CU17" s="133">
        <v>0</v>
      </c>
      <c r="CV17" s="133">
        <v>1</v>
      </c>
      <c r="CW17" s="133">
        <v>1</v>
      </c>
      <c r="CX17" s="133">
        <v>1</v>
      </c>
      <c r="CY17" s="133">
        <v>1</v>
      </c>
      <c r="CZ17" s="133">
        <v>1</v>
      </c>
      <c r="DA17" s="133">
        <v>1</v>
      </c>
      <c r="DB17" s="133">
        <v>1</v>
      </c>
      <c r="DC17" s="133">
        <v>1</v>
      </c>
      <c r="DD17" s="133">
        <v>1</v>
      </c>
      <c r="DE17" s="133">
        <v>1</v>
      </c>
      <c r="DF17" s="133">
        <v>1</v>
      </c>
      <c r="DG17" s="133">
        <v>1</v>
      </c>
      <c r="DH17" s="133">
        <v>1</v>
      </c>
      <c r="DI17" s="133">
        <v>1</v>
      </c>
      <c r="DJ17" s="133">
        <v>1</v>
      </c>
      <c r="DK17" s="133">
        <v>1</v>
      </c>
      <c r="DL17" s="133">
        <v>1</v>
      </c>
      <c r="DM17" s="133">
        <v>1</v>
      </c>
      <c r="DN17" s="133">
        <v>1</v>
      </c>
      <c r="DO17" s="133">
        <v>1</v>
      </c>
      <c r="DP17" s="133">
        <v>2200</v>
      </c>
      <c r="DQ17" s="133">
        <v>30</v>
      </c>
      <c r="DR17" s="131">
        <v>500</v>
      </c>
      <c r="DS17" s="133">
        <v>6.5</v>
      </c>
      <c r="DT17" s="131" t="s">
        <v>103</v>
      </c>
      <c r="DU17" s="131" t="s">
        <v>103</v>
      </c>
      <c r="DV17" s="131" t="s">
        <v>69</v>
      </c>
      <c r="DW17" s="131" t="s">
        <v>26</v>
      </c>
      <c r="DX17" s="131" t="s">
        <v>26</v>
      </c>
      <c r="DY17" s="131" t="s">
        <v>26</v>
      </c>
      <c r="DZ17" s="131" t="s">
        <v>26</v>
      </c>
      <c r="EA17" s="131" t="s">
        <v>26</v>
      </c>
      <c r="EB17" s="131" t="s">
        <v>26</v>
      </c>
      <c r="EC17" s="131" t="s">
        <v>1358</v>
      </c>
      <c r="ED17" s="131" t="s">
        <v>26</v>
      </c>
      <c r="EE17" s="131" t="s">
        <v>26</v>
      </c>
      <c r="EF17" s="131" t="s">
        <v>66</v>
      </c>
      <c r="EG17" s="131" t="s">
        <v>100</v>
      </c>
      <c r="EH17" s="133">
        <v>90</v>
      </c>
      <c r="EI17" s="131" t="s">
        <v>7</v>
      </c>
      <c r="EJ17" s="131" t="s">
        <v>7</v>
      </c>
      <c r="EK17" s="131"/>
      <c r="EL17" s="131" t="s">
        <v>21</v>
      </c>
      <c r="EM17" s="131" t="s">
        <v>96</v>
      </c>
      <c r="EN17" s="133">
        <v>1</v>
      </c>
      <c r="EO17" s="133">
        <v>2</v>
      </c>
      <c r="EP17" s="133">
        <v>1</v>
      </c>
      <c r="EQ17" s="133">
        <v>4</v>
      </c>
      <c r="ER17" s="131" t="s">
        <v>19</v>
      </c>
      <c r="ES17" s="131" t="s">
        <v>18</v>
      </c>
      <c r="ET17" s="131" t="s">
        <v>20</v>
      </c>
      <c r="EU17" s="131" t="s">
        <v>20</v>
      </c>
      <c r="EV17" s="131" t="s">
        <v>20</v>
      </c>
      <c r="EW17" s="133">
        <v>1</v>
      </c>
      <c r="EX17" s="133">
        <v>1</v>
      </c>
      <c r="EY17" s="133">
        <v>3</v>
      </c>
      <c r="EZ17" s="133">
        <v>2</v>
      </c>
      <c r="FA17" s="131" t="s">
        <v>2288</v>
      </c>
      <c r="FB17" s="131" t="s">
        <v>14</v>
      </c>
      <c r="FC17" s="131" t="s">
        <v>7</v>
      </c>
      <c r="FD17" s="131" t="s">
        <v>14</v>
      </c>
      <c r="FE17" s="131" t="s">
        <v>14</v>
      </c>
      <c r="FF17" s="131" t="s">
        <v>7</v>
      </c>
      <c r="FG17" s="131" t="s">
        <v>7</v>
      </c>
      <c r="FH17" s="131" t="s">
        <v>7</v>
      </c>
      <c r="FI17" s="131" t="s">
        <v>12</v>
      </c>
      <c r="FJ17" s="131" t="s">
        <v>11</v>
      </c>
      <c r="FK17" s="131" t="s">
        <v>7</v>
      </c>
      <c r="FL17" s="131" t="s">
        <v>7</v>
      </c>
      <c r="FM17" s="131"/>
      <c r="FN17" s="131" t="s">
        <v>368</v>
      </c>
      <c r="FO17" s="131" t="s">
        <v>7</v>
      </c>
      <c r="FP17" s="131" t="s">
        <v>7</v>
      </c>
      <c r="FQ17" s="131" t="s">
        <v>9</v>
      </c>
      <c r="FR17" s="131" t="s">
        <v>8</v>
      </c>
      <c r="FS17" s="131" t="s">
        <v>7</v>
      </c>
      <c r="FT17" s="131" t="s">
        <v>7</v>
      </c>
      <c r="FU17" s="131"/>
      <c r="FV17" s="131" t="s">
        <v>7</v>
      </c>
      <c r="FW17" s="131" t="s">
        <v>7</v>
      </c>
      <c r="FX17" s="131" t="s">
        <v>121</v>
      </c>
      <c r="FY17" s="133">
        <v>10</v>
      </c>
      <c r="FZ17" s="131"/>
      <c r="GA17" s="131"/>
      <c r="GB17" s="131"/>
      <c r="GC17" s="131"/>
      <c r="GD17" s="131"/>
      <c r="GE17" s="131"/>
      <c r="GF17" s="131"/>
      <c r="GG17" s="131" t="s">
        <v>5</v>
      </c>
      <c r="GH17" s="131"/>
      <c r="GI17" s="131"/>
      <c r="GJ17" s="131"/>
      <c r="GK17" s="131"/>
      <c r="GL17" s="131"/>
      <c r="GM17" s="131"/>
      <c r="GN17" s="131"/>
      <c r="GO17" s="131"/>
      <c r="GP17" s="131"/>
      <c r="GQ17" s="131"/>
      <c r="GR17" s="131"/>
      <c r="GS17" s="131"/>
      <c r="GT17" s="131"/>
      <c r="GU17" s="131"/>
      <c r="GV17" s="131"/>
      <c r="GW17" s="131" t="s">
        <v>54</v>
      </c>
      <c r="GX17" s="131"/>
      <c r="GY17" s="131" t="s">
        <v>184</v>
      </c>
      <c r="GZ17" s="131" t="s">
        <v>1</v>
      </c>
      <c r="HA17" s="131" t="s">
        <v>1</v>
      </c>
      <c r="HB17" s="131"/>
      <c r="HC17" s="131"/>
      <c r="HD17" s="131"/>
      <c r="HE17" s="131" t="s">
        <v>1</v>
      </c>
      <c r="HF17" s="131"/>
      <c r="HG17" s="131"/>
      <c r="HH17" s="131"/>
      <c r="HI17" s="131"/>
      <c r="HJ17" s="131"/>
      <c r="HK17" s="131"/>
      <c r="HL17" s="131"/>
      <c r="HM17">
        <f t="shared" si="0"/>
        <v>19</v>
      </c>
      <c r="HN17">
        <f t="shared" si="1"/>
        <v>0</v>
      </c>
      <c r="HO17">
        <f t="shared" si="2"/>
        <v>24</v>
      </c>
      <c r="HP17" s="1">
        <f t="shared" si="3"/>
        <v>0</v>
      </c>
      <c r="HQ17" s="1">
        <f t="shared" si="4"/>
        <v>0</v>
      </c>
      <c r="HR17" s="1">
        <f t="shared" si="5"/>
        <v>0</v>
      </c>
      <c r="HS17" s="1">
        <f t="shared" si="6"/>
        <v>0</v>
      </c>
      <c r="HT17" s="1">
        <f t="shared" si="7"/>
        <v>20</v>
      </c>
      <c r="HU17" s="1">
        <f t="shared" si="8"/>
        <v>150</v>
      </c>
      <c r="HV17">
        <v>1</v>
      </c>
      <c r="HW17">
        <v>1</v>
      </c>
      <c r="HX17">
        <v>1</v>
      </c>
      <c r="HY17">
        <v>0</v>
      </c>
      <c r="HZ17">
        <v>1</v>
      </c>
      <c r="IA17">
        <v>0</v>
      </c>
      <c r="IB17">
        <v>0</v>
      </c>
      <c r="IC17">
        <v>4</v>
      </c>
    </row>
    <row r="18" spans="1:237" ht="15" thickBot="1" x14ac:dyDescent="0.4">
      <c r="A18" s="132">
        <v>44151.594652777778</v>
      </c>
      <c r="B18" s="131" t="s">
        <v>2600</v>
      </c>
      <c r="C18" s="2"/>
      <c r="D18" s="131"/>
      <c r="E18" s="131" t="s">
        <v>1938</v>
      </c>
      <c r="F18" s="131" t="s">
        <v>2321</v>
      </c>
      <c r="G18" s="131" t="s">
        <v>1938</v>
      </c>
      <c r="H18" s="131" t="s">
        <v>2321</v>
      </c>
      <c r="I18" s="131" t="s">
        <v>9</v>
      </c>
      <c r="J18" s="131" t="s">
        <v>7</v>
      </c>
      <c r="K18" s="131"/>
      <c r="L18" s="131" t="s">
        <v>7</v>
      </c>
      <c r="M18" s="131"/>
      <c r="N18" s="131" t="s">
        <v>7</v>
      </c>
      <c r="O18" s="131"/>
      <c r="P18" s="131"/>
      <c r="Q18" s="131" t="s">
        <v>20</v>
      </c>
      <c r="R18" s="131" t="s">
        <v>40</v>
      </c>
      <c r="S18" s="131" t="s">
        <v>20</v>
      </c>
      <c r="T18" s="131" t="s">
        <v>20</v>
      </c>
      <c r="U18" s="131" t="s">
        <v>20</v>
      </c>
      <c r="V18" s="131" t="s">
        <v>39</v>
      </c>
      <c r="W18" s="131" t="s">
        <v>79</v>
      </c>
      <c r="X18" s="131" t="s">
        <v>20</v>
      </c>
      <c r="Y18" s="131" t="s">
        <v>20</v>
      </c>
      <c r="Z18" s="131" t="s">
        <v>38</v>
      </c>
      <c r="AA18" s="131" t="s">
        <v>7</v>
      </c>
      <c r="AB18" s="131"/>
      <c r="AC18" s="131" t="s">
        <v>7</v>
      </c>
      <c r="AD18" s="131"/>
      <c r="AE18" s="131" t="s">
        <v>7</v>
      </c>
      <c r="AF18" s="131" t="s">
        <v>20</v>
      </c>
      <c r="AG18" s="131" t="s">
        <v>301</v>
      </c>
      <c r="AH18" s="131" t="s">
        <v>7</v>
      </c>
      <c r="AI18" s="131"/>
      <c r="AJ18" s="133">
        <v>0</v>
      </c>
      <c r="AK18" s="133">
        <v>0</v>
      </c>
      <c r="AL18" s="133">
        <v>0</v>
      </c>
      <c r="AM18" s="133">
        <v>0</v>
      </c>
      <c r="AN18" s="133">
        <v>7</v>
      </c>
      <c r="AO18" s="131">
        <v>120</v>
      </c>
      <c r="AP18" s="131">
        <v>240</v>
      </c>
      <c r="AQ18" s="133">
        <v>3</v>
      </c>
      <c r="AR18" s="133">
        <v>3</v>
      </c>
      <c r="AS18" s="133">
        <v>2</v>
      </c>
      <c r="AT18" s="133">
        <v>2</v>
      </c>
      <c r="AU18" s="133">
        <v>3</v>
      </c>
      <c r="AV18" s="133">
        <v>2</v>
      </c>
      <c r="AW18" s="133">
        <v>4</v>
      </c>
      <c r="AX18" s="133">
        <v>3</v>
      </c>
      <c r="AY18" s="133">
        <v>2</v>
      </c>
      <c r="AZ18" s="133">
        <v>3</v>
      </c>
      <c r="BA18" s="133">
        <v>3</v>
      </c>
      <c r="BB18" s="133">
        <v>4</v>
      </c>
      <c r="BC18" s="133">
        <v>3</v>
      </c>
      <c r="BD18" s="133">
        <v>2</v>
      </c>
      <c r="BE18" s="133">
        <v>3</v>
      </c>
      <c r="BF18" s="133">
        <v>3</v>
      </c>
      <c r="BG18" s="133">
        <v>4</v>
      </c>
      <c r="BH18" s="133">
        <v>2</v>
      </c>
      <c r="BI18" s="133">
        <v>3</v>
      </c>
      <c r="BJ18" s="133">
        <v>3</v>
      </c>
      <c r="BK18" s="133">
        <v>3</v>
      </c>
      <c r="BL18" s="133">
        <v>2</v>
      </c>
      <c r="BM18" s="133">
        <v>3</v>
      </c>
      <c r="BN18" s="133">
        <v>1</v>
      </c>
      <c r="BO18" s="133">
        <v>3</v>
      </c>
      <c r="BP18" s="133">
        <v>2</v>
      </c>
      <c r="BQ18" s="133">
        <v>2</v>
      </c>
      <c r="BR18" s="133">
        <v>2</v>
      </c>
      <c r="BS18" s="133">
        <v>2</v>
      </c>
      <c r="BT18" s="133">
        <v>3</v>
      </c>
      <c r="BU18" s="133">
        <v>2</v>
      </c>
      <c r="BV18" s="133">
        <v>2</v>
      </c>
      <c r="BW18" s="133">
        <v>2</v>
      </c>
      <c r="BX18" s="133">
        <v>4</v>
      </c>
      <c r="BY18" s="133">
        <v>3</v>
      </c>
      <c r="BZ18" s="133">
        <v>3</v>
      </c>
      <c r="CA18" s="133">
        <v>3</v>
      </c>
      <c r="CB18" s="133">
        <v>3</v>
      </c>
      <c r="CC18" s="133">
        <v>2</v>
      </c>
      <c r="CD18" s="133">
        <v>3</v>
      </c>
      <c r="CE18" s="133">
        <v>1</v>
      </c>
      <c r="CF18" s="133">
        <v>3</v>
      </c>
      <c r="CG18" s="133">
        <v>1</v>
      </c>
      <c r="CH18" s="133">
        <v>3</v>
      </c>
      <c r="CI18" s="133">
        <v>1</v>
      </c>
      <c r="CJ18" s="133">
        <v>2</v>
      </c>
      <c r="CK18" s="133">
        <v>3</v>
      </c>
      <c r="CL18" s="133">
        <v>2</v>
      </c>
      <c r="CM18" s="133">
        <v>3</v>
      </c>
      <c r="CN18" s="133">
        <v>3</v>
      </c>
      <c r="CO18" s="133">
        <v>1</v>
      </c>
      <c r="CP18" s="133">
        <v>2</v>
      </c>
      <c r="CQ18" s="133">
        <v>2</v>
      </c>
      <c r="CR18" s="133">
        <v>1</v>
      </c>
      <c r="CS18" s="133">
        <v>2</v>
      </c>
      <c r="CT18" s="133">
        <v>3</v>
      </c>
      <c r="CU18" s="133">
        <v>2</v>
      </c>
      <c r="CV18" s="133">
        <v>4</v>
      </c>
      <c r="CW18" s="133">
        <v>3</v>
      </c>
      <c r="CX18" s="133">
        <v>2</v>
      </c>
      <c r="CY18" s="133">
        <v>3</v>
      </c>
      <c r="CZ18" s="133">
        <v>1</v>
      </c>
      <c r="DA18" s="133">
        <v>3</v>
      </c>
      <c r="DB18" s="133">
        <v>2</v>
      </c>
      <c r="DC18" s="133">
        <v>2</v>
      </c>
      <c r="DD18" s="133">
        <v>2</v>
      </c>
      <c r="DE18" s="133">
        <v>1</v>
      </c>
      <c r="DF18" s="133">
        <v>1</v>
      </c>
      <c r="DG18" s="133">
        <v>1</v>
      </c>
      <c r="DH18" s="133">
        <v>3</v>
      </c>
      <c r="DI18" s="133">
        <v>3</v>
      </c>
      <c r="DJ18" s="133">
        <v>1</v>
      </c>
      <c r="DK18" s="133">
        <v>1</v>
      </c>
      <c r="DL18" s="133">
        <v>1</v>
      </c>
      <c r="DM18" s="133">
        <v>1</v>
      </c>
      <c r="DN18" s="133">
        <v>1</v>
      </c>
      <c r="DO18" s="133">
        <v>2</v>
      </c>
      <c r="DP18" s="131" t="s">
        <v>2322</v>
      </c>
      <c r="DQ18" s="133">
        <v>20</v>
      </c>
      <c r="DR18" s="131" t="s">
        <v>2323</v>
      </c>
      <c r="DS18" s="133">
        <v>6</v>
      </c>
      <c r="DT18" s="131" t="s">
        <v>26</v>
      </c>
      <c r="DU18" s="131" t="s">
        <v>68</v>
      </c>
      <c r="DV18" s="131" t="s">
        <v>68</v>
      </c>
      <c r="DW18" s="131" t="s">
        <v>26</v>
      </c>
      <c r="DX18" s="131" t="s">
        <v>26</v>
      </c>
      <c r="DY18" s="131" t="s">
        <v>26</v>
      </c>
      <c r="DZ18" s="131" t="s">
        <v>26</v>
      </c>
      <c r="EA18" s="131" t="s">
        <v>26</v>
      </c>
      <c r="EB18" s="131" t="s">
        <v>26</v>
      </c>
      <c r="EC18" s="131" t="s">
        <v>7</v>
      </c>
      <c r="ED18" s="131" t="s">
        <v>201</v>
      </c>
      <c r="EE18" s="131" t="s">
        <v>26</v>
      </c>
      <c r="EF18" s="131" t="s">
        <v>66</v>
      </c>
      <c r="EG18" s="131" t="s">
        <v>65</v>
      </c>
      <c r="EH18" s="133">
        <v>200</v>
      </c>
      <c r="EI18" s="131" t="s">
        <v>7</v>
      </c>
      <c r="EJ18" s="131" t="s">
        <v>9</v>
      </c>
      <c r="EK18" s="131" t="s">
        <v>187</v>
      </c>
      <c r="EL18" s="131" t="s">
        <v>96</v>
      </c>
      <c r="EM18" s="131" t="s">
        <v>96</v>
      </c>
      <c r="EN18" s="133">
        <v>4</v>
      </c>
      <c r="EO18" s="133">
        <v>3</v>
      </c>
      <c r="EP18" s="133">
        <v>4</v>
      </c>
      <c r="EQ18" s="133">
        <v>1</v>
      </c>
      <c r="ER18" s="131" t="s">
        <v>16</v>
      </c>
      <c r="ES18" s="131" t="s">
        <v>18</v>
      </c>
      <c r="ET18" s="131" t="s">
        <v>19</v>
      </c>
      <c r="EU18" s="131" t="s">
        <v>1346</v>
      </c>
      <c r="EV18" s="131" t="s">
        <v>20</v>
      </c>
      <c r="EW18" s="133">
        <v>2</v>
      </c>
      <c r="EX18" s="133">
        <v>3</v>
      </c>
      <c r="EY18" s="133">
        <v>3</v>
      </c>
      <c r="EZ18" s="133">
        <v>4</v>
      </c>
      <c r="FA18" s="131" t="s">
        <v>2324</v>
      </c>
      <c r="FB18" s="131" t="s">
        <v>14</v>
      </c>
      <c r="FC18" s="131" t="s">
        <v>7</v>
      </c>
      <c r="FD18" s="131" t="s">
        <v>14</v>
      </c>
      <c r="FE18" s="131" t="s">
        <v>58</v>
      </c>
      <c r="FF18" s="131" t="s">
        <v>7</v>
      </c>
      <c r="FG18" s="131" t="s">
        <v>7</v>
      </c>
      <c r="FH18" s="131" t="s">
        <v>7</v>
      </c>
      <c r="FI18" s="131" t="s">
        <v>232</v>
      </c>
      <c r="FJ18" s="131" t="s">
        <v>92</v>
      </c>
      <c r="FK18" s="131" t="s">
        <v>7</v>
      </c>
      <c r="FL18" s="131" t="s">
        <v>7</v>
      </c>
      <c r="FM18" s="131"/>
      <c r="FN18" s="131" t="s">
        <v>2325</v>
      </c>
      <c r="FO18" s="131" t="s">
        <v>7</v>
      </c>
      <c r="FP18" s="131" t="s">
        <v>7</v>
      </c>
      <c r="FQ18" s="131" t="s">
        <v>7</v>
      </c>
      <c r="FR18" s="131"/>
      <c r="FS18" s="131" t="s">
        <v>7</v>
      </c>
      <c r="FT18" s="131" t="s">
        <v>7</v>
      </c>
      <c r="FU18" s="131"/>
      <c r="FV18" s="131" t="s">
        <v>7</v>
      </c>
      <c r="FW18" s="131" t="s">
        <v>7</v>
      </c>
      <c r="FX18" s="131" t="s">
        <v>121</v>
      </c>
      <c r="FY18" s="133">
        <v>7</v>
      </c>
      <c r="FZ18" s="131"/>
      <c r="GA18" s="131"/>
      <c r="GB18" s="131"/>
      <c r="GC18" s="131"/>
      <c r="GD18" s="131"/>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t="s">
        <v>141</v>
      </c>
      <c r="HB18" s="131"/>
      <c r="HC18" s="131" t="s">
        <v>293</v>
      </c>
      <c r="HD18" s="131" t="s">
        <v>486</v>
      </c>
      <c r="HE18" s="131" t="s">
        <v>1</v>
      </c>
      <c r="HF18" s="131"/>
      <c r="HG18" s="131"/>
      <c r="HH18" s="131"/>
      <c r="HI18" s="131"/>
      <c r="HJ18" s="131"/>
      <c r="HK18" s="131"/>
      <c r="HL18" s="131"/>
      <c r="HM18">
        <f t="shared" si="0"/>
        <v>34</v>
      </c>
      <c r="HN18">
        <f t="shared" si="1"/>
        <v>12</v>
      </c>
      <c r="HO18">
        <f t="shared" si="2"/>
        <v>14</v>
      </c>
      <c r="HP18" s="1">
        <f t="shared" si="3"/>
        <v>17</v>
      </c>
      <c r="HQ18" s="1">
        <f t="shared" si="4"/>
        <v>18</v>
      </c>
      <c r="HR18" s="1">
        <f t="shared" si="5"/>
        <v>11</v>
      </c>
      <c r="HS18" s="1">
        <f t="shared" si="6"/>
        <v>13</v>
      </c>
      <c r="HT18" s="1">
        <f t="shared" si="7"/>
        <v>47</v>
      </c>
      <c r="HU18" s="1">
        <f t="shared" si="8"/>
        <v>2100</v>
      </c>
      <c r="HV18">
        <v>2</v>
      </c>
      <c r="HW18">
        <v>1</v>
      </c>
      <c r="HX18">
        <v>2</v>
      </c>
      <c r="HY18">
        <v>0</v>
      </c>
      <c r="HZ18">
        <v>1</v>
      </c>
      <c r="IA18">
        <v>3</v>
      </c>
      <c r="IB18">
        <v>0</v>
      </c>
      <c r="IC18">
        <v>9</v>
      </c>
    </row>
    <row r="19" spans="1:237" ht="15" thickBot="1" x14ac:dyDescent="0.4">
      <c r="A19" s="132">
        <v>44151.587337962963</v>
      </c>
      <c r="B19" s="131" t="s">
        <v>2602</v>
      </c>
      <c r="C19" s="2"/>
      <c r="D19" s="131"/>
      <c r="E19" s="131" t="s">
        <v>50</v>
      </c>
      <c r="F19" s="131" t="s">
        <v>1826</v>
      </c>
      <c r="G19" s="131" t="s">
        <v>50</v>
      </c>
      <c r="H19" s="131" t="s">
        <v>1826</v>
      </c>
      <c r="I19" s="131" t="s">
        <v>9</v>
      </c>
      <c r="J19" s="131" t="s">
        <v>7</v>
      </c>
      <c r="K19" s="131"/>
      <c r="L19" s="131" t="s">
        <v>7</v>
      </c>
      <c r="M19" s="131"/>
      <c r="N19" s="131" t="s">
        <v>7</v>
      </c>
      <c r="O19" s="131"/>
      <c r="P19" s="131"/>
      <c r="Q19" s="131" t="s">
        <v>20</v>
      </c>
      <c r="R19" s="131" t="s">
        <v>40</v>
      </c>
      <c r="S19" s="131" t="s">
        <v>20</v>
      </c>
      <c r="T19" s="131" t="s">
        <v>20</v>
      </c>
      <c r="U19" s="131" t="s">
        <v>20</v>
      </c>
      <c r="V19" s="131" t="s">
        <v>80</v>
      </c>
      <c r="W19" s="131" t="s">
        <v>20</v>
      </c>
      <c r="X19" s="131" t="s">
        <v>20</v>
      </c>
      <c r="Y19" s="131" t="s">
        <v>20</v>
      </c>
      <c r="Z19" s="131" t="s">
        <v>133</v>
      </c>
      <c r="AA19" s="131" t="s">
        <v>9</v>
      </c>
      <c r="AB19" s="131" t="s">
        <v>2314</v>
      </c>
      <c r="AC19" s="131" t="s">
        <v>9</v>
      </c>
      <c r="AD19" s="131" t="s">
        <v>2315</v>
      </c>
      <c r="AE19" s="131" t="s">
        <v>9</v>
      </c>
      <c r="AF19" s="131" t="s">
        <v>172</v>
      </c>
      <c r="AG19" s="131" t="s">
        <v>537</v>
      </c>
      <c r="AH19" s="131" t="s">
        <v>7</v>
      </c>
      <c r="AI19" s="131"/>
      <c r="AJ19" s="133">
        <v>0</v>
      </c>
      <c r="AK19" s="133">
        <v>0</v>
      </c>
      <c r="AL19" s="133">
        <v>4</v>
      </c>
      <c r="AM19" s="131">
        <v>15</v>
      </c>
      <c r="AN19" s="133">
        <v>7</v>
      </c>
      <c r="AO19" s="131">
        <v>25</v>
      </c>
      <c r="AP19" s="131">
        <v>300</v>
      </c>
      <c r="AQ19" s="133">
        <v>4</v>
      </c>
      <c r="AR19" s="133">
        <v>4</v>
      </c>
      <c r="AS19" s="133">
        <v>1</v>
      </c>
      <c r="AT19" s="133">
        <v>1</v>
      </c>
      <c r="AU19" s="133">
        <v>4</v>
      </c>
      <c r="AV19" s="133">
        <v>1</v>
      </c>
      <c r="AW19" s="133">
        <v>2</v>
      </c>
      <c r="AX19" s="133">
        <v>4</v>
      </c>
      <c r="AY19" s="133">
        <v>1</v>
      </c>
      <c r="AZ19" s="133">
        <v>4</v>
      </c>
      <c r="BA19" s="133">
        <v>3</v>
      </c>
      <c r="BB19" s="133">
        <v>2</v>
      </c>
      <c r="BC19" s="133">
        <v>1</v>
      </c>
      <c r="BD19" s="133">
        <v>1</v>
      </c>
      <c r="BE19" s="133">
        <v>4</v>
      </c>
      <c r="BF19" s="133">
        <v>4</v>
      </c>
      <c r="BG19" s="133">
        <v>2</v>
      </c>
      <c r="BH19" s="133">
        <v>1</v>
      </c>
      <c r="BI19" s="133">
        <v>4</v>
      </c>
      <c r="BJ19" s="133">
        <v>4</v>
      </c>
      <c r="BK19" s="133">
        <v>0</v>
      </c>
      <c r="BL19" s="133">
        <v>0</v>
      </c>
      <c r="BM19" s="133">
        <v>0</v>
      </c>
      <c r="BN19" s="133">
        <v>0</v>
      </c>
      <c r="BO19" s="133">
        <v>1</v>
      </c>
      <c r="BP19" s="133">
        <v>0</v>
      </c>
      <c r="BQ19" s="133">
        <v>0</v>
      </c>
      <c r="BR19" s="133">
        <v>0</v>
      </c>
      <c r="BS19" s="133">
        <v>2</v>
      </c>
      <c r="BT19" s="133">
        <v>0</v>
      </c>
      <c r="BU19" s="133">
        <v>0</v>
      </c>
      <c r="BV19" s="133">
        <v>0</v>
      </c>
      <c r="BW19" s="133">
        <v>2</v>
      </c>
      <c r="BX19" s="133">
        <v>0</v>
      </c>
      <c r="BY19" s="133">
        <v>0</v>
      </c>
      <c r="BZ19" s="133">
        <v>0</v>
      </c>
      <c r="CA19" s="133">
        <v>0</v>
      </c>
      <c r="CB19" s="133">
        <v>0</v>
      </c>
      <c r="CC19" s="133">
        <v>0</v>
      </c>
      <c r="CD19" s="133">
        <v>0</v>
      </c>
      <c r="CE19" s="133">
        <v>0</v>
      </c>
      <c r="CF19" s="133">
        <v>0</v>
      </c>
      <c r="CG19" s="133">
        <v>0</v>
      </c>
      <c r="CH19" s="133">
        <v>4</v>
      </c>
      <c r="CI19" s="133">
        <v>0</v>
      </c>
      <c r="CJ19" s="133">
        <v>0</v>
      </c>
      <c r="CK19" s="133">
        <v>0</v>
      </c>
      <c r="CL19" s="133">
        <v>0</v>
      </c>
      <c r="CM19" s="133">
        <v>0</v>
      </c>
      <c r="CN19" s="133">
        <v>0</v>
      </c>
      <c r="CO19" s="133">
        <v>0</v>
      </c>
      <c r="CP19" s="133">
        <v>2</v>
      </c>
      <c r="CQ19" s="133">
        <v>0</v>
      </c>
      <c r="CR19" s="133">
        <v>1</v>
      </c>
      <c r="CS19" s="133">
        <v>2</v>
      </c>
      <c r="CT19" s="133">
        <v>1</v>
      </c>
      <c r="CU19" s="133">
        <v>0</v>
      </c>
      <c r="CV19" s="133">
        <v>2</v>
      </c>
      <c r="CW19" s="133">
        <v>1</v>
      </c>
      <c r="CX19" s="133">
        <v>1</v>
      </c>
      <c r="CY19" s="133">
        <v>1</v>
      </c>
      <c r="CZ19" s="133">
        <v>1</v>
      </c>
      <c r="DA19" s="133">
        <v>2</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1" t="s">
        <v>2316</v>
      </c>
      <c r="DQ19" s="133">
        <v>10</v>
      </c>
      <c r="DR19" s="135">
        <v>0.36458333333333331</v>
      </c>
      <c r="DS19" s="133">
        <v>8</v>
      </c>
      <c r="DT19" s="131" t="s">
        <v>26</v>
      </c>
      <c r="DU19" s="131" t="s">
        <v>26</v>
      </c>
      <c r="DV19" s="131" t="s">
        <v>26</v>
      </c>
      <c r="DW19" s="131" t="s">
        <v>26</v>
      </c>
      <c r="DX19" s="131" t="s">
        <v>26</v>
      </c>
      <c r="DY19" s="131" t="s">
        <v>26</v>
      </c>
      <c r="DZ19" s="131" t="s">
        <v>26</v>
      </c>
      <c r="EA19" s="131" t="s">
        <v>26</v>
      </c>
      <c r="EB19" s="131" t="s">
        <v>26</v>
      </c>
      <c r="EC19" s="131" t="s">
        <v>297</v>
      </c>
      <c r="ED19" s="131" t="s">
        <v>26</v>
      </c>
      <c r="EE19" s="131" t="s">
        <v>26</v>
      </c>
      <c r="EF19" s="131" t="s">
        <v>66</v>
      </c>
      <c r="EG19" s="131" t="s">
        <v>23</v>
      </c>
      <c r="EH19" s="133">
        <v>10</v>
      </c>
      <c r="EI19" s="131" t="s">
        <v>7</v>
      </c>
      <c r="EJ19" s="131" t="s">
        <v>9</v>
      </c>
      <c r="EK19" s="131" t="s">
        <v>2317</v>
      </c>
      <c r="EL19" s="131" t="s">
        <v>22</v>
      </c>
      <c r="EM19" s="131" t="s">
        <v>21</v>
      </c>
      <c r="EN19" s="133">
        <v>5</v>
      </c>
      <c r="EO19" s="133">
        <v>4</v>
      </c>
      <c r="EP19" s="133">
        <v>5</v>
      </c>
      <c r="EQ19" s="133">
        <v>1</v>
      </c>
      <c r="ER19" s="131" t="s">
        <v>19</v>
      </c>
      <c r="ES19" s="131" t="s">
        <v>18</v>
      </c>
      <c r="ET19" s="131" t="s">
        <v>20</v>
      </c>
      <c r="EU19" s="131" t="s">
        <v>20</v>
      </c>
      <c r="EV19" s="131" t="s">
        <v>20</v>
      </c>
      <c r="EW19" s="133">
        <v>1</v>
      </c>
      <c r="EX19" s="133">
        <v>1</v>
      </c>
      <c r="EY19" s="133">
        <v>2</v>
      </c>
      <c r="EZ19" s="133">
        <v>5</v>
      </c>
      <c r="FA19" s="131" t="s">
        <v>2318</v>
      </c>
      <c r="FB19" s="131" t="s">
        <v>14</v>
      </c>
      <c r="FC19" s="131" t="s">
        <v>7</v>
      </c>
      <c r="FD19" s="131" t="s">
        <v>94</v>
      </c>
      <c r="FE19" s="131" t="s">
        <v>14</v>
      </c>
      <c r="FF19" s="131" t="s">
        <v>7</v>
      </c>
      <c r="FG19" s="131" t="s">
        <v>7</v>
      </c>
      <c r="FH19" s="131" t="s">
        <v>7</v>
      </c>
      <c r="FI19" s="131" t="s">
        <v>232</v>
      </c>
      <c r="FJ19" s="131" t="s">
        <v>92</v>
      </c>
      <c r="FK19" s="131"/>
      <c r="FL19" s="131"/>
      <c r="FM19" s="131"/>
      <c r="FN19" s="131" t="s">
        <v>2319</v>
      </c>
      <c r="FO19" s="131" t="s">
        <v>7</v>
      </c>
      <c r="FP19" s="131" t="s">
        <v>7</v>
      </c>
      <c r="FQ19" s="131" t="s">
        <v>9</v>
      </c>
      <c r="FR19" s="131"/>
      <c r="FS19" s="131" t="s">
        <v>7</v>
      </c>
      <c r="FT19" s="131" t="s">
        <v>9</v>
      </c>
      <c r="FU19" s="131" t="s">
        <v>2320</v>
      </c>
      <c r="FV19" s="131" t="s">
        <v>7</v>
      </c>
      <c r="FW19" s="131" t="s">
        <v>7</v>
      </c>
      <c r="FX19" s="131" t="s">
        <v>337</v>
      </c>
      <c r="FY19" s="131"/>
      <c r="FZ19" s="131"/>
      <c r="GA19" s="131"/>
      <c r="GB19" s="133">
        <v>9</v>
      </c>
      <c r="GC19" s="131"/>
      <c r="GD19" s="131"/>
      <c r="GE19" s="131"/>
      <c r="GF19" s="131"/>
      <c r="GG19" s="131" t="s">
        <v>5</v>
      </c>
      <c r="GH19" s="131"/>
      <c r="GI19" s="131"/>
      <c r="GJ19" s="131"/>
      <c r="GK19" s="131"/>
      <c r="GL19" s="131"/>
      <c r="GM19" s="131"/>
      <c r="GN19" s="131"/>
      <c r="GO19" s="131"/>
      <c r="GP19" s="131"/>
      <c r="GQ19" s="131"/>
      <c r="GR19" s="131"/>
      <c r="GS19" s="131"/>
      <c r="GT19" s="131"/>
      <c r="GU19" s="131"/>
      <c r="GV19" s="131"/>
      <c r="GW19" s="131" t="s">
        <v>54</v>
      </c>
      <c r="GX19" s="131"/>
      <c r="GY19" s="131"/>
      <c r="GZ19" s="131"/>
      <c r="HA19" s="131"/>
      <c r="HB19" s="131"/>
      <c r="HC19" s="131"/>
      <c r="HD19" s="131"/>
      <c r="HE19" s="131" t="s">
        <v>158</v>
      </c>
      <c r="HF19" s="131"/>
      <c r="HG19" s="131"/>
      <c r="HH19" s="131"/>
      <c r="HI19" s="131" t="s">
        <v>229</v>
      </c>
      <c r="HJ19" s="131"/>
      <c r="HK19" s="131" t="s">
        <v>279</v>
      </c>
      <c r="HL19" s="131" t="s">
        <v>278</v>
      </c>
      <c r="HM19">
        <f t="shared" si="0"/>
        <v>20</v>
      </c>
      <c r="HN19">
        <f t="shared" si="1"/>
        <v>2</v>
      </c>
      <c r="HO19">
        <f t="shared" si="2"/>
        <v>13</v>
      </c>
      <c r="HP19" s="1">
        <f t="shared" si="3"/>
        <v>0</v>
      </c>
      <c r="HQ19" s="1">
        <f t="shared" si="4"/>
        <v>0</v>
      </c>
      <c r="HR19" s="1">
        <f t="shared" si="5"/>
        <v>0</v>
      </c>
      <c r="HS19" s="1">
        <f t="shared" si="6"/>
        <v>0</v>
      </c>
      <c r="HT19" s="1">
        <f t="shared" si="7"/>
        <v>24</v>
      </c>
      <c r="HU19" s="1">
        <f t="shared" si="8"/>
        <v>677.5</v>
      </c>
      <c r="HV19">
        <v>0</v>
      </c>
      <c r="HW19">
        <v>0</v>
      </c>
      <c r="HX19">
        <v>0</v>
      </c>
      <c r="HY19">
        <v>0</v>
      </c>
      <c r="HZ19">
        <v>0</v>
      </c>
      <c r="IA19">
        <v>0</v>
      </c>
      <c r="IB19">
        <v>0</v>
      </c>
      <c r="IC19">
        <v>0</v>
      </c>
    </row>
    <row r="20" spans="1:237" ht="15" thickBot="1" x14ac:dyDescent="0.4">
      <c r="A20" s="132">
        <v>44151.560219907406</v>
      </c>
      <c r="B20" s="131" t="s">
        <v>2605</v>
      </c>
      <c r="C20" s="2"/>
      <c r="D20" s="190"/>
      <c r="E20" s="131" t="s">
        <v>1831</v>
      </c>
      <c r="F20" s="131" t="s">
        <v>1824</v>
      </c>
      <c r="G20" s="131" t="s">
        <v>1831</v>
      </c>
      <c r="H20" s="131" t="s">
        <v>1824</v>
      </c>
      <c r="I20" s="131" t="s">
        <v>9</v>
      </c>
      <c r="J20" s="131" t="s">
        <v>7</v>
      </c>
      <c r="K20" s="131"/>
      <c r="L20" s="131" t="s">
        <v>7</v>
      </c>
      <c r="M20" s="131"/>
      <c r="N20" s="131" t="s">
        <v>7</v>
      </c>
      <c r="O20" s="131"/>
      <c r="P20" s="131"/>
      <c r="Q20" s="131" t="s">
        <v>20</v>
      </c>
      <c r="R20" s="131" t="s">
        <v>40</v>
      </c>
      <c r="S20" s="131" t="s">
        <v>494</v>
      </c>
      <c r="T20" s="133">
        <v>2</v>
      </c>
      <c r="U20" s="131" t="s">
        <v>20</v>
      </c>
      <c r="V20" s="131" t="s">
        <v>194</v>
      </c>
      <c r="W20" s="133">
        <v>2</v>
      </c>
      <c r="X20" s="131" t="s">
        <v>20</v>
      </c>
      <c r="Y20" s="133">
        <v>1</v>
      </c>
      <c r="Z20" s="131" t="s">
        <v>38</v>
      </c>
      <c r="AA20" s="131" t="s">
        <v>7</v>
      </c>
      <c r="AB20" s="131"/>
      <c r="AC20" s="131" t="s">
        <v>7</v>
      </c>
      <c r="AD20" s="131"/>
      <c r="AE20" s="131" t="s">
        <v>7</v>
      </c>
      <c r="AF20" s="131" t="s">
        <v>20</v>
      </c>
      <c r="AG20" s="131"/>
      <c r="AH20" s="131" t="s">
        <v>7</v>
      </c>
      <c r="AI20" s="131"/>
      <c r="AJ20" s="133">
        <v>0</v>
      </c>
      <c r="AK20" s="131">
        <v>0</v>
      </c>
      <c r="AL20" s="133">
        <v>0</v>
      </c>
      <c r="AM20" s="131">
        <v>0</v>
      </c>
      <c r="AN20" s="133">
        <v>7</v>
      </c>
      <c r="AO20" s="131">
        <v>45</v>
      </c>
      <c r="AP20" s="131">
        <v>540</v>
      </c>
      <c r="AQ20" s="133">
        <v>3</v>
      </c>
      <c r="AR20" s="133">
        <v>4</v>
      </c>
      <c r="AS20" s="133">
        <v>2</v>
      </c>
      <c r="AT20" s="133">
        <v>2</v>
      </c>
      <c r="AU20" s="133">
        <v>3</v>
      </c>
      <c r="AV20" s="133">
        <v>1</v>
      </c>
      <c r="AW20" s="133">
        <v>2</v>
      </c>
      <c r="AX20" s="133">
        <v>3</v>
      </c>
      <c r="AY20" s="133">
        <v>1</v>
      </c>
      <c r="AZ20" s="133">
        <v>4</v>
      </c>
      <c r="BA20" s="133">
        <v>2</v>
      </c>
      <c r="BB20" s="133">
        <v>3</v>
      </c>
      <c r="BC20" s="133">
        <v>3</v>
      </c>
      <c r="BD20" s="133">
        <v>2</v>
      </c>
      <c r="BE20" s="133">
        <v>3</v>
      </c>
      <c r="BF20" s="133">
        <v>4</v>
      </c>
      <c r="BG20" s="133">
        <v>2</v>
      </c>
      <c r="BH20" s="133">
        <v>1</v>
      </c>
      <c r="BI20" s="133">
        <v>3</v>
      </c>
      <c r="BJ20" s="133">
        <v>3</v>
      </c>
      <c r="BK20" s="133">
        <v>2</v>
      </c>
      <c r="BL20" s="133">
        <v>0</v>
      </c>
      <c r="BM20" s="133">
        <v>2</v>
      </c>
      <c r="BN20" s="133">
        <v>1</v>
      </c>
      <c r="BO20" s="133">
        <v>1</v>
      </c>
      <c r="BP20" s="133">
        <v>0</v>
      </c>
      <c r="BQ20" s="133">
        <v>0</v>
      </c>
      <c r="BR20" s="133">
        <v>1</v>
      </c>
      <c r="BS20" s="133">
        <v>1</v>
      </c>
      <c r="BT20" s="133">
        <v>0</v>
      </c>
      <c r="BU20" s="133">
        <v>2</v>
      </c>
      <c r="BV20" s="133">
        <v>1</v>
      </c>
      <c r="BW20" s="133">
        <v>1</v>
      </c>
      <c r="BX20" s="133">
        <v>0</v>
      </c>
      <c r="BY20" s="133">
        <v>1</v>
      </c>
      <c r="BZ20" s="133">
        <v>2</v>
      </c>
      <c r="CA20" s="133">
        <v>3</v>
      </c>
      <c r="CB20" s="133">
        <v>2</v>
      </c>
      <c r="CC20" s="133">
        <v>0</v>
      </c>
      <c r="CD20" s="133">
        <v>1</v>
      </c>
      <c r="CE20" s="133">
        <v>0</v>
      </c>
      <c r="CF20" s="133">
        <v>2</v>
      </c>
      <c r="CG20" s="133">
        <v>0</v>
      </c>
      <c r="CH20" s="133">
        <v>2</v>
      </c>
      <c r="CI20" s="133">
        <v>0</v>
      </c>
      <c r="CJ20" s="133">
        <v>2</v>
      </c>
      <c r="CK20" s="133">
        <v>2</v>
      </c>
      <c r="CL20" s="133">
        <v>0</v>
      </c>
      <c r="CM20" s="133">
        <v>1</v>
      </c>
      <c r="CN20" s="133">
        <v>0</v>
      </c>
      <c r="CO20" s="133">
        <v>0</v>
      </c>
      <c r="CP20" s="133">
        <v>1</v>
      </c>
      <c r="CQ20" s="133">
        <v>0</v>
      </c>
      <c r="CR20" s="133">
        <v>2</v>
      </c>
      <c r="CS20" s="133">
        <v>1</v>
      </c>
      <c r="CT20" s="133">
        <v>0</v>
      </c>
      <c r="CU20" s="133">
        <v>2</v>
      </c>
      <c r="CV20" s="133">
        <v>1</v>
      </c>
      <c r="CW20" s="133">
        <v>1</v>
      </c>
      <c r="CX20" s="133">
        <v>1</v>
      </c>
      <c r="CY20" s="133">
        <v>1</v>
      </c>
      <c r="CZ20" s="133">
        <v>2</v>
      </c>
      <c r="DA20" s="133">
        <v>1</v>
      </c>
      <c r="DB20" s="133">
        <v>1</v>
      </c>
      <c r="DC20" s="133">
        <v>1</v>
      </c>
      <c r="DD20" s="133">
        <v>2</v>
      </c>
      <c r="DE20" s="133">
        <v>1</v>
      </c>
      <c r="DF20" s="133">
        <v>1</v>
      </c>
      <c r="DG20" s="133">
        <v>1</v>
      </c>
      <c r="DH20" s="133">
        <v>3</v>
      </c>
      <c r="DI20" s="133">
        <v>1</v>
      </c>
      <c r="DJ20" s="133">
        <v>1</v>
      </c>
      <c r="DK20" s="133">
        <v>1</v>
      </c>
      <c r="DL20" s="133">
        <v>1</v>
      </c>
      <c r="DM20" s="133">
        <v>3</v>
      </c>
      <c r="DN20" s="133">
        <v>1</v>
      </c>
      <c r="DO20" s="133">
        <v>1</v>
      </c>
      <c r="DP20" s="131" t="s">
        <v>465</v>
      </c>
      <c r="DQ20" s="131" t="s">
        <v>170</v>
      </c>
      <c r="DR20" s="131" t="s">
        <v>1832</v>
      </c>
      <c r="DS20" s="131"/>
      <c r="DT20" s="131" t="s">
        <v>69</v>
      </c>
      <c r="DU20" s="131" t="s">
        <v>103</v>
      </c>
      <c r="DV20" s="131" t="s">
        <v>68</v>
      </c>
      <c r="DW20" s="131" t="s">
        <v>26</v>
      </c>
      <c r="DX20" s="131" t="s">
        <v>26</v>
      </c>
      <c r="DY20" s="131" t="s">
        <v>26</v>
      </c>
      <c r="DZ20" s="131" t="s">
        <v>26</v>
      </c>
      <c r="EA20" s="131" t="s">
        <v>26</v>
      </c>
      <c r="EB20" s="131" t="s">
        <v>26</v>
      </c>
      <c r="EC20" s="131" t="s">
        <v>20</v>
      </c>
      <c r="ED20" s="131" t="s">
        <v>26</v>
      </c>
      <c r="EE20" s="131" t="s">
        <v>26</v>
      </c>
      <c r="EF20" s="131" t="s">
        <v>24</v>
      </c>
      <c r="EG20" s="131" t="s">
        <v>65</v>
      </c>
      <c r="EH20" s="133">
        <v>45</v>
      </c>
      <c r="EI20" s="131" t="s">
        <v>7</v>
      </c>
      <c r="EJ20" s="131" t="s">
        <v>7</v>
      </c>
      <c r="EK20" s="131"/>
      <c r="EL20" s="131" t="s">
        <v>21</v>
      </c>
      <c r="EM20" s="131" t="s">
        <v>22</v>
      </c>
      <c r="EN20" s="133">
        <v>4</v>
      </c>
      <c r="EO20" s="133">
        <v>1</v>
      </c>
      <c r="EP20" s="133">
        <v>5</v>
      </c>
      <c r="EQ20" s="133">
        <v>1</v>
      </c>
      <c r="ER20" s="131" t="s">
        <v>1346</v>
      </c>
      <c r="ES20" s="131" t="s">
        <v>16</v>
      </c>
      <c r="ET20" s="131" t="s">
        <v>18</v>
      </c>
      <c r="EU20" s="131" t="s">
        <v>20</v>
      </c>
      <c r="EV20" s="131" t="s">
        <v>19</v>
      </c>
      <c r="EW20" s="133">
        <v>1</v>
      </c>
      <c r="EX20" s="133">
        <v>2</v>
      </c>
      <c r="EY20" s="133">
        <v>1</v>
      </c>
      <c r="EZ20" s="133">
        <v>4</v>
      </c>
      <c r="FA20" s="131" t="s">
        <v>2313</v>
      </c>
      <c r="FB20" s="131" t="s">
        <v>14</v>
      </c>
      <c r="FC20" s="131" t="s">
        <v>7</v>
      </c>
      <c r="FD20" s="131" t="s">
        <v>58</v>
      </c>
      <c r="FE20" s="131" t="s">
        <v>58</v>
      </c>
      <c r="FF20" s="131" t="s">
        <v>7</v>
      </c>
      <c r="FG20" s="131" t="s">
        <v>7</v>
      </c>
      <c r="FH20" s="131" t="s">
        <v>7</v>
      </c>
      <c r="FI20" s="131" t="s">
        <v>12</v>
      </c>
      <c r="FJ20" s="131" t="s">
        <v>11</v>
      </c>
      <c r="FK20" s="131" t="s">
        <v>7</v>
      </c>
      <c r="FL20" s="131" t="s">
        <v>7</v>
      </c>
      <c r="FM20" s="131"/>
      <c r="FN20" s="131" t="s">
        <v>530</v>
      </c>
      <c r="FO20" s="131" t="s">
        <v>7</v>
      </c>
      <c r="FP20" s="131" t="s">
        <v>7</v>
      </c>
      <c r="FQ20" s="131" t="s">
        <v>9</v>
      </c>
      <c r="FR20" s="131" t="s">
        <v>8</v>
      </c>
      <c r="FS20" s="131" t="s">
        <v>7</v>
      </c>
      <c r="FT20" s="131" t="s">
        <v>7</v>
      </c>
      <c r="FU20" s="131"/>
      <c r="FV20" s="131"/>
      <c r="FW20" s="131"/>
      <c r="FX20" s="131" t="s">
        <v>55</v>
      </c>
      <c r="FY20" s="131"/>
      <c r="FZ20" s="131"/>
      <c r="GA20" s="131"/>
      <c r="GB20" s="131"/>
      <c r="GC20" s="131"/>
      <c r="GD20" s="131"/>
      <c r="GE20" s="131"/>
      <c r="GF20" s="133">
        <v>1</v>
      </c>
      <c r="GG20" s="131" t="s">
        <v>5</v>
      </c>
      <c r="GH20" s="131"/>
      <c r="GI20" s="131"/>
      <c r="GJ20" s="131"/>
      <c r="GK20" s="131"/>
      <c r="GL20" s="131"/>
      <c r="GM20" s="131"/>
      <c r="GN20" s="131"/>
      <c r="GO20" s="131"/>
      <c r="GP20" s="131"/>
      <c r="GQ20" s="131"/>
      <c r="GR20" s="131"/>
      <c r="GS20" s="131"/>
      <c r="GT20" s="131"/>
      <c r="GU20" s="131"/>
      <c r="GV20" s="131"/>
      <c r="GW20" s="131" t="s">
        <v>54</v>
      </c>
      <c r="GX20" s="131"/>
      <c r="GY20" s="131" t="s">
        <v>184</v>
      </c>
      <c r="GZ20" s="131" t="s">
        <v>1</v>
      </c>
      <c r="HA20" s="131" t="s">
        <v>1</v>
      </c>
      <c r="HB20" s="131"/>
      <c r="HC20" s="131"/>
      <c r="HD20" s="131"/>
      <c r="HE20" s="131" t="s">
        <v>1</v>
      </c>
      <c r="HF20" s="131"/>
      <c r="HG20" s="131"/>
      <c r="HH20" s="131"/>
      <c r="HI20" s="131"/>
      <c r="HJ20" s="131"/>
      <c r="HK20" s="131"/>
      <c r="HL20" s="131"/>
      <c r="HM20">
        <f t="shared" si="0"/>
        <v>25</v>
      </c>
      <c r="HN20">
        <f t="shared" si="1"/>
        <v>5</v>
      </c>
      <c r="HO20">
        <f t="shared" si="2"/>
        <v>7</v>
      </c>
      <c r="HP20" s="1">
        <f t="shared" si="3"/>
        <v>4</v>
      </c>
      <c r="HQ20" s="1">
        <f t="shared" si="4"/>
        <v>9</v>
      </c>
      <c r="HR20" s="1">
        <f t="shared" si="5"/>
        <v>2</v>
      </c>
      <c r="HS20" s="1">
        <f t="shared" si="6"/>
        <v>9</v>
      </c>
      <c r="HT20" s="1">
        <f t="shared" si="7"/>
        <v>37</v>
      </c>
      <c r="HU20" s="1">
        <f t="shared" si="8"/>
        <v>787.5</v>
      </c>
      <c r="HV20">
        <v>2</v>
      </c>
      <c r="HW20">
        <v>2</v>
      </c>
      <c r="HX20">
        <v>3</v>
      </c>
      <c r="HY20">
        <v>3</v>
      </c>
      <c r="HZ20">
        <v>1</v>
      </c>
      <c r="IA20">
        <v>0</v>
      </c>
      <c r="IB20">
        <v>1</v>
      </c>
      <c r="IC20">
        <v>12</v>
      </c>
    </row>
    <row r="21" spans="1:237" ht="15" thickBot="1" x14ac:dyDescent="0.4">
      <c r="A21" s="132">
        <v>44151.515960648147</v>
      </c>
      <c r="B21" s="131" t="s">
        <v>2612</v>
      </c>
      <c r="C21" s="2"/>
      <c r="D21" s="131"/>
      <c r="E21" s="131" t="s">
        <v>1831</v>
      </c>
      <c r="F21" s="131" t="s">
        <v>1824</v>
      </c>
      <c r="G21" s="131" t="s">
        <v>1831</v>
      </c>
      <c r="H21" s="131" t="s">
        <v>1824</v>
      </c>
      <c r="I21" s="131" t="s">
        <v>9</v>
      </c>
      <c r="J21" s="131" t="s">
        <v>7</v>
      </c>
      <c r="K21" s="131"/>
      <c r="L21" s="131" t="s">
        <v>7</v>
      </c>
      <c r="M21" s="131"/>
      <c r="N21" s="131" t="s">
        <v>7</v>
      </c>
      <c r="O21" s="131"/>
      <c r="P21" s="131"/>
      <c r="Q21" s="131" t="s">
        <v>20</v>
      </c>
      <c r="R21" s="131" t="s">
        <v>40</v>
      </c>
      <c r="S21" s="131" t="s">
        <v>20</v>
      </c>
      <c r="T21" s="131"/>
      <c r="U21" s="131" t="s">
        <v>20</v>
      </c>
      <c r="V21" s="131" t="s">
        <v>39</v>
      </c>
      <c r="W21" s="131" t="s">
        <v>20</v>
      </c>
      <c r="X21" s="131" t="s">
        <v>20</v>
      </c>
      <c r="Y21" s="131" t="s">
        <v>79</v>
      </c>
      <c r="Z21" s="131" t="s">
        <v>38</v>
      </c>
      <c r="AA21" s="131" t="s">
        <v>9</v>
      </c>
      <c r="AB21" s="131" t="s">
        <v>2294</v>
      </c>
      <c r="AC21" s="131" t="s">
        <v>7</v>
      </c>
      <c r="AD21" s="131"/>
      <c r="AE21" s="131" t="s">
        <v>7</v>
      </c>
      <c r="AF21" s="131" t="s">
        <v>20</v>
      </c>
      <c r="AG21" s="131" t="s">
        <v>1395</v>
      </c>
      <c r="AH21" s="131" t="s">
        <v>9</v>
      </c>
      <c r="AI21" s="131" t="s">
        <v>2295</v>
      </c>
      <c r="AJ21" s="133">
        <v>0</v>
      </c>
      <c r="AK21" s="133">
        <v>0</v>
      </c>
      <c r="AL21" s="133">
        <v>0</v>
      </c>
      <c r="AM21" s="131">
        <v>0</v>
      </c>
      <c r="AN21" s="133">
        <v>0</v>
      </c>
      <c r="AO21" s="131">
        <v>0</v>
      </c>
      <c r="AP21" s="133">
        <v>0</v>
      </c>
      <c r="AQ21" s="133">
        <v>3</v>
      </c>
      <c r="AR21" s="133">
        <v>2</v>
      </c>
      <c r="AS21" s="133">
        <v>4</v>
      </c>
      <c r="AT21" s="133">
        <v>4</v>
      </c>
      <c r="AU21" s="133">
        <v>2</v>
      </c>
      <c r="AV21" s="133">
        <v>3</v>
      </c>
      <c r="AW21" s="133">
        <v>4</v>
      </c>
      <c r="AX21" s="133">
        <v>2</v>
      </c>
      <c r="AY21" s="133">
        <v>3</v>
      </c>
      <c r="AZ21" s="133">
        <v>2</v>
      </c>
      <c r="BA21" s="133">
        <v>1</v>
      </c>
      <c r="BB21" s="133">
        <v>3</v>
      </c>
      <c r="BC21" s="133">
        <v>4</v>
      </c>
      <c r="BD21" s="133">
        <v>3</v>
      </c>
      <c r="BE21" s="133">
        <v>2</v>
      </c>
      <c r="BF21" s="133">
        <v>2</v>
      </c>
      <c r="BG21" s="133">
        <v>4</v>
      </c>
      <c r="BH21" s="133">
        <v>1</v>
      </c>
      <c r="BI21" s="133">
        <v>2</v>
      </c>
      <c r="BJ21" s="133">
        <v>2</v>
      </c>
      <c r="BK21" s="133">
        <v>3</v>
      </c>
      <c r="BL21" s="133">
        <v>1</v>
      </c>
      <c r="BM21" s="133">
        <v>4</v>
      </c>
      <c r="BN21" s="133">
        <v>3</v>
      </c>
      <c r="BO21" s="133">
        <v>0</v>
      </c>
      <c r="BP21" s="133">
        <v>1</v>
      </c>
      <c r="BQ21" s="133">
        <v>2</v>
      </c>
      <c r="BR21" s="133">
        <v>3</v>
      </c>
      <c r="BS21" s="133">
        <v>3</v>
      </c>
      <c r="BT21" s="133">
        <v>2</v>
      </c>
      <c r="BU21" s="133">
        <v>4</v>
      </c>
      <c r="BV21" s="133">
        <v>3</v>
      </c>
      <c r="BW21" s="133">
        <v>0</v>
      </c>
      <c r="BX21" s="133">
        <v>2</v>
      </c>
      <c r="BY21" s="133">
        <v>2</v>
      </c>
      <c r="BZ21" s="133">
        <v>0</v>
      </c>
      <c r="CA21" s="133">
        <v>1</v>
      </c>
      <c r="CB21" s="133">
        <v>4</v>
      </c>
      <c r="CC21" s="133">
        <v>2</v>
      </c>
      <c r="CD21" s="133">
        <v>3</v>
      </c>
      <c r="CE21" s="133">
        <v>3</v>
      </c>
      <c r="CF21" s="133">
        <v>3</v>
      </c>
      <c r="CG21" s="133">
        <v>2</v>
      </c>
      <c r="CH21" s="133">
        <v>0</v>
      </c>
      <c r="CI21" s="133">
        <v>1</v>
      </c>
      <c r="CJ21" s="133">
        <v>4</v>
      </c>
      <c r="CK21" s="133">
        <v>2</v>
      </c>
      <c r="CL21" s="133">
        <v>0</v>
      </c>
      <c r="CM21" s="133">
        <v>4</v>
      </c>
      <c r="CN21" s="133">
        <v>1</v>
      </c>
      <c r="CO21" s="133">
        <v>0</v>
      </c>
      <c r="CP21" s="133">
        <v>0</v>
      </c>
      <c r="CQ21" s="133">
        <v>0</v>
      </c>
      <c r="CR21" s="133">
        <v>3</v>
      </c>
      <c r="CS21" s="133">
        <v>0</v>
      </c>
      <c r="CT21" s="133">
        <v>2</v>
      </c>
      <c r="CU21" s="133">
        <v>4</v>
      </c>
      <c r="CV21" s="133">
        <v>2</v>
      </c>
      <c r="CW21" s="133">
        <v>4</v>
      </c>
      <c r="CX21" s="133">
        <v>2</v>
      </c>
      <c r="CY21" s="133">
        <v>4</v>
      </c>
      <c r="CZ21" s="133">
        <v>4</v>
      </c>
      <c r="DA21" s="133">
        <v>4</v>
      </c>
      <c r="DB21" s="133">
        <v>3</v>
      </c>
      <c r="DC21" s="133">
        <v>3</v>
      </c>
      <c r="DD21" s="133">
        <v>3</v>
      </c>
      <c r="DE21" s="133">
        <v>4</v>
      </c>
      <c r="DF21" s="133">
        <v>3</v>
      </c>
      <c r="DG21" s="133">
        <v>3</v>
      </c>
      <c r="DH21" s="133">
        <v>4</v>
      </c>
      <c r="DI21" s="133">
        <v>2</v>
      </c>
      <c r="DJ21" s="133">
        <v>4</v>
      </c>
      <c r="DK21" s="133">
        <v>4</v>
      </c>
      <c r="DL21" s="133">
        <v>3</v>
      </c>
      <c r="DM21" s="133">
        <v>4</v>
      </c>
      <c r="DN21" s="133">
        <v>3</v>
      </c>
      <c r="DO21" s="133">
        <v>3</v>
      </c>
      <c r="DP21" s="134">
        <v>0.39583333333333331</v>
      </c>
      <c r="DQ21" s="133">
        <v>20</v>
      </c>
      <c r="DR21" s="131" t="s">
        <v>2296</v>
      </c>
      <c r="DS21" s="133">
        <v>7</v>
      </c>
      <c r="DT21" s="131" t="s">
        <v>103</v>
      </c>
      <c r="DU21" s="131" t="s">
        <v>69</v>
      </c>
      <c r="DV21" s="131" t="s">
        <v>103</v>
      </c>
      <c r="DW21" s="131" t="s">
        <v>103</v>
      </c>
      <c r="DX21" s="131" t="s">
        <v>26</v>
      </c>
      <c r="DY21" s="131" t="s">
        <v>26</v>
      </c>
      <c r="DZ21" s="131" t="s">
        <v>69</v>
      </c>
      <c r="EA21" s="131" t="s">
        <v>68</v>
      </c>
      <c r="EB21" s="131" t="s">
        <v>26</v>
      </c>
      <c r="EC21" s="131" t="s">
        <v>2297</v>
      </c>
      <c r="ED21" s="131" t="s">
        <v>201</v>
      </c>
      <c r="EE21" s="131" t="s">
        <v>26</v>
      </c>
      <c r="EF21" s="131" t="s">
        <v>101</v>
      </c>
      <c r="EG21" s="131" t="s">
        <v>65</v>
      </c>
      <c r="EH21" s="133">
        <v>10</v>
      </c>
      <c r="EI21" s="131" t="s">
        <v>7</v>
      </c>
      <c r="EJ21" s="131" t="s">
        <v>7</v>
      </c>
      <c r="EK21" s="131" t="s">
        <v>2298</v>
      </c>
      <c r="EL21" s="131" t="s">
        <v>96</v>
      </c>
      <c r="EM21" s="131" t="s">
        <v>96</v>
      </c>
      <c r="EN21" s="133">
        <v>5</v>
      </c>
      <c r="EO21" s="133">
        <v>1</v>
      </c>
      <c r="EP21" s="133">
        <v>5</v>
      </c>
      <c r="EQ21" s="133">
        <v>1</v>
      </c>
      <c r="ER21" s="131" t="s">
        <v>19</v>
      </c>
      <c r="ES21" s="131" t="s">
        <v>16</v>
      </c>
      <c r="ET21" s="131" t="s">
        <v>18</v>
      </c>
      <c r="EU21" s="131" t="s">
        <v>20</v>
      </c>
      <c r="EV21" s="131" t="s">
        <v>20</v>
      </c>
      <c r="EW21" s="133">
        <v>1</v>
      </c>
      <c r="EX21" s="133">
        <v>4</v>
      </c>
      <c r="EY21" s="133">
        <v>2</v>
      </c>
      <c r="EZ21" s="133">
        <v>5</v>
      </c>
      <c r="FA21" s="131" t="s">
        <v>2299</v>
      </c>
      <c r="FB21" s="131" t="s">
        <v>14</v>
      </c>
      <c r="FC21" s="131" t="s">
        <v>7</v>
      </c>
      <c r="FD21" s="131" t="s">
        <v>58</v>
      </c>
      <c r="FE21" s="131" t="s">
        <v>58</v>
      </c>
      <c r="FF21" s="131" t="s">
        <v>7</v>
      </c>
      <c r="FG21" s="131" t="s">
        <v>7</v>
      </c>
      <c r="FH21" s="131" t="s">
        <v>7</v>
      </c>
      <c r="FI21" s="131" t="s">
        <v>12</v>
      </c>
      <c r="FJ21" s="131" t="s">
        <v>57</v>
      </c>
      <c r="FK21" s="131" t="s">
        <v>9</v>
      </c>
      <c r="FL21" s="131" t="s">
        <v>9</v>
      </c>
      <c r="FM21" s="133">
        <v>3</v>
      </c>
      <c r="FN21" s="131" t="s">
        <v>1435</v>
      </c>
      <c r="FO21" s="131" t="s">
        <v>9</v>
      </c>
      <c r="FP21" s="131" t="s">
        <v>9</v>
      </c>
      <c r="FQ21" s="131" t="s">
        <v>9</v>
      </c>
      <c r="FR21" s="131" t="s">
        <v>8</v>
      </c>
      <c r="FS21" s="131" t="s">
        <v>9</v>
      </c>
      <c r="FT21" s="131" t="s">
        <v>7</v>
      </c>
      <c r="FU21" s="131"/>
      <c r="FV21" s="131" t="s">
        <v>7</v>
      </c>
      <c r="FW21" s="131" t="s">
        <v>7</v>
      </c>
      <c r="FX21" s="131" t="s">
        <v>308</v>
      </c>
      <c r="FY21" s="131"/>
      <c r="FZ21" s="131"/>
      <c r="GA21" s="133">
        <v>4</v>
      </c>
      <c r="GB21" s="131"/>
      <c r="GC21" s="131"/>
      <c r="GD21" s="131"/>
      <c r="GE21" s="131"/>
      <c r="GF21" s="131"/>
      <c r="GG21" s="131" t="s">
        <v>5</v>
      </c>
      <c r="GH21" s="131"/>
      <c r="GI21" s="131"/>
      <c r="GJ21" s="131"/>
      <c r="GK21" s="131"/>
      <c r="GL21" s="131"/>
      <c r="GM21" s="131"/>
      <c r="GN21" s="131"/>
      <c r="GO21" s="131" t="s">
        <v>4</v>
      </c>
      <c r="GP21" s="131"/>
      <c r="GQ21" s="131"/>
      <c r="GR21" s="131"/>
      <c r="GS21" s="131" t="s">
        <v>336</v>
      </c>
      <c r="GT21" s="131" t="s">
        <v>1</v>
      </c>
      <c r="GU21" s="131" t="s">
        <v>1</v>
      </c>
      <c r="GV21" s="131"/>
      <c r="GW21" s="131" t="s">
        <v>1</v>
      </c>
      <c r="GX21" s="131"/>
      <c r="GY21" s="131"/>
      <c r="GZ21" s="131"/>
      <c r="HA21" s="131"/>
      <c r="HB21" s="131"/>
      <c r="HC21" s="131"/>
      <c r="HD21" s="131"/>
      <c r="HE21" s="131"/>
      <c r="HF21" s="131"/>
      <c r="HG21" s="131"/>
      <c r="HH21" s="131"/>
      <c r="HI21" s="131"/>
      <c r="HJ21" s="131"/>
      <c r="HK21" s="131"/>
      <c r="HL21" s="131"/>
      <c r="HM21">
        <f t="shared" si="0"/>
        <v>64</v>
      </c>
      <c r="HN21">
        <f t="shared" si="1"/>
        <v>8</v>
      </c>
      <c r="HO21">
        <f t="shared" si="2"/>
        <v>3</v>
      </c>
      <c r="HP21" s="1">
        <f t="shared" si="3"/>
        <v>16</v>
      </c>
      <c r="HQ21" s="1">
        <f t="shared" si="4"/>
        <v>12</v>
      </c>
      <c r="HR21" s="1">
        <f t="shared" si="5"/>
        <v>13</v>
      </c>
      <c r="HS21" s="1">
        <f t="shared" si="6"/>
        <v>20</v>
      </c>
      <c r="HT21" s="1">
        <f t="shared" si="7"/>
        <v>63</v>
      </c>
      <c r="HU21" s="1">
        <f t="shared" si="8"/>
        <v>0</v>
      </c>
      <c r="HV21">
        <v>2</v>
      </c>
      <c r="HW21">
        <v>1</v>
      </c>
      <c r="HX21">
        <v>1</v>
      </c>
      <c r="HY21">
        <v>1</v>
      </c>
      <c r="HZ21">
        <v>1</v>
      </c>
      <c r="IA21">
        <v>3</v>
      </c>
      <c r="IB21">
        <v>1</v>
      </c>
      <c r="IC21">
        <v>10</v>
      </c>
    </row>
    <row r="22" spans="1:237" ht="15" thickBot="1" x14ac:dyDescent="0.4">
      <c r="A22" s="132">
        <v>44159.674768518518</v>
      </c>
      <c r="B22" s="131" t="s">
        <v>2615</v>
      </c>
      <c r="C22" s="2"/>
      <c r="D22" s="131"/>
      <c r="E22" s="131" t="s">
        <v>1885</v>
      </c>
      <c r="F22" s="131" t="s">
        <v>1918</v>
      </c>
      <c r="G22" s="131" t="s">
        <v>1885</v>
      </c>
      <c r="H22" s="131" t="s">
        <v>1918</v>
      </c>
      <c r="I22" s="131" t="s">
        <v>9</v>
      </c>
      <c r="J22" s="131" t="s">
        <v>9</v>
      </c>
      <c r="K22" s="131" t="s">
        <v>2361</v>
      </c>
      <c r="L22" s="131" t="s">
        <v>9</v>
      </c>
      <c r="M22" s="131" t="s">
        <v>212</v>
      </c>
      <c r="N22" s="131" t="s">
        <v>7</v>
      </c>
      <c r="O22" s="131"/>
      <c r="P22" s="131" t="s">
        <v>2362</v>
      </c>
      <c r="Q22" s="131" t="s">
        <v>20</v>
      </c>
      <c r="R22" s="131" t="s">
        <v>40</v>
      </c>
      <c r="S22" s="131" t="s">
        <v>20</v>
      </c>
      <c r="T22" s="131" t="s">
        <v>20</v>
      </c>
      <c r="U22" s="131" t="s">
        <v>20</v>
      </c>
      <c r="V22" s="131" t="s">
        <v>80</v>
      </c>
      <c r="W22" s="133">
        <v>2</v>
      </c>
      <c r="X22" s="133">
        <v>2</v>
      </c>
      <c r="Y22" s="133">
        <v>1</v>
      </c>
      <c r="Z22" s="131" t="s">
        <v>115</v>
      </c>
      <c r="AA22" s="131" t="s">
        <v>7</v>
      </c>
      <c r="AB22" s="131"/>
      <c r="AC22" s="131" t="s">
        <v>7</v>
      </c>
      <c r="AD22" s="131"/>
      <c r="AE22" s="131" t="s">
        <v>9</v>
      </c>
      <c r="AF22" s="131" t="s">
        <v>35</v>
      </c>
      <c r="AG22" s="131" t="s">
        <v>2363</v>
      </c>
      <c r="AH22" s="131" t="s">
        <v>9</v>
      </c>
      <c r="AI22" s="131" t="s">
        <v>2364</v>
      </c>
      <c r="AJ22" s="133">
        <v>0</v>
      </c>
      <c r="AK22" s="131">
        <v>60</v>
      </c>
      <c r="AL22" s="133">
        <v>0</v>
      </c>
      <c r="AM22" s="131">
        <v>60</v>
      </c>
      <c r="AN22" s="133">
        <v>5</v>
      </c>
      <c r="AO22" s="131">
        <v>30</v>
      </c>
      <c r="AP22" s="131">
        <v>540</v>
      </c>
      <c r="AQ22" s="133">
        <v>3</v>
      </c>
      <c r="AR22" s="133">
        <v>3</v>
      </c>
      <c r="AS22" s="133">
        <v>2</v>
      </c>
      <c r="AT22" s="133">
        <v>2</v>
      </c>
      <c r="AU22" s="133">
        <v>3</v>
      </c>
      <c r="AV22" s="133">
        <v>2</v>
      </c>
      <c r="AW22" s="133">
        <v>2</v>
      </c>
      <c r="AX22" s="133">
        <v>3</v>
      </c>
      <c r="AY22" s="133">
        <v>1</v>
      </c>
      <c r="AZ22" s="133">
        <v>3</v>
      </c>
      <c r="BA22" s="133">
        <v>3</v>
      </c>
      <c r="BB22" s="133">
        <v>2</v>
      </c>
      <c r="BC22" s="133">
        <v>2</v>
      </c>
      <c r="BD22" s="133">
        <v>2</v>
      </c>
      <c r="BE22" s="133">
        <v>2</v>
      </c>
      <c r="BF22" s="133">
        <v>2</v>
      </c>
      <c r="BG22" s="133">
        <v>2</v>
      </c>
      <c r="BH22" s="133">
        <v>1</v>
      </c>
      <c r="BI22" s="133">
        <v>3</v>
      </c>
      <c r="BJ22" s="133">
        <v>3</v>
      </c>
      <c r="BK22" s="133">
        <v>1</v>
      </c>
      <c r="BL22" s="133">
        <v>1</v>
      </c>
      <c r="BM22" s="133">
        <v>2</v>
      </c>
      <c r="BN22" s="133">
        <v>1</v>
      </c>
      <c r="BO22" s="133">
        <v>1</v>
      </c>
      <c r="BP22" s="133">
        <v>0</v>
      </c>
      <c r="BQ22" s="133">
        <v>2</v>
      </c>
      <c r="BR22" s="133">
        <v>1</v>
      </c>
      <c r="BS22" s="133">
        <v>2</v>
      </c>
      <c r="BT22" s="133">
        <v>1</v>
      </c>
      <c r="BU22" s="133">
        <v>1</v>
      </c>
      <c r="BV22" s="133">
        <v>1</v>
      </c>
      <c r="BW22" s="133">
        <v>2</v>
      </c>
      <c r="BX22" s="133">
        <v>0</v>
      </c>
      <c r="BY22" s="133">
        <v>1</v>
      </c>
      <c r="BZ22" s="133">
        <v>1</v>
      </c>
      <c r="CA22" s="133">
        <v>2</v>
      </c>
      <c r="CB22" s="133">
        <v>2</v>
      </c>
      <c r="CC22" s="133">
        <v>1</v>
      </c>
      <c r="CD22" s="133">
        <v>1</v>
      </c>
      <c r="CE22" s="133">
        <v>1</v>
      </c>
      <c r="CF22" s="133">
        <v>1</v>
      </c>
      <c r="CG22" s="133">
        <v>1</v>
      </c>
      <c r="CH22" s="133">
        <v>2</v>
      </c>
      <c r="CI22" s="133">
        <v>1</v>
      </c>
      <c r="CJ22" s="133">
        <v>2</v>
      </c>
      <c r="CK22" s="133">
        <v>1</v>
      </c>
      <c r="CL22" s="133">
        <v>1</v>
      </c>
      <c r="CM22" s="133">
        <v>1</v>
      </c>
      <c r="CN22" s="133">
        <v>0</v>
      </c>
      <c r="CO22" s="133">
        <v>2</v>
      </c>
      <c r="CP22" s="133">
        <v>2</v>
      </c>
      <c r="CQ22" s="133">
        <v>1</v>
      </c>
      <c r="CR22" s="133">
        <v>1</v>
      </c>
      <c r="CS22" s="133">
        <v>2</v>
      </c>
      <c r="CT22" s="133">
        <v>1</v>
      </c>
      <c r="CU22" s="133">
        <v>2</v>
      </c>
      <c r="CV22" s="133">
        <v>1</v>
      </c>
      <c r="CW22" s="133">
        <v>1</v>
      </c>
      <c r="CX22" s="133">
        <v>1</v>
      </c>
      <c r="CY22" s="133">
        <v>2</v>
      </c>
      <c r="CZ22" s="133">
        <v>1</v>
      </c>
      <c r="DA22" s="133">
        <v>1</v>
      </c>
      <c r="DB22" s="133">
        <v>1</v>
      </c>
      <c r="DC22" s="133">
        <v>1</v>
      </c>
      <c r="DD22" s="133">
        <v>1</v>
      </c>
      <c r="DE22" s="133">
        <v>1</v>
      </c>
      <c r="DF22" s="133">
        <v>1</v>
      </c>
      <c r="DG22" s="133">
        <v>1</v>
      </c>
      <c r="DH22" s="133">
        <v>1</v>
      </c>
      <c r="DI22" s="133">
        <v>1</v>
      </c>
      <c r="DJ22" s="133">
        <v>2</v>
      </c>
      <c r="DK22" s="133">
        <v>2</v>
      </c>
      <c r="DL22" s="133">
        <v>2</v>
      </c>
      <c r="DM22" s="133">
        <v>3</v>
      </c>
      <c r="DN22" s="133">
        <v>2</v>
      </c>
      <c r="DO22" s="133">
        <v>2</v>
      </c>
      <c r="DP22" s="135">
        <v>0.89583333333333337</v>
      </c>
      <c r="DQ22" s="131" t="s">
        <v>166</v>
      </c>
      <c r="DR22" s="135">
        <v>0.27083333333333331</v>
      </c>
      <c r="DS22" s="133">
        <v>8</v>
      </c>
      <c r="DT22" s="131" t="s">
        <v>69</v>
      </c>
      <c r="DU22" s="131" t="s">
        <v>26</v>
      </c>
      <c r="DV22" s="131" t="s">
        <v>26</v>
      </c>
      <c r="DW22" s="131" t="s">
        <v>103</v>
      </c>
      <c r="DX22" s="131" t="s">
        <v>26</v>
      </c>
      <c r="DY22" s="131" t="s">
        <v>26</v>
      </c>
      <c r="DZ22" s="131" t="s">
        <v>26</v>
      </c>
      <c r="EA22" s="131" t="s">
        <v>26</v>
      </c>
      <c r="EB22" s="131" t="s">
        <v>103</v>
      </c>
      <c r="EC22" s="131" t="s">
        <v>7</v>
      </c>
      <c r="ED22" s="131" t="s">
        <v>125</v>
      </c>
      <c r="EE22" s="131" t="s">
        <v>26</v>
      </c>
      <c r="EF22" s="131" t="s">
        <v>24</v>
      </c>
      <c r="EG22" s="131" t="s">
        <v>100</v>
      </c>
      <c r="EH22" s="133">
        <v>10</v>
      </c>
      <c r="EI22" s="131" t="s">
        <v>9</v>
      </c>
      <c r="EJ22" s="131" t="s">
        <v>7</v>
      </c>
      <c r="EK22" s="131"/>
      <c r="EL22" s="131" t="s">
        <v>96</v>
      </c>
      <c r="EM22" s="131" t="s">
        <v>60</v>
      </c>
      <c r="EN22" s="133">
        <v>4</v>
      </c>
      <c r="EO22" s="133">
        <v>3</v>
      </c>
      <c r="EP22" s="133">
        <v>5</v>
      </c>
      <c r="EQ22" s="133">
        <v>3</v>
      </c>
      <c r="ER22" s="131" t="s">
        <v>16</v>
      </c>
      <c r="ES22" s="131" t="s">
        <v>19</v>
      </c>
      <c r="ET22" s="131" t="s">
        <v>1346</v>
      </c>
      <c r="EU22" s="131" t="s">
        <v>18</v>
      </c>
      <c r="EV22" s="131" t="s">
        <v>20</v>
      </c>
      <c r="EW22" s="133">
        <v>3</v>
      </c>
      <c r="EX22" s="133">
        <v>4</v>
      </c>
      <c r="EY22" s="133">
        <v>2</v>
      </c>
      <c r="EZ22" s="133">
        <v>5</v>
      </c>
      <c r="FA22" s="131" t="s">
        <v>2365</v>
      </c>
      <c r="FB22" s="131" t="s">
        <v>14</v>
      </c>
      <c r="FC22" s="131" t="s">
        <v>9</v>
      </c>
      <c r="FD22" s="131" t="s">
        <v>94</v>
      </c>
      <c r="FE22" s="131" t="s">
        <v>94</v>
      </c>
      <c r="FF22" s="131" t="s">
        <v>13</v>
      </c>
      <c r="FG22" s="131" t="s">
        <v>7</v>
      </c>
      <c r="FH22" s="131" t="s">
        <v>9</v>
      </c>
      <c r="FI22" s="131" t="s">
        <v>12</v>
      </c>
      <c r="FJ22" s="131" t="s">
        <v>11</v>
      </c>
      <c r="FK22" s="131" t="s">
        <v>7</v>
      </c>
      <c r="FL22" s="131" t="s">
        <v>7</v>
      </c>
      <c r="FM22" s="131"/>
      <c r="FN22" s="131" t="s">
        <v>580</v>
      </c>
      <c r="FO22" s="131" t="s">
        <v>9</v>
      </c>
      <c r="FP22" s="131" t="s">
        <v>9</v>
      </c>
      <c r="FQ22" s="131" t="s">
        <v>9</v>
      </c>
      <c r="FR22" s="131" t="s">
        <v>8</v>
      </c>
      <c r="FS22" s="131" t="s">
        <v>7</v>
      </c>
      <c r="FT22" s="131" t="s">
        <v>7</v>
      </c>
      <c r="FU22" s="131"/>
      <c r="FV22" s="131"/>
      <c r="FW22" s="131" t="s">
        <v>7</v>
      </c>
      <c r="FX22" s="131" t="s">
        <v>90</v>
      </c>
      <c r="FY22" s="131"/>
      <c r="FZ22" s="131"/>
      <c r="GA22" s="131"/>
      <c r="GB22" s="131"/>
      <c r="GC22" s="131"/>
      <c r="GD22" s="133">
        <v>10</v>
      </c>
      <c r="GE22" s="131"/>
      <c r="GF22" s="131"/>
      <c r="GG22" s="131" t="s">
        <v>5</v>
      </c>
      <c r="GH22" s="131"/>
      <c r="GI22" s="131"/>
      <c r="GJ22" s="131"/>
      <c r="GK22" s="131"/>
      <c r="GL22" s="131"/>
      <c r="GM22" s="131"/>
      <c r="GN22" s="131"/>
      <c r="GO22" s="131"/>
      <c r="GP22" s="131"/>
      <c r="GQ22" s="131"/>
      <c r="GR22" s="131"/>
      <c r="GS22" s="131"/>
      <c r="GT22" s="131"/>
      <c r="GU22" s="131"/>
      <c r="GV22" s="131"/>
      <c r="GW22" s="131" t="s">
        <v>54</v>
      </c>
      <c r="GX22" s="131"/>
      <c r="GY22" s="131"/>
      <c r="GZ22" s="131"/>
      <c r="HA22" s="131"/>
      <c r="HB22" s="131"/>
      <c r="HC22" s="131"/>
      <c r="HD22" s="131"/>
      <c r="HE22" s="131" t="s">
        <v>158</v>
      </c>
      <c r="HF22" s="131"/>
      <c r="HG22" s="131"/>
      <c r="HH22" s="131"/>
      <c r="HI22" s="131" t="s">
        <v>229</v>
      </c>
      <c r="HJ22" s="131"/>
      <c r="HK22" s="131" t="s">
        <v>279</v>
      </c>
      <c r="HL22" s="131" t="s">
        <v>278</v>
      </c>
      <c r="HM22">
        <f t="shared" si="0"/>
        <v>27</v>
      </c>
      <c r="HN22">
        <f t="shared" si="1"/>
        <v>4</v>
      </c>
      <c r="HO22">
        <f t="shared" si="2"/>
        <v>11</v>
      </c>
      <c r="HP22" s="1">
        <f t="shared" si="3"/>
        <v>7</v>
      </c>
      <c r="HQ22" s="1">
        <f t="shared" si="4"/>
        <v>6</v>
      </c>
      <c r="HR22" s="1">
        <f t="shared" si="5"/>
        <v>9</v>
      </c>
      <c r="HS22" s="1">
        <f t="shared" si="6"/>
        <v>9</v>
      </c>
      <c r="HT22" s="1">
        <f t="shared" si="7"/>
        <v>40</v>
      </c>
      <c r="HU22" s="1">
        <f t="shared" si="8"/>
        <v>375</v>
      </c>
      <c r="HV22">
        <v>1</v>
      </c>
      <c r="HW22">
        <v>2</v>
      </c>
      <c r="HX22">
        <v>0</v>
      </c>
      <c r="HY22">
        <v>0</v>
      </c>
      <c r="HZ22">
        <v>1</v>
      </c>
      <c r="IA22">
        <v>2</v>
      </c>
      <c r="IB22">
        <v>1</v>
      </c>
      <c r="IC22">
        <v>7</v>
      </c>
    </row>
    <row r="23" spans="1:237" ht="15" thickBot="1" x14ac:dyDescent="0.4">
      <c r="A23" s="132">
        <v>44175.673645833333</v>
      </c>
      <c r="B23" s="131" t="s">
        <v>2619</v>
      </c>
      <c r="C23" s="2"/>
      <c r="D23" s="131"/>
      <c r="E23" s="131" t="s">
        <v>1831</v>
      </c>
      <c r="F23" s="131" t="s">
        <v>1824</v>
      </c>
      <c r="G23" s="131" t="s">
        <v>1831</v>
      </c>
      <c r="H23" s="131" t="s">
        <v>1925</v>
      </c>
      <c r="I23" s="131" t="s">
        <v>9</v>
      </c>
      <c r="J23" s="131" t="s">
        <v>7</v>
      </c>
      <c r="K23" s="131"/>
      <c r="L23" s="131" t="s">
        <v>7</v>
      </c>
      <c r="M23" s="131"/>
      <c r="N23" s="131" t="s">
        <v>7</v>
      </c>
      <c r="O23" s="131"/>
      <c r="P23" s="131"/>
      <c r="Q23" s="131" t="s">
        <v>20</v>
      </c>
      <c r="R23" s="131" t="s">
        <v>40</v>
      </c>
      <c r="S23" s="131" t="s">
        <v>20</v>
      </c>
      <c r="T23" s="131" t="s">
        <v>20</v>
      </c>
      <c r="U23" s="131" t="s">
        <v>20</v>
      </c>
      <c r="V23" s="131" t="s">
        <v>39</v>
      </c>
      <c r="W23" s="131" t="s">
        <v>20</v>
      </c>
      <c r="X23" s="131" t="s">
        <v>20</v>
      </c>
      <c r="Y23" s="131" t="s">
        <v>20</v>
      </c>
      <c r="Z23" s="131" t="s">
        <v>133</v>
      </c>
      <c r="AA23" s="131" t="s">
        <v>9</v>
      </c>
      <c r="AB23" s="131" t="s">
        <v>2366</v>
      </c>
      <c r="AC23" s="131" t="s">
        <v>7</v>
      </c>
      <c r="AD23" s="131"/>
      <c r="AE23" s="131" t="s">
        <v>9</v>
      </c>
      <c r="AF23" s="131" t="s">
        <v>132</v>
      </c>
      <c r="AG23" s="131" t="s">
        <v>256</v>
      </c>
      <c r="AH23" s="131" t="s">
        <v>9</v>
      </c>
      <c r="AI23" s="131" t="s">
        <v>2367</v>
      </c>
      <c r="AJ23" s="133">
        <v>0</v>
      </c>
      <c r="AK23" s="133">
        <v>0</v>
      </c>
      <c r="AL23" s="133">
        <v>0</v>
      </c>
      <c r="AM23" s="133">
        <v>0</v>
      </c>
      <c r="AN23" s="133">
        <v>7</v>
      </c>
      <c r="AO23" s="131">
        <v>60</v>
      </c>
      <c r="AP23" s="131">
        <v>780</v>
      </c>
      <c r="AQ23" s="133">
        <v>1</v>
      </c>
      <c r="AR23" s="133">
        <v>3</v>
      </c>
      <c r="AS23" s="133">
        <v>3</v>
      </c>
      <c r="AT23" s="133">
        <v>3</v>
      </c>
      <c r="AU23" s="133">
        <v>1</v>
      </c>
      <c r="AV23" s="133">
        <v>2</v>
      </c>
      <c r="AW23" s="133">
        <v>1</v>
      </c>
      <c r="AX23" s="133">
        <v>1</v>
      </c>
      <c r="AY23" s="133">
        <v>1</v>
      </c>
      <c r="AZ23" s="133">
        <v>1</v>
      </c>
      <c r="BA23" s="133">
        <v>2</v>
      </c>
      <c r="BB23" s="133">
        <v>1</v>
      </c>
      <c r="BC23" s="133">
        <v>3</v>
      </c>
      <c r="BD23" s="133">
        <v>3</v>
      </c>
      <c r="BE23" s="133">
        <v>1</v>
      </c>
      <c r="BF23" s="133">
        <v>1</v>
      </c>
      <c r="BG23" s="133">
        <v>1</v>
      </c>
      <c r="BH23" s="133">
        <v>2</v>
      </c>
      <c r="BI23" s="133">
        <v>1</v>
      </c>
      <c r="BJ23" s="133">
        <v>1</v>
      </c>
      <c r="BK23" s="133">
        <v>2</v>
      </c>
      <c r="BL23" s="133">
        <v>1</v>
      </c>
      <c r="BM23" s="133">
        <v>2</v>
      </c>
      <c r="BN23" s="133">
        <v>2</v>
      </c>
      <c r="BO23" s="133">
        <v>1</v>
      </c>
      <c r="BP23" s="133">
        <v>0</v>
      </c>
      <c r="BQ23" s="133">
        <v>0</v>
      </c>
      <c r="BR23" s="133">
        <v>1</v>
      </c>
      <c r="BS23" s="133">
        <v>1</v>
      </c>
      <c r="BT23" s="133">
        <v>2</v>
      </c>
      <c r="BU23" s="133">
        <v>0</v>
      </c>
      <c r="BV23" s="133">
        <v>1</v>
      </c>
      <c r="BW23" s="133">
        <v>1</v>
      </c>
      <c r="BX23" s="133">
        <v>1</v>
      </c>
      <c r="BY23" s="133">
        <v>2</v>
      </c>
      <c r="BZ23" s="133">
        <v>3</v>
      </c>
      <c r="CA23" s="133">
        <v>3</v>
      </c>
      <c r="CB23" s="133">
        <v>3</v>
      </c>
      <c r="CC23" s="133">
        <v>2</v>
      </c>
      <c r="CD23" s="133">
        <v>3</v>
      </c>
      <c r="CE23" s="133">
        <v>1</v>
      </c>
      <c r="CF23" s="133">
        <v>0</v>
      </c>
      <c r="CG23" s="133">
        <v>3</v>
      </c>
      <c r="CH23" s="133">
        <v>1</v>
      </c>
      <c r="CI23" s="133">
        <v>0</v>
      </c>
      <c r="CJ23" s="133">
        <v>2</v>
      </c>
      <c r="CK23" s="133">
        <v>3</v>
      </c>
      <c r="CL23" s="133">
        <v>0</v>
      </c>
      <c r="CM23" s="133">
        <v>1</v>
      </c>
      <c r="CN23" s="133">
        <v>0</v>
      </c>
      <c r="CO23" s="133">
        <v>0</v>
      </c>
      <c r="CP23" s="133">
        <v>0</v>
      </c>
      <c r="CQ23" s="133">
        <v>0</v>
      </c>
      <c r="CR23" s="133">
        <v>2</v>
      </c>
      <c r="CS23" s="133">
        <v>0</v>
      </c>
      <c r="CT23" s="133">
        <v>2</v>
      </c>
      <c r="CU23" s="133">
        <v>1</v>
      </c>
      <c r="CV23" s="133">
        <v>4</v>
      </c>
      <c r="CW23" s="133">
        <v>3</v>
      </c>
      <c r="CX23" s="133">
        <v>4</v>
      </c>
      <c r="CY23" s="133">
        <v>4</v>
      </c>
      <c r="CZ23" s="133">
        <v>4</v>
      </c>
      <c r="DA23" s="133">
        <v>3</v>
      </c>
      <c r="DB23" s="133">
        <v>1</v>
      </c>
      <c r="DC23" s="133">
        <v>1</v>
      </c>
      <c r="DD23" s="133">
        <v>4</v>
      </c>
      <c r="DE23" s="133">
        <v>3</v>
      </c>
      <c r="DF23" s="133">
        <v>3</v>
      </c>
      <c r="DG23" s="133">
        <v>4</v>
      </c>
      <c r="DH23" s="133">
        <v>2</v>
      </c>
      <c r="DI23" s="133">
        <v>4</v>
      </c>
      <c r="DJ23" s="133">
        <v>4</v>
      </c>
      <c r="DK23" s="133">
        <v>4</v>
      </c>
      <c r="DL23" s="133">
        <v>4</v>
      </c>
      <c r="DM23" s="133">
        <v>2</v>
      </c>
      <c r="DN23" s="133">
        <v>3</v>
      </c>
      <c r="DO23" s="133">
        <v>3</v>
      </c>
      <c r="DP23" s="135">
        <v>0.97916666666666663</v>
      </c>
      <c r="DQ23" s="133">
        <v>10</v>
      </c>
      <c r="DR23" s="135">
        <v>0.35416666666666669</v>
      </c>
      <c r="DS23" s="133">
        <v>8</v>
      </c>
      <c r="DT23" s="131" t="s">
        <v>26</v>
      </c>
      <c r="DU23" s="131" t="s">
        <v>26</v>
      </c>
      <c r="DV23" s="131" t="s">
        <v>26</v>
      </c>
      <c r="DW23" s="131" t="s">
        <v>26</v>
      </c>
      <c r="DX23" s="131" t="s">
        <v>26</v>
      </c>
      <c r="DY23" s="131" t="s">
        <v>26</v>
      </c>
      <c r="DZ23" s="131" t="s">
        <v>26</v>
      </c>
      <c r="EA23" s="131" t="s">
        <v>26</v>
      </c>
      <c r="EB23" s="131" t="s">
        <v>26</v>
      </c>
      <c r="EC23" s="133">
        <v>0</v>
      </c>
      <c r="ED23" s="131" t="s">
        <v>26</v>
      </c>
      <c r="EE23" s="131" t="s">
        <v>26</v>
      </c>
      <c r="EF23" s="131" t="s">
        <v>124</v>
      </c>
      <c r="EG23" s="131" t="s">
        <v>100</v>
      </c>
      <c r="EH23" s="133">
        <v>70</v>
      </c>
      <c r="EI23" s="131" t="s">
        <v>9</v>
      </c>
      <c r="EJ23" s="131" t="s">
        <v>9</v>
      </c>
      <c r="EK23" s="131" t="s">
        <v>2368</v>
      </c>
      <c r="EL23" s="131" t="s">
        <v>96</v>
      </c>
      <c r="EM23" s="131" t="s">
        <v>96</v>
      </c>
      <c r="EN23" s="133">
        <v>3</v>
      </c>
      <c r="EO23" s="133">
        <v>2</v>
      </c>
      <c r="EP23" s="133">
        <v>2</v>
      </c>
      <c r="EQ23" s="133">
        <v>2</v>
      </c>
      <c r="ER23" s="131" t="s">
        <v>16</v>
      </c>
      <c r="ES23" s="131" t="s">
        <v>1346</v>
      </c>
      <c r="ET23" s="131" t="s">
        <v>19</v>
      </c>
      <c r="EU23" s="131" t="s">
        <v>18</v>
      </c>
      <c r="EV23" s="131" t="s">
        <v>20</v>
      </c>
      <c r="EW23" s="133">
        <v>1</v>
      </c>
      <c r="EX23" s="133">
        <v>3</v>
      </c>
      <c r="EY23" s="133">
        <v>1</v>
      </c>
      <c r="EZ23" s="133">
        <v>5</v>
      </c>
      <c r="FA23" s="131" t="s">
        <v>2369</v>
      </c>
      <c r="FB23" s="131" t="s">
        <v>14</v>
      </c>
      <c r="FC23" s="131" t="s">
        <v>7</v>
      </c>
      <c r="FD23" s="131" t="s">
        <v>94</v>
      </c>
      <c r="FE23" s="131" t="s">
        <v>94</v>
      </c>
      <c r="FF23" s="131" t="s">
        <v>9</v>
      </c>
      <c r="FG23" s="131" t="s">
        <v>7</v>
      </c>
      <c r="FH23" s="131" t="s">
        <v>7</v>
      </c>
      <c r="FI23" s="131" t="s">
        <v>12</v>
      </c>
      <c r="FJ23" s="131" t="s">
        <v>92</v>
      </c>
      <c r="FK23" s="131" t="s">
        <v>9</v>
      </c>
      <c r="FL23" s="131" t="s">
        <v>9</v>
      </c>
      <c r="FM23" s="133">
        <v>7</v>
      </c>
      <c r="FN23" s="131" t="s">
        <v>2130</v>
      </c>
      <c r="FO23" s="131" t="s">
        <v>7</v>
      </c>
      <c r="FP23" s="131" t="s">
        <v>7</v>
      </c>
      <c r="FQ23" s="131" t="s">
        <v>9</v>
      </c>
      <c r="FR23" s="131" t="s">
        <v>8</v>
      </c>
      <c r="FS23" s="131" t="s">
        <v>9</v>
      </c>
      <c r="FT23" s="131" t="s">
        <v>7</v>
      </c>
      <c r="FU23" s="131"/>
      <c r="FV23" s="131"/>
      <c r="FW23" s="131"/>
      <c r="FX23" s="131" t="s">
        <v>121</v>
      </c>
      <c r="FY23" s="133">
        <v>10</v>
      </c>
      <c r="FZ23" s="131"/>
      <c r="GA23" s="131"/>
      <c r="GB23" s="131"/>
      <c r="GC23" s="131"/>
      <c r="GD23" s="131"/>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c r="GZ23" s="131"/>
      <c r="HA23" s="131"/>
      <c r="HB23" s="131"/>
      <c r="HC23" s="131"/>
      <c r="HD23" s="131"/>
      <c r="HE23" s="131" t="s">
        <v>158</v>
      </c>
      <c r="HF23" s="131" t="s">
        <v>1</v>
      </c>
      <c r="HG23" s="131" t="s">
        <v>1</v>
      </c>
      <c r="HH23" s="131"/>
      <c r="HI23" s="131" t="s">
        <v>1</v>
      </c>
      <c r="HJ23" s="131"/>
      <c r="HK23" s="131"/>
      <c r="HL23" s="131"/>
      <c r="HM23">
        <f t="shared" si="0"/>
        <v>60</v>
      </c>
      <c r="HN23">
        <f t="shared" si="1"/>
        <v>7</v>
      </c>
      <c r="HO23">
        <f t="shared" si="2"/>
        <v>4</v>
      </c>
      <c r="HP23" s="1">
        <f t="shared" si="3"/>
        <v>11</v>
      </c>
      <c r="HQ23" s="1">
        <f t="shared" si="4"/>
        <v>12</v>
      </c>
      <c r="HR23" s="1">
        <f t="shared" si="5"/>
        <v>4</v>
      </c>
      <c r="HS23" s="1">
        <f t="shared" si="6"/>
        <v>9</v>
      </c>
      <c r="HT23" s="1">
        <f t="shared" si="7"/>
        <v>57</v>
      </c>
      <c r="HU23" s="1">
        <f t="shared" si="8"/>
        <v>1050</v>
      </c>
      <c r="HV23">
        <v>1</v>
      </c>
      <c r="HW23">
        <v>0</v>
      </c>
      <c r="HX23">
        <v>0</v>
      </c>
      <c r="HY23">
        <v>0</v>
      </c>
      <c r="HZ23">
        <v>0</v>
      </c>
      <c r="IA23">
        <v>0</v>
      </c>
      <c r="IB23">
        <v>2</v>
      </c>
      <c r="IC23">
        <v>3</v>
      </c>
    </row>
    <row r="24" spans="1:237" x14ac:dyDescent="0.35">
      <c r="HP24" s="1"/>
      <c r="HQ24" s="1"/>
      <c r="HR24" s="1"/>
      <c r="HS24" s="1"/>
      <c r="HT24" s="1"/>
      <c r="HU24" s="1"/>
    </row>
    <row r="25" spans="1:237" x14ac:dyDescent="0.35">
      <c r="HP25" s="1"/>
      <c r="HQ25" s="1"/>
      <c r="HR25" s="1"/>
      <c r="HS25" s="1"/>
      <c r="HT25" s="1"/>
      <c r="HU25" s="1"/>
    </row>
    <row r="26" spans="1:237" x14ac:dyDescent="0.35">
      <c r="HP26" s="1"/>
      <c r="HQ26" s="1"/>
      <c r="HR26" s="1"/>
      <c r="HS26" s="1"/>
      <c r="HT26" s="1"/>
      <c r="HU26" s="1"/>
    </row>
    <row r="27" spans="1:237" x14ac:dyDescent="0.35">
      <c r="HP27" s="1"/>
      <c r="HQ27" s="1"/>
      <c r="HR27" s="1"/>
      <c r="HS27" s="1"/>
      <c r="HT27" s="1"/>
      <c r="HU27" s="1"/>
    </row>
    <row r="28" spans="1:237" x14ac:dyDescent="0.35">
      <c r="HP28" s="1"/>
      <c r="HQ28" s="1"/>
      <c r="HR28" s="1"/>
      <c r="HS28" s="1"/>
      <c r="HT28" s="1"/>
      <c r="HU28" s="1"/>
    </row>
    <row r="29" spans="1:237" x14ac:dyDescent="0.35">
      <c r="HP29" s="1"/>
      <c r="HQ29" s="1"/>
      <c r="HR29" s="1"/>
      <c r="HS29" s="1"/>
      <c r="HT29" s="1"/>
      <c r="HU29" s="1"/>
    </row>
    <row r="30" spans="1:237" x14ac:dyDescent="0.35">
      <c r="HP30" s="1"/>
      <c r="HQ30" s="1"/>
      <c r="HR30" s="1"/>
      <c r="HS30" s="1"/>
      <c r="HT30" s="1"/>
      <c r="HU30" s="1"/>
    </row>
    <row r="31" spans="1:237" x14ac:dyDescent="0.35">
      <c r="HP31" s="1"/>
      <c r="HQ31" s="1"/>
      <c r="HR31" s="1"/>
      <c r="HS31" s="1"/>
      <c r="HT31" s="1"/>
      <c r="HU31" s="1"/>
    </row>
    <row r="32" spans="1:237" x14ac:dyDescent="0.35">
      <c r="HP32" s="1"/>
      <c r="HQ32" s="1"/>
      <c r="HR32" s="1"/>
      <c r="HS32" s="1"/>
      <c r="HT32" s="1"/>
      <c r="HU32" s="1"/>
    </row>
    <row r="33" spans="224:229" x14ac:dyDescent="0.35">
      <c r="HP33" s="1"/>
      <c r="HQ33" s="1"/>
      <c r="HR33" s="1"/>
      <c r="HS33" s="1"/>
      <c r="HT33" s="1"/>
      <c r="HU33" s="1"/>
    </row>
    <row r="34" spans="224:229" x14ac:dyDescent="0.35">
      <c r="HP34" s="1"/>
      <c r="HQ34" s="1"/>
      <c r="HR34" s="1"/>
      <c r="HS34" s="1"/>
      <c r="HT34" s="1"/>
      <c r="HU34" s="1"/>
    </row>
    <row r="35" spans="224:229" x14ac:dyDescent="0.35">
      <c r="HP35" s="1"/>
      <c r="HQ35" s="1"/>
      <c r="HR35" s="1"/>
      <c r="HS35" s="1"/>
      <c r="HT35" s="1"/>
      <c r="HU35" s="1"/>
    </row>
  </sheetData>
  <sortState xmlns:xlrd2="http://schemas.microsoft.com/office/spreadsheetml/2017/richdata2" ref="A2:GG23">
    <sortCondition ref="D2:D23"/>
  </sortState>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EDF36-0AAE-4AA2-8019-47454B193FAA}">
  <dimension ref="A1:IC34"/>
  <sheetViews>
    <sheetView workbookViewId="0">
      <selection activeCell="HS28" sqref="HS28"/>
    </sheetView>
  </sheetViews>
  <sheetFormatPr defaultRowHeight="14.5" x14ac:dyDescent="0.35"/>
  <cols>
    <col min="3" max="3" width="22" customWidth="1"/>
  </cols>
  <sheetData>
    <row r="1" spans="1:237" ht="15" thickBot="1" x14ac:dyDescent="0.4">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1814</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 thickBot="1" x14ac:dyDescent="0.4">
      <c r="A2" s="132">
        <v>44193.790462962963</v>
      </c>
      <c r="B2" s="131" t="s">
        <v>2541</v>
      </c>
      <c r="C2" s="2"/>
      <c r="D2" s="131"/>
      <c r="E2" s="131" t="s">
        <v>1831</v>
      </c>
      <c r="F2" s="131" t="s">
        <v>1826</v>
      </c>
      <c r="G2" s="131" t="s">
        <v>1831</v>
      </c>
      <c r="H2" s="131" t="s">
        <v>1826</v>
      </c>
      <c r="I2" s="131" t="s">
        <v>9</v>
      </c>
      <c r="J2" s="131" t="s">
        <v>7</v>
      </c>
      <c r="K2" s="131"/>
      <c r="L2" s="131" t="s">
        <v>7</v>
      </c>
      <c r="M2" s="131"/>
      <c r="N2" s="131" t="s">
        <v>7</v>
      </c>
      <c r="O2" s="131"/>
      <c r="P2" s="131"/>
      <c r="Q2" s="131" t="s">
        <v>20</v>
      </c>
      <c r="R2" s="131" t="s">
        <v>40</v>
      </c>
      <c r="S2" s="131" t="s">
        <v>20</v>
      </c>
      <c r="T2" s="131" t="s">
        <v>20</v>
      </c>
      <c r="U2" s="131" t="s">
        <v>20</v>
      </c>
      <c r="V2" s="131" t="s">
        <v>80</v>
      </c>
      <c r="W2" s="131" t="s">
        <v>20</v>
      </c>
      <c r="X2" s="131" t="s">
        <v>20</v>
      </c>
      <c r="Y2" s="131" t="s">
        <v>20</v>
      </c>
      <c r="Z2" s="131" t="s">
        <v>133</v>
      </c>
      <c r="AA2" s="131" t="s">
        <v>9</v>
      </c>
      <c r="AB2" s="131" t="s">
        <v>2376</v>
      </c>
      <c r="AC2" s="131" t="s">
        <v>7</v>
      </c>
      <c r="AD2" s="131"/>
      <c r="AE2" s="131" t="s">
        <v>7</v>
      </c>
      <c r="AF2" s="131" t="s">
        <v>20</v>
      </c>
      <c r="AG2" s="131"/>
      <c r="AH2" s="131" t="s">
        <v>7</v>
      </c>
      <c r="AI2" s="131"/>
      <c r="AJ2" s="133">
        <v>0</v>
      </c>
      <c r="AK2" s="131">
        <v>0</v>
      </c>
      <c r="AL2" s="133">
        <v>0</v>
      </c>
      <c r="AM2" s="131">
        <v>0</v>
      </c>
      <c r="AN2" s="133">
        <v>0</v>
      </c>
      <c r="AO2" s="131">
        <v>0</v>
      </c>
      <c r="AP2" s="133">
        <v>600</v>
      </c>
      <c r="AQ2" s="133">
        <v>4</v>
      </c>
      <c r="AR2" s="133">
        <v>4</v>
      </c>
      <c r="AS2" s="133">
        <v>1</v>
      </c>
      <c r="AT2" s="133">
        <v>1</v>
      </c>
      <c r="AU2" s="133">
        <v>4</v>
      </c>
      <c r="AV2" s="133">
        <v>1</v>
      </c>
      <c r="AW2" s="133">
        <v>1</v>
      </c>
      <c r="AX2" s="133">
        <v>4</v>
      </c>
      <c r="AY2" s="133">
        <v>1</v>
      </c>
      <c r="AZ2" s="133">
        <v>4</v>
      </c>
      <c r="BA2" s="133">
        <v>3</v>
      </c>
      <c r="BB2" s="133">
        <v>1</v>
      </c>
      <c r="BC2" s="133">
        <v>1</v>
      </c>
      <c r="BD2" s="133">
        <v>1</v>
      </c>
      <c r="BE2" s="133">
        <v>4</v>
      </c>
      <c r="BF2" s="133">
        <v>4</v>
      </c>
      <c r="BG2" s="133">
        <v>1</v>
      </c>
      <c r="BH2" s="133">
        <v>1</v>
      </c>
      <c r="BI2" s="133">
        <v>4</v>
      </c>
      <c r="BJ2" s="133">
        <v>4</v>
      </c>
      <c r="BK2" s="133">
        <v>0</v>
      </c>
      <c r="BL2" s="133">
        <v>0</v>
      </c>
      <c r="BM2" s="133">
        <v>1</v>
      </c>
      <c r="BN2" s="133">
        <v>0</v>
      </c>
      <c r="BO2" s="133">
        <v>3</v>
      </c>
      <c r="BP2" s="133">
        <v>0</v>
      </c>
      <c r="BQ2" s="133">
        <v>0</v>
      </c>
      <c r="BR2" s="133">
        <v>0</v>
      </c>
      <c r="BS2" s="133">
        <v>3</v>
      </c>
      <c r="BT2" s="133">
        <v>0</v>
      </c>
      <c r="BU2" s="133">
        <v>0</v>
      </c>
      <c r="BV2" s="133">
        <v>0</v>
      </c>
      <c r="BW2" s="133">
        <v>4</v>
      </c>
      <c r="BX2" s="133">
        <v>0</v>
      </c>
      <c r="BY2" s="133">
        <v>0</v>
      </c>
      <c r="BZ2" s="133">
        <v>0</v>
      </c>
      <c r="CA2" s="133">
        <v>0</v>
      </c>
      <c r="CB2" s="133">
        <v>0</v>
      </c>
      <c r="CC2" s="133">
        <v>0</v>
      </c>
      <c r="CD2" s="133">
        <v>0</v>
      </c>
      <c r="CE2" s="133">
        <v>0</v>
      </c>
      <c r="CF2" s="133">
        <v>0</v>
      </c>
      <c r="CG2" s="133">
        <v>0</v>
      </c>
      <c r="CH2" s="133">
        <v>4</v>
      </c>
      <c r="CI2" s="133">
        <v>0</v>
      </c>
      <c r="CJ2" s="133">
        <v>0</v>
      </c>
      <c r="CK2" s="133">
        <v>0</v>
      </c>
      <c r="CL2" s="133">
        <v>0</v>
      </c>
      <c r="CM2" s="133">
        <v>0</v>
      </c>
      <c r="CN2" s="133">
        <v>0</v>
      </c>
      <c r="CO2" s="133">
        <v>0</v>
      </c>
      <c r="CP2" s="133">
        <v>3</v>
      </c>
      <c r="CQ2" s="133">
        <v>0</v>
      </c>
      <c r="CR2" s="133">
        <v>0</v>
      </c>
      <c r="CS2" s="133">
        <v>4</v>
      </c>
      <c r="CT2" s="133">
        <v>0</v>
      </c>
      <c r="CU2" s="133">
        <v>0</v>
      </c>
      <c r="CV2" s="133">
        <v>1</v>
      </c>
      <c r="CW2" s="133">
        <v>1</v>
      </c>
      <c r="CX2" s="133">
        <v>1</v>
      </c>
      <c r="CY2" s="133">
        <v>1</v>
      </c>
      <c r="CZ2" s="133">
        <v>1</v>
      </c>
      <c r="DA2" s="133">
        <v>1</v>
      </c>
      <c r="DB2" s="133">
        <v>1</v>
      </c>
      <c r="DC2" s="133">
        <v>1</v>
      </c>
      <c r="DD2" s="133">
        <v>1</v>
      </c>
      <c r="DE2" s="133">
        <v>1</v>
      </c>
      <c r="DF2" s="133">
        <v>1</v>
      </c>
      <c r="DG2" s="133">
        <v>1</v>
      </c>
      <c r="DH2" s="133">
        <v>1</v>
      </c>
      <c r="DI2" s="133">
        <v>1</v>
      </c>
      <c r="DJ2" s="133">
        <v>1</v>
      </c>
      <c r="DK2" s="133">
        <v>1</v>
      </c>
      <c r="DL2" s="133">
        <v>1</v>
      </c>
      <c r="DM2" s="133">
        <v>1</v>
      </c>
      <c r="DN2" s="133">
        <v>1</v>
      </c>
      <c r="DO2" s="133">
        <v>1</v>
      </c>
      <c r="DP2" s="131" t="s">
        <v>465</v>
      </c>
      <c r="DQ2" s="133">
        <v>10</v>
      </c>
      <c r="DR2" s="131" t="s">
        <v>913</v>
      </c>
      <c r="DS2" s="133">
        <v>8</v>
      </c>
      <c r="DT2" s="131" t="s">
        <v>26</v>
      </c>
      <c r="DU2" s="131" t="s">
        <v>26</v>
      </c>
      <c r="DV2" s="131" t="s">
        <v>69</v>
      </c>
      <c r="DW2" s="131" t="s">
        <v>26</v>
      </c>
      <c r="DX2" s="131" t="s">
        <v>26</v>
      </c>
      <c r="DY2" s="131" t="s">
        <v>26</v>
      </c>
      <c r="DZ2" s="131" t="s">
        <v>26</v>
      </c>
      <c r="EA2" s="131" t="s">
        <v>26</v>
      </c>
      <c r="EB2" s="131" t="s">
        <v>26</v>
      </c>
      <c r="EC2" s="131" t="s">
        <v>121</v>
      </c>
      <c r="ED2" s="131" t="s">
        <v>26</v>
      </c>
      <c r="EE2" s="131" t="s">
        <v>26</v>
      </c>
      <c r="EF2" s="131" t="s">
        <v>66</v>
      </c>
      <c r="EG2" s="131" t="s">
        <v>23</v>
      </c>
      <c r="EH2" s="133">
        <v>0</v>
      </c>
      <c r="EI2" s="131" t="s">
        <v>7</v>
      </c>
      <c r="EJ2" s="131" t="s">
        <v>7</v>
      </c>
      <c r="EK2" s="131"/>
      <c r="EL2" s="131" t="s">
        <v>21</v>
      </c>
      <c r="EM2" s="131" t="s">
        <v>96</v>
      </c>
      <c r="EN2" s="133">
        <v>5</v>
      </c>
      <c r="EO2" s="133">
        <v>3</v>
      </c>
      <c r="EP2" s="133">
        <v>5</v>
      </c>
      <c r="EQ2" s="133">
        <v>1</v>
      </c>
      <c r="ER2" s="131" t="s">
        <v>1346</v>
      </c>
      <c r="ES2" s="131" t="s">
        <v>19</v>
      </c>
      <c r="ET2" s="131" t="s">
        <v>20</v>
      </c>
      <c r="EU2" s="131" t="s">
        <v>20</v>
      </c>
      <c r="EV2" s="131" t="s">
        <v>20</v>
      </c>
      <c r="EW2" s="133">
        <v>2</v>
      </c>
      <c r="EX2" s="133">
        <v>2</v>
      </c>
      <c r="EY2" s="133">
        <v>1</v>
      </c>
      <c r="EZ2" s="133">
        <v>5</v>
      </c>
      <c r="FA2" s="131"/>
      <c r="FB2" s="131" t="s">
        <v>14</v>
      </c>
      <c r="FC2" s="131" t="s">
        <v>7</v>
      </c>
      <c r="FD2" s="131" t="s">
        <v>14</v>
      </c>
      <c r="FE2" s="131" t="s">
        <v>14</v>
      </c>
      <c r="FF2" s="131" t="s">
        <v>7</v>
      </c>
      <c r="FG2" s="131" t="s">
        <v>7</v>
      </c>
      <c r="FH2" s="131" t="s">
        <v>7</v>
      </c>
      <c r="FI2" s="131" t="s">
        <v>12</v>
      </c>
      <c r="FJ2" s="131" t="s">
        <v>11</v>
      </c>
      <c r="FK2" s="131" t="s">
        <v>7</v>
      </c>
      <c r="FL2" s="131" t="s">
        <v>7</v>
      </c>
      <c r="FM2" s="133">
        <v>0</v>
      </c>
      <c r="FN2" s="131" t="s">
        <v>1588</v>
      </c>
      <c r="FO2" s="131" t="s">
        <v>7</v>
      </c>
      <c r="FP2" s="131" t="s">
        <v>7</v>
      </c>
      <c r="FQ2" s="131" t="s">
        <v>9</v>
      </c>
      <c r="FR2" s="131" t="s">
        <v>8</v>
      </c>
      <c r="FS2" s="131" t="s">
        <v>7</v>
      </c>
      <c r="FT2" s="131" t="s">
        <v>7</v>
      </c>
      <c r="FU2" s="131"/>
      <c r="FV2" s="131"/>
      <c r="FW2" s="131" t="s">
        <v>7</v>
      </c>
      <c r="FX2" s="131" t="s">
        <v>55</v>
      </c>
      <c r="FY2" s="131"/>
      <c r="FZ2" s="131"/>
      <c r="GA2" s="131"/>
      <c r="GB2" s="131"/>
      <c r="GC2" s="131"/>
      <c r="GD2" s="131"/>
      <c r="GE2" s="131"/>
      <c r="GF2" s="133">
        <v>1</v>
      </c>
      <c r="GG2" s="131" t="s">
        <v>5</v>
      </c>
      <c r="GH2" s="131"/>
      <c r="GI2" s="131"/>
      <c r="GJ2" s="131"/>
      <c r="GK2" s="131"/>
      <c r="GL2" s="131"/>
      <c r="GM2" s="131"/>
      <c r="GN2" s="131"/>
      <c r="GO2" s="131" t="s">
        <v>4</v>
      </c>
      <c r="GP2" s="131"/>
      <c r="GQ2" s="131"/>
      <c r="GR2" s="131"/>
      <c r="GS2" s="131" t="s">
        <v>336</v>
      </c>
      <c r="GT2" s="131"/>
      <c r="GU2" s="131" t="s">
        <v>356</v>
      </c>
      <c r="GV2" s="131" t="s">
        <v>355</v>
      </c>
      <c r="GW2" s="131" t="s">
        <v>1</v>
      </c>
      <c r="GX2" s="131"/>
      <c r="GY2" s="131"/>
      <c r="GZ2" s="131"/>
      <c r="HA2" s="131"/>
      <c r="HB2" s="131"/>
      <c r="HC2" s="131"/>
      <c r="HD2" s="131"/>
      <c r="HE2" s="131"/>
      <c r="HF2" s="131"/>
      <c r="HG2" s="131"/>
      <c r="HH2" s="131"/>
      <c r="HI2" s="131"/>
      <c r="HJ2" s="131"/>
      <c r="HK2" s="131"/>
      <c r="HL2" s="131"/>
      <c r="HM2">
        <f t="shared" ref="HM2:HM23" si="0">SUM(CV2:DO2)</f>
        <v>20</v>
      </c>
      <c r="HN2">
        <f t="shared" ref="HN2:HN23" si="1">CT2+CR2+CA2+CN2+BP2</f>
        <v>0</v>
      </c>
      <c r="HO2">
        <f t="shared" ref="HO2:HO23" si="2">CS2+CP2+CH2+BW2+BS2+BO2</f>
        <v>21</v>
      </c>
      <c r="HP2" s="1">
        <f t="shared" ref="HP2:HP23" si="3">CQ2+CL2+CG2+CD2+BX2+BV2+BR2+BN2</f>
        <v>0</v>
      </c>
      <c r="HQ2" s="1">
        <f t="shared" ref="HQ2:HQ23" si="4">CK2+CF2+BZ2+BY2+BT2+BK2</f>
        <v>0</v>
      </c>
      <c r="HR2" s="1">
        <f t="shared" ref="HR2:HR23" si="5">CO2+CI2+CE2+CC2+BU2+BQ2+BL2</f>
        <v>0</v>
      </c>
      <c r="HS2" s="1">
        <f t="shared" ref="HS2:HS23" si="6">CU2+CM2+CJ2+CB2+BM2</f>
        <v>1</v>
      </c>
      <c r="HT2" s="1">
        <f t="shared" ref="HT2:HT23" si="7">(5-AQ2)+(5-AR2)+AS2+AT2+(5-AU2)+AV2+AW2+(5-AX2)+AY2+(5-AZ2)+(5-BA2)+BB2+BC2+BD2+(5-BE2)+(5-BF2)+BG2+BH2+(5-BI2)+(5-BJ2)</f>
        <v>21</v>
      </c>
      <c r="HU2" s="1">
        <f t="shared" ref="HU2:HU23" si="8">(AJ2*(AK2*8))+(AL2*(AM2*4))+(AN2*(AO2*2.5))</f>
        <v>0</v>
      </c>
      <c r="HV2">
        <v>0</v>
      </c>
      <c r="HW2">
        <v>0</v>
      </c>
      <c r="HX2">
        <v>0</v>
      </c>
      <c r="HY2">
        <v>0</v>
      </c>
      <c r="HZ2">
        <v>1</v>
      </c>
      <c r="IA2">
        <v>0</v>
      </c>
      <c r="IB2">
        <v>0</v>
      </c>
      <c r="IC2">
        <v>1</v>
      </c>
    </row>
    <row r="3" spans="1:237" ht="15" thickBot="1" x14ac:dyDescent="0.4">
      <c r="A3" s="132">
        <v>44194.494247685187</v>
      </c>
      <c r="B3" s="131" t="s">
        <v>2552</v>
      </c>
      <c r="C3" s="2"/>
      <c r="D3" s="131"/>
      <c r="E3" s="131" t="s">
        <v>1831</v>
      </c>
      <c r="F3" s="131" t="s">
        <v>1824</v>
      </c>
      <c r="G3" s="131" t="s">
        <v>1831</v>
      </c>
      <c r="H3" s="131" t="s">
        <v>1824</v>
      </c>
      <c r="I3" s="131" t="s">
        <v>9</v>
      </c>
      <c r="J3" s="131" t="s">
        <v>7</v>
      </c>
      <c r="K3" s="131"/>
      <c r="L3" s="131" t="s">
        <v>7</v>
      </c>
      <c r="M3" s="131"/>
      <c r="N3" s="131" t="s">
        <v>7</v>
      </c>
      <c r="O3" s="131"/>
      <c r="P3" s="131"/>
      <c r="Q3" s="131" t="s">
        <v>20</v>
      </c>
      <c r="R3" s="131" t="s">
        <v>40</v>
      </c>
      <c r="S3" s="131" t="s">
        <v>20</v>
      </c>
      <c r="T3" s="131" t="s">
        <v>20</v>
      </c>
      <c r="U3" s="131" t="s">
        <v>494</v>
      </c>
      <c r="V3" s="131" t="s">
        <v>39</v>
      </c>
      <c r="W3" s="131" t="s">
        <v>20</v>
      </c>
      <c r="X3" s="131" t="s">
        <v>79</v>
      </c>
      <c r="Y3" s="133">
        <v>3</v>
      </c>
      <c r="Z3" s="131" t="s">
        <v>38</v>
      </c>
      <c r="AA3" s="131" t="s">
        <v>9</v>
      </c>
      <c r="AB3" s="131" t="s">
        <v>2227</v>
      </c>
      <c r="AC3" s="131" t="s">
        <v>7</v>
      </c>
      <c r="AD3" s="131"/>
      <c r="AE3" s="131" t="s">
        <v>9</v>
      </c>
      <c r="AF3" s="131" t="s">
        <v>172</v>
      </c>
      <c r="AG3" s="131" t="s">
        <v>34</v>
      </c>
      <c r="AH3" s="131" t="s">
        <v>7</v>
      </c>
      <c r="AI3" s="131"/>
      <c r="AJ3" s="133">
        <v>7</v>
      </c>
      <c r="AK3" s="131">
        <v>50</v>
      </c>
      <c r="AL3" s="133">
        <v>7</v>
      </c>
      <c r="AM3" s="131">
        <v>20</v>
      </c>
      <c r="AN3" s="133">
        <v>7</v>
      </c>
      <c r="AO3" s="131">
        <v>20</v>
      </c>
      <c r="AP3" s="131">
        <v>300</v>
      </c>
      <c r="AQ3" s="133">
        <v>4</v>
      </c>
      <c r="AR3" s="133">
        <v>4</v>
      </c>
      <c r="AS3" s="133">
        <v>1</v>
      </c>
      <c r="AT3" s="133">
        <v>1</v>
      </c>
      <c r="AU3" s="133">
        <v>4</v>
      </c>
      <c r="AV3" s="133">
        <v>1</v>
      </c>
      <c r="AW3" s="133">
        <v>1</v>
      </c>
      <c r="AX3" s="133">
        <v>4</v>
      </c>
      <c r="AY3" s="133">
        <v>1</v>
      </c>
      <c r="AZ3" s="133">
        <v>4</v>
      </c>
      <c r="BA3" s="133">
        <v>4</v>
      </c>
      <c r="BB3" s="133">
        <v>1</v>
      </c>
      <c r="BC3" s="133">
        <v>1</v>
      </c>
      <c r="BD3" s="133">
        <v>1</v>
      </c>
      <c r="BE3" s="133">
        <v>4</v>
      </c>
      <c r="BF3" s="133">
        <v>4</v>
      </c>
      <c r="BG3" s="133">
        <v>1</v>
      </c>
      <c r="BH3" s="133">
        <v>1</v>
      </c>
      <c r="BI3" s="133">
        <v>4</v>
      </c>
      <c r="BJ3" s="133">
        <v>4</v>
      </c>
      <c r="BK3" s="133">
        <v>0</v>
      </c>
      <c r="BL3" s="133">
        <v>0</v>
      </c>
      <c r="BM3" s="133">
        <v>0</v>
      </c>
      <c r="BN3" s="133">
        <v>0</v>
      </c>
      <c r="BO3" s="133">
        <v>4</v>
      </c>
      <c r="BP3" s="133">
        <v>0</v>
      </c>
      <c r="BQ3" s="133">
        <v>0</v>
      </c>
      <c r="BR3" s="133">
        <v>0</v>
      </c>
      <c r="BS3" s="133">
        <v>4</v>
      </c>
      <c r="BT3" s="133">
        <v>0</v>
      </c>
      <c r="BU3" s="133">
        <v>0</v>
      </c>
      <c r="BV3" s="133">
        <v>0</v>
      </c>
      <c r="BW3" s="133">
        <v>4</v>
      </c>
      <c r="BX3" s="133">
        <v>0</v>
      </c>
      <c r="BY3" s="133">
        <v>0</v>
      </c>
      <c r="BZ3" s="133">
        <v>0</v>
      </c>
      <c r="CA3" s="133">
        <v>0</v>
      </c>
      <c r="CB3" s="133">
        <v>0</v>
      </c>
      <c r="CC3" s="133">
        <v>0</v>
      </c>
      <c r="CD3" s="133">
        <v>0</v>
      </c>
      <c r="CE3" s="133">
        <v>0</v>
      </c>
      <c r="CF3" s="133">
        <v>0</v>
      </c>
      <c r="CG3" s="133">
        <v>0</v>
      </c>
      <c r="CH3" s="133">
        <v>4</v>
      </c>
      <c r="CI3" s="133">
        <v>0</v>
      </c>
      <c r="CJ3" s="133">
        <v>0</v>
      </c>
      <c r="CK3" s="133">
        <v>0</v>
      </c>
      <c r="CL3" s="133">
        <v>0</v>
      </c>
      <c r="CM3" s="133">
        <v>0</v>
      </c>
      <c r="CN3" s="133">
        <v>0</v>
      </c>
      <c r="CO3" s="133">
        <v>0</v>
      </c>
      <c r="CP3" s="133">
        <v>4</v>
      </c>
      <c r="CQ3" s="133">
        <v>0</v>
      </c>
      <c r="CR3" s="133">
        <v>0</v>
      </c>
      <c r="CS3" s="133">
        <v>4</v>
      </c>
      <c r="CT3" s="133">
        <v>0</v>
      </c>
      <c r="CU3" s="133">
        <v>0</v>
      </c>
      <c r="CV3" s="133">
        <v>1</v>
      </c>
      <c r="CW3" s="133">
        <v>1</v>
      </c>
      <c r="CX3" s="133">
        <v>1</v>
      </c>
      <c r="CY3" s="133">
        <v>1</v>
      </c>
      <c r="CZ3" s="133">
        <v>1</v>
      </c>
      <c r="DA3" s="133">
        <v>1</v>
      </c>
      <c r="DB3" s="133">
        <v>1</v>
      </c>
      <c r="DC3" s="133">
        <v>1</v>
      </c>
      <c r="DD3" s="133">
        <v>1</v>
      </c>
      <c r="DE3" s="133">
        <v>1</v>
      </c>
      <c r="DF3" s="133">
        <v>1</v>
      </c>
      <c r="DG3" s="133">
        <v>1</v>
      </c>
      <c r="DH3" s="133">
        <v>1</v>
      </c>
      <c r="DI3" s="133">
        <v>1</v>
      </c>
      <c r="DJ3" s="133">
        <v>1</v>
      </c>
      <c r="DK3" s="133">
        <v>1</v>
      </c>
      <c r="DL3" s="133">
        <v>1</v>
      </c>
      <c r="DM3" s="133">
        <v>1</v>
      </c>
      <c r="DN3" s="133">
        <v>1</v>
      </c>
      <c r="DO3" s="133">
        <v>1</v>
      </c>
      <c r="DP3" s="131" t="s">
        <v>733</v>
      </c>
      <c r="DQ3" s="131" t="s">
        <v>1704</v>
      </c>
      <c r="DR3" s="131" t="s">
        <v>1002</v>
      </c>
      <c r="DS3" s="133">
        <v>8</v>
      </c>
      <c r="DT3" s="131" t="s">
        <v>26</v>
      </c>
      <c r="DU3" s="131" t="s">
        <v>26</v>
      </c>
      <c r="DV3" s="131" t="s">
        <v>26</v>
      </c>
      <c r="DW3" s="131" t="s">
        <v>26</v>
      </c>
      <c r="DX3" s="131" t="s">
        <v>26</v>
      </c>
      <c r="DY3" s="131" t="s">
        <v>26</v>
      </c>
      <c r="DZ3" s="131" t="s">
        <v>26</v>
      </c>
      <c r="EA3" s="131" t="s">
        <v>26</v>
      </c>
      <c r="EB3" s="131" t="s">
        <v>26</v>
      </c>
      <c r="EC3" s="131" t="s">
        <v>102</v>
      </c>
      <c r="ED3" s="131" t="s">
        <v>26</v>
      </c>
      <c r="EE3" s="131" t="s">
        <v>26</v>
      </c>
      <c r="EF3" s="131" t="s">
        <v>66</v>
      </c>
      <c r="EG3" s="131" t="s">
        <v>23</v>
      </c>
      <c r="EH3" s="133">
        <v>90</v>
      </c>
      <c r="EI3" s="131" t="s">
        <v>7</v>
      </c>
      <c r="EJ3" s="131" t="s">
        <v>7</v>
      </c>
      <c r="EK3" s="131"/>
      <c r="EL3" s="131" t="s">
        <v>21</v>
      </c>
      <c r="EM3" s="131" t="s">
        <v>21</v>
      </c>
      <c r="EN3" s="133">
        <v>3</v>
      </c>
      <c r="EO3" s="133">
        <v>5</v>
      </c>
      <c r="EP3" s="133">
        <v>5</v>
      </c>
      <c r="EQ3" s="133">
        <v>1</v>
      </c>
      <c r="ER3" s="131" t="s">
        <v>19</v>
      </c>
      <c r="ES3" s="131" t="s">
        <v>16</v>
      </c>
      <c r="ET3" s="131" t="s">
        <v>20</v>
      </c>
      <c r="EU3" s="131" t="s">
        <v>20</v>
      </c>
      <c r="EV3" s="131" t="s">
        <v>20</v>
      </c>
      <c r="EW3" s="133">
        <v>3</v>
      </c>
      <c r="EX3" s="133">
        <v>2</v>
      </c>
      <c r="EY3" s="133">
        <v>3</v>
      </c>
      <c r="EZ3" s="133">
        <v>5</v>
      </c>
      <c r="FA3" s="131"/>
      <c r="FB3" s="131" t="s">
        <v>94</v>
      </c>
      <c r="FC3" s="131" t="s">
        <v>9</v>
      </c>
      <c r="FD3" s="131" t="s">
        <v>14</v>
      </c>
      <c r="FE3" s="131" t="s">
        <v>14</v>
      </c>
      <c r="FF3" s="131" t="s">
        <v>13</v>
      </c>
      <c r="FG3" s="131" t="s">
        <v>13</v>
      </c>
      <c r="FH3" s="131" t="s">
        <v>7</v>
      </c>
      <c r="FI3" s="131" t="s">
        <v>12</v>
      </c>
      <c r="FJ3" s="131" t="s">
        <v>11</v>
      </c>
      <c r="FK3" s="131" t="s">
        <v>7</v>
      </c>
      <c r="FL3" s="131" t="s">
        <v>7</v>
      </c>
      <c r="FM3" s="131"/>
      <c r="FN3" s="131" t="s">
        <v>730</v>
      </c>
      <c r="FO3" s="131" t="s">
        <v>7</v>
      </c>
      <c r="FP3" s="131" t="s">
        <v>7</v>
      </c>
      <c r="FQ3" s="131" t="s">
        <v>9</v>
      </c>
      <c r="FR3" s="131" t="s">
        <v>8</v>
      </c>
      <c r="FS3" s="131" t="s">
        <v>7</v>
      </c>
      <c r="FT3" s="131" t="s">
        <v>7</v>
      </c>
      <c r="FU3" s="131"/>
      <c r="FV3" s="131"/>
      <c r="FW3" s="131" t="s">
        <v>7</v>
      </c>
      <c r="FX3" s="131" t="s">
        <v>185</v>
      </c>
      <c r="FY3" s="131"/>
      <c r="FZ3" s="131"/>
      <c r="GA3" s="131"/>
      <c r="GB3" s="131"/>
      <c r="GC3" s="131"/>
      <c r="GD3" s="131"/>
      <c r="GE3" s="133">
        <v>10</v>
      </c>
      <c r="GF3" s="131"/>
      <c r="GG3" s="131" t="s">
        <v>5</v>
      </c>
      <c r="GH3" s="131"/>
      <c r="GI3" s="131"/>
      <c r="GJ3" s="131"/>
      <c r="GK3" s="131"/>
      <c r="GL3" s="131"/>
      <c r="GM3" s="131"/>
      <c r="GN3" s="131"/>
      <c r="GO3" s="131"/>
      <c r="GP3" s="131"/>
      <c r="GQ3" s="131"/>
      <c r="GR3" s="131"/>
      <c r="GS3" s="131"/>
      <c r="GT3" s="131"/>
      <c r="GU3" s="131"/>
      <c r="GV3" s="131"/>
      <c r="GW3" s="131" t="s">
        <v>54</v>
      </c>
      <c r="GX3" s="131"/>
      <c r="GY3" s="131" t="s">
        <v>184</v>
      </c>
      <c r="GZ3" s="131" t="s">
        <v>183</v>
      </c>
      <c r="HA3" s="131" t="s">
        <v>1</v>
      </c>
      <c r="HB3" s="131"/>
      <c r="HC3" s="131"/>
      <c r="HD3" s="131"/>
      <c r="HE3" s="131" t="s">
        <v>1</v>
      </c>
      <c r="HF3" s="131"/>
      <c r="HG3" s="131"/>
      <c r="HH3" s="131"/>
      <c r="HI3" s="131"/>
      <c r="HJ3" s="131"/>
      <c r="HK3" s="131"/>
      <c r="HL3" s="131"/>
      <c r="HM3">
        <f t="shared" si="0"/>
        <v>20</v>
      </c>
      <c r="HN3">
        <f t="shared" si="1"/>
        <v>0</v>
      </c>
      <c r="HO3">
        <f t="shared" si="2"/>
        <v>24</v>
      </c>
      <c r="HP3" s="1">
        <f t="shared" si="3"/>
        <v>0</v>
      </c>
      <c r="HQ3" s="1">
        <f t="shared" si="4"/>
        <v>0</v>
      </c>
      <c r="HR3" s="1">
        <f t="shared" si="5"/>
        <v>0</v>
      </c>
      <c r="HS3" s="1">
        <f t="shared" si="6"/>
        <v>0</v>
      </c>
      <c r="HT3" s="1">
        <f t="shared" si="7"/>
        <v>20</v>
      </c>
      <c r="HU3" s="1">
        <f t="shared" si="8"/>
        <v>3710</v>
      </c>
      <c r="HV3">
        <v>0</v>
      </c>
      <c r="HW3">
        <v>0</v>
      </c>
      <c r="HX3">
        <v>0</v>
      </c>
      <c r="HY3">
        <v>0</v>
      </c>
      <c r="HZ3">
        <v>0</v>
      </c>
      <c r="IA3">
        <v>0</v>
      </c>
      <c r="IB3">
        <v>0</v>
      </c>
      <c r="IC3">
        <v>0</v>
      </c>
    </row>
    <row r="4" spans="1:237" ht="15" thickBot="1" x14ac:dyDescent="0.4">
      <c r="A4" s="132">
        <v>44200.670046296298</v>
      </c>
      <c r="B4" s="131" t="s">
        <v>2558</v>
      </c>
      <c r="C4" s="2"/>
      <c r="D4" s="131"/>
      <c r="E4" s="131" t="s">
        <v>1831</v>
      </c>
      <c r="F4" s="131" t="s">
        <v>1824</v>
      </c>
      <c r="G4" s="131" t="s">
        <v>1831</v>
      </c>
      <c r="H4" s="131" t="s">
        <v>1826</v>
      </c>
      <c r="I4" s="131" t="s">
        <v>9</v>
      </c>
      <c r="J4" s="131" t="s">
        <v>7</v>
      </c>
      <c r="K4" s="131"/>
      <c r="L4" s="131" t="s">
        <v>7</v>
      </c>
      <c r="M4" s="131"/>
      <c r="N4" s="131" t="s">
        <v>7</v>
      </c>
      <c r="O4" s="131"/>
      <c r="P4" s="131"/>
      <c r="Q4" s="131" t="s">
        <v>20</v>
      </c>
      <c r="R4" s="131" t="s">
        <v>40</v>
      </c>
      <c r="S4" s="131" t="s">
        <v>20</v>
      </c>
      <c r="T4" s="133">
        <v>2</v>
      </c>
      <c r="U4" s="133">
        <v>1</v>
      </c>
      <c r="V4" s="131" t="s">
        <v>194</v>
      </c>
      <c r="W4" s="131" t="s">
        <v>20</v>
      </c>
      <c r="X4" s="133">
        <v>1</v>
      </c>
      <c r="Y4" s="131" t="s">
        <v>20</v>
      </c>
      <c r="Z4" s="131" t="s">
        <v>38</v>
      </c>
      <c r="AA4" s="131" t="s">
        <v>9</v>
      </c>
      <c r="AB4" s="131" t="s">
        <v>2432</v>
      </c>
      <c r="AC4" s="131" t="s">
        <v>9</v>
      </c>
      <c r="AD4" s="131" t="s">
        <v>2433</v>
      </c>
      <c r="AE4" s="131" t="s">
        <v>9</v>
      </c>
      <c r="AF4" s="131" t="s">
        <v>112</v>
      </c>
      <c r="AG4" s="131" t="s">
        <v>1395</v>
      </c>
      <c r="AH4" s="131" t="s">
        <v>9</v>
      </c>
      <c r="AI4" s="131" t="s">
        <v>2434</v>
      </c>
      <c r="AJ4" s="133">
        <v>0</v>
      </c>
      <c r="AK4" s="133">
        <v>0</v>
      </c>
      <c r="AL4" s="133">
        <v>0</v>
      </c>
      <c r="AM4" s="133">
        <v>0</v>
      </c>
      <c r="AN4" s="133">
        <v>1</v>
      </c>
      <c r="AO4" s="133">
        <v>15</v>
      </c>
      <c r="AP4" s="131">
        <v>600</v>
      </c>
      <c r="AQ4" s="133">
        <v>2</v>
      </c>
      <c r="AR4" s="133">
        <v>4</v>
      </c>
      <c r="AS4" s="133">
        <v>3</v>
      </c>
      <c r="AT4" s="133">
        <v>2</v>
      </c>
      <c r="AU4" s="133">
        <v>3</v>
      </c>
      <c r="AV4" s="133">
        <v>1</v>
      </c>
      <c r="AW4" s="133">
        <v>1</v>
      </c>
      <c r="AX4" s="133">
        <v>2</v>
      </c>
      <c r="AY4" s="133">
        <v>1</v>
      </c>
      <c r="AZ4" s="133">
        <v>3</v>
      </c>
      <c r="BA4" s="133">
        <v>3</v>
      </c>
      <c r="BB4" s="133">
        <v>2</v>
      </c>
      <c r="BC4" s="133">
        <v>2</v>
      </c>
      <c r="BD4" s="133">
        <v>1</v>
      </c>
      <c r="BE4" s="133">
        <v>2</v>
      </c>
      <c r="BF4" s="133">
        <v>2</v>
      </c>
      <c r="BG4" s="133">
        <v>2</v>
      </c>
      <c r="BH4" s="133">
        <v>1</v>
      </c>
      <c r="BI4" s="133">
        <v>3</v>
      </c>
      <c r="BJ4" s="133">
        <v>2</v>
      </c>
      <c r="BK4" s="133">
        <v>2</v>
      </c>
      <c r="BL4" s="133">
        <v>1</v>
      </c>
      <c r="BM4" s="133">
        <v>1</v>
      </c>
      <c r="BN4" s="133">
        <v>0</v>
      </c>
      <c r="BO4" s="133">
        <v>2</v>
      </c>
      <c r="BP4" s="133">
        <v>0</v>
      </c>
      <c r="BQ4" s="133">
        <v>1</v>
      </c>
      <c r="BR4" s="133">
        <v>1</v>
      </c>
      <c r="BS4" s="133">
        <v>2</v>
      </c>
      <c r="BT4" s="133">
        <v>1</v>
      </c>
      <c r="BU4" s="133">
        <v>1</v>
      </c>
      <c r="BV4" s="133">
        <v>0</v>
      </c>
      <c r="BW4" s="133">
        <v>2</v>
      </c>
      <c r="BX4" s="133">
        <v>0</v>
      </c>
      <c r="BY4" s="133">
        <v>0</v>
      </c>
      <c r="BZ4" s="133">
        <v>2</v>
      </c>
      <c r="CA4" s="133">
        <v>2</v>
      </c>
      <c r="CB4" s="133">
        <v>2</v>
      </c>
      <c r="CC4" s="133">
        <v>1</v>
      </c>
      <c r="CD4" s="133">
        <v>0</v>
      </c>
      <c r="CE4" s="133">
        <v>0</v>
      </c>
      <c r="CF4" s="133">
        <v>2</v>
      </c>
      <c r="CG4" s="133">
        <v>0</v>
      </c>
      <c r="CH4" s="133">
        <v>3</v>
      </c>
      <c r="CI4" s="133">
        <v>0</v>
      </c>
      <c r="CJ4" s="133">
        <v>1</v>
      </c>
      <c r="CK4" s="133">
        <v>3</v>
      </c>
      <c r="CL4" s="133">
        <v>0</v>
      </c>
      <c r="CM4" s="133">
        <v>1</v>
      </c>
      <c r="CN4" s="133">
        <v>0</v>
      </c>
      <c r="CO4" s="133">
        <v>0</v>
      </c>
      <c r="CP4" s="133">
        <v>2</v>
      </c>
      <c r="CQ4" s="133">
        <v>0</v>
      </c>
      <c r="CR4" s="133">
        <v>1</v>
      </c>
      <c r="CS4" s="133">
        <v>1</v>
      </c>
      <c r="CT4" s="133">
        <v>1</v>
      </c>
      <c r="CU4" s="133">
        <v>1</v>
      </c>
      <c r="CV4" s="133">
        <v>3</v>
      </c>
      <c r="CW4" s="133">
        <v>1</v>
      </c>
      <c r="CX4" s="133">
        <v>3</v>
      </c>
      <c r="CY4" s="133">
        <v>3</v>
      </c>
      <c r="CZ4" s="133">
        <v>1</v>
      </c>
      <c r="DA4" s="133">
        <v>1</v>
      </c>
      <c r="DB4" s="133">
        <v>1</v>
      </c>
      <c r="DC4" s="133">
        <v>1</v>
      </c>
      <c r="DD4" s="133">
        <v>1</v>
      </c>
      <c r="DE4" s="133">
        <v>2</v>
      </c>
      <c r="DF4" s="133">
        <v>1</v>
      </c>
      <c r="DG4" s="133">
        <v>1</v>
      </c>
      <c r="DH4" s="133">
        <v>1</v>
      </c>
      <c r="DI4" s="133">
        <v>2</v>
      </c>
      <c r="DJ4" s="133">
        <v>1</v>
      </c>
      <c r="DK4" s="133">
        <v>3</v>
      </c>
      <c r="DL4" s="133">
        <v>2</v>
      </c>
      <c r="DM4" s="133">
        <v>1</v>
      </c>
      <c r="DN4" s="133">
        <v>1</v>
      </c>
      <c r="DO4" s="133">
        <v>1</v>
      </c>
      <c r="DP4" s="134">
        <v>0.4375</v>
      </c>
      <c r="DQ4" s="131" t="s">
        <v>1409</v>
      </c>
      <c r="DR4" s="135">
        <v>0.375</v>
      </c>
      <c r="DS4" s="133">
        <v>8</v>
      </c>
      <c r="DT4" s="131" t="s">
        <v>68</v>
      </c>
      <c r="DU4" s="131" t="s">
        <v>69</v>
      </c>
      <c r="DV4" s="131" t="s">
        <v>103</v>
      </c>
      <c r="DW4" s="131" t="s">
        <v>26</v>
      </c>
      <c r="DX4" s="131" t="s">
        <v>26</v>
      </c>
      <c r="DY4" s="131" t="s">
        <v>103</v>
      </c>
      <c r="DZ4" s="131" t="s">
        <v>69</v>
      </c>
      <c r="EA4" s="131" t="s">
        <v>69</v>
      </c>
      <c r="EB4" s="131" t="s">
        <v>26</v>
      </c>
      <c r="EC4" s="131" t="s">
        <v>142</v>
      </c>
      <c r="ED4" s="131" t="s">
        <v>26</v>
      </c>
      <c r="EE4" s="131" t="s">
        <v>25</v>
      </c>
      <c r="EF4" s="131" t="s">
        <v>101</v>
      </c>
      <c r="EG4" s="131" t="s">
        <v>100</v>
      </c>
      <c r="EH4" s="133">
        <v>10</v>
      </c>
      <c r="EI4" s="131" t="s">
        <v>9</v>
      </c>
      <c r="EJ4" s="131" t="s">
        <v>9</v>
      </c>
      <c r="EK4" s="131" t="s">
        <v>2435</v>
      </c>
      <c r="EL4" s="131" t="s">
        <v>21</v>
      </c>
      <c r="EM4" s="131" t="s">
        <v>21</v>
      </c>
      <c r="EN4" s="133">
        <v>5</v>
      </c>
      <c r="EO4" s="133">
        <v>3</v>
      </c>
      <c r="EP4" s="133">
        <v>5</v>
      </c>
      <c r="EQ4" s="133">
        <v>1</v>
      </c>
      <c r="ER4" s="131" t="s">
        <v>20</v>
      </c>
      <c r="ES4" s="131" t="s">
        <v>20</v>
      </c>
      <c r="ET4" s="131" t="s">
        <v>20</v>
      </c>
      <c r="EU4" s="131" t="s">
        <v>20</v>
      </c>
      <c r="EV4" s="131" t="s">
        <v>20</v>
      </c>
      <c r="EW4" s="133">
        <v>2</v>
      </c>
      <c r="EX4" s="133">
        <v>5</v>
      </c>
      <c r="EY4" s="133">
        <v>2</v>
      </c>
      <c r="EZ4" s="133">
        <v>5</v>
      </c>
      <c r="FA4" s="131" t="s">
        <v>2436</v>
      </c>
      <c r="FB4" s="131" t="s">
        <v>427</v>
      </c>
      <c r="FC4" s="131" t="s">
        <v>9</v>
      </c>
      <c r="FD4" s="131" t="s">
        <v>94</v>
      </c>
      <c r="FE4" s="131" t="s">
        <v>58</v>
      </c>
      <c r="FF4" s="131" t="s">
        <v>7</v>
      </c>
      <c r="FG4" s="131" t="s">
        <v>7</v>
      </c>
      <c r="FH4" s="131" t="s">
        <v>7</v>
      </c>
      <c r="FI4" s="131" t="s">
        <v>12</v>
      </c>
      <c r="FJ4" s="131" t="s">
        <v>57</v>
      </c>
      <c r="FK4" s="131" t="s">
        <v>7</v>
      </c>
      <c r="FL4" s="131" t="s">
        <v>7</v>
      </c>
      <c r="FM4" s="131"/>
      <c r="FN4" s="131" t="s">
        <v>1977</v>
      </c>
      <c r="FO4" s="131" t="s">
        <v>7</v>
      </c>
      <c r="FP4" s="131" t="s">
        <v>7</v>
      </c>
      <c r="FQ4" s="131" t="s">
        <v>7</v>
      </c>
      <c r="FR4" s="131"/>
      <c r="FS4" s="131" t="s">
        <v>7</v>
      </c>
      <c r="FT4" s="131" t="s">
        <v>7</v>
      </c>
      <c r="FU4" s="131"/>
      <c r="FV4" s="131" t="s">
        <v>7</v>
      </c>
      <c r="FW4" s="131" t="s">
        <v>7</v>
      </c>
      <c r="FX4" s="131" t="s">
        <v>121</v>
      </c>
      <c r="FY4" s="133">
        <v>8</v>
      </c>
      <c r="FZ4" s="131"/>
      <c r="GA4" s="131"/>
      <c r="GB4" s="131"/>
      <c r="GC4" s="131"/>
      <c r="GD4" s="131"/>
      <c r="GE4" s="131"/>
      <c r="GF4" s="131"/>
      <c r="GG4" s="131" t="s">
        <v>5</v>
      </c>
      <c r="GH4" s="131"/>
      <c r="GI4" s="131"/>
      <c r="GJ4" s="131"/>
      <c r="GK4" s="131"/>
      <c r="GL4" s="131"/>
      <c r="GM4" s="131"/>
      <c r="GN4" s="131"/>
      <c r="GO4" s="131"/>
      <c r="GP4" s="131"/>
      <c r="GQ4" s="131"/>
      <c r="GR4" s="131"/>
      <c r="GS4" s="131"/>
      <c r="GT4" s="131"/>
      <c r="GU4" s="131"/>
      <c r="GV4" s="131"/>
      <c r="GW4" s="131" t="s">
        <v>54</v>
      </c>
      <c r="GX4" s="131"/>
      <c r="GY4" s="131"/>
      <c r="GZ4" s="131"/>
      <c r="HA4" s="131"/>
      <c r="HB4" s="131"/>
      <c r="HC4" s="131"/>
      <c r="HD4" s="131"/>
      <c r="HE4" s="131" t="s">
        <v>158</v>
      </c>
      <c r="HF4" s="131"/>
      <c r="HG4" s="131"/>
      <c r="HH4" s="131"/>
      <c r="HI4" s="131" t="s">
        <v>229</v>
      </c>
      <c r="HJ4" s="131"/>
      <c r="HK4" s="131" t="s">
        <v>279</v>
      </c>
      <c r="HL4" s="131" t="s">
        <v>278</v>
      </c>
      <c r="HM4">
        <f t="shared" si="0"/>
        <v>31</v>
      </c>
      <c r="HN4">
        <f t="shared" si="1"/>
        <v>4</v>
      </c>
      <c r="HO4">
        <f t="shared" si="2"/>
        <v>12</v>
      </c>
      <c r="HP4" s="1">
        <f t="shared" si="3"/>
        <v>1</v>
      </c>
      <c r="HQ4" s="1">
        <f t="shared" si="4"/>
        <v>10</v>
      </c>
      <c r="HR4" s="1">
        <f t="shared" si="5"/>
        <v>4</v>
      </c>
      <c r="HS4" s="1">
        <f t="shared" si="6"/>
        <v>6</v>
      </c>
      <c r="HT4" s="1">
        <f t="shared" si="7"/>
        <v>40</v>
      </c>
      <c r="HU4" s="1">
        <f t="shared" si="8"/>
        <v>37.5</v>
      </c>
      <c r="HV4">
        <v>1</v>
      </c>
      <c r="HW4">
        <v>3</v>
      </c>
      <c r="HX4">
        <v>0</v>
      </c>
      <c r="HY4">
        <v>1</v>
      </c>
      <c r="HZ4">
        <v>1</v>
      </c>
      <c r="IA4">
        <v>0</v>
      </c>
      <c r="IB4">
        <v>2</v>
      </c>
      <c r="IC4">
        <v>8</v>
      </c>
    </row>
    <row r="5" spans="1:237" ht="15" thickBot="1" x14ac:dyDescent="0.4">
      <c r="A5" s="132">
        <v>44200.387175925927</v>
      </c>
      <c r="B5" s="131" t="s">
        <v>2560</v>
      </c>
      <c r="C5" s="2"/>
      <c r="D5" s="131"/>
      <c r="E5" s="131" t="s">
        <v>50</v>
      </c>
      <c r="F5" s="131" t="s">
        <v>1824</v>
      </c>
      <c r="G5" s="131" t="s">
        <v>50</v>
      </c>
      <c r="H5" s="131" t="s">
        <v>1824</v>
      </c>
      <c r="I5" s="131" t="s">
        <v>9</v>
      </c>
      <c r="J5" s="131" t="s">
        <v>7</v>
      </c>
      <c r="K5" s="131"/>
      <c r="L5" s="131" t="s">
        <v>7</v>
      </c>
      <c r="M5" s="131"/>
      <c r="N5" s="131" t="s">
        <v>7</v>
      </c>
      <c r="O5" s="131"/>
      <c r="P5" s="131"/>
      <c r="Q5" s="131" t="s">
        <v>20</v>
      </c>
      <c r="R5" s="131" t="s">
        <v>40</v>
      </c>
      <c r="S5" s="131" t="s">
        <v>20</v>
      </c>
      <c r="T5" s="131" t="s">
        <v>20</v>
      </c>
      <c r="U5" s="131" t="s">
        <v>20</v>
      </c>
      <c r="V5" s="131" t="s">
        <v>80</v>
      </c>
      <c r="W5" s="133">
        <v>2</v>
      </c>
      <c r="X5" s="131" t="s">
        <v>20</v>
      </c>
      <c r="Y5" s="131" t="s">
        <v>20</v>
      </c>
      <c r="Z5" s="131" t="s">
        <v>38</v>
      </c>
      <c r="AA5" s="131" t="s">
        <v>7</v>
      </c>
      <c r="AB5" s="131"/>
      <c r="AC5" s="131" t="s">
        <v>7</v>
      </c>
      <c r="AD5" s="131"/>
      <c r="AE5" s="131" t="s">
        <v>7</v>
      </c>
      <c r="AF5" s="131" t="s">
        <v>20</v>
      </c>
      <c r="AG5" s="131"/>
      <c r="AH5" s="131" t="s">
        <v>9</v>
      </c>
      <c r="AI5" s="131" t="s">
        <v>2408</v>
      </c>
      <c r="AJ5" s="133">
        <v>0</v>
      </c>
      <c r="AK5" s="131">
        <v>0</v>
      </c>
      <c r="AL5" s="133">
        <v>0</v>
      </c>
      <c r="AM5" s="133">
        <v>0</v>
      </c>
      <c r="AN5" s="133">
        <v>0</v>
      </c>
      <c r="AO5" s="133">
        <v>0</v>
      </c>
      <c r="AP5" s="133">
        <v>600</v>
      </c>
      <c r="AQ5" s="133">
        <v>3</v>
      </c>
      <c r="AR5" s="133">
        <v>3</v>
      </c>
      <c r="AS5" s="133">
        <v>2</v>
      </c>
      <c r="AT5" s="133">
        <v>2</v>
      </c>
      <c r="AU5" s="133">
        <v>2</v>
      </c>
      <c r="AV5" s="133">
        <v>3</v>
      </c>
      <c r="AW5" s="133">
        <v>3</v>
      </c>
      <c r="AX5" s="133">
        <v>2</v>
      </c>
      <c r="AY5" s="133">
        <v>1</v>
      </c>
      <c r="AZ5" s="133">
        <v>3</v>
      </c>
      <c r="BA5" s="133">
        <v>2</v>
      </c>
      <c r="BB5" s="133">
        <v>2</v>
      </c>
      <c r="BC5" s="133">
        <v>3</v>
      </c>
      <c r="BD5" s="133">
        <v>3</v>
      </c>
      <c r="BE5" s="133">
        <v>2</v>
      </c>
      <c r="BF5" s="133">
        <v>1</v>
      </c>
      <c r="BG5" s="133">
        <v>4</v>
      </c>
      <c r="BH5" s="133">
        <v>2</v>
      </c>
      <c r="BI5" s="133">
        <v>1</v>
      </c>
      <c r="BJ5" s="133">
        <v>2</v>
      </c>
      <c r="BK5" s="133">
        <v>3</v>
      </c>
      <c r="BL5" s="133">
        <v>1</v>
      </c>
      <c r="BM5" s="133">
        <v>2</v>
      </c>
      <c r="BN5" s="133">
        <v>1</v>
      </c>
      <c r="BO5" s="133">
        <v>0</v>
      </c>
      <c r="BP5" s="133">
        <v>1</v>
      </c>
      <c r="BQ5" s="133">
        <v>0</v>
      </c>
      <c r="BR5" s="133">
        <v>2</v>
      </c>
      <c r="BS5" s="133">
        <v>0</v>
      </c>
      <c r="BT5" s="133">
        <v>2</v>
      </c>
      <c r="BU5" s="133">
        <v>0</v>
      </c>
      <c r="BV5" s="133">
        <v>2</v>
      </c>
      <c r="BW5" s="133">
        <v>1</v>
      </c>
      <c r="BX5" s="133">
        <v>2</v>
      </c>
      <c r="BY5" s="133">
        <v>3</v>
      </c>
      <c r="BZ5" s="133">
        <v>3</v>
      </c>
      <c r="CA5" s="133">
        <v>2</v>
      </c>
      <c r="CB5" s="133">
        <v>4</v>
      </c>
      <c r="CC5" s="133">
        <v>2</v>
      </c>
      <c r="CD5" s="133">
        <v>4</v>
      </c>
      <c r="CE5" s="133">
        <v>0</v>
      </c>
      <c r="CF5" s="133">
        <v>3</v>
      </c>
      <c r="CG5" s="133">
        <v>0</v>
      </c>
      <c r="CH5" s="133">
        <v>0</v>
      </c>
      <c r="CI5" s="133">
        <v>0</v>
      </c>
      <c r="CJ5" s="133">
        <v>4</v>
      </c>
      <c r="CK5" s="133">
        <v>2</v>
      </c>
      <c r="CL5" s="133">
        <v>2</v>
      </c>
      <c r="CM5" s="133">
        <v>4</v>
      </c>
      <c r="CN5" s="133">
        <v>2</v>
      </c>
      <c r="CO5" s="133">
        <v>0</v>
      </c>
      <c r="CP5" s="133">
        <v>0</v>
      </c>
      <c r="CQ5" s="133">
        <v>0</v>
      </c>
      <c r="CR5" s="133">
        <v>2</v>
      </c>
      <c r="CS5" s="133">
        <v>0</v>
      </c>
      <c r="CT5" s="133">
        <v>3</v>
      </c>
      <c r="CU5" s="133">
        <v>4</v>
      </c>
      <c r="CV5" s="133">
        <v>1</v>
      </c>
      <c r="CW5" s="133">
        <v>1</v>
      </c>
      <c r="CX5" s="133">
        <v>1</v>
      </c>
      <c r="CY5" s="133">
        <v>1</v>
      </c>
      <c r="CZ5" s="133">
        <v>1</v>
      </c>
      <c r="DA5" s="133">
        <v>1</v>
      </c>
      <c r="DB5" s="133">
        <v>1</v>
      </c>
      <c r="DC5" s="133">
        <v>1</v>
      </c>
      <c r="DD5" s="133">
        <v>1</v>
      </c>
      <c r="DE5" s="133">
        <v>1</v>
      </c>
      <c r="DF5" s="133">
        <v>1</v>
      </c>
      <c r="DG5" s="133">
        <v>1</v>
      </c>
      <c r="DH5" s="133">
        <v>1</v>
      </c>
      <c r="DI5" s="133">
        <v>1</v>
      </c>
      <c r="DJ5" s="133">
        <v>1</v>
      </c>
      <c r="DK5" s="133">
        <v>1</v>
      </c>
      <c r="DL5" s="133">
        <v>1</v>
      </c>
      <c r="DM5" s="133">
        <v>2</v>
      </c>
      <c r="DN5" s="133">
        <v>1</v>
      </c>
      <c r="DO5" s="133">
        <v>1</v>
      </c>
      <c r="DP5" s="131" t="s">
        <v>465</v>
      </c>
      <c r="DQ5" s="131" t="s">
        <v>268</v>
      </c>
      <c r="DR5" s="131" t="s">
        <v>913</v>
      </c>
      <c r="DS5" s="133">
        <v>7</v>
      </c>
      <c r="DT5" s="131" t="s">
        <v>103</v>
      </c>
      <c r="DU5" s="131" t="s">
        <v>26</v>
      </c>
      <c r="DV5" s="131" t="s">
        <v>103</v>
      </c>
      <c r="DW5" s="131" t="s">
        <v>26</v>
      </c>
      <c r="DX5" s="131" t="s">
        <v>26</v>
      </c>
      <c r="DY5" s="131" t="s">
        <v>69</v>
      </c>
      <c r="DZ5" s="131" t="s">
        <v>69</v>
      </c>
      <c r="EA5" s="131" t="s">
        <v>26</v>
      </c>
      <c r="EB5" s="131" t="s">
        <v>103</v>
      </c>
      <c r="EC5" s="131" t="s">
        <v>2409</v>
      </c>
      <c r="ED5" s="131" t="s">
        <v>26</v>
      </c>
      <c r="EE5" s="131" t="s">
        <v>26</v>
      </c>
      <c r="EF5" s="131" t="s">
        <v>124</v>
      </c>
      <c r="EG5" s="131" t="s">
        <v>100</v>
      </c>
      <c r="EH5" s="133">
        <v>180</v>
      </c>
      <c r="EI5" s="131" t="s">
        <v>7</v>
      </c>
      <c r="EJ5" s="131" t="s">
        <v>9</v>
      </c>
      <c r="EK5" s="131" t="s">
        <v>2410</v>
      </c>
      <c r="EL5" s="131" t="s">
        <v>60</v>
      </c>
      <c r="EM5" s="131" t="s">
        <v>22</v>
      </c>
      <c r="EN5" s="133">
        <v>5</v>
      </c>
      <c r="EO5" s="133">
        <v>3</v>
      </c>
      <c r="EP5" s="133">
        <v>5</v>
      </c>
      <c r="EQ5" s="133">
        <v>1</v>
      </c>
      <c r="ER5" s="131" t="s">
        <v>19</v>
      </c>
      <c r="ES5" s="131" t="s">
        <v>16</v>
      </c>
      <c r="ET5" s="131" t="s">
        <v>20</v>
      </c>
      <c r="EU5" s="131" t="s">
        <v>20</v>
      </c>
      <c r="EV5" s="131" t="s">
        <v>20</v>
      </c>
      <c r="EW5" s="133">
        <v>1</v>
      </c>
      <c r="EX5" s="133">
        <v>4</v>
      </c>
      <c r="EY5" s="133">
        <v>4</v>
      </c>
      <c r="EZ5" s="133">
        <v>5</v>
      </c>
      <c r="FA5" s="131" t="s">
        <v>2411</v>
      </c>
      <c r="FB5" s="131" t="s">
        <v>14</v>
      </c>
      <c r="FC5" s="131" t="s">
        <v>9</v>
      </c>
      <c r="FD5" s="131" t="s">
        <v>58</v>
      </c>
      <c r="FE5" s="131" t="s">
        <v>58</v>
      </c>
      <c r="FF5" s="131" t="s">
        <v>7</v>
      </c>
      <c r="FG5" s="131" t="s">
        <v>7</v>
      </c>
      <c r="FH5" s="131" t="s">
        <v>7</v>
      </c>
      <c r="FI5" s="131" t="s">
        <v>12</v>
      </c>
      <c r="FJ5" s="131" t="s">
        <v>57</v>
      </c>
      <c r="FK5" s="131" t="s">
        <v>9</v>
      </c>
      <c r="FL5" s="131" t="s">
        <v>7</v>
      </c>
      <c r="FM5" s="131"/>
      <c r="FN5" s="131" t="s">
        <v>2069</v>
      </c>
      <c r="FO5" s="131" t="s">
        <v>9</v>
      </c>
      <c r="FP5" s="131" t="s">
        <v>7</v>
      </c>
      <c r="FQ5" s="131" t="s">
        <v>7</v>
      </c>
      <c r="FR5" s="131"/>
      <c r="FS5" s="131" t="s">
        <v>7</v>
      </c>
      <c r="FT5" s="131" t="s">
        <v>7</v>
      </c>
      <c r="FU5" s="131"/>
      <c r="FV5" s="131" t="s">
        <v>7</v>
      </c>
      <c r="FW5" s="131" t="s">
        <v>7</v>
      </c>
      <c r="FX5" s="131" t="s">
        <v>121</v>
      </c>
      <c r="FY5" s="133">
        <v>1</v>
      </c>
      <c r="FZ5" s="131"/>
      <c r="GA5" s="131"/>
      <c r="GB5" s="131"/>
      <c r="GC5" s="131"/>
      <c r="GD5" s="131"/>
      <c r="GE5" s="131"/>
      <c r="GF5" s="131"/>
      <c r="GG5" s="131" t="s">
        <v>5</v>
      </c>
      <c r="GH5" s="131"/>
      <c r="GI5" s="131"/>
      <c r="GJ5" s="131"/>
      <c r="GK5" s="131"/>
      <c r="GL5" s="131"/>
      <c r="GM5" s="131"/>
      <c r="GN5" s="131"/>
      <c r="GO5" s="131"/>
      <c r="GP5" s="131"/>
      <c r="GQ5" s="131"/>
      <c r="GR5" s="131"/>
      <c r="GS5" s="131"/>
      <c r="GT5" s="131"/>
      <c r="GU5" s="131"/>
      <c r="GV5" s="131"/>
      <c r="GW5" s="131" t="s">
        <v>54</v>
      </c>
      <c r="GX5" s="131"/>
      <c r="GY5" s="131"/>
      <c r="GZ5" s="131"/>
      <c r="HA5" s="131" t="s">
        <v>141</v>
      </c>
      <c r="HB5" s="131" t="s">
        <v>1</v>
      </c>
      <c r="HC5" s="131" t="s">
        <v>1</v>
      </c>
      <c r="HD5" s="131"/>
      <c r="HE5" s="131" t="s">
        <v>1</v>
      </c>
      <c r="HF5" s="131"/>
      <c r="HG5" s="131"/>
      <c r="HH5" s="131"/>
      <c r="HI5" s="131"/>
      <c r="HJ5" s="131"/>
      <c r="HK5" s="131"/>
      <c r="HL5" s="131"/>
      <c r="HM5">
        <f t="shared" si="0"/>
        <v>21</v>
      </c>
      <c r="HN5">
        <f t="shared" si="1"/>
        <v>10</v>
      </c>
      <c r="HO5">
        <f t="shared" si="2"/>
        <v>1</v>
      </c>
      <c r="HP5" s="1">
        <f t="shared" si="3"/>
        <v>13</v>
      </c>
      <c r="HQ5" s="1">
        <f t="shared" si="4"/>
        <v>16</v>
      </c>
      <c r="HR5" s="1">
        <f t="shared" si="5"/>
        <v>3</v>
      </c>
      <c r="HS5" s="1">
        <f t="shared" si="6"/>
        <v>18</v>
      </c>
      <c r="HT5" s="1">
        <f t="shared" si="7"/>
        <v>54</v>
      </c>
      <c r="HU5" s="1">
        <f t="shared" si="8"/>
        <v>0</v>
      </c>
      <c r="HV5">
        <v>1</v>
      </c>
      <c r="HW5">
        <v>2</v>
      </c>
      <c r="HX5">
        <v>1</v>
      </c>
      <c r="HY5">
        <v>1</v>
      </c>
      <c r="HZ5">
        <v>1</v>
      </c>
      <c r="IA5">
        <v>0</v>
      </c>
      <c r="IB5">
        <v>2</v>
      </c>
      <c r="IC5">
        <v>8</v>
      </c>
    </row>
    <row r="6" spans="1:237" ht="15" thickBot="1" x14ac:dyDescent="0.4">
      <c r="A6" s="132">
        <v>44200.494571759256</v>
      </c>
      <c r="B6" s="131" t="s">
        <v>2561</v>
      </c>
      <c r="C6" s="2"/>
      <c r="D6" s="131"/>
      <c r="E6" s="131" t="s">
        <v>1831</v>
      </c>
      <c r="F6" s="131" t="s">
        <v>1824</v>
      </c>
      <c r="G6" s="131" t="s">
        <v>1831</v>
      </c>
      <c r="H6" s="131" t="s">
        <v>1824</v>
      </c>
      <c r="I6" s="131" t="s">
        <v>9</v>
      </c>
      <c r="J6" s="131" t="s">
        <v>9</v>
      </c>
      <c r="K6" s="131" t="s">
        <v>2412</v>
      </c>
      <c r="L6" s="131" t="s">
        <v>9</v>
      </c>
      <c r="M6" s="131" t="s">
        <v>43</v>
      </c>
      <c r="N6" s="131" t="s">
        <v>9</v>
      </c>
      <c r="O6" s="131" t="s">
        <v>2413</v>
      </c>
      <c r="P6" s="133">
        <v>0</v>
      </c>
      <c r="Q6" s="131" t="s">
        <v>20</v>
      </c>
      <c r="R6" s="131" t="s">
        <v>40</v>
      </c>
      <c r="S6" s="131" t="s">
        <v>494</v>
      </c>
      <c r="T6" s="131" t="s">
        <v>20</v>
      </c>
      <c r="U6" s="131" t="s">
        <v>20</v>
      </c>
      <c r="V6" s="131" t="s">
        <v>194</v>
      </c>
      <c r="W6" s="131" t="s">
        <v>20</v>
      </c>
      <c r="X6" s="133">
        <v>2</v>
      </c>
      <c r="Y6" s="131" t="s">
        <v>79</v>
      </c>
      <c r="Z6" s="131" t="s">
        <v>115</v>
      </c>
      <c r="AA6" s="131" t="s">
        <v>7</v>
      </c>
      <c r="AB6" s="131" t="s">
        <v>2414</v>
      </c>
      <c r="AC6" s="131" t="s">
        <v>7</v>
      </c>
      <c r="AD6" s="131"/>
      <c r="AE6" s="131" t="s">
        <v>9</v>
      </c>
      <c r="AF6" s="131" t="s">
        <v>112</v>
      </c>
      <c r="AG6" s="131" t="s">
        <v>301</v>
      </c>
      <c r="AH6" s="131" t="s">
        <v>9</v>
      </c>
      <c r="AI6" s="131" t="s">
        <v>2415</v>
      </c>
      <c r="AJ6" s="133">
        <v>0</v>
      </c>
      <c r="AK6" s="133">
        <v>0</v>
      </c>
      <c r="AL6" s="133">
        <v>0</v>
      </c>
      <c r="AM6" s="133">
        <v>30</v>
      </c>
      <c r="AN6" s="133">
        <v>0</v>
      </c>
      <c r="AO6" s="133">
        <v>30</v>
      </c>
      <c r="AP6" s="133">
        <v>720</v>
      </c>
      <c r="AQ6" s="133">
        <v>2</v>
      </c>
      <c r="AR6" s="133">
        <v>3</v>
      </c>
      <c r="AS6" s="133">
        <v>3</v>
      </c>
      <c r="AT6" s="133">
        <v>3</v>
      </c>
      <c r="AU6" s="133">
        <v>1</v>
      </c>
      <c r="AV6" s="133">
        <v>2</v>
      </c>
      <c r="AW6" s="133">
        <v>2</v>
      </c>
      <c r="AX6" s="133">
        <v>1</v>
      </c>
      <c r="AY6" s="133">
        <v>3</v>
      </c>
      <c r="AZ6" s="133">
        <v>1</v>
      </c>
      <c r="BA6" s="133">
        <v>2</v>
      </c>
      <c r="BB6" s="133">
        <v>3</v>
      </c>
      <c r="BC6" s="133">
        <v>3</v>
      </c>
      <c r="BD6" s="133">
        <v>2</v>
      </c>
      <c r="BE6" s="133">
        <v>1</v>
      </c>
      <c r="BF6" s="133">
        <v>1</v>
      </c>
      <c r="BG6" s="133">
        <v>3</v>
      </c>
      <c r="BH6" s="133">
        <v>3</v>
      </c>
      <c r="BI6" s="133">
        <v>2</v>
      </c>
      <c r="BJ6" s="133">
        <v>1</v>
      </c>
      <c r="BK6" s="133">
        <v>1</v>
      </c>
      <c r="BL6" s="133">
        <v>1</v>
      </c>
      <c r="BM6" s="133">
        <v>3</v>
      </c>
      <c r="BN6" s="133">
        <v>2</v>
      </c>
      <c r="BO6" s="133">
        <v>1</v>
      </c>
      <c r="BP6" s="133">
        <v>2</v>
      </c>
      <c r="BQ6" s="133">
        <v>2</v>
      </c>
      <c r="BR6" s="133">
        <v>2</v>
      </c>
      <c r="BS6" s="133">
        <v>0</v>
      </c>
      <c r="BT6" s="133">
        <v>2</v>
      </c>
      <c r="BU6" s="133">
        <v>1</v>
      </c>
      <c r="BV6" s="133">
        <v>2</v>
      </c>
      <c r="BW6" s="133">
        <v>0</v>
      </c>
      <c r="BX6" s="133">
        <v>1</v>
      </c>
      <c r="BY6" s="133">
        <v>3</v>
      </c>
      <c r="BZ6" s="133">
        <v>2</v>
      </c>
      <c r="CA6" s="133">
        <v>2</v>
      </c>
      <c r="CB6" s="133">
        <v>3</v>
      </c>
      <c r="CC6" s="133">
        <v>2</v>
      </c>
      <c r="CD6" s="133">
        <v>3</v>
      </c>
      <c r="CE6" s="133">
        <v>1</v>
      </c>
      <c r="CF6" s="133">
        <v>2</v>
      </c>
      <c r="CG6" s="133">
        <v>2</v>
      </c>
      <c r="CH6" s="133">
        <v>0</v>
      </c>
      <c r="CI6" s="133">
        <v>1</v>
      </c>
      <c r="CJ6" s="133">
        <v>3</v>
      </c>
      <c r="CK6" s="133">
        <v>2</v>
      </c>
      <c r="CL6" s="133">
        <v>2</v>
      </c>
      <c r="CM6" s="133">
        <v>3</v>
      </c>
      <c r="CN6" s="133">
        <v>3</v>
      </c>
      <c r="CO6" s="133">
        <v>1</v>
      </c>
      <c r="CP6" s="133">
        <v>0</v>
      </c>
      <c r="CQ6" s="133">
        <v>1</v>
      </c>
      <c r="CR6" s="133">
        <v>1</v>
      </c>
      <c r="CS6" s="133">
        <v>0</v>
      </c>
      <c r="CT6" s="133">
        <v>3</v>
      </c>
      <c r="CU6" s="133">
        <v>3</v>
      </c>
      <c r="CV6" s="133">
        <v>1</v>
      </c>
      <c r="CW6" s="133">
        <v>3</v>
      </c>
      <c r="CX6" s="133">
        <v>3</v>
      </c>
      <c r="CY6" s="133">
        <v>3</v>
      </c>
      <c r="CZ6" s="133">
        <v>2</v>
      </c>
      <c r="DA6" s="133">
        <v>3</v>
      </c>
      <c r="DB6" s="133">
        <v>2</v>
      </c>
      <c r="DC6" s="133">
        <v>2</v>
      </c>
      <c r="DD6" s="133">
        <v>2</v>
      </c>
      <c r="DE6" s="133">
        <v>3</v>
      </c>
      <c r="DF6" s="133">
        <v>2</v>
      </c>
      <c r="DG6" s="133">
        <v>2</v>
      </c>
      <c r="DH6" s="133">
        <v>1</v>
      </c>
      <c r="DI6" s="133">
        <v>3</v>
      </c>
      <c r="DJ6" s="133">
        <v>1</v>
      </c>
      <c r="DK6" s="133">
        <v>2</v>
      </c>
      <c r="DL6" s="133">
        <v>3</v>
      </c>
      <c r="DM6" s="133">
        <v>1</v>
      </c>
      <c r="DN6" s="133">
        <v>2</v>
      </c>
      <c r="DO6" s="133">
        <v>1</v>
      </c>
      <c r="DP6" s="131" t="s">
        <v>544</v>
      </c>
      <c r="DQ6" s="133">
        <v>30</v>
      </c>
      <c r="DR6" s="131" t="s">
        <v>2416</v>
      </c>
      <c r="DS6" s="133">
        <v>8</v>
      </c>
      <c r="DT6" s="131" t="s">
        <v>69</v>
      </c>
      <c r="DU6" s="131" t="s">
        <v>69</v>
      </c>
      <c r="DV6" s="131" t="s">
        <v>68</v>
      </c>
      <c r="DW6" s="131" t="s">
        <v>26</v>
      </c>
      <c r="DX6" s="131" t="s">
        <v>26</v>
      </c>
      <c r="DY6" s="131" t="s">
        <v>26</v>
      </c>
      <c r="DZ6" s="131" t="s">
        <v>69</v>
      </c>
      <c r="EA6" s="131" t="s">
        <v>26</v>
      </c>
      <c r="EB6" s="131" t="s">
        <v>26</v>
      </c>
      <c r="EC6" s="131" t="s">
        <v>2417</v>
      </c>
      <c r="ED6" s="131" t="s">
        <v>26</v>
      </c>
      <c r="EE6" s="131" t="s">
        <v>26</v>
      </c>
      <c r="EF6" s="131" t="s">
        <v>124</v>
      </c>
      <c r="EG6" s="131" t="s">
        <v>100</v>
      </c>
      <c r="EH6" s="133">
        <v>20</v>
      </c>
      <c r="EI6" s="131" t="s">
        <v>9</v>
      </c>
      <c r="EJ6" s="131" t="s">
        <v>9</v>
      </c>
      <c r="EK6" s="131" t="s">
        <v>187</v>
      </c>
      <c r="EL6" s="131" t="s">
        <v>60</v>
      </c>
      <c r="EM6" s="131" t="s">
        <v>96</v>
      </c>
      <c r="EN6" s="133">
        <v>4</v>
      </c>
      <c r="EO6" s="133">
        <v>4</v>
      </c>
      <c r="EP6" s="133">
        <v>5</v>
      </c>
      <c r="EQ6" s="133">
        <v>2</v>
      </c>
      <c r="ER6" s="131" t="s">
        <v>16</v>
      </c>
      <c r="ES6" s="131" t="s">
        <v>19</v>
      </c>
      <c r="ET6" s="131" t="s">
        <v>18</v>
      </c>
      <c r="EU6" s="131" t="s">
        <v>1346</v>
      </c>
      <c r="EV6" s="131" t="s">
        <v>20</v>
      </c>
      <c r="EW6" s="133">
        <v>2</v>
      </c>
      <c r="EX6" s="133">
        <v>2</v>
      </c>
      <c r="EY6" s="133">
        <v>2</v>
      </c>
      <c r="EZ6" s="133">
        <v>4</v>
      </c>
      <c r="FA6" s="131" t="s">
        <v>2418</v>
      </c>
      <c r="FB6" s="131" t="s">
        <v>14</v>
      </c>
      <c r="FC6" s="131" t="s">
        <v>9</v>
      </c>
      <c r="FD6" s="131" t="s">
        <v>58</v>
      </c>
      <c r="FE6" s="131" t="s">
        <v>58</v>
      </c>
      <c r="FF6" s="131" t="s">
        <v>7</v>
      </c>
      <c r="FG6" s="131" t="s">
        <v>7</v>
      </c>
      <c r="FH6" s="131" t="s">
        <v>7</v>
      </c>
      <c r="FI6" s="131" t="s">
        <v>12</v>
      </c>
      <c r="FJ6" s="131" t="s">
        <v>92</v>
      </c>
      <c r="FK6" s="131" t="s">
        <v>7</v>
      </c>
      <c r="FL6" s="131" t="s">
        <v>7</v>
      </c>
      <c r="FM6" s="133">
        <v>3</v>
      </c>
      <c r="FN6" s="131" t="s">
        <v>368</v>
      </c>
      <c r="FO6" s="131" t="s">
        <v>9</v>
      </c>
      <c r="FP6" s="131" t="s">
        <v>9</v>
      </c>
      <c r="FQ6" s="131" t="s">
        <v>9</v>
      </c>
      <c r="FR6" s="131" t="s">
        <v>8</v>
      </c>
      <c r="FS6" s="131" t="s">
        <v>9</v>
      </c>
      <c r="FT6" s="131" t="s">
        <v>7</v>
      </c>
      <c r="FU6" s="131"/>
      <c r="FV6" s="131"/>
      <c r="FW6" s="131" t="s">
        <v>7</v>
      </c>
      <c r="FX6" s="131" t="s">
        <v>308</v>
      </c>
      <c r="FY6" s="131"/>
      <c r="FZ6" s="131"/>
      <c r="GA6" s="133">
        <v>9</v>
      </c>
      <c r="GB6" s="131"/>
      <c r="GC6" s="131"/>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t="s">
        <v>141</v>
      </c>
      <c r="HB6" s="131" t="s">
        <v>1</v>
      </c>
      <c r="HC6" s="131" t="s">
        <v>1</v>
      </c>
      <c r="HD6" s="131"/>
      <c r="HE6" s="131" t="s">
        <v>1</v>
      </c>
      <c r="HF6" s="131"/>
      <c r="HG6" s="131"/>
      <c r="HH6" s="131"/>
      <c r="HI6" s="131"/>
      <c r="HJ6" s="131"/>
      <c r="HK6" s="131"/>
      <c r="HL6" s="131"/>
      <c r="HM6">
        <f t="shared" si="0"/>
        <v>42</v>
      </c>
      <c r="HN6">
        <f t="shared" si="1"/>
        <v>11</v>
      </c>
      <c r="HO6">
        <f t="shared" si="2"/>
        <v>1</v>
      </c>
      <c r="HP6" s="1">
        <f t="shared" si="3"/>
        <v>15</v>
      </c>
      <c r="HQ6" s="1">
        <f t="shared" si="4"/>
        <v>12</v>
      </c>
      <c r="HR6" s="1">
        <f t="shared" si="5"/>
        <v>9</v>
      </c>
      <c r="HS6" s="1">
        <f t="shared" si="6"/>
        <v>15</v>
      </c>
      <c r="HT6" s="1">
        <f t="shared" si="7"/>
        <v>62</v>
      </c>
      <c r="HU6" s="1">
        <f t="shared" si="8"/>
        <v>0</v>
      </c>
      <c r="HV6">
        <v>1</v>
      </c>
      <c r="HW6">
        <v>2</v>
      </c>
      <c r="HX6">
        <v>0</v>
      </c>
      <c r="HY6">
        <v>1</v>
      </c>
      <c r="HZ6">
        <v>1</v>
      </c>
      <c r="IA6">
        <v>0</v>
      </c>
      <c r="IB6">
        <v>2</v>
      </c>
      <c r="IC6">
        <v>7</v>
      </c>
    </row>
    <row r="7" spans="1:237" ht="15" thickBot="1" x14ac:dyDescent="0.4">
      <c r="A7" s="132">
        <v>44200.337164351855</v>
      </c>
      <c r="B7" s="131" t="s">
        <v>2562</v>
      </c>
      <c r="C7" s="2"/>
      <c r="D7" s="131"/>
      <c r="E7" s="131" t="s">
        <v>50</v>
      </c>
      <c r="F7" s="131" t="s">
        <v>1826</v>
      </c>
      <c r="G7" s="131" t="s">
        <v>50</v>
      </c>
      <c r="H7" s="131" t="s">
        <v>1826</v>
      </c>
      <c r="I7" s="131" t="s">
        <v>9</v>
      </c>
      <c r="J7" s="131" t="s">
        <v>7</v>
      </c>
      <c r="K7" s="131"/>
      <c r="L7" s="131" t="s">
        <v>7</v>
      </c>
      <c r="M7" s="131"/>
      <c r="N7" s="131" t="s">
        <v>7</v>
      </c>
      <c r="O7" s="131"/>
      <c r="P7" s="131"/>
      <c r="Q7" s="131" t="s">
        <v>20</v>
      </c>
      <c r="R7" s="131" t="s">
        <v>40</v>
      </c>
      <c r="S7" s="131" t="s">
        <v>20</v>
      </c>
      <c r="T7" s="133">
        <v>2</v>
      </c>
      <c r="U7" s="131" t="s">
        <v>20</v>
      </c>
      <c r="V7" s="131" t="s">
        <v>80</v>
      </c>
      <c r="W7" s="131" t="s">
        <v>20</v>
      </c>
      <c r="X7" s="131" t="s">
        <v>20</v>
      </c>
      <c r="Y7" s="133">
        <v>4</v>
      </c>
      <c r="Z7" s="131" t="s">
        <v>38</v>
      </c>
      <c r="AA7" s="131" t="s">
        <v>7</v>
      </c>
      <c r="AB7" s="131"/>
      <c r="AC7" s="131" t="s">
        <v>7</v>
      </c>
      <c r="AD7" s="131"/>
      <c r="AE7" s="131" t="s">
        <v>9</v>
      </c>
      <c r="AF7" s="131" t="s">
        <v>112</v>
      </c>
      <c r="AG7" s="131" t="s">
        <v>34</v>
      </c>
      <c r="AH7" s="131" t="s">
        <v>7</v>
      </c>
      <c r="AI7" s="131"/>
      <c r="AJ7" s="133">
        <v>0</v>
      </c>
      <c r="AK7" s="131">
        <v>0</v>
      </c>
      <c r="AL7" s="133">
        <v>0</v>
      </c>
      <c r="AM7" s="131">
        <v>0</v>
      </c>
      <c r="AN7" s="133">
        <v>7</v>
      </c>
      <c r="AO7" s="131">
        <v>90</v>
      </c>
      <c r="AP7" s="131">
        <v>0</v>
      </c>
      <c r="AQ7" s="133">
        <v>3</v>
      </c>
      <c r="AR7" s="133">
        <v>3</v>
      </c>
      <c r="AS7" s="133">
        <v>2</v>
      </c>
      <c r="AT7" s="133">
        <v>2</v>
      </c>
      <c r="AU7" s="133">
        <v>3</v>
      </c>
      <c r="AV7" s="133">
        <v>1</v>
      </c>
      <c r="AW7" s="133">
        <v>3</v>
      </c>
      <c r="AX7" s="133">
        <v>2</v>
      </c>
      <c r="AY7" s="133">
        <v>1</v>
      </c>
      <c r="AZ7" s="133">
        <v>3</v>
      </c>
      <c r="BA7" s="133">
        <v>2</v>
      </c>
      <c r="BB7" s="133">
        <v>2</v>
      </c>
      <c r="BC7" s="133">
        <v>1</v>
      </c>
      <c r="BD7" s="133">
        <v>1</v>
      </c>
      <c r="BE7" s="133">
        <v>2</v>
      </c>
      <c r="BF7" s="133">
        <v>2</v>
      </c>
      <c r="BG7" s="133">
        <v>2</v>
      </c>
      <c r="BH7" s="133">
        <v>1</v>
      </c>
      <c r="BI7" s="133">
        <v>3</v>
      </c>
      <c r="BJ7" s="133">
        <v>2</v>
      </c>
      <c r="BK7" s="133">
        <v>1</v>
      </c>
      <c r="BL7" s="133">
        <v>0</v>
      </c>
      <c r="BM7" s="133">
        <v>1</v>
      </c>
      <c r="BN7" s="133">
        <v>1</v>
      </c>
      <c r="BO7" s="133">
        <v>2</v>
      </c>
      <c r="BP7" s="133">
        <v>0</v>
      </c>
      <c r="BQ7" s="133">
        <v>0</v>
      </c>
      <c r="BR7" s="133">
        <v>1</v>
      </c>
      <c r="BS7" s="133">
        <v>1</v>
      </c>
      <c r="BT7" s="133">
        <v>1</v>
      </c>
      <c r="BU7" s="133">
        <v>0</v>
      </c>
      <c r="BV7" s="133">
        <v>0</v>
      </c>
      <c r="BW7" s="133">
        <v>2</v>
      </c>
      <c r="BX7" s="133">
        <v>0</v>
      </c>
      <c r="BY7" s="133">
        <v>0</v>
      </c>
      <c r="BZ7" s="133">
        <v>1</v>
      </c>
      <c r="CA7" s="133">
        <v>0</v>
      </c>
      <c r="CB7" s="133">
        <v>1</v>
      </c>
      <c r="CC7" s="133">
        <v>0</v>
      </c>
      <c r="CD7" s="133">
        <v>0</v>
      </c>
      <c r="CE7" s="133">
        <v>0</v>
      </c>
      <c r="CF7" s="133">
        <v>1</v>
      </c>
      <c r="CG7" s="133">
        <v>0</v>
      </c>
      <c r="CH7" s="133">
        <v>3</v>
      </c>
      <c r="CI7" s="133">
        <v>0</v>
      </c>
      <c r="CJ7" s="133">
        <v>2</v>
      </c>
      <c r="CK7" s="133">
        <v>2</v>
      </c>
      <c r="CL7" s="133">
        <v>1</v>
      </c>
      <c r="CM7" s="133">
        <v>1</v>
      </c>
      <c r="CN7" s="133">
        <v>0</v>
      </c>
      <c r="CO7" s="133">
        <v>0</v>
      </c>
      <c r="CP7" s="133">
        <v>1</v>
      </c>
      <c r="CQ7" s="133">
        <v>0</v>
      </c>
      <c r="CR7" s="133">
        <v>1</v>
      </c>
      <c r="CS7" s="133">
        <v>1</v>
      </c>
      <c r="CT7" s="133">
        <v>1</v>
      </c>
      <c r="CU7" s="133">
        <v>2</v>
      </c>
      <c r="CV7" s="133">
        <v>3</v>
      </c>
      <c r="CW7" s="133">
        <v>2</v>
      </c>
      <c r="CX7" s="133">
        <v>1</v>
      </c>
      <c r="CY7" s="133">
        <v>2</v>
      </c>
      <c r="CZ7" s="133">
        <v>1</v>
      </c>
      <c r="DA7" s="133">
        <v>2</v>
      </c>
      <c r="DB7" s="133">
        <v>1</v>
      </c>
      <c r="DC7" s="133">
        <v>1</v>
      </c>
      <c r="DD7" s="133">
        <v>1</v>
      </c>
      <c r="DE7" s="133">
        <v>1</v>
      </c>
      <c r="DF7" s="133">
        <v>2</v>
      </c>
      <c r="DG7" s="133">
        <v>1</v>
      </c>
      <c r="DH7" s="133">
        <v>1</v>
      </c>
      <c r="DI7" s="133">
        <v>2</v>
      </c>
      <c r="DJ7" s="133">
        <v>2</v>
      </c>
      <c r="DK7" s="133">
        <v>2</v>
      </c>
      <c r="DL7" s="133">
        <v>2</v>
      </c>
      <c r="DM7" s="133">
        <v>1</v>
      </c>
      <c r="DN7" s="133">
        <v>1</v>
      </c>
      <c r="DO7" s="133">
        <v>1</v>
      </c>
      <c r="DP7" s="134">
        <v>0.41666666666666669</v>
      </c>
      <c r="DQ7" s="133">
        <v>15</v>
      </c>
      <c r="DR7" s="134">
        <v>0.25</v>
      </c>
      <c r="DS7" s="133">
        <v>7</v>
      </c>
      <c r="DT7" s="131" t="s">
        <v>26</v>
      </c>
      <c r="DU7" s="131" t="s">
        <v>103</v>
      </c>
      <c r="DV7" s="131" t="s">
        <v>103</v>
      </c>
      <c r="DW7" s="131" t="s">
        <v>26</v>
      </c>
      <c r="DX7" s="131" t="s">
        <v>26</v>
      </c>
      <c r="DY7" s="131" t="s">
        <v>26</v>
      </c>
      <c r="DZ7" s="131" t="s">
        <v>26</v>
      </c>
      <c r="EA7" s="131" t="s">
        <v>26</v>
      </c>
      <c r="EB7" s="131" t="s">
        <v>26</v>
      </c>
      <c r="EC7" s="131" t="s">
        <v>7</v>
      </c>
      <c r="ED7" s="131" t="s">
        <v>25</v>
      </c>
      <c r="EE7" s="131" t="s">
        <v>25</v>
      </c>
      <c r="EF7" s="131" t="s">
        <v>24</v>
      </c>
      <c r="EG7" s="131" t="s">
        <v>100</v>
      </c>
      <c r="EH7" s="133">
        <v>30</v>
      </c>
      <c r="EI7" s="131" t="s">
        <v>9</v>
      </c>
      <c r="EJ7" s="131" t="s">
        <v>7</v>
      </c>
      <c r="EK7" s="131"/>
      <c r="EL7" s="131" t="s">
        <v>96</v>
      </c>
      <c r="EM7" s="131" t="s">
        <v>22</v>
      </c>
      <c r="EN7" s="133">
        <v>3</v>
      </c>
      <c r="EO7" s="133">
        <v>3</v>
      </c>
      <c r="EP7" s="133">
        <v>4</v>
      </c>
      <c r="EQ7" s="133">
        <v>3</v>
      </c>
      <c r="ER7" s="131" t="s">
        <v>16</v>
      </c>
      <c r="ES7" s="131" t="s">
        <v>19</v>
      </c>
      <c r="ET7" s="131" t="s">
        <v>1346</v>
      </c>
      <c r="EU7" s="131" t="s">
        <v>19</v>
      </c>
      <c r="EV7" s="131" t="s">
        <v>20</v>
      </c>
      <c r="EW7" s="133">
        <v>2</v>
      </c>
      <c r="EX7" s="133">
        <v>3</v>
      </c>
      <c r="EY7" s="133">
        <v>3</v>
      </c>
      <c r="EZ7" s="133">
        <v>4</v>
      </c>
      <c r="FA7" s="131" t="s">
        <v>2404</v>
      </c>
      <c r="FB7" s="131" t="s">
        <v>94</v>
      </c>
      <c r="FC7" s="131" t="s">
        <v>7</v>
      </c>
      <c r="FD7" s="131" t="s">
        <v>94</v>
      </c>
      <c r="FE7" s="131" t="s">
        <v>94</v>
      </c>
      <c r="FF7" s="131" t="s">
        <v>7</v>
      </c>
      <c r="FG7" s="131" t="s">
        <v>7</v>
      </c>
      <c r="FH7" s="131" t="s">
        <v>7</v>
      </c>
      <c r="FI7" s="131" t="s">
        <v>12</v>
      </c>
      <c r="FJ7" s="131" t="s">
        <v>92</v>
      </c>
      <c r="FK7" s="131" t="s">
        <v>9</v>
      </c>
      <c r="FL7" s="131" t="s">
        <v>7</v>
      </c>
      <c r="FM7" s="131" t="s">
        <v>2405</v>
      </c>
      <c r="FN7" s="131" t="s">
        <v>580</v>
      </c>
      <c r="FO7" s="131" t="s">
        <v>7</v>
      </c>
      <c r="FP7" s="131" t="s">
        <v>7</v>
      </c>
      <c r="FQ7" s="131" t="s">
        <v>9</v>
      </c>
      <c r="FR7" s="131" t="s">
        <v>8</v>
      </c>
      <c r="FS7" s="131" t="s">
        <v>9</v>
      </c>
      <c r="FT7" s="131" t="s">
        <v>7</v>
      </c>
      <c r="FU7" s="131"/>
      <c r="FV7" s="131" t="s">
        <v>7</v>
      </c>
      <c r="FW7" s="131" t="s">
        <v>7</v>
      </c>
      <c r="FX7" s="131" t="s">
        <v>55</v>
      </c>
      <c r="FY7" s="131"/>
      <c r="FZ7" s="131"/>
      <c r="GA7" s="131"/>
      <c r="GB7" s="131"/>
      <c r="GC7" s="131"/>
      <c r="GD7" s="131"/>
      <c r="GE7" s="131"/>
      <c r="GF7" s="133">
        <v>8</v>
      </c>
      <c r="GG7" s="131" t="s">
        <v>5</v>
      </c>
      <c r="GH7" s="131"/>
      <c r="GI7" s="131"/>
      <c r="GJ7" s="131"/>
      <c r="GK7" s="131"/>
      <c r="GL7" s="131"/>
      <c r="GM7" s="131"/>
      <c r="GN7" s="131"/>
      <c r="GO7" s="131"/>
      <c r="GP7" s="131"/>
      <c r="GQ7" s="131"/>
      <c r="GR7" s="131"/>
      <c r="GS7" s="131"/>
      <c r="GT7" s="131"/>
      <c r="GU7" s="131"/>
      <c r="GV7" s="131"/>
      <c r="GW7" s="131" t="s">
        <v>54</v>
      </c>
      <c r="GX7" s="131"/>
      <c r="GY7" s="131" t="s">
        <v>184</v>
      </c>
      <c r="GZ7" s="131" t="s">
        <v>1</v>
      </c>
      <c r="HA7" s="131" t="s">
        <v>1</v>
      </c>
      <c r="HB7" s="131"/>
      <c r="HC7" s="131"/>
      <c r="HD7" s="131"/>
      <c r="HE7" s="131" t="s">
        <v>1</v>
      </c>
      <c r="HF7" s="131"/>
      <c r="HG7" s="131"/>
      <c r="HH7" s="131"/>
      <c r="HI7" s="131"/>
      <c r="HJ7" s="131"/>
      <c r="HK7" s="131"/>
      <c r="HL7" s="131"/>
      <c r="HM7">
        <f t="shared" si="0"/>
        <v>30</v>
      </c>
      <c r="HN7">
        <f t="shared" si="1"/>
        <v>2</v>
      </c>
      <c r="HO7">
        <f t="shared" si="2"/>
        <v>10</v>
      </c>
      <c r="HP7" s="1">
        <f t="shared" si="3"/>
        <v>3</v>
      </c>
      <c r="HQ7" s="1">
        <f t="shared" si="4"/>
        <v>6</v>
      </c>
      <c r="HR7" s="1">
        <f t="shared" si="5"/>
        <v>0</v>
      </c>
      <c r="HS7" s="1">
        <f t="shared" si="6"/>
        <v>7</v>
      </c>
      <c r="HT7" s="1">
        <f t="shared" si="7"/>
        <v>41</v>
      </c>
      <c r="HU7" s="1">
        <f t="shared" si="8"/>
        <v>1575</v>
      </c>
      <c r="HV7">
        <v>1</v>
      </c>
      <c r="HW7">
        <v>0</v>
      </c>
      <c r="HX7">
        <v>1</v>
      </c>
      <c r="HY7">
        <v>0</v>
      </c>
      <c r="HZ7">
        <v>1</v>
      </c>
      <c r="IA7">
        <v>1</v>
      </c>
      <c r="IB7">
        <v>1</v>
      </c>
      <c r="IC7">
        <v>5</v>
      </c>
    </row>
    <row r="8" spans="1:237" ht="15" thickBot="1" x14ac:dyDescent="0.4">
      <c r="A8" s="132">
        <v>44196.575798611113</v>
      </c>
      <c r="B8" s="131" t="s">
        <v>2568</v>
      </c>
      <c r="C8" s="2"/>
      <c r="D8" s="131"/>
      <c r="E8" s="131" t="s">
        <v>50</v>
      </c>
      <c r="F8" s="131" t="s">
        <v>1824</v>
      </c>
      <c r="G8" s="131" t="s">
        <v>50</v>
      </c>
      <c r="H8" s="131" t="s">
        <v>1824</v>
      </c>
      <c r="I8" s="131" t="s">
        <v>9</v>
      </c>
      <c r="J8" s="131" t="s">
        <v>9</v>
      </c>
      <c r="K8" s="131" t="s">
        <v>2398</v>
      </c>
      <c r="L8" s="131" t="s">
        <v>7</v>
      </c>
      <c r="M8" s="131"/>
      <c r="N8" s="131" t="s">
        <v>7</v>
      </c>
      <c r="O8" s="131"/>
      <c r="P8" s="131"/>
      <c r="Q8" s="131" t="s">
        <v>20</v>
      </c>
      <c r="R8" s="131" t="s">
        <v>988</v>
      </c>
      <c r="S8" s="131" t="s">
        <v>20</v>
      </c>
      <c r="T8" s="133">
        <v>1</v>
      </c>
      <c r="U8" s="131" t="s">
        <v>20</v>
      </c>
      <c r="V8" s="131" t="s">
        <v>39</v>
      </c>
      <c r="W8" s="133">
        <v>2</v>
      </c>
      <c r="X8" s="131" t="s">
        <v>20</v>
      </c>
      <c r="Y8" s="133">
        <v>1</v>
      </c>
      <c r="Z8" s="131" t="s">
        <v>115</v>
      </c>
      <c r="AA8" s="131" t="s">
        <v>9</v>
      </c>
      <c r="AB8" s="131" t="s">
        <v>2399</v>
      </c>
      <c r="AC8" s="131" t="s">
        <v>7</v>
      </c>
      <c r="AD8" s="131"/>
      <c r="AE8" s="131" t="s">
        <v>9</v>
      </c>
      <c r="AF8" s="131" t="s">
        <v>112</v>
      </c>
      <c r="AG8" s="131" t="s">
        <v>256</v>
      </c>
      <c r="AH8" s="131" t="s">
        <v>9</v>
      </c>
      <c r="AI8" s="131" t="s">
        <v>2400</v>
      </c>
      <c r="AJ8" s="133">
        <v>1</v>
      </c>
      <c r="AK8" s="131">
        <v>20</v>
      </c>
      <c r="AL8" s="133">
        <v>2</v>
      </c>
      <c r="AM8" s="131">
        <v>60</v>
      </c>
      <c r="AN8" s="133">
        <v>1</v>
      </c>
      <c r="AO8" s="131">
        <v>15</v>
      </c>
      <c r="AP8" s="131">
        <v>360</v>
      </c>
      <c r="AQ8" s="133">
        <v>3</v>
      </c>
      <c r="AR8" s="133">
        <v>3</v>
      </c>
      <c r="AS8" s="133">
        <v>2</v>
      </c>
      <c r="AT8" s="133">
        <v>1</v>
      </c>
      <c r="AU8" s="133">
        <v>3</v>
      </c>
      <c r="AV8" s="133">
        <v>1</v>
      </c>
      <c r="AW8" s="133">
        <v>3</v>
      </c>
      <c r="AX8" s="133">
        <v>3</v>
      </c>
      <c r="AY8" s="133">
        <v>1</v>
      </c>
      <c r="AZ8" s="133">
        <v>3</v>
      </c>
      <c r="BA8" s="133">
        <v>3</v>
      </c>
      <c r="BB8" s="133">
        <v>3</v>
      </c>
      <c r="BC8" s="133">
        <v>1</v>
      </c>
      <c r="BD8" s="133">
        <v>2</v>
      </c>
      <c r="BE8" s="133">
        <v>4</v>
      </c>
      <c r="BF8" s="133">
        <v>4</v>
      </c>
      <c r="BG8" s="133">
        <v>2</v>
      </c>
      <c r="BH8" s="133">
        <v>1</v>
      </c>
      <c r="BI8" s="133">
        <v>4</v>
      </c>
      <c r="BJ8" s="133">
        <v>3</v>
      </c>
      <c r="BK8" s="133">
        <v>3</v>
      </c>
      <c r="BL8" s="133">
        <v>1</v>
      </c>
      <c r="BM8" s="133">
        <v>1</v>
      </c>
      <c r="BN8" s="133">
        <v>0</v>
      </c>
      <c r="BO8" s="133">
        <v>2</v>
      </c>
      <c r="BP8" s="133">
        <v>0</v>
      </c>
      <c r="BQ8" s="133">
        <v>0</v>
      </c>
      <c r="BR8" s="133">
        <v>1</v>
      </c>
      <c r="BS8" s="133">
        <v>2</v>
      </c>
      <c r="BT8" s="133">
        <v>1</v>
      </c>
      <c r="BU8" s="133">
        <v>0</v>
      </c>
      <c r="BV8" s="133">
        <v>0</v>
      </c>
      <c r="BW8" s="133">
        <v>2</v>
      </c>
      <c r="BX8" s="133">
        <v>0</v>
      </c>
      <c r="BY8" s="133">
        <v>0</v>
      </c>
      <c r="BZ8" s="133">
        <v>1</v>
      </c>
      <c r="CA8" s="133">
        <v>1</v>
      </c>
      <c r="CB8" s="133">
        <v>2</v>
      </c>
      <c r="CC8" s="133">
        <v>0</v>
      </c>
      <c r="CD8" s="133">
        <v>0</v>
      </c>
      <c r="CE8" s="133">
        <v>0</v>
      </c>
      <c r="CF8" s="133">
        <v>1</v>
      </c>
      <c r="CG8" s="133">
        <v>0</v>
      </c>
      <c r="CH8" s="133">
        <v>2</v>
      </c>
      <c r="CI8" s="133">
        <v>0</v>
      </c>
      <c r="CJ8" s="133">
        <v>1</v>
      </c>
      <c r="CK8" s="133">
        <v>2</v>
      </c>
      <c r="CL8" s="133">
        <v>1</v>
      </c>
      <c r="CM8" s="133">
        <v>0</v>
      </c>
      <c r="CN8" s="133">
        <v>0</v>
      </c>
      <c r="CO8" s="133">
        <v>0</v>
      </c>
      <c r="CP8" s="133">
        <v>1</v>
      </c>
      <c r="CQ8" s="133">
        <v>0</v>
      </c>
      <c r="CR8" s="133">
        <v>1</v>
      </c>
      <c r="CS8" s="133">
        <v>0</v>
      </c>
      <c r="CT8" s="133">
        <v>0</v>
      </c>
      <c r="CU8" s="133">
        <v>0</v>
      </c>
      <c r="CV8" s="133">
        <v>1</v>
      </c>
      <c r="CW8" s="133">
        <v>1</v>
      </c>
      <c r="CX8" s="133">
        <v>1</v>
      </c>
      <c r="CY8" s="133">
        <v>1</v>
      </c>
      <c r="CZ8" s="133">
        <v>1</v>
      </c>
      <c r="DA8" s="133">
        <v>1</v>
      </c>
      <c r="DB8" s="133">
        <v>1</v>
      </c>
      <c r="DC8" s="133">
        <v>1</v>
      </c>
      <c r="DD8" s="133">
        <v>1</v>
      </c>
      <c r="DE8" s="133">
        <v>2</v>
      </c>
      <c r="DF8" s="133">
        <v>1</v>
      </c>
      <c r="DG8" s="133">
        <v>1</v>
      </c>
      <c r="DH8" s="133">
        <v>2</v>
      </c>
      <c r="DI8" s="133">
        <v>1</v>
      </c>
      <c r="DJ8" s="133">
        <v>1</v>
      </c>
      <c r="DK8" s="133">
        <v>1</v>
      </c>
      <c r="DL8" s="133">
        <v>1</v>
      </c>
      <c r="DM8" s="133">
        <v>1</v>
      </c>
      <c r="DN8" s="133">
        <v>1</v>
      </c>
      <c r="DO8" s="133">
        <v>2</v>
      </c>
      <c r="DP8" s="135">
        <v>0</v>
      </c>
      <c r="DQ8" s="131" t="s">
        <v>362</v>
      </c>
      <c r="DR8" s="135">
        <v>0.375</v>
      </c>
      <c r="DS8" s="133">
        <v>8</v>
      </c>
      <c r="DT8" s="131" t="s">
        <v>69</v>
      </c>
      <c r="DU8" s="131" t="s">
        <v>26</v>
      </c>
      <c r="DV8" s="131" t="s">
        <v>103</v>
      </c>
      <c r="DW8" s="131" t="s">
        <v>26</v>
      </c>
      <c r="DX8" s="131" t="s">
        <v>26</v>
      </c>
      <c r="DY8" s="131" t="s">
        <v>103</v>
      </c>
      <c r="DZ8" s="131" t="s">
        <v>103</v>
      </c>
      <c r="EA8" s="131" t="s">
        <v>26</v>
      </c>
      <c r="EB8" s="131" t="s">
        <v>26</v>
      </c>
      <c r="EC8" s="131" t="s">
        <v>102</v>
      </c>
      <c r="ED8" s="131" t="s">
        <v>26</v>
      </c>
      <c r="EE8" s="131" t="s">
        <v>26</v>
      </c>
      <c r="EF8" s="131" t="s">
        <v>24</v>
      </c>
      <c r="EG8" s="131" t="s">
        <v>100</v>
      </c>
      <c r="EH8" s="133">
        <v>15</v>
      </c>
      <c r="EI8" s="131" t="s">
        <v>9</v>
      </c>
      <c r="EJ8" s="131" t="s">
        <v>7</v>
      </c>
      <c r="EK8" s="131"/>
      <c r="EL8" s="131" t="s">
        <v>21</v>
      </c>
      <c r="EM8" s="131" t="s">
        <v>22</v>
      </c>
      <c r="EN8" s="133">
        <v>3</v>
      </c>
      <c r="EO8" s="133">
        <v>3</v>
      </c>
      <c r="EP8" s="133">
        <v>3</v>
      </c>
      <c r="EQ8" s="133">
        <v>2</v>
      </c>
      <c r="ER8" s="131" t="s">
        <v>19</v>
      </c>
      <c r="ES8" s="131" t="s">
        <v>1346</v>
      </c>
      <c r="ET8" s="131" t="s">
        <v>20</v>
      </c>
      <c r="EU8" s="131" t="s">
        <v>16</v>
      </c>
      <c r="EV8" s="131" t="s">
        <v>18</v>
      </c>
      <c r="EW8" s="133">
        <v>3</v>
      </c>
      <c r="EX8" s="133">
        <v>1</v>
      </c>
      <c r="EY8" s="133">
        <v>1</v>
      </c>
      <c r="EZ8" s="133">
        <v>4</v>
      </c>
      <c r="FA8" s="131"/>
      <c r="FB8" s="131" t="s">
        <v>14</v>
      </c>
      <c r="FC8" s="131" t="s">
        <v>9</v>
      </c>
      <c r="FD8" s="131" t="s">
        <v>14</v>
      </c>
      <c r="FE8" s="131" t="s">
        <v>58</v>
      </c>
      <c r="FF8" s="131" t="s">
        <v>9</v>
      </c>
      <c r="FG8" s="131" t="s">
        <v>9</v>
      </c>
      <c r="FH8" s="131" t="s">
        <v>9</v>
      </c>
      <c r="FI8" s="131" t="s">
        <v>12</v>
      </c>
      <c r="FJ8" s="131" t="s">
        <v>11</v>
      </c>
      <c r="FK8" s="131" t="s">
        <v>7</v>
      </c>
      <c r="FL8" s="131" t="s">
        <v>7</v>
      </c>
      <c r="FM8" s="131"/>
      <c r="FN8" s="131" t="s">
        <v>2401</v>
      </c>
      <c r="FO8" s="131" t="s">
        <v>7</v>
      </c>
      <c r="FP8" s="131" t="s">
        <v>7</v>
      </c>
      <c r="FQ8" s="131" t="s">
        <v>9</v>
      </c>
      <c r="FR8" s="131" t="s">
        <v>8</v>
      </c>
      <c r="FS8" s="131" t="s">
        <v>7</v>
      </c>
      <c r="FT8" s="131" t="s">
        <v>7</v>
      </c>
      <c r="FU8" s="131"/>
      <c r="FV8" s="131"/>
      <c r="FW8" s="131"/>
      <c r="FX8" s="131" t="s">
        <v>121</v>
      </c>
      <c r="FY8" s="133">
        <v>8</v>
      </c>
      <c r="FZ8" s="131"/>
      <c r="GA8" s="131"/>
      <c r="GB8" s="131"/>
      <c r="GC8" s="131"/>
      <c r="GD8" s="131"/>
      <c r="GE8" s="131"/>
      <c r="GF8" s="131"/>
      <c r="GG8" s="131" t="s">
        <v>5</v>
      </c>
      <c r="GH8" s="131"/>
      <c r="GI8" s="131"/>
      <c r="GJ8" s="131"/>
      <c r="GK8" s="131"/>
      <c r="GL8" s="131"/>
      <c r="GM8" s="131"/>
      <c r="GN8" s="131"/>
      <c r="GO8" s="131"/>
      <c r="GP8" s="131"/>
      <c r="GQ8" s="131"/>
      <c r="GR8" s="131"/>
      <c r="GS8" s="131"/>
      <c r="GT8" s="131"/>
      <c r="GU8" s="131"/>
      <c r="GV8" s="131"/>
      <c r="GW8" s="131" t="s">
        <v>54</v>
      </c>
      <c r="GX8" s="131"/>
      <c r="GY8" s="131"/>
      <c r="GZ8" s="131"/>
      <c r="HA8" s="131" t="s">
        <v>141</v>
      </c>
      <c r="HB8" s="131" t="s">
        <v>248</v>
      </c>
      <c r="HC8" s="131" t="s">
        <v>1</v>
      </c>
      <c r="HD8" s="131"/>
      <c r="HE8" s="131" t="s">
        <v>1</v>
      </c>
      <c r="HF8" s="131"/>
      <c r="HG8" s="131"/>
      <c r="HH8" s="131"/>
      <c r="HI8" s="131"/>
      <c r="HJ8" s="131"/>
      <c r="HK8" s="131"/>
      <c r="HL8" s="131"/>
      <c r="HM8">
        <f t="shared" si="0"/>
        <v>23</v>
      </c>
      <c r="HN8">
        <f t="shared" si="1"/>
        <v>2</v>
      </c>
      <c r="HO8">
        <f t="shared" si="2"/>
        <v>9</v>
      </c>
      <c r="HP8" s="1">
        <f t="shared" si="3"/>
        <v>2</v>
      </c>
      <c r="HQ8" s="1">
        <f t="shared" si="4"/>
        <v>8</v>
      </c>
      <c r="HR8" s="1">
        <f t="shared" si="5"/>
        <v>1</v>
      </c>
      <c r="HS8" s="1">
        <f t="shared" si="6"/>
        <v>4</v>
      </c>
      <c r="HT8" s="1">
        <f t="shared" si="7"/>
        <v>34</v>
      </c>
      <c r="HU8" s="1">
        <f t="shared" si="8"/>
        <v>677.5</v>
      </c>
      <c r="HV8">
        <v>1</v>
      </c>
      <c r="HW8">
        <v>2</v>
      </c>
      <c r="HX8">
        <v>0</v>
      </c>
      <c r="HY8">
        <v>0</v>
      </c>
      <c r="HZ8">
        <v>1</v>
      </c>
      <c r="IA8">
        <v>0</v>
      </c>
      <c r="IB8">
        <v>1</v>
      </c>
      <c r="IC8">
        <v>5</v>
      </c>
    </row>
    <row r="9" spans="1:237" ht="15" thickBot="1" x14ac:dyDescent="0.4">
      <c r="A9" s="132">
        <v>44200.376666666663</v>
      </c>
      <c r="B9" s="131" t="s">
        <v>2573</v>
      </c>
      <c r="C9" s="2"/>
      <c r="D9" s="131"/>
      <c r="E9" s="131" t="s">
        <v>1831</v>
      </c>
      <c r="F9" s="131" t="s">
        <v>1826</v>
      </c>
      <c r="G9" s="131" t="s">
        <v>1831</v>
      </c>
      <c r="H9" s="131" t="s">
        <v>1826</v>
      </c>
      <c r="I9" s="131" t="s">
        <v>9</v>
      </c>
      <c r="J9" s="131" t="s">
        <v>7</v>
      </c>
      <c r="K9" s="131"/>
      <c r="L9" s="131" t="s">
        <v>7</v>
      </c>
      <c r="M9" s="131"/>
      <c r="N9" s="131" t="s">
        <v>7</v>
      </c>
      <c r="O9" s="131"/>
      <c r="P9" s="131"/>
      <c r="Q9" s="131" t="s">
        <v>20</v>
      </c>
      <c r="R9" s="131" t="s">
        <v>40</v>
      </c>
      <c r="S9" s="133">
        <v>4</v>
      </c>
      <c r="T9" s="131" t="s">
        <v>20</v>
      </c>
      <c r="U9" s="133">
        <v>3</v>
      </c>
      <c r="V9" s="131" t="s">
        <v>39</v>
      </c>
      <c r="W9" s="133">
        <v>2</v>
      </c>
      <c r="X9" s="131" t="s">
        <v>20</v>
      </c>
      <c r="Y9" s="131" t="s">
        <v>20</v>
      </c>
      <c r="Z9" s="131" t="s">
        <v>38</v>
      </c>
      <c r="AA9" s="131" t="s">
        <v>7</v>
      </c>
      <c r="AB9" s="131"/>
      <c r="AC9" s="131" t="s">
        <v>7</v>
      </c>
      <c r="AD9" s="131"/>
      <c r="AE9" s="131" t="s">
        <v>9</v>
      </c>
      <c r="AF9" s="131" t="s">
        <v>132</v>
      </c>
      <c r="AG9" s="131" t="s">
        <v>256</v>
      </c>
      <c r="AH9" s="131" t="s">
        <v>7</v>
      </c>
      <c r="AI9" s="131"/>
      <c r="AJ9" s="133">
        <v>3</v>
      </c>
      <c r="AK9" s="131">
        <v>60</v>
      </c>
      <c r="AL9" s="133">
        <v>0</v>
      </c>
      <c r="AM9" s="131">
        <v>0</v>
      </c>
      <c r="AN9" s="133">
        <v>5</v>
      </c>
      <c r="AO9" s="131">
        <v>30</v>
      </c>
      <c r="AP9" s="133">
        <v>300</v>
      </c>
      <c r="AQ9" s="133">
        <v>3</v>
      </c>
      <c r="AR9" s="133">
        <v>3</v>
      </c>
      <c r="AS9" s="133">
        <v>1</v>
      </c>
      <c r="AT9" s="133">
        <v>1</v>
      </c>
      <c r="AU9" s="133">
        <v>3</v>
      </c>
      <c r="AV9" s="133">
        <v>1</v>
      </c>
      <c r="AW9" s="133">
        <v>1</v>
      </c>
      <c r="AX9" s="133">
        <v>4</v>
      </c>
      <c r="AY9" s="133">
        <v>1</v>
      </c>
      <c r="AZ9" s="133">
        <v>3</v>
      </c>
      <c r="BA9" s="133">
        <v>3</v>
      </c>
      <c r="BB9" s="133">
        <v>1</v>
      </c>
      <c r="BC9" s="133">
        <v>1</v>
      </c>
      <c r="BD9" s="133">
        <v>1</v>
      </c>
      <c r="BE9" s="133">
        <v>3</v>
      </c>
      <c r="BF9" s="133">
        <v>3</v>
      </c>
      <c r="BG9" s="133">
        <v>1</v>
      </c>
      <c r="BH9" s="133">
        <v>1</v>
      </c>
      <c r="BI9" s="133">
        <v>3</v>
      </c>
      <c r="BJ9" s="133">
        <v>3</v>
      </c>
      <c r="BK9" s="133">
        <v>0</v>
      </c>
      <c r="BL9" s="133">
        <v>0</v>
      </c>
      <c r="BM9" s="133">
        <v>0</v>
      </c>
      <c r="BN9" s="133">
        <v>0</v>
      </c>
      <c r="BO9" s="133">
        <v>3</v>
      </c>
      <c r="BP9" s="133">
        <v>0</v>
      </c>
      <c r="BQ9" s="133">
        <v>0</v>
      </c>
      <c r="BR9" s="133">
        <v>0</v>
      </c>
      <c r="BS9" s="133">
        <v>2</v>
      </c>
      <c r="BT9" s="133">
        <v>0</v>
      </c>
      <c r="BU9" s="133">
        <v>0</v>
      </c>
      <c r="BV9" s="133">
        <v>0</v>
      </c>
      <c r="BW9" s="133">
        <v>3</v>
      </c>
      <c r="BX9" s="133">
        <v>0</v>
      </c>
      <c r="BY9" s="133">
        <v>0</v>
      </c>
      <c r="BZ9" s="133">
        <v>0</v>
      </c>
      <c r="CA9" s="133">
        <v>1</v>
      </c>
      <c r="CB9" s="133">
        <v>0</v>
      </c>
      <c r="CC9" s="133">
        <v>0</v>
      </c>
      <c r="CD9" s="133">
        <v>0</v>
      </c>
      <c r="CE9" s="133">
        <v>0</v>
      </c>
      <c r="CF9" s="133">
        <v>0</v>
      </c>
      <c r="CG9" s="133">
        <v>0</v>
      </c>
      <c r="CH9" s="133">
        <v>3</v>
      </c>
      <c r="CI9" s="133">
        <v>0</v>
      </c>
      <c r="CJ9" s="133">
        <v>0</v>
      </c>
      <c r="CK9" s="133">
        <v>0</v>
      </c>
      <c r="CL9" s="133">
        <v>0</v>
      </c>
      <c r="CM9" s="133">
        <v>0</v>
      </c>
      <c r="CN9" s="133">
        <v>0</v>
      </c>
      <c r="CO9" s="133">
        <v>0</v>
      </c>
      <c r="CP9" s="133">
        <v>2</v>
      </c>
      <c r="CQ9" s="133">
        <v>0</v>
      </c>
      <c r="CR9" s="133">
        <v>1</v>
      </c>
      <c r="CS9" s="133">
        <v>0</v>
      </c>
      <c r="CT9" s="133">
        <v>0</v>
      </c>
      <c r="CU9" s="133">
        <v>0</v>
      </c>
      <c r="CV9" s="133">
        <v>1</v>
      </c>
      <c r="CW9" s="133">
        <v>1</v>
      </c>
      <c r="CX9" s="133">
        <v>1</v>
      </c>
      <c r="CY9" s="133">
        <v>1</v>
      </c>
      <c r="CZ9" s="133">
        <v>1</v>
      </c>
      <c r="DA9" s="133">
        <v>1</v>
      </c>
      <c r="DB9" s="133">
        <v>1</v>
      </c>
      <c r="DC9" s="133">
        <v>1</v>
      </c>
      <c r="DD9" s="133">
        <v>1</v>
      </c>
      <c r="DE9" s="133">
        <v>1</v>
      </c>
      <c r="DF9" s="133">
        <v>1</v>
      </c>
      <c r="DG9" s="133">
        <v>1</v>
      </c>
      <c r="DH9" s="133">
        <v>1</v>
      </c>
      <c r="DI9" s="133">
        <v>1</v>
      </c>
      <c r="DJ9" s="133">
        <v>1</v>
      </c>
      <c r="DK9" s="133">
        <v>1</v>
      </c>
      <c r="DL9" s="133">
        <v>1</v>
      </c>
      <c r="DM9" s="133">
        <v>1</v>
      </c>
      <c r="DN9" s="133">
        <v>1</v>
      </c>
      <c r="DO9" s="133">
        <v>1</v>
      </c>
      <c r="DP9" s="131" t="s">
        <v>544</v>
      </c>
      <c r="DQ9" s="133">
        <v>10</v>
      </c>
      <c r="DR9" s="134">
        <v>0.25</v>
      </c>
      <c r="DS9" s="133">
        <v>6</v>
      </c>
      <c r="DT9" s="131" t="s">
        <v>26</v>
      </c>
      <c r="DU9" s="131" t="s">
        <v>68</v>
      </c>
      <c r="DV9" s="131" t="s">
        <v>26</v>
      </c>
      <c r="DW9" s="131" t="s">
        <v>26</v>
      </c>
      <c r="DX9" s="131" t="s">
        <v>26</v>
      </c>
      <c r="DY9" s="131" t="s">
        <v>26</v>
      </c>
      <c r="DZ9" s="131" t="s">
        <v>26</v>
      </c>
      <c r="EA9" s="131" t="s">
        <v>103</v>
      </c>
      <c r="EB9" s="131" t="s">
        <v>26</v>
      </c>
      <c r="EC9" s="131" t="s">
        <v>2406</v>
      </c>
      <c r="ED9" s="131" t="s">
        <v>26</v>
      </c>
      <c r="EE9" s="131" t="s">
        <v>26</v>
      </c>
      <c r="EF9" s="131" t="s">
        <v>66</v>
      </c>
      <c r="EG9" s="131" t="s">
        <v>100</v>
      </c>
      <c r="EH9" s="133">
        <v>60</v>
      </c>
      <c r="EI9" s="131" t="s">
        <v>9</v>
      </c>
      <c r="EJ9" s="131" t="s">
        <v>7</v>
      </c>
      <c r="EK9" s="131"/>
      <c r="EL9" s="131" t="s">
        <v>96</v>
      </c>
      <c r="EM9" s="131" t="s">
        <v>96</v>
      </c>
      <c r="EN9" s="133">
        <v>3</v>
      </c>
      <c r="EO9" s="133">
        <v>3</v>
      </c>
      <c r="EP9" s="133">
        <v>3</v>
      </c>
      <c r="EQ9" s="133">
        <v>2</v>
      </c>
      <c r="ER9" s="131" t="s">
        <v>1346</v>
      </c>
      <c r="ES9" s="131" t="s">
        <v>16</v>
      </c>
      <c r="ET9" s="131" t="s">
        <v>20</v>
      </c>
      <c r="EU9" s="131" t="s">
        <v>20</v>
      </c>
      <c r="EV9" s="131" t="s">
        <v>20</v>
      </c>
      <c r="EW9" s="133">
        <v>3</v>
      </c>
      <c r="EX9" s="133">
        <v>2</v>
      </c>
      <c r="EY9" s="133">
        <v>2</v>
      </c>
      <c r="EZ9" s="133">
        <v>4</v>
      </c>
      <c r="FA9" s="131"/>
      <c r="FB9" s="131" t="s">
        <v>58</v>
      </c>
      <c r="FC9" s="131" t="s">
        <v>7</v>
      </c>
      <c r="FD9" s="131" t="s">
        <v>94</v>
      </c>
      <c r="FE9" s="131" t="s">
        <v>14</v>
      </c>
      <c r="FF9" s="131" t="s">
        <v>7</v>
      </c>
      <c r="FG9" s="131" t="s">
        <v>7</v>
      </c>
      <c r="FH9" s="131" t="s">
        <v>7</v>
      </c>
      <c r="FI9" s="131" t="s">
        <v>12</v>
      </c>
      <c r="FJ9" s="131" t="s">
        <v>11</v>
      </c>
      <c r="FK9" s="131" t="s">
        <v>7</v>
      </c>
      <c r="FL9" s="131" t="s">
        <v>7</v>
      </c>
      <c r="FM9" s="133">
        <v>0</v>
      </c>
      <c r="FN9" s="131" t="s">
        <v>756</v>
      </c>
      <c r="FO9" s="131" t="s">
        <v>7</v>
      </c>
      <c r="FP9" s="131" t="s">
        <v>7</v>
      </c>
      <c r="FQ9" s="131" t="s">
        <v>9</v>
      </c>
      <c r="FR9" s="131" t="s">
        <v>8</v>
      </c>
      <c r="FS9" s="131" t="s">
        <v>7</v>
      </c>
      <c r="FT9" s="131" t="s">
        <v>7</v>
      </c>
      <c r="FU9" s="131"/>
      <c r="FV9" s="131" t="s">
        <v>7</v>
      </c>
      <c r="FW9" s="131" t="s">
        <v>7</v>
      </c>
      <c r="FX9" s="131" t="s">
        <v>121</v>
      </c>
      <c r="FY9" s="133">
        <v>5</v>
      </c>
      <c r="FZ9" s="131"/>
      <c r="GA9" s="131"/>
      <c r="GB9" s="131"/>
      <c r="GC9" s="131"/>
      <c r="GD9" s="131"/>
      <c r="GE9" s="131"/>
      <c r="GF9" s="131"/>
      <c r="GG9" s="131" t="s">
        <v>5</v>
      </c>
      <c r="GH9" s="131"/>
      <c r="GI9" s="131"/>
      <c r="GJ9" s="131"/>
      <c r="GK9" s="131"/>
      <c r="GL9" s="131"/>
      <c r="GM9" s="131"/>
      <c r="GN9" s="131"/>
      <c r="GO9" s="131"/>
      <c r="GP9" s="131"/>
      <c r="GQ9" s="131"/>
      <c r="GR9" s="131"/>
      <c r="GS9" s="131"/>
      <c r="GT9" s="131"/>
      <c r="GU9" s="131"/>
      <c r="GV9" s="131"/>
      <c r="GW9" s="131" t="s">
        <v>54</v>
      </c>
      <c r="GX9" s="131"/>
      <c r="GY9" s="131" t="s">
        <v>184</v>
      </c>
      <c r="GZ9" s="131" t="s">
        <v>1</v>
      </c>
      <c r="HA9" s="131" t="s">
        <v>1</v>
      </c>
      <c r="HB9" s="131"/>
      <c r="HC9" s="131"/>
      <c r="HD9" s="131"/>
      <c r="HE9" s="131" t="s">
        <v>1</v>
      </c>
      <c r="HF9" s="131"/>
      <c r="HG9" s="131"/>
      <c r="HH9" s="131"/>
      <c r="HI9" s="131"/>
      <c r="HJ9" s="131"/>
      <c r="HK9" s="131"/>
      <c r="HL9" s="131"/>
      <c r="HM9">
        <f t="shared" si="0"/>
        <v>20</v>
      </c>
      <c r="HN9">
        <f t="shared" si="1"/>
        <v>2</v>
      </c>
      <c r="HO9">
        <f t="shared" si="2"/>
        <v>13</v>
      </c>
      <c r="HP9" s="1">
        <f t="shared" si="3"/>
        <v>0</v>
      </c>
      <c r="HQ9" s="1">
        <f t="shared" si="4"/>
        <v>0</v>
      </c>
      <c r="HR9" s="1">
        <f t="shared" si="5"/>
        <v>0</v>
      </c>
      <c r="HS9" s="1">
        <f t="shared" si="6"/>
        <v>0</v>
      </c>
      <c r="HT9" s="1">
        <f t="shared" si="7"/>
        <v>29</v>
      </c>
      <c r="HU9" s="1">
        <f t="shared" si="8"/>
        <v>1815</v>
      </c>
      <c r="HV9">
        <v>1</v>
      </c>
      <c r="HW9">
        <v>0</v>
      </c>
      <c r="HX9">
        <v>2</v>
      </c>
      <c r="HY9">
        <v>0</v>
      </c>
      <c r="HZ9">
        <v>1</v>
      </c>
      <c r="IA9">
        <v>0</v>
      </c>
      <c r="IB9">
        <v>0</v>
      </c>
      <c r="IC9">
        <v>4</v>
      </c>
    </row>
    <row r="10" spans="1:237" ht="15" thickBot="1" x14ac:dyDescent="0.4">
      <c r="A10" s="132">
        <v>44199.725208333337</v>
      </c>
      <c r="B10" s="131" t="s">
        <v>2575</v>
      </c>
      <c r="C10" s="2"/>
      <c r="D10" s="131"/>
      <c r="E10" s="131" t="s">
        <v>1831</v>
      </c>
      <c r="F10" s="131" t="s">
        <v>1824</v>
      </c>
      <c r="G10" s="131" t="s">
        <v>1831</v>
      </c>
      <c r="H10" s="131" t="s">
        <v>1824</v>
      </c>
      <c r="I10" s="131" t="s">
        <v>9</v>
      </c>
      <c r="J10" s="131" t="s">
        <v>9</v>
      </c>
      <c r="K10" s="131" t="s">
        <v>2402</v>
      </c>
      <c r="L10" s="131" t="s">
        <v>9</v>
      </c>
      <c r="M10" s="131" t="s">
        <v>43</v>
      </c>
      <c r="N10" s="131" t="s">
        <v>7</v>
      </c>
      <c r="O10" s="131"/>
      <c r="P10" s="133">
        <v>1</v>
      </c>
      <c r="Q10" s="131" t="s">
        <v>20</v>
      </c>
      <c r="R10" s="131" t="s">
        <v>40</v>
      </c>
      <c r="S10" s="131" t="s">
        <v>20</v>
      </c>
      <c r="T10" s="131" t="s">
        <v>20</v>
      </c>
      <c r="U10" s="131" t="s">
        <v>20</v>
      </c>
      <c r="V10" s="131" t="s">
        <v>134</v>
      </c>
      <c r="W10" s="133">
        <v>2</v>
      </c>
      <c r="X10" s="131" t="s">
        <v>20</v>
      </c>
      <c r="Y10" s="133">
        <v>1</v>
      </c>
      <c r="Z10" s="131" t="s">
        <v>115</v>
      </c>
      <c r="AA10" s="131" t="s">
        <v>7</v>
      </c>
      <c r="AB10" s="131"/>
      <c r="AC10" s="131" t="s">
        <v>7</v>
      </c>
      <c r="AD10" s="131"/>
      <c r="AE10" s="131" t="s">
        <v>7</v>
      </c>
      <c r="AF10" s="131" t="s">
        <v>20</v>
      </c>
      <c r="AG10" s="131"/>
      <c r="AH10" s="131" t="s">
        <v>9</v>
      </c>
      <c r="AI10" s="131"/>
      <c r="AJ10" s="133">
        <v>0</v>
      </c>
      <c r="AK10" s="131">
        <v>0</v>
      </c>
      <c r="AL10" s="133">
        <v>0</v>
      </c>
      <c r="AM10" s="131">
        <v>0</v>
      </c>
      <c r="AN10" s="133">
        <v>4</v>
      </c>
      <c r="AO10" s="131">
        <v>15</v>
      </c>
      <c r="AP10" s="131">
        <v>720</v>
      </c>
      <c r="AQ10" s="133">
        <v>2</v>
      </c>
      <c r="AR10" s="133">
        <v>2</v>
      </c>
      <c r="AS10" s="133">
        <v>4</v>
      </c>
      <c r="AT10" s="133">
        <v>4</v>
      </c>
      <c r="AU10" s="133">
        <v>1</v>
      </c>
      <c r="AV10" s="133">
        <v>3</v>
      </c>
      <c r="AW10" s="133">
        <v>4</v>
      </c>
      <c r="AX10" s="133">
        <v>1</v>
      </c>
      <c r="AY10" s="133">
        <v>4</v>
      </c>
      <c r="AZ10" s="133">
        <v>2</v>
      </c>
      <c r="BA10" s="133">
        <v>1</v>
      </c>
      <c r="BB10" s="133">
        <v>3</v>
      </c>
      <c r="BC10" s="133">
        <v>3</v>
      </c>
      <c r="BD10" s="133">
        <v>3</v>
      </c>
      <c r="BE10" s="133">
        <v>1</v>
      </c>
      <c r="BF10" s="133">
        <v>1</v>
      </c>
      <c r="BG10" s="133">
        <v>4</v>
      </c>
      <c r="BH10" s="133">
        <v>2</v>
      </c>
      <c r="BI10" s="133">
        <v>2</v>
      </c>
      <c r="BJ10" s="133">
        <v>1</v>
      </c>
      <c r="BK10" s="133">
        <v>3</v>
      </c>
      <c r="BL10" s="133">
        <v>3</v>
      </c>
      <c r="BM10" s="133">
        <v>4</v>
      </c>
      <c r="BN10" s="133">
        <v>2</v>
      </c>
      <c r="BO10" s="133">
        <v>0</v>
      </c>
      <c r="BP10" s="133">
        <v>2</v>
      </c>
      <c r="BQ10" s="133">
        <v>3</v>
      </c>
      <c r="BR10" s="133">
        <v>4</v>
      </c>
      <c r="BS10" s="133">
        <v>1</v>
      </c>
      <c r="BT10" s="133">
        <v>2</v>
      </c>
      <c r="BU10" s="133">
        <v>3</v>
      </c>
      <c r="BV10" s="133">
        <v>4</v>
      </c>
      <c r="BW10" s="133">
        <v>1</v>
      </c>
      <c r="BX10" s="133">
        <v>4</v>
      </c>
      <c r="BY10" s="133">
        <v>3</v>
      </c>
      <c r="BZ10" s="133">
        <v>3</v>
      </c>
      <c r="CA10" s="133">
        <v>3</v>
      </c>
      <c r="CB10" s="133">
        <v>3</v>
      </c>
      <c r="CC10" s="133">
        <v>3</v>
      </c>
      <c r="CD10" s="133">
        <v>2</v>
      </c>
      <c r="CE10" s="133">
        <v>2</v>
      </c>
      <c r="CF10" s="133">
        <v>3</v>
      </c>
      <c r="CG10" s="133">
        <v>4</v>
      </c>
      <c r="CH10" s="133">
        <v>1</v>
      </c>
      <c r="CI10" s="133">
        <v>2</v>
      </c>
      <c r="CJ10" s="133">
        <v>4</v>
      </c>
      <c r="CK10" s="133">
        <v>4</v>
      </c>
      <c r="CL10" s="133">
        <v>3</v>
      </c>
      <c r="CM10" s="133">
        <v>4</v>
      </c>
      <c r="CN10" s="133">
        <v>2</v>
      </c>
      <c r="CO10" s="133">
        <v>2</v>
      </c>
      <c r="CP10" s="133">
        <v>0</v>
      </c>
      <c r="CQ10" s="133">
        <v>3</v>
      </c>
      <c r="CR10" s="133">
        <v>4</v>
      </c>
      <c r="CS10" s="133">
        <v>0</v>
      </c>
      <c r="CT10" s="133">
        <v>3</v>
      </c>
      <c r="CU10" s="133">
        <v>3</v>
      </c>
      <c r="CV10" s="133">
        <v>3</v>
      </c>
      <c r="CW10" s="133">
        <v>4</v>
      </c>
      <c r="CX10" s="133">
        <v>3</v>
      </c>
      <c r="CY10" s="133">
        <v>4</v>
      </c>
      <c r="CZ10" s="133">
        <v>4</v>
      </c>
      <c r="DA10" s="133">
        <v>4</v>
      </c>
      <c r="DB10" s="133">
        <v>4</v>
      </c>
      <c r="DC10" s="133">
        <v>4</v>
      </c>
      <c r="DD10" s="133">
        <v>4</v>
      </c>
      <c r="DE10" s="133">
        <v>4</v>
      </c>
      <c r="DF10" s="133">
        <v>4</v>
      </c>
      <c r="DG10" s="133">
        <v>3</v>
      </c>
      <c r="DH10" s="133">
        <v>4</v>
      </c>
      <c r="DI10" s="133">
        <v>4</v>
      </c>
      <c r="DJ10" s="133">
        <v>4</v>
      </c>
      <c r="DK10" s="133">
        <v>4</v>
      </c>
      <c r="DL10" s="133">
        <v>3</v>
      </c>
      <c r="DM10" s="133">
        <v>4</v>
      </c>
      <c r="DN10" s="133">
        <v>4</v>
      </c>
      <c r="DO10" s="133">
        <v>4</v>
      </c>
      <c r="DP10" s="135">
        <v>0.83333333333333337</v>
      </c>
      <c r="DQ10" s="131" t="s">
        <v>1106</v>
      </c>
      <c r="DR10" s="135">
        <v>0.33333333333333331</v>
      </c>
      <c r="DS10" s="133">
        <v>10</v>
      </c>
      <c r="DT10" s="131" t="s">
        <v>68</v>
      </c>
      <c r="DU10" s="131" t="s">
        <v>69</v>
      </c>
      <c r="DV10" s="131" t="s">
        <v>69</v>
      </c>
      <c r="DW10" s="131" t="s">
        <v>103</v>
      </c>
      <c r="DX10" s="131" t="s">
        <v>69</v>
      </c>
      <c r="DY10" s="131" t="s">
        <v>69</v>
      </c>
      <c r="DZ10" s="131" t="s">
        <v>103</v>
      </c>
      <c r="EA10" s="131" t="s">
        <v>69</v>
      </c>
      <c r="EB10" s="131" t="s">
        <v>69</v>
      </c>
      <c r="EC10" s="133">
        <v>0</v>
      </c>
      <c r="ED10" s="131" t="s">
        <v>125</v>
      </c>
      <c r="EE10" s="131" t="s">
        <v>25</v>
      </c>
      <c r="EF10" s="131" t="s">
        <v>124</v>
      </c>
      <c r="EG10" s="131" t="s">
        <v>65</v>
      </c>
      <c r="EH10" s="133">
        <v>15</v>
      </c>
      <c r="EI10" s="131" t="s">
        <v>9</v>
      </c>
      <c r="EJ10" s="131" t="s">
        <v>9</v>
      </c>
      <c r="EK10" s="131" t="s">
        <v>187</v>
      </c>
      <c r="EL10" s="131" t="s">
        <v>21</v>
      </c>
      <c r="EM10" s="131" t="s">
        <v>21</v>
      </c>
      <c r="EN10" s="133">
        <v>5</v>
      </c>
      <c r="EO10" s="133">
        <v>3</v>
      </c>
      <c r="EP10" s="133">
        <v>5</v>
      </c>
      <c r="EQ10" s="133">
        <v>3</v>
      </c>
      <c r="ER10" s="131" t="s">
        <v>16</v>
      </c>
      <c r="ES10" s="131" t="s">
        <v>19</v>
      </c>
      <c r="ET10" s="131" t="s">
        <v>18</v>
      </c>
      <c r="EU10" s="131" t="s">
        <v>20</v>
      </c>
      <c r="EV10" s="131" t="s">
        <v>20</v>
      </c>
      <c r="EW10" s="133">
        <v>4</v>
      </c>
      <c r="EX10" s="133">
        <v>3</v>
      </c>
      <c r="EY10" s="133">
        <v>3</v>
      </c>
      <c r="EZ10" s="133">
        <v>4</v>
      </c>
      <c r="FA10" s="131" t="s">
        <v>2403</v>
      </c>
      <c r="FB10" s="131" t="s">
        <v>14</v>
      </c>
      <c r="FC10" s="131" t="s">
        <v>7</v>
      </c>
      <c r="FD10" s="131" t="s">
        <v>233</v>
      </c>
      <c r="FE10" s="131" t="s">
        <v>551</v>
      </c>
      <c r="FF10" s="131" t="s">
        <v>13</v>
      </c>
      <c r="FG10" s="131" t="s">
        <v>7</v>
      </c>
      <c r="FH10" s="131" t="s">
        <v>7</v>
      </c>
      <c r="FI10" s="131" t="s">
        <v>12</v>
      </c>
      <c r="FJ10" s="131" t="s">
        <v>57</v>
      </c>
      <c r="FK10" s="131" t="s">
        <v>9</v>
      </c>
      <c r="FL10" s="131" t="s">
        <v>7</v>
      </c>
      <c r="FM10" s="131"/>
      <c r="FN10" s="131" t="s">
        <v>756</v>
      </c>
      <c r="FO10" s="131" t="s">
        <v>9</v>
      </c>
      <c r="FP10" s="131" t="s">
        <v>9</v>
      </c>
      <c r="FQ10" s="131" t="s">
        <v>9</v>
      </c>
      <c r="FR10" s="131" t="s">
        <v>8</v>
      </c>
      <c r="FS10" s="131" t="s">
        <v>9</v>
      </c>
      <c r="FT10" s="131" t="s">
        <v>7</v>
      </c>
      <c r="FU10" s="131"/>
      <c r="FV10" s="131"/>
      <c r="FW10" s="131" t="s">
        <v>7</v>
      </c>
      <c r="FX10" s="131" t="s">
        <v>337</v>
      </c>
      <c r="FY10" s="131"/>
      <c r="FZ10" s="131"/>
      <c r="GA10" s="131"/>
      <c r="GB10" s="133">
        <v>4</v>
      </c>
      <c r="GC10" s="131"/>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t="s">
        <v>184</v>
      </c>
      <c r="GZ10" s="131" t="s">
        <v>1</v>
      </c>
      <c r="HA10" s="131" t="s">
        <v>1</v>
      </c>
      <c r="HB10" s="131"/>
      <c r="HC10" s="131"/>
      <c r="HD10" s="131"/>
      <c r="HE10" s="131" t="s">
        <v>1</v>
      </c>
      <c r="HF10" s="131"/>
      <c r="HG10" s="131"/>
      <c r="HH10" s="131"/>
      <c r="HI10" s="131"/>
      <c r="HJ10" s="131"/>
      <c r="HK10" s="131"/>
      <c r="HL10" s="131"/>
      <c r="HM10">
        <f t="shared" si="0"/>
        <v>76</v>
      </c>
      <c r="HN10">
        <f t="shared" si="1"/>
        <v>14</v>
      </c>
      <c r="HO10">
        <f t="shared" si="2"/>
        <v>3</v>
      </c>
      <c r="HP10" s="1">
        <f t="shared" si="3"/>
        <v>26</v>
      </c>
      <c r="HQ10" s="1">
        <f t="shared" si="4"/>
        <v>18</v>
      </c>
      <c r="HR10" s="1">
        <f t="shared" si="5"/>
        <v>18</v>
      </c>
      <c r="HS10" s="1">
        <f t="shared" si="6"/>
        <v>18</v>
      </c>
      <c r="HT10" s="1">
        <f t="shared" si="7"/>
        <v>70</v>
      </c>
      <c r="HU10" s="1">
        <f t="shared" si="8"/>
        <v>150</v>
      </c>
      <c r="HV10">
        <v>2</v>
      </c>
      <c r="HW10">
        <v>3</v>
      </c>
      <c r="HX10">
        <v>0</v>
      </c>
      <c r="HY10">
        <v>1</v>
      </c>
      <c r="HZ10">
        <v>2</v>
      </c>
      <c r="IA10">
        <v>2</v>
      </c>
      <c r="IB10">
        <v>2</v>
      </c>
      <c r="IC10">
        <v>12</v>
      </c>
    </row>
    <row r="11" spans="1:237" ht="15" thickBot="1" x14ac:dyDescent="0.4">
      <c r="A11" s="132">
        <v>44203.208472222221</v>
      </c>
      <c r="B11" s="131" t="s">
        <v>2580</v>
      </c>
      <c r="C11" s="2"/>
      <c r="D11" s="131"/>
      <c r="E11" s="131" t="s">
        <v>138</v>
      </c>
      <c r="F11" s="131" t="s">
        <v>1939</v>
      </c>
      <c r="G11" s="131" t="s">
        <v>138</v>
      </c>
      <c r="H11" s="131" t="s">
        <v>1939</v>
      </c>
      <c r="I11" s="131" t="s">
        <v>9</v>
      </c>
      <c r="J11" s="131" t="s">
        <v>7</v>
      </c>
      <c r="K11" s="131"/>
      <c r="L11" s="131" t="s">
        <v>7</v>
      </c>
      <c r="M11" s="131"/>
      <c r="N11" s="131" t="s">
        <v>7</v>
      </c>
      <c r="O11" s="131"/>
      <c r="P11" s="131"/>
      <c r="Q11" s="131" t="s">
        <v>20</v>
      </c>
      <c r="R11" s="131" t="s">
        <v>40</v>
      </c>
      <c r="S11" s="133">
        <v>1</v>
      </c>
      <c r="T11" s="131" t="s">
        <v>20</v>
      </c>
      <c r="U11" s="131" t="s">
        <v>20</v>
      </c>
      <c r="V11" s="131" t="s">
        <v>39</v>
      </c>
      <c r="W11" s="133">
        <v>1</v>
      </c>
      <c r="X11" s="131" t="s">
        <v>20</v>
      </c>
      <c r="Y11" s="131" t="s">
        <v>20</v>
      </c>
      <c r="Z11" s="131" t="s">
        <v>38</v>
      </c>
      <c r="AA11" s="131" t="s">
        <v>7</v>
      </c>
      <c r="AB11" s="131"/>
      <c r="AC11" s="131" t="s">
        <v>7</v>
      </c>
      <c r="AD11" s="131"/>
      <c r="AE11" s="131" t="s">
        <v>7</v>
      </c>
      <c r="AF11" s="131" t="s">
        <v>20</v>
      </c>
      <c r="AG11" s="131"/>
      <c r="AH11" s="131" t="s">
        <v>9</v>
      </c>
      <c r="AI11" s="131"/>
      <c r="AJ11" s="133">
        <v>0</v>
      </c>
      <c r="AK11" s="133">
        <v>0</v>
      </c>
      <c r="AL11" s="133">
        <v>0</v>
      </c>
      <c r="AM11" s="133">
        <v>0</v>
      </c>
      <c r="AN11" s="133">
        <v>7</v>
      </c>
      <c r="AO11" s="131">
        <v>70</v>
      </c>
      <c r="AP11" s="131">
        <v>240</v>
      </c>
      <c r="AQ11" s="133">
        <v>4</v>
      </c>
      <c r="AR11" s="133">
        <v>3</v>
      </c>
      <c r="AS11" s="133">
        <v>1</v>
      </c>
      <c r="AT11" s="133">
        <v>1</v>
      </c>
      <c r="AU11" s="133">
        <v>4</v>
      </c>
      <c r="AV11" s="133">
        <v>1</v>
      </c>
      <c r="AW11" s="133">
        <v>1</v>
      </c>
      <c r="AX11" s="133">
        <v>3</v>
      </c>
      <c r="AY11" s="133">
        <v>1</v>
      </c>
      <c r="AZ11" s="133">
        <v>3</v>
      </c>
      <c r="BA11" s="133">
        <v>3</v>
      </c>
      <c r="BB11" s="133">
        <v>1</v>
      </c>
      <c r="BC11" s="133">
        <v>1</v>
      </c>
      <c r="BD11" s="133">
        <v>1</v>
      </c>
      <c r="BE11" s="133">
        <v>4</v>
      </c>
      <c r="BF11" s="133">
        <v>3</v>
      </c>
      <c r="BG11" s="133">
        <v>1</v>
      </c>
      <c r="BH11" s="133">
        <v>1</v>
      </c>
      <c r="BI11" s="133">
        <v>4</v>
      </c>
      <c r="BJ11" s="133">
        <v>3</v>
      </c>
      <c r="BK11" s="133">
        <v>0</v>
      </c>
      <c r="BL11" s="133">
        <v>0</v>
      </c>
      <c r="BM11" s="133">
        <v>0</v>
      </c>
      <c r="BN11" s="133">
        <v>0</v>
      </c>
      <c r="BO11" s="133">
        <v>3</v>
      </c>
      <c r="BP11" s="133">
        <v>0</v>
      </c>
      <c r="BQ11" s="133">
        <v>0</v>
      </c>
      <c r="BR11" s="133">
        <v>0</v>
      </c>
      <c r="BS11" s="133">
        <v>3</v>
      </c>
      <c r="BT11" s="133">
        <v>0</v>
      </c>
      <c r="BU11" s="133">
        <v>0</v>
      </c>
      <c r="BV11" s="133">
        <v>0</v>
      </c>
      <c r="BW11" s="133">
        <v>3</v>
      </c>
      <c r="BX11" s="133">
        <v>0</v>
      </c>
      <c r="BY11" s="133">
        <v>0</v>
      </c>
      <c r="BZ11" s="133">
        <v>0</v>
      </c>
      <c r="CA11" s="133">
        <v>0</v>
      </c>
      <c r="CB11" s="133">
        <v>0</v>
      </c>
      <c r="CC11" s="133">
        <v>0</v>
      </c>
      <c r="CD11" s="133">
        <v>0</v>
      </c>
      <c r="CE11" s="133">
        <v>0</v>
      </c>
      <c r="CF11" s="133">
        <v>0</v>
      </c>
      <c r="CG11" s="133">
        <v>0</v>
      </c>
      <c r="CH11" s="133">
        <v>3</v>
      </c>
      <c r="CI11" s="133">
        <v>0</v>
      </c>
      <c r="CJ11" s="133">
        <v>0</v>
      </c>
      <c r="CK11" s="133">
        <v>0</v>
      </c>
      <c r="CL11" s="133">
        <v>0</v>
      </c>
      <c r="CM11" s="133">
        <v>0</v>
      </c>
      <c r="CN11" s="133">
        <v>1</v>
      </c>
      <c r="CO11" s="133">
        <v>0</v>
      </c>
      <c r="CP11" s="133">
        <v>2</v>
      </c>
      <c r="CQ11" s="133">
        <v>0</v>
      </c>
      <c r="CR11" s="133">
        <v>0</v>
      </c>
      <c r="CS11" s="133">
        <v>3</v>
      </c>
      <c r="CT11" s="133">
        <v>2</v>
      </c>
      <c r="CU11" s="133">
        <v>0</v>
      </c>
      <c r="CV11" s="133">
        <v>1</v>
      </c>
      <c r="CW11" s="133">
        <v>1</v>
      </c>
      <c r="CX11" s="133">
        <v>1</v>
      </c>
      <c r="CY11" s="133">
        <v>1</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1</v>
      </c>
      <c r="DO11" s="133">
        <v>1</v>
      </c>
      <c r="DP11" s="133">
        <v>11.3</v>
      </c>
      <c r="DQ11" s="131" t="s">
        <v>170</v>
      </c>
      <c r="DR11" s="135">
        <v>0.33333333333333331</v>
      </c>
      <c r="DS11" s="133">
        <v>8</v>
      </c>
      <c r="DT11" s="131" t="s">
        <v>69</v>
      </c>
      <c r="DU11" s="131" t="s">
        <v>69</v>
      </c>
      <c r="DV11" s="131" t="s">
        <v>68</v>
      </c>
      <c r="DW11" s="131" t="s">
        <v>26</v>
      </c>
      <c r="DX11" s="131" t="s">
        <v>26</v>
      </c>
      <c r="DY11" s="131" t="s">
        <v>26</v>
      </c>
      <c r="DZ11" s="131" t="s">
        <v>103</v>
      </c>
      <c r="EA11" s="131" t="s">
        <v>26</v>
      </c>
      <c r="EB11" s="131" t="s">
        <v>26</v>
      </c>
      <c r="EC11" s="131" t="s">
        <v>297</v>
      </c>
      <c r="ED11" s="131" t="s">
        <v>26</v>
      </c>
      <c r="EE11" s="131" t="s">
        <v>26</v>
      </c>
      <c r="EF11" s="131" t="s">
        <v>66</v>
      </c>
      <c r="EG11" s="131" t="s">
        <v>100</v>
      </c>
      <c r="EH11" s="133">
        <v>240</v>
      </c>
      <c r="EI11" s="131" t="s">
        <v>7</v>
      </c>
      <c r="EJ11" s="131" t="s">
        <v>7</v>
      </c>
      <c r="EK11" s="131"/>
      <c r="EL11" s="131" t="s">
        <v>21</v>
      </c>
      <c r="EM11" s="131" t="s">
        <v>96</v>
      </c>
      <c r="EN11" s="133">
        <v>3</v>
      </c>
      <c r="EO11" s="133">
        <v>3</v>
      </c>
      <c r="EP11" s="133">
        <v>4</v>
      </c>
      <c r="EQ11" s="133">
        <v>1</v>
      </c>
      <c r="ER11" s="131" t="s">
        <v>19</v>
      </c>
      <c r="ES11" s="131" t="s">
        <v>16</v>
      </c>
      <c r="ET11" s="131" t="s">
        <v>18</v>
      </c>
      <c r="EU11" s="131" t="s">
        <v>1346</v>
      </c>
      <c r="EV11" s="131" t="s">
        <v>20</v>
      </c>
      <c r="EW11" s="133">
        <v>1</v>
      </c>
      <c r="EX11" s="133">
        <v>5</v>
      </c>
      <c r="EY11" s="133">
        <v>1</v>
      </c>
      <c r="EZ11" s="133">
        <v>5</v>
      </c>
      <c r="FA11" s="131" t="s">
        <v>2437</v>
      </c>
      <c r="FB11" s="131" t="s">
        <v>427</v>
      </c>
      <c r="FC11" s="131" t="s">
        <v>9</v>
      </c>
      <c r="FD11" s="131" t="s">
        <v>14</v>
      </c>
      <c r="FE11" s="131" t="s">
        <v>14</v>
      </c>
      <c r="FF11" s="131" t="s">
        <v>7</v>
      </c>
      <c r="FG11" s="131" t="s">
        <v>7</v>
      </c>
      <c r="FH11" s="131" t="s">
        <v>7</v>
      </c>
      <c r="FI11" s="131" t="s">
        <v>232</v>
      </c>
      <c r="FJ11" s="131" t="s">
        <v>92</v>
      </c>
      <c r="FK11" s="131"/>
      <c r="FL11" s="131"/>
      <c r="FM11" s="131"/>
      <c r="FN11" s="131" t="s">
        <v>297</v>
      </c>
      <c r="FO11" s="131" t="s">
        <v>7</v>
      </c>
      <c r="FP11" s="131" t="s">
        <v>7</v>
      </c>
      <c r="FQ11" s="131" t="s">
        <v>9</v>
      </c>
      <c r="FR11" s="131" t="s">
        <v>909</v>
      </c>
      <c r="FS11" s="131" t="s">
        <v>7</v>
      </c>
      <c r="FT11" s="131" t="s">
        <v>9</v>
      </c>
      <c r="FU11" s="131" t="s">
        <v>2438</v>
      </c>
      <c r="FV11" s="131" t="s">
        <v>7</v>
      </c>
      <c r="FW11" s="131"/>
      <c r="FX11" s="131" t="s">
        <v>308</v>
      </c>
      <c r="FY11" s="131"/>
      <c r="FZ11" s="131"/>
      <c r="GA11" s="133">
        <v>9</v>
      </c>
      <c r="GB11" s="131"/>
      <c r="GC11" s="131"/>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c r="HB11" s="131"/>
      <c r="HC11" s="131"/>
      <c r="HD11" s="131"/>
      <c r="HE11" s="131" t="s">
        <v>158</v>
      </c>
      <c r="HF11" s="131" t="s">
        <v>157</v>
      </c>
      <c r="HG11" s="131" t="s">
        <v>1</v>
      </c>
      <c r="HH11" s="131"/>
      <c r="HI11" s="131" t="s">
        <v>1</v>
      </c>
      <c r="HJ11" s="131"/>
      <c r="HK11" s="131"/>
      <c r="HL11" s="131"/>
      <c r="HM11">
        <f t="shared" si="0"/>
        <v>20</v>
      </c>
      <c r="HN11">
        <f t="shared" si="1"/>
        <v>3</v>
      </c>
      <c r="HO11">
        <f t="shared" si="2"/>
        <v>17</v>
      </c>
      <c r="HP11" s="1">
        <f t="shared" si="3"/>
        <v>0</v>
      </c>
      <c r="HQ11" s="1">
        <f t="shared" si="4"/>
        <v>0</v>
      </c>
      <c r="HR11" s="1">
        <f t="shared" si="5"/>
        <v>0</v>
      </c>
      <c r="HS11" s="1">
        <f t="shared" si="6"/>
        <v>0</v>
      </c>
      <c r="HT11" s="1">
        <f t="shared" si="7"/>
        <v>26</v>
      </c>
      <c r="HU11" s="1">
        <f t="shared" si="8"/>
        <v>1225</v>
      </c>
      <c r="HV11">
        <v>1</v>
      </c>
      <c r="HW11">
        <v>2</v>
      </c>
      <c r="HX11">
        <v>0</v>
      </c>
      <c r="HY11">
        <v>0</v>
      </c>
      <c r="HZ11">
        <v>1</v>
      </c>
      <c r="IA11">
        <v>0</v>
      </c>
      <c r="IB11">
        <v>0</v>
      </c>
      <c r="IC11">
        <v>4</v>
      </c>
    </row>
    <row r="12" spans="1:237" ht="15" thickBot="1" x14ac:dyDescent="0.4">
      <c r="A12" s="132">
        <v>44194.523090277777</v>
      </c>
      <c r="B12" s="131" t="s">
        <v>2583</v>
      </c>
      <c r="C12" s="2"/>
      <c r="D12" s="131"/>
      <c r="E12" s="131" t="s">
        <v>50</v>
      </c>
      <c r="F12" s="131" t="s">
        <v>1824</v>
      </c>
      <c r="G12" s="131" t="s">
        <v>50</v>
      </c>
      <c r="H12" s="131" t="s">
        <v>1824</v>
      </c>
      <c r="I12" s="131" t="s">
        <v>9</v>
      </c>
      <c r="J12" s="131" t="s">
        <v>7</v>
      </c>
      <c r="K12" s="131"/>
      <c r="L12" s="131" t="s">
        <v>7</v>
      </c>
      <c r="M12" s="131"/>
      <c r="N12" s="131" t="s">
        <v>7</v>
      </c>
      <c r="O12" s="131"/>
      <c r="P12" s="131"/>
      <c r="Q12" s="131" t="s">
        <v>20</v>
      </c>
      <c r="R12" s="131" t="s">
        <v>40</v>
      </c>
      <c r="S12" s="131" t="s">
        <v>20</v>
      </c>
      <c r="T12" s="131" t="s">
        <v>20</v>
      </c>
      <c r="U12" s="131" t="s">
        <v>20</v>
      </c>
      <c r="V12" s="131" t="s">
        <v>80</v>
      </c>
      <c r="W12" s="133">
        <v>2</v>
      </c>
      <c r="X12" s="133">
        <v>1</v>
      </c>
      <c r="Y12" s="133">
        <v>1</v>
      </c>
      <c r="Z12" s="131" t="s">
        <v>38</v>
      </c>
      <c r="AA12" s="131" t="s">
        <v>9</v>
      </c>
      <c r="AB12" s="131" t="s">
        <v>2387</v>
      </c>
      <c r="AC12" s="131" t="s">
        <v>7</v>
      </c>
      <c r="AD12" s="131"/>
      <c r="AE12" s="131" t="s">
        <v>7</v>
      </c>
      <c r="AF12" s="131" t="s">
        <v>20</v>
      </c>
      <c r="AG12" s="131" t="s">
        <v>537</v>
      </c>
      <c r="AH12" s="131" t="s">
        <v>9</v>
      </c>
      <c r="AI12" s="131" t="s">
        <v>2388</v>
      </c>
      <c r="AJ12" s="133">
        <v>0</v>
      </c>
      <c r="AK12" s="131">
        <v>0</v>
      </c>
      <c r="AL12" s="133">
        <v>0</v>
      </c>
      <c r="AM12" s="131">
        <v>0</v>
      </c>
      <c r="AN12" s="133">
        <v>3</v>
      </c>
      <c r="AO12" s="131">
        <v>60</v>
      </c>
      <c r="AP12" s="131">
        <v>480</v>
      </c>
      <c r="AQ12" s="133">
        <v>4</v>
      </c>
      <c r="AR12" s="133">
        <v>3</v>
      </c>
      <c r="AS12" s="133">
        <v>2</v>
      </c>
      <c r="AT12" s="133">
        <v>2</v>
      </c>
      <c r="AU12" s="133">
        <v>3</v>
      </c>
      <c r="AV12" s="133">
        <v>2</v>
      </c>
      <c r="AW12" s="133">
        <v>2</v>
      </c>
      <c r="AX12" s="133">
        <v>3</v>
      </c>
      <c r="AY12" s="133">
        <v>1</v>
      </c>
      <c r="AZ12" s="133">
        <v>3</v>
      </c>
      <c r="BA12" s="133">
        <v>3</v>
      </c>
      <c r="BB12" s="133">
        <v>1</v>
      </c>
      <c r="BC12" s="133">
        <v>1</v>
      </c>
      <c r="BD12" s="133">
        <v>1</v>
      </c>
      <c r="BE12" s="133">
        <v>3</v>
      </c>
      <c r="BF12" s="133">
        <v>4</v>
      </c>
      <c r="BG12" s="133">
        <v>1</v>
      </c>
      <c r="BH12" s="133">
        <v>1</v>
      </c>
      <c r="BI12" s="133">
        <v>3</v>
      </c>
      <c r="BJ12" s="133">
        <v>4</v>
      </c>
      <c r="BK12" s="133">
        <v>1</v>
      </c>
      <c r="BL12" s="133">
        <v>1</v>
      </c>
      <c r="BM12" s="133">
        <v>2</v>
      </c>
      <c r="BN12" s="133">
        <v>1</v>
      </c>
      <c r="BO12" s="133">
        <v>2</v>
      </c>
      <c r="BP12" s="133">
        <v>0</v>
      </c>
      <c r="BQ12" s="133">
        <v>2</v>
      </c>
      <c r="BR12" s="133">
        <v>1</v>
      </c>
      <c r="BS12" s="133">
        <v>2</v>
      </c>
      <c r="BT12" s="133">
        <v>1</v>
      </c>
      <c r="BU12" s="133">
        <v>1</v>
      </c>
      <c r="BV12" s="133">
        <v>1</v>
      </c>
      <c r="BW12" s="133">
        <v>2</v>
      </c>
      <c r="BX12" s="133">
        <v>0</v>
      </c>
      <c r="BY12" s="133">
        <v>2</v>
      </c>
      <c r="BZ12" s="133">
        <v>1</v>
      </c>
      <c r="CA12" s="133">
        <v>1</v>
      </c>
      <c r="CB12" s="133">
        <v>3</v>
      </c>
      <c r="CC12" s="133">
        <v>2</v>
      </c>
      <c r="CD12" s="133">
        <v>3</v>
      </c>
      <c r="CE12" s="133">
        <v>2</v>
      </c>
      <c r="CF12" s="133">
        <v>1</v>
      </c>
      <c r="CG12" s="133">
        <v>0</v>
      </c>
      <c r="CH12" s="133">
        <v>2</v>
      </c>
      <c r="CI12" s="133">
        <v>2</v>
      </c>
      <c r="CJ12" s="133">
        <v>1</v>
      </c>
      <c r="CK12" s="133">
        <v>1</v>
      </c>
      <c r="CL12" s="133">
        <v>0</v>
      </c>
      <c r="CM12" s="133">
        <v>3</v>
      </c>
      <c r="CN12" s="133">
        <v>0</v>
      </c>
      <c r="CO12" s="133">
        <v>0</v>
      </c>
      <c r="CP12" s="133">
        <v>1</v>
      </c>
      <c r="CQ12" s="133">
        <v>0</v>
      </c>
      <c r="CR12" s="133">
        <v>2</v>
      </c>
      <c r="CS12" s="133">
        <v>1</v>
      </c>
      <c r="CT12" s="133">
        <v>1</v>
      </c>
      <c r="CU12" s="133">
        <v>2</v>
      </c>
      <c r="CV12" s="133">
        <v>1</v>
      </c>
      <c r="CW12" s="133">
        <v>2</v>
      </c>
      <c r="CX12" s="133">
        <v>1</v>
      </c>
      <c r="CY12" s="133">
        <v>1</v>
      </c>
      <c r="CZ12" s="133">
        <v>1</v>
      </c>
      <c r="DA12" s="133">
        <v>2</v>
      </c>
      <c r="DB12" s="133">
        <v>1</v>
      </c>
      <c r="DC12" s="133">
        <v>1</v>
      </c>
      <c r="DD12" s="133">
        <v>1</v>
      </c>
      <c r="DE12" s="133">
        <v>2</v>
      </c>
      <c r="DF12" s="133">
        <v>1</v>
      </c>
      <c r="DG12" s="133">
        <v>1</v>
      </c>
      <c r="DH12" s="133">
        <v>2</v>
      </c>
      <c r="DI12" s="133">
        <v>1</v>
      </c>
      <c r="DJ12" s="133">
        <v>2</v>
      </c>
      <c r="DK12" s="133">
        <v>1</v>
      </c>
      <c r="DL12" s="133">
        <v>1</v>
      </c>
      <c r="DM12" s="133">
        <v>2</v>
      </c>
      <c r="DN12" s="133">
        <v>1</v>
      </c>
      <c r="DO12" s="133">
        <v>3</v>
      </c>
      <c r="DP12" s="135">
        <v>0.875</v>
      </c>
      <c r="DQ12" s="131" t="s">
        <v>416</v>
      </c>
      <c r="DR12" s="135">
        <v>0.33333333333333331</v>
      </c>
      <c r="DS12" s="133">
        <v>6</v>
      </c>
      <c r="DT12" s="131" t="s">
        <v>103</v>
      </c>
      <c r="DU12" s="131" t="s">
        <v>68</v>
      </c>
      <c r="DV12" s="131" t="s">
        <v>68</v>
      </c>
      <c r="DW12" s="131" t="s">
        <v>26</v>
      </c>
      <c r="DX12" s="131" t="s">
        <v>26</v>
      </c>
      <c r="DY12" s="131" t="s">
        <v>103</v>
      </c>
      <c r="DZ12" s="131" t="s">
        <v>26</v>
      </c>
      <c r="EA12" s="131" t="s">
        <v>26</v>
      </c>
      <c r="EB12" s="131" t="s">
        <v>69</v>
      </c>
      <c r="EC12" s="131" t="s">
        <v>102</v>
      </c>
      <c r="ED12" s="131" t="s">
        <v>201</v>
      </c>
      <c r="EE12" s="131" t="s">
        <v>26</v>
      </c>
      <c r="EF12" s="131" t="s">
        <v>101</v>
      </c>
      <c r="EG12" s="131" t="s">
        <v>100</v>
      </c>
      <c r="EH12" s="133">
        <v>30</v>
      </c>
      <c r="EI12" s="131" t="s">
        <v>7</v>
      </c>
      <c r="EJ12" s="131" t="s">
        <v>7</v>
      </c>
      <c r="EK12" s="131"/>
      <c r="EL12" s="131" t="s">
        <v>21</v>
      </c>
      <c r="EM12" s="131" t="s">
        <v>21</v>
      </c>
      <c r="EN12" s="133">
        <v>5</v>
      </c>
      <c r="EO12" s="133">
        <v>3</v>
      </c>
      <c r="EP12" s="133">
        <v>5</v>
      </c>
      <c r="EQ12" s="133">
        <v>1</v>
      </c>
      <c r="ER12" s="131" t="s">
        <v>19</v>
      </c>
      <c r="ES12" s="131" t="s">
        <v>18</v>
      </c>
      <c r="ET12" s="131" t="s">
        <v>16</v>
      </c>
      <c r="EU12" s="131" t="s">
        <v>1346</v>
      </c>
      <c r="EV12" s="131" t="s">
        <v>20</v>
      </c>
      <c r="EW12" s="133">
        <v>2</v>
      </c>
      <c r="EX12" s="133">
        <v>1</v>
      </c>
      <c r="EY12" s="133">
        <v>3</v>
      </c>
      <c r="EZ12" s="133">
        <v>5</v>
      </c>
      <c r="FA12" s="131" t="s">
        <v>2389</v>
      </c>
      <c r="FB12" s="131" t="s">
        <v>14</v>
      </c>
      <c r="FC12" s="131" t="s">
        <v>7</v>
      </c>
      <c r="FD12" s="131" t="s">
        <v>94</v>
      </c>
      <c r="FE12" s="131" t="s">
        <v>58</v>
      </c>
      <c r="FF12" s="131" t="s">
        <v>7</v>
      </c>
      <c r="FG12" s="131" t="s">
        <v>7</v>
      </c>
      <c r="FH12" s="131" t="s">
        <v>7</v>
      </c>
      <c r="FI12" s="131" t="s">
        <v>232</v>
      </c>
      <c r="FJ12" s="131" t="s">
        <v>11</v>
      </c>
      <c r="FK12" s="131" t="s">
        <v>7</v>
      </c>
      <c r="FL12" s="131" t="s">
        <v>7</v>
      </c>
      <c r="FM12" s="131"/>
      <c r="FN12" s="131" t="s">
        <v>2390</v>
      </c>
      <c r="FO12" s="131" t="s">
        <v>7</v>
      </c>
      <c r="FP12" s="131" t="s">
        <v>7</v>
      </c>
      <c r="FQ12" s="131" t="s">
        <v>9</v>
      </c>
      <c r="FR12" s="131" t="s">
        <v>8</v>
      </c>
      <c r="FS12" s="131" t="s">
        <v>7</v>
      </c>
      <c r="FT12" s="131" t="s">
        <v>7</v>
      </c>
      <c r="FU12" s="131"/>
      <c r="FV12" s="131" t="s">
        <v>7</v>
      </c>
      <c r="FW12" s="131" t="s">
        <v>7</v>
      </c>
      <c r="FX12" s="131" t="s">
        <v>55</v>
      </c>
      <c r="FY12" s="131"/>
      <c r="FZ12" s="131"/>
      <c r="GA12" s="131"/>
      <c r="GB12" s="131"/>
      <c r="GC12" s="131"/>
      <c r="GD12" s="131"/>
      <c r="GE12" s="131"/>
      <c r="GF12" s="133">
        <v>2</v>
      </c>
      <c r="GG12" s="131" t="s">
        <v>5</v>
      </c>
      <c r="GH12" s="131"/>
      <c r="GI12" s="131"/>
      <c r="GJ12" s="131"/>
      <c r="GK12" s="131"/>
      <c r="GL12" s="131"/>
      <c r="GM12" s="131"/>
      <c r="GN12" s="131"/>
      <c r="GO12" s="131"/>
      <c r="GP12" s="131"/>
      <c r="GQ12" s="131"/>
      <c r="GR12" s="131"/>
      <c r="GS12" s="131"/>
      <c r="GT12" s="131"/>
      <c r="GU12" s="131"/>
      <c r="GV12" s="131"/>
      <c r="GW12" s="131" t="s">
        <v>54</v>
      </c>
      <c r="GX12" s="131"/>
      <c r="GY12" s="131"/>
      <c r="GZ12" s="131"/>
      <c r="HA12" s="131" t="s">
        <v>141</v>
      </c>
      <c r="HB12" s="131" t="s">
        <v>1</v>
      </c>
      <c r="HC12" s="131" t="s">
        <v>1</v>
      </c>
      <c r="HD12" s="131"/>
      <c r="HE12" s="131" t="s">
        <v>1</v>
      </c>
      <c r="HF12" s="131"/>
      <c r="HG12" s="131"/>
      <c r="HH12" s="131"/>
      <c r="HI12" s="131"/>
      <c r="HJ12" s="131"/>
      <c r="HK12" s="131"/>
      <c r="HL12" s="131"/>
      <c r="HM12">
        <f t="shared" si="0"/>
        <v>28</v>
      </c>
      <c r="HN12">
        <f t="shared" si="1"/>
        <v>4</v>
      </c>
      <c r="HO12">
        <f t="shared" si="2"/>
        <v>10</v>
      </c>
      <c r="HP12" s="1">
        <f t="shared" si="3"/>
        <v>6</v>
      </c>
      <c r="HQ12" s="1">
        <f t="shared" si="4"/>
        <v>7</v>
      </c>
      <c r="HR12" s="1">
        <f t="shared" si="5"/>
        <v>10</v>
      </c>
      <c r="HS12" s="1">
        <f t="shared" si="6"/>
        <v>11</v>
      </c>
      <c r="HT12" s="1">
        <f t="shared" si="7"/>
        <v>31</v>
      </c>
      <c r="HU12" s="1">
        <f t="shared" si="8"/>
        <v>450</v>
      </c>
      <c r="HV12">
        <v>1</v>
      </c>
      <c r="HW12">
        <v>1</v>
      </c>
      <c r="HX12">
        <v>2</v>
      </c>
      <c r="HY12">
        <v>3</v>
      </c>
      <c r="HZ12">
        <v>1</v>
      </c>
      <c r="IA12">
        <v>3</v>
      </c>
      <c r="IB12">
        <v>1</v>
      </c>
      <c r="IC12">
        <v>12</v>
      </c>
    </row>
    <row r="13" spans="1:237" ht="15" thickBot="1" x14ac:dyDescent="0.4">
      <c r="A13" s="132">
        <v>44215.54959490741</v>
      </c>
      <c r="B13" s="131" t="s">
        <v>2591</v>
      </c>
      <c r="C13" s="2"/>
      <c r="D13" s="131"/>
      <c r="E13" s="131" t="s">
        <v>1831</v>
      </c>
      <c r="F13" s="131" t="s">
        <v>1826</v>
      </c>
      <c r="G13" s="131" t="s">
        <v>1831</v>
      </c>
      <c r="H13" s="131" t="s">
        <v>1826</v>
      </c>
      <c r="I13" s="131" t="s">
        <v>9</v>
      </c>
      <c r="J13" s="131" t="s">
        <v>7</v>
      </c>
      <c r="K13" s="131"/>
      <c r="L13" s="131" t="s">
        <v>7</v>
      </c>
      <c r="M13" s="131"/>
      <c r="N13" s="131" t="s">
        <v>7</v>
      </c>
      <c r="O13" s="131"/>
      <c r="P13" s="131"/>
      <c r="Q13" s="131" t="s">
        <v>20</v>
      </c>
      <c r="R13" s="131" t="s">
        <v>40</v>
      </c>
      <c r="S13" s="131" t="s">
        <v>20</v>
      </c>
      <c r="T13" s="131" t="s">
        <v>20</v>
      </c>
      <c r="U13" s="133">
        <v>1</v>
      </c>
      <c r="V13" s="131" t="s">
        <v>39</v>
      </c>
      <c r="W13" s="131" t="s">
        <v>20</v>
      </c>
      <c r="X13" s="133">
        <v>1</v>
      </c>
      <c r="Y13" s="133">
        <v>1</v>
      </c>
      <c r="Z13" s="131" t="s">
        <v>38</v>
      </c>
      <c r="AA13" s="131" t="s">
        <v>9</v>
      </c>
      <c r="AB13" s="131" t="s">
        <v>2448</v>
      </c>
      <c r="AC13" s="131" t="s">
        <v>9</v>
      </c>
      <c r="AD13" s="131" t="s">
        <v>1356</v>
      </c>
      <c r="AE13" s="131" t="s">
        <v>9</v>
      </c>
      <c r="AF13" s="131" t="s">
        <v>112</v>
      </c>
      <c r="AG13" s="131" t="s">
        <v>256</v>
      </c>
      <c r="AH13" s="131" t="s">
        <v>9</v>
      </c>
      <c r="AI13" s="131"/>
      <c r="AJ13" s="133">
        <v>0</v>
      </c>
      <c r="AK13" s="131">
        <v>0</v>
      </c>
      <c r="AL13" s="133">
        <v>0</v>
      </c>
      <c r="AM13" s="131">
        <v>0</v>
      </c>
      <c r="AN13" s="133">
        <v>0</v>
      </c>
      <c r="AO13" s="131">
        <v>0</v>
      </c>
      <c r="AP13" s="133">
        <v>600</v>
      </c>
      <c r="AQ13" s="133">
        <v>3</v>
      </c>
      <c r="AR13" s="133">
        <v>4</v>
      </c>
      <c r="AS13" s="133">
        <v>2</v>
      </c>
      <c r="AT13" s="133">
        <v>2</v>
      </c>
      <c r="AU13" s="133">
        <v>3</v>
      </c>
      <c r="AV13" s="133">
        <v>2</v>
      </c>
      <c r="AW13" s="133">
        <v>2</v>
      </c>
      <c r="AX13" s="133">
        <v>3</v>
      </c>
      <c r="AY13" s="133">
        <v>1</v>
      </c>
      <c r="AZ13" s="133">
        <v>3</v>
      </c>
      <c r="BA13" s="133">
        <v>2</v>
      </c>
      <c r="BB13" s="133">
        <v>2</v>
      </c>
      <c r="BC13" s="133">
        <v>1</v>
      </c>
      <c r="BD13" s="133">
        <v>1</v>
      </c>
      <c r="BE13" s="133">
        <v>3</v>
      </c>
      <c r="BF13" s="133">
        <v>4</v>
      </c>
      <c r="BG13" s="133">
        <v>2</v>
      </c>
      <c r="BH13" s="133">
        <v>1</v>
      </c>
      <c r="BI13" s="133">
        <v>3</v>
      </c>
      <c r="BJ13" s="133">
        <v>3</v>
      </c>
      <c r="BK13" s="133">
        <v>1</v>
      </c>
      <c r="BL13" s="133">
        <v>0</v>
      </c>
      <c r="BM13" s="133">
        <v>2</v>
      </c>
      <c r="BN13" s="133">
        <v>1</v>
      </c>
      <c r="BO13" s="133">
        <v>2</v>
      </c>
      <c r="BP13" s="133">
        <v>0</v>
      </c>
      <c r="BQ13" s="133">
        <v>0</v>
      </c>
      <c r="BR13" s="133">
        <v>2</v>
      </c>
      <c r="BS13" s="133">
        <v>1</v>
      </c>
      <c r="BT13" s="133">
        <v>0</v>
      </c>
      <c r="BU13" s="133">
        <v>0</v>
      </c>
      <c r="BV13" s="133">
        <v>2</v>
      </c>
      <c r="BW13" s="133">
        <v>1</v>
      </c>
      <c r="BX13" s="133">
        <v>0</v>
      </c>
      <c r="BY13" s="133">
        <v>1</v>
      </c>
      <c r="BZ13" s="133">
        <v>1</v>
      </c>
      <c r="CA13" s="133">
        <v>1</v>
      </c>
      <c r="CB13" s="133">
        <v>2</v>
      </c>
      <c r="CC13" s="133">
        <v>0</v>
      </c>
      <c r="CD13" s="133">
        <v>0</v>
      </c>
      <c r="CE13" s="133">
        <v>0</v>
      </c>
      <c r="CF13" s="133">
        <v>1</v>
      </c>
      <c r="CG13" s="133">
        <v>0</v>
      </c>
      <c r="CH13" s="133">
        <v>2</v>
      </c>
      <c r="CI13" s="133">
        <v>0</v>
      </c>
      <c r="CJ13" s="133">
        <v>1</v>
      </c>
      <c r="CK13" s="133">
        <v>2</v>
      </c>
      <c r="CL13" s="133">
        <v>0</v>
      </c>
      <c r="CM13" s="133">
        <v>1</v>
      </c>
      <c r="CN13" s="133">
        <v>0</v>
      </c>
      <c r="CO13" s="133">
        <v>0</v>
      </c>
      <c r="CP13" s="133">
        <v>0</v>
      </c>
      <c r="CQ13" s="133">
        <v>0</v>
      </c>
      <c r="CR13" s="133">
        <v>1</v>
      </c>
      <c r="CS13" s="133">
        <v>0</v>
      </c>
      <c r="CT13" s="133">
        <v>1</v>
      </c>
      <c r="CU13" s="133">
        <v>1</v>
      </c>
      <c r="CV13" s="133">
        <v>1</v>
      </c>
      <c r="CW13" s="133">
        <v>1</v>
      </c>
      <c r="CX13" s="133">
        <v>1</v>
      </c>
      <c r="CY13" s="133">
        <v>1</v>
      </c>
      <c r="CZ13" s="133">
        <v>2</v>
      </c>
      <c r="DA13" s="133">
        <v>1</v>
      </c>
      <c r="DB13" s="133">
        <v>1</v>
      </c>
      <c r="DC13" s="133">
        <v>1</v>
      </c>
      <c r="DD13" s="133">
        <v>2</v>
      </c>
      <c r="DE13" s="133">
        <v>2</v>
      </c>
      <c r="DF13" s="133">
        <v>1</v>
      </c>
      <c r="DG13" s="133">
        <v>1</v>
      </c>
      <c r="DH13" s="133">
        <v>1</v>
      </c>
      <c r="DI13" s="133">
        <v>1</v>
      </c>
      <c r="DJ13" s="133">
        <v>2</v>
      </c>
      <c r="DK13" s="133">
        <v>1</v>
      </c>
      <c r="DL13" s="133">
        <v>1</v>
      </c>
      <c r="DM13" s="133">
        <v>1</v>
      </c>
      <c r="DN13" s="133">
        <v>1</v>
      </c>
      <c r="DO13" s="133">
        <v>2</v>
      </c>
      <c r="DP13" s="131" t="s">
        <v>1471</v>
      </c>
      <c r="DQ13" s="131" t="s">
        <v>170</v>
      </c>
      <c r="DR13" s="131" t="s">
        <v>516</v>
      </c>
      <c r="DS13" s="133">
        <v>7</v>
      </c>
      <c r="DT13" s="131" t="s">
        <v>103</v>
      </c>
      <c r="DU13" s="131" t="s">
        <v>103</v>
      </c>
      <c r="DV13" s="131" t="s">
        <v>103</v>
      </c>
      <c r="DW13" s="131" t="s">
        <v>26</v>
      </c>
      <c r="DX13" s="131" t="s">
        <v>26</v>
      </c>
      <c r="DY13" s="131" t="s">
        <v>103</v>
      </c>
      <c r="DZ13" s="131" t="s">
        <v>103</v>
      </c>
      <c r="EA13" s="131" t="s">
        <v>26</v>
      </c>
      <c r="EB13" s="131" t="s">
        <v>26</v>
      </c>
      <c r="EC13" s="131" t="s">
        <v>7</v>
      </c>
      <c r="ED13" s="131" t="s">
        <v>26</v>
      </c>
      <c r="EE13" s="131" t="s">
        <v>25</v>
      </c>
      <c r="EF13" s="131" t="s">
        <v>101</v>
      </c>
      <c r="EG13" s="131" t="s">
        <v>100</v>
      </c>
      <c r="EH13" s="133">
        <v>60</v>
      </c>
      <c r="EI13" s="131" t="s">
        <v>7</v>
      </c>
      <c r="EJ13" s="131" t="s">
        <v>7</v>
      </c>
      <c r="EK13" s="131"/>
      <c r="EL13" s="131" t="s">
        <v>96</v>
      </c>
      <c r="EM13" s="131" t="s">
        <v>96</v>
      </c>
      <c r="EN13" s="133">
        <v>4</v>
      </c>
      <c r="EO13" s="133">
        <v>4</v>
      </c>
      <c r="EP13" s="133">
        <v>5</v>
      </c>
      <c r="EQ13" s="133">
        <v>1</v>
      </c>
      <c r="ER13" s="131" t="s">
        <v>1346</v>
      </c>
      <c r="ES13" s="131" t="s">
        <v>19</v>
      </c>
      <c r="ET13" s="131" t="s">
        <v>16</v>
      </c>
      <c r="EU13" s="131" t="s">
        <v>20</v>
      </c>
      <c r="EV13" s="131" t="s">
        <v>20</v>
      </c>
      <c r="EW13" s="133">
        <v>2</v>
      </c>
      <c r="EX13" s="133">
        <v>2</v>
      </c>
      <c r="EY13" s="133">
        <v>1</v>
      </c>
      <c r="EZ13" s="133">
        <v>5</v>
      </c>
      <c r="FA13" s="131"/>
      <c r="FB13" s="131" t="s">
        <v>14</v>
      </c>
      <c r="FC13" s="131" t="s">
        <v>9</v>
      </c>
      <c r="FD13" s="131" t="s">
        <v>94</v>
      </c>
      <c r="FE13" s="131" t="s">
        <v>58</v>
      </c>
      <c r="FF13" s="131" t="s">
        <v>7</v>
      </c>
      <c r="FG13" s="131" t="s">
        <v>7</v>
      </c>
      <c r="FH13" s="131" t="s">
        <v>7</v>
      </c>
      <c r="FI13" s="131" t="s">
        <v>143</v>
      </c>
      <c r="FJ13" s="131" t="s">
        <v>92</v>
      </c>
      <c r="FK13" s="131"/>
      <c r="FL13" s="131"/>
      <c r="FM13" s="131"/>
      <c r="FN13" s="131" t="s">
        <v>865</v>
      </c>
      <c r="FO13" s="131" t="s">
        <v>7</v>
      </c>
      <c r="FP13" s="131" t="s">
        <v>7</v>
      </c>
      <c r="FQ13" s="131" t="s">
        <v>9</v>
      </c>
      <c r="FR13" s="131"/>
      <c r="FS13" s="131" t="s">
        <v>7</v>
      </c>
      <c r="FT13" s="131" t="s">
        <v>7</v>
      </c>
      <c r="FU13" s="131"/>
      <c r="FV13" s="131"/>
      <c r="FW13" s="131"/>
      <c r="FX13" s="131" t="s">
        <v>185</v>
      </c>
      <c r="FY13" s="131"/>
      <c r="FZ13" s="131"/>
      <c r="GA13" s="131"/>
      <c r="GB13" s="131"/>
      <c r="GC13" s="131"/>
      <c r="GD13" s="131"/>
      <c r="GE13" s="133">
        <v>4</v>
      </c>
      <c r="GF13" s="131"/>
      <c r="GG13" s="131" t="s">
        <v>5</v>
      </c>
      <c r="GH13" s="131"/>
      <c r="GI13" s="131"/>
      <c r="GJ13" s="131"/>
      <c r="GK13" s="131"/>
      <c r="GL13" s="131"/>
      <c r="GM13" s="131"/>
      <c r="GN13" s="131"/>
      <c r="GO13" s="131"/>
      <c r="GP13" s="131"/>
      <c r="GQ13" s="131"/>
      <c r="GR13" s="131"/>
      <c r="GS13" s="131"/>
      <c r="GT13" s="131"/>
      <c r="GU13" s="131"/>
      <c r="GV13" s="131"/>
      <c r="GW13" s="131" t="s">
        <v>54</v>
      </c>
      <c r="GX13" s="131"/>
      <c r="GY13" s="131"/>
      <c r="GZ13" s="131"/>
      <c r="HA13" s="131"/>
      <c r="HB13" s="131"/>
      <c r="HC13" s="131"/>
      <c r="HD13" s="131"/>
      <c r="HE13" s="131" t="s">
        <v>158</v>
      </c>
      <c r="HF13" s="131"/>
      <c r="HG13" s="131"/>
      <c r="HH13" s="131"/>
      <c r="HI13" s="131" t="s">
        <v>229</v>
      </c>
      <c r="HJ13" s="131"/>
      <c r="HK13" s="131" t="s">
        <v>279</v>
      </c>
      <c r="HL13" s="131" t="s">
        <v>1</v>
      </c>
      <c r="HM13">
        <f t="shared" si="0"/>
        <v>25</v>
      </c>
      <c r="HN13">
        <f t="shared" si="1"/>
        <v>3</v>
      </c>
      <c r="HO13">
        <f t="shared" si="2"/>
        <v>6</v>
      </c>
      <c r="HP13" s="1">
        <f t="shared" si="3"/>
        <v>5</v>
      </c>
      <c r="HQ13" s="1">
        <f t="shared" si="4"/>
        <v>6</v>
      </c>
      <c r="HR13" s="1">
        <f t="shared" si="5"/>
        <v>0</v>
      </c>
      <c r="HS13" s="1">
        <f t="shared" si="6"/>
        <v>7</v>
      </c>
      <c r="HT13" s="1">
        <f t="shared" si="7"/>
        <v>35</v>
      </c>
      <c r="HU13" s="1">
        <f t="shared" si="8"/>
        <v>0</v>
      </c>
      <c r="HV13">
        <v>1</v>
      </c>
      <c r="HW13">
        <v>1</v>
      </c>
      <c r="HX13">
        <v>1</v>
      </c>
      <c r="HY13">
        <v>2</v>
      </c>
      <c r="HZ13">
        <v>1</v>
      </c>
      <c r="IA13">
        <v>0</v>
      </c>
      <c r="IB13">
        <v>2</v>
      </c>
      <c r="IC13">
        <v>8</v>
      </c>
    </row>
    <row r="14" spans="1:237" ht="15" thickBot="1" x14ac:dyDescent="0.4">
      <c r="A14" s="132">
        <v>44200.383796296293</v>
      </c>
      <c r="B14" s="131" t="s">
        <v>2595</v>
      </c>
      <c r="C14" s="2"/>
      <c r="D14" s="131"/>
      <c r="E14" s="131" t="s">
        <v>2168</v>
      </c>
      <c r="F14" s="131" t="s">
        <v>2169</v>
      </c>
      <c r="G14" s="131" t="s">
        <v>2168</v>
      </c>
      <c r="H14" s="131" t="s">
        <v>2169</v>
      </c>
      <c r="I14" s="131" t="s">
        <v>9</v>
      </c>
      <c r="J14" s="131" t="s">
        <v>7</v>
      </c>
      <c r="K14" s="131"/>
      <c r="L14" s="131" t="s">
        <v>7</v>
      </c>
      <c r="M14" s="131"/>
      <c r="N14" s="131" t="s">
        <v>7</v>
      </c>
      <c r="O14" s="131"/>
      <c r="P14" s="131"/>
      <c r="Q14" s="131" t="s">
        <v>20</v>
      </c>
      <c r="R14" s="131" t="s">
        <v>40</v>
      </c>
      <c r="S14" s="133">
        <v>2</v>
      </c>
      <c r="T14" s="131" t="s">
        <v>20</v>
      </c>
      <c r="U14" s="131" t="s">
        <v>20</v>
      </c>
      <c r="V14" s="131" t="s">
        <v>39</v>
      </c>
      <c r="W14" s="131" t="s">
        <v>20</v>
      </c>
      <c r="X14" s="131" t="s">
        <v>79</v>
      </c>
      <c r="Y14" s="131" t="s">
        <v>79</v>
      </c>
      <c r="Z14" s="131" t="s">
        <v>38</v>
      </c>
      <c r="AA14" s="131" t="s">
        <v>7</v>
      </c>
      <c r="AB14" s="131"/>
      <c r="AC14" s="131" t="s">
        <v>7</v>
      </c>
      <c r="AD14" s="131"/>
      <c r="AE14" s="131" t="s">
        <v>7</v>
      </c>
      <c r="AF14" s="131" t="s">
        <v>20</v>
      </c>
      <c r="AG14" s="131" t="s">
        <v>297</v>
      </c>
      <c r="AH14" s="131" t="s">
        <v>7</v>
      </c>
      <c r="AI14" s="131"/>
      <c r="AJ14" s="133">
        <v>0</v>
      </c>
      <c r="AK14" s="133">
        <v>0</v>
      </c>
      <c r="AL14" s="133">
        <v>0</v>
      </c>
      <c r="AM14" s="133">
        <v>0</v>
      </c>
      <c r="AN14" s="133">
        <v>0</v>
      </c>
      <c r="AO14" s="133">
        <v>0</v>
      </c>
      <c r="AP14" s="133">
        <v>0</v>
      </c>
      <c r="AQ14" s="133">
        <v>4</v>
      </c>
      <c r="AR14" s="133">
        <v>4</v>
      </c>
      <c r="AS14" s="133">
        <v>1</v>
      </c>
      <c r="AT14" s="133">
        <v>1</v>
      </c>
      <c r="AU14" s="133">
        <v>4</v>
      </c>
      <c r="AV14" s="133">
        <v>1</v>
      </c>
      <c r="AW14" s="133">
        <v>1</v>
      </c>
      <c r="AX14" s="133">
        <v>4</v>
      </c>
      <c r="AY14" s="133">
        <v>1</v>
      </c>
      <c r="AZ14" s="133">
        <v>4</v>
      </c>
      <c r="BA14" s="133">
        <v>4</v>
      </c>
      <c r="BB14" s="133">
        <v>1</v>
      </c>
      <c r="BC14" s="133">
        <v>1</v>
      </c>
      <c r="BD14" s="133">
        <v>1</v>
      </c>
      <c r="BE14" s="133">
        <v>4</v>
      </c>
      <c r="BF14" s="133">
        <v>4</v>
      </c>
      <c r="BG14" s="133">
        <v>1</v>
      </c>
      <c r="BH14" s="133">
        <v>1</v>
      </c>
      <c r="BI14" s="133">
        <v>4</v>
      </c>
      <c r="BJ14" s="133">
        <v>4</v>
      </c>
      <c r="BK14" s="133">
        <v>0</v>
      </c>
      <c r="BL14" s="133">
        <v>0</v>
      </c>
      <c r="BM14" s="133">
        <v>0</v>
      </c>
      <c r="BN14" s="133">
        <v>0</v>
      </c>
      <c r="BO14" s="133">
        <v>4</v>
      </c>
      <c r="BP14" s="133">
        <v>0</v>
      </c>
      <c r="BQ14" s="133">
        <v>0</v>
      </c>
      <c r="BR14" s="133">
        <v>0</v>
      </c>
      <c r="BS14" s="133">
        <v>4</v>
      </c>
      <c r="BT14" s="133">
        <v>0</v>
      </c>
      <c r="BU14" s="133">
        <v>0</v>
      </c>
      <c r="BV14" s="133">
        <v>0</v>
      </c>
      <c r="BW14" s="133">
        <v>4</v>
      </c>
      <c r="BX14" s="133">
        <v>0</v>
      </c>
      <c r="BY14" s="133">
        <v>0</v>
      </c>
      <c r="BZ14" s="133">
        <v>0</v>
      </c>
      <c r="CA14" s="133">
        <v>0</v>
      </c>
      <c r="CB14" s="133">
        <v>0</v>
      </c>
      <c r="CC14" s="133">
        <v>0</v>
      </c>
      <c r="CD14" s="133">
        <v>0</v>
      </c>
      <c r="CE14" s="133">
        <v>0</v>
      </c>
      <c r="CF14" s="133">
        <v>0</v>
      </c>
      <c r="CG14" s="133">
        <v>0</v>
      </c>
      <c r="CH14" s="133">
        <v>4</v>
      </c>
      <c r="CI14" s="133">
        <v>0</v>
      </c>
      <c r="CJ14" s="133">
        <v>0</v>
      </c>
      <c r="CK14" s="133">
        <v>0</v>
      </c>
      <c r="CL14" s="133">
        <v>0</v>
      </c>
      <c r="CM14" s="133">
        <v>0</v>
      </c>
      <c r="CN14" s="133">
        <v>0</v>
      </c>
      <c r="CO14" s="133">
        <v>0</v>
      </c>
      <c r="CP14" s="133">
        <v>4</v>
      </c>
      <c r="CQ14" s="133">
        <v>0</v>
      </c>
      <c r="CR14" s="133">
        <v>0</v>
      </c>
      <c r="CS14" s="133">
        <v>4</v>
      </c>
      <c r="CT14" s="133">
        <v>0</v>
      </c>
      <c r="CU14" s="133">
        <v>0</v>
      </c>
      <c r="CV14" s="133">
        <v>1</v>
      </c>
      <c r="CW14" s="133">
        <v>1</v>
      </c>
      <c r="CX14" s="133">
        <v>1</v>
      </c>
      <c r="CY14" s="133">
        <v>1</v>
      </c>
      <c r="CZ14" s="133">
        <v>1</v>
      </c>
      <c r="DA14" s="133">
        <v>1</v>
      </c>
      <c r="DB14" s="133">
        <v>1</v>
      </c>
      <c r="DC14" s="133">
        <v>1</v>
      </c>
      <c r="DD14" s="133">
        <v>1</v>
      </c>
      <c r="DE14" s="133">
        <v>1</v>
      </c>
      <c r="DF14" s="133">
        <v>1</v>
      </c>
      <c r="DG14" s="133">
        <v>1</v>
      </c>
      <c r="DH14" s="133">
        <v>1</v>
      </c>
      <c r="DI14" s="133">
        <v>1</v>
      </c>
      <c r="DJ14" s="133">
        <v>1</v>
      </c>
      <c r="DK14" s="133">
        <v>1</v>
      </c>
      <c r="DL14" s="133">
        <v>1</v>
      </c>
      <c r="DM14" s="133">
        <v>1</v>
      </c>
      <c r="DN14" s="133">
        <v>1</v>
      </c>
      <c r="DO14" s="133">
        <v>1</v>
      </c>
      <c r="DP14" s="133">
        <v>2300</v>
      </c>
      <c r="DQ14" s="133">
        <v>45</v>
      </c>
      <c r="DR14" s="131">
        <v>800</v>
      </c>
      <c r="DS14" s="133">
        <v>8.25</v>
      </c>
      <c r="DT14" s="131" t="s">
        <v>26</v>
      </c>
      <c r="DU14" s="131" t="s">
        <v>26</v>
      </c>
      <c r="DV14" s="131" t="s">
        <v>103</v>
      </c>
      <c r="DW14" s="131" t="s">
        <v>26</v>
      </c>
      <c r="DX14" s="131" t="s">
        <v>26</v>
      </c>
      <c r="DY14" s="131" t="s">
        <v>26</v>
      </c>
      <c r="DZ14" s="131" t="s">
        <v>26</v>
      </c>
      <c r="EA14" s="131" t="s">
        <v>26</v>
      </c>
      <c r="EB14" s="131" t="s">
        <v>26</v>
      </c>
      <c r="EC14" s="131" t="s">
        <v>102</v>
      </c>
      <c r="ED14" s="131" t="s">
        <v>25</v>
      </c>
      <c r="EE14" s="131" t="s">
        <v>26</v>
      </c>
      <c r="EF14" s="131" t="s">
        <v>66</v>
      </c>
      <c r="EG14" s="131" t="s">
        <v>23</v>
      </c>
      <c r="EH14" s="133">
        <v>120</v>
      </c>
      <c r="EI14" s="131" t="s">
        <v>7</v>
      </c>
      <c r="EJ14" s="131" t="s">
        <v>7</v>
      </c>
      <c r="EK14" s="131" t="s">
        <v>2030</v>
      </c>
      <c r="EL14" s="131" t="s">
        <v>96</v>
      </c>
      <c r="EM14" s="131" t="s">
        <v>96</v>
      </c>
      <c r="EN14" s="133">
        <v>5</v>
      </c>
      <c r="EO14" s="133">
        <v>1</v>
      </c>
      <c r="EP14" s="133">
        <v>1</v>
      </c>
      <c r="EQ14" s="133">
        <v>3</v>
      </c>
      <c r="ER14" s="131" t="s">
        <v>1346</v>
      </c>
      <c r="ES14" s="131" t="s">
        <v>18</v>
      </c>
      <c r="ET14" s="131" t="s">
        <v>20</v>
      </c>
      <c r="EU14" s="131" t="s">
        <v>20</v>
      </c>
      <c r="EV14" s="131" t="s">
        <v>20</v>
      </c>
      <c r="EW14" s="133">
        <v>1</v>
      </c>
      <c r="EX14" s="133">
        <v>2</v>
      </c>
      <c r="EY14" s="133">
        <v>4</v>
      </c>
      <c r="EZ14" s="133">
        <v>1</v>
      </c>
      <c r="FA14" s="131" t="s">
        <v>2407</v>
      </c>
      <c r="FB14" s="131" t="s">
        <v>14</v>
      </c>
      <c r="FC14" s="131" t="s">
        <v>7</v>
      </c>
      <c r="FD14" s="131" t="s">
        <v>14</v>
      </c>
      <c r="FE14" s="131" t="s">
        <v>14</v>
      </c>
      <c r="FF14" s="131" t="s">
        <v>7</v>
      </c>
      <c r="FG14" s="131" t="s">
        <v>7</v>
      </c>
      <c r="FH14" s="131" t="s">
        <v>7</v>
      </c>
      <c r="FI14" s="131" t="s">
        <v>12</v>
      </c>
      <c r="FJ14" s="131" t="s">
        <v>92</v>
      </c>
      <c r="FK14" s="131" t="s">
        <v>7</v>
      </c>
      <c r="FL14" s="131" t="s">
        <v>7</v>
      </c>
      <c r="FM14" s="131"/>
      <c r="FN14" s="131" t="s">
        <v>368</v>
      </c>
      <c r="FO14" s="131" t="s">
        <v>7</v>
      </c>
      <c r="FP14" s="131" t="s">
        <v>7</v>
      </c>
      <c r="FQ14" s="131" t="s">
        <v>9</v>
      </c>
      <c r="FR14" s="131" t="s">
        <v>8</v>
      </c>
      <c r="FS14" s="131" t="s">
        <v>7</v>
      </c>
      <c r="FT14" s="131" t="s">
        <v>7</v>
      </c>
      <c r="FU14" s="131"/>
      <c r="FV14" s="131" t="s">
        <v>7</v>
      </c>
      <c r="FW14" s="131" t="s">
        <v>7</v>
      </c>
      <c r="FX14" s="131" t="s">
        <v>55</v>
      </c>
      <c r="FY14" s="131"/>
      <c r="FZ14" s="131"/>
      <c r="GA14" s="131"/>
      <c r="GB14" s="131"/>
      <c r="GC14" s="131"/>
      <c r="GD14" s="131"/>
      <c r="GE14" s="131"/>
      <c r="GF14" s="133">
        <v>10</v>
      </c>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c r="HB14" s="131"/>
      <c r="HC14" s="131"/>
      <c r="HD14" s="131"/>
      <c r="HE14" s="131" t="s">
        <v>158</v>
      </c>
      <c r="HF14" s="131"/>
      <c r="HG14" s="131" t="s">
        <v>693</v>
      </c>
      <c r="HH14" s="131" t="s">
        <v>1</v>
      </c>
      <c r="HI14" s="131" t="s">
        <v>1</v>
      </c>
      <c r="HJ14" s="131"/>
      <c r="HK14" s="131"/>
      <c r="HL14" s="131"/>
      <c r="HM14">
        <f t="shared" si="0"/>
        <v>20</v>
      </c>
      <c r="HN14">
        <f t="shared" si="1"/>
        <v>0</v>
      </c>
      <c r="HO14">
        <f t="shared" si="2"/>
        <v>24</v>
      </c>
      <c r="HP14" s="1">
        <f t="shared" si="3"/>
        <v>0</v>
      </c>
      <c r="HQ14" s="1">
        <f t="shared" si="4"/>
        <v>0</v>
      </c>
      <c r="HR14" s="1">
        <f t="shared" si="5"/>
        <v>0</v>
      </c>
      <c r="HS14" s="1">
        <f t="shared" si="6"/>
        <v>0</v>
      </c>
      <c r="HT14" s="1">
        <f t="shared" si="7"/>
        <v>20</v>
      </c>
      <c r="HU14" s="1">
        <f t="shared" si="8"/>
        <v>0</v>
      </c>
      <c r="HV14">
        <v>0</v>
      </c>
      <c r="HW14">
        <v>1</v>
      </c>
      <c r="HX14">
        <v>0</v>
      </c>
      <c r="HY14">
        <v>0</v>
      </c>
      <c r="HZ14">
        <v>1</v>
      </c>
      <c r="IA14">
        <v>1</v>
      </c>
      <c r="IB14">
        <v>0</v>
      </c>
      <c r="IC14">
        <v>3</v>
      </c>
    </row>
    <row r="15" spans="1:237" ht="15" thickBot="1" x14ac:dyDescent="0.4">
      <c r="A15" s="132">
        <v>44200.519884259258</v>
      </c>
      <c r="B15" s="131" t="s">
        <v>2597</v>
      </c>
      <c r="C15" s="2"/>
      <c r="D15" s="131"/>
      <c r="E15" s="131" t="s">
        <v>1831</v>
      </c>
      <c r="F15" s="131" t="s">
        <v>1824</v>
      </c>
      <c r="G15" s="131" t="s">
        <v>1831</v>
      </c>
      <c r="H15" s="131" t="s">
        <v>1824</v>
      </c>
      <c r="I15" s="131" t="s">
        <v>9</v>
      </c>
      <c r="J15" s="131" t="s">
        <v>7</v>
      </c>
      <c r="K15" s="131"/>
      <c r="L15" s="131" t="s">
        <v>7</v>
      </c>
      <c r="M15" s="131"/>
      <c r="N15" s="131" t="s">
        <v>7</v>
      </c>
      <c r="O15" s="131"/>
      <c r="P15" s="131"/>
      <c r="Q15" s="131" t="s">
        <v>20</v>
      </c>
      <c r="R15" s="131" t="s">
        <v>40</v>
      </c>
      <c r="S15" s="131" t="s">
        <v>20</v>
      </c>
      <c r="T15" s="131" t="s">
        <v>20</v>
      </c>
      <c r="U15" s="131" t="s">
        <v>20</v>
      </c>
      <c r="V15" s="131" t="s">
        <v>39</v>
      </c>
      <c r="W15" s="131" t="s">
        <v>20</v>
      </c>
      <c r="X15" s="133">
        <v>1</v>
      </c>
      <c r="Y15" s="131" t="s">
        <v>20</v>
      </c>
      <c r="Z15" s="131" t="s">
        <v>38</v>
      </c>
      <c r="AA15" s="131" t="s">
        <v>9</v>
      </c>
      <c r="AB15" s="131" t="s">
        <v>2421</v>
      </c>
      <c r="AC15" s="131" t="s">
        <v>7</v>
      </c>
      <c r="AD15" s="131"/>
      <c r="AE15" s="131" t="s">
        <v>7</v>
      </c>
      <c r="AF15" s="131" t="s">
        <v>20</v>
      </c>
      <c r="AG15" s="131"/>
      <c r="AH15" s="131" t="s">
        <v>9</v>
      </c>
      <c r="AI15" s="131" t="s">
        <v>2422</v>
      </c>
      <c r="AJ15" s="133">
        <v>0</v>
      </c>
      <c r="AK15" s="131">
        <v>0</v>
      </c>
      <c r="AL15" s="133">
        <v>0</v>
      </c>
      <c r="AM15" s="131">
        <v>0</v>
      </c>
      <c r="AN15" s="133">
        <v>3</v>
      </c>
      <c r="AO15" s="131">
        <v>30</v>
      </c>
      <c r="AP15" s="131">
        <v>720</v>
      </c>
      <c r="AQ15" s="133">
        <v>3</v>
      </c>
      <c r="AR15" s="133">
        <v>4</v>
      </c>
      <c r="AS15" s="133">
        <v>1</v>
      </c>
      <c r="AT15" s="133">
        <v>2</v>
      </c>
      <c r="AU15" s="133">
        <v>4</v>
      </c>
      <c r="AV15" s="133">
        <v>1</v>
      </c>
      <c r="AW15" s="133">
        <v>1</v>
      </c>
      <c r="AX15" s="133">
        <v>3</v>
      </c>
      <c r="AY15" s="133">
        <v>1</v>
      </c>
      <c r="AZ15" s="133">
        <v>4</v>
      </c>
      <c r="BA15" s="133">
        <v>3</v>
      </c>
      <c r="BB15" s="133">
        <v>2</v>
      </c>
      <c r="BC15" s="133">
        <v>1</v>
      </c>
      <c r="BD15" s="133">
        <v>1</v>
      </c>
      <c r="BE15" s="133">
        <v>4</v>
      </c>
      <c r="BF15" s="133">
        <v>3</v>
      </c>
      <c r="BG15" s="133">
        <v>1</v>
      </c>
      <c r="BH15" s="133">
        <v>1</v>
      </c>
      <c r="BI15" s="133">
        <v>4</v>
      </c>
      <c r="BJ15" s="133">
        <v>4</v>
      </c>
      <c r="BK15" s="133">
        <v>1</v>
      </c>
      <c r="BL15" s="133">
        <v>0</v>
      </c>
      <c r="BM15" s="133">
        <v>2</v>
      </c>
      <c r="BN15" s="133">
        <v>0</v>
      </c>
      <c r="BO15" s="133">
        <v>2</v>
      </c>
      <c r="BP15" s="133">
        <v>0</v>
      </c>
      <c r="BQ15" s="133">
        <v>0</v>
      </c>
      <c r="BR15" s="133">
        <v>1</v>
      </c>
      <c r="BS15" s="133">
        <v>0</v>
      </c>
      <c r="BT15" s="133">
        <v>0</v>
      </c>
      <c r="BU15" s="133">
        <v>0</v>
      </c>
      <c r="BV15" s="133">
        <v>1</v>
      </c>
      <c r="BW15" s="133">
        <v>1</v>
      </c>
      <c r="BX15" s="133">
        <v>0</v>
      </c>
      <c r="BY15" s="133">
        <v>0</v>
      </c>
      <c r="BZ15" s="133">
        <v>1</v>
      </c>
      <c r="CA15" s="133">
        <v>1</v>
      </c>
      <c r="CB15" s="133">
        <v>2</v>
      </c>
      <c r="CC15" s="133">
        <v>0</v>
      </c>
      <c r="CD15" s="133">
        <v>1</v>
      </c>
      <c r="CE15" s="133">
        <v>0</v>
      </c>
      <c r="CF15" s="133">
        <v>0</v>
      </c>
      <c r="CG15" s="133">
        <v>0</v>
      </c>
      <c r="CH15" s="133">
        <v>3</v>
      </c>
      <c r="CI15" s="133">
        <v>0</v>
      </c>
      <c r="CJ15" s="133">
        <v>1</v>
      </c>
      <c r="CK15" s="133">
        <v>1</v>
      </c>
      <c r="CL15" s="133">
        <v>0</v>
      </c>
      <c r="CM15" s="133">
        <v>1</v>
      </c>
      <c r="CN15" s="133">
        <v>0</v>
      </c>
      <c r="CO15" s="133">
        <v>0</v>
      </c>
      <c r="CP15" s="133">
        <v>2</v>
      </c>
      <c r="CQ15" s="133">
        <v>1</v>
      </c>
      <c r="CR15" s="133">
        <v>1</v>
      </c>
      <c r="CS15" s="133">
        <v>1</v>
      </c>
      <c r="CT15" s="133">
        <v>2</v>
      </c>
      <c r="CU15" s="133">
        <v>1</v>
      </c>
      <c r="CV15" s="133">
        <v>1</v>
      </c>
      <c r="CW15" s="133">
        <v>1</v>
      </c>
      <c r="CX15" s="133">
        <v>1</v>
      </c>
      <c r="CY15" s="133">
        <v>1</v>
      </c>
      <c r="CZ15" s="133">
        <v>1</v>
      </c>
      <c r="DA15" s="133">
        <v>1</v>
      </c>
      <c r="DB15" s="133">
        <v>1</v>
      </c>
      <c r="DC15" s="133">
        <v>1</v>
      </c>
      <c r="DD15" s="133">
        <v>1</v>
      </c>
      <c r="DE15" s="133">
        <v>1</v>
      </c>
      <c r="DF15" s="133">
        <v>1</v>
      </c>
      <c r="DG15" s="133">
        <v>1</v>
      </c>
      <c r="DH15" s="133">
        <v>1</v>
      </c>
      <c r="DI15" s="133">
        <v>1</v>
      </c>
      <c r="DJ15" s="133">
        <v>1</v>
      </c>
      <c r="DK15" s="133">
        <v>1</v>
      </c>
      <c r="DL15" s="133">
        <v>1</v>
      </c>
      <c r="DM15" s="133">
        <v>2</v>
      </c>
      <c r="DN15" s="133">
        <v>1</v>
      </c>
      <c r="DO15" s="133">
        <v>1</v>
      </c>
      <c r="DP15" s="135">
        <v>4.1666666666666664E-2</v>
      </c>
      <c r="DQ15" s="131" t="s">
        <v>571</v>
      </c>
      <c r="DR15" s="135">
        <v>0.41666666666666669</v>
      </c>
      <c r="DS15" s="133">
        <v>8</v>
      </c>
      <c r="DT15" s="131" t="s">
        <v>103</v>
      </c>
      <c r="DU15" s="131" t="s">
        <v>69</v>
      </c>
      <c r="DV15" s="131" t="s">
        <v>26</v>
      </c>
      <c r="DW15" s="131" t="s">
        <v>26</v>
      </c>
      <c r="DX15" s="131" t="s">
        <v>26</v>
      </c>
      <c r="DY15" s="131" t="s">
        <v>103</v>
      </c>
      <c r="DZ15" s="131" t="s">
        <v>26</v>
      </c>
      <c r="EA15" s="131" t="s">
        <v>26</v>
      </c>
      <c r="EB15" s="131" t="s">
        <v>26</v>
      </c>
      <c r="EC15" s="131" t="s">
        <v>2423</v>
      </c>
      <c r="ED15" s="131" t="s">
        <v>26</v>
      </c>
      <c r="EE15" s="131" t="s">
        <v>26</v>
      </c>
      <c r="EF15" s="131" t="s">
        <v>101</v>
      </c>
      <c r="EG15" s="131" t="s">
        <v>65</v>
      </c>
      <c r="EH15" s="133">
        <v>30</v>
      </c>
      <c r="EI15" s="131" t="s">
        <v>7</v>
      </c>
      <c r="EJ15" s="131" t="s">
        <v>9</v>
      </c>
      <c r="EK15" s="131" t="s">
        <v>2424</v>
      </c>
      <c r="EL15" s="131" t="s">
        <v>21</v>
      </c>
      <c r="EM15" s="131" t="s">
        <v>96</v>
      </c>
      <c r="EN15" s="133">
        <v>5</v>
      </c>
      <c r="EO15" s="133">
        <v>3</v>
      </c>
      <c r="EP15" s="133">
        <v>5</v>
      </c>
      <c r="EQ15" s="133">
        <v>1</v>
      </c>
      <c r="ER15" s="131" t="s">
        <v>1346</v>
      </c>
      <c r="ES15" s="131" t="s">
        <v>19</v>
      </c>
      <c r="ET15" s="131" t="s">
        <v>18</v>
      </c>
      <c r="EU15" s="131" t="s">
        <v>20</v>
      </c>
      <c r="EV15" s="131" t="s">
        <v>16</v>
      </c>
      <c r="EW15" s="133">
        <v>3</v>
      </c>
      <c r="EX15" s="133">
        <v>2</v>
      </c>
      <c r="EY15" s="133">
        <v>1</v>
      </c>
      <c r="EZ15" s="133">
        <v>5</v>
      </c>
      <c r="FA15" s="131"/>
      <c r="FB15" s="131" t="s">
        <v>14</v>
      </c>
      <c r="FC15" s="131" t="s">
        <v>9</v>
      </c>
      <c r="FD15" s="131" t="s">
        <v>58</v>
      </c>
      <c r="FE15" s="131" t="s">
        <v>162</v>
      </c>
      <c r="FF15" s="131" t="s">
        <v>7</v>
      </c>
      <c r="FG15" s="131" t="s">
        <v>7</v>
      </c>
      <c r="FH15" s="131" t="s">
        <v>7</v>
      </c>
      <c r="FI15" s="131" t="s">
        <v>12</v>
      </c>
      <c r="FJ15" s="131" t="s">
        <v>57</v>
      </c>
      <c r="FK15" s="131" t="s">
        <v>9</v>
      </c>
      <c r="FL15" s="131" t="s">
        <v>7</v>
      </c>
      <c r="FM15" s="131"/>
      <c r="FN15" s="131" t="s">
        <v>580</v>
      </c>
      <c r="FO15" s="131" t="s">
        <v>7</v>
      </c>
      <c r="FP15" s="131" t="s">
        <v>7</v>
      </c>
      <c r="FQ15" s="131" t="s">
        <v>7</v>
      </c>
      <c r="FR15" s="131"/>
      <c r="FS15" s="131" t="s">
        <v>7</v>
      </c>
      <c r="FT15" s="131" t="s">
        <v>7</v>
      </c>
      <c r="FU15" s="131"/>
      <c r="FV15" s="131"/>
      <c r="FW15" s="131"/>
      <c r="FX15" s="131" t="s">
        <v>185</v>
      </c>
      <c r="FY15" s="131"/>
      <c r="FZ15" s="131"/>
      <c r="GA15" s="131"/>
      <c r="GB15" s="131"/>
      <c r="GC15" s="131"/>
      <c r="GD15" s="131"/>
      <c r="GE15" s="133">
        <v>4</v>
      </c>
      <c r="GF15" s="131"/>
      <c r="GG15" s="131" t="s">
        <v>5</v>
      </c>
      <c r="GH15" s="131"/>
      <c r="GI15" s="131"/>
      <c r="GJ15" s="131"/>
      <c r="GK15" s="131"/>
      <c r="GL15" s="131"/>
      <c r="GM15" s="131"/>
      <c r="GN15" s="131"/>
      <c r="GO15" s="131"/>
      <c r="GP15" s="131"/>
      <c r="GQ15" s="131"/>
      <c r="GR15" s="131"/>
      <c r="GS15" s="131"/>
      <c r="GT15" s="131"/>
      <c r="GU15" s="131"/>
      <c r="GV15" s="131"/>
      <c r="GW15" s="131" t="s">
        <v>54</v>
      </c>
      <c r="GX15" s="131"/>
      <c r="GY15" s="131"/>
      <c r="GZ15" s="131"/>
      <c r="HA15" s="131"/>
      <c r="HB15" s="131"/>
      <c r="HC15" s="131"/>
      <c r="HD15" s="131"/>
      <c r="HE15" s="131" t="s">
        <v>158</v>
      </c>
      <c r="HF15" s="131"/>
      <c r="HG15" s="131"/>
      <c r="HH15" s="131"/>
      <c r="HI15" s="131" t="s">
        <v>229</v>
      </c>
      <c r="HJ15" s="131"/>
      <c r="HK15" s="131" t="s">
        <v>279</v>
      </c>
      <c r="HL15" s="131" t="s">
        <v>278</v>
      </c>
      <c r="HM15">
        <f t="shared" si="0"/>
        <v>21</v>
      </c>
      <c r="HN15">
        <f t="shared" si="1"/>
        <v>4</v>
      </c>
      <c r="HO15">
        <f t="shared" si="2"/>
        <v>9</v>
      </c>
      <c r="HP15" s="1">
        <f t="shared" si="3"/>
        <v>4</v>
      </c>
      <c r="HQ15" s="1">
        <f t="shared" si="4"/>
        <v>3</v>
      </c>
      <c r="HR15" s="1">
        <f t="shared" si="5"/>
        <v>0</v>
      </c>
      <c r="HS15" s="1">
        <f t="shared" si="6"/>
        <v>7</v>
      </c>
      <c r="HT15" s="1">
        <f t="shared" si="7"/>
        <v>26</v>
      </c>
      <c r="HU15" s="1">
        <f t="shared" si="8"/>
        <v>225</v>
      </c>
      <c r="HV15">
        <v>2</v>
      </c>
      <c r="HW15">
        <v>1</v>
      </c>
      <c r="HX15">
        <v>0</v>
      </c>
      <c r="HY15">
        <v>0</v>
      </c>
      <c r="HZ15">
        <v>1</v>
      </c>
      <c r="IA15">
        <v>0</v>
      </c>
      <c r="IB15">
        <v>1</v>
      </c>
      <c r="IC15">
        <v>5</v>
      </c>
    </row>
    <row r="16" spans="1:237" ht="15" thickBot="1" x14ac:dyDescent="0.4">
      <c r="A16" s="132">
        <v>44200.499664351853</v>
      </c>
      <c r="B16" s="131" t="s">
        <v>2600</v>
      </c>
      <c r="C16" s="2"/>
      <c r="D16" s="131"/>
      <c r="E16" s="131" t="s">
        <v>1938</v>
      </c>
      <c r="F16" s="131" t="s">
        <v>2321</v>
      </c>
      <c r="G16" s="131" t="s">
        <v>1938</v>
      </c>
      <c r="H16" s="131" t="s">
        <v>2321</v>
      </c>
      <c r="I16" s="131" t="s">
        <v>9</v>
      </c>
      <c r="J16" s="131" t="s">
        <v>7</v>
      </c>
      <c r="K16" s="131"/>
      <c r="L16" s="131" t="s">
        <v>7</v>
      </c>
      <c r="M16" s="131"/>
      <c r="N16" s="131" t="s">
        <v>7</v>
      </c>
      <c r="O16" s="131"/>
      <c r="P16" s="131"/>
      <c r="Q16" s="131" t="s">
        <v>20</v>
      </c>
      <c r="R16" s="131" t="s">
        <v>40</v>
      </c>
      <c r="S16" s="131" t="s">
        <v>20</v>
      </c>
      <c r="T16" s="131" t="s">
        <v>20</v>
      </c>
      <c r="U16" s="131" t="s">
        <v>20</v>
      </c>
      <c r="V16" s="131" t="s">
        <v>39</v>
      </c>
      <c r="W16" s="133">
        <v>2</v>
      </c>
      <c r="X16" s="131" t="s">
        <v>20</v>
      </c>
      <c r="Y16" s="131" t="s">
        <v>20</v>
      </c>
      <c r="Z16" s="131" t="s">
        <v>133</v>
      </c>
      <c r="AA16" s="131" t="s">
        <v>7</v>
      </c>
      <c r="AB16" s="131"/>
      <c r="AC16" s="131" t="s">
        <v>7</v>
      </c>
      <c r="AD16" s="131"/>
      <c r="AE16" s="131" t="s">
        <v>7</v>
      </c>
      <c r="AF16" s="131" t="s">
        <v>20</v>
      </c>
      <c r="AG16" s="131"/>
      <c r="AH16" s="131" t="s">
        <v>7</v>
      </c>
      <c r="AI16" s="131"/>
      <c r="AJ16" s="133">
        <v>0</v>
      </c>
      <c r="AK16" s="133">
        <v>0</v>
      </c>
      <c r="AL16" s="133">
        <v>0</v>
      </c>
      <c r="AM16" s="133">
        <v>0</v>
      </c>
      <c r="AN16" s="133">
        <v>7</v>
      </c>
      <c r="AO16" s="131">
        <v>18</v>
      </c>
      <c r="AP16" s="133">
        <v>360</v>
      </c>
      <c r="AQ16" s="133">
        <v>3</v>
      </c>
      <c r="AR16" s="133">
        <v>2</v>
      </c>
      <c r="AS16" s="133">
        <v>2</v>
      </c>
      <c r="AT16" s="133">
        <v>2</v>
      </c>
      <c r="AU16" s="133">
        <v>3</v>
      </c>
      <c r="AV16" s="133">
        <v>3</v>
      </c>
      <c r="AW16" s="133">
        <v>4</v>
      </c>
      <c r="AX16" s="133">
        <v>2</v>
      </c>
      <c r="AY16" s="133">
        <v>1</v>
      </c>
      <c r="AZ16" s="133">
        <v>2</v>
      </c>
      <c r="BA16" s="133">
        <v>2</v>
      </c>
      <c r="BB16" s="133">
        <v>3</v>
      </c>
      <c r="BC16" s="133">
        <v>3</v>
      </c>
      <c r="BD16" s="133">
        <v>2</v>
      </c>
      <c r="BE16" s="133">
        <v>2</v>
      </c>
      <c r="BF16" s="133">
        <v>2</v>
      </c>
      <c r="BG16" s="133">
        <v>4</v>
      </c>
      <c r="BH16" s="133">
        <v>2</v>
      </c>
      <c r="BI16" s="133">
        <v>2</v>
      </c>
      <c r="BJ16" s="133">
        <v>2</v>
      </c>
      <c r="BK16" s="133">
        <v>3</v>
      </c>
      <c r="BL16" s="133">
        <v>2</v>
      </c>
      <c r="BM16" s="133">
        <v>3</v>
      </c>
      <c r="BN16" s="133">
        <v>2</v>
      </c>
      <c r="BO16" s="133">
        <v>2</v>
      </c>
      <c r="BP16" s="133">
        <v>2</v>
      </c>
      <c r="BQ16" s="133">
        <v>3</v>
      </c>
      <c r="BR16" s="133">
        <v>3</v>
      </c>
      <c r="BS16" s="133">
        <v>2</v>
      </c>
      <c r="BT16" s="133">
        <v>3</v>
      </c>
      <c r="BU16" s="133">
        <v>3</v>
      </c>
      <c r="BV16" s="133">
        <v>3</v>
      </c>
      <c r="BW16" s="133">
        <v>2</v>
      </c>
      <c r="BX16" s="133">
        <v>2</v>
      </c>
      <c r="BY16" s="133">
        <v>3</v>
      </c>
      <c r="BZ16" s="133">
        <v>4</v>
      </c>
      <c r="CA16" s="133">
        <v>3</v>
      </c>
      <c r="CB16" s="133">
        <v>2</v>
      </c>
      <c r="CC16" s="133">
        <v>3</v>
      </c>
      <c r="CD16" s="133">
        <v>4</v>
      </c>
      <c r="CE16" s="133">
        <v>1</v>
      </c>
      <c r="CF16" s="133">
        <v>3</v>
      </c>
      <c r="CG16" s="133">
        <v>0</v>
      </c>
      <c r="CH16" s="133">
        <v>1</v>
      </c>
      <c r="CI16" s="133">
        <v>2</v>
      </c>
      <c r="CJ16" s="133">
        <v>0</v>
      </c>
      <c r="CK16" s="133">
        <v>3</v>
      </c>
      <c r="CL16" s="133">
        <v>1</v>
      </c>
      <c r="CM16" s="133">
        <v>2</v>
      </c>
      <c r="CN16" s="133">
        <v>4</v>
      </c>
      <c r="CO16" s="133">
        <v>1</v>
      </c>
      <c r="CP16" s="133">
        <v>1</v>
      </c>
      <c r="CQ16" s="133">
        <v>1</v>
      </c>
      <c r="CR16" s="133">
        <v>2</v>
      </c>
      <c r="CS16" s="133">
        <v>1</v>
      </c>
      <c r="CT16" s="133">
        <v>3</v>
      </c>
      <c r="CU16" s="133">
        <v>2</v>
      </c>
      <c r="CV16" s="133">
        <v>2</v>
      </c>
      <c r="CW16" s="133">
        <v>2</v>
      </c>
      <c r="CX16" s="133">
        <v>2</v>
      </c>
      <c r="CY16" s="133">
        <v>3</v>
      </c>
      <c r="CZ16" s="133">
        <v>1</v>
      </c>
      <c r="DA16" s="133">
        <v>2</v>
      </c>
      <c r="DB16" s="133">
        <v>1</v>
      </c>
      <c r="DC16" s="133">
        <v>2</v>
      </c>
      <c r="DD16" s="133">
        <v>3</v>
      </c>
      <c r="DE16" s="133">
        <v>1</v>
      </c>
      <c r="DF16" s="133">
        <v>1</v>
      </c>
      <c r="DG16" s="133">
        <v>2</v>
      </c>
      <c r="DH16" s="133">
        <v>3</v>
      </c>
      <c r="DI16" s="133">
        <v>3</v>
      </c>
      <c r="DJ16" s="133">
        <v>2</v>
      </c>
      <c r="DK16" s="133">
        <v>1</v>
      </c>
      <c r="DL16" s="133">
        <v>1</v>
      </c>
      <c r="DM16" s="133">
        <v>1</v>
      </c>
      <c r="DN16" s="133">
        <v>1</v>
      </c>
      <c r="DO16" s="133">
        <v>3</v>
      </c>
      <c r="DP16" s="131" t="s">
        <v>740</v>
      </c>
      <c r="DQ16" s="133">
        <v>30</v>
      </c>
      <c r="DR16" s="131" t="s">
        <v>2419</v>
      </c>
      <c r="DS16" s="133">
        <v>6</v>
      </c>
      <c r="DT16" s="131" t="s">
        <v>26</v>
      </c>
      <c r="DU16" s="131" t="s">
        <v>26</v>
      </c>
      <c r="DV16" s="131" t="s">
        <v>69</v>
      </c>
      <c r="DW16" s="131" t="s">
        <v>26</v>
      </c>
      <c r="DX16" s="131" t="s">
        <v>26</v>
      </c>
      <c r="DY16" s="131" t="s">
        <v>26</v>
      </c>
      <c r="DZ16" s="131" t="s">
        <v>26</v>
      </c>
      <c r="EA16" s="131" t="s">
        <v>26</v>
      </c>
      <c r="EB16" s="131" t="s">
        <v>26</v>
      </c>
      <c r="EC16" s="131" t="s">
        <v>102</v>
      </c>
      <c r="ED16" s="131" t="s">
        <v>201</v>
      </c>
      <c r="EE16" s="131" t="s">
        <v>26</v>
      </c>
      <c r="EF16" s="131" t="s">
        <v>24</v>
      </c>
      <c r="EG16" s="131" t="s">
        <v>100</v>
      </c>
      <c r="EH16" s="133">
        <v>180</v>
      </c>
      <c r="EI16" s="131" t="s">
        <v>9</v>
      </c>
      <c r="EJ16" s="131" t="s">
        <v>7</v>
      </c>
      <c r="EK16" s="131"/>
      <c r="EL16" s="131" t="s">
        <v>96</v>
      </c>
      <c r="EM16" s="131" t="s">
        <v>96</v>
      </c>
      <c r="EN16" s="133">
        <v>5</v>
      </c>
      <c r="EO16" s="133">
        <v>3</v>
      </c>
      <c r="EP16" s="133">
        <v>5</v>
      </c>
      <c r="EQ16" s="133">
        <v>1</v>
      </c>
      <c r="ER16" s="131" t="s">
        <v>19</v>
      </c>
      <c r="ES16" s="131" t="s">
        <v>16</v>
      </c>
      <c r="ET16" s="131" t="s">
        <v>18</v>
      </c>
      <c r="EU16" s="131" t="s">
        <v>1346</v>
      </c>
      <c r="EV16" s="131" t="s">
        <v>20</v>
      </c>
      <c r="EW16" s="133">
        <v>2</v>
      </c>
      <c r="EX16" s="133">
        <v>3</v>
      </c>
      <c r="EY16" s="133">
        <v>3</v>
      </c>
      <c r="EZ16" s="133">
        <v>2</v>
      </c>
      <c r="FA16" s="131" t="s">
        <v>2420</v>
      </c>
      <c r="FB16" s="131" t="s">
        <v>14</v>
      </c>
      <c r="FC16" s="131" t="s">
        <v>7</v>
      </c>
      <c r="FD16" s="131" t="s">
        <v>14</v>
      </c>
      <c r="FE16" s="131" t="s">
        <v>58</v>
      </c>
      <c r="FF16" s="131" t="s">
        <v>13</v>
      </c>
      <c r="FG16" s="131" t="s">
        <v>7</v>
      </c>
      <c r="FH16" s="131" t="s">
        <v>7</v>
      </c>
      <c r="FI16" s="131" t="s">
        <v>232</v>
      </c>
      <c r="FJ16" s="131" t="s">
        <v>92</v>
      </c>
      <c r="FK16" s="131" t="s">
        <v>7</v>
      </c>
      <c r="FL16" s="131" t="s">
        <v>7</v>
      </c>
      <c r="FM16" s="131"/>
      <c r="FN16" s="131" t="s">
        <v>2325</v>
      </c>
      <c r="FO16" s="131" t="s">
        <v>7</v>
      </c>
      <c r="FP16" s="131" t="s">
        <v>7</v>
      </c>
      <c r="FQ16" s="131" t="s">
        <v>7</v>
      </c>
      <c r="FR16" s="131"/>
      <c r="FS16" s="131" t="s">
        <v>7</v>
      </c>
      <c r="FT16" s="131" t="s">
        <v>7</v>
      </c>
      <c r="FU16" s="131"/>
      <c r="FV16" s="131" t="s">
        <v>7</v>
      </c>
      <c r="FW16" s="131" t="s">
        <v>7</v>
      </c>
      <c r="FX16" s="131" t="s">
        <v>55</v>
      </c>
      <c r="FY16" s="131"/>
      <c r="FZ16" s="131"/>
      <c r="GA16" s="131"/>
      <c r="GB16" s="131"/>
      <c r="GC16" s="131"/>
      <c r="GD16" s="131"/>
      <c r="GE16" s="131"/>
      <c r="GF16" s="133">
        <v>5</v>
      </c>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c r="HC16" s="131" t="s">
        <v>293</v>
      </c>
      <c r="HD16" s="131" t="s">
        <v>486</v>
      </c>
      <c r="HE16" s="131" t="s">
        <v>1</v>
      </c>
      <c r="HF16" s="131"/>
      <c r="HG16" s="131"/>
      <c r="HH16" s="131"/>
      <c r="HI16" s="131"/>
      <c r="HJ16" s="131"/>
      <c r="HK16" s="131"/>
      <c r="HL16" s="131"/>
      <c r="HM16">
        <f t="shared" si="0"/>
        <v>37</v>
      </c>
      <c r="HN16">
        <f t="shared" si="1"/>
        <v>14</v>
      </c>
      <c r="HO16">
        <f t="shared" si="2"/>
        <v>9</v>
      </c>
      <c r="HP16" s="1">
        <f t="shared" si="3"/>
        <v>16</v>
      </c>
      <c r="HQ16" s="1">
        <f t="shared" si="4"/>
        <v>19</v>
      </c>
      <c r="HR16" s="1">
        <f t="shared" si="5"/>
        <v>15</v>
      </c>
      <c r="HS16" s="1">
        <f t="shared" si="6"/>
        <v>9</v>
      </c>
      <c r="HT16" s="1">
        <f t="shared" si="7"/>
        <v>54</v>
      </c>
      <c r="HU16" s="1">
        <f t="shared" si="8"/>
        <v>315</v>
      </c>
      <c r="HV16">
        <v>1</v>
      </c>
      <c r="HW16">
        <v>1</v>
      </c>
      <c r="HX16">
        <v>2</v>
      </c>
      <c r="HY16">
        <v>1</v>
      </c>
      <c r="HZ16">
        <v>1</v>
      </c>
      <c r="IA16">
        <v>3</v>
      </c>
      <c r="IB16">
        <v>1</v>
      </c>
      <c r="IC16">
        <v>10</v>
      </c>
    </row>
    <row r="17" spans="1:237" ht="15" thickBot="1" x14ac:dyDescent="0.4">
      <c r="A17" s="132">
        <v>44209.678344907406</v>
      </c>
      <c r="B17" s="131" t="s">
        <v>2602</v>
      </c>
      <c r="C17" s="2"/>
      <c r="D17" s="252"/>
      <c r="E17" s="131" t="s">
        <v>50</v>
      </c>
      <c r="F17" s="131" t="s">
        <v>1826</v>
      </c>
      <c r="G17" s="131" t="s">
        <v>50</v>
      </c>
      <c r="H17" s="131" t="s">
        <v>1826</v>
      </c>
      <c r="I17" s="131" t="s">
        <v>9</v>
      </c>
      <c r="J17" s="131" t="s">
        <v>7</v>
      </c>
      <c r="K17" s="131"/>
      <c r="L17" s="131" t="s">
        <v>7</v>
      </c>
      <c r="M17" s="131"/>
      <c r="N17" s="131" t="s">
        <v>7</v>
      </c>
      <c r="O17" s="131"/>
      <c r="P17" s="131"/>
      <c r="Q17" s="131" t="s">
        <v>20</v>
      </c>
      <c r="R17" s="131" t="s">
        <v>40</v>
      </c>
      <c r="S17" s="131" t="s">
        <v>20</v>
      </c>
      <c r="T17" s="131" t="s">
        <v>20</v>
      </c>
      <c r="U17" s="131" t="s">
        <v>20</v>
      </c>
      <c r="V17" s="131" t="s">
        <v>80</v>
      </c>
      <c r="W17" s="131" t="s">
        <v>20</v>
      </c>
      <c r="X17" s="131" t="s">
        <v>20</v>
      </c>
      <c r="Y17" s="131" t="s">
        <v>20</v>
      </c>
      <c r="Z17" s="131" t="s">
        <v>133</v>
      </c>
      <c r="AA17" s="131" t="s">
        <v>9</v>
      </c>
      <c r="AB17" s="131" t="s">
        <v>2439</v>
      </c>
      <c r="AC17" s="131" t="s">
        <v>7</v>
      </c>
      <c r="AD17" s="131"/>
      <c r="AE17" s="131" t="s">
        <v>9</v>
      </c>
      <c r="AF17" s="131" t="s">
        <v>172</v>
      </c>
      <c r="AG17" s="131" t="s">
        <v>301</v>
      </c>
      <c r="AH17" s="131" t="s">
        <v>7</v>
      </c>
      <c r="AI17" s="131"/>
      <c r="AJ17" s="133">
        <v>0</v>
      </c>
      <c r="AK17" s="133">
        <v>0</v>
      </c>
      <c r="AL17" s="133">
        <v>6</v>
      </c>
      <c r="AM17" s="133">
        <v>25</v>
      </c>
      <c r="AN17" s="133">
        <v>6</v>
      </c>
      <c r="AO17" s="131">
        <v>30</v>
      </c>
      <c r="AP17" s="131">
        <v>240</v>
      </c>
      <c r="AQ17" s="133">
        <v>4</v>
      </c>
      <c r="AR17" s="133">
        <v>4</v>
      </c>
      <c r="AS17" s="133">
        <v>1</v>
      </c>
      <c r="AT17" s="133">
        <v>1</v>
      </c>
      <c r="AU17" s="133">
        <v>4</v>
      </c>
      <c r="AV17" s="133">
        <v>1</v>
      </c>
      <c r="AW17" s="133">
        <v>2</v>
      </c>
      <c r="AX17" s="133">
        <v>4</v>
      </c>
      <c r="AY17" s="133">
        <v>1</v>
      </c>
      <c r="AZ17" s="133">
        <v>4</v>
      </c>
      <c r="BA17" s="133">
        <v>4</v>
      </c>
      <c r="BB17" s="133">
        <v>1</v>
      </c>
      <c r="BC17" s="133">
        <v>1</v>
      </c>
      <c r="BD17" s="133">
        <v>1</v>
      </c>
      <c r="BE17" s="133">
        <v>4</v>
      </c>
      <c r="BF17" s="133">
        <v>4</v>
      </c>
      <c r="BG17" s="133">
        <v>1</v>
      </c>
      <c r="BH17" s="133">
        <v>1</v>
      </c>
      <c r="BI17" s="133">
        <v>4</v>
      </c>
      <c r="BJ17" s="133">
        <v>4</v>
      </c>
      <c r="BK17" s="133">
        <v>1</v>
      </c>
      <c r="BL17" s="133">
        <v>0</v>
      </c>
      <c r="BM17" s="133">
        <v>1</v>
      </c>
      <c r="BN17" s="133">
        <v>0</v>
      </c>
      <c r="BO17" s="133">
        <v>1</v>
      </c>
      <c r="BP17" s="133">
        <v>0</v>
      </c>
      <c r="BQ17" s="133">
        <v>0</v>
      </c>
      <c r="BR17" s="133">
        <v>0</v>
      </c>
      <c r="BS17" s="133">
        <v>2</v>
      </c>
      <c r="BT17" s="133">
        <v>0</v>
      </c>
      <c r="BU17" s="133">
        <v>0</v>
      </c>
      <c r="BV17" s="133">
        <v>0</v>
      </c>
      <c r="BW17" s="133">
        <v>2</v>
      </c>
      <c r="BX17" s="133">
        <v>0</v>
      </c>
      <c r="BY17" s="133">
        <v>0</v>
      </c>
      <c r="BZ17" s="133">
        <v>0</v>
      </c>
      <c r="CA17" s="133">
        <v>0</v>
      </c>
      <c r="CB17" s="133">
        <v>1</v>
      </c>
      <c r="CC17" s="133">
        <v>0</v>
      </c>
      <c r="CD17" s="133">
        <v>0</v>
      </c>
      <c r="CE17" s="133">
        <v>0</v>
      </c>
      <c r="CF17" s="133">
        <v>0</v>
      </c>
      <c r="CG17" s="133">
        <v>0</v>
      </c>
      <c r="CH17" s="133">
        <v>3</v>
      </c>
      <c r="CI17" s="133">
        <v>0</v>
      </c>
      <c r="CJ17" s="133">
        <v>0</v>
      </c>
      <c r="CK17" s="133">
        <v>0</v>
      </c>
      <c r="CL17" s="133">
        <v>0</v>
      </c>
      <c r="CM17" s="133">
        <v>1</v>
      </c>
      <c r="CN17" s="133">
        <v>0</v>
      </c>
      <c r="CO17" s="133">
        <v>0</v>
      </c>
      <c r="CP17" s="133">
        <v>2</v>
      </c>
      <c r="CQ17" s="133">
        <v>0</v>
      </c>
      <c r="CR17" s="133">
        <v>1</v>
      </c>
      <c r="CS17" s="133">
        <v>1</v>
      </c>
      <c r="CT17" s="133">
        <v>1</v>
      </c>
      <c r="CU17" s="133">
        <v>1</v>
      </c>
      <c r="CV17" s="133">
        <v>1</v>
      </c>
      <c r="CW17" s="133">
        <v>1</v>
      </c>
      <c r="CX17" s="133">
        <v>1</v>
      </c>
      <c r="CY17" s="133">
        <v>1</v>
      </c>
      <c r="CZ17" s="133">
        <v>1</v>
      </c>
      <c r="DA17" s="133">
        <v>2</v>
      </c>
      <c r="DB17" s="133">
        <v>1</v>
      </c>
      <c r="DC17" s="133">
        <v>1</v>
      </c>
      <c r="DD17" s="133">
        <v>1</v>
      </c>
      <c r="DE17" s="133">
        <v>1</v>
      </c>
      <c r="DF17" s="133">
        <v>1</v>
      </c>
      <c r="DG17" s="133">
        <v>4</v>
      </c>
      <c r="DH17" s="133">
        <v>1</v>
      </c>
      <c r="DI17" s="133">
        <v>1</v>
      </c>
      <c r="DJ17" s="133">
        <v>1</v>
      </c>
      <c r="DK17" s="133">
        <v>1</v>
      </c>
      <c r="DL17" s="133">
        <v>1</v>
      </c>
      <c r="DM17" s="133">
        <v>1</v>
      </c>
      <c r="DN17" s="133">
        <v>1</v>
      </c>
      <c r="DO17" s="133">
        <v>1</v>
      </c>
      <c r="DP17" s="131" t="s">
        <v>2440</v>
      </c>
      <c r="DQ17" s="133">
        <v>10</v>
      </c>
      <c r="DR17" s="135">
        <v>0.36805555555555558</v>
      </c>
      <c r="DS17" s="133">
        <v>9</v>
      </c>
      <c r="DT17" s="131" t="s">
        <v>26</v>
      </c>
      <c r="DU17" s="131" t="s">
        <v>103</v>
      </c>
      <c r="DV17" s="131" t="s">
        <v>103</v>
      </c>
      <c r="DW17" s="131" t="s">
        <v>26</v>
      </c>
      <c r="DX17" s="131" t="s">
        <v>26</v>
      </c>
      <c r="DY17" s="131" t="s">
        <v>26</v>
      </c>
      <c r="DZ17" s="131" t="s">
        <v>26</v>
      </c>
      <c r="EA17" s="131" t="s">
        <v>26</v>
      </c>
      <c r="EB17" s="131" t="s">
        <v>26</v>
      </c>
      <c r="EC17" s="131" t="s">
        <v>102</v>
      </c>
      <c r="ED17" s="131" t="s">
        <v>26</v>
      </c>
      <c r="EE17" s="131" t="s">
        <v>26</v>
      </c>
      <c r="EF17" s="131" t="s">
        <v>66</v>
      </c>
      <c r="EG17" s="131" t="s">
        <v>23</v>
      </c>
      <c r="EH17" s="133">
        <v>8</v>
      </c>
      <c r="EI17" s="131" t="s">
        <v>7</v>
      </c>
      <c r="EJ17" s="131" t="s">
        <v>9</v>
      </c>
      <c r="EK17" s="131" t="s">
        <v>2317</v>
      </c>
      <c r="EL17" s="131" t="s">
        <v>21</v>
      </c>
      <c r="EM17" s="131" t="s">
        <v>21</v>
      </c>
      <c r="EN17" s="133">
        <v>5</v>
      </c>
      <c r="EO17" s="133">
        <v>5</v>
      </c>
      <c r="EP17" s="133">
        <v>5</v>
      </c>
      <c r="EQ17" s="133">
        <v>1</v>
      </c>
      <c r="ER17" s="131" t="s">
        <v>18</v>
      </c>
      <c r="ES17" s="131" t="s">
        <v>19</v>
      </c>
      <c r="ET17" s="131" t="s">
        <v>20</v>
      </c>
      <c r="EU17" s="131" t="s">
        <v>20</v>
      </c>
      <c r="EV17" s="131" t="s">
        <v>20</v>
      </c>
      <c r="EW17" s="133">
        <v>3</v>
      </c>
      <c r="EX17" s="133">
        <v>2</v>
      </c>
      <c r="EY17" s="133">
        <v>3</v>
      </c>
      <c r="EZ17" s="133">
        <v>5</v>
      </c>
      <c r="FA17" s="131" t="s">
        <v>2441</v>
      </c>
      <c r="FB17" s="131" t="s">
        <v>14</v>
      </c>
      <c r="FC17" s="131" t="s">
        <v>9</v>
      </c>
      <c r="FD17" s="131" t="s">
        <v>94</v>
      </c>
      <c r="FE17" s="131" t="s">
        <v>94</v>
      </c>
      <c r="FF17" s="131" t="s">
        <v>7</v>
      </c>
      <c r="FG17" s="131" t="s">
        <v>7</v>
      </c>
      <c r="FH17" s="131" t="s">
        <v>7</v>
      </c>
      <c r="FI17" s="131" t="s">
        <v>232</v>
      </c>
      <c r="FJ17" s="131" t="s">
        <v>92</v>
      </c>
      <c r="FK17" s="131" t="s">
        <v>7</v>
      </c>
      <c r="FL17" s="131" t="s">
        <v>7</v>
      </c>
      <c r="FM17" s="131" t="s">
        <v>991</v>
      </c>
      <c r="FN17" s="131" t="s">
        <v>297</v>
      </c>
      <c r="FO17" s="131" t="s">
        <v>7</v>
      </c>
      <c r="FP17" s="131" t="s">
        <v>7</v>
      </c>
      <c r="FQ17" s="131" t="s">
        <v>9</v>
      </c>
      <c r="FR17" s="131"/>
      <c r="FS17" s="131" t="s">
        <v>7</v>
      </c>
      <c r="FT17" s="131" t="s">
        <v>9</v>
      </c>
      <c r="FU17" s="131" t="s">
        <v>2442</v>
      </c>
      <c r="FV17" s="131" t="s">
        <v>9</v>
      </c>
      <c r="FW17" s="131" t="s">
        <v>7</v>
      </c>
      <c r="FX17" s="131" t="s">
        <v>55</v>
      </c>
      <c r="FY17" s="131"/>
      <c r="FZ17" s="131"/>
      <c r="GA17" s="131"/>
      <c r="GB17" s="131"/>
      <c r="GC17" s="131"/>
      <c r="GD17" s="131"/>
      <c r="GE17" s="131"/>
      <c r="GF17" s="133">
        <v>1</v>
      </c>
      <c r="GG17" s="131" t="s">
        <v>5</v>
      </c>
      <c r="GH17" s="131"/>
      <c r="GI17" s="131"/>
      <c r="GJ17" s="131"/>
      <c r="GK17" s="131"/>
      <c r="GL17" s="131"/>
      <c r="GM17" s="131"/>
      <c r="GN17" s="131"/>
      <c r="GO17" s="131"/>
      <c r="GP17" s="131"/>
      <c r="GQ17" s="131"/>
      <c r="GR17" s="131"/>
      <c r="GS17" s="131"/>
      <c r="GT17" s="131"/>
      <c r="GU17" s="131"/>
      <c r="GV17" s="131"/>
      <c r="GW17" s="131" t="s">
        <v>54</v>
      </c>
      <c r="GX17" s="131"/>
      <c r="GY17" s="131"/>
      <c r="GZ17" s="131"/>
      <c r="HA17" s="131" t="s">
        <v>141</v>
      </c>
      <c r="HB17" s="131"/>
      <c r="HC17" s="131" t="s">
        <v>293</v>
      </c>
      <c r="HD17" s="131" t="s">
        <v>486</v>
      </c>
      <c r="HE17" s="131" t="s">
        <v>1</v>
      </c>
      <c r="HF17" s="131"/>
      <c r="HG17" s="131"/>
      <c r="HH17" s="131"/>
      <c r="HI17" s="131"/>
      <c r="HJ17" s="131"/>
      <c r="HK17" s="131"/>
      <c r="HL17" s="131"/>
      <c r="HM17">
        <f t="shared" si="0"/>
        <v>24</v>
      </c>
      <c r="HN17">
        <f t="shared" si="1"/>
        <v>2</v>
      </c>
      <c r="HO17">
        <f t="shared" si="2"/>
        <v>11</v>
      </c>
      <c r="HP17" s="1">
        <f t="shared" si="3"/>
        <v>0</v>
      </c>
      <c r="HQ17" s="1">
        <f t="shared" si="4"/>
        <v>1</v>
      </c>
      <c r="HR17" s="1">
        <f t="shared" si="5"/>
        <v>0</v>
      </c>
      <c r="HS17" s="1">
        <f t="shared" si="6"/>
        <v>4</v>
      </c>
      <c r="HT17" s="1">
        <f t="shared" si="7"/>
        <v>21</v>
      </c>
      <c r="HU17" s="1">
        <f t="shared" si="8"/>
        <v>1050</v>
      </c>
      <c r="HV17">
        <v>0</v>
      </c>
      <c r="HW17">
        <v>0</v>
      </c>
      <c r="HX17">
        <v>0</v>
      </c>
      <c r="HY17">
        <v>0</v>
      </c>
      <c r="HZ17">
        <v>1</v>
      </c>
      <c r="IA17">
        <v>0</v>
      </c>
      <c r="IB17">
        <v>0</v>
      </c>
      <c r="IC17">
        <v>1</v>
      </c>
    </row>
    <row r="18" spans="1:237" ht="15" thickBot="1" x14ac:dyDescent="0.4">
      <c r="A18" s="132">
        <v>44193.833958333336</v>
      </c>
      <c r="B18" s="131" t="s">
        <v>2606</v>
      </c>
      <c r="C18" s="2"/>
      <c r="D18" s="131"/>
      <c r="E18" s="131" t="s">
        <v>1831</v>
      </c>
      <c r="F18" s="131" t="s">
        <v>1824</v>
      </c>
      <c r="G18" s="131" t="s">
        <v>1831</v>
      </c>
      <c r="H18" s="131" t="s">
        <v>1824</v>
      </c>
      <c r="I18" s="131" t="s">
        <v>9</v>
      </c>
      <c r="J18" s="131" t="s">
        <v>9</v>
      </c>
      <c r="K18" s="131" t="s">
        <v>2380</v>
      </c>
      <c r="L18" s="131" t="s">
        <v>7</v>
      </c>
      <c r="M18" s="131"/>
      <c r="N18" s="131" t="s">
        <v>9</v>
      </c>
      <c r="O18" s="131" t="s">
        <v>2381</v>
      </c>
      <c r="P18" s="131" t="s">
        <v>2382</v>
      </c>
      <c r="Q18" s="131" t="s">
        <v>20</v>
      </c>
      <c r="R18" s="131" t="s">
        <v>40</v>
      </c>
      <c r="S18" s="131" t="s">
        <v>20</v>
      </c>
      <c r="T18" s="131" t="s">
        <v>20</v>
      </c>
      <c r="U18" s="131" t="s">
        <v>20</v>
      </c>
      <c r="V18" s="131" t="s">
        <v>80</v>
      </c>
      <c r="W18" s="131" t="s">
        <v>20</v>
      </c>
      <c r="X18" s="133">
        <v>2</v>
      </c>
      <c r="Y18" s="131" t="s">
        <v>20</v>
      </c>
      <c r="Z18" s="131" t="s">
        <v>38</v>
      </c>
      <c r="AA18" s="131" t="s">
        <v>7</v>
      </c>
      <c r="AB18" s="131"/>
      <c r="AC18" s="131" t="s">
        <v>9</v>
      </c>
      <c r="AD18" s="131" t="s">
        <v>1416</v>
      </c>
      <c r="AE18" s="131" t="s">
        <v>9</v>
      </c>
      <c r="AF18" s="131" t="s">
        <v>112</v>
      </c>
      <c r="AG18" s="131" t="s">
        <v>2383</v>
      </c>
      <c r="AH18" s="131" t="s">
        <v>9</v>
      </c>
      <c r="AI18" s="131" t="s">
        <v>2384</v>
      </c>
      <c r="AJ18" s="133">
        <v>0</v>
      </c>
      <c r="AK18" s="131">
        <v>0</v>
      </c>
      <c r="AL18" s="133">
        <v>2</v>
      </c>
      <c r="AM18" s="133">
        <v>90</v>
      </c>
      <c r="AN18" s="133">
        <v>7</v>
      </c>
      <c r="AO18" s="131">
        <v>45</v>
      </c>
      <c r="AP18" s="133">
        <v>480</v>
      </c>
      <c r="AQ18" s="133">
        <v>4</v>
      </c>
      <c r="AR18" s="133">
        <v>4</v>
      </c>
      <c r="AS18" s="133">
        <v>2</v>
      </c>
      <c r="AT18" s="133">
        <v>2</v>
      </c>
      <c r="AU18" s="133">
        <v>3</v>
      </c>
      <c r="AV18" s="133">
        <v>1</v>
      </c>
      <c r="AW18" s="133">
        <v>2</v>
      </c>
      <c r="AX18" s="133">
        <v>3</v>
      </c>
      <c r="AY18" s="133">
        <v>2</v>
      </c>
      <c r="AZ18" s="133">
        <v>4</v>
      </c>
      <c r="BA18" s="133">
        <v>3</v>
      </c>
      <c r="BB18" s="133">
        <v>1</v>
      </c>
      <c r="BC18" s="133">
        <v>1</v>
      </c>
      <c r="BD18" s="133">
        <v>2</v>
      </c>
      <c r="BE18" s="133">
        <v>3</v>
      </c>
      <c r="BF18" s="133">
        <v>3</v>
      </c>
      <c r="BG18" s="133">
        <v>2</v>
      </c>
      <c r="BH18" s="133">
        <v>1</v>
      </c>
      <c r="BI18" s="133">
        <v>4</v>
      </c>
      <c r="BJ18" s="133">
        <v>4</v>
      </c>
      <c r="BK18" s="133">
        <v>1</v>
      </c>
      <c r="BL18" s="133">
        <v>0</v>
      </c>
      <c r="BM18" s="133">
        <v>1</v>
      </c>
      <c r="BN18" s="133">
        <v>0</v>
      </c>
      <c r="BO18" s="133">
        <v>3</v>
      </c>
      <c r="BP18" s="133">
        <v>0</v>
      </c>
      <c r="BQ18" s="133">
        <v>0</v>
      </c>
      <c r="BR18" s="133">
        <v>0</v>
      </c>
      <c r="BS18" s="133">
        <v>3</v>
      </c>
      <c r="BT18" s="133">
        <v>0</v>
      </c>
      <c r="BU18" s="133">
        <v>0</v>
      </c>
      <c r="BV18" s="133">
        <v>0</v>
      </c>
      <c r="BW18" s="133">
        <v>3</v>
      </c>
      <c r="BX18" s="133">
        <v>0</v>
      </c>
      <c r="BY18" s="133">
        <v>0</v>
      </c>
      <c r="BZ18" s="133">
        <v>1</v>
      </c>
      <c r="CA18" s="133">
        <v>1</v>
      </c>
      <c r="CB18" s="133">
        <v>1</v>
      </c>
      <c r="CC18" s="133">
        <v>1</v>
      </c>
      <c r="CD18" s="133">
        <v>1</v>
      </c>
      <c r="CE18" s="133">
        <v>0</v>
      </c>
      <c r="CF18" s="133">
        <v>0</v>
      </c>
      <c r="CG18" s="133">
        <v>0</v>
      </c>
      <c r="CH18" s="133">
        <v>3</v>
      </c>
      <c r="CI18" s="133">
        <v>0</v>
      </c>
      <c r="CJ18" s="133">
        <v>0</v>
      </c>
      <c r="CK18" s="133">
        <v>0</v>
      </c>
      <c r="CL18" s="133">
        <v>0</v>
      </c>
      <c r="CM18" s="133">
        <v>1</v>
      </c>
      <c r="CN18" s="133">
        <v>0</v>
      </c>
      <c r="CO18" s="133">
        <v>0</v>
      </c>
      <c r="CP18" s="133">
        <v>3</v>
      </c>
      <c r="CQ18" s="133">
        <v>0</v>
      </c>
      <c r="CR18" s="133">
        <v>0</v>
      </c>
      <c r="CS18" s="133">
        <v>2</v>
      </c>
      <c r="CT18" s="133">
        <v>1</v>
      </c>
      <c r="CU18" s="133">
        <v>1</v>
      </c>
      <c r="CV18" s="133">
        <v>2</v>
      </c>
      <c r="CW18" s="133">
        <v>1</v>
      </c>
      <c r="CX18" s="133">
        <v>1</v>
      </c>
      <c r="CY18" s="133">
        <v>1</v>
      </c>
      <c r="CZ18" s="133">
        <v>2</v>
      </c>
      <c r="DA18" s="133">
        <v>1</v>
      </c>
      <c r="DB18" s="133">
        <v>1</v>
      </c>
      <c r="DC18" s="133">
        <v>1</v>
      </c>
      <c r="DD18" s="133">
        <v>1</v>
      </c>
      <c r="DE18" s="133">
        <v>1</v>
      </c>
      <c r="DF18" s="133">
        <v>1</v>
      </c>
      <c r="DG18" s="133">
        <v>1</v>
      </c>
      <c r="DH18" s="133">
        <v>1</v>
      </c>
      <c r="DI18" s="133">
        <v>1</v>
      </c>
      <c r="DJ18" s="133">
        <v>1</v>
      </c>
      <c r="DK18" s="133">
        <v>1</v>
      </c>
      <c r="DL18" s="133">
        <v>1</v>
      </c>
      <c r="DM18" s="133">
        <v>1</v>
      </c>
      <c r="DN18" s="133">
        <v>1</v>
      </c>
      <c r="DO18" s="133">
        <v>1</v>
      </c>
      <c r="DP18" s="131" t="s">
        <v>740</v>
      </c>
      <c r="DQ18" s="133">
        <v>4</v>
      </c>
      <c r="DR18" s="131" t="s">
        <v>739</v>
      </c>
      <c r="DS18" s="133">
        <v>6.5</v>
      </c>
      <c r="DT18" s="131" t="s">
        <v>26</v>
      </c>
      <c r="DU18" s="131" t="s">
        <v>103</v>
      </c>
      <c r="DV18" s="131" t="s">
        <v>103</v>
      </c>
      <c r="DW18" s="131" t="s">
        <v>26</v>
      </c>
      <c r="DX18" s="131" t="s">
        <v>103</v>
      </c>
      <c r="DY18" s="131" t="s">
        <v>26</v>
      </c>
      <c r="DZ18" s="131" t="s">
        <v>26</v>
      </c>
      <c r="EA18" s="131" t="s">
        <v>26</v>
      </c>
      <c r="EB18" s="131" t="s">
        <v>26</v>
      </c>
      <c r="EC18" s="131" t="s">
        <v>7</v>
      </c>
      <c r="ED18" s="131" t="s">
        <v>26</v>
      </c>
      <c r="EE18" s="131" t="s">
        <v>26</v>
      </c>
      <c r="EF18" s="131" t="s">
        <v>24</v>
      </c>
      <c r="EG18" s="131" t="s">
        <v>23</v>
      </c>
      <c r="EH18" s="133">
        <v>30</v>
      </c>
      <c r="EI18" s="131" t="s">
        <v>9</v>
      </c>
      <c r="EJ18" s="131" t="s">
        <v>7</v>
      </c>
      <c r="EK18" s="131" t="s">
        <v>7</v>
      </c>
      <c r="EL18" s="131" t="s">
        <v>96</v>
      </c>
      <c r="EM18" s="131" t="s">
        <v>96</v>
      </c>
      <c r="EN18" s="133">
        <v>5</v>
      </c>
      <c r="EO18" s="133">
        <v>3</v>
      </c>
      <c r="EP18" s="133">
        <v>3</v>
      </c>
      <c r="EQ18" s="133">
        <v>1</v>
      </c>
      <c r="ER18" s="131" t="s">
        <v>1346</v>
      </c>
      <c r="ES18" s="131" t="s">
        <v>16</v>
      </c>
      <c r="ET18" s="131" t="s">
        <v>18</v>
      </c>
      <c r="EU18" s="131" t="s">
        <v>19</v>
      </c>
      <c r="EV18" s="131" t="s">
        <v>20</v>
      </c>
      <c r="EW18" s="133">
        <v>1</v>
      </c>
      <c r="EX18" s="133">
        <v>3</v>
      </c>
      <c r="EY18" s="133">
        <v>3</v>
      </c>
      <c r="EZ18" s="133">
        <v>5</v>
      </c>
      <c r="FA18" s="131" t="s">
        <v>2385</v>
      </c>
      <c r="FB18" s="131" t="s">
        <v>14</v>
      </c>
      <c r="FC18" s="131" t="s">
        <v>7</v>
      </c>
      <c r="FD18" s="131" t="s">
        <v>14</v>
      </c>
      <c r="FE18" s="131" t="s">
        <v>94</v>
      </c>
      <c r="FF18" s="131" t="s">
        <v>7</v>
      </c>
      <c r="FG18" s="131" t="s">
        <v>7</v>
      </c>
      <c r="FH18" s="131" t="s">
        <v>7</v>
      </c>
      <c r="FI18" s="131" t="s">
        <v>12</v>
      </c>
      <c r="FJ18" s="131" t="s">
        <v>11</v>
      </c>
      <c r="FK18" s="131" t="s">
        <v>7</v>
      </c>
      <c r="FL18" s="131" t="s">
        <v>7</v>
      </c>
      <c r="FM18" s="131"/>
      <c r="FN18" s="131" t="s">
        <v>2386</v>
      </c>
      <c r="FO18" s="131" t="s">
        <v>7</v>
      </c>
      <c r="FP18" s="131" t="s">
        <v>7</v>
      </c>
      <c r="FQ18" s="131" t="s">
        <v>9</v>
      </c>
      <c r="FR18" s="131" t="s">
        <v>8</v>
      </c>
      <c r="FS18" s="131" t="s">
        <v>7</v>
      </c>
      <c r="FT18" s="131" t="s">
        <v>7</v>
      </c>
      <c r="FU18" s="131"/>
      <c r="FV18" s="131"/>
      <c r="FW18" s="131"/>
      <c r="FX18" s="131" t="s">
        <v>249</v>
      </c>
      <c r="FY18" s="131"/>
      <c r="FZ18" s="133">
        <v>8</v>
      </c>
      <c r="GA18" s="131"/>
      <c r="GB18" s="131"/>
      <c r="GC18" s="131"/>
      <c r="GD18" s="131"/>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t="s">
        <v>141</v>
      </c>
      <c r="HB18" s="131"/>
      <c r="HC18" s="131" t="s">
        <v>293</v>
      </c>
      <c r="HD18" s="131" t="s">
        <v>486</v>
      </c>
      <c r="HE18" s="131" t="s">
        <v>1</v>
      </c>
      <c r="HF18" s="131"/>
      <c r="HG18" s="131"/>
      <c r="HH18" s="131"/>
      <c r="HI18" s="131"/>
      <c r="HJ18" s="131"/>
      <c r="HK18" s="131"/>
      <c r="HL18" s="131"/>
      <c r="HM18">
        <f t="shared" si="0"/>
        <v>22</v>
      </c>
      <c r="HN18">
        <f t="shared" si="1"/>
        <v>2</v>
      </c>
      <c r="HO18">
        <f t="shared" si="2"/>
        <v>17</v>
      </c>
      <c r="HP18" s="1">
        <f t="shared" si="3"/>
        <v>1</v>
      </c>
      <c r="HQ18" s="1">
        <f t="shared" si="4"/>
        <v>2</v>
      </c>
      <c r="HR18" s="1">
        <f t="shared" si="5"/>
        <v>1</v>
      </c>
      <c r="HS18" s="1">
        <f t="shared" si="6"/>
        <v>4</v>
      </c>
      <c r="HT18" s="1">
        <f t="shared" si="7"/>
        <v>31</v>
      </c>
      <c r="HU18" s="1">
        <f t="shared" si="8"/>
        <v>1507.5</v>
      </c>
      <c r="HV18">
        <v>0</v>
      </c>
      <c r="HW18">
        <v>0</v>
      </c>
      <c r="HX18">
        <v>1</v>
      </c>
      <c r="HY18">
        <v>1</v>
      </c>
      <c r="HZ18">
        <v>1</v>
      </c>
      <c r="IA18">
        <v>0</v>
      </c>
      <c r="IB18">
        <v>1</v>
      </c>
      <c r="IC18">
        <v>4</v>
      </c>
    </row>
    <row r="19" spans="1:237" ht="15" thickBot="1" x14ac:dyDescent="0.4">
      <c r="A19" s="132">
        <v>44200.522870370369</v>
      </c>
      <c r="B19" s="131" t="s">
        <v>2611</v>
      </c>
      <c r="C19" s="2"/>
      <c r="D19" s="251"/>
      <c r="E19" s="131" t="s">
        <v>1831</v>
      </c>
      <c r="F19" s="131" t="s">
        <v>1824</v>
      </c>
      <c r="G19" s="131" t="s">
        <v>1831</v>
      </c>
      <c r="H19" s="131" t="s">
        <v>1824</v>
      </c>
      <c r="I19" s="131" t="s">
        <v>9</v>
      </c>
      <c r="J19" s="131" t="s">
        <v>7</v>
      </c>
      <c r="K19" s="131"/>
      <c r="L19" s="131" t="s">
        <v>7</v>
      </c>
      <c r="M19" s="131"/>
      <c r="N19" s="131" t="s">
        <v>7</v>
      </c>
      <c r="O19" s="131"/>
      <c r="P19" s="131"/>
      <c r="Q19" s="131" t="s">
        <v>20</v>
      </c>
      <c r="R19" s="131" t="s">
        <v>40</v>
      </c>
      <c r="S19" s="133">
        <v>1</v>
      </c>
      <c r="T19" s="131" t="s">
        <v>20</v>
      </c>
      <c r="U19" s="133">
        <v>1</v>
      </c>
      <c r="V19" s="131" t="s">
        <v>80</v>
      </c>
      <c r="W19" s="131" t="s">
        <v>20</v>
      </c>
      <c r="X19" s="131" t="s">
        <v>20</v>
      </c>
      <c r="Y19" s="131" t="s">
        <v>20</v>
      </c>
      <c r="Z19" s="131" t="s">
        <v>133</v>
      </c>
      <c r="AA19" s="131" t="s">
        <v>9</v>
      </c>
      <c r="AB19" s="131" t="s">
        <v>2425</v>
      </c>
      <c r="AC19" s="131" t="s">
        <v>7</v>
      </c>
      <c r="AD19" s="131"/>
      <c r="AE19" s="131" t="s">
        <v>7</v>
      </c>
      <c r="AF19" s="131" t="s">
        <v>20</v>
      </c>
      <c r="AG19" s="131" t="s">
        <v>34</v>
      </c>
      <c r="AH19" s="131" t="s">
        <v>9</v>
      </c>
      <c r="AI19" s="131" t="s">
        <v>2426</v>
      </c>
      <c r="AJ19" s="133">
        <v>1</v>
      </c>
      <c r="AK19" s="131">
        <v>30</v>
      </c>
      <c r="AL19" s="133">
        <v>0</v>
      </c>
      <c r="AM19" s="133">
        <v>0</v>
      </c>
      <c r="AN19" s="133">
        <v>2</v>
      </c>
      <c r="AO19" s="131">
        <v>180</v>
      </c>
      <c r="AP19" s="131">
        <v>420</v>
      </c>
      <c r="AQ19" s="133">
        <v>4</v>
      </c>
      <c r="AR19" s="133">
        <v>4</v>
      </c>
      <c r="AS19" s="133">
        <v>1</v>
      </c>
      <c r="AT19" s="133">
        <v>1</v>
      </c>
      <c r="AU19" s="133">
        <v>4</v>
      </c>
      <c r="AV19" s="133">
        <v>1</v>
      </c>
      <c r="AW19" s="133">
        <v>1</v>
      </c>
      <c r="AX19" s="133">
        <v>4</v>
      </c>
      <c r="AY19" s="133">
        <v>1</v>
      </c>
      <c r="AZ19" s="133">
        <v>4</v>
      </c>
      <c r="BA19" s="133">
        <v>3</v>
      </c>
      <c r="BB19" s="133">
        <v>1</v>
      </c>
      <c r="BC19" s="133">
        <v>1</v>
      </c>
      <c r="BD19" s="133">
        <v>1</v>
      </c>
      <c r="BE19" s="133">
        <v>4</v>
      </c>
      <c r="BF19" s="133">
        <v>4</v>
      </c>
      <c r="BG19" s="133">
        <v>1</v>
      </c>
      <c r="BH19" s="133">
        <v>1</v>
      </c>
      <c r="BI19" s="133">
        <v>4</v>
      </c>
      <c r="BJ19" s="133">
        <v>4</v>
      </c>
      <c r="BK19" s="133">
        <v>0</v>
      </c>
      <c r="BL19" s="133">
        <v>0</v>
      </c>
      <c r="BM19" s="133">
        <v>0</v>
      </c>
      <c r="BN19" s="133">
        <v>0</v>
      </c>
      <c r="BO19" s="133">
        <v>3</v>
      </c>
      <c r="BP19" s="133">
        <v>0</v>
      </c>
      <c r="BQ19" s="133">
        <v>0</v>
      </c>
      <c r="BR19" s="133">
        <v>0</v>
      </c>
      <c r="BS19" s="133">
        <v>3</v>
      </c>
      <c r="BT19" s="133">
        <v>0</v>
      </c>
      <c r="BU19" s="133">
        <v>0</v>
      </c>
      <c r="BV19" s="133">
        <v>0</v>
      </c>
      <c r="BW19" s="133">
        <v>3</v>
      </c>
      <c r="BX19" s="133">
        <v>0</v>
      </c>
      <c r="BY19" s="133">
        <v>0</v>
      </c>
      <c r="BZ19" s="133">
        <v>0</v>
      </c>
      <c r="CA19" s="133">
        <v>0</v>
      </c>
      <c r="CB19" s="133">
        <v>0</v>
      </c>
      <c r="CC19" s="133">
        <v>0</v>
      </c>
      <c r="CD19" s="133">
        <v>0</v>
      </c>
      <c r="CE19" s="133">
        <v>0</v>
      </c>
      <c r="CF19" s="133">
        <v>0</v>
      </c>
      <c r="CG19" s="133">
        <v>0</v>
      </c>
      <c r="CH19" s="133">
        <v>3</v>
      </c>
      <c r="CI19" s="133">
        <v>0</v>
      </c>
      <c r="CJ19" s="133">
        <v>0</v>
      </c>
      <c r="CK19" s="133">
        <v>0</v>
      </c>
      <c r="CL19" s="133">
        <v>0</v>
      </c>
      <c r="CM19" s="133">
        <v>0</v>
      </c>
      <c r="CN19" s="133">
        <v>0</v>
      </c>
      <c r="CO19" s="133">
        <v>0</v>
      </c>
      <c r="CP19" s="133">
        <v>2</v>
      </c>
      <c r="CQ19" s="133">
        <v>0</v>
      </c>
      <c r="CR19" s="133">
        <v>0</v>
      </c>
      <c r="CS19" s="133">
        <v>2</v>
      </c>
      <c r="CT19" s="133">
        <v>1</v>
      </c>
      <c r="CU19" s="133">
        <v>0</v>
      </c>
      <c r="CV19" s="133">
        <v>1</v>
      </c>
      <c r="CW19" s="133">
        <v>1</v>
      </c>
      <c r="CX19" s="133">
        <v>1</v>
      </c>
      <c r="CY19" s="133">
        <v>1</v>
      </c>
      <c r="CZ19" s="133">
        <v>1</v>
      </c>
      <c r="DA19" s="133">
        <v>1</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5">
        <v>0.97916666666666663</v>
      </c>
      <c r="DQ19" s="131" t="s">
        <v>571</v>
      </c>
      <c r="DR19" s="131" t="s">
        <v>464</v>
      </c>
      <c r="DS19" s="133">
        <v>7</v>
      </c>
      <c r="DT19" s="131" t="s">
        <v>26</v>
      </c>
      <c r="DU19" s="131" t="s">
        <v>26</v>
      </c>
      <c r="DV19" s="131" t="s">
        <v>26</v>
      </c>
      <c r="DW19" s="131" t="s">
        <v>26</v>
      </c>
      <c r="DX19" s="131" t="s">
        <v>26</v>
      </c>
      <c r="DY19" s="131" t="s">
        <v>26</v>
      </c>
      <c r="DZ19" s="131" t="s">
        <v>26</v>
      </c>
      <c r="EA19" s="131" t="s">
        <v>26</v>
      </c>
      <c r="EB19" s="131" t="s">
        <v>26</v>
      </c>
      <c r="EC19" s="131" t="s">
        <v>1505</v>
      </c>
      <c r="ED19" s="131" t="s">
        <v>26</v>
      </c>
      <c r="EE19" s="131" t="s">
        <v>26</v>
      </c>
      <c r="EF19" s="131" t="s">
        <v>66</v>
      </c>
      <c r="EG19" s="131" t="s">
        <v>23</v>
      </c>
      <c r="EH19" s="133">
        <v>30</v>
      </c>
      <c r="EI19" s="131" t="s">
        <v>7</v>
      </c>
      <c r="EJ19" s="131" t="s">
        <v>7</v>
      </c>
      <c r="EK19" s="131"/>
      <c r="EL19" s="131" t="s">
        <v>96</v>
      </c>
      <c r="EM19" s="131" t="s">
        <v>96</v>
      </c>
      <c r="EN19" s="133">
        <v>4</v>
      </c>
      <c r="EO19" s="133">
        <v>4</v>
      </c>
      <c r="EP19" s="133">
        <v>4</v>
      </c>
      <c r="EQ19" s="133">
        <v>1</v>
      </c>
      <c r="ER19" s="131" t="s">
        <v>19</v>
      </c>
      <c r="ES19" s="131" t="s">
        <v>1346</v>
      </c>
      <c r="ET19" s="131" t="s">
        <v>18</v>
      </c>
      <c r="EU19" s="131" t="s">
        <v>16</v>
      </c>
      <c r="EV19" s="131" t="s">
        <v>20</v>
      </c>
      <c r="EW19" s="133">
        <v>3</v>
      </c>
      <c r="EX19" s="133">
        <v>2</v>
      </c>
      <c r="EY19" s="133">
        <v>1</v>
      </c>
      <c r="EZ19" s="133">
        <v>4</v>
      </c>
      <c r="FA19" s="131" t="s">
        <v>2427</v>
      </c>
      <c r="FB19" s="131" t="s">
        <v>14</v>
      </c>
      <c r="FC19" s="131" t="s">
        <v>9</v>
      </c>
      <c r="FD19" s="131" t="s">
        <v>14</v>
      </c>
      <c r="FE19" s="131" t="s">
        <v>14</v>
      </c>
      <c r="FF19" s="131" t="s">
        <v>7</v>
      </c>
      <c r="FG19" s="131" t="s">
        <v>7</v>
      </c>
      <c r="FH19" s="131" t="s">
        <v>7</v>
      </c>
      <c r="FI19" s="131" t="s">
        <v>12</v>
      </c>
      <c r="FJ19" s="131" t="s">
        <v>57</v>
      </c>
      <c r="FK19" s="131" t="s">
        <v>9</v>
      </c>
      <c r="FL19" s="131" t="s">
        <v>7</v>
      </c>
      <c r="FM19" s="133">
        <v>0</v>
      </c>
      <c r="FN19" s="131" t="s">
        <v>857</v>
      </c>
      <c r="FO19" s="131" t="s">
        <v>7</v>
      </c>
      <c r="FP19" s="131" t="s">
        <v>7</v>
      </c>
      <c r="FQ19" s="131" t="s">
        <v>9</v>
      </c>
      <c r="FR19" s="131"/>
      <c r="FS19" s="131" t="s">
        <v>7</v>
      </c>
      <c r="FT19" s="131" t="s">
        <v>7</v>
      </c>
      <c r="FU19" s="131"/>
      <c r="FV19" s="131"/>
      <c r="FW19" s="131" t="s">
        <v>7</v>
      </c>
      <c r="FX19" s="131" t="s">
        <v>185</v>
      </c>
      <c r="FY19" s="131"/>
      <c r="FZ19" s="131"/>
      <c r="GA19" s="131"/>
      <c r="GB19" s="131"/>
      <c r="GC19" s="131"/>
      <c r="GD19" s="131"/>
      <c r="GE19" s="133">
        <v>9</v>
      </c>
      <c r="GF19" s="131"/>
      <c r="GG19" s="131" t="s">
        <v>5</v>
      </c>
      <c r="GH19" s="131"/>
      <c r="GI19" s="131"/>
      <c r="GJ19" s="131"/>
      <c r="GK19" s="131"/>
      <c r="GL19" s="131"/>
      <c r="GM19" s="131"/>
      <c r="GN19" s="131"/>
      <c r="GO19" s="131"/>
      <c r="GP19" s="131"/>
      <c r="GQ19" s="131"/>
      <c r="GR19" s="131"/>
      <c r="GS19" s="131"/>
      <c r="GT19" s="131"/>
      <c r="GU19" s="131"/>
      <c r="GV19" s="131"/>
      <c r="GW19" s="131" t="s">
        <v>54</v>
      </c>
      <c r="GX19" s="131"/>
      <c r="GY19" s="131"/>
      <c r="GZ19" s="131"/>
      <c r="HA19" s="131" t="s">
        <v>141</v>
      </c>
      <c r="HB19" s="131" t="s">
        <v>1</v>
      </c>
      <c r="HC19" s="131" t="s">
        <v>1</v>
      </c>
      <c r="HD19" s="131"/>
      <c r="HE19" s="131" t="s">
        <v>1</v>
      </c>
      <c r="HF19" s="131"/>
      <c r="HG19" s="131"/>
      <c r="HH19" s="131"/>
      <c r="HI19" s="131"/>
      <c r="HJ19" s="131"/>
      <c r="HK19" s="131"/>
      <c r="HL19" s="131"/>
      <c r="HM19">
        <f t="shared" si="0"/>
        <v>20</v>
      </c>
      <c r="HN19">
        <f t="shared" si="1"/>
        <v>1</v>
      </c>
      <c r="HO19">
        <f t="shared" si="2"/>
        <v>16</v>
      </c>
      <c r="HP19" s="1">
        <f t="shared" si="3"/>
        <v>0</v>
      </c>
      <c r="HQ19" s="1">
        <f t="shared" si="4"/>
        <v>0</v>
      </c>
      <c r="HR19" s="1">
        <f t="shared" si="5"/>
        <v>0</v>
      </c>
      <c r="HS19" s="1">
        <f t="shared" si="6"/>
        <v>0</v>
      </c>
      <c r="HT19" s="1">
        <f t="shared" si="7"/>
        <v>21</v>
      </c>
      <c r="HU19" s="1">
        <f t="shared" si="8"/>
        <v>1140</v>
      </c>
      <c r="HV19">
        <v>0</v>
      </c>
      <c r="HW19">
        <v>0</v>
      </c>
      <c r="HX19">
        <v>1</v>
      </c>
      <c r="HY19">
        <v>0</v>
      </c>
      <c r="HZ19">
        <v>0</v>
      </c>
      <c r="IA19">
        <v>0</v>
      </c>
      <c r="IB19">
        <v>0</v>
      </c>
      <c r="IC19">
        <v>1</v>
      </c>
    </row>
    <row r="20" spans="1:237" ht="15" thickBot="1" x14ac:dyDescent="0.4">
      <c r="A20" s="132">
        <v>44196.494525462964</v>
      </c>
      <c r="B20" s="131" t="s">
        <v>2612</v>
      </c>
      <c r="C20" s="2"/>
      <c r="D20" s="131"/>
      <c r="E20" s="131" t="s">
        <v>1831</v>
      </c>
      <c r="F20" s="131" t="s">
        <v>1824</v>
      </c>
      <c r="G20" s="131" t="s">
        <v>1831</v>
      </c>
      <c r="H20" s="131" t="s">
        <v>1824</v>
      </c>
      <c r="I20" s="131" t="s">
        <v>9</v>
      </c>
      <c r="J20" s="131" t="s">
        <v>7</v>
      </c>
      <c r="K20" s="131"/>
      <c r="L20" s="131" t="s">
        <v>7</v>
      </c>
      <c r="M20" s="131"/>
      <c r="N20" s="131" t="s">
        <v>7</v>
      </c>
      <c r="O20" s="131"/>
      <c r="P20" s="131"/>
      <c r="Q20" s="131" t="s">
        <v>20</v>
      </c>
      <c r="R20" s="131" t="s">
        <v>40</v>
      </c>
      <c r="S20" s="131" t="s">
        <v>20</v>
      </c>
      <c r="T20" s="131" t="s">
        <v>20</v>
      </c>
      <c r="U20" s="131" t="s">
        <v>20</v>
      </c>
      <c r="V20" s="131" t="s">
        <v>80</v>
      </c>
      <c r="W20" s="131"/>
      <c r="X20" s="131" t="s">
        <v>20</v>
      </c>
      <c r="Y20" s="131" t="s">
        <v>79</v>
      </c>
      <c r="Z20" s="131" t="s">
        <v>115</v>
      </c>
      <c r="AA20" s="131" t="s">
        <v>9</v>
      </c>
      <c r="AB20" s="131" t="s">
        <v>2391</v>
      </c>
      <c r="AC20" s="131" t="s">
        <v>9</v>
      </c>
      <c r="AD20" s="131" t="s">
        <v>2392</v>
      </c>
      <c r="AE20" s="131" t="s">
        <v>7</v>
      </c>
      <c r="AF20" s="131" t="s">
        <v>20</v>
      </c>
      <c r="AG20" s="131" t="s">
        <v>2393</v>
      </c>
      <c r="AH20" s="131" t="s">
        <v>9</v>
      </c>
      <c r="AI20" s="131" t="s">
        <v>2394</v>
      </c>
      <c r="AJ20" s="133">
        <v>0</v>
      </c>
      <c r="AK20" s="133">
        <v>0</v>
      </c>
      <c r="AL20" s="133">
        <v>0</v>
      </c>
      <c r="AM20" s="133">
        <v>0</v>
      </c>
      <c r="AN20" s="133">
        <v>0</v>
      </c>
      <c r="AO20" s="133">
        <v>0</v>
      </c>
      <c r="AP20" s="133">
        <v>0</v>
      </c>
      <c r="AQ20" s="133">
        <v>4</v>
      </c>
      <c r="AR20" s="133">
        <v>3</v>
      </c>
      <c r="AS20" s="133">
        <v>3</v>
      </c>
      <c r="AT20" s="133">
        <v>3</v>
      </c>
      <c r="AU20" s="133">
        <v>4</v>
      </c>
      <c r="AV20" s="133">
        <v>2</v>
      </c>
      <c r="AW20" s="133">
        <v>4</v>
      </c>
      <c r="AX20" s="133">
        <v>3</v>
      </c>
      <c r="AY20" s="133">
        <v>3</v>
      </c>
      <c r="AZ20" s="133">
        <v>3</v>
      </c>
      <c r="BA20" s="133">
        <v>1</v>
      </c>
      <c r="BB20" s="133">
        <v>1</v>
      </c>
      <c r="BC20" s="133">
        <v>1</v>
      </c>
      <c r="BD20" s="133">
        <v>1</v>
      </c>
      <c r="BE20" s="133">
        <v>4</v>
      </c>
      <c r="BF20" s="133">
        <v>3</v>
      </c>
      <c r="BG20" s="133">
        <v>3</v>
      </c>
      <c r="BH20" s="133">
        <v>1</v>
      </c>
      <c r="BI20" s="133">
        <v>1</v>
      </c>
      <c r="BJ20" s="133">
        <v>2</v>
      </c>
      <c r="BK20" s="133">
        <v>2</v>
      </c>
      <c r="BL20" s="133">
        <v>1</v>
      </c>
      <c r="BM20" s="133">
        <v>2</v>
      </c>
      <c r="BN20" s="133">
        <v>2</v>
      </c>
      <c r="BO20" s="133">
        <v>0</v>
      </c>
      <c r="BP20" s="133">
        <v>1</v>
      </c>
      <c r="BQ20" s="133">
        <v>2</v>
      </c>
      <c r="BR20" s="133">
        <v>4</v>
      </c>
      <c r="BS20" s="133">
        <v>0</v>
      </c>
      <c r="BT20" s="133">
        <v>3</v>
      </c>
      <c r="BU20" s="133">
        <v>3</v>
      </c>
      <c r="BV20" s="133">
        <v>4</v>
      </c>
      <c r="BW20" s="133">
        <v>0</v>
      </c>
      <c r="BX20" s="133">
        <v>3</v>
      </c>
      <c r="BY20" s="133">
        <v>2</v>
      </c>
      <c r="BZ20" s="133">
        <v>0</v>
      </c>
      <c r="CA20" s="133">
        <v>2</v>
      </c>
      <c r="CB20" s="133">
        <v>4</v>
      </c>
      <c r="CC20" s="133">
        <v>2</v>
      </c>
      <c r="CD20" s="133">
        <v>3</v>
      </c>
      <c r="CE20" s="133">
        <v>3</v>
      </c>
      <c r="CF20" s="133">
        <v>2</v>
      </c>
      <c r="CG20" s="133">
        <v>2</v>
      </c>
      <c r="CH20" s="133">
        <v>1</v>
      </c>
      <c r="CI20" s="133">
        <v>1</v>
      </c>
      <c r="CJ20" s="133">
        <v>4</v>
      </c>
      <c r="CK20" s="133">
        <v>3</v>
      </c>
      <c r="CL20" s="133">
        <v>3</v>
      </c>
      <c r="CM20" s="133">
        <v>4</v>
      </c>
      <c r="CN20" s="133">
        <v>0</v>
      </c>
      <c r="CO20" s="133">
        <v>2</v>
      </c>
      <c r="CP20" s="133">
        <v>0</v>
      </c>
      <c r="CQ20" s="133">
        <v>0</v>
      </c>
      <c r="CR20" s="133">
        <v>4</v>
      </c>
      <c r="CS20" s="133">
        <v>0</v>
      </c>
      <c r="CT20" s="133">
        <v>1</v>
      </c>
      <c r="CU20" s="133">
        <v>4</v>
      </c>
      <c r="CV20" s="133">
        <v>2</v>
      </c>
      <c r="CW20" s="133">
        <v>4</v>
      </c>
      <c r="CX20" s="133">
        <v>1</v>
      </c>
      <c r="CY20" s="133">
        <v>4</v>
      </c>
      <c r="CZ20" s="133">
        <v>2</v>
      </c>
      <c r="DA20" s="133">
        <v>4</v>
      </c>
      <c r="DB20" s="133">
        <v>2</v>
      </c>
      <c r="DC20" s="133">
        <v>2</v>
      </c>
      <c r="DD20" s="133">
        <v>2</v>
      </c>
      <c r="DE20" s="133">
        <v>4</v>
      </c>
      <c r="DF20" s="133">
        <v>2</v>
      </c>
      <c r="DG20" s="133">
        <v>4</v>
      </c>
      <c r="DH20" s="133">
        <v>3</v>
      </c>
      <c r="DI20" s="133">
        <v>1</v>
      </c>
      <c r="DJ20" s="133">
        <v>3</v>
      </c>
      <c r="DK20" s="133">
        <v>4</v>
      </c>
      <c r="DL20" s="133">
        <v>1</v>
      </c>
      <c r="DM20" s="133">
        <v>4</v>
      </c>
      <c r="DN20" s="133">
        <v>4</v>
      </c>
      <c r="DO20" s="133">
        <v>4</v>
      </c>
      <c r="DP20" s="135">
        <v>0.89583333333333337</v>
      </c>
      <c r="DQ20" s="131" t="s">
        <v>105</v>
      </c>
      <c r="DR20" s="135">
        <v>0.29166666666666669</v>
      </c>
      <c r="DS20" s="133">
        <v>6</v>
      </c>
      <c r="DT20" s="131" t="s">
        <v>26</v>
      </c>
      <c r="DU20" s="131" t="s">
        <v>26</v>
      </c>
      <c r="DV20" s="131" t="s">
        <v>69</v>
      </c>
      <c r="DW20" s="131" t="s">
        <v>26</v>
      </c>
      <c r="DX20" s="131" t="s">
        <v>26</v>
      </c>
      <c r="DY20" s="131" t="s">
        <v>26</v>
      </c>
      <c r="DZ20" s="131" t="s">
        <v>69</v>
      </c>
      <c r="EA20" s="131" t="s">
        <v>68</v>
      </c>
      <c r="EB20" s="131" t="s">
        <v>69</v>
      </c>
      <c r="EC20" s="131" t="s">
        <v>2395</v>
      </c>
      <c r="ED20" s="131" t="s">
        <v>201</v>
      </c>
      <c r="EE20" s="131" t="s">
        <v>125</v>
      </c>
      <c r="EF20" s="131" t="s">
        <v>124</v>
      </c>
      <c r="EG20" s="131" t="s">
        <v>65</v>
      </c>
      <c r="EH20" s="133">
        <v>1</v>
      </c>
      <c r="EI20" s="131" t="s">
        <v>9</v>
      </c>
      <c r="EJ20" s="131" t="s">
        <v>7</v>
      </c>
      <c r="EK20" s="131" t="s">
        <v>2396</v>
      </c>
      <c r="EL20" s="131" t="s">
        <v>96</v>
      </c>
      <c r="EM20" s="131" t="s">
        <v>22</v>
      </c>
      <c r="EN20" s="133">
        <v>5</v>
      </c>
      <c r="EO20" s="133">
        <v>4</v>
      </c>
      <c r="EP20" s="133">
        <v>5</v>
      </c>
      <c r="EQ20" s="133">
        <v>3</v>
      </c>
      <c r="ER20" s="131" t="s">
        <v>19</v>
      </c>
      <c r="ES20" s="131" t="s">
        <v>18</v>
      </c>
      <c r="ET20" s="131" t="s">
        <v>16</v>
      </c>
      <c r="EU20" s="131" t="s">
        <v>20</v>
      </c>
      <c r="EV20" s="131" t="s">
        <v>20</v>
      </c>
      <c r="EW20" s="133">
        <v>1</v>
      </c>
      <c r="EX20" s="133">
        <v>4</v>
      </c>
      <c r="EY20" s="133">
        <v>3</v>
      </c>
      <c r="EZ20" s="133">
        <v>5</v>
      </c>
      <c r="FA20" s="131" t="s">
        <v>2397</v>
      </c>
      <c r="FB20" s="131" t="s">
        <v>14</v>
      </c>
      <c r="FC20" s="131" t="s">
        <v>7</v>
      </c>
      <c r="FD20" s="131" t="s">
        <v>162</v>
      </c>
      <c r="FE20" s="131" t="s">
        <v>162</v>
      </c>
      <c r="FF20" s="131" t="s">
        <v>13</v>
      </c>
      <c r="FG20" s="131" t="s">
        <v>7</v>
      </c>
      <c r="FH20" s="131" t="s">
        <v>7</v>
      </c>
      <c r="FI20" s="131" t="s">
        <v>12</v>
      </c>
      <c r="FJ20" s="131" t="s">
        <v>92</v>
      </c>
      <c r="FK20" s="131" t="s">
        <v>7</v>
      </c>
      <c r="FL20" s="131" t="s">
        <v>9</v>
      </c>
      <c r="FM20" s="133">
        <v>3</v>
      </c>
      <c r="FN20" s="131" t="s">
        <v>1435</v>
      </c>
      <c r="FO20" s="131" t="s">
        <v>9</v>
      </c>
      <c r="FP20" s="131" t="s">
        <v>9</v>
      </c>
      <c r="FQ20" s="131" t="s">
        <v>9</v>
      </c>
      <c r="FR20" s="131" t="s">
        <v>8</v>
      </c>
      <c r="FS20" s="131" t="s">
        <v>9</v>
      </c>
      <c r="FT20" s="131" t="s">
        <v>7</v>
      </c>
      <c r="FU20" s="131"/>
      <c r="FV20" s="131" t="s">
        <v>7</v>
      </c>
      <c r="FW20" s="131" t="s">
        <v>7</v>
      </c>
      <c r="FX20" s="131" t="s">
        <v>90</v>
      </c>
      <c r="FY20" s="131"/>
      <c r="FZ20" s="131"/>
      <c r="GA20" s="131"/>
      <c r="GB20" s="131"/>
      <c r="GC20" s="131"/>
      <c r="GD20" s="133">
        <v>6</v>
      </c>
      <c r="GE20" s="131"/>
      <c r="GF20" s="131"/>
      <c r="GG20" s="131" t="s">
        <v>5</v>
      </c>
      <c r="GH20" s="131"/>
      <c r="GI20" s="131"/>
      <c r="GJ20" s="131"/>
      <c r="GK20" s="131"/>
      <c r="GL20" s="131"/>
      <c r="GM20" s="131"/>
      <c r="GN20" s="131"/>
      <c r="GO20" s="131"/>
      <c r="GP20" s="131"/>
      <c r="GQ20" s="131"/>
      <c r="GR20" s="131"/>
      <c r="GS20" s="131"/>
      <c r="GT20" s="131"/>
      <c r="GU20" s="131"/>
      <c r="GV20" s="131"/>
      <c r="GW20" s="131" t="s">
        <v>54</v>
      </c>
      <c r="GX20" s="131"/>
      <c r="GY20" s="131" t="s">
        <v>184</v>
      </c>
      <c r="GZ20" s="131" t="s">
        <v>1</v>
      </c>
      <c r="HA20" s="131" t="s">
        <v>1</v>
      </c>
      <c r="HB20" s="131"/>
      <c r="HC20" s="131"/>
      <c r="HD20" s="131"/>
      <c r="HE20" s="131" t="s">
        <v>1</v>
      </c>
      <c r="HF20" s="131"/>
      <c r="HG20" s="131"/>
      <c r="HH20" s="131"/>
      <c r="HI20" s="131"/>
      <c r="HJ20" s="131"/>
      <c r="HK20" s="131"/>
      <c r="HL20" s="131"/>
      <c r="HM20">
        <f t="shared" si="0"/>
        <v>57</v>
      </c>
      <c r="HN20">
        <f t="shared" si="1"/>
        <v>8</v>
      </c>
      <c r="HO20">
        <f t="shared" si="2"/>
        <v>1</v>
      </c>
      <c r="HP20" s="1">
        <f t="shared" si="3"/>
        <v>21</v>
      </c>
      <c r="HQ20" s="1">
        <f t="shared" si="4"/>
        <v>12</v>
      </c>
      <c r="HR20" s="1">
        <f t="shared" si="5"/>
        <v>14</v>
      </c>
      <c r="HS20" s="1">
        <f t="shared" si="6"/>
        <v>18</v>
      </c>
      <c r="HT20" s="1">
        <f t="shared" si="7"/>
        <v>44</v>
      </c>
      <c r="HU20" s="1">
        <f t="shared" si="8"/>
        <v>0</v>
      </c>
      <c r="HV20">
        <v>2</v>
      </c>
      <c r="HW20">
        <v>1</v>
      </c>
      <c r="HX20">
        <v>2</v>
      </c>
      <c r="HY20">
        <v>3</v>
      </c>
      <c r="HZ20">
        <v>1</v>
      </c>
      <c r="IA20">
        <v>3</v>
      </c>
      <c r="IB20">
        <v>3</v>
      </c>
      <c r="IC20">
        <v>15</v>
      </c>
    </row>
    <row r="21" spans="1:237" ht="15" thickBot="1" x14ac:dyDescent="0.4">
      <c r="A21" s="132">
        <v>44193.816678240742</v>
      </c>
      <c r="B21" s="131" t="s">
        <v>2615</v>
      </c>
      <c r="C21" s="2"/>
      <c r="D21" s="131"/>
      <c r="E21" s="131" t="s">
        <v>1885</v>
      </c>
      <c r="F21" s="131" t="s">
        <v>1918</v>
      </c>
      <c r="G21" s="131" t="s">
        <v>1885</v>
      </c>
      <c r="H21" s="131" t="s">
        <v>1918</v>
      </c>
      <c r="I21" s="131" t="s">
        <v>9</v>
      </c>
      <c r="J21" s="131" t="s">
        <v>9</v>
      </c>
      <c r="K21" s="131" t="s">
        <v>2377</v>
      </c>
      <c r="L21" s="131" t="s">
        <v>9</v>
      </c>
      <c r="M21" s="131" t="s">
        <v>212</v>
      </c>
      <c r="N21" s="131" t="s">
        <v>7</v>
      </c>
      <c r="O21" s="131"/>
      <c r="P21" s="131" t="s">
        <v>845</v>
      </c>
      <c r="Q21" s="131" t="s">
        <v>20</v>
      </c>
      <c r="R21" s="131" t="s">
        <v>40</v>
      </c>
      <c r="S21" s="131" t="s">
        <v>20</v>
      </c>
      <c r="T21" s="133">
        <v>1</v>
      </c>
      <c r="U21" s="133">
        <v>1</v>
      </c>
      <c r="V21" s="131" t="s">
        <v>80</v>
      </c>
      <c r="W21" s="133">
        <v>2</v>
      </c>
      <c r="X21" s="133">
        <v>3</v>
      </c>
      <c r="Y21" s="133">
        <v>2</v>
      </c>
      <c r="Z21" s="131" t="s">
        <v>115</v>
      </c>
      <c r="AA21" s="131" t="s">
        <v>7</v>
      </c>
      <c r="AB21" s="131"/>
      <c r="AC21" s="131" t="s">
        <v>7</v>
      </c>
      <c r="AD21" s="131"/>
      <c r="AE21" s="131" t="s">
        <v>9</v>
      </c>
      <c r="AF21" s="131" t="s">
        <v>35</v>
      </c>
      <c r="AG21" s="131" t="s">
        <v>785</v>
      </c>
      <c r="AH21" s="131" t="s">
        <v>9</v>
      </c>
      <c r="AI21" s="131" t="s">
        <v>2378</v>
      </c>
      <c r="AJ21" s="133">
        <v>0</v>
      </c>
      <c r="AK21" s="133">
        <v>0</v>
      </c>
      <c r="AL21" s="133">
        <v>0</v>
      </c>
      <c r="AM21" s="133">
        <v>0</v>
      </c>
      <c r="AN21" s="133">
        <v>7</v>
      </c>
      <c r="AO21" s="131">
        <v>30</v>
      </c>
      <c r="AP21" s="133">
        <v>240</v>
      </c>
      <c r="AQ21" s="133">
        <v>2</v>
      </c>
      <c r="AR21" s="133">
        <v>3</v>
      </c>
      <c r="AS21" s="133">
        <v>2</v>
      </c>
      <c r="AT21" s="133">
        <v>2</v>
      </c>
      <c r="AU21" s="133">
        <v>2</v>
      </c>
      <c r="AV21" s="133">
        <v>1</v>
      </c>
      <c r="AW21" s="133">
        <v>2</v>
      </c>
      <c r="AX21" s="133">
        <v>2</v>
      </c>
      <c r="AY21" s="133">
        <v>1</v>
      </c>
      <c r="AZ21" s="133">
        <v>3</v>
      </c>
      <c r="BA21" s="133">
        <v>3</v>
      </c>
      <c r="BB21" s="133">
        <v>2</v>
      </c>
      <c r="BC21" s="133">
        <v>2</v>
      </c>
      <c r="BD21" s="133">
        <v>2</v>
      </c>
      <c r="BE21" s="133">
        <v>3</v>
      </c>
      <c r="BF21" s="133">
        <v>3</v>
      </c>
      <c r="BG21" s="133">
        <v>2</v>
      </c>
      <c r="BH21" s="133">
        <v>2</v>
      </c>
      <c r="BI21" s="133">
        <v>3</v>
      </c>
      <c r="BJ21" s="133">
        <v>3</v>
      </c>
      <c r="BK21" s="133">
        <v>1</v>
      </c>
      <c r="BL21" s="133">
        <v>1</v>
      </c>
      <c r="BM21" s="133">
        <v>2</v>
      </c>
      <c r="BN21" s="133">
        <v>0</v>
      </c>
      <c r="BO21" s="133">
        <v>2</v>
      </c>
      <c r="BP21" s="133">
        <v>1</v>
      </c>
      <c r="BQ21" s="133">
        <v>3</v>
      </c>
      <c r="BR21" s="133">
        <v>1</v>
      </c>
      <c r="BS21" s="133">
        <v>1</v>
      </c>
      <c r="BT21" s="133">
        <v>1</v>
      </c>
      <c r="BU21" s="133">
        <v>1</v>
      </c>
      <c r="BV21" s="133">
        <v>1</v>
      </c>
      <c r="BW21" s="133">
        <v>1</v>
      </c>
      <c r="BX21" s="133">
        <v>0</v>
      </c>
      <c r="BY21" s="133">
        <v>1</v>
      </c>
      <c r="BZ21" s="133">
        <v>2</v>
      </c>
      <c r="CA21" s="133">
        <v>2</v>
      </c>
      <c r="CB21" s="133">
        <v>1</v>
      </c>
      <c r="CC21" s="133">
        <v>1</v>
      </c>
      <c r="CD21" s="133">
        <v>1</v>
      </c>
      <c r="CE21" s="133">
        <v>0</v>
      </c>
      <c r="CF21" s="133">
        <v>1</v>
      </c>
      <c r="CG21" s="133">
        <v>0</v>
      </c>
      <c r="CH21" s="133">
        <v>2</v>
      </c>
      <c r="CI21" s="133">
        <v>0</v>
      </c>
      <c r="CJ21" s="133">
        <v>1</v>
      </c>
      <c r="CK21" s="133">
        <v>1</v>
      </c>
      <c r="CL21" s="133">
        <v>1</v>
      </c>
      <c r="CM21" s="133">
        <v>1</v>
      </c>
      <c r="CN21" s="133">
        <v>0</v>
      </c>
      <c r="CO21" s="133">
        <v>0</v>
      </c>
      <c r="CP21" s="133">
        <v>1</v>
      </c>
      <c r="CQ21" s="133">
        <v>0</v>
      </c>
      <c r="CR21" s="133">
        <v>1</v>
      </c>
      <c r="CS21" s="133">
        <v>0</v>
      </c>
      <c r="CT21" s="133">
        <v>1</v>
      </c>
      <c r="CU21" s="133">
        <v>1</v>
      </c>
      <c r="CV21" s="133">
        <v>3</v>
      </c>
      <c r="CW21" s="133">
        <v>2</v>
      </c>
      <c r="CX21" s="133">
        <v>1</v>
      </c>
      <c r="CY21" s="133">
        <v>2</v>
      </c>
      <c r="CZ21" s="133">
        <v>1</v>
      </c>
      <c r="DA21" s="133">
        <v>2</v>
      </c>
      <c r="DB21" s="133">
        <v>1</v>
      </c>
      <c r="DC21" s="133">
        <v>1</v>
      </c>
      <c r="DD21" s="133">
        <v>2</v>
      </c>
      <c r="DE21" s="133">
        <v>1</v>
      </c>
      <c r="DF21" s="133">
        <v>1</v>
      </c>
      <c r="DG21" s="133">
        <v>1</v>
      </c>
      <c r="DH21" s="133">
        <v>1</v>
      </c>
      <c r="DI21" s="133">
        <v>2</v>
      </c>
      <c r="DJ21" s="133">
        <v>1</v>
      </c>
      <c r="DK21" s="133">
        <v>2</v>
      </c>
      <c r="DL21" s="133">
        <v>1</v>
      </c>
      <c r="DM21" s="133">
        <v>1</v>
      </c>
      <c r="DN21" s="133">
        <v>1</v>
      </c>
      <c r="DO21" s="133">
        <v>1</v>
      </c>
      <c r="DP21" s="131" t="s">
        <v>1607</v>
      </c>
      <c r="DQ21" s="133">
        <v>20</v>
      </c>
      <c r="DR21" s="131" t="s">
        <v>1893</v>
      </c>
      <c r="DS21" s="133">
        <v>8</v>
      </c>
      <c r="DT21" s="131" t="s">
        <v>26</v>
      </c>
      <c r="DU21" s="131" t="s">
        <v>26</v>
      </c>
      <c r="DV21" s="131" t="s">
        <v>103</v>
      </c>
      <c r="DW21" s="131" t="s">
        <v>26</v>
      </c>
      <c r="DX21" s="131" t="s">
        <v>26</v>
      </c>
      <c r="DY21" s="131" t="s">
        <v>26</v>
      </c>
      <c r="DZ21" s="131" t="s">
        <v>26</v>
      </c>
      <c r="EA21" s="131" t="s">
        <v>26</v>
      </c>
      <c r="EB21" s="131" t="s">
        <v>26</v>
      </c>
      <c r="EC21" s="131" t="s">
        <v>7</v>
      </c>
      <c r="ED21" s="131" t="s">
        <v>25</v>
      </c>
      <c r="EE21" s="131" t="s">
        <v>26</v>
      </c>
      <c r="EF21" s="131" t="s">
        <v>24</v>
      </c>
      <c r="EG21" s="131" t="s">
        <v>100</v>
      </c>
      <c r="EH21" s="133">
        <v>1300</v>
      </c>
      <c r="EI21" s="131" t="s">
        <v>9</v>
      </c>
      <c r="EJ21" s="131" t="s">
        <v>7</v>
      </c>
      <c r="EK21" s="131"/>
      <c r="EL21" s="131" t="s">
        <v>96</v>
      </c>
      <c r="EM21" s="131" t="s">
        <v>60</v>
      </c>
      <c r="EN21" s="133">
        <v>5</v>
      </c>
      <c r="EO21" s="133">
        <v>3</v>
      </c>
      <c r="EP21" s="133">
        <v>5</v>
      </c>
      <c r="EQ21" s="133">
        <v>3</v>
      </c>
      <c r="ER21" s="131" t="s">
        <v>16</v>
      </c>
      <c r="ES21" s="131" t="s">
        <v>19</v>
      </c>
      <c r="ET21" s="131" t="s">
        <v>1346</v>
      </c>
      <c r="EU21" s="131" t="s">
        <v>18</v>
      </c>
      <c r="EV21" s="131" t="s">
        <v>20</v>
      </c>
      <c r="EW21" s="133">
        <v>3</v>
      </c>
      <c r="EX21" s="133">
        <v>4</v>
      </c>
      <c r="EY21" s="133">
        <v>4</v>
      </c>
      <c r="EZ21" s="133">
        <v>5</v>
      </c>
      <c r="FA21" s="131" t="s">
        <v>2379</v>
      </c>
      <c r="FB21" s="131" t="s">
        <v>14</v>
      </c>
      <c r="FC21" s="131" t="s">
        <v>9</v>
      </c>
      <c r="FD21" s="131" t="s">
        <v>94</v>
      </c>
      <c r="FE21" s="131" t="s">
        <v>58</v>
      </c>
      <c r="FF21" s="131" t="s">
        <v>7</v>
      </c>
      <c r="FG21" s="131" t="s">
        <v>7</v>
      </c>
      <c r="FH21" s="131" t="s">
        <v>9</v>
      </c>
      <c r="FI21" s="131" t="s">
        <v>12</v>
      </c>
      <c r="FJ21" s="131" t="s">
        <v>11</v>
      </c>
      <c r="FK21" s="131" t="s">
        <v>7</v>
      </c>
      <c r="FL21" s="131" t="s">
        <v>7</v>
      </c>
      <c r="FM21" s="131"/>
      <c r="FN21" s="131" t="s">
        <v>580</v>
      </c>
      <c r="FO21" s="131" t="s">
        <v>7</v>
      </c>
      <c r="FP21" s="131" t="s">
        <v>7</v>
      </c>
      <c r="FQ21" s="131" t="s">
        <v>9</v>
      </c>
      <c r="FR21" s="131" t="s">
        <v>8</v>
      </c>
      <c r="FS21" s="131" t="s">
        <v>7</v>
      </c>
      <c r="FT21" s="131" t="s">
        <v>7</v>
      </c>
      <c r="FU21" s="131"/>
      <c r="FV21" s="131"/>
      <c r="FW21" s="131" t="s">
        <v>7</v>
      </c>
      <c r="FX21" s="131" t="s">
        <v>55</v>
      </c>
      <c r="FY21" s="131"/>
      <c r="FZ21" s="131"/>
      <c r="GA21" s="131"/>
      <c r="GB21" s="131"/>
      <c r="GC21" s="131"/>
      <c r="GD21" s="131"/>
      <c r="GE21" s="131"/>
      <c r="GF21" s="133">
        <v>4</v>
      </c>
      <c r="GG21" s="131" t="s">
        <v>5</v>
      </c>
      <c r="GH21" s="131"/>
      <c r="GI21" s="131"/>
      <c r="GJ21" s="131"/>
      <c r="GK21" s="131"/>
      <c r="GL21" s="131"/>
      <c r="GM21" s="131"/>
      <c r="GN21" s="131"/>
      <c r="GO21" s="131" t="s">
        <v>4</v>
      </c>
      <c r="GP21" s="131"/>
      <c r="GQ21" s="131"/>
      <c r="GR21" s="131"/>
      <c r="GS21" s="131" t="s">
        <v>336</v>
      </c>
      <c r="GT21" s="131" t="s">
        <v>335</v>
      </c>
      <c r="GU21" s="131" t="s">
        <v>1</v>
      </c>
      <c r="GV21" s="131"/>
      <c r="GW21" s="131" t="s">
        <v>1</v>
      </c>
      <c r="GX21" s="131"/>
      <c r="GY21" s="131"/>
      <c r="GZ21" s="131"/>
      <c r="HA21" s="131"/>
      <c r="HB21" s="131"/>
      <c r="HC21" s="131"/>
      <c r="HD21" s="131"/>
      <c r="HE21" s="131"/>
      <c r="HF21" s="131"/>
      <c r="HG21" s="131"/>
      <c r="HH21" s="131"/>
      <c r="HI21" s="131"/>
      <c r="HJ21" s="131"/>
      <c r="HK21" s="131"/>
      <c r="HL21" s="131"/>
      <c r="HM21">
        <f t="shared" si="0"/>
        <v>28</v>
      </c>
      <c r="HN21">
        <f t="shared" si="1"/>
        <v>5</v>
      </c>
      <c r="HO21">
        <f t="shared" si="2"/>
        <v>7</v>
      </c>
      <c r="HP21" s="1">
        <f t="shared" si="3"/>
        <v>4</v>
      </c>
      <c r="HQ21" s="1">
        <f t="shared" si="4"/>
        <v>7</v>
      </c>
      <c r="HR21" s="1">
        <f t="shared" si="5"/>
        <v>6</v>
      </c>
      <c r="HS21" s="1">
        <f t="shared" si="6"/>
        <v>6</v>
      </c>
      <c r="HT21" s="1">
        <f t="shared" si="7"/>
        <v>41</v>
      </c>
      <c r="HU21" s="1">
        <f t="shared" si="8"/>
        <v>525</v>
      </c>
      <c r="HV21">
        <v>1</v>
      </c>
      <c r="HW21">
        <v>1</v>
      </c>
      <c r="HX21">
        <v>0</v>
      </c>
      <c r="HY21">
        <v>0</v>
      </c>
      <c r="HZ21">
        <v>1</v>
      </c>
      <c r="IA21">
        <v>1</v>
      </c>
      <c r="IB21">
        <v>1</v>
      </c>
      <c r="IC21">
        <v>5</v>
      </c>
    </row>
    <row r="22" spans="1:237" ht="15" thickBot="1" x14ac:dyDescent="0.4">
      <c r="A22" s="132">
        <v>44214.409108796295</v>
      </c>
      <c r="B22" s="131" t="s">
        <v>2619</v>
      </c>
      <c r="C22" s="2"/>
      <c r="D22" s="131"/>
      <c r="E22" s="131" t="s">
        <v>1831</v>
      </c>
      <c r="F22" s="131" t="s">
        <v>1824</v>
      </c>
      <c r="G22" s="131" t="s">
        <v>1831</v>
      </c>
      <c r="H22" s="131" t="s">
        <v>1824</v>
      </c>
      <c r="I22" s="131" t="s">
        <v>9</v>
      </c>
      <c r="J22" s="131" t="s">
        <v>7</v>
      </c>
      <c r="K22" s="131"/>
      <c r="L22" s="131" t="s">
        <v>7</v>
      </c>
      <c r="M22" s="131"/>
      <c r="N22" s="131" t="s">
        <v>7</v>
      </c>
      <c r="O22" s="131"/>
      <c r="P22" s="131"/>
      <c r="Q22" s="131" t="s">
        <v>20</v>
      </c>
      <c r="R22" s="131" t="s">
        <v>40</v>
      </c>
      <c r="S22" s="131" t="s">
        <v>20</v>
      </c>
      <c r="T22" s="131" t="s">
        <v>20</v>
      </c>
      <c r="U22" s="131" t="s">
        <v>20</v>
      </c>
      <c r="V22" s="131" t="s">
        <v>39</v>
      </c>
      <c r="W22" s="131" t="s">
        <v>20</v>
      </c>
      <c r="X22" s="131" t="s">
        <v>20</v>
      </c>
      <c r="Y22" s="131" t="s">
        <v>20</v>
      </c>
      <c r="Z22" s="131" t="s">
        <v>133</v>
      </c>
      <c r="AA22" s="131" t="s">
        <v>9</v>
      </c>
      <c r="AB22" s="131" t="s">
        <v>2443</v>
      </c>
      <c r="AC22" s="131" t="s">
        <v>9</v>
      </c>
      <c r="AD22" s="131" t="s">
        <v>2444</v>
      </c>
      <c r="AE22" s="131" t="s">
        <v>9</v>
      </c>
      <c r="AF22" s="131" t="s">
        <v>132</v>
      </c>
      <c r="AG22" s="131" t="s">
        <v>34</v>
      </c>
      <c r="AH22" s="131" t="s">
        <v>9</v>
      </c>
      <c r="AI22" s="131" t="s">
        <v>2445</v>
      </c>
      <c r="AJ22" s="133">
        <v>1</v>
      </c>
      <c r="AK22" s="131">
        <v>60</v>
      </c>
      <c r="AL22" s="133">
        <v>3</v>
      </c>
      <c r="AM22" s="131">
        <v>120</v>
      </c>
      <c r="AN22" s="133">
        <v>6</v>
      </c>
      <c r="AO22" s="131">
        <v>50</v>
      </c>
      <c r="AP22" s="131">
        <v>480</v>
      </c>
      <c r="AQ22" s="133">
        <v>3</v>
      </c>
      <c r="AR22" s="133">
        <v>2</v>
      </c>
      <c r="AS22" s="133">
        <v>3</v>
      </c>
      <c r="AT22" s="133">
        <v>1</v>
      </c>
      <c r="AU22" s="133">
        <v>2</v>
      </c>
      <c r="AV22" s="133">
        <v>1</v>
      </c>
      <c r="AW22" s="133">
        <v>1</v>
      </c>
      <c r="AX22" s="133">
        <v>2</v>
      </c>
      <c r="AY22" s="133">
        <v>1</v>
      </c>
      <c r="AZ22" s="133">
        <v>2</v>
      </c>
      <c r="BA22" s="133">
        <v>3</v>
      </c>
      <c r="BB22" s="133">
        <v>1</v>
      </c>
      <c r="BC22" s="133">
        <v>2</v>
      </c>
      <c r="BD22" s="133">
        <v>2</v>
      </c>
      <c r="BE22" s="133">
        <v>2</v>
      </c>
      <c r="BF22" s="133">
        <v>2</v>
      </c>
      <c r="BG22" s="133">
        <v>1</v>
      </c>
      <c r="BH22" s="133">
        <v>1</v>
      </c>
      <c r="BI22" s="133">
        <v>3</v>
      </c>
      <c r="BJ22" s="133">
        <v>2</v>
      </c>
      <c r="BK22" s="133">
        <v>1</v>
      </c>
      <c r="BL22" s="133">
        <v>2</v>
      </c>
      <c r="BM22" s="133">
        <v>2</v>
      </c>
      <c r="BN22" s="133">
        <v>2</v>
      </c>
      <c r="BO22" s="133">
        <v>2</v>
      </c>
      <c r="BP22" s="133">
        <v>1</v>
      </c>
      <c r="BQ22" s="133">
        <v>1</v>
      </c>
      <c r="BR22" s="133">
        <v>0</v>
      </c>
      <c r="BS22" s="133">
        <v>2</v>
      </c>
      <c r="BT22" s="133">
        <v>1</v>
      </c>
      <c r="BU22" s="133">
        <v>1</v>
      </c>
      <c r="BV22" s="133">
        <v>0</v>
      </c>
      <c r="BW22" s="133">
        <v>2</v>
      </c>
      <c r="BX22" s="133">
        <v>1</v>
      </c>
      <c r="BY22" s="133">
        <v>1</v>
      </c>
      <c r="BZ22" s="133">
        <v>3</v>
      </c>
      <c r="CA22" s="133">
        <v>4</v>
      </c>
      <c r="CB22" s="133">
        <v>1</v>
      </c>
      <c r="CC22" s="133">
        <v>2</v>
      </c>
      <c r="CD22" s="133">
        <v>1</v>
      </c>
      <c r="CE22" s="133">
        <v>0</v>
      </c>
      <c r="CF22" s="133">
        <v>0</v>
      </c>
      <c r="CG22" s="133">
        <v>1</v>
      </c>
      <c r="CH22" s="133">
        <v>1</v>
      </c>
      <c r="CI22" s="133">
        <v>0</v>
      </c>
      <c r="CJ22" s="133">
        <v>1</v>
      </c>
      <c r="CK22" s="133">
        <v>2</v>
      </c>
      <c r="CL22" s="133">
        <v>0</v>
      </c>
      <c r="CM22" s="133">
        <v>0</v>
      </c>
      <c r="CN22" s="133">
        <v>0</v>
      </c>
      <c r="CO22" s="133">
        <v>0</v>
      </c>
      <c r="CP22" s="133">
        <v>0</v>
      </c>
      <c r="CQ22" s="133">
        <v>0</v>
      </c>
      <c r="CR22" s="133">
        <v>2</v>
      </c>
      <c r="CS22" s="133">
        <v>1</v>
      </c>
      <c r="CT22" s="133">
        <v>1</v>
      </c>
      <c r="CU22" s="133">
        <v>0</v>
      </c>
      <c r="CV22" s="133">
        <v>3</v>
      </c>
      <c r="CW22" s="133">
        <v>3</v>
      </c>
      <c r="CX22" s="133">
        <v>3</v>
      </c>
      <c r="CY22" s="133">
        <v>3</v>
      </c>
      <c r="CZ22" s="133">
        <v>4</v>
      </c>
      <c r="DA22" s="133">
        <v>2</v>
      </c>
      <c r="DB22" s="133">
        <v>2</v>
      </c>
      <c r="DC22" s="133">
        <v>2</v>
      </c>
      <c r="DD22" s="133">
        <v>2</v>
      </c>
      <c r="DE22" s="133">
        <v>1</v>
      </c>
      <c r="DF22" s="133">
        <v>1</v>
      </c>
      <c r="DG22" s="133">
        <v>2</v>
      </c>
      <c r="DH22" s="133">
        <v>2</v>
      </c>
      <c r="DI22" s="133">
        <v>3</v>
      </c>
      <c r="DJ22" s="133">
        <v>4</v>
      </c>
      <c r="DK22" s="133">
        <v>2</v>
      </c>
      <c r="DL22" s="133">
        <v>2</v>
      </c>
      <c r="DM22" s="133">
        <v>2</v>
      </c>
      <c r="DN22" s="133">
        <v>1</v>
      </c>
      <c r="DO22" s="133">
        <v>2</v>
      </c>
      <c r="DP22" s="135">
        <v>0.99930555555555556</v>
      </c>
      <c r="DQ22" s="131" t="s">
        <v>170</v>
      </c>
      <c r="DR22" s="135">
        <v>0.36458333333333331</v>
      </c>
      <c r="DS22" s="133">
        <v>8</v>
      </c>
      <c r="DT22" s="131" t="s">
        <v>103</v>
      </c>
      <c r="DU22" s="131" t="s">
        <v>26</v>
      </c>
      <c r="DV22" s="131" t="s">
        <v>26</v>
      </c>
      <c r="DW22" s="131" t="s">
        <v>103</v>
      </c>
      <c r="DX22" s="131" t="s">
        <v>26</v>
      </c>
      <c r="DY22" s="131" t="s">
        <v>26</v>
      </c>
      <c r="DZ22" s="131" t="s">
        <v>69</v>
      </c>
      <c r="EA22" s="131" t="s">
        <v>103</v>
      </c>
      <c r="EB22" s="131" t="s">
        <v>26</v>
      </c>
      <c r="EC22" s="131" t="s">
        <v>2446</v>
      </c>
      <c r="ED22" s="131" t="s">
        <v>26</v>
      </c>
      <c r="EE22" s="131" t="s">
        <v>26</v>
      </c>
      <c r="EF22" s="131" t="s">
        <v>124</v>
      </c>
      <c r="EG22" s="131" t="s">
        <v>100</v>
      </c>
      <c r="EH22" s="133">
        <v>120</v>
      </c>
      <c r="EI22" s="131" t="s">
        <v>9</v>
      </c>
      <c r="EJ22" s="131" t="s">
        <v>9</v>
      </c>
      <c r="EK22" s="131" t="s">
        <v>2447</v>
      </c>
      <c r="EL22" s="131" t="s">
        <v>96</v>
      </c>
      <c r="EM22" s="131" t="s">
        <v>96</v>
      </c>
      <c r="EN22" s="133">
        <v>3</v>
      </c>
      <c r="EO22" s="133">
        <v>2</v>
      </c>
      <c r="EP22" s="133">
        <v>2</v>
      </c>
      <c r="EQ22" s="133">
        <v>2</v>
      </c>
      <c r="ER22" s="131" t="s">
        <v>1346</v>
      </c>
      <c r="ES22" s="131" t="s">
        <v>16</v>
      </c>
      <c r="ET22" s="131" t="s">
        <v>19</v>
      </c>
      <c r="EU22" s="131" t="s">
        <v>18</v>
      </c>
      <c r="EV22" s="131" t="s">
        <v>20</v>
      </c>
      <c r="EW22" s="133">
        <v>1</v>
      </c>
      <c r="EX22" s="133">
        <v>3</v>
      </c>
      <c r="EY22" s="133">
        <v>1</v>
      </c>
      <c r="EZ22" s="133">
        <v>4</v>
      </c>
      <c r="FA22" s="131"/>
      <c r="FB22" s="131" t="s">
        <v>14</v>
      </c>
      <c r="FC22" s="131" t="s">
        <v>7</v>
      </c>
      <c r="FD22" s="131" t="s">
        <v>58</v>
      </c>
      <c r="FE22" s="131" t="s">
        <v>162</v>
      </c>
      <c r="FF22" s="131" t="s">
        <v>9</v>
      </c>
      <c r="FG22" s="131" t="s">
        <v>7</v>
      </c>
      <c r="FH22" s="131" t="s">
        <v>7</v>
      </c>
      <c r="FI22" s="131" t="s">
        <v>12</v>
      </c>
      <c r="FJ22" s="131" t="s">
        <v>11</v>
      </c>
      <c r="FK22" s="131" t="s">
        <v>7</v>
      </c>
      <c r="FL22" s="131" t="s">
        <v>7</v>
      </c>
      <c r="FM22" s="131"/>
      <c r="FN22" s="131" t="s">
        <v>842</v>
      </c>
      <c r="FO22" s="131" t="s">
        <v>9</v>
      </c>
      <c r="FP22" s="131" t="s">
        <v>9</v>
      </c>
      <c r="FQ22" s="131" t="s">
        <v>9</v>
      </c>
      <c r="FR22" s="131"/>
      <c r="FS22" s="131" t="s">
        <v>7</v>
      </c>
      <c r="FT22" s="131" t="s">
        <v>7</v>
      </c>
      <c r="FU22" s="131"/>
      <c r="FV22" s="131"/>
      <c r="FW22" s="131"/>
      <c r="FX22" s="131" t="s">
        <v>308</v>
      </c>
      <c r="FY22" s="131"/>
      <c r="FZ22" s="131"/>
      <c r="GA22" s="133">
        <v>10</v>
      </c>
      <c r="GB22" s="131"/>
      <c r="GC22" s="131"/>
      <c r="GD22" s="131"/>
      <c r="GE22" s="131"/>
      <c r="GF22" s="131"/>
      <c r="GG22" s="131" t="s">
        <v>5</v>
      </c>
      <c r="GH22" s="131"/>
      <c r="GI22" s="131"/>
      <c r="GJ22" s="131"/>
      <c r="GK22" s="131"/>
      <c r="GL22" s="131"/>
      <c r="GM22" s="131"/>
      <c r="GN22" s="131"/>
      <c r="GO22" s="131"/>
      <c r="GP22" s="131"/>
      <c r="GQ22" s="131"/>
      <c r="GR22" s="131"/>
      <c r="GS22" s="131"/>
      <c r="GT22" s="131"/>
      <c r="GU22" s="131"/>
      <c r="GV22" s="131"/>
      <c r="GW22" s="131" t="s">
        <v>54</v>
      </c>
      <c r="GX22" s="131"/>
      <c r="GY22" s="131"/>
      <c r="GZ22" s="131"/>
      <c r="HA22" s="131"/>
      <c r="HB22" s="131"/>
      <c r="HC22" s="131"/>
      <c r="HD22" s="131"/>
      <c r="HE22" s="131" t="s">
        <v>158</v>
      </c>
      <c r="HF22" s="131"/>
      <c r="HG22" s="131"/>
      <c r="HH22" s="131"/>
      <c r="HI22" s="131" t="s">
        <v>229</v>
      </c>
      <c r="HJ22" s="131"/>
      <c r="HK22" s="131" t="s">
        <v>279</v>
      </c>
      <c r="HL22" s="131" t="s">
        <v>278</v>
      </c>
      <c r="HM22">
        <f t="shared" si="0"/>
        <v>46</v>
      </c>
      <c r="HN22">
        <f t="shared" si="1"/>
        <v>8</v>
      </c>
      <c r="HO22">
        <f t="shared" si="2"/>
        <v>8</v>
      </c>
      <c r="HP22" s="1">
        <f t="shared" si="3"/>
        <v>5</v>
      </c>
      <c r="HQ22" s="1">
        <f t="shared" si="4"/>
        <v>8</v>
      </c>
      <c r="HR22" s="1">
        <f t="shared" si="5"/>
        <v>6</v>
      </c>
      <c r="HS22" s="1">
        <f t="shared" si="6"/>
        <v>4</v>
      </c>
      <c r="HT22" s="1">
        <f t="shared" si="7"/>
        <v>41</v>
      </c>
      <c r="HU22" s="1">
        <f t="shared" si="8"/>
        <v>2670</v>
      </c>
      <c r="HV22">
        <v>1</v>
      </c>
      <c r="HW22">
        <v>1</v>
      </c>
      <c r="HX22">
        <v>0</v>
      </c>
      <c r="HY22">
        <v>0</v>
      </c>
      <c r="HZ22">
        <v>1</v>
      </c>
      <c r="IA22">
        <v>0</v>
      </c>
      <c r="IB22">
        <v>2</v>
      </c>
      <c r="IC22">
        <v>5</v>
      </c>
    </row>
    <row r="23" spans="1:237" ht="15" thickBot="1" x14ac:dyDescent="0.4">
      <c r="A23" s="132">
        <v>44200.614664351851</v>
      </c>
      <c r="B23" s="131" t="s">
        <v>2548</v>
      </c>
      <c r="C23" s="2"/>
      <c r="D23" s="131"/>
      <c r="E23" s="131" t="s">
        <v>50</v>
      </c>
      <c r="F23" s="131" t="s">
        <v>1824</v>
      </c>
      <c r="G23" s="131" t="s">
        <v>50</v>
      </c>
      <c r="H23" s="131" t="s">
        <v>1824</v>
      </c>
      <c r="I23" s="131" t="s">
        <v>9</v>
      </c>
      <c r="J23" s="131" t="s">
        <v>9</v>
      </c>
      <c r="K23" s="131" t="s">
        <v>2428</v>
      </c>
      <c r="L23" s="131" t="s">
        <v>7</v>
      </c>
      <c r="M23" s="131"/>
      <c r="N23" s="131" t="s">
        <v>7</v>
      </c>
      <c r="O23" s="131"/>
      <c r="P23" s="131"/>
      <c r="Q23" s="131" t="s">
        <v>20</v>
      </c>
      <c r="R23" s="131" t="s">
        <v>40</v>
      </c>
      <c r="S23" s="133">
        <v>1</v>
      </c>
      <c r="T23" s="131" t="s">
        <v>20</v>
      </c>
      <c r="U23" s="131" t="s">
        <v>20</v>
      </c>
      <c r="V23" s="131" t="s">
        <v>39</v>
      </c>
      <c r="W23" s="131" t="s">
        <v>20</v>
      </c>
      <c r="X23" s="131" t="s">
        <v>20</v>
      </c>
      <c r="Y23" s="131" t="s">
        <v>20</v>
      </c>
      <c r="Z23" s="131" t="s">
        <v>38</v>
      </c>
      <c r="AA23" s="131" t="s">
        <v>7</v>
      </c>
      <c r="AB23" s="131"/>
      <c r="AC23" s="131" t="s">
        <v>7</v>
      </c>
      <c r="AD23" s="131"/>
      <c r="AE23" s="131" t="s">
        <v>9</v>
      </c>
      <c r="AF23" s="131" t="s">
        <v>112</v>
      </c>
      <c r="AG23" s="131" t="s">
        <v>301</v>
      </c>
      <c r="AH23" s="131" t="s">
        <v>9</v>
      </c>
      <c r="AI23" s="131" t="s">
        <v>2429</v>
      </c>
      <c r="AJ23" s="133">
        <v>0</v>
      </c>
      <c r="AK23" s="133">
        <v>0</v>
      </c>
      <c r="AL23" s="133">
        <v>0</v>
      </c>
      <c r="AM23" s="133">
        <v>0</v>
      </c>
      <c r="AN23" s="133">
        <v>0</v>
      </c>
      <c r="AO23" s="133">
        <v>0</v>
      </c>
      <c r="AP23" s="133">
        <v>300</v>
      </c>
      <c r="AQ23" s="133">
        <v>3</v>
      </c>
      <c r="AR23" s="133">
        <v>3</v>
      </c>
      <c r="AS23" s="133">
        <v>4</v>
      </c>
      <c r="AT23" s="133">
        <v>3</v>
      </c>
      <c r="AU23" s="133">
        <v>2</v>
      </c>
      <c r="AV23" s="133">
        <v>4</v>
      </c>
      <c r="AW23" s="133">
        <v>4</v>
      </c>
      <c r="AX23" s="133">
        <v>2</v>
      </c>
      <c r="AY23" s="133">
        <v>4</v>
      </c>
      <c r="AZ23" s="133">
        <v>2</v>
      </c>
      <c r="BA23" s="133">
        <v>4</v>
      </c>
      <c r="BB23" s="133">
        <v>4</v>
      </c>
      <c r="BC23" s="133">
        <v>2</v>
      </c>
      <c r="BD23" s="133">
        <v>3</v>
      </c>
      <c r="BE23" s="133">
        <v>2</v>
      </c>
      <c r="BF23" s="133">
        <v>2</v>
      </c>
      <c r="BG23" s="133">
        <v>4</v>
      </c>
      <c r="BH23" s="133">
        <v>2</v>
      </c>
      <c r="BI23" s="133">
        <v>3</v>
      </c>
      <c r="BJ23" s="133">
        <v>2</v>
      </c>
      <c r="BK23" s="133">
        <v>4</v>
      </c>
      <c r="BL23" s="133">
        <v>3</v>
      </c>
      <c r="BM23" s="133">
        <v>4</v>
      </c>
      <c r="BN23" s="133">
        <v>3</v>
      </c>
      <c r="BO23" s="133">
        <v>1</v>
      </c>
      <c r="BP23" s="133">
        <v>1</v>
      </c>
      <c r="BQ23" s="133">
        <v>3</v>
      </c>
      <c r="BR23" s="133">
        <v>3</v>
      </c>
      <c r="BS23" s="133">
        <v>2</v>
      </c>
      <c r="BT23" s="133">
        <v>3</v>
      </c>
      <c r="BU23" s="133">
        <v>3</v>
      </c>
      <c r="BV23" s="133">
        <v>3</v>
      </c>
      <c r="BW23" s="133">
        <v>1</v>
      </c>
      <c r="BX23" s="133">
        <v>3</v>
      </c>
      <c r="BY23" s="133">
        <v>3</v>
      </c>
      <c r="BZ23" s="133">
        <v>3</v>
      </c>
      <c r="CA23" s="133">
        <v>3</v>
      </c>
      <c r="CB23" s="133">
        <v>4</v>
      </c>
      <c r="CC23" s="133">
        <v>2</v>
      </c>
      <c r="CD23" s="133">
        <v>2</v>
      </c>
      <c r="CE23" s="133">
        <v>2</v>
      </c>
      <c r="CF23" s="133">
        <v>2</v>
      </c>
      <c r="CG23" s="133">
        <v>3</v>
      </c>
      <c r="CH23" s="133">
        <v>1</v>
      </c>
      <c r="CI23" s="133">
        <v>2</v>
      </c>
      <c r="CJ23" s="133">
        <v>4</v>
      </c>
      <c r="CK23" s="133">
        <v>3</v>
      </c>
      <c r="CL23" s="133">
        <v>3</v>
      </c>
      <c r="CM23" s="133">
        <v>3</v>
      </c>
      <c r="CN23" s="133">
        <v>4</v>
      </c>
      <c r="CO23" s="133">
        <v>3</v>
      </c>
      <c r="CP23" s="133">
        <v>1</v>
      </c>
      <c r="CQ23" s="133">
        <v>1</v>
      </c>
      <c r="CR23" s="133">
        <v>2</v>
      </c>
      <c r="CS23" s="133">
        <v>2</v>
      </c>
      <c r="CT23" s="133">
        <v>2</v>
      </c>
      <c r="CU23" s="133">
        <v>2</v>
      </c>
      <c r="CV23" s="133">
        <v>3</v>
      </c>
      <c r="CW23" s="133">
        <v>3</v>
      </c>
      <c r="CX23" s="133">
        <v>3</v>
      </c>
      <c r="CY23" s="133">
        <v>2</v>
      </c>
      <c r="CZ23" s="133">
        <v>3</v>
      </c>
      <c r="DA23" s="133">
        <v>2</v>
      </c>
      <c r="DB23" s="133">
        <v>2</v>
      </c>
      <c r="DC23" s="133">
        <v>3</v>
      </c>
      <c r="DD23" s="133">
        <v>4</v>
      </c>
      <c r="DE23" s="133">
        <v>2</v>
      </c>
      <c r="DF23" s="133">
        <v>3</v>
      </c>
      <c r="DG23" s="133">
        <v>3</v>
      </c>
      <c r="DH23" s="133">
        <v>3</v>
      </c>
      <c r="DI23" s="133">
        <v>3</v>
      </c>
      <c r="DJ23" s="133">
        <v>3</v>
      </c>
      <c r="DK23" s="133">
        <v>3</v>
      </c>
      <c r="DL23" s="133">
        <v>3</v>
      </c>
      <c r="DM23" s="133">
        <v>2</v>
      </c>
      <c r="DN23" s="133">
        <v>3</v>
      </c>
      <c r="DO23" s="133">
        <v>3</v>
      </c>
      <c r="DP23" s="134">
        <v>4.1666666666666664E-2</v>
      </c>
      <c r="DQ23" s="131" t="s">
        <v>170</v>
      </c>
      <c r="DR23" s="134">
        <v>0.375</v>
      </c>
      <c r="DS23" s="133">
        <v>8</v>
      </c>
      <c r="DT23" s="131" t="s">
        <v>69</v>
      </c>
      <c r="DU23" s="131" t="s">
        <v>69</v>
      </c>
      <c r="DV23" s="131" t="s">
        <v>69</v>
      </c>
      <c r="DW23" s="131" t="s">
        <v>26</v>
      </c>
      <c r="DX23" s="131" t="s">
        <v>26</v>
      </c>
      <c r="DY23" s="131" t="s">
        <v>103</v>
      </c>
      <c r="DZ23" s="131" t="s">
        <v>103</v>
      </c>
      <c r="EA23" s="131" t="s">
        <v>26</v>
      </c>
      <c r="EB23" s="131" t="s">
        <v>103</v>
      </c>
      <c r="EC23" s="131" t="s">
        <v>297</v>
      </c>
      <c r="ED23" s="131" t="s">
        <v>26</v>
      </c>
      <c r="EE23" s="131" t="s">
        <v>26</v>
      </c>
      <c r="EF23" s="131" t="s">
        <v>101</v>
      </c>
      <c r="EG23" s="131" t="s">
        <v>65</v>
      </c>
      <c r="EH23" s="133">
        <v>60</v>
      </c>
      <c r="EI23" s="131" t="s">
        <v>9</v>
      </c>
      <c r="EJ23" s="131" t="s">
        <v>9</v>
      </c>
      <c r="EK23" s="131" t="s">
        <v>2430</v>
      </c>
      <c r="EL23" s="131" t="s">
        <v>96</v>
      </c>
      <c r="EM23" s="131" t="s">
        <v>96</v>
      </c>
      <c r="EN23" s="133">
        <v>5</v>
      </c>
      <c r="EO23" s="133">
        <v>2</v>
      </c>
      <c r="EP23" s="133">
        <v>5</v>
      </c>
      <c r="EQ23" s="133">
        <v>2</v>
      </c>
      <c r="ER23" s="131" t="s">
        <v>19</v>
      </c>
      <c r="ES23" s="131" t="s">
        <v>16</v>
      </c>
      <c r="ET23" s="131" t="s">
        <v>1346</v>
      </c>
      <c r="EU23" s="131" t="s">
        <v>18</v>
      </c>
      <c r="EV23" s="131" t="s">
        <v>20</v>
      </c>
      <c r="EW23" s="133">
        <v>1</v>
      </c>
      <c r="EX23" s="133">
        <v>5</v>
      </c>
      <c r="EY23" s="133">
        <v>5</v>
      </c>
      <c r="EZ23" s="133">
        <v>5</v>
      </c>
      <c r="FA23" s="131" t="s">
        <v>2431</v>
      </c>
      <c r="FB23" s="131" t="s">
        <v>14</v>
      </c>
      <c r="FC23" s="131" t="s">
        <v>9</v>
      </c>
      <c r="FD23" s="131" t="s">
        <v>14</v>
      </c>
      <c r="FE23" s="131" t="s">
        <v>58</v>
      </c>
      <c r="FF23" s="131" t="s">
        <v>7</v>
      </c>
      <c r="FG23" s="131" t="s">
        <v>7</v>
      </c>
      <c r="FH23" s="131" t="s">
        <v>7</v>
      </c>
      <c r="FI23" s="131" t="s">
        <v>12</v>
      </c>
      <c r="FJ23" s="131" t="s">
        <v>11</v>
      </c>
      <c r="FK23" s="131" t="s">
        <v>7</v>
      </c>
      <c r="FL23" s="131" t="s">
        <v>7</v>
      </c>
      <c r="FM23" s="131"/>
      <c r="FN23" s="131" t="s">
        <v>756</v>
      </c>
      <c r="FO23" s="131" t="s">
        <v>9</v>
      </c>
      <c r="FP23" s="131" t="s">
        <v>9</v>
      </c>
      <c r="FQ23" s="131" t="s">
        <v>9</v>
      </c>
      <c r="FR23" s="131" t="s">
        <v>8</v>
      </c>
      <c r="FS23" s="131" t="s">
        <v>7</v>
      </c>
      <c r="FT23" s="131" t="s">
        <v>7</v>
      </c>
      <c r="FU23" s="131"/>
      <c r="FV23" s="131"/>
      <c r="FW23" s="131"/>
      <c r="FX23" s="131" t="s">
        <v>337</v>
      </c>
      <c r="FY23" s="131"/>
      <c r="FZ23" s="131"/>
      <c r="GA23" s="131"/>
      <c r="GB23" s="133">
        <v>5</v>
      </c>
      <c r="GC23" s="131"/>
      <c r="GD23" s="131"/>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t="s">
        <v>184</v>
      </c>
      <c r="GZ23" s="131" t="s">
        <v>183</v>
      </c>
      <c r="HA23" s="131" t="s">
        <v>1</v>
      </c>
      <c r="HB23" s="131"/>
      <c r="HC23" s="131"/>
      <c r="HD23" s="131"/>
      <c r="HE23" s="131" t="s">
        <v>1</v>
      </c>
      <c r="HF23" s="131"/>
      <c r="HG23" s="131"/>
      <c r="HH23" s="131"/>
      <c r="HI23" s="131"/>
      <c r="HJ23" s="131"/>
      <c r="HK23" s="131"/>
      <c r="HL23" s="131"/>
      <c r="HM23">
        <f t="shared" si="0"/>
        <v>56</v>
      </c>
      <c r="HN23">
        <f t="shared" si="1"/>
        <v>12</v>
      </c>
      <c r="HO23">
        <f t="shared" si="2"/>
        <v>8</v>
      </c>
      <c r="HP23" s="1">
        <f t="shared" si="3"/>
        <v>21</v>
      </c>
      <c r="HQ23" s="1">
        <f t="shared" si="4"/>
        <v>18</v>
      </c>
      <c r="HR23" s="1">
        <f t="shared" si="5"/>
        <v>18</v>
      </c>
      <c r="HS23" s="1">
        <f t="shared" si="6"/>
        <v>17</v>
      </c>
      <c r="HT23" s="1">
        <f t="shared" si="7"/>
        <v>59</v>
      </c>
      <c r="HU23" s="1">
        <f t="shared" si="8"/>
        <v>0</v>
      </c>
      <c r="HV23">
        <v>2</v>
      </c>
      <c r="HW23">
        <v>2</v>
      </c>
      <c r="HX23">
        <v>0</v>
      </c>
      <c r="HY23">
        <v>0</v>
      </c>
      <c r="HZ23">
        <v>1</v>
      </c>
      <c r="IA23">
        <v>0</v>
      </c>
      <c r="IB23">
        <v>1</v>
      </c>
      <c r="IC23">
        <v>6</v>
      </c>
    </row>
    <row r="24" spans="1:237" x14ac:dyDescent="0.35">
      <c r="HP24" s="1"/>
      <c r="HQ24" s="1"/>
      <c r="HR24" s="1"/>
      <c r="HS24" s="1"/>
      <c r="HU24" s="1"/>
    </row>
    <row r="25" spans="1:237" x14ac:dyDescent="0.35">
      <c r="HP25" s="1"/>
      <c r="HQ25" s="1"/>
      <c r="HR25" s="1"/>
      <c r="HS25" s="1"/>
      <c r="HU25" s="1"/>
    </row>
    <row r="26" spans="1:237" x14ac:dyDescent="0.35">
      <c r="HP26" s="1"/>
      <c r="HQ26" s="1"/>
      <c r="HR26" s="1"/>
      <c r="HS26" s="1"/>
      <c r="HU26" s="1"/>
    </row>
    <row r="27" spans="1:237" x14ac:dyDescent="0.35">
      <c r="HP27" s="1"/>
      <c r="HQ27" s="1"/>
      <c r="HR27" s="1"/>
      <c r="HS27" s="1"/>
      <c r="HU27" s="1"/>
    </row>
    <row r="28" spans="1:237" x14ac:dyDescent="0.35">
      <c r="HP28" s="1"/>
      <c r="HQ28" s="1"/>
      <c r="HR28" s="1"/>
      <c r="HS28" s="1"/>
      <c r="HU28" s="1"/>
    </row>
    <row r="29" spans="1:237" x14ac:dyDescent="0.35">
      <c r="HP29" s="1"/>
      <c r="HQ29" s="1"/>
      <c r="HR29" s="1"/>
      <c r="HS29" s="1"/>
      <c r="HU29" s="1"/>
    </row>
    <row r="30" spans="1:237" x14ac:dyDescent="0.35">
      <c r="HP30" s="1"/>
      <c r="HQ30" s="1"/>
      <c r="HR30" s="1"/>
      <c r="HS30" s="1"/>
      <c r="HU30" s="1"/>
    </row>
    <row r="31" spans="1:237" x14ac:dyDescent="0.35">
      <c r="HP31" s="1"/>
      <c r="HQ31" s="1"/>
      <c r="HR31" s="1"/>
      <c r="HS31" s="1"/>
      <c r="HU31" s="1"/>
    </row>
    <row r="32" spans="1:237" x14ac:dyDescent="0.35">
      <c r="HP32" s="1"/>
      <c r="HQ32" s="1"/>
      <c r="HR32" s="1"/>
      <c r="HS32" s="1"/>
      <c r="HU32" s="1"/>
    </row>
    <row r="33" spans="224:229" x14ac:dyDescent="0.35">
      <c r="HP33" s="1"/>
      <c r="HQ33" s="1"/>
      <c r="HR33" s="1"/>
      <c r="HS33" s="1"/>
      <c r="HU33" s="1"/>
    </row>
    <row r="34" spans="224:229" x14ac:dyDescent="0.35">
      <c r="HP34" s="1"/>
      <c r="HQ34" s="1"/>
      <c r="HR34" s="1"/>
      <c r="HS34" s="1"/>
      <c r="HU34" s="1"/>
    </row>
  </sheetData>
  <sortState xmlns:xlrd2="http://schemas.microsoft.com/office/spreadsheetml/2017/richdata2" ref="A2:HU23">
    <sortCondition ref="B2:B23"/>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F66EA-28B2-4DF5-BF21-B176876D1D79}">
  <dimension ref="A1:IC35"/>
  <sheetViews>
    <sheetView workbookViewId="0">
      <selection activeCell="P58" sqref="P58"/>
    </sheetView>
  </sheetViews>
  <sheetFormatPr defaultRowHeight="14.5" x14ac:dyDescent="0.35"/>
  <cols>
    <col min="3" max="3" width="22.1796875" customWidth="1"/>
    <col min="4" max="4" width="20.26953125" customWidth="1"/>
  </cols>
  <sheetData>
    <row r="1" spans="1:237" ht="15" thickBot="1" x14ac:dyDescent="0.4">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2449</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 thickBot="1" x14ac:dyDescent="0.4">
      <c r="A2" s="132">
        <v>44255.785671296297</v>
      </c>
      <c r="B2" s="131" t="s">
        <v>2541</v>
      </c>
      <c r="C2" s="2"/>
      <c r="D2" s="131"/>
      <c r="E2" s="131" t="s">
        <v>50</v>
      </c>
      <c r="F2" s="131" t="s">
        <v>1824</v>
      </c>
      <c r="G2" s="131" t="s">
        <v>50</v>
      </c>
      <c r="H2" s="131" t="s">
        <v>1824</v>
      </c>
      <c r="I2" s="131" t="s">
        <v>9</v>
      </c>
      <c r="J2" s="131" t="s">
        <v>7</v>
      </c>
      <c r="K2" s="131"/>
      <c r="L2" s="131" t="s">
        <v>7</v>
      </c>
      <c r="M2" s="131"/>
      <c r="N2" s="131" t="s">
        <v>7</v>
      </c>
      <c r="O2" s="131"/>
      <c r="P2" s="131"/>
      <c r="Q2" s="131" t="s">
        <v>20</v>
      </c>
      <c r="R2" s="131" t="s">
        <v>40</v>
      </c>
      <c r="S2" s="131" t="s">
        <v>20</v>
      </c>
      <c r="T2" s="131" t="s">
        <v>20</v>
      </c>
      <c r="U2" s="131" t="s">
        <v>20</v>
      </c>
      <c r="V2" s="131" t="s">
        <v>80</v>
      </c>
      <c r="W2" s="131" t="s">
        <v>20</v>
      </c>
      <c r="X2" s="131" t="s">
        <v>20</v>
      </c>
      <c r="Y2" s="131" t="s">
        <v>20</v>
      </c>
      <c r="Z2" s="131" t="s">
        <v>133</v>
      </c>
      <c r="AA2" s="131" t="s">
        <v>9</v>
      </c>
      <c r="AB2" s="131" t="s">
        <v>2508</v>
      </c>
      <c r="AC2" s="131" t="s">
        <v>9</v>
      </c>
      <c r="AD2" s="131" t="s">
        <v>2509</v>
      </c>
      <c r="AE2" s="131" t="s">
        <v>7</v>
      </c>
      <c r="AF2" s="131" t="s">
        <v>20</v>
      </c>
      <c r="AG2" s="131"/>
      <c r="AH2" s="131" t="s">
        <v>7</v>
      </c>
      <c r="AI2" s="131"/>
      <c r="AJ2" s="133">
        <v>0</v>
      </c>
      <c r="AK2" s="131">
        <v>0</v>
      </c>
      <c r="AL2" s="133">
        <v>0</v>
      </c>
      <c r="AM2" s="131">
        <v>0</v>
      </c>
      <c r="AN2" s="133">
        <v>2</v>
      </c>
      <c r="AO2" s="131">
        <v>15</v>
      </c>
      <c r="AP2" s="133">
        <v>960</v>
      </c>
      <c r="AQ2" s="133">
        <v>4</v>
      </c>
      <c r="AR2" s="133">
        <v>4</v>
      </c>
      <c r="AS2" s="133">
        <v>2</v>
      </c>
      <c r="AT2" s="133">
        <v>2</v>
      </c>
      <c r="AU2" s="133">
        <v>4</v>
      </c>
      <c r="AV2" s="133">
        <v>1</v>
      </c>
      <c r="AW2" s="133">
        <v>1</v>
      </c>
      <c r="AX2" s="133">
        <v>4</v>
      </c>
      <c r="AY2" s="133">
        <v>1</v>
      </c>
      <c r="AZ2" s="133">
        <v>4</v>
      </c>
      <c r="BA2" s="133">
        <v>4</v>
      </c>
      <c r="BB2" s="133">
        <v>2</v>
      </c>
      <c r="BC2" s="133">
        <v>1</v>
      </c>
      <c r="BD2" s="133">
        <v>1</v>
      </c>
      <c r="BE2" s="133">
        <v>4</v>
      </c>
      <c r="BF2" s="133">
        <v>4</v>
      </c>
      <c r="BG2" s="133">
        <v>2</v>
      </c>
      <c r="BH2" s="133">
        <v>1</v>
      </c>
      <c r="BI2" s="133">
        <v>4</v>
      </c>
      <c r="BJ2" s="133">
        <v>4</v>
      </c>
      <c r="BK2" s="133">
        <v>1</v>
      </c>
      <c r="BL2" s="133">
        <v>1</v>
      </c>
      <c r="BM2" s="133">
        <v>0</v>
      </c>
      <c r="BN2" s="133">
        <v>1</v>
      </c>
      <c r="BO2" s="133">
        <v>4</v>
      </c>
      <c r="BP2" s="133">
        <v>0</v>
      </c>
      <c r="BQ2" s="133">
        <v>1</v>
      </c>
      <c r="BR2" s="133">
        <v>0</v>
      </c>
      <c r="BS2" s="133">
        <v>2</v>
      </c>
      <c r="BT2" s="133">
        <v>0</v>
      </c>
      <c r="BU2" s="133">
        <v>1</v>
      </c>
      <c r="BV2" s="133">
        <v>0</v>
      </c>
      <c r="BW2" s="133">
        <v>4</v>
      </c>
      <c r="BX2" s="133">
        <v>0</v>
      </c>
      <c r="BY2" s="133">
        <v>0</v>
      </c>
      <c r="BZ2" s="133">
        <v>0</v>
      </c>
      <c r="CA2" s="133">
        <v>0</v>
      </c>
      <c r="CB2" s="133">
        <v>1</v>
      </c>
      <c r="CC2" s="133">
        <v>1</v>
      </c>
      <c r="CD2" s="133">
        <v>1</v>
      </c>
      <c r="CE2" s="133">
        <v>0</v>
      </c>
      <c r="CF2" s="133">
        <v>1</v>
      </c>
      <c r="CG2" s="133">
        <v>0</v>
      </c>
      <c r="CH2" s="133">
        <v>4</v>
      </c>
      <c r="CI2" s="133">
        <v>0</v>
      </c>
      <c r="CJ2" s="133">
        <v>1</v>
      </c>
      <c r="CK2" s="133">
        <v>1</v>
      </c>
      <c r="CL2" s="133">
        <v>0</v>
      </c>
      <c r="CM2" s="133">
        <v>0</v>
      </c>
      <c r="CN2" s="133">
        <v>0</v>
      </c>
      <c r="CO2" s="133">
        <v>0</v>
      </c>
      <c r="CP2" s="133">
        <v>4</v>
      </c>
      <c r="CQ2" s="133">
        <v>0</v>
      </c>
      <c r="CR2" s="133">
        <v>0</v>
      </c>
      <c r="CS2" s="133">
        <v>4</v>
      </c>
      <c r="CT2" s="133">
        <v>1</v>
      </c>
      <c r="CU2" s="133">
        <v>0</v>
      </c>
      <c r="CV2" s="133">
        <v>1</v>
      </c>
      <c r="CW2" s="133">
        <v>1</v>
      </c>
      <c r="CX2" s="133">
        <v>1</v>
      </c>
      <c r="CY2" s="133">
        <v>1</v>
      </c>
      <c r="CZ2" s="133">
        <v>1</v>
      </c>
      <c r="DA2" s="133">
        <v>1</v>
      </c>
      <c r="DB2" s="133">
        <v>1</v>
      </c>
      <c r="DC2" s="133">
        <v>1</v>
      </c>
      <c r="DD2" s="133">
        <v>2</v>
      </c>
      <c r="DE2" s="133">
        <v>1</v>
      </c>
      <c r="DF2" s="133">
        <v>1</v>
      </c>
      <c r="DG2" s="133">
        <v>1</v>
      </c>
      <c r="DH2" s="133">
        <v>1</v>
      </c>
      <c r="DI2" s="133">
        <v>1</v>
      </c>
      <c r="DJ2" s="133">
        <v>2</v>
      </c>
      <c r="DK2" s="133">
        <v>1</v>
      </c>
      <c r="DL2" s="133">
        <v>1</v>
      </c>
      <c r="DM2" s="133">
        <v>2</v>
      </c>
      <c r="DN2" s="133">
        <v>1</v>
      </c>
      <c r="DO2" s="133">
        <v>1</v>
      </c>
      <c r="DP2" s="135">
        <v>0.875</v>
      </c>
      <c r="DQ2" s="133">
        <v>10</v>
      </c>
      <c r="DR2" s="135">
        <v>0.29166666666666669</v>
      </c>
      <c r="DS2" s="133">
        <v>9.5</v>
      </c>
      <c r="DT2" s="131" t="s">
        <v>26</v>
      </c>
      <c r="DU2" s="131" t="s">
        <v>103</v>
      </c>
      <c r="DV2" s="131" t="s">
        <v>103</v>
      </c>
      <c r="DW2" s="131" t="s">
        <v>26</v>
      </c>
      <c r="DX2" s="131" t="s">
        <v>26</v>
      </c>
      <c r="DY2" s="131" t="s">
        <v>26</v>
      </c>
      <c r="DZ2" s="131" t="s">
        <v>26</v>
      </c>
      <c r="EA2" s="131" t="s">
        <v>26</v>
      </c>
      <c r="EB2" s="131" t="s">
        <v>26</v>
      </c>
      <c r="EC2" s="131" t="s">
        <v>121</v>
      </c>
      <c r="ED2" s="131" t="s">
        <v>26</v>
      </c>
      <c r="EE2" s="131" t="s">
        <v>26</v>
      </c>
      <c r="EF2" s="131" t="s">
        <v>66</v>
      </c>
      <c r="EG2" s="131" t="s">
        <v>100</v>
      </c>
      <c r="EH2" s="133">
        <v>20</v>
      </c>
      <c r="EI2" s="131" t="s">
        <v>9</v>
      </c>
      <c r="EJ2" s="131" t="s">
        <v>7</v>
      </c>
      <c r="EK2" s="131"/>
      <c r="EL2" s="131" t="s">
        <v>21</v>
      </c>
      <c r="EM2" s="131" t="s">
        <v>96</v>
      </c>
      <c r="EN2" s="133">
        <v>5</v>
      </c>
      <c r="EO2" s="133">
        <v>5</v>
      </c>
      <c r="EP2" s="133">
        <v>5</v>
      </c>
      <c r="EQ2" s="133">
        <v>1</v>
      </c>
      <c r="ER2" s="131" t="s">
        <v>19</v>
      </c>
      <c r="ES2" s="131" t="s">
        <v>1346</v>
      </c>
      <c r="ET2" s="131" t="s">
        <v>18</v>
      </c>
      <c r="EU2" s="131" t="s">
        <v>20</v>
      </c>
      <c r="EV2" s="131" t="s">
        <v>20</v>
      </c>
      <c r="EW2" s="133">
        <v>5</v>
      </c>
      <c r="EX2" s="133">
        <v>5</v>
      </c>
      <c r="EY2" s="133">
        <v>5</v>
      </c>
      <c r="EZ2" s="133">
        <v>5</v>
      </c>
      <c r="FA2" s="131"/>
      <c r="FB2" s="131" t="s">
        <v>14</v>
      </c>
      <c r="FC2" s="131" t="s">
        <v>7</v>
      </c>
      <c r="FD2" s="131" t="s">
        <v>94</v>
      </c>
      <c r="FE2" s="131" t="s">
        <v>14</v>
      </c>
      <c r="FF2" s="131" t="s">
        <v>7</v>
      </c>
      <c r="FG2" s="131" t="s">
        <v>7</v>
      </c>
      <c r="FH2" s="131" t="s">
        <v>7</v>
      </c>
      <c r="FI2" s="131" t="s">
        <v>12</v>
      </c>
      <c r="FJ2" s="131" t="s">
        <v>11</v>
      </c>
      <c r="FK2" s="131" t="s">
        <v>7</v>
      </c>
      <c r="FL2" s="131" t="s">
        <v>7</v>
      </c>
      <c r="FM2" s="131"/>
      <c r="FN2" s="131" t="s">
        <v>2375</v>
      </c>
      <c r="FO2" s="131" t="s">
        <v>9</v>
      </c>
      <c r="FP2" s="131" t="s">
        <v>9</v>
      </c>
      <c r="FQ2" s="131" t="s">
        <v>9</v>
      </c>
      <c r="FR2" s="131" t="s">
        <v>8</v>
      </c>
      <c r="FS2" s="131" t="s">
        <v>9</v>
      </c>
      <c r="FT2" s="131" t="s">
        <v>9</v>
      </c>
      <c r="FU2" s="131" t="s">
        <v>2510</v>
      </c>
      <c r="FV2" s="131" t="s">
        <v>7</v>
      </c>
      <c r="FW2" s="131" t="s">
        <v>7</v>
      </c>
      <c r="FX2" s="131" t="s">
        <v>55</v>
      </c>
      <c r="FY2" s="131"/>
      <c r="FZ2" s="131"/>
      <c r="GA2" s="131"/>
      <c r="GB2" s="131"/>
      <c r="GC2" s="131"/>
      <c r="GD2" s="131"/>
      <c r="GE2" s="131"/>
      <c r="GF2" s="133">
        <v>1</v>
      </c>
      <c r="GG2" s="131" t="s">
        <v>5</v>
      </c>
      <c r="GH2" s="131"/>
      <c r="GI2" s="131"/>
      <c r="GJ2" s="131"/>
      <c r="GK2" s="131"/>
      <c r="GL2" s="131"/>
      <c r="GM2" s="131"/>
      <c r="GN2" s="131"/>
      <c r="GO2" s="131"/>
      <c r="GP2" s="131"/>
      <c r="GQ2" s="131"/>
      <c r="GR2" s="131"/>
      <c r="GS2" s="131"/>
      <c r="GT2" s="131"/>
      <c r="GU2" s="131"/>
      <c r="GV2" s="131"/>
      <c r="GW2" s="131" t="s">
        <v>54</v>
      </c>
      <c r="GX2" s="131"/>
      <c r="GY2" s="131"/>
      <c r="GZ2" s="131"/>
      <c r="HA2" s="131" t="s">
        <v>141</v>
      </c>
      <c r="HB2" s="131" t="s">
        <v>248</v>
      </c>
      <c r="HC2" s="131" t="s">
        <v>1</v>
      </c>
      <c r="HD2" s="131"/>
      <c r="HE2" s="131" t="s">
        <v>1</v>
      </c>
      <c r="HF2" s="131"/>
      <c r="HG2" s="131"/>
      <c r="HH2" s="131"/>
      <c r="HI2" s="131"/>
      <c r="HJ2" s="131"/>
      <c r="HK2" s="131"/>
      <c r="HL2" s="131"/>
      <c r="HM2">
        <f>SUM(CW2:DO2)</f>
        <v>22</v>
      </c>
      <c r="HN2">
        <f>CT2+CR2+CA2+CN2+BP2</f>
        <v>1</v>
      </c>
      <c r="HO2">
        <f>CS2+CP2+CH2+BW2+BS2+BO2</f>
        <v>22</v>
      </c>
      <c r="HP2" s="1">
        <f>CQ2+CL2+CG2+CD2+BX2+BV2+BR2+BN2</f>
        <v>2</v>
      </c>
      <c r="HQ2" s="1">
        <f>CK2+CF2+BZ2+BY2+BT2+BK2</f>
        <v>3</v>
      </c>
      <c r="HR2" s="1">
        <f>CO2+CI2+CE2+CC2+BU2+BQ2+BL2</f>
        <v>4</v>
      </c>
      <c r="HS2" s="1">
        <f>CU2+CM2+CJ2+CB2+BM2</f>
        <v>2</v>
      </c>
      <c r="HT2" s="1">
        <f>(5-AQ2)+(5-AR2)+AS2+AT2+(5-AU2)+AV2+AW2+(5-AX2)+AY2+(5-AZ2)+(5-BA2)+BB2+BC2+BD2+(5-BE2)+(5-BF2)+BG2+BH2+(5-BI2)+(5-BJ2)</f>
        <v>24</v>
      </c>
      <c r="HU2" s="1">
        <f>(AJ2*(AK2*8))+(AL2*(AM2*4))+(AN2*(AO2*2.5))</f>
        <v>75</v>
      </c>
      <c r="HV2">
        <v>1</v>
      </c>
      <c r="HW2">
        <v>0</v>
      </c>
      <c r="HX2">
        <v>0</v>
      </c>
      <c r="HY2">
        <v>0</v>
      </c>
      <c r="HZ2">
        <v>1</v>
      </c>
      <c r="IA2">
        <v>0</v>
      </c>
      <c r="IB2">
        <v>0</v>
      </c>
      <c r="IC2">
        <v>2</v>
      </c>
    </row>
    <row r="3" spans="1:237" ht="15" thickBot="1" x14ac:dyDescent="0.4">
      <c r="A3" s="132">
        <v>44249.635497685187</v>
      </c>
      <c r="B3" s="131" t="s">
        <v>2548</v>
      </c>
      <c r="C3" s="2"/>
      <c r="D3" s="131"/>
      <c r="E3" s="131" t="s">
        <v>50</v>
      </c>
      <c r="F3" s="131" t="s">
        <v>1824</v>
      </c>
      <c r="G3" s="131" t="s">
        <v>50</v>
      </c>
      <c r="H3" s="131" t="s">
        <v>1824</v>
      </c>
      <c r="I3" s="131" t="s">
        <v>9</v>
      </c>
      <c r="J3" s="131" t="s">
        <v>7</v>
      </c>
      <c r="K3" s="131"/>
      <c r="L3" s="131" t="s">
        <v>7</v>
      </c>
      <c r="M3" s="131"/>
      <c r="N3" s="131" t="s">
        <v>7</v>
      </c>
      <c r="O3" s="131"/>
      <c r="P3" s="131"/>
      <c r="Q3" s="131" t="s">
        <v>20</v>
      </c>
      <c r="R3" s="131" t="s">
        <v>40</v>
      </c>
      <c r="S3" s="131"/>
      <c r="T3" s="131"/>
      <c r="U3" s="131" t="s">
        <v>20</v>
      </c>
      <c r="V3" s="131" t="s">
        <v>39</v>
      </c>
      <c r="W3" s="131" t="s">
        <v>20</v>
      </c>
      <c r="X3" s="131" t="s">
        <v>20</v>
      </c>
      <c r="Y3" s="131" t="s">
        <v>20</v>
      </c>
      <c r="Z3" s="131" t="s">
        <v>38</v>
      </c>
      <c r="AA3" s="131" t="s">
        <v>9</v>
      </c>
      <c r="AB3" s="131" t="s">
        <v>2475</v>
      </c>
      <c r="AC3" s="131" t="s">
        <v>7</v>
      </c>
      <c r="AD3" s="131"/>
      <c r="AE3" s="131" t="s">
        <v>9</v>
      </c>
      <c r="AF3" s="131" t="s">
        <v>112</v>
      </c>
      <c r="AG3" s="131" t="s">
        <v>301</v>
      </c>
      <c r="AH3" s="131" t="s">
        <v>9</v>
      </c>
      <c r="AI3" s="131" t="s">
        <v>2476</v>
      </c>
      <c r="AJ3" s="133">
        <v>2</v>
      </c>
      <c r="AK3" s="133">
        <v>30</v>
      </c>
      <c r="AL3" s="133">
        <v>2</v>
      </c>
      <c r="AM3" s="133">
        <v>30</v>
      </c>
      <c r="AN3" s="133">
        <v>0</v>
      </c>
      <c r="AO3" s="133">
        <v>0</v>
      </c>
      <c r="AP3" s="133">
        <v>420</v>
      </c>
      <c r="AQ3" s="133">
        <v>2</v>
      </c>
      <c r="AR3" s="133">
        <v>3</v>
      </c>
      <c r="AS3" s="133">
        <v>3</v>
      </c>
      <c r="AT3" s="133">
        <v>3</v>
      </c>
      <c r="AU3" s="133">
        <v>2</v>
      </c>
      <c r="AV3" s="133">
        <v>3</v>
      </c>
      <c r="AW3" s="133">
        <v>4</v>
      </c>
      <c r="AX3" s="133">
        <v>2</v>
      </c>
      <c r="AY3" s="133">
        <v>3</v>
      </c>
      <c r="AZ3" s="133">
        <v>2</v>
      </c>
      <c r="BA3" s="133">
        <v>2</v>
      </c>
      <c r="BB3" s="133">
        <v>3</v>
      </c>
      <c r="BC3" s="133">
        <v>2</v>
      </c>
      <c r="BD3" s="133">
        <v>2</v>
      </c>
      <c r="BE3" s="133">
        <v>2</v>
      </c>
      <c r="BF3" s="133">
        <v>2</v>
      </c>
      <c r="BG3" s="133">
        <v>3</v>
      </c>
      <c r="BH3" s="133">
        <v>2</v>
      </c>
      <c r="BI3" s="133">
        <v>2</v>
      </c>
      <c r="BJ3" s="133">
        <v>2</v>
      </c>
      <c r="BK3" s="133">
        <v>4</v>
      </c>
      <c r="BL3" s="133">
        <v>2</v>
      </c>
      <c r="BM3" s="133">
        <v>4</v>
      </c>
      <c r="BN3" s="133">
        <v>4</v>
      </c>
      <c r="BO3" s="133">
        <v>1</v>
      </c>
      <c r="BP3" s="133">
        <v>2</v>
      </c>
      <c r="BQ3" s="133">
        <v>2</v>
      </c>
      <c r="BR3" s="133">
        <v>4</v>
      </c>
      <c r="BS3" s="133">
        <v>2</v>
      </c>
      <c r="BT3" s="133">
        <v>3</v>
      </c>
      <c r="BU3" s="133">
        <v>4</v>
      </c>
      <c r="BV3" s="133">
        <v>4</v>
      </c>
      <c r="BW3" s="133">
        <v>2</v>
      </c>
      <c r="BX3" s="133">
        <v>4</v>
      </c>
      <c r="BY3" s="133">
        <v>2</v>
      </c>
      <c r="BZ3" s="133">
        <v>4</v>
      </c>
      <c r="CA3" s="133">
        <v>4</v>
      </c>
      <c r="CB3" s="133">
        <v>4</v>
      </c>
      <c r="CC3" s="133">
        <v>4</v>
      </c>
      <c r="CD3" s="133">
        <v>4</v>
      </c>
      <c r="CE3" s="133">
        <v>2</v>
      </c>
      <c r="CF3" s="133">
        <v>4</v>
      </c>
      <c r="CG3" s="133">
        <v>3</v>
      </c>
      <c r="CH3" s="133">
        <v>1</v>
      </c>
      <c r="CI3" s="133">
        <v>2</v>
      </c>
      <c r="CJ3" s="133">
        <v>4</v>
      </c>
      <c r="CK3" s="133">
        <v>4</v>
      </c>
      <c r="CL3" s="133">
        <v>4</v>
      </c>
      <c r="CM3" s="133">
        <v>4</v>
      </c>
      <c r="CN3" s="133">
        <v>4</v>
      </c>
      <c r="CO3" s="133">
        <v>2</v>
      </c>
      <c r="CP3" s="133">
        <v>1</v>
      </c>
      <c r="CQ3" s="133">
        <v>2</v>
      </c>
      <c r="CR3" s="133">
        <v>4</v>
      </c>
      <c r="CS3" s="133">
        <v>2</v>
      </c>
      <c r="CT3" s="133">
        <v>4</v>
      </c>
      <c r="CU3" s="133">
        <v>2</v>
      </c>
      <c r="CV3" s="133">
        <v>4</v>
      </c>
      <c r="CW3" s="133">
        <v>2</v>
      </c>
      <c r="CX3" s="133">
        <v>3</v>
      </c>
      <c r="CY3" s="133">
        <v>3</v>
      </c>
      <c r="CZ3" s="133">
        <v>4</v>
      </c>
      <c r="DA3" s="133">
        <v>2</v>
      </c>
      <c r="DB3" s="133">
        <v>2</v>
      </c>
      <c r="DC3" s="133">
        <v>2</v>
      </c>
      <c r="DD3" s="133">
        <v>4</v>
      </c>
      <c r="DE3" s="133">
        <v>3</v>
      </c>
      <c r="DF3" s="133">
        <v>3</v>
      </c>
      <c r="DG3" s="133">
        <v>2</v>
      </c>
      <c r="DH3" s="133">
        <v>2</v>
      </c>
      <c r="DI3" s="133">
        <v>2</v>
      </c>
      <c r="DJ3" s="133">
        <v>2</v>
      </c>
      <c r="DK3" s="133">
        <v>3</v>
      </c>
      <c r="DL3" s="133">
        <v>3</v>
      </c>
      <c r="DM3" s="133">
        <v>2</v>
      </c>
      <c r="DN3" s="133">
        <v>2</v>
      </c>
      <c r="DO3" s="133">
        <v>2</v>
      </c>
      <c r="DP3" s="134">
        <v>0.45833333333333331</v>
      </c>
      <c r="DQ3" s="133">
        <v>60</v>
      </c>
      <c r="DR3" s="134">
        <v>0.33333333333333331</v>
      </c>
      <c r="DS3" s="133">
        <v>8</v>
      </c>
      <c r="DT3" s="131" t="s">
        <v>69</v>
      </c>
      <c r="DU3" s="131" t="s">
        <v>69</v>
      </c>
      <c r="DV3" s="131" t="s">
        <v>26</v>
      </c>
      <c r="DW3" s="131" t="s">
        <v>26</v>
      </c>
      <c r="DX3" s="131" t="s">
        <v>26</v>
      </c>
      <c r="DY3" s="131" t="s">
        <v>103</v>
      </c>
      <c r="DZ3" s="131" t="s">
        <v>26</v>
      </c>
      <c r="EA3" s="131" t="s">
        <v>26</v>
      </c>
      <c r="EB3" s="131" t="s">
        <v>26</v>
      </c>
      <c r="EC3" s="131" t="s">
        <v>2477</v>
      </c>
      <c r="ED3" s="131" t="s">
        <v>26</v>
      </c>
      <c r="EE3" s="131" t="s">
        <v>26</v>
      </c>
      <c r="EF3" s="131" t="s">
        <v>124</v>
      </c>
      <c r="EG3" s="131" t="s">
        <v>65</v>
      </c>
      <c r="EH3" s="133">
        <v>120</v>
      </c>
      <c r="EI3" s="131" t="s">
        <v>9</v>
      </c>
      <c r="EJ3" s="131" t="s">
        <v>9</v>
      </c>
      <c r="EK3" s="131" t="s">
        <v>187</v>
      </c>
      <c r="EL3" s="131" t="s">
        <v>96</v>
      </c>
      <c r="EM3" s="131" t="s">
        <v>96</v>
      </c>
      <c r="EN3" s="133">
        <v>5</v>
      </c>
      <c r="EO3" s="133">
        <v>5</v>
      </c>
      <c r="EP3" s="133">
        <v>5</v>
      </c>
      <c r="EQ3" s="133">
        <v>1</v>
      </c>
      <c r="ER3" s="131" t="s">
        <v>1346</v>
      </c>
      <c r="ES3" s="131" t="s">
        <v>19</v>
      </c>
      <c r="ET3" s="131" t="s">
        <v>16</v>
      </c>
      <c r="EU3" s="131" t="s">
        <v>18</v>
      </c>
      <c r="EV3" s="131" t="s">
        <v>20</v>
      </c>
      <c r="EW3" s="133">
        <v>3</v>
      </c>
      <c r="EX3" s="133">
        <v>5</v>
      </c>
      <c r="EY3" s="133">
        <v>4</v>
      </c>
      <c r="EZ3" s="133">
        <v>5</v>
      </c>
      <c r="FA3" s="131"/>
      <c r="FB3" s="131" t="s">
        <v>14</v>
      </c>
      <c r="FC3" s="131" t="s">
        <v>9</v>
      </c>
      <c r="FD3" s="131" t="s">
        <v>58</v>
      </c>
      <c r="FE3" s="131" t="s">
        <v>58</v>
      </c>
      <c r="FF3" s="131" t="s">
        <v>7</v>
      </c>
      <c r="FG3" s="131" t="s">
        <v>7</v>
      </c>
      <c r="FH3" s="131" t="s">
        <v>7</v>
      </c>
      <c r="FI3" s="131" t="s">
        <v>12</v>
      </c>
      <c r="FJ3" s="131" t="s">
        <v>57</v>
      </c>
      <c r="FK3" s="131" t="s">
        <v>7</v>
      </c>
      <c r="FL3" s="131" t="s">
        <v>9</v>
      </c>
      <c r="FM3" s="185">
        <v>44230</v>
      </c>
      <c r="FN3" s="131" t="s">
        <v>756</v>
      </c>
      <c r="FO3" s="131" t="s">
        <v>9</v>
      </c>
      <c r="FP3" s="131" t="s">
        <v>9</v>
      </c>
      <c r="FQ3" s="131" t="s">
        <v>9</v>
      </c>
      <c r="FR3" s="131" t="s">
        <v>8</v>
      </c>
      <c r="FS3" s="131" t="s">
        <v>7</v>
      </c>
      <c r="FT3" s="131" t="s">
        <v>7</v>
      </c>
      <c r="FU3" s="131"/>
      <c r="FV3" s="131" t="s">
        <v>7</v>
      </c>
      <c r="FW3" s="131" t="s">
        <v>7</v>
      </c>
      <c r="FX3" s="131" t="s">
        <v>55</v>
      </c>
      <c r="FY3" s="131"/>
      <c r="FZ3" s="131"/>
      <c r="GA3" s="131"/>
      <c r="GB3" s="131"/>
      <c r="GC3" s="131"/>
      <c r="GD3" s="131"/>
      <c r="GE3" s="131"/>
      <c r="GF3" s="133">
        <v>1</v>
      </c>
      <c r="GG3" s="131" t="s">
        <v>5</v>
      </c>
      <c r="GH3" s="131"/>
      <c r="GI3" s="131"/>
      <c r="GJ3" s="131"/>
      <c r="GK3" s="131"/>
      <c r="GL3" s="131"/>
      <c r="GM3" s="131"/>
      <c r="GN3" s="131"/>
      <c r="GO3" s="131"/>
      <c r="GP3" s="131"/>
      <c r="GQ3" s="131"/>
      <c r="GR3" s="131"/>
      <c r="GS3" s="131"/>
      <c r="GT3" s="131"/>
      <c r="GU3" s="131"/>
      <c r="GV3" s="131"/>
      <c r="GW3" s="131" t="s">
        <v>54</v>
      </c>
      <c r="GX3" s="131"/>
      <c r="GY3" s="131"/>
      <c r="GZ3" s="131"/>
      <c r="HA3" s="131"/>
      <c r="HB3" s="131"/>
      <c r="HC3" s="131"/>
      <c r="HD3" s="131"/>
      <c r="HE3" s="131" t="s">
        <v>158</v>
      </c>
      <c r="HF3" s="131" t="s">
        <v>1</v>
      </c>
      <c r="HG3" s="131" t="s">
        <v>1</v>
      </c>
      <c r="HH3" s="131"/>
      <c r="HI3" s="131" t="s">
        <v>1</v>
      </c>
      <c r="HJ3" s="131"/>
      <c r="HK3" s="131"/>
      <c r="HL3" s="131"/>
      <c r="HM3">
        <f t="shared" ref="HM3:HM23" si="0">SUM(CW3:DO3)</f>
        <v>48</v>
      </c>
      <c r="HN3">
        <f t="shared" ref="HN3:HN23" si="1">CT3+CR3+CA3+CN3+BP3</f>
        <v>18</v>
      </c>
      <c r="HO3">
        <f t="shared" ref="HO3:HO23" si="2">CS3+CP3+CH3+BW3+BS3+BO3</f>
        <v>9</v>
      </c>
      <c r="HP3" s="1">
        <f t="shared" ref="HP3:HP23" si="3">CQ3+CL3+CG3+CD3+BX3+BV3+BR3+BN3</f>
        <v>29</v>
      </c>
      <c r="HQ3" s="1">
        <f t="shared" ref="HQ3:HQ23" si="4">CK3+CF3+BZ3+BY3+BT3+BK3</f>
        <v>21</v>
      </c>
      <c r="HR3" s="1">
        <f t="shared" ref="HR3:HR23" si="5">CO3+CI3+CE3+CC3+BU3+BQ3+BL3</f>
        <v>18</v>
      </c>
      <c r="HS3" s="1">
        <f t="shared" ref="HS3:HS23" si="6">CU3+CM3+CJ3+CB3+BM3</f>
        <v>18</v>
      </c>
      <c r="HT3" s="1">
        <f t="shared" ref="HT3:HT23" si="7">(5-AQ3)+(5-AR3)+AS3+AT3+(5-AU3)+AV3+AW3+(5-AX3)+AY3+(5-AZ3)+(5-BA3)+BB3+BC3+BD3+(5-BE3)+(5-BF3)+BG3+BH3+(5-BI3)+(5-BJ3)</f>
        <v>57</v>
      </c>
      <c r="HU3" s="1">
        <f t="shared" ref="HU3:HU23" si="8">(AJ3*(AK3*8))+(AL3*(AM3*4))+(AN3*(AO3*2.5))</f>
        <v>720</v>
      </c>
      <c r="HV3">
        <v>2</v>
      </c>
      <c r="HW3">
        <v>2</v>
      </c>
      <c r="HX3">
        <v>0</v>
      </c>
      <c r="HY3">
        <v>0</v>
      </c>
      <c r="HZ3">
        <v>1</v>
      </c>
      <c r="IA3">
        <v>0</v>
      </c>
      <c r="IB3">
        <v>2</v>
      </c>
      <c r="IC3">
        <v>7</v>
      </c>
    </row>
    <row r="4" spans="1:237" ht="15" thickBot="1" x14ac:dyDescent="0.4">
      <c r="A4" s="132">
        <v>44249.452152777776</v>
      </c>
      <c r="B4" s="131" t="s">
        <v>2552</v>
      </c>
      <c r="C4" s="2"/>
      <c r="D4" s="131"/>
      <c r="E4" s="131" t="s">
        <v>1831</v>
      </c>
      <c r="F4" s="131" t="s">
        <v>1824</v>
      </c>
      <c r="G4" s="131" t="s">
        <v>1831</v>
      </c>
      <c r="H4" s="131" t="s">
        <v>1824</v>
      </c>
      <c r="I4" s="131" t="s">
        <v>9</v>
      </c>
      <c r="J4" s="131" t="s">
        <v>7</v>
      </c>
      <c r="K4" s="131"/>
      <c r="L4" s="131" t="s">
        <v>7</v>
      </c>
      <c r="M4" s="131"/>
      <c r="N4" s="131" t="s">
        <v>7</v>
      </c>
      <c r="O4" s="131"/>
      <c r="P4" s="131"/>
      <c r="Q4" s="131" t="s">
        <v>20</v>
      </c>
      <c r="R4" s="131" t="s">
        <v>40</v>
      </c>
      <c r="S4" s="131" t="s">
        <v>20</v>
      </c>
      <c r="T4" s="131" t="s">
        <v>20</v>
      </c>
      <c r="U4" s="131" t="s">
        <v>494</v>
      </c>
      <c r="V4" s="131" t="s">
        <v>39</v>
      </c>
      <c r="W4" s="131" t="s">
        <v>20</v>
      </c>
      <c r="X4" s="131" t="s">
        <v>79</v>
      </c>
      <c r="Y4" s="133">
        <v>1</v>
      </c>
      <c r="Z4" s="131" t="s">
        <v>38</v>
      </c>
      <c r="AA4" s="131" t="s">
        <v>9</v>
      </c>
      <c r="AB4" s="131" t="s">
        <v>2467</v>
      </c>
      <c r="AC4" s="131" t="s">
        <v>7</v>
      </c>
      <c r="AD4" s="131"/>
      <c r="AE4" s="131" t="s">
        <v>9</v>
      </c>
      <c r="AF4" s="131" t="s">
        <v>172</v>
      </c>
      <c r="AG4" s="131" t="s">
        <v>34</v>
      </c>
      <c r="AH4" s="131" t="s">
        <v>7</v>
      </c>
      <c r="AI4" s="131"/>
      <c r="AJ4" s="133">
        <v>7</v>
      </c>
      <c r="AK4" s="131">
        <v>60</v>
      </c>
      <c r="AL4" s="133">
        <v>7</v>
      </c>
      <c r="AM4" s="131">
        <v>40</v>
      </c>
      <c r="AN4" s="133">
        <v>7</v>
      </c>
      <c r="AO4" s="131">
        <v>30</v>
      </c>
      <c r="AP4" s="131">
        <v>300</v>
      </c>
      <c r="AQ4" s="133">
        <v>4</v>
      </c>
      <c r="AR4" s="133">
        <v>4</v>
      </c>
      <c r="AS4" s="133">
        <v>1</v>
      </c>
      <c r="AT4" s="133">
        <v>1</v>
      </c>
      <c r="AU4" s="133">
        <v>4</v>
      </c>
      <c r="AV4" s="133">
        <v>1</v>
      </c>
      <c r="AW4" s="133">
        <v>1</v>
      </c>
      <c r="AX4" s="133">
        <v>4</v>
      </c>
      <c r="AY4" s="133">
        <v>1</v>
      </c>
      <c r="AZ4" s="133">
        <v>4</v>
      </c>
      <c r="BA4" s="133">
        <v>4</v>
      </c>
      <c r="BB4" s="133">
        <v>1</v>
      </c>
      <c r="BC4" s="133">
        <v>1</v>
      </c>
      <c r="BD4" s="133">
        <v>1</v>
      </c>
      <c r="BE4" s="133">
        <v>4</v>
      </c>
      <c r="BF4" s="133">
        <v>4</v>
      </c>
      <c r="BG4" s="133">
        <v>1</v>
      </c>
      <c r="BH4" s="133">
        <v>1</v>
      </c>
      <c r="BI4" s="133">
        <v>4</v>
      </c>
      <c r="BJ4" s="133">
        <v>4</v>
      </c>
      <c r="BK4" s="133">
        <v>0</v>
      </c>
      <c r="BL4" s="133">
        <v>0</v>
      </c>
      <c r="BM4" s="133">
        <v>0</v>
      </c>
      <c r="BN4" s="133">
        <v>0</v>
      </c>
      <c r="BO4" s="133">
        <v>4</v>
      </c>
      <c r="BP4" s="133">
        <v>0</v>
      </c>
      <c r="BQ4" s="133">
        <v>0</v>
      </c>
      <c r="BR4" s="133">
        <v>0</v>
      </c>
      <c r="BS4" s="133">
        <v>4</v>
      </c>
      <c r="BT4" s="133">
        <v>0</v>
      </c>
      <c r="BU4" s="133">
        <v>0</v>
      </c>
      <c r="BV4" s="133">
        <v>0</v>
      </c>
      <c r="BW4" s="133">
        <v>4</v>
      </c>
      <c r="BX4" s="133">
        <v>0</v>
      </c>
      <c r="BY4" s="133">
        <v>0</v>
      </c>
      <c r="BZ4" s="133">
        <v>0</v>
      </c>
      <c r="CA4" s="133">
        <v>0</v>
      </c>
      <c r="CB4" s="133">
        <v>0</v>
      </c>
      <c r="CC4" s="133">
        <v>0</v>
      </c>
      <c r="CD4" s="133">
        <v>0</v>
      </c>
      <c r="CE4" s="133">
        <v>0</v>
      </c>
      <c r="CF4" s="133">
        <v>0</v>
      </c>
      <c r="CG4" s="133">
        <v>0</v>
      </c>
      <c r="CH4" s="133">
        <v>4</v>
      </c>
      <c r="CI4" s="133">
        <v>0</v>
      </c>
      <c r="CJ4" s="133">
        <v>0</v>
      </c>
      <c r="CK4" s="133">
        <v>0</v>
      </c>
      <c r="CL4" s="133">
        <v>0</v>
      </c>
      <c r="CM4" s="133">
        <v>0</v>
      </c>
      <c r="CN4" s="133">
        <v>0</v>
      </c>
      <c r="CO4" s="133">
        <v>0</v>
      </c>
      <c r="CP4" s="133">
        <v>4</v>
      </c>
      <c r="CQ4" s="133">
        <v>0</v>
      </c>
      <c r="CR4" s="133">
        <v>0</v>
      </c>
      <c r="CS4" s="133">
        <v>4</v>
      </c>
      <c r="CT4" s="133">
        <v>0</v>
      </c>
      <c r="CU4" s="133">
        <v>0</v>
      </c>
      <c r="CV4" s="133">
        <v>1</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1" t="s">
        <v>733</v>
      </c>
      <c r="DQ4" s="131" t="s">
        <v>732</v>
      </c>
      <c r="DR4" s="131" t="s">
        <v>1893</v>
      </c>
      <c r="DS4" s="133">
        <v>7</v>
      </c>
      <c r="DT4" s="131" t="s">
        <v>26</v>
      </c>
      <c r="DU4" s="131" t="s">
        <v>26</v>
      </c>
      <c r="DV4" s="131" t="s">
        <v>26</v>
      </c>
      <c r="DW4" s="131" t="s">
        <v>26</v>
      </c>
      <c r="DX4" s="131" t="s">
        <v>26</v>
      </c>
      <c r="DY4" s="131" t="s">
        <v>26</v>
      </c>
      <c r="DZ4" s="131" t="s">
        <v>26</v>
      </c>
      <c r="EA4" s="131" t="s">
        <v>26</v>
      </c>
      <c r="EB4" s="131" t="s">
        <v>26</v>
      </c>
      <c r="EC4" s="131" t="s">
        <v>297</v>
      </c>
      <c r="ED4" s="131" t="s">
        <v>26</v>
      </c>
      <c r="EE4" s="131" t="s">
        <v>26</v>
      </c>
      <c r="EF4" s="131" t="s">
        <v>66</v>
      </c>
      <c r="EG4" s="131" t="s">
        <v>23</v>
      </c>
      <c r="EH4" s="133">
        <v>90</v>
      </c>
      <c r="EI4" s="131" t="s">
        <v>7</v>
      </c>
      <c r="EJ4" s="131" t="s">
        <v>7</v>
      </c>
      <c r="EK4" s="131"/>
      <c r="EL4" s="131" t="s">
        <v>21</v>
      </c>
      <c r="EM4" s="131" t="s">
        <v>21</v>
      </c>
      <c r="EN4" s="133">
        <v>4</v>
      </c>
      <c r="EO4" s="133">
        <v>5</v>
      </c>
      <c r="EP4" s="133">
        <v>4</v>
      </c>
      <c r="EQ4" s="133">
        <v>1</v>
      </c>
      <c r="ER4" s="131" t="s">
        <v>19</v>
      </c>
      <c r="ES4" s="131" t="s">
        <v>16</v>
      </c>
      <c r="ET4" s="131" t="s">
        <v>20</v>
      </c>
      <c r="EU4" s="131" t="s">
        <v>20</v>
      </c>
      <c r="EV4" s="131" t="s">
        <v>20</v>
      </c>
      <c r="EW4" s="133">
        <v>3</v>
      </c>
      <c r="EX4" s="133">
        <v>2</v>
      </c>
      <c r="EY4" s="133">
        <v>3</v>
      </c>
      <c r="EZ4" s="133">
        <v>5</v>
      </c>
      <c r="FA4" s="131"/>
      <c r="FB4" s="131" t="s">
        <v>58</v>
      </c>
      <c r="FC4" s="131" t="s">
        <v>7</v>
      </c>
      <c r="FD4" s="131" t="s">
        <v>14</v>
      </c>
      <c r="FE4" s="131" t="s">
        <v>14</v>
      </c>
      <c r="FF4" s="131" t="s">
        <v>13</v>
      </c>
      <c r="FG4" s="131" t="s">
        <v>13</v>
      </c>
      <c r="FH4" s="131" t="s">
        <v>7</v>
      </c>
      <c r="FI4" s="131" t="s">
        <v>12</v>
      </c>
      <c r="FJ4" s="131" t="s">
        <v>11</v>
      </c>
      <c r="FK4" s="131" t="s">
        <v>7</v>
      </c>
      <c r="FL4" s="131" t="s">
        <v>7</v>
      </c>
      <c r="FM4" s="131"/>
      <c r="FN4" s="131" t="s">
        <v>730</v>
      </c>
      <c r="FO4" s="131" t="s">
        <v>7</v>
      </c>
      <c r="FP4" s="131" t="s">
        <v>7</v>
      </c>
      <c r="FQ4" s="131" t="s">
        <v>9</v>
      </c>
      <c r="FR4" s="131" t="s">
        <v>8</v>
      </c>
      <c r="FS4" s="131" t="s">
        <v>7</v>
      </c>
      <c r="FT4" s="131" t="s">
        <v>7</v>
      </c>
      <c r="FU4" s="131"/>
      <c r="FV4" s="131" t="s">
        <v>7</v>
      </c>
      <c r="FW4" s="131" t="s">
        <v>7</v>
      </c>
      <c r="FX4" s="131" t="s">
        <v>90</v>
      </c>
      <c r="FY4" s="131"/>
      <c r="FZ4" s="131"/>
      <c r="GA4" s="131"/>
      <c r="GB4" s="131"/>
      <c r="GC4" s="131"/>
      <c r="GD4" s="133">
        <v>10</v>
      </c>
      <c r="GE4" s="131"/>
      <c r="GF4" s="131"/>
      <c r="GG4" s="131" t="s">
        <v>5</v>
      </c>
      <c r="GH4" s="131"/>
      <c r="GI4" s="131"/>
      <c r="GJ4" s="131"/>
      <c r="GK4" s="131"/>
      <c r="GL4" s="131"/>
      <c r="GM4" s="131"/>
      <c r="GN4" s="131"/>
      <c r="GO4" s="131"/>
      <c r="GP4" s="131"/>
      <c r="GQ4" s="131"/>
      <c r="GR4" s="131"/>
      <c r="GS4" s="131"/>
      <c r="GT4" s="131"/>
      <c r="GU4" s="131"/>
      <c r="GV4" s="131"/>
      <c r="GW4" s="131" t="s">
        <v>54</v>
      </c>
      <c r="GX4" s="131"/>
      <c r="GY4" s="131" t="s">
        <v>184</v>
      </c>
      <c r="GZ4" s="131" t="s">
        <v>183</v>
      </c>
      <c r="HA4" s="131" t="s">
        <v>1</v>
      </c>
      <c r="HB4" s="131"/>
      <c r="HC4" s="131"/>
      <c r="HD4" s="131"/>
      <c r="HE4" s="131" t="s">
        <v>1</v>
      </c>
      <c r="HF4" s="131"/>
      <c r="HG4" s="131"/>
      <c r="HH4" s="131"/>
      <c r="HI4" s="131"/>
      <c r="HJ4" s="131"/>
      <c r="HK4" s="131"/>
      <c r="HL4" s="131"/>
      <c r="HM4">
        <f t="shared" si="0"/>
        <v>19</v>
      </c>
      <c r="HN4">
        <f t="shared" si="1"/>
        <v>0</v>
      </c>
      <c r="HO4">
        <f t="shared" si="2"/>
        <v>24</v>
      </c>
      <c r="HP4" s="1">
        <f t="shared" si="3"/>
        <v>0</v>
      </c>
      <c r="HQ4" s="1">
        <f t="shared" si="4"/>
        <v>0</v>
      </c>
      <c r="HR4" s="1">
        <f t="shared" si="5"/>
        <v>0</v>
      </c>
      <c r="HS4" s="1">
        <f t="shared" si="6"/>
        <v>0</v>
      </c>
      <c r="HT4" s="1">
        <f t="shared" si="7"/>
        <v>20</v>
      </c>
      <c r="HU4" s="1">
        <f t="shared" si="8"/>
        <v>5005</v>
      </c>
      <c r="HV4">
        <v>0</v>
      </c>
      <c r="HW4">
        <v>0</v>
      </c>
      <c r="HX4">
        <v>1</v>
      </c>
      <c r="HY4">
        <v>0</v>
      </c>
      <c r="HZ4">
        <v>0</v>
      </c>
      <c r="IA4">
        <v>0</v>
      </c>
      <c r="IB4">
        <v>0</v>
      </c>
      <c r="IC4">
        <v>1</v>
      </c>
    </row>
    <row r="5" spans="1:237" ht="15" thickBot="1" x14ac:dyDescent="0.4">
      <c r="A5" s="132">
        <v>44249.552557870367</v>
      </c>
      <c r="B5" s="131" t="s">
        <v>2557</v>
      </c>
      <c r="C5" s="2"/>
      <c r="D5" s="131"/>
      <c r="E5" s="131" t="s">
        <v>1831</v>
      </c>
      <c r="F5" s="131" t="s">
        <v>1849</v>
      </c>
      <c r="G5" s="131" t="s">
        <v>1831</v>
      </c>
      <c r="H5" s="131" t="s">
        <v>2058</v>
      </c>
      <c r="I5" s="131" t="s">
        <v>9</v>
      </c>
      <c r="J5" s="131" t="s">
        <v>7</v>
      </c>
      <c r="K5" s="131"/>
      <c r="L5" s="131" t="s">
        <v>7</v>
      </c>
      <c r="M5" s="131"/>
      <c r="N5" s="131" t="s">
        <v>7</v>
      </c>
      <c r="O5" s="131"/>
      <c r="P5" s="131"/>
      <c r="Q5" s="131" t="s">
        <v>20</v>
      </c>
      <c r="R5" s="131" t="s">
        <v>40</v>
      </c>
      <c r="S5" s="131" t="s">
        <v>20</v>
      </c>
      <c r="T5" s="131" t="s">
        <v>494</v>
      </c>
      <c r="U5" s="131" t="s">
        <v>20</v>
      </c>
      <c r="V5" s="131" t="s">
        <v>39</v>
      </c>
      <c r="W5" s="131" t="s">
        <v>79</v>
      </c>
      <c r="X5" s="133">
        <v>4</v>
      </c>
      <c r="Y5" s="131" t="s">
        <v>20</v>
      </c>
      <c r="Z5" s="131" t="s">
        <v>38</v>
      </c>
      <c r="AA5" s="131" t="s">
        <v>7</v>
      </c>
      <c r="AB5" s="131"/>
      <c r="AC5" s="131" t="s">
        <v>7</v>
      </c>
      <c r="AD5" s="131"/>
      <c r="AE5" s="131" t="s">
        <v>9</v>
      </c>
      <c r="AF5" s="131" t="s">
        <v>132</v>
      </c>
      <c r="AG5" s="131" t="s">
        <v>256</v>
      </c>
      <c r="AH5" s="131" t="s">
        <v>7</v>
      </c>
      <c r="AI5" s="131"/>
      <c r="AJ5" s="133">
        <v>5</v>
      </c>
      <c r="AK5" s="131">
        <v>40</v>
      </c>
      <c r="AL5" s="133">
        <v>5</v>
      </c>
      <c r="AM5" s="131">
        <v>60</v>
      </c>
      <c r="AN5" s="133">
        <v>0</v>
      </c>
      <c r="AO5" s="131">
        <v>0</v>
      </c>
      <c r="AP5" s="131">
        <v>480</v>
      </c>
      <c r="AQ5" s="133">
        <v>2</v>
      </c>
      <c r="AR5" s="133">
        <v>2</v>
      </c>
      <c r="AS5" s="133">
        <v>2</v>
      </c>
      <c r="AT5" s="133">
        <v>2</v>
      </c>
      <c r="AU5" s="133">
        <v>2</v>
      </c>
      <c r="AV5" s="133">
        <v>2</v>
      </c>
      <c r="AW5" s="133">
        <v>3</v>
      </c>
      <c r="AX5" s="133">
        <v>2</v>
      </c>
      <c r="AY5" s="133">
        <v>2</v>
      </c>
      <c r="AZ5" s="133">
        <v>2</v>
      </c>
      <c r="BA5" s="133">
        <v>2</v>
      </c>
      <c r="BB5" s="133">
        <v>2</v>
      </c>
      <c r="BC5" s="133">
        <v>2</v>
      </c>
      <c r="BD5" s="133">
        <v>2</v>
      </c>
      <c r="BE5" s="133">
        <v>2</v>
      </c>
      <c r="BF5" s="133">
        <v>2</v>
      </c>
      <c r="BG5" s="133">
        <v>3</v>
      </c>
      <c r="BH5" s="133">
        <v>2</v>
      </c>
      <c r="BI5" s="133">
        <v>2</v>
      </c>
      <c r="BJ5" s="133">
        <v>2</v>
      </c>
      <c r="BK5" s="133">
        <v>2</v>
      </c>
      <c r="BL5" s="133">
        <v>2</v>
      </c>
      <c r="BM5" s="133">
        <v>1</v>
      </c>
      <c r="BN5" s="133">
        <v>1</v>
      </c>
      <c r="BO5" s="133">
        <v>1</v>
      </c>
      <c r="BP5" s="133">
        <v>2</v>
      </c>
      <c r="BQ5" s="133">
        <v>2</v>
      </c>
      <c r="BR5" s="133">
        <v>1</v>
      </c>
      <c r="BS5" s="133">
        <v>2</v>
      </c>
      <c r="BT5" s="133">
        <v>3</v>
      </c>
      <c r="BU5" s="133">
        <v>2</v>
      </c>
      <c r="BV5" s="133">
        <v>1</v>
      </c>
      <c r="BW5" s="133">
        <v>2</v>
      </c>
      <c r="BX5" s="133">
        <v>0</v>
      </c>
      <c r="BY5" s="133">
        <v>3</v>
      </c>
      <c r="BZ5" s="133">
        <v>3</v>
      </c>
      <c r="CA5" s="133">
        <v>2</v>
      </c>
      <c r="CB5" s="133">
        <v>1</v>
      </c>
      <c r="CC5" s="133">
        <v>4</v>
      </c>
      <c r="CD5" s="133">
        <v>2</v>
      </c>
      <c r="CE5" s="133">
        <v>3</v>
      </c>
      <c r="CF5" s="133">
        <v>2</v>
      </c>
      <c r="CG5" s="133">
        <v>0</v>
      </c>
      <c r="CH5" s="133">
        <v>2</v>
      </c>
      <c r="CI5" s="133">
        <v>2</v>
      </c>
      <c r="CJ5" s="133">
        <v>1</v>
      </c>
      <c r="CK5" s="133">
        <v>2</v>
      </c>
      <c r="CL5" s="133">
        <v>0</v>
      </c>
      <c r="CM5" s="133">
        <v>2</v>
      </c>
      <c r="CN5" s="133">
        <v>3</v>
      </c>
      <c r="CO5" s="133">
        <v>2</v>
      </c>
      <c r="CP5" s="133">
        <v>2</v>
      </c>
      <c r="CQ5" s="133">
        <v>0</v>
      </c>
      <c r="CR5" s="133">
        <v>1</v>
      </c>
      <c r="CS5" s="133">
        <v>2</v>
      </c>
      <c r="CT5" s="133">
        <v>3</v>
      </c>
      <c r="CU5" s="133">
        <v>1</v>
      </c>
      <c r="CV5" s="133">
        <v>2</v>
      </c>
      <c r="CW5" s="133">
        <v>1</v>
      </c>
      <c r="CX5" s="133">
        <v>1</v>
      </c>
      <c r="CY5" s="133">
        <v>1</v>
      </c>
      <c r="CZ5" s="133">
        <v>1</v>
      </c>
      <c r="DA5" s="133">
        <v>1</v>
      </c>
      <c r="DB5" s="133">
        <v>1</v>
      </c>
      <c r="DC5" s="133">
        <v>1</v>
      </c>
      <c r="DD5" s="133">
        <v>1</v>
      </c>
      <c r="DE5" s="133">
        <v>1</v>
      </c>
      <c r="DF5" s="133">
        <v>1</v>
      </c>
      <c r="DG5" s="133">
        <v>1</v>
      </c>
      <c r="DH5" s="133">
        <v>1</v>
      </c>
      <c r="DI5" s="133">
        <v>1</v>
      </c>
      <c r="DJ5" s="133">
        <v>2</v>
      </c>
      <c r="DK5" s="133">
        <v>1</v>
      </c>
      <c r="DL5" s="133">
        <v>1</v>
      </c>
      <c r="DM5" s="133">
        <v>1</v>
      </c>
      <c r="DN5" s="133">
        <v>1</v>
      </c>
      <c r="DO5" s="133">
        <v>1</v>
      </c>
      <c r="DP5" s="134">
        <v>0.45833333333333331</v>
      </c>
      <c r="DQ5" s="131" t="s">
        <v>571</v>
      </c>
      <c r="DR5" s="134">
        <v>0.33333333333333331</v>
      </c>
      <c r="DS5" s="133">
        <v>8</v>
      </c>
      <c r="DT5" s="131" t="s">
        <v>103</v>
      </c>
      <c r="DU5" s="131" t="s">
        <v>103</v>
      </c>
      <c r="DV5" s="131" t="s">
        <v>103</v>
      </c>
      <c r="DW5" s="131" t="s">
        <v>103</v>
      </c>
      <c r="DX5" s="131" t="s">
        <v>26</v>
      </c>
      <c r="DY5" s="131" t="s">
        <v>69</v>
      </c>
      <c r="DZ5" s="131" t="s">
        <v>26</v>
      </c>
      <c r="EA5" s="131" t="s">
        <v>103</v>
      </c>
      <c r="EB5" s="131" t="s">
        <v>26</v>
      </c>
      <c r="EC5" s="131" t="s">
        <v>2474</v>
      </c>
      <c r="ED5" s="131" t="s">
        <v>201</v>
      </c>
      <c r="EE5" s="131" t="s">
        <v>26</v>
      </c>
      <c r="EF5" s="131" t="s">
        <v>66</v>
      </c>
      <c r="EG5" s="131" t="s">
        <v>23</v>
      </c>
      <c r="EH5" s="133">
        <v>60</v>
      </c>
      <c r="EI5" s="131" t="s">
        <v>9</v>
      </c>
      <c r="EJ5" s="131" t="s">
        <v>7</v>
      </c>
      <c r="EK5" s="131"/>
      <c r="EL5" s="131" t="s">
        <v>96</v>
      </c>
      <c r="EM5" s="131" t="s">
        <v>96</v>
      </c>
      <c r="EN5" s="133">
        <v>5</v>
      </c>
      <c r="EO5" s="133">
        <v>1</v>
      </c>
      <c r="EP5" s="133">
        <v>2</v>
      </c>
      <c r="EQ5" s="133">
        <v>3</v>
      </c>
      <c r="ER5" s="131" t="s">
        <v>18</v>
      </c>
      <c r="ES5" s="131" t="s">
        <v>16</v>
      </c>
      <c r="ET5" s="131" t="s">
        <v>20</v>
      </c>
      <c r="EU5" s="131" t="s">
        <v>20</v>
      </c>
      <c r="EV5" s="131" t="s">
        <v>20</v>
      </c>
      <c r="EW5" s="133">
        <v>1</v>
      </c>
      <c r="EX5" s="133">
        <v>3</v>
      </c>
      <c r="EY5" s="133">
        <v>1</v>
      </c>
      <c r="EZ5" s="133">
        <v>1</v>
      </c>
      <c r="FA5" s="131" t="s">
        <v>2037</v>
      </c>
      <c r="FB5" s="131" t="s">
        <v>14</v>
      </c>
      <c r="FC5" s="131" t="s">
        <v>7</v>
      </c>
      <c r="FD5" s="131" t="s">
        <v>14</v>
      </c>
      <c r="FE5" s="131" t="s">
        <v>14</v>
      </c>
      <c r="FF5" s="131" t="s">
        <v>13</v>
      </c>
      <c r="FG5" s="131" t="s">
        <v>13</v>
      </c>
      <c r="FH5" s="131" t="s">
        <v>7</v>
      </c>
      <c r="FI5" s="131" t="s">
        <v>12</v>
      </c>
      <c r="FJ5" s="131" t="s">
        <v>57</v>
      </c>
      <c r="FK5" s="131" t="s">
        <v>9</v>
      </c>
      <c r="FL5" s="131" t="s">
        <v>7</v>
      </c>
      <c r="FM5" s="131"/>
      <c r="FN5" s="131" t="s">
        <v>1855</v>
      </c>
      <c r="FO5" s="131" t="s">
        <v>7</v>
      </c>
      <c r="FP5" s="131" t="s">
        <v>7</v>
      </c>
      <c r="FQ5" s="131" t="s">
        <v>9</v>
      </c>
      <c r="FR5" s="131" t="s">
        <v>8</v>
      </c>
      <c r="FS5" s="131" t="s">
        <v>7</v>
      </c>
      <c r="FT5" s="131" t="s">
        <v>7</v>
      </c>
      <c r="FU5" s="131"/>
      <c r="FV5" s="131"/>
      <c r="FW5" s="131" t="s">
        <v>7</v>
      </c>
      <c r="FX5" s="131" t="s">
        <v>308</v>
      </c>
      <c r="FY5" s="131"/>
      <c r="FZ5" s="131"/>
      <c r="GA5" s="133">
        <v>1</v>
      </c>
      <c r="GB5" s="131"/>
      <c r="GC5" s="131"/>
      <c r="GD5" s="131"/>
      <c r="GE5" s="131"/>
      <c r="GF5" s="131"/>
      <c r="GG5" s="131" t="s">
        <v>5</v>
      </c>
      <c r="GH5" s="131"/>
      <c r="GI5" s="131"/>
      <c r="GJ5" s="131"/>
      <c r="GK5" s="131"/>
      <c r="GL5" s="131"/>
      <c r="GM5" s="131"/>
      <c r="GN5" s="131"/>
      <c r="GO5" s="131"/>
      <c r="GP5" s="131"/>
      <c r="GQ5" s="131"/>
      <c r="GR5" s="131"/>
      <c r="GS5" s="131"/>
      <c r="GT5" s="131"/>
      <c r="GU5" s="131"/>
      <c r="GV5" s="131"/>
      <c r="GW5" s="131" t="s">
        <v>54</v>
      </c>
      <c r="GX5" s="131"/>
      <c r="GY5" s="131"/>
      <c r="GZ5" s="131"/>
      <c r="HA5" s="131" t="s">
        <v>141</v>
      </c>
      <c r="HB5" s="131"/>
      <c r="HC5" s="131" t="s">
        <v>293</v>
      </c>
      <c r="HD5" s="131" t="s">
        <v>486</v>
      </c>
      <c r="HE5" s="131" t="s">
        <v>1</v>
      </c>
      <c r="HF5" s="131"/>
      <c r="HG5" s="131"/>
      <c r="HH5" s="131"/>
      <c r="HI5" s="131"/>
      <c r="HJ5" s="131"/>
      <c r="HK5" s="131"/>
      <c r="HL5" s="131"/>
      <c r="HM5">
        <f t="shared" si="0"/>
        <v>20</v>
      </c>
      <c r="HN5">
        <f t="shared" si="1"/>
        <v>11</v>
      </c>
      <c r="HO5">
        <f t="shared" si="2"/>
        <v>11</v>
      </c>
      <c r="HP5" s="1">
        <f t="shared" si="3"/>
        <v>5</v>
      </c>
      <c r="HQ5" s="1">
        <f t="shared" si="4"/>
        <v>15</v>
      </c>
      <c r="HR5" s="1">
        <f t="shared" si="5"/>
        <v>17</v>
      </c>
      <c r="HS5" s="1">
        <f t="shared" si="6"/>
        <v>6</v>
      </c>
      <c r="HT5" s="1">
        <f t="shared" si="7"/>
        <v>52</v>
      </c>
      <c r="HU5" s="1">
        <f t="shared" si="8"/>
        <v>2800</v>
      </c>
      <c r="HV5">
        <v>0</v>
      </c>
      <c r="HW5">
        <v>1</v>
      </c>
      <c r="HX5">
        <v>0</v>
      </c>
      <c r="HY5">
        <v>0</v>
      </c>
      <c r="HZ5">
        <v>1</v>
      </c>
      <c r="IA5">
        <v>3</v>
      </c>
      <c r="IB5">
        <v>0</v>
      </c>
      <c r="IC5">
        <v>5</v>
      </c>
    </row>
    <row r="6" spans="1:237" ht="15" thickBot="1" x14ac:dyDescent="0.4">
      <c r="A6" s="132">
        <v>44250.683067129627</v>
      </c>
      <c r="B6" s="131" t="s">
        <v>2558</v>
      </c>
      <c r="C6" s="2"/>
      <c r="D6" s="131"/>
      <c r="E6" s="131" t="s">
        <v>1831</v>
      </c>
      <c r="F6" s="131" t="s">
        <v>1824</v>
      </c>
      <c r="G6" s="131" t="s">
        <v>1831</v>
      </c>
      <c r="H6" s="131" t="s">
        <v>1826</v>
      </c>
      <c r="I6" s="131" t="s">
        <v>9</v>
      </c>
      <c r="J6" s="131" t="s">
        <v>7</v>
      </c>
      <c r="K6" s="131"/>
      <c r="L6" s="131" t="s">
        <v>7</v>
      </c>
      <c r="M6" s="131"/>
      <c r="N6" s="131" t="s">
        <v>7</v>
      </c>
      <c r="O6" s="131"/>
      <c r="P6" s="131"/>
      <c r="Q6" s="131" t="s">
        <v>20</v>
      </c>
      <c r="R6" s="131" t="s">
        <v>40</v>
      </c>
      <c r="S6" s="131" t="s">
        <v>20</v>
      </c>
      <c r="T6" s="133">
        <v>2</v>
      </c>
      <c r="U6" s="133">
        <v>1</v>
      </c>
      <c r="V6" s="131" t="s">
        <v>194</v>
      </c>
      <c r="W6" s="131" t="s">
        <v>20</v>
      </c>
      <c r="X6" s="133">
        <v>2</v>
      </c>
      <c r="Y6" s="133">
        <v>1</v>
      </c>
      <c r="Z6" s="131" t="s">
        <v>38</v>
      </c>
      <c r="AA6" s="131" t="s">
        <v>9</v>
      </c>
      <c r="AB6" s="131" t="s">
        <v>2499</v>
      </c>
      <c r="AC6" s="131" t="s">
        <v>9</v>
      </c>
      <c r="AD6" s="131" t="s">
        <v>2500</v>
      </c>
      <c r="AE6" s="131" t="s">
        <v>9</v>
      </c>
      <c r="AF6" s="131" t="s">
        <v>112</v>
      </c>
      <c r="AG6" s="131" t="s">
        <v>1395</v>
      </c>
      <c r="AH6" s="131" t="s">
        <v>9</v>
      </c>
      <c r="AI6" s="131" t="s">
        <v>2501</v>
      </c>
      <c r="AJ6" s="133">
        <v>0</v>
      </c>
      <c r="AK6" s="133">
        <v>0</v>
      </c>
      <c r="AL6" s="133">
        <v>1</v>
      </c>
      <c r="AM6" s="131">
        <v>30</v>
      </c>
      <c r="AN6" s="133">
        <v>7</v>
      </c>
      <c r="AO6" s="131">
        <v>15</v>
      </c>
      <c r="AP6" s="131">
        <v>480</v>
      </c>
      <c r="AQ6" s="133">
        <v>2</v>
      </c>
      <c r="AR6" s="133">
        <v>3</v>
      </c>
      <c r="AS6" s="133">
        <v>3</v>
      </c>
      <c r="AT6" s="133">
        <v>3</v>
      </c>
      <c r="AU6" s="133">
        <v>2</v>
      </c>
      <c r="AV6" s="133">
        <v>3</v>
      </c>
      <c r="AW6" s="133">
        <v>2</v>
      </c>
      <c r="AX6" s="133">
        <v>2</v>
      </c>
      <c r="AY6" s="133">
        <v>2</v>
      </c>
      <c r="AZ6" s="133">
        <v>3</v>
      </c>
      <c r="BA6" s="133">
        <v>2</v>
      </c>
      <c r="BB6" s="133">
        <v>4</v>
      </c>
      <c r="BC6" s="133">
        <v>2</v>
      </c>
      <c r="BD6" s="133">
        <v>4</v>
      </c>
      <c r="BE6" s="133">
        <v>2</v>
      </c>
      <c r="BF6" s="133">
        <v>2</v>
      </c>
      <c r="BG6" s="133">
        <v>3</v>
      </c>
      <c r="BH6" s="133">
        <v>2</v>
      </c>
      <c r="BI6" s="133">
        <v>2</v>
      </c>
      <c r="BJ6" s="133">
        <v>2</v>
      </c>
      <c r="BK6" s="133">
        <v>2</v>
      </c>
      <c r="BL6" s="133">
        <v>2</v>
      </c>
      <c r="BM6" s="133">
        <v>3</v>
      </c>
      <c r="BN6" s="133">
        <v>2</v>
      </c>
      <c r="BO6" s="133">
        <v>2</v>
      </c>
      <c r="BP6" s="133">
        <v>1</v>
      </c>
      <c r="BQ6" s="133">
        <v>2</v>
      </c>
      <c r="BR6" s="133">
        <v>2</v>
      </c>
      <c r="BS6" s="133">
        <v>2</v>
      </c>
      <c r="BT6" s="133">
        <v>1</v>
      </c>
      <c r="BU6" s="133">
        <v>2</v>
      </c>
      <c r="BV6" s="133">
        <v>2</v>
      </c>
      <c r="BW6" s="133">
        <v>1</v>
      </c>
      <c r="BX6" s="133">
        <v>1</v>
      </c>
      <c r="BY6" s="133">
        <v>1</v>
      </c>
      <c r="BZ6" s="133">
        <v>2</v>
      </c>
      <c r="CA6" s="133">
        <v>4</v>
      </c>
      <c r="CB6" s="133">
        <v>1</v>
      </c>
      <c r="CC6" s="133">
        <v>1</v>
      </c>
      <c r="CD6" s="133">
        <v>0</v>
      </c>
      <c r="CE6" s="133">
        <v>0</v>
      </c>
      <c r="CF6" s="133">
        <v>3</v>
      </c>
      <c r="CG6" s="133">
        <v>0</v>
      </c>
      <c r="CH6" s="133">
        <v>2</v>
      </c>
      <c r="CI6" s="133">
        <v>0</v>
      </c>
      <c r="CJ6" s="133">
        <v>1</v>
      </c>
      <c r="CK6" s="133">
        <v>3</v>
      </c>
      <c r="CL6" s="133">
        <v>0</v>
      </c>
      <c r="CM6" s="133">
        <v>1</v>
      </c>
      <c r="CN6" s="133">
        <v>0</v>
      </c>
      <c r="CO6" s="133">
        <v>0</v>
      </c>
      <c r="CP6" s="133">
        <v>0</v>
      </c>
      <c r="CQ6" s="133">
        <v>0</v>
      </c>
      <c r="CR6" s="133">
        <v>2</v>
      </c>
      <c r="CS6" s="133">
        <v>0</v>
      </c>
      <c r="CT6" s="133">
        <v>2</v>
      </c>
      <c r="CU6" s="133">
        <v>1</v>
      </c>
      <c r="CV6" s="133">
        <v>3</v>
      </c>
      <c r="CW6" s="133">
        <v>1</v>
      </c>
      <c r="CX6" s="133">
        <v>3</v>
      </c>
      <c r="CY6" s="133">
        <v>3</v>
      </c>
      <c r="CZ6" s="133">
        <v>1</v>
      </c>
      <c r="DA6" s="133">
        <v>1</v>
      </c>
      <c r="DB6" s="133">
        <v>1</v>
      </c>
      <c r="DC6" s="133">
        <v>1</v>
      </c>
      <c r="DD6" s="133">
        <v>1</v>
      </c>
      <c r="DE6" s="133">
        <v>1</v>
      </c>
      <c r="DF6" s="133">
        <v>1</v>
      </c>
      <c r="DG6" s="133">
        <v>1</v>
      </c>
      <c r="DH6" s="133">
        <v>1</v>
      </c>
      <c r="DI6" s="133">
        <v>3</v>
      </c>
      <c r="DJ6" s="133">
        <v>1</v>
      </c>
      <c r="DK6" s="133">
        <v>3</v>
      </c>
      <c r="DL6" s="133">
        <v>3</v>
      </c>
      <c r="DM6" s="133">
        <v>2</v>
      </c>
      <c r="DN6" s="133">
        <v>1</v>
      </c>
      <c r="DO6" s="133">
        <v>1</v>
      </c>
      <c r="DP6" s="134">
        <v>0.4375</v>
      </c>
      <c r="DQ6" s="131" t="s">
        <v>2502</v>
      </c>
      <c r="DR6" s="135">
        <v>0.375</v>
      </c>
      <c r="DS6" s="133">
        <v>8</v>
      </c>
      <c r="DT6" s="131" t="s">
        <v>68</v>
      </c>
      <c r="DU6" s="131" t="s">
        <v>68</v>
      </c>
      <c r="DV6" s="131" t="s">
        <v>103</v>
      </c>
      <c r="DW6" s="131" t="s">
        <v>26</v>
      </c>
      <c r="DX6" s="131" t="s">
        <v>26</v>
      </c>
      <c r="DY6" s="131" t="s">
        <v>103</v>
      </c>
      <c r="DZ6" s="131" t="s">
        <v>69</v>
      </c>
      <c r="EA6" s="131" t="s">
        <v>69</v>
      </c>
      <c r="EB6" s="131" t="s">
        <v>26</v>
      </c>
      <c r="EC6" s="131" t="s">
        <v>2249</v>
      </c>
      <c r="ED6" s="131" t="s">
        <v>26</v>
      </c>
      <c r="EE6" s="131" t="s">
        <v>25</v>
      </c>
      <c r="EF6" s="131" t="s">
        <v>101</v>
      </c>
      <c r="EG6" s="131" t="s">
        <v>100</v>
      </c>
      <c r="EH6" s="133">
        <v>15</v>
      </c>
      <c r="EI6" s="131" t="s">
        <v>9</v>
      </c>
      <c r="EJ6" s="131" t="s">
        <v>9</v>
      </c>
      <c r="EK6" s="131" t="s">
        <v>187</v>
      </c>
      <c r="EL6" s="131" t="s">
        <v>60</v>
      </c>
      <c r="EM6" s="131" t="s">
        <v>21</v>
      </c>
      <c r="EN6" s="133">
        <v>5</v>
      </c>
      <c r="EO6" s="133">
        <v>4</v>
      </c>
      <c r="EP6" s="133">
        <v>5</v>
      </c>
      <c r="EQ6" s="133">
        <v>1</v>
      </c>
      <c r="ER6" s="131" t="s">
        <v>20</v>
      </c>
      <c r="ES6" s="131" t="s">
        <v>20</v>
      </c>
      <c r="ET6" s="131" t="s">
        <v>20</v>
      </c>
      <c r="EU6" s="131" t="s">
        <v>20</v>
      </c>
      <c r="EV6" s="131" t="s">
        <v>20</v>
      </c>
      <c r="EW6" s="133">
        <v>3</v>
      </c>
      <c r="EX6" s="133">
        <v>5</v>
      </c>
      <c r="EY6" s="133">
        <v>2</v>
      </c>
      <c r="EZ6" s="133">
        <v>5</v>
      </c>
      <c r="FA6" s="131" t="s">
        <v>2503</v>
      </c>
      <c r="FB6" s="131" t="s">
        <v>427</v>
      </c>
      <c r="FC6" s="131" t="s">
        <v>9</v>
      </c>
      <c r="FD6" s="131" t="s">
        <v>94</v>
      </c>
      <c r="FE6" s="131" t="s">
        <v>58</v>
      </c>
      <c r="FF6" s="131" t="s">
        <v>7</v>
      </c>
      <c r="FG6" s="131" t="s">
        <v>7</v>
      </c>
      <c r="FH6" s="131" t="s">
        <v>7</v>
      </c>
      <c r="FI6" s="131" t="s">
        <v>12</v>
      </c>
      <c r="FJ6" s="131" t="s">
        <v>57</v>
      </c>
      <c r="FK6" s="131" t="s">
        <v>7</v>
      </c>
      <c r="FL6" s="131" t="s">
        <v>7</v>
      </c>
      <c r="FM6" s="133">
        <v>5</v>
      </c>
      <c r="FN6" s="131" t="s">
        <v>2144</v>
      </c>
      <c r="FO6" s="131" t="s">
        <v>7</v>
      </c>
      <c r="FP6" s="131" t="s">
        <v>7</v>
      </c>
      <c r="FQ6" s="131" t="s">
        <v>7</v>
      </c>
      <c r="FR6" s="131"/>
      <c r="FS6" s="131" t="s">
        <v>7</v>
      </c>
      <c r="FT6" s="131" t="s">
        <v>7</v>
      </c>
      <c r="FU6" s="131"/>
      <c r="FV6" s="131" t="s">
        <v>7</v>
      </c>
      <c r="FW6" s="131" t="s">
        <v>7</v>
      </c>
      <c r="FX6" s="131" t="s">
        <v>308</v>
      </c>
      <c r="FY6" s="131"/>
      <c r="FZ6" s="131"/>
      <c r="GA6" s="133">
        <v>9</v>
      </c>
      <c r="GB6" s="131"/>
      <c r="GC6" s="131"/>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c r="HB6" s="131"/>
      <c r="HC6" s="131"/>
      <c r="HD6" s="131"/>
      <c r="HE6" s="131" t="s">
        <v>158</v>
      </c>
      <c r="HF6" s="131"/>
      <c r="HG6" s="131"/>
      <c r="HH6" s="131"/>
      <c r="HI6" s="131" t="s">
        <v>229</v>
      </c>
      <c r="HJ6" s="131"/>
      <c r="HK6" s="131" t="s">
        <v>279</v>
      </c>
      <c r="HL6" s="131" t="s">
        <v>278</v>
      </c>
      <c r="HM6">
        <f t="shared" si="0"/>
        <v>30</v>
      </c>
      <c r="HN6">
        <f t="shared" si="1"/>
        <v>9</v>
      </c>
      <c r="HO6">
        <f t="shared" si="2"/>
        <v>7</v>
      </c>
      <c r="HP6" s="1">
        <f t="shared" si="3"/>
        <v>7</v>
      </c>
      <c r="HQ6" s="1">
        <f t="shared" si="4"/>
        <v>12</v>
      </c>
      <c r="HR6" s="1">
        <f t="shared" si="5"/>
        <v>7</v>
      </c>
      <c r="HS6" s="1">
        <f t="shared" si="6"/>
        <v>7</v>
      </c>
      <c r="HT6" s="1">
        <f t="shared" si="7"/>
        <v>56</v>
      </c>
      <c r="HU6" s="1">
        <f t="shared" si="8"/>
        <v>382.5</v>
      </c>
      <c r="HV6">
        <v>1</v>
      </c>
      <c r="HW6">
        <v>3</v>
      </c>
      <c r="HX6">
        <v>0</v>
      </c>
      <c r="HY6">
        <v>1</v>
      </c>
      <c r="HZ6">
        <v>1</v>
      </c>
      <c r="IA6">
        <v>0</v>
      </c>
      <c r="IB6">
        <v>2</v>
      </c>
      <c r="IC6">
        <v>8</v>
      </c>
    </row>
    <row r="7" spans="1:237" ht="15" thickBot="1" x14ac:dyDescent="0.4">
      <c r="A7" s="132">
        <v>44249.457743055558</v>
      </c>
      <c r="B7" s="131" t="s">
        <v>2560</v>
      </c>
      <c r="C7" s="2"/>
      <c r="D7" s="131"/>
      <c r="E7" s="131" t="s">
        <v>1831</v>
      </c>
      <c r="F7" s="131" t="s">
        <v>1826</v>
      </c>
      <c r="G7" s="131" t="s">
        <v>1831</v>
      </c>
      <c r="H7" s="131" t="s">
        <v>1826</v>
      </c>
      <c r="I7" s="131" t="s">
        <v>9</v>
      </c>
      <c r="J7" s="131" t="s">
        <v>7</v>
      </c>
      <c r="K7" s="131"/>
      <c r="L7" s="131" t="s">
        <v>7</v>
      </c>
      <c r="M7" s="131"/>
      <c r="N7" s="131" t="s">
        <v>7</v>
      </c>
      <c r="O7" s="131"/>
      <c r="P7" s="131"/>
      <c r="Q7" s="131" t="s">
        <v>20</v>
      </c>
      <c r="R7" s="131" t="s">
        <v>40</v>
      </c>
      <c r="S7" s="131" t="s">
        <v>20</v>
      </c>
      <c r="T7" s="131" t="s">
        <v>20</v>
      </c>
      <c r="U7" s="131" t="s">
        <v>20</v>
      </c>
      <c r="V7" s="131" t="s">
        <v>80</v>
      </c>
      <c r="W7" s="133">
        <v>2</v>
      </c>
      <c r="X7" s="133">
        <v>2</v>
      </c>
      <c r="Y7" s="131" t="s">
        <v>20</v>
      </c>
      <c r="Z7" s="131" t="s">
        <v>38</v>
      </c>
      <c r="AA7" s="131" t="s">
        <v>9</v>
      </c>
      <c r="AB7" s="131" t="s">
        <v>2468</v>
      </c>
      <c r="AC7" s="131" t="s">
        <v>9</v>
      </c>
      <c r="AD7" s="131" t="s">
        <v>2469</v>
      </c>
      <c r="AE7" s="131" t="s">
        <v>7</v>
      </c>
      <c r="AF7" s="131" t="s">
        <v>20</v>
      </c>
      <c r="AG7" s="131"/>
      <c r="AH7" s="131" t="s">
        <v>9</v>
      </c>
      <c r="AI7" s="131" t="s">
        <v>2470</v>
      </c>
      <c r="AJ7" s="133">
        <v>0</v>
      </c>
      <c r="AK7" s="131">
        <v>0</v>
      </c>
      <c r="AL7" s="133">
        <v>0</v>
      </c>
      <c r="AM7" s="133">
        <v>0</v>
      </c>
      <c r="AN7" s="133">
        <v>0</v>
      </c>
      <c r="AO7" s="133">
        <v>0</v>
      </c>
      <c r="AP7" s="133">
        <v>1080</v>
      </c>
      <c r="AQ7" s="133">
        <v>4</v>
      </c>
      <c r="AR7" s="133">
        <v>4</v>
      </c>
      <c r="AS7" s="133">
        <v>2</v>
      </c>
      <c r="AT7" s="133">
        <v>1</v>
      </c>
      <c r="AU7" s="133">
        <v>4</v>
      </c>
      <c r="AV7" s="133">
        <v>2</v>
      </c>
      <c r="AW7" s="133">
        <v>1</v>
      </c>
      <c r="AX7" s="133">
        <v>3</v>
      </c>
      <c r="AY7" s="133">
        <v>1</v>
      </c>
      <c r="AZ7" s="133">
        <v>3</v>
      </c>
      <c r="BA7" s="133">
        <v>4</v>
      </c>
      <c r="BB7" s="133">
        <v>1</v>
      </c>
      <c r="BC7" s="133">
        <v>2</v>
      </c>
      <c r="BD7" s="133">
        <v>1</v>
      </c>
      <c r="BE7" s="133">
        <v>3</v>
      </c>
      <c r="BF7" s="133">
        <v>4</v>
      </c>
      <c r="BG7" s="133">
        <v>2</v>
      </c>
      <c r="BH7" s="133">
        <v>2</v>
      </c>
      <c r="BI7" s="133">
        <v>3</v>
      </c>
      <c r="BJ7" s="133">
        <v>4</v>
      </c>
      <c r="BK7" s="133">
        <v>2</v>
      </c>
      <c r="BL7" s="133">
        <v>0</v>
      </c>
      <c r="BM7" s="133">
        <v>2</v>
      </c>
      <c r="BN7" s="133">
        <v>0</v>
      </c>
      <c r="BO7" s="133">
        <v>2</v>
      </c>
      <c r="BP7" s="133">
        <v>1</v>
      </c>
      <c r="BQ7" s="133">
        <v>0</v>
      </c>
      <c r="BR7" s="133">
        <v>0</v>
      </c>
      <c r="BS7" s="133">
        <v>2</v>
      </c>
      <c r="BT7" s="133">
        <v>0</v>
      </c>
      <c r="BU7" s="133">
        <v>0</v>
      </c>
      <c r="BV7" s="133">
        <v>0</v>
      </c>
      <c r="BW7" s="133">
        <v>2</v>
      </c>
      <c r="BX7" s="133">
        <v>0</v>
      </c>
      <c r="BY7" s="133">
        <v>2</v>
      </c>
      <c r="BZ7" s="133">
        <v>0</v>
      </c>
      <c r="CA7" s="133">
        <v>3</v>
      </c>
      <c r="CB7" s="133">
        <v>0</v>
      </c>
      <c r="CC7" s="133">
        <v>2</v>
      </c>
      <c r="CD7" s="133">
        <v>0</v>
      </c>
      <c r="CE7" s="133">
        <v>0</v>
      </c>
      <c r="CF7" s="133">
        <v>2</v>
      </c>
      <c r="CG7" s="133">
        <v>0</v>
      </c>
      <c r="CH7" s="133">
        <v>3</v>
      </c>
      <c r="CI7" s="133">
        <v>0</v>
      </c>
      <c r="CJ7" s="133">
        <v>1</v>
      </c>
      <c r="CK7" s="133">
        <v>2</v>
      </c>
      <c r="CL7" s="133">
        <v>0</v>
      </c>
      <c r="CM7" s="133">
        <v>0</v>
      </c>
      <c r="CN7" s="133">
        <v>0</v>
      </c>
      <c r="CO7" s="133">
        <v>0</v>
      </c>
      <c r="CP7" s="133">
        <v>0</v>
      </c>
      <c r="CQ7" s="133">
        <v>0</v>
      </c>
      <c r="CR7" s="133">
        <v>2</v>
      </c>
      <c r="CS7" s="133">
        <v>0</v>
      </c>
      <c r="CT7" s="133">
        <v>2</v>
      </c>
      <c r="CU7" s="133">
        <v>1</v>
      </c>
      <c r="CV7" s="133">
        <v>1</v>
      </c>
      <c r="CW7" s="133">
        <v>1</v>
      </c>
      <c r="CX7" s="133">
        <v>1</v>
      </c>
      <c r="CY7" s="133">
        <v>1</v>
      </c>
      <c r="CZ7" s="133">
        <v>1</v>
      </c>
      <c r="DA7" s="133">
        <v>1</v>
      </c>
      <c r="DB7" s="133">
        <v>1</v>
      </c>
      <c r="DC7" s="133">
        <v>1</v>
      </c>
      <c r="DD7" s="133">
        <v>1</v>
      </c>
      <c r="DE7" s="133">
        <v>1</v>
      </c>
      <c r="DF7" s="133">
        <v>1</v>
      </c>
      <c r="DG7" s="133">
        <v>1</v>
      </c>
      <c r="DH7" s="133">
        <v>1</v>
      </c>
      <c r="DI7" s="133">
        <v>1</v>
      </c>
      <c r="DJ7" s="133">
        <v>1</v>
      </c>
      <c r="DK7" s="133">
        <v>1</v>
      </c>
      <c r="DL7" s="133">
        <v>1</v>
      </c>
      <c r="DM7" s="133">
        <v>2</v>
      </c>
      <c r="DN7" s="133">
        <v>1</v>
      </c>
      <c r="DO7" s="133">
        <v>1</v>
      </c>
      <c r="DP7" s="135">
        <v>0.95833333333333337</v>
      </c>
      <c r="DQ7" s="133">
        <v>30</v>
      </c>
      <c r="DR7" s="131" t="s">
        <v>739</v>
      </c>
      <c r="DS7" s="133">
        <v>8</v>
      </c>
      <c r="DT7" s="131" t="s">
        <v>26</v>
      </c>
      <c r="DU7" s="131" t="s">
        <v>26</v>
      </c>
      <c r="DV7" s="131" t="s">
        <v>26</v>
      </c>
      <c r="DW7" s="131" t="s">
        <v>26</v>
      </c>
      <c r="DX7" s="131" t="s">
        <v>26</v>
      </c>
      <c r="DY7" s="131" t="s">
        <v>103</v>
      </c>
      <c r="DZ7" s="131" t="s">
        <v>103</v>
      </c>
      <c r="EA7" s="131" t="s">
        <v>26</v>
      </c>
      <c r="EB7" s="131" t="s">
        <v>103</v>
      </c>
      <c r="EC7" s="131" t="s">
        <v>7</v>
      </c>
      <c r="ED7" s="131" t="s">
        <v>26</v>
      </c>
      <c r="EE7" s="131" t="s">
        <v>26</v>
      </c>
      <c r="EF7" s="131" t="s">
        <v>101</v>
      </c>
      <c r="EG7" s="131" t="s">
        <v>100</v>
      </c>
      <c r="EH7" s="133">
        <v>20</v>
      </c>
      <c r="EI7" s="131" t="s">
        <v>7</v>
      </c>
      <c r="EJ7" s="131" t="s">
        <v>7</v>
      </c>
      <c r="EK7" s="131"/>
      <c r="EL7" s="131" t="s">
        <v>22</v>
      </c>
      <c r="EM7" s="131" t="s">
        <v>22</v>
      </c>
      <c r="EN7" s="133">
        <v>4</v>
      </c>
      <c r="EO7" s="133">
        <v>4</v>
      </c>
      <c r="EP7" s="133">
        <v>5</v>
      </c>
      <c r="EQ7" s="133">
        <v>1</v>
      </c>
      <c r="ER7" s="131" t="s">
        <v>19</v>
      </c>
      <c r="ES7" s="131" t="s">
        <v>16</v>
      </c>
      <c r="ET7" s="131" t="s">
        <v>19</v>
      </c>
      <c r="EU7" s="131" t="s">
        <v>16</v>
      </c>
      <c r="EV7" s="131" t="s">
        <v>16</v>
      </c>
      <c r="EW7" s="133">
        <v>4</v>
      </c>
      <c r="EX7" s="133">
        <v>3</v>
      </c>
      <c r="EY7" s="133">
        <v>3</v>
      </c>
      <c r="EZ7" s="133">
        <v>1</v>
      </c>
      <c r="FA7" s="131"/>
      <c r="FB7" s="131" t="s">
        <v>94</v>
      </c>
      <c r="FC7" s="131" t="s">
        <v>9</v>
      </c>
      <c r="FD7" s="131" t="s">
        <v>94</v>
      </c>
      <c r="FE7" s="131" t="s">
        <v>58</v>
      </c>
      <c r="FF7" s="131" t="s">
        <v>7</v>
      </c>
      <c r="FG7" s="131" t="s">
        <v>7</v>
      </c>
      <c r="FH7" s="131" t="s">
        <v>7</v>
      </c>
      <c r="FI7" s="131" t="s">
        <v>12</v>
      </c>
      <c r="FJ7" s="131" t="s">
        <v>57</v>
      </c>
      <c r="FK7" s="131" t="s">
        <v>9</v>
      </c>
      <c r="FL7" s="131" t="s">
        <v>7</v>
      </c>
      <c r="FM7" s="131"/>
      <c r="FN7" s="131" t="s">
        <v>2471</v>
      </c>
      <c r="FO7" s="131" t="s">
        <v>9</v>
      </c>
      <c r="FP7" s="131" t="s">
        <v>9</v>
      </c>
      <c r="FQ7" s="131" t="s">
        <v>7</v>
      </c>
      <c r="FR7" s="131"/>
      <c r="FS7" s="131" t="s">
        <v>7</v>
      </c>
      <c r="FT7" s="131" t="s">
        <v>7</v>
      </c>
      <c r="FU7" s="131"/>
      <c r="FV7" s="131"/>
      <c r="FW7" s="131"/>
      <c r="FX7" s="131" t="s">
        <v>121</v>
      </c>
      <c r="FY7" s="133">
        <v>8</v>
      </c>
      <c r="FZ7" s="131"/>
      <c r="GA7" s="131"/>
      <c r="GB7" s="131"/>
      <c r="GC7" s="131"/>
      <c r="GD7" s="131"/>
      <c r="GE7" s="131"/>
      <c r="GF7" s="131"/>
      <c r="GG7" s="131" t="s">
        <v>5</v>
      </c>
      <c r="GH7" s="131"/>
      <c r="GI7" s="131"/>
      <c r="GJ7" s="131"/>
      <c r="GK7" s="131"/>
      <c r="GL7" s="131"/>
      <c r="GM7" s="131"/>
      <c r="GN7" s="131"/>
      <c r="GO7" s="131"/>
      <c r="GP7" s="131"/>
      <c r="GQ7" s="131"/>
      <c r="GR7" s="131"/>
      <c r="GS7" s="131"/>
      <c r="GT7" s="131"/>
      <c r="GU7" s="131"/>
      <c r="GV7" s="131"/>
      <c r="GW7" s="131" t="s">
        <v>54</v>
      </c>
      <c r="GX7" s="131"/>
      <c r="GY7" s="131"/>
      <c r="GZ7" s="131"/>
      <c r="HA7" s="131" t="s">
        <v>141</v>
      </c>
      <c r="HB7" s="131" t="s">
        <v>1</v>
      </c>
      <c r="HC7" s="131" t="s">
        <v>1</v>
      </c>
      <c r="HD7" s="131"/>
      <c r="HE7" s="131" t="s">
        <v>1</v>
      </c>
      <c r="HF7" s="131"/>
      <c r="HG7" s="131"/>
      <c r="HH7" s="131"/>
      <c r="HI7" s="131"/>
      <c r="HJ7" s="131"/>
      <c r="HK7" s="131"/>
      <c r="HL7" s="131"/>
      <c r="HM7">
        <f t="shared" si="0"/>
        <v>20</v>
      </c>
      <c r="HN7">
        <f t="shared" si="1"/>
        <v>8</v>
      </c>
      <c r="HO7">
        <f t="shared" si="2"/>
        <v>9</v>
      </c>
      <c r="HP7" s="1">
        <f t="shared" si="3"/>
        <v>0</v>
      </c>
      <c r="HQ7" s="1">
        <f t="shared" si="4"/>
        <v>8</v>
      </c>
      <c r="HR7" s="1">
        <f t="shared" si="5"/>
        <v>2</v>
      </c>
      <c r="HS7" s="1">
        <f t="shared" si="6"/>
        <v>4</v>
      </c>
      <c r="HT7" s="1">
        <f t="shared" si="7"/>
        <v>29</v>
      </c>
      <c r="HU7" s="1">
        <f t="shared" si="8"/>
        <v>0</v>
      </c>
      <c r="HV7">
        <v>1</v>
      </c>
      <c r="HW7">
        <v>1</v>
      </c>
      <c r="HX7">
        <v>0</v>
      </c>
      <c r="HY7">
        <v>0</v>
      </c>
      <c r="HZ7">
        <v>1</v>
      </c>
      <c r="IA7">
        <v>0</v>
      </c>
      <c r="IB7">
        <v>1</v>
      </c>
      <c r="IC7">
        <v>4</v>
      </c>
    </row>
    <row r="8" spans="1:237" ht="15" thickBot="1" x14ac:dyDescent="0.4">
      <c r="A8" s="132">
        <v>44249.419317129628</v>
      </c>
      <c r="B8" s="131" t="s">
        <v>2562</v>
      </c>
      <c r="C8" s="2"/>
      <c r="D8" s="131"/>
      <c r="E8" s="131" t="s">
        <v>903</v>
      </c>
      <c r="F8" s="131" t="s">
        <v>1824</v>
      </c>
      <c r="G8" s="131" t="s">
        <v>50</v>
      </c>
      <c r="H8" s="131" t="s">
        <v>1824</v>
      </c>
      <c r="I8" s="131" t="s">
        <v>9</v>
      </c>
      <c r="J8" s="131" t="s">
        <v>7</v>
      </c>
      <c r="K8" s="131"/>
      <c r="L8" s="131" t="s">
        <v>7</v>
      </c>
      <c r="M8" s="131"/>
      <c r="N8" s="131" t="s">
        <v>7</v>
      </c>
      <c r="O8" s="131"/>
      <c r="P8" s="131"/>
      <c r="Q8" s="131" t="s">
        <v>20</v>
      </c>
      <c r="R8" s="131" t="s">
        <v>40</v>
      </c>
      <c r="S8" s="131" t="s">
        <v>20</v>
      </c>
      <c r="T8" s="131" t="s">
        <v>20</v>
      </c>
      <c r="U8" s="131" t="s">
        <v>20</v>
      </c>
      <c r="V8" s="131" t="s">
        <v>39</v>
      </c>
      <c r="W8" s="131" t="s">
        <v>20</v>
      </c>
      <c r="X8" s="131" t="s">
        <v>20</v>
      </c>
      <c r="Y8" s="133">
        <v>4</v>
      </c>
      <c r="Z8" s="131" t="s">
        <v>38</v>
      </c>
      <c r="AA8" s="131" t="s">
        <v>7</v>
      </c>
      <c r="AB8" s="131"/>
      <c r="AC8" s="131" t="s">
        <v>7</v>
      </c>
      <c r="AD8" s="131"/>
      <c r="AE8" s="131" t="s">
        <v>9</v>
      </c>
      <c r="AF8" s="131" t="s">
        <v>132</v>
      </c>
      <c r="AG8" s="131" t="s">
        <v>34</v>
      </c>
      <c r="AH8" s="131" t="s">
        <v>7</v>
      </c>
      <c r="AI8" s="131"/>
      <c r="AJ8" s="133">
        <v>0</v>
      </c>
      <c r="AK8" s="131">
        <v>0</v>
      </c>
      <c r="AL8" s="133">
        <v>1</v>
      </c>
      <c r="AM8" s="133">
        <v>45</v>
      </c>
      <c r="AN8" s="133">
        <v>7</v>
      </c>
      <c r="AO8" s="133">
        <v>80</v>
      </c>
      <c r="AP8" s="133">
        <v>360</v>
      </c>
      <c r="AQ8" s="133">
        <v>2</v>
      </c>
      <c r="AR8" s="133">
        <v>2</v>
      </c>
      <c r="AS8" s="133">
        <v>3</v>
      </c>
      <c r="AT8" s="133">
        <v>3</v>
      </c>
      <c r="AU8" s="133">
        <v>1</v>
      </c>
      <c r="AV8" s="133">
        <v>2</v>
      </c>
      <c r="AW8" s="133">
        <v>2</v>
      </c>
      <c r="AX8" s="133">
        <v>2</v>
      </c>
      <c r="AY8" s="133">
        <v>3</v>
      </c>
      <c r="AZ8" s="133">
        <v>3</v>
      </c>
      <c r="BA8" s="133">
        <v>2</v>
      </c>
      <c r="BB8" s="133">
        <v>4</v>
      </c>
      <c r="BC8" s="133">
        <v>2</v>
      </c>
      <c r="BD8" s="133">
        <v>1</v>
      </c>
      <c r="BE8" s="133">
        <v>1</v>
      </c>
      <c r="BF8" s="133">
        <v>2</v>
      </c>
      <c r="BG8" s="133">
        <v>2</v>
      </c>
      <c r="BH8" s="133">
        <v>1</v>
      </c>
      <c r="BI8" s="133">
        <v>2</v>
      </c>
      <c r="BJ8" s="133">
        <v>2</v>
      </c>
      <c r="BK8" s="133">
        <v>4</v>
      </c>
      <c r="BL8" s="133">
        <v>1</v>
      </c>
      <c r="BM8" s="133">
        <v>3</v>
      </c>
      <c r="BN8" s="133">
        <v>3</v>
      </c>
      <c r="BO8" s="133">
        <v>1</v>
      </c>
      <c r="BP8" s="133">
        <v>1</v>
      </c>
      <c r="BQ8" s="133">
        <v>0</v>
      </c>
      <c r="BR8" s="133">
        <v>1</v>
      </c>
      <c r="BS8" s="133">
        <v>2</v>
      </c>
      <c r="BT8" s="133">
        <v>4</v>
      </c>
      <c r="BU8" s="133">
        <v>0</v>
      </c>
      <c r="BV8" s="133">
        <v>1</v>
      </c>
      <c r="BW8" s="133">
        <v>1</v>
      </c>
      <c r="BX8" s="133">
        <v>2</v>
      </c>
      <c r="BY8" s="133">
        <v>3</v>
      </c>
      <c r="BZ8" s="133">
        <v>0</v>
      </c>
      <c r="CA8" s="133">
        <v>1</v>
      </c>
      <c r="CB8" s="133">
        <v>3</v>
      </c>
      <c r="CC8" s="133">
        <v>0</v>
      </c>
      <c r="CD8" s="133">
        <v>2</v>
      </c>
      <c r="CE8" s="133">
        <v>0</v>
      </c>
      <c r="CF8" s="133">
        <v>4</v>
      </c>
      <c r="CG8" s="133">
        <v>2</v>
      </c>
      <c r="CH8" s="133">
        <v>0</v>
      </c>
      <c r="CI8" s="133">
        <v>0</v>
      </c>
      <c r="CJ8" s="133">
        <v>3</v>
      </c>
      <c r="CK8" s="133">
        <v>4</v>
      </c>
      <c r="CL8" s="133">
        <v>3</v>
      </c>
      <c r="CM8" s="133">
        <v>3</v>
      </c>
      <c r="CN8" s="133">
        <v>0</v>
      </c>
      <c r="CO8" s="133">
        <v>0</v>
      </c>
      <c r="CP8" s="133">
        <v>1</v>
      </c>
      <c r="CQ8" s="133">
        <v>0</v>
      </c>
      <c r="CR8" s="133">
        <v>1</v>
      </c>
      <c r="CS8" s="133">
        <v>1</v>
      </c>
      <c r="CT8" s="133">
        <v>3</v>
      </c>
      <c r="CU8" s="133">
        <v>3</v>
      </c>
      <c r="CV8" s="133">
        <v>3</v>
      </c>
      <c r="CW8" s="133">
        <v>2</v>
      </c>
      <c r="CX8" s="133">
        <v>1</v>
      </c>
      <c r="CY8" s="133">
        <v>2</v>
      </c>
      <c r="CZ8" s="133">
        <v>1</v>
      </c>
      <c r="DA8" s="133">
        <v>1</v>
      </c>
      <c r="DB8" s="133">
        <v>1</v>
      </c>
      <c r="DC8" s="133">
        <v>1</v>
      </c>
      <c r="DD8" s="133">
        <v>1</v>
      </c>
      <c r="DE8" s="133">
        <v>1</v>
      </c>
      <c r="DF8" s="133">
        <v>2</v>
      </c>
      <c r="DG8" s="133">
        <v>2</v>
      </c>
      <c r="DH8" s="133">
        <v>1</v>
      </c>
      <c r="DI8" s="133">
        <v>2</v>
      </c>
      <c r="DJ8" s="133">
        <v>2</v>
      </c>
      <c r="DK8" s="133">
        <v>2</v>
      </c>
      <c r="DL8" s="133">
        <v>2</v>
      </c>
      <c r="DM8" s="133">
        <v>1</v>
      </c>
      <c r="DN8" s="133">
        <v>1</v>
      </c>
      <c r="DO8" s="133">
        <v>1</v>
      </c>
      <c r="DP8" s="131" t="s">
        <v>2459</v>
      </c>
      <c r="DQ8" s="133">
        <v>60</v>
      </c>
      <c r="DR8" s="131" t="s">
        <v>1535</v>
      </c>
      <c r="DS8" s="133">
        <v>6</v>
      </c>
      <c r="DT8" s="131" t="s">
        <v>68</v>
      </c>
      <c r="DU8" s="131" t="s">
        <v>68</v>
      </c>
      <c r="DV8" s="131" t="s">
        <v>26</v>
      </c>
      <c r="DW8" s="131" t="s">
        <v>26</v>
      </c>
      <c r="DX8" s="131" t="s">
        <v>26</v>
      </c>
      <c r="DY8" s="131" t="s">
        <v>68</v>
      </c>
      <c r="DZ8" s="131" t="s">
        <v>26</v>
      </c>
      <c r="EA8" s="131" t="s">
        <v>26</v>
      </c>
      <c r="EB8" s="131" t="s">
        <v>26</v>
      </c>
      <c r="EC8" s="131" t="s">
        <v>2460</v>
      </c>
      <c r="ED8" s="131" t="s">
        <v>125</v>
      </c>
      <c r="EE8" s="131" t="s">
        <v>26</v>
      </c>
      <c r="EF8" s="131" t="s">
        <v>101</v>
      </c>
      <c r="EG8" s="131" t="s">
        <v>146</v>
      </c>
      <c r="EH8" s="133">
        <v>30</v>
      </c>
      <c r="EI8" s="131" t="s">
        <v>9</v>
      </c>
      <c r="EJ8" s="131" t="s">
        <v>9</v>
      </c>
      <c r="EK8" s="131"/>
      <c r="EL8" s="131" t="s">
        <v>96</v>
      </c>
      <c r="EM8" s="131" t="s">
        <v>22</v>
      </c>
      <c r="EN8" s="133">
        <v>3</v>
      </c>
      <c r="EO8" s="133">
        <v>2</v>
      </c>
      <c r="EP8" s="133">
        <v>3</v>
      </c>
      <c r="EQ8" s="133">
        <v>3</v>
      </c>
      <c r="ER8" s="131" t="s">
        <v>16</v>
      </c>
      <c r="ES8" s="131" t="s">
        <v>19</v>
      </c>
      <c r="ET8" s="131" t="s">
        <v>18</v>
      </c>
      <c r="EU8" s="131" t="s">
        <v>1346</v>
      </c>
      <c r="EV8" s="131" t="s">
        <v>20</v>
      </c>
      <c r="EW8" s="133">
        <v>1</v>
      </c>
      <c r="EX8" s="133">
        <v>2</v>
      </c>
      <c r="EY8" s="133">
        <v>5</v>
      </c>
      <c r="EZ8" s="133">
        <v>5</v>
      </c>
      <c r="FA8" s="131"/>
      <c r="FB8" s="131" t="s">
        <v>14</v>
      </c>
      <c r="FC8" s="131" t="s">
        <v>7</v>
      </c>
      <c r="FD8" s="131" t="s">
        <v>94</v>
      </c>
      <c r="FE8" s="131" t="s">
        <v>58</v>
      </c>
      <c r="FF8" s="131" t="s">
        <v>7</v>
      </c>
      <c r="FG8" s="131" t="s">
        <v>7</v>
      </c>
      <c r="FH8" s="131" t="s">
        <v>7</v>
      </c>
      <c r="FI8" s="131" t="s">
        <v>12</v>
      </c>
      <c r="FJ8" s="131" t="s">
        <v>92</v>
      </c>
      <c r="FK8" s="131" t="s">
        <v>9</v>
      </c>
      <c r="FL8" s="131" t="s">
        <v>7</v>
      </c>
      <c r="FM8" s="133">
        <v>3</v>
      </c>
      <c r="FN8" s="131" t="s">
        <v>580</v>
      </c>
      <c r="FO8" s="131" t="s">
        <v>9</v>
      </c>
      <c r="FP8" s="131" t="s">
        <v>9</v>
      </c>
      <c r="FQ8" s="131" t="s">
        <v>9</v>
      </c>
      <c r="FR8" s="131"/>
      <c r="FS8" s="131" t="s">
        <v>7</v>
      </c>
      <c r="FT8" s="131" t="s">
        <v>7</v>
      </c>
      <c r="FU8" s="131"/>
      <c r="FV8" s="131" t="s">
        <v>7</v>
      </c>
      <c r="FW8" s="131" t="s">
        <v>7</v>
      </c>
      <c r="FX8" s="131" t="s">
        <v>308</v>
      </c>
      <c r="FY8" s="131"/>
      <c r="FZ8" s="131"/>
      <c r="GA8" s="133">
        <v>8</v>
      </c>
      <c r="GB8" s="131"/>
      <c r="GC8" s="131"/>
      <c r="GD8" s="131"/>
      <c r="GE8" s="131"/>
      <c r="GF8" s="131"/>
      <c r="GG8" s="131" t="s">
        <v>5</v>
      </c>
      <c r="GH8" s="131"/>
      <c r="GI8" s="131"/>
      <c r="GJ8" s="131"/>
      <c r="GK8" s="131"/>
      <c r="GL8" s="131"/>
      <c r="GM8" s="131"/>
      <c r="GN8" s="131"/>
      <c r="GO8" s="131"/>
      <c r="GP8" s="131"/>
      <c r="GQ8" s="131"/>
      <c r="GR8" s="131"/>
      <c r="GS8" s="131"/>
      <c r="GT8" s="131"/>
      <c r="GU8" s="131"/>
      <c r="GV8" s="131"/>
      <c r="GW8" s="131" t="s">
        <v>54</v>
      </c>
      <c r="GX8" s="131" t="s">
        <v>53</v>
      </c>
      <c r="GY8" s="131" t="s">
        <v>1</v>
      </c>
      <c r="GZ8" s="131"/>
      <c r="HA8" s="131" t="s">
        <v>1</v>
      </c>
      <c r="HB8" s="131"/>
      <c r="HC8" s="131"/>
      <c r="HD8" s="131"/>
      <c r="HE8" s="131" t="s">
        <v>1</v>
      </c>
      <c r="HF8" s="131"/>
      <c r="HG8" s="131"/>
      <c r="HH8" s="131"/>
      <c r="HI8" s="131"/>
      <c r="HJ8" s="131"/>
      <c r="HK8" s="131"/>
      <c r="HL8" s="131"/>
      <c r="HM8">
        <f t="shared" si="0"/>
        <v>27</v>
      </c>
      <c r="HN8">
        <f t="shared" si="1"/>
        <v>6</v>
      </c>
      <c r="HO8">
        <f t="shared" si="2"/>
        <v>6</v>
      </c>
      <c r="HP8" s="1">
        <f t="shared" si="3"/>
        <v>14</v>
      </c>
      <c r="HQ8" s="1">
        <f t="shared" si="4"/>
        <v>19</v>
      </c>
      <c r="HR8" s="1">
        <f t="shared" si="5"/>
        <v>1</v>
      </c>
      <c r="HS8" s="1">
        <f t="shared" si="6"/>
        <v>15</v>
      </c>
      <c r="HT8" s="1">
        <f t="shared" si="7"/>
        <v>54</v>
      </c>
      <c r="HU8" s="1">
        <f t="shared" si="8"/>
        <v>1580</v>
      </c>
      <c r="HV8">
        <v>3</v>
      </c>
      <c r="HW8">
        <v>3</v>
      </c>
      <c r="HX8">
        <v>2</v>
      </c>
      <c r="HY8">
        <v>2</v>
      </c>
      <c r="HZ8">
        <v>1</v>
      </c>
      <c r="IA8">
        <v>2</v>
      </c>
      <c r="IB8">
        <v>1</v>
      </c>
      <c r="IC8">
        <v>14</v>
      </c>
    </row>
    <row r="9" spans="1:237" ht="15" thickBot="1" x14ac:dyDescent="0.4">
      <c r="A9" s="132">
        <v>44254.863611111112</v>
      </c>
      <c r="B9" s="131" t="s">
        <v>2568</v>
      </c>
      <c r="C9" s="2"/>
      <c r="D9" s="131"/>
      <c r="E9" s="131" t="s">
        <v>50</v>
      </c>
      <c r="F9" s="131" t="s">
        <v>1824</v>
      </c>
      <c r="G9" s="131" t="s">
        <v>50</v>
      </c>
      <c r="H9" s="131" t="s">
        <v>1824</v>
      </c>
      <c r="I9" s="131" t="s">
        <v>9</v>
      </c>
      <c r="J9" s="131" t="s">
        <v>7</v>
      </c>
      <c r="K9" s="131"/>
      <c r="L9" s="131" t="s">
        <v>7</v>
      </c>
      <c r="M9" s="131"/>
      <c r="N9" s="131" t="s">
        <v>7</v>
      </c>
      <c r="O9" s="131"/>
      <c r="P9" s="131"/>
      <c r="Q9" s="131" t="s">
        <v>20</v>
      </c>
      <c r="R9" s="131" t="s">
        <v>40</v>
      </c>
      <c r="S9" s="131" t="s">
        <v>20</v>
      </c>
      <c r="T9" s="131" t="s">
        <v>20</v>
      </c>
      <c r="U9" s="133">
        <v>1</v>
      </c>
      <c r="V9" s="131" t="s">
        <v>39</v>
      </c>
      <c r="W9" s="133">
        <v>1</v>
      </c>
      <c r="X9" s="133">
        <v>1</v>
      </c>
      <c r="Y9" s="133">
        <v>1</v>
      </c>
      <c r="Z9" s="131" t="s">
        <v>115</v>
      </c>
      <c r="AA9" s="131" t="s">
        <v>7</v>
      </c>
      <c r="AB9" s="131"/>
      <c r="AC9" s="131" t="s">
        <v>7</v>
      </c>
      <c r="AD9" s="131"/>
      <c r="AE9" s="131" t="s">
        <v>9</v>
      </c>
      <c r="AF9" s="131" t="s">
        <v>112</v>
      </c>
      <c r="AG9" s="131" t="s">
        <v>256</v>
      </c>
      <c r="AH9" s="131" t="s">
        <v>9</v>
      </c>
      <c r="AI9" s="131" t="s">
        <v>2506</v>
      </c>
      <c r="AJ9" s="133">
        <v>0</v>
      </c>
      <c r="AK9" s="133">
        <v>0</v>
      </c>
      <c r="AL9" s="133">
        <v>3</v>
      </c>
      <c r="AM9" s="131">
        <v>60</v>
      </c>
      <c r="AN9" s="133">
        <v>5</v>
      </c>
      <c r="AO9" s="131">
        <v>45</v>
      </c>
      <c r="AP9" s="131">
        <v>180</v>
      </c>
      <c r="AQ9" s="133">
        <v>2</v>
      </c>
      <c r="AR9" s="133">
        <v>2</v>
      </c>
      <c r="AS9" s="133">
        <v>3</v>
      </c>
      <c r="AT9" s="133">
        <v>3</v>
      </c>
      <c r="AU9" s="133">
        <v>2</v>
      </c>
      <c r="AV9" s="133">
        <v>2</v>
      </c>
      <c r="AW9" s="133">
        <v>3</v>
      </c>
      <c r="AX9" s="133">
        <v>2</v>
      </c>
      <c r="AY9" s="133">
        <v>1</v>
      </c>
      <c r="AZ9" s="133">
        <v>2</v>
      </c>
      <c r="BA9" s="133">
        <v>2</v>
      </c>
      <c r="BB9" s="133">
        <v>1</v>
      </c>
      <c r="BC9" s="133">
        <v>1</v>
      </c>
      <c r="BD9" s="133">
        <v>1</v>
      </c>
      <c r="BE9" s="133">
        <v>2</v>
      </c>
      <c r="BF9" s="133">
        <v>2</v>
      </c>
      <c r="BG9" s="133">
        <v>2</v>
      </c>
      <c r="BH9" s="133">
        <v>1</v>
      </c>
      <c r="BI9" s="133">
        <v>1</v>
      </c>
      <c r="BJ9" s="133">
        <v>2</v>
      </c>
      <c r="BK9" s="133">
        <v>2</v>
      </c>
      <c r="BL9" s="133">
        <v>2</v>
      </c>
      <c r="BM9" s="133">
        <v>2</v>
      </c>
      <c r="BN9" s="133">
        <v>1</v>
      </c>
      <c r="BO9" s="133">
        <v>0</v>
      </c>
      <c r="BP9" s="133">
        <v>0</v>
      </c>
      <c r="BQ9" s="133">
        <v>1</v>
      </c>
      <c r="BR9" s="133">
        <v>1</v>
      </c>
      <c r="BS9" s="133">
        <v>2</v>
      </c>
      <c r="BT9" s="133">
        <v>1</v>
      </c>
      <c r="BU9" s="133">
        <v>1</v>
      </c>
      <c r="BV9" s="133">
        <v>0</v>
      </c>
      <c r="BW9" s="133">
        <v>0</v>
      </c>
      <c r="BX9" s="133">
        <v>0</v>
      </c>
      <c r="BY9" s="133">
        <v>0</v>
      </c>
      <c r="BZ9" s="133">
        <v>0</v>
      </c>
      <c r="CA9" s="133">
        <v>2</v>
      </c>
      <c r="CB9" s="133">
        <v>1</v>
      </c>
      <c r="CC9" s="133">
        <v>0</v>
      </c>
      <c r="CD9" s="133">
        <v>2</v>
      </c>
      <c r="CE9" s="133">
        <v>0</v>
      </c>
      <c r="CF9" s="133">
        <v>0</v>
      </c>
      <c r="CG9" s="133">
        <v>0</v>
      </c>
      <c r="CH9" s="133">
        <v>0</v>
      </c>
      <c r="CI9" s="133">
        <v>0</v>
      </c>
      <c r="CJ9" s="133">
        <v>2</v>
      </c>
      <c r="CK9" s="133">
        <v>2</v>
      </c>
      <c r="CL9" s="133">
        <v>1</v>
      </c>
      <c r="CM9" s="133">
        <v>0</v>
      </c>
      <c r="CN9" s="133">
        <v>0</v>
      </c>
      <c r="CO9" s="133">
        <v>0</v>
      </c>
      <c r="CP9" s="133">
        <v>0</v>
      </c>
      <c r="CQ9" s="133">
        <v>0</v>
      </c>
      <c r="CR9" s="133">
        <v>1</v>
      </c>
      <c r="CS9" s="133">
        <v>0</v>
      </c>
      <c r="CT9" s="133">
        <v>0</v>
      </c>
      <c r="CU9" s="133">
        <v>0</v>
      </c>
      <c r="CV9" s="133">
        <v>1</v>
      </c>
      <c r="CW9" s="133">
        <v>1</v>
      </c>
      <c r="CX9" s="133">
        <v>1</v>
      </c>
      <c r="CY9" s="133">
        <v>1</v>
      </c>
      <c r="CZ9" s="133">
        <v>2</v>
      </c>
      <c r="DA9" s="133">
        <v>1</v>
      </c>
      <c r="DB9" s="133">
        <v>2</v>
      </c>
      <c r="DC9" s="133">
        <v>2</v>
      </c>
      <c r="DD9" s="133">
        <v>1</v>
      </c>
      <c r="DE9" s="133">
        <v>1</v>
      </c>
      <c r="DF9" s="133">
        <v>1</v>
      </c>
      <c r="DG9" s="133">
        <v>1</v>
      </c>
      <c r="DH9" s="133">
        <v>3</v>
      </c>
      <c r="DI9" s="133">
        <v>1</v>
      </c>
      <c r="DJ9" s="133">
        <v>2</v>
      </c>
      <c r="DK9" s="133">
        <v>1</v>
      </c>
      <c r="DL9" s="133">
        <v>1</v>
      </c>
      <c r="DM9" s="133">
        <v>2</v>
      </c>
      <c r="DN9" s="133">
        <v>1</v>
      </c>
      <c r="DO9" s="133">
        <v>2</v>
      </c>
      <c r="DP9" s="131" t="s">
        <v>2372</v>
      </c>
      <c r="DQ9" s="131" t="s">
        <v>533</v>
      </c>
      <c r="DR9" s="131" t="s">
        <v>2507</v>
      </c>
      <c r="DS9" s="133">
        <v>8</v>
      </c>
      <c r="DT9" s="131" t="s">
        <v>103</v>
      </c>
      <c r="DU9" s="131" t="s">
        <v>26</v>
      </c>
      <c r="DV9" s="131" t="s">
        <v>103</v>
      </c>
      <c r="DW9" s="131" t="s">
        <v>26</v>
      </c>
      <c r="DX9" s="131" t="s">
        <v>26</v>
      </c>
      <c r="DY9" s="131" t="s">
        <v>103</v>
      </c>
      <c r="DZ9" s="131" t="s">
        <v>103</v>
      </c>
      <c r="EA9" s="131" t="s">
        <v>26</v>
      </c>
      <c r="EB9" s="131" t="s">
        <v>103</v>
      </c>
      <c r="EC9" s="131" t="s">
        <v>7</v>
      </c>
      <c r="ED9" s="131" t="s">
        <v>26</v>
      </c>
      <c r="EE9" s="131" t="s">
        <v>26</v>
      </c>
      <c r="EF9" s="131" t="s">
        <v>24</v>
      </c>
      <c r="EG9" s="131" t="s">
        <v>23</v>
      </c>
      <c r="EH9" s="133">
        <v>120</v>
      </c>
      <c r="EI9" s="131" t="s">
        <v>7</v>
      </c>
      <c r="EJ9" s="131" t="s">
        <v>7</v>
      </c>
      <c r="EK9" s="131"/>
      <c r="EL9" s="131" t="s">
        <v>60</v>
      </c>
      <c r="EM9" s="131" t="s">
        <v>96</v>
      </c>
      <c r="EN9" s="133">
        <v>4</v>
      </c>
      <c r="EO9" s="133">
        <v>3</v>
      </c>
      <c r="EP9" s="133">
        <v>3</v>
      </c>
      <c r="EQ9" s="133">
        <v>4</v>
      </c>
      <c r="ER9" s="131" t="s">
        <v>1346</v>
      </c>
      <c r="ES9" s="131" t="s">
        <v>16</v>
      </c>
      <c r="ET9" s="131" t="s">
        <v>19</v>
      </c>
      <c r="EU9" s="131" t="s">
        <v>20</v>
      </c>
      <c r="EV9" s="131" t="s">
        <v>18</v>
      </c>
      <c r="EW9" s="133">
        <v>3</v>
      </c>
      <c r="EX9" s="133">
        <v>1</v>
      </c>
      <c r="EY9" s="133">
        <v>1</v>
      </c>
      <c r="EZ9" s="133">
        <v>4</v>
      </c>
      <c r="FA9" s="131"/>
      <c r="FB9" s="131" t="s">
        <v>14</v>
      </c>
      <c r="FC9" s="131" t="s">
        <v>7</v>
      </c>
      <c r="FD9" s="131" t="s">
        <v>14</v>
      </c>
      <c r="FE9" s="131" t="s">
        <v>58</v>
      </c>
      <c r="FF9" s="131" t="s">
        <v>9</v>
      </c>
      <c r="FG9" s="131" t="s">
        <v>9</v>
      </c>
      <c r="FH9" s="131" t="s">
        <v>9</v>
      </c>
      <c r="FI9" s="131" t="s">
        <v>12</v>
      </c>
      <c r="FJ9" s="131" t="s">
        <v>11</v>
      </c>
      <c r="FK9" s="131" t="s">
        <v>7</v>
      </c>
      <c r="FL9" s="131" t="s">
        <v>7</v>
      </c>
      <c r="FM9" s="131"/>
      <c r="FN9" s="131" t="s">
        <v>580</v>
      </c>
      <c r="FO9" s="131" t="s">
        <v>9</v>
      </c>
      <c r="FP9" s="131" t="s">
        <v>9</v>
      </c>
      <c r="FQ9" s="131" t="s">
        <v>9</v>
      </c>
      <c r="FR9" s="131" t="s">
        <v>8</v>
      </c>
      <c r="FS9" s="131" t="s">
        <v>7</v>
      </c>
      <c r="FT9" s="131" t="s">
        <v>7</v>
      </c>
      <c r="FU9" s="131"/>
      <c r="FV9" s="131"/>
      <c r="FW9" s="131"/>
      <c r="FX9" s="131" t="s">
        <v>308</v>
      </c>
      <c r="FY9" s="131"/>
      <c r="FZ9" s="131"/>
      <c r="GA9" s="133">
        <v>7</v>
      </c>
      <c r="GB9" s="131"/>
      <c r="GC9" s="131"/>
      <c r="GD9" s="131"/>
      <c r="GE9" s="131"/>
      <c r="GF9" s="131"/>
      <c r="GG9" s="131" t="s">
        <v>5</v>
      </c>
      <c r="GH9" s="131"/>
      <c r="GI9" s="131"/>
      <c r="GJ9" s="131"/>
      <c r="GK9" s="131"/>
      <c r="GL9" s="131"/>
      <c r="GM9" s="131"/>
      <c r="GN9" s="131"/>
      <c r="GO9" s="131"/>
      <c r="GP9" s="131"/>
      <c r="GQ9" s="131"/>
      <c r="GR9" s="131"/>
      <c r="GS9" s="131"/>
      <c r="GT9" s="131"/>
      <c r="GU9" s="131"/>
      <c r="GV9" s="131"/>
      <c r="GW9" s="131" t="s">
        <v>54</v>
      </c>
      <c r="GX9" s="131"/>
      <c r="GY9" s="131" t="s">
        <v>184</v>
      </c>
      <c r="GZ9" s="131" t="s">
        <v>183</v>
      </c>
      <c r="HA9" s="131" t="s">
        <v>1</v>
      </c>
      <c r="HB9" s="131"/>
      <c r="HC9" s="131"/>
      <c r="HD9" s="131"/>
      <c r="HE9" s="131" t="s">
        <v>1</v>
      </c>
      <c r="HF9" s="131"/>
      <c r="HG9" s="131"/>
      <c r="HH9" s="131"/>
      <c r="HI9" s="131"/>
      <c r="HJ9" s="131"/>
      <c r="HK9" s="131"/>
      <c r="HL9" s="131"/>
      <c r="HM9">
        <f t="shared" si="0"/>
        <v>27</v>
      </c>
      <c r="HN9">
        <f t="shared" si="1"/>
        <v>3</v>
      </c>
      <c r="HO9">
        <f t="shared" si="2"/>
        <v>2</v>
      </c>
      <c r="HP9" s="1">
        <f t="shared" si="3"/>
        <v>5</v>
      </c>
      <c r="HQ9" s="1">
        <f t="shared" si="4"/>
        <v>5</v>
      </c>
      <c r="HR9" s="1">
        <f t="shared" si="5"/>
        <v>4</v>
      </c>
      <c r="HS9" s="1">
        <f t="shared" si="6"/>
        <v>5</v>
      </c>
      <c r="HT9" s="1">
        <f t="shared" si="7"/>
        <v>49</v>
      </c>
      <c r="HU9" s="1">
        <f t="shared" si="8"/>
        <v>1282.5</v>
      </c>
      <c r="HV9">
        <v>0</v>
      </c>
      <c r="HW9">
        <v>1</v>
      </c>
      <c r="HX9">
        <v>0</v>
      </c>
      <c r="HY9">
        <v>0</v>
      </c>
      <c r="HZ9">
        <v>1</v>
      </c>
      <c r="IA9">
        <v>0</v>
      </c>
      <c r="IB9">
        <v>1</v>
      </c>
      <c r="IC9">
        <v>3</v>
      </c>
    </row>
    <row r="10" spans="1:237" ht="15" thickBot="1" x14ac:dyDescent="0.4">
      <c r="A10" s="132">
        <v>44249.404097222221</v>
      </c>
      <c r="B10" s="131" t="s">
        <v>2575</v>
      </c>
      <c r="C10" s="2"/>
      <c r="D10" s="131"/>
      <c r="E10" s="131" t="s">
        <v>1831</v>
      </c>
      <c r="F10" s="131" t="s">
        <v>1826</v>
      </c>
      <c r="G10" s="131" t="s">
        <v>1831</v>
      </c>
      <c r="H10" s="131" t="s">
        <v>1826</v>
      </c>
      <c r="I10" s="131" t="s">
        <v>9</v>
      </c>
      <c r="J10" s="131" t="s">
        <v>7</v>
      </c>
      <c r="K10" s="131"/>
      <c r="L10" s="131" t="s">
        <v>7</v>
      </c>
      <c r="M10" s="131"/>
      <c r="N10" s="131" t="s">
        <v>7</v>
      </c>
      <c r="O10" s="131"/>
      <c r="P10" s="131"/>
      <c r="Q10" s="131" t="s">
        <v>20</v>
      </c>
      <c r="R10" s="131" t="s">
        <v>40</v>
      </c>
      <c r="S10" s="131" t="s">
        <v>20</v>
      </c>
      <c r="T10" s="131" t="s">
        <v>20</v>
      </c>
      <c r="U10" s="131" t="s">
        <v>20</v>
      </c>
      <c r="V10" s="131" t="s">
        <v>134</v>
      </c>
      <c r="W10" s="131" t="s">
        <v>20</v>
      </c>
      <c r="X10" s="131" t="s">
        <v>20</v>
      </c>
      <c r="Y10" s="133">
        <v>2</v>
      </c>
      <c r="Z10" s="131" t="s">
        <v>115</v>
      </c>
      <c r="AA10" s="131" t="s">
        <v>7</v>
      </c>
      <c r="AB10" s="131"/>
      <c r="AC10" s="131" t="s">
        <v>7</v>
      </c>
      <c r="AD10" s="131"/>
      <c r="AE10" s="131" t="s">
        <v>7</v>
      </c>
      <c r="AF10" s="131" t="s">
        <v>20</v>
      </c>
      <c r="AG10" s="131"/>
      <c r="AH10" s="131" t="s">
        <v>7</v>
      </c>
      <c r="AI10" s="131"/>
      <c r="AJ10" s="133">
        <v>0</v>
      </c>
      <c r="AK10" s="131">
        <v>0</v>
      </c>
      <c r="AL10" s="133">
        <v>0</v>
      </c>
      <c r="AM10" s="131">
        <v>0</v>
      </c>
      <c r="AN10" s="133">
        <v>0</v>
      </c>
      <c r="AO10" s="131">
        <v>0</v>
      </c>
      <c r="AP10" s="131">
        <v>960</v>
      </c>
      <c r="AQ10" s="133">
        <v>2</v>
      </c>
      <c r="AR10" s="133">
        <v>2</v>
      </c>
      <c r="AS10" s="133">
        <v>4</v>
      </c>
      <c r="AT10" s="133">
        <v>3</v>
      </c>
      <c r="AU10" s="133">
        <v>1</v>
      </c>
      <c r="AV10" s="133">
        <v>2</v>
      </c>
      <c r="AW10" s="133">
        <v>4</v>
      </c>
      <c r="AX10" s="133">
        <v>1</v>
      </c>
      <c r="AY10" s="133">
        <v>2</v>
      </c>
      <c r="AZ10" s="133">
        <v>1</v>
      </c>
      <c r="BA10" s="133">
        <v>1</v>
      </c>
      <c r="BB10" s="133">
        <v>4</v>
      </c>
      <c r="BC10" s="133">
        <v>3</v>
      </c>
      <c r="BD10" s="133">
        <v>2</v>
      </c>
      <c r="BE10" s="133">
        <v>1</v>
      </c>
      <c r="BF10" s="133">
        <v>1</v>
      </c>
      <c r="BG10" s="133">
        <v>4</v>
      </c>
      <c r="BH10" s="133">
        <v>3</v>
      </c>
      <c r="BI10" s="133">
        <v>1</v>
      </c>
      <c r="BJ10" s="133">
        <v>1</v>
      </c>
      <c r="BK10" s="133">
        <v>3</v>
      </c>
      <c r="BL10" s="133">
        <v>2</v>
      </c>
      <c r="BM10" s="133">
        <v>4</v>
      </c>
      <c r="BN10" s="133">
        <v>3</v>
      </c>
      <c r="BO10" s="133">
        <v>0</v>
      </c>
      <c r="BP10" s="133">
        <v>2</v>
      </c>
      <c r="BQ10" s="133">
        <v>2</v>
      </c>
      <c r="BR10" s="133">
        <v>4</v>
      </c>
      <c r="BS10" s="133">
        <v>0</v>
      </c>
      <c r="BT10" s="133">
        <v>2</v>
      </c>
      <c r="BU10" s="133">
        <v>3</v>
      </c>
      <c r="BV10" s="133">
        <v>4</v>
      </c>
      <c r="BW10" s="133">
        <v>0</v>
      </c>
      <c r="BX10" s="133">
        <v>4</v>
      </c>
      <c r="BY10" s="133">
        <v>3</v>
      </c>
      <c r="BZ10" s="133">
        <v>2</v>
      </c>
      <c r="CA10" s="133">
        <v>4</v>
      </c>
      <c r="CB10" s="133">
        <v>4</v>
      </c>
      <c r="CC10" s="133">
        <v>4</v>
      </c>
      <c r="CD10" s="133">
        <v>3</v>
      </c>
      <c r="CE10" s="133">
        <v>3</v>
      </c>
      <c r="CF10" s="133">
        <v>4</v>
      </c>
      <c r="CG10" s="133">
        <v>4</v>
      </c>
      <c r="CH10" s="133">
        <v>0</v>
      </c>
      <c r="CI10" s="133">
        <v>2</v>
      </c>
      <c r="CJ10" s="133">
        <v>4</v>
      </c>
      <c r="CK10" s="133">
        <v>4</v>
      </c>
      <c r="CL10" s="133">
        <v>3</v>
      </c>
      <c r="CM10" s="133">
        <v>3</v>
      </c>
      <c r="CN10" s="133">
        <v>1</v>
      </c>
      <c r="CO10" s="133">
        <v>1</v>
      </c>
      <c r="CP10" s="133">
        <v>0</v>
      </c>
      <c r="CQ10" s="133">
        <v>4</v>
      </c>
      <c r="CR10" s="133">
        <v>4</v>
      </c>
      <c r="CS10" s="133">
        <v>0</v>
      </c>
      <c r="CT10" s="133">
        <v>2</v>
      </c>
      <c r="CU10" s="133">
        <v>3</v>
      </c>
      <c r="CV10" s="133">
        <v>4</v>
      </c>
      <c r="CW10" s="133">
        <v>4</v>
      </c>
      <c r="CX10" s="133">
        <v>4</v>
      </c>
      <c r="CY10" s="133">
        <v>4</v>
      </c>
      <c r="CZ10" s="133">
        <v>4</v>
      </c>
      <c r="DA10" s="133">
        <v>4</v>
      </c>
      <c r="DB10" s="133">
        <v>4</v>
      </c>
      <c r="DC10" s="133">
        <v>4</v>
      </c>
      <c r="DD10" s="133">
        <v>4</v>
      </c>
      <c r="DE10" s="133">
        <v>4</v>
      </c>
      <c r="DF10" s="133">
        <v>4</v>
      </c>
      <c r="DG10" s="133">
        <v>3</v>
      </c>
      <c r="DH10" s="133">
        <v>4</v>
      </c>
      <c r="DI10" s="133">
        <v>4</v>
      </c>
      <c r="DJ10" s="133">
        <v>4</v>
      </c>
      <c r="DK10" s="133">
        <v>4</v>
      </c>
      <c r="DL10" s="133">
        <v>4</v>
      </c>
      <c r="DM10" s="133">
        <v>4</v>
      </c>
      <c r="DN10" s="133">
        <v>4</v>
      </c>
      <c r="DO10" s="133">
        <v>3</v>
      </c>
      <c r="DP10" s="135">
        <v>0.875</v>
      </c>
      <c r="DQ10" s="131" t="s">
        <v>105</v>
      </c>
      <c r="DR10" s="135">
        <v>0.375</v>
      </c>
      <c r="DS10" s="133">
        <v>11</v>
      </c>
      <c r="DT10" s="131" t="s">
        <v>68</v>
      </c>
      <c r="DU10" s="131" t="s">
        <v>69</v>
      </c>
      <c r="DV10" s="131" t="s">
        <v>103</v>
      </c>
      <c r="DW10" s="131" t="s">
        <v>68</v>
      </c>
      <c r="DX10" s="131" t="s">
        <v>69</v>
      </c>
      <c r="DY10" s="131" t="s">
        <v>69</v>
      </c>
      <c r="DZ10" s="131" t="s">
        <v>103</v>
      </c>
      <c r="EA10" s="131" t="s">
        <v>69</v>
      </c>
      <c r="EB10" s="131" t="s">
        <v>69</v>
      </c>
      <c r="EC10" s="131" t="s">
        <v>2456</v>
      </c>
      <c r="ED10" s="131" t="s">
        <v>201</v>
      </c>
      <c r="EE10" s="131" t="s">
        <v>125</v>
      </c>
      <c r="EF10" s="131" t="s">
        <v>124</v>
      </c>
      <c r="EG10" s="131" t="s">
        <v>100</v>
      </c>
      <c r="EH10" s="133">
        <v>0</v>
      </c>
      <c r="EI10" s="131" t="s">
        <v>9</v>
      </c>
      <c r="EJ10" s="131" t="s">
        <v>9</v>
      </c>
      <c r="EK10" s="131"/>
      <c r="EL10" s="131" t="s">
        <v>21</v>
      </c>
      <c r="EM10" s="131" t="s">
        <v>60</v>
      </c>
      <c r="EN10" s="133">
        <v>5</v>
      </c>
      <c r="EO10" s="133">
        <v>3</v>
      </c>
      <c r="EP10" s="133">
        <v>5</v>
      </c>
      <c r="EQ10" s="133">
        <v>2</v>
      </c>
      <c r="ER10" s="131" t="s">
        <v>16</v>
      </c>
      <c r="ES10" s="131" t="s">
        <v>19</v>
      </c>
      <c r="ET10" s="131" t="s">
        <v>1346</v>
      </c>
      <c r="EU10" s="131" t="s">
        <v>18</v>
      </c>
      <c r="EV10" s="131" t="s">
        <v>20</v>
      </c>
      <c r="EW10" s="133">
        <v>3</v>
      </c>
      <c r="EX10" s="133">
        <v>5</v>
      </c>
      <c r="EY10" s="133">
        <v>3</v>
      </c>
      <c r="EZ10" s="133">
        <v>5</v>
      </c>
      <c r="FA10" s="131"/>
      <c r="FB10" s="131" t="s">
        <v>14</v>
      </c>
      <c r="FC10" s="131" t="s">
        <v>7</v>
      </c>
      <c r="FD10" s="131" t="s">
        <v>233</v>
      </c>
      <c r="FE10" s="131" t="s">
        <v>551</v>
      </c>
      <c r="FF10" s="131" t="s">
        <v>13</v>
      </c>
      <c r="FG10" s="131" t="s">
        <v>7</v>
      </c>
      <c r="FH10" s="131" t="s">
        <v>9</v>
      </c>
      <c r="FI10" s="131" t="s">
        <v>12</v>
      </c>
      <c r="FJ10" s="131" t="s">
        <v>57</v>
      </c>
      <c r="FK10" s="131" t="s">
        <v>9</v>
      </c>
      <c r="FL10" s="131" t="s">
        <v>7</v>
      </c>
      <c r="FM10" s="131"/>
      <c r="FN10" s="131" t="s">
        <v>876</v>
      </c>
      <c r="FO10" s="131" t="s">
        <v>9</v>
      </c>
      <c r="FP10" s="131" t="s">
        <v>9</v>
      </c>
      <c r="FQ10" s="131" t="s">
        <v>7</v>
      </c>
      <c r="FR10" s="131"/>
      <c r="FS10" s="131" t="s">
        <v>9</v>
      </c>
      <c r="FT10" s="131" t="s">
        <v>9</v>
      </c>
      <c r="FU10" s="131" t="s">
        <v>2457</v>
      </c>
      <c r="FV10" s="131" t="s">
        <v>7</v>
      </c>
      <c r="FW10" s="131" t="s">
        <v>7</v>
      </c>
      <c r="FX10" s="131" t="s">
        <v>337</v>
      </c>
      <c r="FY10" s="131"/>
      <c r="FZ10" s="131"/>
      <c r="GA10" s="131"/>
      <c r="GB10" s="133">
        <v>3</v>
      </c>
      <c r="GC10" s="131"/>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c r="GZ10" s="131"/>
      <c r="HA10" s="131" t="s">
        <v>141</v>
      </c>
      <c r="HB10" s="131" t="s">
        <v>1</v>
      </c>
      <c r="HC10" s="131" t="s">
        <v>1</v>
      </c>
      <c r="HD10" s="131"/>
      <c r="HE10" s="131" t="s">
        <v>1</v>
      </c>
      <c r="HF10" s="131"/>
      <c r="HG10" s="131"/>
      <c r="HH10" s="131"/>
      <c r="HI10" s="131"/>
      <c r="HJ10" s="131"/>
      <c r="HK10" s="131"/>
      <c r="HL10" s="131"/>
      <c r="HM10">
        <f t="shared" si="0"/>
        <v>74</v>
      </c>
      <c r="HN10">
        <f t="shared" si="1"/>
        <v>13</v>
      </c>
      <c r="HO10">
        <f t="shared" si="2"/>
        <v>0</v>
      </c>
      <c r="HP10" s="1">
        <f t="shared" si="3"/>
        <v>29</v>
      </c>
      <c r="HQ10" s="1">
        <f t="shared" si="4"/>
        <v>18</v>
      </c>
      <c r="HR10" s="1">
        <f t="shared" si="5"/>
        <v>17</v>
      </c>
      <c r="HS10" s="1">
        <f t="shared" si="6"/>
        <v>18</v>
      </c>
      <c r="HT10" s="1">
        <f t="shared" si="7"/>
        <v>69</v>
      </c>
      <c r="HU10" s="1">
        <f t="shared" si="8"/>
        <v>0</v>
      </c>
      <c r="HV10">
        <v>1</v>
      </c>
      <c r="HW10">
        <v>2</v>
      </c>
      <c r="HX10">
        <v>0</v>
      </c>
      <c r="HY10">
        <v>0</v>
      </c>
      <c r="HZ10">
        <v>2</v>
      </c>
      <c r="IA10">
        <v>3</v>
      </c>
      <c r="IB10">
        <v>3</v>
      </c>
      <c r="IC10">
        <v>11</v>
      </c>
    </row>
    <row r="11" spans="1:237" ht="15" thickBot="1" x14ac:dyDescent="0.4">
      <c r="A11" s="132">
        <v>44249.404467592591</v>
      </c>
      <c r="B11" s="131" t="s">
        <v>2576</v>
      </c>
      <c r="C11" s="2"/>
      <c r="D11" s="131"/>
      <c r="E11" s="131" t="s">
        <v>1831</v>
      </c>
      <c r="F11" s="131" t="s">
        <v>1824</v>
      </c>
      <c r="G11" s="131" t="s">
        <v>1831</v>
      </c>
      <c r="H11" s="131" t="s">
        <v>1824</v>
      </c>
      <c r="I11" s="131" t="s">
        <v>9</v>
      </c>
      <c r="J11" s="131" t="s">
        <v>7</v>
      </c>
      <c r="K11" s="131"/>
      <c r="L11" s="131" t="s">
        <v>7</v>
      </c>
      <c r="M11" s="131"/>
      <c r="N11" s="131" t="s">
        <v>7</v>
      </c>
      <c r="O11" s="131"/>
      <c r="P11" s="131"/>
      <c r="Q11" s="131" t="s">
        <v>20</v>
      </c>
      <c r="R11" s="131" t="s">
        <v>40</v>
      </c>
      <c r="S11" s="131" t="s">
        <v>20</v>
      </c>
      <c r="T11" s="131" t="s">
        <v>20</v>
      </c>
      <c r="U11" s="131" t="s">
        <v>20</v>
      </c>
      <c r="V11" s="131" t="s">
        <v>39</v>
      </c>
      <c r="W11" s="133">
        <v>2</v>
      </c>
      <c r="X11" s="131" t="s">
        <v>20</v>
      </c>
      <c r="Y11" s="131" t="s">
        <v>20</v>
      </c>
      <c r="Z11" s="131" t="s">
        <v>38</v>
      </c>
      <c r="AA11" s="131" t="s">
        <v>7</v>
      </c>
      <c r="AB11" s="131"/>
      <c r="AC11" s="131" t="s">
        <v>7</v>
      </c>
      <c r="AD11" s="131"/>
      <c r="AE11" s="131" t="s">
        <v>9</v>
      </c>
      <c r="AF11" s="131" t="s">
        <v>112</v>
      </c>
      <c r="AG11" s="131" t="s">
        <v>34</v>
      </c>
      <c r="AH11" s="131" t="s">
        <v>7</v>
      </c>
      <c r="AI11" s="131"/>
      <c r="AJ11" s="133">
        <v>4</v>
      </c>
      <c r="AK11" s="133">
        <v>3</v>
      </c>
      <c r="AL11" s="133">
        <v>0</v>
      </c>
      <c r="AM11" s="131">
        <v>0</v>
      </c>
      <c r="AN11" s="133">
        <v>7</v>
      </c>
      <c r="AO11" s="133">
        <v>25</v>
      </c>
      <c r="AP11" s="133">
        <v>330</v>
      </c>
      <c r="AQ11" s="133">
        <v>4</v>
      </c>
      <c r="AR11" s="133">
        <v>3</v>
      </c>
      <c r="AS11" s="133">
        <v>2</v>
      </c>
      <c r="AT11" s="133">
        <v>1</v>
      </c>
      <c r="AU11" s="133">
        <v>4</v>
      </c>
      <c r="AV11" s="133">
        <v>1</v>
      </c>
      <c r="AW11" s="133">
        <v>2</v>
      </c>
      <c r="AX11" s="133">
        <v>3</v>
      </c>
      <c r="AY11" s="133">
        <v>1</v>
      </c>
      <c r="AZ11" s="133">
        <v>4</v>
      </c>
      <c r="BA11" s="133">
        <v>4</v>
      </c>
      <c r="BB11" s="133">
        <v>1</v>
      </c>
      <c r="BC11" s="133">
        <v>1</v>
      </c>
      <c r="BD11" s="133">
        <v>1</v>
      </c>
      <c r="BE11" s="133">
        <v>3</v>
      </c>
      <c r="BF11" s="133">
        <v>4</v>
      </c>
      <c r="BG11" s="133">
        <v>2</v>
      </c>
      <c r="BH11" s="133">
        <v>1</v>
      </c>
      <c r="BI11" s="133">
        <v>4</v>
      </c>
      <c r="BJ11" s="133">
        <v>4</v>
      </c>
      <c r="BK11" s="133">
        <v>1</v>
      </c>
      <c r="BL11" s="133">
        <v>0</v>
      </c>
      <c r="BM11" s="133">
        <v>2</v>
      </c>
      <c r="BN11" s="133">
        <v>0</v>
      </c>
      <c r="BO11" s="133">
        <v>3</v>
      </c>
      <c r="BP11" s="133">
        <v>0</v>
      </c>
      <c r="BQ11" s="133">
        <v>1</v>
      </c>
      <c r="BR11" s="133">
        <v>1</v>
      </c>
      <c r="BS11" s="133">
        <v>3</v>
      </c>
      <c r="BT11" s="133">
        <v>1</v>
      </c>
      <c r="BU11" s="133">
        <v>1</v>
      </c>
      <c r="BV11" s="133">
        <v>1</v>
      </c>
      <c r="BW11" s="133">
        <v>3</v>
      </c>
      <c r="BX11" s="133">
        <v>0</v>
      </c>
      <c r="BY11" s="133">
        <v>1</v>
      </c>
      <c r="BZ11" s="133">
        <v>2</v>
      </c>
      <c r="CA11" s="133">
        <v>1</v>
      </c>
      <c r="CB11" s="133">
        <v>2</v>
      </c>
      <c r="CC11" s="133">
        <v>1</v>
      </c>
      <c r="CD11" s="133">
        <v>0</v>
      </c>
      <c r="CE11" s="133">
        <v>0</v>
      </c>
      <c r="CF11" s="133">
        <v>1</v>
      </c>
      <c r="CG11" s="133">
        <v>0</v>
      </c>
      <c r="CH11" s="133">
        <v>1</v>
      </c>
      <c r="CI11" s="133">
        <v>0</v>
      </c>
      <c r="CJ11" s="133">
        <v>2</v>
      </c>
      <c r="CK11" s="133">
        <v>1</v>
      </c>
      <c r="CL11" s="133">
        <v>0</v>
      </c>
      <c r="CM11" s="133">
        <v>2</v>
      </c>
      <c r="CN11" s="133">
        <v>0</v>
      </c>
      <c r="CO11" s="133">
        <v>0</v>
      </c>
      <c r="CP11" s="133">
        <v>2</v>
      </c>
      <c r="CQ11" s="133">
        <v>0</v>
      </c>
      <c r="CR11" s="133">
        <v>0</v>
      </c>
      <c r="CS11" s="133">
        <v>2</v>
      </c>
      <c r="CT11" s="133">
        <v>1</v>
      </c>
      <c r="CU11" s="133">
        <v>2</v>
      </c>
      <c r="CV11" s="133">
        <v>2</v>
      </c>
      <c r="CW11" s="133">
        <v>4</v>
      </c>
      <c r="CX11" s="133">
        <v>2</v>
      </c>
      <c r="CY11" s="133">
        <v>4</v>
      </c>
      <c r="CZ11" s="133">
        <v>4</v>
      </c>
      <c r="DA11" s="133">
        <v>4</v>
      </c>
      <c r="DB11" s="133">
        <v>4</v>
      </c>
      <c r="DC11" s="133">
        <v>4</v>
      </c>
      <c r="DD11" s="133">
        <v>4</v>
      </c>
      <c r="DE11" s="133">
        <v>4</v>
      </c>
      <c r="DF11" s="133">
        <v>4</v>
      </c>
      <c r="DG11" s="133">
        <v>4</v>
      </c>
      <c r="DH11" s="133">
        <v>4</v>
      </c>
      <c r="DI11" s="133">
        <v>4</v>
      </c>
      <c r="DJ11" s="133">
        <v>4</v>
      </c>
      <c r="DK11" s="133">
        <v>4</v>
      </c>
      <c r="DL11" s="133">
        <v>3</v>
      </c>
      <c r="DM11" s="133">
        <v>4</v>
      </c>
      <c r="DN11" s="133">
        <v>4</v>
      </c>
      <c r="DO11" s="133">
        <v>4</v>
      </c>
      <c r="DP11" s="135">
        <v>0.79166666666666663</v>
      </c>
      <c r="DQ11" s="133">
        <v>15</v>
      </c>
      <c r="DR11" s="131">
        <v>300</v>
      </c>
      <c r="DS11" s="133">
        <v>8</v>
      </c>
      <c r="DT11" s="131" t="s">
        <v>26</v>
      </c>
      <c r="DU11" s="131" t="s">
        <v>26</v>
      </c>
      <c r="DV11" s="131" t="s">
        <v>103</v>
      </c>
      <c r="DW11" s="131" t="s">
        <v>26</v>
      </c>
      <c r="DX11" s="131" t="s">
        <v>26</v>
      </c>
      <c r="DY11" s="131" t="s">
        <v>26</v>
      </c>
      <c r="DZ11" s="131" t="s">
        <v>103</v>
      </c>
      <c r="EA11" s="131" t="s">
        <v>26</v>
      </c>
      <c r="EB11" s="131" t="s">
        <v>26</v>
      </c>
      <c r="EC11" s="131" t="s">
        <v>102</v>
      </c>
      <c r="ED11" s="131" t="s">
        <v>201</v>
      </c>
      <c r="EE11" s="131" t="s">
        <v>26</v>
      </c>
      <c r="EF11" s="131" t="s">
        <v>101</v>
      </c>
      <c r="EG11" s="131" t="s">
        <v>100</v>
      </c>
      <c r="EH11" s="133">
        <v>5</v>
      </c>
      <c r="EI11" s="131" t="s">
        <v>7</v>
      </c>
      <c r="EJ11" s="131" t="s">
        <v>7</v>
      </c>
      <c r="EK11" s="131"/>
      <c r="EL11" s="131" t="s">
        <v>96</v>
      </c>
      <c r="EM11" s="131" t="s">
        <v>96</v>
      </c>
      <c r="EN11" s="133">
        <v>5</v>
      </c>
      <c r="EO11" s="133">
        <v>1</v>
      </c>
      <c r="EP11" s="133">
        <v>1</v>
      </c>
      <c r="EQ11" s="133">
        <v>4</v>
      </c>
      <c r="ER11" s="131" t="s">
        <v>1346</v>
      </c>
      <c r="ES11" s="131" t="s">
        <v>18</v>
      </c>
      <c r="ET11" s="131" t="s">
        <v>20</v>
      </c>
      <c r="EU11" s="131" t="s">
        <v>20</v>
      </c>
      <c r="EV11" s="131" t="s">
        <v>20</v>
      </c>
      <c r="EW11" s="133">
        <v>1</v>
      </c>
      <c r="EX11" s="133">
        <v>1</v>
      </c>
      <c r="EY11" s="133">
        <v>3</v>
      </c>
      <c r="EZ11" s="133">
        <v>1</v>
      </c>
      <c r="FA11" s="131"/>
      <c r="FB11" s="131" t="s">
        <v>14</v>
      </c>
      <c r="FC11" s="131" t="s">
        <v>7</v>
      </c>
      <c r="FD11" s="131" t="s">
        <v>14</v>
      </c>
      <c r="FE11" s="131" t="s">
        <v>94</v>
      </c>
      <c r="FF11" s="131" t="s">
        <v>7</v>
      </c>
      <c r="FG11" s="131" t="s">
        <v>7</v>
      </c>
      <c r="FH11" s="131" t="s">
        <v>7</v>
      </c>
      <c r="FI11" s="131" t="s">
        <v>12</v>
      </c>
      <c r="FJ11" s="131" t="s">
        <v>57</v>
      </c>
      <c r="FK11" s="131" t="s">
        <v>7</v>
      </c>
      <c r="FL11" s="131" t="s">
        <v>7</v>
      </c>
      <c r="FM11" s="131"/>
      <c r="FN11" s="131" t="s">
        <v>830</v>
      </c>
      <c r="FO11" s="131" t="s">
        <v>7</v>
      </c>
      <c r="FP11" s="131" t="s">
        <v>7</v>
      </c>
      <c r="FQ11" s="131" t="s">
        <v>7</v>
      </c>
      <c r="FR11" s="131"/>
      <c r="FS11" s="131" t="s">
        <v>9</v>
      </c>
      <c r="FT11" s="131" t="s">
        <v>7</v>
      </c>
      <c r="FU11" s="131"/>
      <c r="FV11" s="131"/>
      <c r="FW11" s="131" t="s">
        <v>7</v>
      </c>
      <c r="FX11" s="131" t="s">
        <v>6</v>
      </c>
      <c r="FY11" s="131"/>
      <c r="FZ11" s="131"/>
      <c r="GA11" s="131"/>
      <c r="GB11" s="131"/>
      <c r="GC11" s="133">
        <v>1</v>
      </c>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t="s">
        <v>141</v>
      </c>
      <c r="HB11" s="131" t="s">
        <v>248</v>
      </c>
      <c r="HC11" s="131" t="s">
        <v>1</v>
      </c>
      <c r="HD11" s="131"/>
      <c r="HE11" s="131" t="s">
        <v>1</v>
      </c>
      <c r="HF11" s="131"/>
      <c r="HG11" s="131"/>
      <c r="HH11" s="131"/>
      <c r="HI11" s="131"/>
      <c r="HJ11" s="131"/>
      <c r="HK11" s="131"/>
      <c r="HL11" s="131"/>
      <c r="HM11">
        <f t="shared" si="0"/>
        <v>73</v>
      </c>
      <c r="HN11">
        <f t="shared" si="1"/>
        <v>2</v>
      </c>
      <c r="HO11">
        <f t="shared" si="2"/>
        <v>14</v>
      </c>
      <c r="HP11" s="1">
        <f t="shared" si="3"/>
        <v>2</v>
      </c>
      <c r="HQ11" s="1">
        <f t="shared" si="4"/>
        <v>7</v>
      </c>
      <c r="HR11" s="1">
        <f t="shared" si="5"/>
        <v>3</v>
      </c>
      <c r="HS11" s="1">
        <f t="shared" si="6"/>
        <v>10</v>
      </c>
      <c r="HT11" s="1">
        <f t="shared" si="7"/>
        <v>26</v>
      </c>
      <c r="HU11" s="1">
        <f t="shared" si="8"/>
        <v>533.5</v>
      </c>
      <c r="HV11">
        <v>1</v>
      </c>
      <c r="HW11">
        <v>0</v>
      </c>
      <c r="HX11">
        <v>0</v>
      </c>
      <c r="HY11">
        <v>0</v>
      </c>
      <c r="HZ11">
        <v>1</v>
      </c>
      <c r="IA11">
        <v>3</v>
      </c>
      <c r="IB11">
        <v>1</v>
      </c>
      <c r="IC11">
        <v>6</v>
      </c>
    </row>
    <row r="12" spans="1:237" ht="15" thickBot="1" x14ac:dyDescent="0.4">
      <c r="A12" s="132">
        <v>44250.472569444442</v>
      </c>
      <c r="B12" s="131" t="s">
        <v>2578</v>
      </c>
      <c r="C12" s="2"/>
      <c r="D12" s="131"/>
      <c r="E12" s="131" t="s">
        <v>138</v>
      </c>
      <c r="F12" s="131" t="s">
        <v>1939</v>
      </c>
      <c r="G12" s="131" t="s">
        <v>138</v>
      </c>
      <c r="H12" s="131" t="s">
        <v>1939</v>
      </c>
      <c r="I12" s="131" t="s">
        <v>9</v>
      </c>
      <c r="J12" s="131" t="s">
        <v>7</v>
      </c>
      <c r="K12" s="131"/>
      <c r="L12" s="131" t="s">
        <v>7</v>
      </c>
      <c r="M12" s="131"/>
      <c r="N12" s="131" t="s">
        <v>7</v>
      </c>
      <c r="O12" s="131"/>
      <c r="P12" s="131"/>
      <c r="Q12" s="131" t="s">
        <v>20</v>
      </c>
      <c r="R12" s="131" t="s">
        <v>40</v>
      </c>
      <c r="S12" s="131" t="s">
        <v>20</v>
      </c>
      <c r="T12" s="131" t="s">
        <v>20</v>
      </c>
      <c r="U12" s="131" t="s">
        <v>20</v>
      </c>
      <c r="V12" s="131" t="s">
        <v>39</v>
      </c>
      <c r="W12" s="131" t="s">
        <v>20</v>
      </c>
      <c r="X12" s="131" t="s">
        <v>20</v>
      </c>
      <c r="Y12" s="133">
        <v>1</v>
      </c>
      <c r="Z12" s="131" t="s">
        <v>38</v>
      </c>
      <c r="AA12" s="131" t="s">
        <v>9</v>
      </c>
      <c r="AB12" s="131" t="s">
        <v>2496</v>
      </c>
      <c r="AC12" s="131" t="s">
        <v>7</v>
      </c>
      <c r="AD12" s="131"/>
      <c r="AE12" s="131" t="s">
        <v>9</v>
      </c>
      <c r="AF12" s="131" t="s">
        <v>132</v>
      </c>
      <c r="AG12" s="131" t="s">
        <v>2497</v>
      </c>
      <c r="AH12" s="131" t="s">
        <v>9</v>
      </c>
      <c r="AI12" s="131" t="s">
        <v>2498</v>
      </c>
      <c r="AJ12" s="133">
        <v>5</v>
      </c>
      <c r="AK12" s="131">
        <v>30</v>
      </c>
      <c r="AL12" s="133">
        <v>5</v>
      </c>
      <c r="AM12" s="131">
        <v>30</v>
      </c>
      <c r="AN12" s="133">
        <v>0</v>
      </c>
      <c r="AO12" s="133">
        <v>0</v>
      </c>
      <c r="AP12" s="133">
        <v>720</v>
      </c>
      <c r="AQ12" s="133">
        <v>4</v>
      </c>
      <c r="AR12" s="133">
        <v>4</v>
      </c>
      <c r="AS12" s="133">
        <v>2</v>
      </c>
      <c r="AT12" s="133">
        <v>1</v>
      </c>
      <c r="AU12" s="133">
        <v>3</v>
      </c>
      <c r="AV12" s="133">
        <v>2</v>
      </c>
      <c r="AW12" s="133">
        <v>2</v>
      </c>
      <c r="AX12" s="133">
        <v>3</v>
      </c>
      <c r="AY12" s="133">
        <v>1</v>
      </c>
      <c r="AZ12" s="133">
        <v>3</v>
      </c>
      <c r="BA12" s="133">
        <v>3</v>
      </c>
      <c r="BB12" s="133">
        <v>1</v>
      </c>
      <c r="BC12" s="133">
        <v>2</v>
      </c>
      <c r="BD12" s="133">
        <v>1</v>
      </c>
      <c r="BE12" s="133">
        <v>3</v>
      </c>
      <c r="BF12" s="133">
        <v>3</v>
      </c>
      <c r="BG12" s="133">
        <v>2</v>
      </c>
      <c r="BH12" s="133">
        <v>1</v>
      </c>
      <c r="BI12" s="133">
        <v>4</v>
      </c>
      <c r="BJ12" s="133">
        <v>3</v>
      </c>
      <c r="BK12" s="133">
        <v>0</v>
      </c>
      <c r="BL12" s="133">
        <v>1</v>
      </c>
      <c r="BM12" s="133">
        <v>0</v>
      </c>
      <c r="BN12" s="133">
        <v>1</v>
      </c>
      <c r="BO12" s="133">
        <v>2</v>
      </c>
      <c r="BP12" s="133">
        <v>0</v>
      </c>
      <c r="BQ12" s="133">
        <v>1</v>
      </c>
      <c r="BR12" s="133">
        <v>1</v>
      </c>
      <c r="BS12" s="133">
        <v>2</v>
      </c>
      <c r="BT12" s="133">
        <v>0</v>
      </c>
      <c r="BU12" s="133">
        <v>1</v>
      </c>
      <c r="BV12" s="133">
        <v>1</v>
      </c>
      <c r="BW12" s="133">
        <v>2</v>
      </c>
      <c r="BX12" s="133">
        <v>0</v>
      </c>
      <c r="BY12" s="133">
        <v>0</v>
      </c>
      <c r="BZ12" s="133">
        <v>0</v>
      </c>
      <c r="CA12" s="133">
        <v>0</v>
      </c>
      <c r="CB12" s="133">
        <v>0</v>
      </c>
      <c r="CC12" s="133">
        <v>1</v>
      </c>
      <c r="CD12" s="133">
        <v>1</v>
      </c>
      <c r="CE12" s="133">
        <v>1</v>
      </c>
      <c r="CF12" s="133">
        <v>0</v>
      </c>
      <c r="CG12" s="133">
        <v>0</v>
      </c>
      <c r="CH12" s="133">
        <v>2</v>
      </c>
      <c r="CI12" s="133">
        <v>1</v>
      </c>
      <c r="CJ12" s="133">
        <v>0</v>
      </c>
      <c r="CK12" s="133">
        <v>0</v>
      </c>
      <c r="CL12" s="133">
        <v>0</v>
      </c>
      <c r="CM12" s="133">
        <v>0</v>
      </c>
      <c r="CN12" s="133">
        <v>0</v>
      </c>
      <c r="CO12" s="133">
        <v>1</v>
      </c>
      <c r="CP12" s="133">
        <v>2</v>
      </c>
      <c r="CQ12" s="133">
        <v>0</v>
      </c>
      <c r="CR12" s="133">
        <v>2</v>
      </c>
      <c r="CS12" s="133">
        <v>2</v>
      </c>
      <c r="CT12" s="133">
        <v>1</v>
      </c>
      <c r="CU12" s="133">
        <v>0</v>
      </c>
      <c r="CV12" s="133">
        <v>2</v>
      </c>
      <c r="CW12" s="133">
        <v>1</v>
      </c>
      <c r="CX12" s="133">
        <v>1</v>
      </c>
      <c r="CY12" s="133">
        <v>2</v>
      </c>
      <c r="CZ12" s="133">
        <v>1</v>
      </c>
      <c r="DA12" s="133">
        <v>2</v>
      </c>
      <c r="DB12" s="133">
        <v>1</v>
      </c>
      <c r="DC12" s="133">
        <v>1</v>
      </c>
      <c r="DD12" s="133">
        <v>1</v>
      </c>
      <c r="DE12" s="133">
        <v>1</v>
      </c>
      <c r="DF12" s="133">
        <v>1</v>
      </c>
      <c r="DG12" s="133">
        <v>1</v>
      </c>
      <c r="DH12" s="133">
        <v>1</v>
      </c>
      <c r="DI12" s="133">
        <v>1</v>
      </c>
      <c r="DJ12" s="133">
        <v>1</v>
      </c>
      <c r="DK12" s="133">
        <v>1</v>
      </c>
      <c r="DL12" s="133">
        <v>2</v>
      </c>
      <c r="DM12" s="133">
        <v>1</v>
      </c>
      <c r="DN12" s="133">
        <v>1</v>
      </c>
      <c r="DO12" s="133">
        <v>1</v>
      </c>
      <c r="DP12" s="134">
        <v>0.95833333333333337</v>
      </c>
      <c r="DQ12" s="133">
        <v>2</v>
      </c>
      <c r="DR12" s="134">
        <v>0.3125</v>
      </c>
      <c r="DS12" s="133">
        <v>8</v>
      </c>
      <c r="DT12" s="131" t="s">
        <v>26</v>
      </c>
      <c r="DU12" s="131" t="s">
        <v>26</v>
      </c>
      <c r="DV12" s="131" t="s">
        <v>26</v>
      </c>
      <c r="DW12" s="131" t="s">
        <v>26</v>
      </c>
      <c r="DX12" s="131" t="s">
        <v>26</v>
      </c>
      <c r="DY12" s="131" t="s">
        <v>26</v>
      </c>
      <c r="DZ12" s="131" t="s">
        <v>26</v>
      </c>
      <c r="EA12" s="131" t="s">
        <v>26</v>
      </c>
      <c r="EB12" s="131" t="s">
        <v>69</v>
      </c>
      <c r="EC12" s="131" t="s">
        <v>2141</v>
      </c>
      <c r="ED12" s="131" t="s">
        <v>26</v>
      </c>
      <c r="EE12" s="131" t="s">
        <v>26</v>
      </c>
      <c r="EF12" s="131" t="s">
        <v>24</v>
      </c>
      <c r="EG12" s="131" t="s">
        <v>100</v>
      </c>
      <c r="EH12" s="133">
        <v>10</v>
      </c>
      <c r="EI12" s="131" t="s">
        <v>7</v>
      </c>
      <c r="EJ12" s="131" t="s">
        <v>7</v>
      </c>
      <c r="EK12" s="131"/>
      <c r="EL12" s="131" t="s">
        <v>96</v>
      </c>
      <c r="EM12" s="131" t="s">
        <v>96</v>
      </c>
      <c r="EN12" s="133">
        <v>3</v>
      </c>
      <c r="EO12" s="133">
        <v>3</v>
      </c>
      <c r="EP12" s="133">
        <v>3</v>
      </c>
      <c r="EQ12" s="133">
        <v>2</v>
      </c>
      <c r="ER12" s="131" t="s">
        <v>1346</v>
      </c>
      <c r="ES12" s="131" t="s">
        <v>16</v>
      </c>
      <c r="ET12" s="131" t="s">
        <v>18</v>
      </c>
      <c r="EU12" s="131" t="s">
        <v>19</v>
      </c>
      <c r="EV12" s="131" t="s">
        <v>20</v>
      </c>
      <c r="EW12" s="133">
        <v>1</v>
      </c>
      <c r="EX12" s="133">
        <v>1</v>
      </c>
      <c r="EY12" s="133">
        <v>4</v>
      </c>
      <c r="EZ12" s="133">
        <v>5</v>
      </c>
      <c r="FA12" s="131"/>
      <c r="FB12" s="131" t="s">
        <v>14</v>
      </c>
      <c r="FC12" s="131" t="s">
        <v>9</v>
      </c>
      <c r="FD12" s="131" t="s">
        <v>94</v>
      </c>
      <c r="FE12" s="131" t="s">
        <v>94</v>
      </c>
      <c r="FF12" s="131" t="s">
        <v>7</v>
      </c>
      <c r="FG12" s="131" t="s">
        <v>7</v>
      </c>
      <c r="FH12" s="131" t="s">
        <v>7</v>
      </c>
      <c r="FI12" s="131" t="s">
        <v>12</v>
      </c>
      <c r="FJ12" s="131" t="s">
        <v>57</v>
      </c>
      <c r="FK12" s="131" t="s">
        <v>7</v>
      </c>
      <c r="FL12" s="131" t="s">
        <v>9</v>
      </c>
      <c r="FM12" s="133">
        <v>3</v>
      </c>
      <c r="FN12" s="131" t="s">
        <v>2167</v>
      </c>
      <c r="FO12" s="131" t="s">
        <v>7</v>
      </c>
      <c r="FP12" s="131" t="s">
        <v>7</v>
      </c>
      <c r="FQ12" s="131" t="s">
        <v>9</v>
      </c>
      <c r="FR12" s="131" t="s">
        <v>8</v>
      </c>
      <c r="FS12" s="131" t="s">
        <v>7</v>
      </c>
      <c r="FT12" s="131" t="s">
        <v>7</v>
      </c>
      <c r="FU12" s="131"/>
      <c r="FV12" s="131" t="s">
        <v>7</v>
      </c>
      <c r="FW12" s="131" t="s">
        <v>7</v>
      </c>
      <c r="FX12" s="131" t="s">
        <v>185</v>
      </c>
      <c r="FY12" s="131"/>
      <c r="FZ12" s="131"/>
      <c r="GA12" s="131"/>
      <c r="GB12" s="131"/>
      <c r="GC12" s="131"/>
      <c r="GD12" s="131"/>
      <c r="GE12" s="133">
        <v>10</v>
      </c>
      <c r="GF12" s="131"/>
      <c r="GG12" s="131" t="s">
        <v>5</v>
      </c>
      <c r="GH12" s="131"/>
      <c r="GI12" s="131"/>
      <c r="GJ12" s="131"/>
      <c r="GK12" s="131"/>
      <c r="GL12" s="131"/>
      <c r="GM12" s="131"/>
      <c r="GN12" s="131"/>
      <c r="GO12" s="131"/>
      <c r="GP12" s="131"/>
      <c r="GQ12" s="131"/>
      <c r="GR12" s="131"/>
      <c r="GS12" s="131"/>
      <c r="GT12" s="131"/>
      <c r="GU12" s="131"/>
      <c r="GV12" s="131"/>
      <c r="GW12" s="131" t="s">
        <v>54</v>
      </c>
      <c r="GX12" s="131"/>
      <c r="GY12" s="131"/>
      <c r="GZ12" s="131"/>
      <c r="HA12" s="131" t="s">
        <v>141</v>
      </c>
      <c r="HB12" s="131"/>
      <c r="HC12" s="131" t="s">
        <v>293</v>
      </c>
      <c r="HD12" s="131" t="s">
        <v>486</v>
      </c>
      <c r="HE12" s="131" t="s">
        <v>1</v>
      </c>
      <c r="HF12" s="131"/>
      <c r="HG12" s="131"/>
      <c r="HH12" s="131"/>
      <c r="HI12" s="131"/>
      <c r="HJ12" s="131"/>
      <c r="HK12" s="131"/>
      <c r="HL12" s="131"/>
      <c r="HM12">
        <f t="shared" si="0"/>
        <v>22</v>
      </c>
      <c r="HN12">
        <f t="shared" si="1"/>
        <v>3</v>
      </c>
      <c r="HO12">
        <f t="shared" si="2"/>
        <v>12</v>
      </c>
      <c r="HP12" s="1">
        <f t="shared" si="3"/>
        <v>4</v>
      </c>
      <c r="HQ12" s="1">
        <f t="shared" si="4"/>
        <v>0</v>
      </c>
      <c r="HR12" s="1">
        <f t="shared" si="5"/>
        <v>7</v>
      </c>
      <c r="HS12" s="1">
        <f t="shared" si="6"/>
        <v>0</v>
      </c>
      <c r="HT12" s="1">
        <f t="shared" si="7"/>
        <v>32</v>
      </c>
      <c r="HU12" s="1">
        <f t="shared" si="8"/>
        <v>1800</v>
      </c>
      <c r="HV12">
        <v>1</v>
      </c>
      <c r="HW12">
        <v>0</v>
      </c>
      <c r="HX12">
        <v>0</v>
      </c>
      <c r="HY12">
        <v>0</v>
      </c>
      <c r="HZ12">
        <v>1</v>
      </c>
      <c r="IA12">
        <v>0</v>
      </c>
      <c r="IB12">
        <v>1</v>
      </c>
      <c r="IC12">
        <v>3</v>
      </c>
    </row>
    <row r="13" spans="1:237" ht="15" thickBot="1" x14ac:dyDescent="0.4">
      <c r="A13" s="132">
        <v>44249.405092592591</v>
      </c>
      <c r="B13" s="131" t="s">
        <v>2579</v>
      </c>
      <c r="C13" s="2"/>
      <c r="D13" s="131"/>
      <c r="E13" s="131" t="s">
        <v>1831</v>
      </c>
      <c r="F13" s="131" t="s">
        <v>1826</v>
      </c>
      <c r="G13" s="131" t="s">
        <v>1831</v>
      </c>
      <c r="H13" s="131" t="s">
        <v>1826</v>
      </c>
      <c r="I13" s="131" t="s">
        <v>9</v>
      </c>
      <c r="J13" s="131" t="s">
        <v>7</v>
      </c>
      <c r="K13" s="131"/>
      <c r="L13" s="131" t="s">
        <v>7</v>
      </c>
      <c r="M13" s="131"/>
      <c r="N13" s="131" t="s">
        <v>7</v>
      </c>
      <c r="O13" s="131"/>
      <c r="P13" s="131"/>
      <c r="Q13" s="131" t="s">
        <v>20</v>
      </c>
      <c r="R13" s="131" t="s">
        <v>40</v>
      </c>
      <c r="S13" s="133">
        <v>2</v>
      </c>
      <c r="T13" s="131" t="s">
        <v>20</v>
      </c>
      <c r="U13" s="133">
        <v>2</v>
      </c>
      <c r="V13" s="131" t="s">
        <v>134</v>
      </c>
      <c r="W13" s="131" t="s">
        <v>79</v>
      </c>
      <c r="X13" s="131" t="s">
        <v>79</v>
      </c>
      <c r="Y13" s="131" t="s">
        <v>20</v>
      </c>
      <c r="Z13" s="131" t="s">
        <v>115</v>
      </c>
      <c r="AA13" s="131" t="s">
        <v>9</v>
      </c>
      <c r="AB13" s="131" t="s">
        <v>2458</v>
      </c>
      <c r="AC13" s="131" t="s">
        <v>9</v>
      </c>
      <c r="AD13" s="131" t="s">
        <v>1356</v>
      </c>
      <c r="AE13" s="131" t="s">
        <v>7</v>
      </c>
      <c r="AF13" s="131" t="s">
        <v>20</v>
      </c>
      <c r="AG13" s="131"/>
      <c r="AH13" s="131" t="s">
        <v>7</v>
      </c>
      <c r="AI13" s="131"/>
      <c r="AJ13" s="133">
        <v>1</v>
      </c>
      <c r="AK13" s="131">
        <v>30</v>
      </c>
      <c r="AL13" s="133">
        <v>0</v>
      </c>
      <c r="AM13" s="131">
        <v>0</v>
      </c>
      <c r="AN13" s="133">
        <v>7</v>
      </c>
      <c r="AO13" s="131">
        <v>60</v>
      </c>
      <c r="AP13" s="131">
        <v>480</v>
      </c>
      <c r="AQ13" s="133">
        <v>1</v>
      </c>
      <c r="AR13" s="133">
        <v>4</v>
      </c>
      <c r="AS13" s="133">
        <v>4</v>
      </c>
      <c r="AT13" s="133">
        <v>4</v>
      </c>
      <c r="AU13" s="133">
        <v>1</v>
      </c>
      <c r="AV13" s="133">
        <v>4</v>
      </c>
      <c r="AW13" s="133">
        <v>4</v>
      </c>
      <c r="AX13" s="133">
        <v>4</v>
      </c>
      <c r="AY13" s="133">
        <v>4</v>
      </c>
      <c r="AZ13" s="133">
        <v>4</v>
      </c>
      <c r="BA13" s="133">
        <v>1</v>
      </c>
      <c r="BB13" s="133">
        <v>4</v>
      </c>
      <c r="BC13" s="133">
        <v>4</v>
      </c>
      <c r="BD13" s="133">
        <v>4</v>
      </c>
      <c r="BE13" s="133">
        <v>1</v>
      </c>
      <c r="BF13" s="133">
        <v>4</v>
      </c>
      <c r="BG13" s="133">
        <v>4</v>
      </c>
      <c r="BH13" s="133">
        <v>4</v>
      </c>
      <c r="BI13" s="133">
        <v>1</v>
      </c>
      <c r="BJ13" s="133">
        <v>4</v>
      </c>
      <c r="BK13" s="133">
        <v>4</v>
      </c>
      <c r="BL13" s="133">
        <v>1</v>
      </c>
      <c r="BM13" s="133">
        <v>1</v>
      </c>
      <c r="BN13" s="133">
        <v>1</v>
      </c>
      <c r="BO13" s="133">
        <v>4</v>
      </c>
      <c r="BP13" s="133">
        <v>4</v>
      </c>
      <c r="BQ13" s="133">
        <v>4</v>
      </c>
      <c r="BR13" s="133">
        <v>2</v>
      </c>
      <c r="BS13" s="133">
        <v>4</v>
      </c>
      <c r="BT13" s="133">
        <v>4</v>
      </c>
      <c r="BU13" s="133">
        <v>0</v>
      </c>
      <c r="BV13" s="133">
        <v>4</v>
      </c>
      <c r="BW13" s="133">
        <v>4</v>
      </c>
      <c r="BX13" s="133">
        <v>0</v>
      </c>
      <c r="BY13" s="133">
        <v>4</v>
      </c>
      <c r="BZ13" s="133">
        <v>4</v>
      </c>
      <c r="CA13" s="133">
        <v>4</v>
      </c>
      <c r="CB13" s="133">
        <v>4</v>
      </c>
      <c r="CC13" s="133">
        <v>4</v>
      </c>
      <c r="CD13" s="133">
        <v>4</v>
      </c>
      <c r="CE13" s="133">
        <v>0</v>
      </c>
      <c r="CF13" s="133">
        <v>4</v>
      </c>
      <c r="CG13" s="133">
        <v>0</v>
      </c>
      <c r="CH13" s="133">
        <v>4</v>
      </c>
      <c r="CI13" s="133">
        <v>0</v>
      </c>
      <c r="CJ13" s="133">
        <v>1</v>
      </c>
      <c r="CK13" s="133">
        <v>4</v>
      </c>
      <c r="CL13" s="133">
        <v>0</v>
      </c>
      <c r="CM13" s="133">
        <v>1</v>
      </c>
      <c r="CN13" s="133">
        <v>0</v>
      </c>
      <c r="CO13" s="133">
        <v>0</v>
      </c>
      <c r="CP13" s="133">
        <v>4</v>
      </c>
      <c r="CQ13" s="133">
        <v>3</v>
      </c>
      <c r="CR13" s="133">
        <v>4</v>
      </c>
      <c r="CS13" s="133">
        <v>4</v>
      </c>
      <c r="CT13" s="133">
        <v>4</v>
      </c>
      <c r="CU13" s="133">
        <v>0</v>
      </c>
      <c r="CV13" s="133">
        <v>4</v>
      </c>
      <c r="CW13" s="133">
        <v>1</v>
      </c>
      <c r="CX13" s="133">
        <v>4</v>
      </c>
      <c r="CY13" s="133">
        <v>1</v>
      </c>
      <c r="CZ13" s="133">
        <v>1</v>
      </c>
      <c r="DA13" s="133">
        <v>4</v>
      </c>
      <c r="DB13" s="133">
        <v>1</v>
      </c>
      <c r="DC13" s="133">
        <v>1</v>
      </c>
      <c r="DD13" s="133">
        <v>1</v>
      </c>
      <c r="DE13" s="133">
        <v>2</v>
      </c>
      <c r="DF13" s="133">
        <v>2</v>
      </c>
      <c r="DG13" s="133">
        <v>1</v>
      </c>
      <c r="DH13" s="133">
        <v>2</v>
      </c>
      <c r="DI13" s="133">
        <v>4</v>
      </c>
      <c r="DJ13" s="133">
        <v>1</v>
      </c>
      <c r="DK13" s="133">
        <v>2</v>
      </c>
      <c r="DL13" s="133">
        <v>2</v>
      </c>
      <c r="DM13" s="133">
        <v>1</v>
      </c>
      <c r="DN13" s="133">
        <v>1</v>
      </c>
      <c r="DO13" s="133">
        <v>1</v>
      </c>
      <c r="DP13" s="131" t="s">
        <v>647</v>
      </c>
      <c r="DQ13" s="131" t="s">
        <v>170</v>
      </c>
      <c r="DR13" s="131" t="s">
        <v>1535</v>
      </c>
      <c r="DS13" s="133">
        <v>7</v>
      </c>
      <c r="DT13" s="131" t="s">
        <v>68</v>
      </c>
      <c r="DU13" s="131" t="s">
        <v>68</v>
      </c>
      <c r="DV13" s="131" t="s">
        <v>26</v>
      </c>
      <c r="DW13" s="131" t="s">
        <v>26</v>
      </c>
      <c r="DX13" s="131" t="s">
        <v>68</v>
      </c>
      <c r="DY13" s="131" t="s">
        <v>68</v>
      </c>
      <c r="DZ13" s="131" t="s">
        <v>68</v>
      </c>
      <c r="EA13" s="131" t="s">
        <v>26</v>
      </c>
      <c r="EB13" s="131" t="s">
        <v>26</v>
      </c>
      <c r="EC13" s="131" t="s">
        <v>297</v>
      </c>
      <c r="ED13" s="131" t="s">
        <v>26</v>
      </c>
      <c r="EE13" s="131" t="s">
        <v>26</v>
      </c>
      <c r="EF13" s="131" t="s">
        <v>124</v>
      </c>
      <c r="EG13" s="131" t="s">
        <v>100</v>
      </c>
      <c r="EH13" s="133">
        <v>60</v>
      </c>
      <c r="EI13" s="131" t="s">
        <v>7</v>
      </c>
      <c r="EJ13" s="131" t="s">
        <v>7</v>
      </c>
      <c r="EK13" s="131"/>
      <c r="EL13" s="131" t="s">
        <v>21</v>
      </c>
      <c r="EM13" s="131" t="s">
        <v>96</v>
      </c>
      <c r="EN13" s="133">
        <v>4</v>
      </c>
      <c r="EO13" s="133">
        <v>2</v>
      </c>
      <c r="EP13" s="133">
        <v>1</v>
      </c>
      <c r="EQ13" s="133">
        <v>1</v>
      </c>
      <c r="ER13" s="131" t="s">
        <v>19</v>
      </c>
      <c r="ES13" s="131" t="s">
        <v>1346</v>
      </c>
      <c r="ET13" s="131" t="s">
        <v>20</v>
      </c>
      <c r="EU13" s="131" t="s">
        <v>20</v>
      </c>
      <c r="EV13" s="131" t="s">
        <v>20</v>
      </c>
      <c r="EW13" s="133">
        <v>1</v>
      </c>
      <c r="EX13" s="133">
        <v>1</v>
      </c>
      <c r="EY13" s="133">
        <v>2</v>
      </c>
      <c r="EZ13" s="133">
        <v>1</v>
      </c>
      <c r="FA13" s="131"/>
      <c r="FB13" s="131" t="s">
        <v>14</v>
      </c>
      <c r="FC13" s="131" t="s">
        <v>7</v>
      </c>
      <c r="FD13" s="131" t="s">
        <v>162</v>
      </c>
      <c r="FE13" s="131" t="s">
        <v>162</v>
      </c>
      <c r="FF13" s="131" t="s">
        <v>13</v>
      </c>
      <c r="FG13" s="131" t="s">
        <v>9</v>
      </c>
      <c r="FH13" s="131" t="s">
        <v>7</v>
      </c>
      <c r="FI13" s="131" t="s">
        <v>143</v>
      </c>
      <c r="FJ13" s="131" t="s">
        <v>92</v>
      </c>
      <c r="FK13" s="131" t="s">
        <v>7</v>
      </c>
      <c r="FL13" s="131" t="s">
        <v>9</v>
      </c>
      <c r="FM13" s="131"/>
      <c r="FN13" s="131" t="s">
        <v>297</v>
      </c>
      <c r="FO13" s="131" t="s">
        <v>7</v>
      </c>
      <c r="FP13" s="131" t="s">
        <v>7</v>
      </c>
      <c r="FQ13" s="131" t="s">
        <v>9</v>
      </c>
      <c r="FR13" s="131"/>
      <c r="FS13" s="131" t="s">
        <v>7</v>
      </c>
      <c r="FT13" s="131" t="s">
        <v>7</v>
      </c>
      <c r="FU13" s="131"/>
      <c r="FV13" s="131"/>
      <c r="FW13" s="131"/>
      <c r="FX13" s="131" t="s">
        <v>185</v>
      </c>
      <c r="FY13" s="131"/>
      <c r="FZ13" s="131"/>
      <c r="GA13" s="131"/>
      <c r="GB13" s="131"/>
      <c r="GC13" s="131"/>
      <c r="GD13" s="131"/>
      <c r="GE13" s="133">
        <v>10</v>
      </c>
      <c r="GF13" s="131"/>
      <c r="GG13" s="131" t="s">
        <v>5</v>
      </c>
      <c r="GH13" s="131"/>
      <c r="GI13" s="131"/>
      <c r="GJ13" s="131"/>
      <c r="GK13" s="131"/>
      <c r="GL13" s="131"/>
      <c r="GM13" s="131"/>
      <c r="GN13" s="131"/>
      <c r="GO13" s="131"/>
      <c r="GP13" s="131"/>
      <c r="GQ13" s="131"/>
      <c r="GR13" s="131"/>
      <c r="GS13" s="131"/>
      <c r="GT13" s="131"/>
      <c r="GU13" s="131"/>
      <c r="GV13" s="131"/>
      <c r="GW13" s="131" t="s">
        <v>54</v>
      </c>
      <c r="GX13" s="131"/>
      <c r="GY13" s="131"/>
      <c r="GZ13" s="131"/>
      <c r="HA13" s="131" t="s">
        <v>141</v>
      </c>
      <c r="HB13" s="131" t="s">
        <v>1</v>
      </c>
      <c r="HC13" s="131" t="s">
        <v>1</v>
      </c>
      <c r="HD13" s="131"/>
      <c r="HE13" s="131" t="s">
        <v>1</v>
      </c>
      <c r="HF13" s="131"/>
      <c r="HG13" s="131"/>
      <c r="HH13" s="131"/>
      <c r="HI13" s="131"/>
      <c r="HJ13" s="131"/>
      <c r="HK13" s="131"/>
      <c r="HL13" s="131"/>
      <c r="HM13">
        <f t="shared" si="0"/>
        <v>33</v>
      </c>
      <c r="HN13">
        <f t="shared" si="1"/>
        <v>16</v>
      </c>
      <c r="HO13">
        <f t="shared" si="2"/>
        <v>24</v>
      </c>
      <c r="HP13" s="1">
        <f t="shared" si="3"/>
        <v>14</v>
      </c>
      <c r="HQ13" s="1">
        <f t="shared" si="4"/>
        <v>24</v>
      </c>
      <c r="HR13" s="1">
        <f t="shared" si="5"/>
        <v>9</v>
      </c>
      <c r="HS13" s="1">
        <f t="shared" si="6"/>
        <v>7</v>
      </c>
      <c r="HT13" s="1">
        <f t="shared" si="7"/>
        <v>65</v>
      </c>
      <c r="HU13" s="1">
        <f t="shared" si="8"/>
        <v>1290</v>
      </c>
      <c r="HV13">
        <v>1</v>
      </c>
      <c r="HW13">
        <v>2</v>
      </c>
      <c r="HX13">
        <v>1</v>
      </c>
      <c r="HY13">
        <v>0</v>
      </c>
      <c r="HZ13">
        <v>2</v>
      </c>
      <c r="IA13">
        <v>0</v>
      </c>
      <c r="IB13">
        <v>2</v>
      </c>
      <c r="IC13">
        <v>8</v>
      </c>
    </row>
    <row r="14" spans="1:237" ht="15" thickBot="1" x14ac:dyDescent="0.4">
      <c r="A14" s="132">
        <v>44249.395266203705</v>
      </c>
      <c r="B14" s="131" t="s">
        <v>2587</v>
      </c>
      <c r="C14" s="2"/>
      <c r="D14" s="190"/>
      <c r="E14" s="131" t="s">
        <v>1831</v>
      </c>
      <c r="F14" s="131" t="s">
        <v>1824</v>
      </c>
      <c r="G14" s="131" t="s">
        <v>1831</v>
      </c>
      <c r="H14" s="131" t="s">
        <v>1824</v>
      </c>
      <c r="I14" s="131" t="s">
        <v>9</v>
      </c>
      <c r="J14" s="131" t="s">
        <v>7</v>
      </c>
      <c r="K14" s="131"/>
      <c r="L14" s="131" t="s">
        <v>7</v>
      </c>
      <c r="M14" s="131"/>
      <c r="N14" s="131" t="s">
        <v>7</v>
      </c>
      <c r="O14" s="131"/>
      <c r="P14" s="131"/>
      <c r="Q14" s="131" t="s">
        <v>20</v>
      </c>
      <c r="R14" s="131" t="s">
        <v>40</v>
      </c>
      <c r="S14" s="131" t="s">
        <v>494</v>
      </c>
      <c r="T14" s="131" t="s">
        <v>20</v>
      </c>
      <c r="U14" s="131" t="s">
        <v>20</v>
      </c>
      <c r="V14" s="131" t="s">
        <v>39</v>
      </c>
      <c r="W14" s="131" t="s">
        <v>20</v>
      </c>
      <c r="X14" s="131" t="s">
        <v>79</v>
      </c>
      <c r="Y14" s="133">
        <v>2</v>
      </c>
      <c r="Z14" s="131" t="s">
        <v>38</v>
      </c>
      <c r="AA14" s="131" t="s">
        <v>9</v>
      </c>
      <c r="AB14" s="131" t="s">
        <v>2450</v>
      </c>
      <c r="AC14" s="131" t="s">
        <v>7</v>
      </c>
      <c r="AD14" s="131"/>
      <c r="AE14" s="131" t="s">
        <v>9</v>
      </c>
      <c r="AF14" s="131" t="s">
        <v>132</v>
      </c>
      <c r="AG14" s="131" t="s">
        <v>2451</v>
      </c>
      <c r="AH14" s="131" t="s">
        <v>7</v>
      </c>
      <c r="AI14" s="131"/>
      <c r="AJ14" s="133">
        <v>5</v>
      </c>
      <c r="AK14" s="131">
        <v>60</v>
      </c>
      <c r="AL14" s="133">
        <v>3</v>
      </c>
      <c r="AM14" s="131">
        <v>60</v>
      </c>
      <c r="AN14" s="133">
        <v>7</v>
      </c>
      <c r="AO14" s="131">
        <v>60</v>
      </c>
      <c r="AP14" s="131">
        <v>360</v>
      </c>
      <c r="AQ14" s="133">
        <v>4</v>
      </c>
      <c r="AR14" s="133">
        <v>4</v>
      </c>
      <c r="AS14" s="133">
        <v>1</v>
      </c>
      <c r="AT14" s="133">
        <v>1</v>
      </c>
      <c r="AU14" s="133">
        <v>4</v>
      </c>
      <c r="AV14" s="133">
        <v>1</v>
      </c>
      <c r="AW14" s="133">
        <v>2</v>
      </c>
      <c r="AX14" s="133">
        <v>4</v>
      </c>
      <c r="AY14" s="133">
        <v>1</v>
      </c>
      <c r="AZ14" s="133">
        <v>3</v>
      </c>
      <c r="BA14" s="133">
        <v>4</v>
      </c>
      <c r="BB14" s="133">
        <v>2</v>
      </c>
      <c r="BC14" s="133">
        <v>1</v>
      </c>
      <c r="BD14" s="133">
        <v>2</v>
      </c>
      <c r="BE14" s="133">
        <v>3</v>
      </c>
      <c r="BF14" s="133">
        <v>3</v>
      </c>
      <c r="BG14" s="133">
        <v>2</v>
      </c>
      <c r="BH14" s="133">
        <v>1</v>
      </c>
      <c r="BI14" s="133">
        <v>3</v>
      </c>
      <c r="BJ14" s="133">
        <v>4</v>
      </c>
      <c r="BK14" s="133">
        <v>2</v>
      </c>
      <c r="BL14" s="133">
        <v>0</v>
      </c>
      <c r="BM14" s="133">
        <v>1</v>
      </c>
      <c r="BN14" s="133">
        <v>0</v>
      </c>
      <c r="BO14" s="133">
        <v>3</v>
      </c>
      <c r="BP14" s="133">
        <v>0</v>
      </c>
      <c r="BQ14" s="133">
        <v>0</v>
      </c>
      <c r="BR14" s="133">
        <v>0</v>
      </c>
      <c r="BS14" s="133">
        <v>4</v>
      </c>
      <c r="BT14" s="133">
        <v>1</v>
      </c>
      <c r="BU14" s="133">
        <v>0</v>
      </c>
      <c r="BV14" s="133">
        <v>0</v>
      </c>
      <c r="BW14" s="133">
        <v>3</v>
      </c>
      <c r="BX14" s="133">
        <v>0</v>
      </c>
      <c r="BY14" s="133">
        <v>0</v>
      </c>
      <c r="BZ14" s="133">
        <v>0</v>
      </c>
      <c r="CA14" s="133">
        <v>2</v>
      </c>
      <c r="CB14" s="133">
        <v>1</v>
      </c>
      <c r="CC14" s="133">
        <v>0</v>
      </c>
      <c r="CD14" s="133">
        <v>0</v>
      </c>
      <c r="CE14" s="133">
        <v>0</v>
      </c>
      <c r="CF14" s="133">
        <v>1</v>
      </c>
      <c r="CG14" s="133">
        <v>0</v>
      </c>
      <c r="CH14" s="133">
        <v>4</v>
      </c>
      <c r="CI14" s="133">
        <v>0</v>
      </c>
      <c r="CJ14" s="133">
        <v>1</v>
      </c>
      <c r="CK14" s="133">
        <v>0</v>
      </c>
      <c r="CL14" s="133">
        <v>0</v>
      </c>
      <c r="CM14" s="133">
        <v>0</v>
      </c>
      <c r="CN14" s="133">
        <v>0</v>
      </c>
      <c r="CO14" s="133">
        <v>0</v>
      </c>
      <c r="CP14" s="133">
        <v>3</v>
      </c>
      <c r="CQ14" s="133">
        <v>0</v>
      </c>
      <c r="CR14" s="133">
        <v>2</v>
      </c>
      <c r="CS14" s="133">
        <v>2</v>
      </c>
      <c r="CT14" s="133">
        <v>1</v>
      </c>
      <c r="CU14" s="133">
        <v>0</v>
      </c>
      <c r="CV14" s="133">
        <v>1</v>
      </c>
      <c r="CW14" s="133">
        <v>1</v>
      </c>
      <c r="CX14" s="133">
        <v>1</v>
      </c>
      <c r="CY14" s="133">
        <v>1</v>
      </c>
      <c r="CZ14" s="133">
        <v>1</v>
      </c>
      <c r="DA14" s="133">
        <v>1</v>
      </c>
      <c r="DB14" s="133">
        <v>1</v>
      </c>
      <c r="DC14" s="133">
        <v>1</v>
      </c>
      <c r="DD14" s="133">
        <v>1</v>
      </c>
      <c r="DE14" s="133">
        <v>1</v>
      </c>
      <c r="DF14" s="133">
        <v>1</v>
      </c>
      <c r="DG14" s="133">
        <v>1</v>
      </c>
      <c r="DH14" s="133">
        <v>1</v>
      </c>
      <c r="DI14" s="133">
        <v>1</v>
      </c>
      <c r="DJ14" s="133">
        <v>1</v>
      </c>
      <c r="DK14" s="133">
        <v>1</v>
      </c>
      <c r="DL14" s="133">
        <v>1</v>
      </c>
      <c r="DM14" s="133">
        <v>1</v>
      </c>
      <c r="DN14" s="133">
        <v>1</v>
      </c>
      <c r="DO14" s="133">
        <v>1</v>
      </c>
      <c r="DP14" s="135">
        <v>0</v>
      </c>
      <c r="DQ14" s="131" t="s">
        <v>2335</v>
      </c>
      <c r="DR14" s="135">
        <v>0.375</v>
      </c>
      <c r="DS14" s="133">
        <v>8</v>
      </c>
      <c r="DT14" s="131" t="s">
        <v>103</v>
      </c>
      <c r="DU14" s="131" t="s">
        <v>26</v>
      </c>
      <c r="DV14" s="131" t="s">
        <v>26</v>
      </c>
      <c r="DW14" s="131" t="s">
        <v>26</v>
      </c>
      <c r="DX14" s="131" t="s">
        <v>26</v>
      </c>
      <c r="DY14" s="131" t="s">
        <v>103</v>
      </c>
      <c r="DZ14" s="131" t="s">
        <v>103</v>
      </c>
      <c r="EA14" s="131" t="s">
        <v>26</v>
      </c>
      <c r="EB14" s="131" t="s">
        <v>26</v>
      </c>
      <c r="EC14" s="131" t="s">
        <v>102</v>
      </c>
      <c r="ED14" s="131" t="s">
        <v>26</v>
      </c>
      <c r="EE14" s="131" t="s">
        <v>25</v>
      </c>
      <c r="EF14" s="131" t="s">
        <v>66</v>
      </c>
      <c r="EG14" s="131" t="s">
        <v>23</v>
      </c>
      <c r="EH14" s="133">
        <v>180</v>
      </c>
      <c r="EI14" s="131" t="s">
        <v>7</v>
      </c>
      <c r="EJ14" s="131" t="s">
        <v>7</v>
      </c>
      <c r="EK14" s="131"/>
      <c r="EL14" s="131" t="s">
        <v>21</v>
      </c>
      <c r="EM14" s="131" t="s">
        <v>96</v>
      </c>
      <c r="EN14" s="133">
        <v>5</v>
      </c>
      <c r="EO14" s="133">
        <v>3</v>
      </c>
      <c r="EP14" s="133">
        <v>3</v>
      </c>
      <c r="EQ14" s="133">
        <v>1</v>
      </c>
      <c r="ER14" s="131" t="s">
        <v>1346</v>
      </c>
      <c r="ES14" s="131" t="s">
        <v>19</v>
      </c>
      <c r="ET14" s="131" t="s">
        <v>18</v>
      </c>
      <c r="EU14" s="131" t="s">
        <v>16</v>
      </c>
      <c r="EV14" s="131" t="s">
        <v>20</v>
      </c>
      <c r="EW14" s="133">
        <v>2</v>
      </c>
      <c r="EX14" s="133">
        <v>3</v>
      </c>
      <c r="EY14" s="133">
        <v>1</v>
      </c>
      <c r="EZ14" s="133">
        <v>3</v>
      </c>
      <c r="FA14" s="131" t="s">
        <v>2452</v>
      </c>
      <c r="FB14" s="131" t="s">
        <v>94</v>
      </c>
      <c r="FC14" s="131" t="s">
        <v>7</v>
      </c>
      <c r="FD14" s="131" t="s">
        <v>58</v>
      </c>
      <c r="FE14" s="131" t="s">
        <v>58</v>
      </c>
      <c r="FF14" s="131" t="s">
        <v>7</v>
      </c>
      <c r="FG14" s="131" t="s">
        <v>7</v>
      </c>
      <c r="FH14" s="131" t="s">
        <v>7</v>
      </c>
      <c r="FI14" s="131" t="s">
        <v>12</v>
      </c>
      <c r="FJ14" s="131" t="s">
        <v>92</v>
      </c>
      <c r="FK14" s="131" t="s">
        <v>9</v>
      </c>
      <c r="FL14" s="131" t="s">
        <v>7</v>
      </c>
      <c r="FM14" s="131"/>
      <c r="FN14" s="131" t="s">
        <v>2123</v>
      </c>
      <c r="FO14" s="131" t="s">
        <v>7</v>
      </c>
      <c r="FP14" s="131" t="s">
        <v>7</v>
      </c>
      <c r="FQ14" s="131" t="s">
        <v>9</v>
      </c>
      <c r="FR14" s="131" t="s">
        <v>8</v>
      </c>
      <c r="FS14" s="131" t="s">
        <v>7</v>
      </c>
      <c r="FT14" s="131" t="s">
        <v>7</v>
      </c>
      <c r="FU14" s="131"/>
      <c r="FV14" s="131"/>
      <c r="FW14" s="131"/>
      <c r="FX14" s="131" t="s">
        <v>90</v>
      </c>
      <c r="FY14" s="131"/>
      <c r="FZ14" s="131"/>
      <c r="GA14" s="131"/>
      <c r="GB14" s="131"/>
      <c r="GC14" s="131"/>
      <c r="GD14" s="133">
        <v>1</v>
      </c>
      <c r="GE14" s="131"/>
      <c r="GF14" s="131"/>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c r="HB14" s="131"/>
      <c r="HC14" s="131"/>
      <c r="HD14" s="131"/>
      <c r="HE14" s="131" t="s">
        <v>158</v>
      </c>
      <c r="HF14" s="131" t="s">
        <v>157</v>
      </c>
      <c r="HG14" s="131" t="s">
        <v>1</v>
      </c>
      <c r="HH14" s="131"/>
      <c r="HI14" s="131" t="s">
        <v>1</v>
      </c>
      <c r="HJ14" s="131"/>
      <c r="HK14" s="131"/>
      <c r="HL14" s="131"/>
      <c r="HM14">
        <f t="shared" si="0"/>
        <v>19</v>
      </c>
      <c r="HN14">
        <f t="shared" si="1"/>
        <v>5</v>
      </c>
      <c r="HO14">
        <f t="shared" si="2"/>
        <v>19</v>
      </c>
      <c r="HP14" s="1">
        <f t="shared" si="3"/>
        <v>0</v>
      </c>
      <c r="HQ14" s="1">
        <f t="shared" si="4"/>
        <v>4</v>
      </c>
      <c r="HR14" s="1">
        <f t="shared" si="5"/>
        <v>0</v>
      </c>
      <c r="HS14" s="1">
        <f t="shared" si="6"/>
        <v>3</v>
      </c>
      <c r="HT14" s="1">
        <f t="shared" si="7"/>
        <v>28</v>
      </c>
      <c r="HU14" s="1">
        <f t="shared" si="8"/>
        <v>4170</v>
      </c>
      <c r="HV14">
        <v>0</v>
      </c>
      <c r="HW14">
        <v>1</v>
      </c>
      <c r="HX14">
        <v>0</v>
      </c>
      <c r="HY14">
        <v>0</v>
      </c>
      <c r="HZ14">
        <v>1</v>
      </c>
      <c r="IA14">
        <v>0</v>
      </c>
      <c r="IB14">
        <v>1</v>
      </c>
      <c r="IC14">
        <v>3</v>
      </c>
    </row>
    <row r="15" spans="1:237" ht="15" thickBot="1" x14ac:dyDescent="0.4">
      <c r="A15" s="132">
        <v>44249.498240740744</v>
      </c>
      <c r="B15" s="131" t="s">
        <v>2583</v>
      </c>
      <c r="C15" s="2"/>
      <c r="D15" s="131"/>
      <c r="E15" s="131" t="s">
        <v>1831</v>
      </c>
      <c r="F15" s="131" t="s">
        <v>1824</v>
      </c>
      <c r="G15" s="131" t="s">
        <v>1831</v>
      </c>
      <c r="H15" s="131" t="s">
        <v>1824</v>
      </c>
      <c r="I15" s="131" t="s">
        <v>9</v>
      </c>
      <c r="J15" s="131" t="s">
        <v>7</v>
      </c>
      <c r="K15" s="131"/>
      <c r="L15" s="131" t="s">
        <v>7</v>
      </c>
      <c r="M15" s="131"/>
      <c r="N15" s="131" t="s">
        <v>9</v>
      </c>
      <c r="O15" s="131" t="s">
        <v>854</v>
      </c>
      <c r="P15" s="131" t="s">
        <v>845</v>
      </c>
      <c r="Q15" s="131" t="s">
        <v>20</v>
      </c>
      <c r="R15" s="131" t="s">
        <v>40</v>
      </c>
      <c r="S15" s="131" t="s">
        <v>20</v>
      </c>
      <c r="T15" s="131" t="s">
        <v>20</v>
      </c>
      <c r="U15" s="131" t="s">
        <v>20</v>
      </c>
      <c r="V15" s="131" t="s">
        <v>80</v>
      </c>
      <c r="W15" s="133">
        <v>3</v>
      </c>
      <c r="X15" s="133">
        <v>1</v>
      </c>
      <c r="Y15" s="133">
        <v>1</v>
      </c>
      <c r="Z15" s="131" t="s">
        <v>38</v>
      </c>
      <c r="AA15" s="131" t="s">
        <v>7</v>
      </c>
      <c r="AB15" s="131"/>
      <c r="AC15" s="131" t="s">
        <v>7</v>
      </c>
      <c r="AD15" s="131"/>
      <c r="AE15" s="131" t="s">
        <v>7</v>
      </c>
      <c r="AF15" s="131" t="s">
        <v>20</v>
      </c>
      <c r="AG15" s="131"/>
      <c r="AH15" s="131" t="s">
        <v>7</v>
      </c>
      <c r="AI15" s="131"/>
      <c r="AJ15" s="133">
        <v>0</v>
      </c>
      <c r="AK15" s="131">
        <v>0</v>
      </c>
      <c r="AL15" s="133">
        <v>0</v>
      </c>
      <c r="AM15" s="131">
        <v>0</v>
      </c>
      <c r="AN15" s="133">
        <v>0</v>
      </c>
      <c r="AO15" s="131">
        <v>0</v>
      </c>
      <c r="AP15" s="131">
        <v>0</v>
      </c>
      <c r="AQ15" s="133">
        <v>3</v>
      </c>
      <c r="AR15" s="133">
        <v>2</v>
      </c>
      <c r="AS15" s="133">
        <v>3</v>
      </c>
      <c r="AT15" s="133">
        <v>3</v>
      </c>
      <c r="AU15" s="133">
        <v>3</v>
      </c>
      <c r="AV15" s="133">
        <v>3</v>
      </c>
      <c r="AW15" s="133">
        <v>3</v>
      </c>
      <c r="AX15" s="133">
        <v>2</v>
      </c>
      <c r="AY15" s="133">
        <v>1</v>
      </c>
      <c r="AZ15" s="133">
        <v>2</v>
      </c>
      <c r="BA15" s="133">
        <v>2</v>
      </c>
      <c r="BB15" s="133">
        <v>2</v>
      </c>
      <c r="BC15" s="133">
        <v>2</v>
      </c>
      <c r="BD15" s="133">
        <v>1</v>
      </c>
      <c r="BE15" s="133">
        <v>2</v>
      </c>
      <c r="BF15" s="133">
        <v>2</v>
      </c>
      <c r="BG15" s="133">
        <v>3</v>
      </c>
      <c r="BH15" s="133">
        <v>1</v>
      </c>
      <c r="BI15" s="133">
        <v>2</v>
      </c>
      <c r="BJ15" s="133">
        <v>2</v>
      </c>
      <c r="BK15" s="133">
        <v>2</v>
      </c>
      <c r="BL15" s="133">
        <v>1</v>
      </c>
      <c r="BM15" s="133">
        <v>3</v>
      </c>
      <c r="BN15" s="133">
        <v>3</v>
      </c>
      <c r="BO15" s="133">
        <v>1</v>
      </c>
      <c r="BP15" s="133">
        <v>0</v>
      </c>
      <c r="BQ15" s="133">
        <v>3</v>
      </c>
      <c r="BR15" s="133">
        <v>2</v>
      </c>
      <c r="BS15" s="133">
        <v>0</v>
      </c>
      <c r="BT15" s="133">
        <v>1</v>
      </c>
      <c r="BU15" s="133">
        <v>1</v>
      </c>
      <c r="BV15" s="133">
        <v>3</v>
      </c>
      <c r="BW15" s="133">
        <v>0</v>
      </c>
      <c r="BX15" s="133">
        <v>1</v>
      </c>
      <c r="BY15" s="133">
        <v>2</v>
      </c>
      <c r="BZ15" s="133">
        <v>1</v>
      </c>
      <c r="CA15" s="133">
        <v>2</v>
      </c>
      <c r="CB15" s="133">
        <v>3</v>
      </c>
      <c r="CC15" s="133">
        <v>1</v>
      </c>
      <c r="CD15" s="133">
        <v>2</v>
      </c>
      <c r="CE15" s="133">
        <v>2</v>
      </c>
      <c r="CF15" s="133">
        <v>1</v>
      </c>
      <c r="CG15" s="133">
        <v>1</v>
      </c>
      <c r="CH15" s="133">
        <v>1</v>
      </c>
      <c r="CI15" s="133">
        <v>3</v>
      </c>
      <c r="CJ15" s="133">
        <v>3</v>
      </c>
      <c r="CK15" s="133">
        <v>1</v>
      </c>
      <c r="CL15" s="133">
        <v>1</v>
      </c>
      <c r="CM15" s="133">
        <v>3</v>
      </c>
      <c r="CN15" s="133">
        <v>0</v>
      </c>
      <c r="CO15" s="133">
        <v>0</v>
      </c>
      <c r="CP15" s="133">
        <v>0</v>
      </c>
      <c r="CQ15" s="133">
        <v>1</v>
      </c>
      <c r="CR15" s="133">
        <v>1</v>
      </c>
      <c r="CS15" s="133">
        <v>1</v>
      </c>
      <c r="CT15" s="133">
        <v>4</v>
      </c>
      <c r="CU15" s="133">
        <v>3</v>
      </c>
      <c r="CV15" s="133">
        <v>1</v>
      </c>
      <c r="CW15" s="133">
        <v>2</v>
      </c>
      <c r="CX15" s="133">
        <v>1</v>
      </c>
      <c r="CY15" s="133">
        <v>2</v>
      </c>
      <c r="CZ15" s="133">
        <v>1</v>
      </c>
      <c r="DA15" s="133">
        <v>1</v>
      </c>
      <c r="DB15" s="133">
        <v>1</v>
      </c>
      <c r="DC15" s="133">
        <v>1</v>
      </c>
      <c r="DD15" s="133">
        <v>1</v>
      </c>
      <c r="DE15" s="133">
        <v>2</v>
      </c>
      <c r="DF15" s="133">
        <v>2</v>
      </c>
      <c r="DG15" s="133">
        <v>1</v>
      </c>
      <c r="DH15" s="133">
        <v>3</v>
      </c>
      <c r="DI15" s="133">
        <v>1</v>
      </c>
      <c r="DJ15" s="133">
        <v>3</v>
      </c>
      <c r="DK15" s="133">
        <v>2</v>
      </c>
      <c r="DL15" s="133">
        <v>1</v>
      </c>
      <c r="DM15" s="133">
        <v>2</v>
      </c>
      <c r="DN15" s="133">
        <v>2</v>
      </c>
      <c r="DO15" s="133">
        <v>3</v>
      </c>
      <c r="DP15" s="135">
        <v>0.85416666666666663</v>
      </c>
      <c r="DQ15" s="133">
        <v>15</v>
      </c>
      <c r="DR15" s="134">
        <v>0.33333333333333331</v>
      </c>
      <c r="DS15" s="133">
        <v>8</v>
      </c>
      <c r="DT15" s="131" t="s">
        <v>26</v>
      </c>
      <c r="DU15" s="131" t="s">
        <v>68</v>
      </c>
      <c r="DV15" s="131" t="s">
        <v>68</v>
      </c>
      <c r="DW15" s="131" t="s">
        <v>26</v>
      </c>
      <c r="DX15" s="131" t="s">
        <v>26</v>
      </c>
      <c r="DY15" s="131" t="s">
        <v>68</v>
      </c>
      <c r="DZ15" s="131" t="s">
        <v>26</v>
      </c>
      <c r="EA15" s="131" t="s">
        <v>26</v>
      </c>
      <c r="EB15" s="131" t="s">
        <v>69</v>
      </c>
      <c r="EC15" s="131" t="s">
        <v>2472</v>
      </c>
      <c r="ED15" s="131" t="s">
        <v>125</v>
      </c>
      <c r="EE15" s="131" t="s">
        <v>26</v>
      </c>
      <c r="EF15" s="131" t="s">
        <v>101</v>
      </c>
      <c r="EG15" s="131" t="s">
        <v>100</v>
      </c>
      <c r="EH15" s="133">
        <v>10</v>
      </c>
      <c r="EI15" s="131" t="s">
        <v>9</v>
      </c>
      <c r="EJ15" s="131" t="s">
        <v>7</v>
      </c>
      <c r="EK15" s="131"/>
      <c r="EL15" s="131" t="s">
        <v>21</v>
      </c>
      <c r="EM15" s="131" t="s">
        <v>21</v>
      </c>
      <c r="EN15" s="133">
        <v>4</v>
      </c>
      <c r="EO15" s="133">
        <v>3</v>
      </c>
      <c r="EP15" s="133">
        <v>5</v>
      </c>
      <c r="EQ15" s="133">
        <v>1</v>
      </c>
      <c r="ER15" s="131" t="s">
        <v>18</v>
      </c>
      <c r="ES15" s="131" t="s">
        <v>19</v>
      </c>
      <c r="ET15" s="131" t="s">
        <v>16</v>
      </c>
      <c r="EU15" s="131" t="s">
        <v>1346</v>
      </c>
      <c r="EV15" s="131" t="s">
        <v>20</v>
      </c>
      <c r="EW15" s="133">
        <v>2</v>
      </c>
      <c r="EX15" s="133">
        <v>4</v>
      </c>
      <c r="EY15" s="133">
        <v>5</v>
      </c>
      <c r="EZ15" s="133">
        <v>5</v>
      </c>
      <c r="FA15" s="131"/>
      <c r="FB15" s="131" t="s">
        <v>94</v>
      </c>
      <c r="FC15" s="131" t="s">
        <v>7</v>
      </c>
      <c r="FD15" s="131" t="s">
        <v>14</v>
      </c>
      <c r="FE15" s="131" t="s">
        <v>58</v>
      </c>
      <c r="FF15" s="131" t="s">
        <v>7</v>
      </c>
      <c r="FG15" s="131" t="s">
        <v>7</v>
      </c>
      <c r="FH15" s="131" t="s">
        <v>7</v>
      </c>
      <c r="FI15" s="131" t="s">
        <v>232</v>
      </c>
      <c r="FJ15" s="131" t="s">
        <v>11</v>
      </c>
      <c r="FK15" s="131" t="s">
        <v>7</v>
      </c>
      <c r="FL15" s="131" t="s">
        <v>7</v>
      </c>
      <c r="FM15" s="131"/>
      <c r="FN15" s="131" t="s">
        <v>2473</v>
      </c>
      <c r="FO15" s="131" t="s">
        <v>9</v>
      </c>
      <c r="FP15" s="131" t="s">
        <v>9</v>
      </c>
      <c r="FQ15" s="131" t="s">
        <v>9</v>
      </c>
      <c r="FR15" s="131" t="s">
        <v>8</v>
      </c>
      <c r="FS15" s="131" t="s">
        <v>7</v>
      </c>
      <c r="FT15" s="131" t="s">
        <v>7</v>
      </c>
      <c r="FU15" s="131"/>
      <c r="FV15" s="131" t="s">
        <v>7</v>
      </c>
      <c r="FW15" s="131" t="s">
        <v>7</v>
      </c>
      <c r="FX15" s="131" t="s">
        <v>185</v>
      </c>
      <c r="FY15" s="131"/>
      <c r="FZ15" s="131"/>
      <c r="GA15" s="131"/>
      <c r="GB15" s="131"/>
      <c r="GC15" s="131"/>
      <c r="GD15" s="131"/>
      <c r="GE15" s="133">
        <v>10</v>
      </c>
      <c r="GF15" s="131"/>
      <c r="GG15" s="131" t="s">
        <v>5</v>
      </c>
      <c r="GH15" s="131"/>
      <c r="GI15" s="131"/>
      <c r="GJ15" s="131"/>
      <c r="GK15" s="131"/>
      <c r="GL15" s="131"/>
      <c r="GM15" s="131"/>
      <c r="GN15" s="131"/>
      <c r="GO15" s="131" t="s">
        <v>4</v>
      </c>
      <c r="GP15" s="131"/>
      <c r="GQ15" s="131"/>
      <c r="GR15" s="131"/>
      <c r="GS15" s="131" t="s">
        <v>336</v>
      </c>
      <c r="GT15" s="131" t="s">
        <v>335</v>
      </c>
      <c r="GU15" s="131" t="s">
        <v>1</v>
      </c>
      <c r="GV15" s="131"/>
      <c r="GW15" s="131" t="s">
        <v>1</v>
      </c>
      <c r="GX15" s="131"/>
      <c r="GY15" s="131"/>
      <c r="GZ15" s="131"/>
      <c r="HA15" s="131"/>
      <c r="HB15" s="131"/>
      <c r="HC15" s="131"/>
      <c r="HD15" s="131"/>
      <c r="HE15" s="131"/>
      <c r="HF15" s="131"/>
      <c r="HG15" s="131"/>
      <c r="HH15" s="131"/>
      <c r="HI15" s="131"/>
      <c r="HJ15" s="131"/>
      <c r="HK15" s="131"/>
      <c r="HL15" s="131"/>
      <c r="HM15">
        <f t="shared" si="0"/>
        <v>32</v>
      </c>
      <c r="HN15">
        <f t="shared" si="1"/>
        <v>7</v>
      </c>
      <c r="HO15">
        <f t="shared" si="2"/>
        <v>3</v>
      </c>
      <c r="HP15" s="1">
        <f t="shared" si="3"/>
        <v>14</v>
      </c>
      <c r="HQ15" s="1">
        <f t="shared" si="4"/>
        <v>8</v>
      </c>
      <c r="HR15" s="1">
        <f t="shared" si="5"/>
        <v>11</v>
      </c>
      <c r="HS15" s="1">
        <f t="shared" si="6"/>
        <v>15</v>
      </c>
      <c r="HT15" s="1">
        <f t="shared" si="7"/>
        <v>50</v>
      </c>
      <c r="HU15" s="1">
        <f t="shared" si="8"/>
        <v>0</v>
      </c>
      <c r="HV15">
        <v>1</v>
      </c>
      <c r="HW15">
        <v>0</v>
      </c>
      <c r="HX15">
        <v>0</v>
      </c>
      <c r="HY15">
        <v>2</v>
      </c>
      <c r="HZ15">
        <v>2</v>
      </c>
      <c r="IA15">
        <v>2</v>
      </c>
      <c r="IB15">
        <v>1</v>
      </c>
      <c r="IC15">
        <v>8</v>
      </c>
    </row>
    <row r="16" spans="1:237" ht="15" thickBot="1" x14ac:dyDescent="0.4">
      <c r="A16" s="132">
        <v>44249.949305555558</v>
      </c>
      <c r="B16" s="131" t="s">
        <v>2585</v>
      </c>
      <c r="C16" s="2"/>
      <c r="D16" s="131"/>
      <c r="E16" s="131" t="s">
        <v>1831</v>
      </c>
      <c r="F16" s="131" t="s">
        <v>1826</v>
      </c>
      <c r="G16" s="131" t="s">
        <v>1831</v>
      </c>
      <c r="H16" s="131" t="s">
        <v>1826</v>
      </c>
      <c r="I16" s="131" t="s">
        <v>9</v>
      </c>
      <c r="J16" s="131" t="s">
        <v>7</v>
      </c>
      <c r="K16" s="131"/>
      <c r="L16" s="131" t="s">
        <v>9</v>
      </c>
      <c r="M16" s="131" t="s">
        <v>351</v>
      </c>
      <c r="N16" s="131" t="s">
        <v>9</v>
      </c>
      <c r="O16" s="131" t="s">
        <v>2486</v>
      </c>
      <c r="P16" s="131" t="s">
        <v>297</v>
      </c>
      <c r="Q16" s="131" t="s">
        <v>20</v>
      </c>
      <c r="R16" s="131" t="s">
        <v>40</v>
      </c>
      <c r="S16" s="131" t="s">
        <v>20</v>
      </c>
      <c r="T16" s="131" t="s">
        <v>20</v>
      </c>
      <c r="U16" s="131" t="s">
        <v>20</v>
      </c>
      <c r="V16" s="131" t="s">
        <v>39</v>
      </c>
      <c r="W16" s="133">
        <v>5</v>
      </c>
      <c r="X16" s="131" t="s">
        <v>20</v>
      </c>
      <c r="Y16" s="131" t="s">
        <v>20</v>
      </c>
      <c r="Z16" s="131" t="s">
        <v>38</v>
      </c>
      <c r="AA16" s="131" t="s">
        <v>9</v>
      </c>
      <c r="AB16" s="131" t="s">
        <v>2487</v>
      </c>
      <c r="AC16" s="131" t="s">
        <v>7</v>
      </c>
      <c r="AD16" s="131"/>
      <c r="AE16" s="131" t="s">
        <v>7</v>
      </c>
      <c r="AF16" s="131" t="s">
        <v>20</v>
      </c>
      <c r="AG16" s="131" t="s">
        <v>2488</v>
      </c>
      <c r="AH16" s="131" t="s">
        <v>7</v>
      </c>
      <c r="AI16" s="131"/>
      <c r="AJ16" s="133">
        <v>3</v>
      </c>
      <c r="AK16" s="133">
        <v>120</v>
      </c>
      <c r="AL16" s="133">
        <v>0</v>
      </c>
      <c r="AM16" s="133">
        <v>0</v>
      </c>
      <c r="AN16" s="133">
        <v>0</v>
      </c>
      <c r="AO16" s="133">
        <v>0</v>
      </c>
      <c r="AP16" s="131">
        <v>480</v>
      </c>
      <c r="AQ16" s="133">
        <v>4</v>
      </c>
      <c r="AR16" s="133">
        <v>4</v>
      </c>
      <c r="AS16" s="133">
        <v>1</v>
      </c>
      <c r="AT16" s="133">
        <v>2</v>
      </c>
      <c r="AU16" s="133">
        <v>2</v>
      </c>
      <c r="AV16" s="133">
        <v>1</v>
      </c>
      <c r="AW16" s="133">
        <v>3</v>
      </c>
      <c r="AX16" s="133">
        <v>2</v>
      </c>
      <c r="AY16" s="133">
        <v>1</v>
      </c>
      <c r="AZ16" s="133">
        <v>2</v>
      </c>
      <c r="BA16" s="133">
        <v>2</v>
      </c>
      <c r="BB16" s="133">
        <v>1</v>
      </c>
      <c r="BC16" s="133">
        <v>1</v>
      </c>
      <c r="BD16" s="133">
        <v>2</v>
      </c>
      <c r="BE16" s="133">
        <v>3</v>
      </c>
      <c r="BF16" s="133">
        <v>3</v>
      </c>
      <c r="BG16" s="133">
        <v>2</v>
      </c>
      <c r="BH16" s="133">
        <v>1</v>
      </c>
      <c r="BI16" s="133">
        <v>3</v>
      </c>
      <c r="BJ16" s="133">
        <v>3</v>
      </c>
      <c r="BK16" s="133">
        <v>0</v>
      </c>
      <c r="BL16" s="133">
        <v>1</v>
      </c>
      <c r="BM16" s="133">
        <v>0</v>
      </c>
      <c r="BN16" s="133">
        <v>1</v>
      </c>
      <c r="BO16" s="133">
        <v>3</v>
      </c>
      <c r="BP16" s="133">
        <v>0</v>
      </c>
      <c r="BQ16" s="133">
        <v>0</v>
      </c>
      <c r="BR16" s="133">
        <v>1</v>
      </c>
      <c r="BS16" s="133">
        <v>2</v>
      </c>
      <c r="BT16" s="133">
        <v>0</v>
      </c>
      <c r="BU16" s="133">
        <v>0</v>
      </c>
      <c r="BV16" s="133">
        <v>1</v>
      </c>
      <c r="BW16" s="133">
        <v>3</v>
      </c>
      <c r="BX16" s="133">
        <v>0</v>
      </c>
      <c r="BY16" s="133">
        <v>0</v>
      </c>
      <c r="BZ16" s="133">
        <v>0</v>
      </c>
      <c r="CA16" s="133">
        <v>1</v>
      </c>
      <c r="CB16" s="133">
        <v>0</v>
      </c>
      <c r="CC16" s="133">
        <v>1</v>
      </c>
      <c r="CD16" s="133">
        <v>0</v>
      </c>
      <c r="CE16" s="133">
        <v>0</v>
      </c>
      <c r="CF16" s="133">
        <v>0</v>
      </c>
      <c r="CG16" s="133">
        <v>0</v>
      </c>
      <c r="CH16" s="133">
        <v>3</v>
      </c>
      <c r="CI16" s="133">
        <v>0</v>
      </c>
      <c r="CJ16" s="133">
        <v>1</v>
      </c>
      <c r="CK16" s="133">
        <v>0</v>
      </c>
      <c r="CL16" s="133">
        <v>0</v>
      </c>
      <c r="CM16" s="133">
        <v>1</v>
      </c>
      <c r="CN16" s="133">
        <v>0</v>
      </c>
      <c r="CO16" s="133">
        <v>0</v>
      </c>
      <c r="CP16" s="133">
        <v>2</v>
      </c>
      <c r="CQ16" s="133">
        <v>0</v>
      </c>
      <c r="CR16" s="133">
        <v>0</v>
      </c>
      <c r="CS16" s="133">
        <v>2</v>
      </c>
      <c r="CT16" s="133">
        <v>0</v>
      </c>
      <c r="CU16" s="133">
        <v>2</v>
      </c>
      <c r="CV16" s="133">
        <v>2</v>
      </c>
      <c r="CW16" s="133">
        <v>2</v>
      </c>
      <c r="CX16" s="133">
        <v>2</v>
      </c>
      <c r="CY16" s="133">
        <v>2</v>
      </c>
      <c r="CZ16" s="133">
        <v>2</v>
      </c>
      <c r="DA16" s="133">
        <v>1</v>
      </c>
      <c r="DB16" s="133">
        <v>2</v>
      </c>
      <c r="DC16" s="133">
        <v>2</v>
      </c>
      <c r="DD16" s="133">
        <v>2</v>
      </c>
      <c r="DE16" s="133">
        <v>1</v>
      </c>
      <c r="DF16" s="133">
        <v>2</v>
      </c>
      <c r="DG16" s="133">
        <v>2</v>
      </c>
      <c r="DH16" s="133">
        <v>2</v>
      </c>
      <c r="DI16" s="133">
        <v>1</v>
      </c>
      <c r="DJ16" s="133">
        <v>2</v>
      </c>
      <c r="DK16" s="133">
        <v>2</v>
      </c>
      <c r="DL16" s="133">
        <v>1</v>
      </c>
      <c r="DM16" s="133">
        <v>3</v>
      </c>
      <c r="DN16" s="133">
        <v>3</v>
      </c>
      <c r="DO16" s="133">
        <v>3</v>
      </c>
      <c r="DP16" s="134">
        <v>0.4375</v>
      </c>
      <c r="DQ16" s="131" t="s">
        <v>1704</v>
      </c>
      <c r="DR16" s="135">
        <v>0.29166666666666669</v>
      </c>
      <c r="DS16" s="133">
        <v>6</v>
      </c>
      <c r="DT16" s="131" t="s">
        <v>26</v>
      </c>
      <c r="DU16" s="131" t="s">
        <v>69</v>
      </c>
      <c r="DV16" s="131" t="s">
        <v>26</v>
      </c>
      <c r="DW16" s="131" t="s">
        <v>26</v>
      </c>
      <c r="DX16" s="131" t="s">
        <v>26</v>
      </c>
      <c r="DY16" s="131" t="s">
        <v>26</v>
      </c>
      <c r="DZ16" s="131" t="s">
        <v>26</v>
      </c>
      <c r="EA16" s="131" t="s">
        <v>26</v>
      </c>
      <c r="EB16" s="131" t="s">
        <v>26</v>
      </c>
      <c r="EC16" s="131" t="s">
        <v>2489</v>
      </c>
      <c r="ED16" s="131" t="s">
        <v>125</v>
      </c>
      <c r="EE16" s="131" t="s">
        <v>26</v>
      </c>
      <c r="EF16" s="131" t="s">
        <v>66</v>
      </c>
      <c r="EG16" s="131" t="s">
        <v>23</v>
      </c>
      <c r="EH16" s="133">
        <v>60</v>
      </c>
      <c r="EI16" s="131" t="s">
        <v>9</v>
      </c>
      <c r="EJ16" s="131" t="s">
        <v>7</v>
      </c>
      <c r="EK16" s="131"/>
      <c r="EL16" s="131" t="s">
        <v>96</v>
      </c>
      <c r="EM16" s="131" t="s">
        <v>96</v>
      </c>
      <c r="EN16" s="133">
        <v>3</v>
      </c>
      <c r="EO16" s="133">
        <v>5</v>
      </c>
      <c r="EP16" s="133">
        <v>5</v>
      </c>
      <c r="EQ16" s="133">
        <v>1</v>
      </c>
      <c r="ER16" s="131" t="s">
        <v>19</v>
      </c>
      <c r="ES16" s="131" t="s">
        <v>16</v>
      </c>
      <c r="ET16" s="131" t="s">
        <v>18</v>
      </c>
      <c r="EU16" s="131" t="s">
        <v>1346</v>
      </c>
      <c r="EV16" s="131" t="s">
        <v>20</v>
      </c>
      <c r="EW16" s="133">
        <v>1</v>
      </c>
      <c r="EX16" s="133">
        <v>2</v>
      </c>
      <c r="EY16" s="133">
        <v>3</v>
      </c>
      <c r="EZ16" s="133">
        <v>4</v>
      </c>
      <c r="FA16" s="131" t="s">
        <v>2490</v>
      </c>
      <c r="FB16" s="131" t="s">
        <v>14</v>
      </c>
      <c r="FC16" s="131" t="s">
        <v>7</v>
      </c>
      <c r="FD16" s="131" t="s">
        <v>94</v>
      </c>
      <c r="FE16" s="131" t="s">
        <v>14</v>
      </c>
      <c r="FF16" s="131" t="s">
        <v>7</v>
      </c>
      <c r="FG16" s="131" t="s">
        <v>7</v>
      </c>
      <c r="FH16" s="131" t="s">
        <v>9</v>
      </c>
      <c r="FI16" s="131" t="s">
        <v>232</v>
      </c>
      <c r="FJ16" s="131" t="s">
        <v>92</v>
      </c>
      <c r="FK16" s="131" t="s">
        <v>7</v>
      </c>
      <c r="FL16" s="131" t="s">
        <v>9</v>
      </c>
      <c r="FM16" s="133">
        <v>4</v>
      </c>
      <c r="FN16" s="131" t="s">
        <v>368</v>
      </c>
      <c r="FO16" s="131" t="s">
        <v>9</v>
      </c>
      <c r="FP16" s="131" t="s">
        <v>7</v>
      </c>
      <c r="FQ16" s="131" t="s">
        <v>9</v>
      </c>
      <c r="FR16" s="131" t="s">
        <v>8</v>
      </c>
      <c r="FS16" s="131" t="s">
        <v>7</v>
      </c>
      <c r="FT16" s="131" t="s">
        <v>9</v>
      </c>
      <c r="FU16" s="131" t="s">
        <v>2491</v>
      </c>
      <c r="FV16" s="131" t="s">
        <v>9</v>
      </c>
      <c r="FW16" s="131" t="s">
        <v>9</v>
      </c>
      <c r="FX16" s="131" t="s">
        <v>337</v>
      </c>
      <c r="FY16" s="131"/>
      <c r="FZ16" s="131"/>
      <c r="GA16" s="131"/>
      <c r="GB16" s="133">
        <v>8</v>
      </c>
      <c r="GC16" s="131"/>
      <c r="GD16" s="131"/>
      <c r="GE16" s="131"/>
      <c r="GF16" s="131"/>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t="s">
        <v>1</v>
      </c>
      <c r="HC16" s="131" t="s">
        <v>1</v>
      </c>
      <c r="HD16" s="131"/>
      <c r="HE16" s="131" t="s">
        <v>1</v>
      </c>
      <c r="HF16" s="131"/>
      <c r="HG16" s="131"/>
      <c r="HH16" s="131"/>
      <c r="HI16" s="131"/>
      <c r="HJ16" s="131"/>
      <c r="HK16" s="131"/>
      <c r="HL16" s="131"/>
      <c r="HM16">
        <f t="shared" si="0"/>
        <v>37</v>
      </c>
      <c r="HN16">
        <f t="shared" si="1"/>
        <v>1</v>
      </c>
      <c r="HO16">
        <f t="shared" si="2"/>
        <v>15</v>
      </c>
      <c r="HP16" s="1">
        <f t="shared" si="3"/>
        <v>3</v>
      </c>
      <c r="HQ16" s="1">
        <f t="shared" si="4"/>
        <v>0</v>
      </c>
      <c r="HR16" s="1">
        <f t="shared" si="5"/>
        <v>2</v>
      </c>
      <c r="HS16" s="1">
        <f t="shared" si="6"/>
        <v>4</v>
      </c>
      <c r="HT16" s="1">
        <f t="shared" si="7"/>
        <v>37</v>
      </c>
      <c r="HU16" s="1">
        <f t="shared" si="8"/>
        <v>2880</v>
      </c>
      <c r="HV16">
        <v>0</v>
      </c>
      <c r="HW16">
        <v>0</v>
      </c>
      <c r="HX16">
        <v>2</v>
      </c>
      <c r="HY16">
        <v>2</v>
      </c>
      <c r="HZ16">
        <v>1</v>
      </c>
      <c r="IA16">
        <v>2</v>
      </c>
      <c r="IB16">
        <v>0</v>
      </c>
      <c r="IC16">
        <v>7</v>
      </c>
    </row>
    <row r="17" spans="1:237" ht="15" thickBot="1" x14ac:dyDescent="0.4">
      <c r="A17" s="132">
        <v>44250.688240740739</v>
      </c>
      <c r="B17" s="131" t="s">
        <v>2591</v>
      </c>
      <c r="C17" s="2"/>
      <c r="D17" s="131"/>
      <c r="E17" s="131" t="s">
        <v>1831</v>
      </c>
      <c r="F17" s="131" t="s">
        <v>1826</v>
      </c>
      <c r="G17" s="131" t="s">
        <v>1831</v>
      </c>
      <c r="H17" s="131" t="s">
        <v>1826</v>
      </c>
      <c r="I17" s="131" t="s">
        <v>9</v>
      </c>
      <c r="J17" s="131" t="s">
        <v>7</v>
      </c>
      <c r="K17" s="131"/>
      <c r="L17" s="131" t="s">
        <v>7</v>
      </c>
      <c r="M17" s="131"/>
      <c r="N17" s="131" t="s">
        <v>7</v>
      </c>
      <c r="O17" s="131"/>
      <c r="P17" s="131"/>
      <c r="Q17" s="131" t="s">
        <v>20</v>
      </c>
      <c r="R17" s="131" t="s">
        <v>40</v>
      </c>
      <c r="S17" s="131" t="s">
        <v>20</v>
      </c>
      <c r="T17" s="131" t="s">
        <v>20</v>
      </c>
      <c r="U17" s="133">
        <v>1</v>
      </c>
      <c r="V17" s="131" t="s">
        <v>194</v>
      </c>
      <c r="W17" s="131" t="s">
        <v>20</v>
      </c>
      <c r="X17" s="133">
        <v>1</v>
      </c>
      <c r="Y17" s="133">
        <v>1</v>
      </c>
      <c r="Z17" s="131" t="s">
        <v>115</v>
      </c>
      <c r="AA17" s="131" t="s">
        <v>9</v>
      </c>
      <c r="AB17" s="131" t="s">
        <v>408</v>
      </c>
      <c r="AC17" s="131" t="s">
        <v>7</v>
      </c>
      <c r="AD17" s="131"/>
      <c r="AE17" s="131" t="s">
        <v>9</v>
      </c>
      <c r="AF17" s="131" t="s">
        <v>112</v>
      </c>
      <c r="AG17" s="131" t="s">
        <v>256</v>
      </c>
      <c r="AH17" s="131" t="s">
        <v>9</v>
      </c>
      <c r="AI17" s="131" t="s">
        <v>2504</v>
      </c>
      <c r="AJ17" s="133">
        <v>0</v>
      </c>
      <c r="AK17" s="131">
        <v>0</v>
      </c>
      <c r="AL17" s="133">
        <v>0</v>
      </c>
      <c r="AM17" s="131">
        <v>0</v>
      </c>
      <c r="AN17" s="133">
        <v>0</v>
      </c>
      <c r="AO17" s="131">
        <v>0</v>
      </c>
      <c r="AP17" s="133">
        <v>720</v>
      </c>
      <c r="AQ17" s="133">
        <v>3</v>
      </c>
      <c r="AR17" s="133">
        <v>4</v>
      </c>
      <c r="AS17" s="133">
        <v>2</v>
      </c>
      <c r="AT17" s="133">
        <v>1</v>
      </c>
      <c r="AU17" s="133">
        <v>3</v>
      </c>
      <c r="AV17" s="133">
        <v>2</v>
      </c>
      <c r="AW17" s="133">
        <v>2</v>
      </c>
      <c r="AX17" s="133">
        <v>4</v>
      </c>
      <c r="AY17" s="133">
        <v>1</v>
      </c>
      <c r="AZ17" s="133">
        <v>3</v>
      </c>
      <c r="BA17" s="133">
        <v>2</v>
      </c>
      <c r="BB17" s="133">
        <v>2</v>
      </c>
      <c r="BC17" s="133">
        <v>1</v>
      </c>
      <c r="BD17" s="133">
        <v>3</v>
      </c>
      <c r="BE17" s="133">
        <v>3</v>
      </c>
      <c r="BF17" s="133">
        <v>4</v>
      </c>
      <c r="BG17" s="133">
        <v>2</v>
      </c>
      <c r="BH17" s="133">
        <v>1</v>
      </c>
      <c r="BI17" s="133">
        <v>4</v>
      </c>
      <c r="BJ17" s="133">
        <v>3</v>
      </c>
      <c r="BK17" s="133">
        <v>1</v>
      </c>
      <c r="BL17" s="133">
        <v>0</v>
      </c>
      <c r="BM17" s="133">
        <v>3</v>
      </c>
      <c r="BN17" s="133">
        <v>2</v>
      </c>
      <c r="BO17" s="133">
        <v>1</v>
      </c>
      <c r="BP17" s="133">
        <v>0</v>
      </c>
      <c r="BQ17" s="133">
        <v>0</v>
      </c>
      <c r="BR17" s="133">
        <v>2</v>
      </c>
      <c r="BS17" s="133">
        <v>1</v>
      </c>
      <c r="BT17" s="133">
        <v>0</v>
      </c>
      <c r="BU17" s="133">
        <v>0</v>
      </c>
      <c r="BV17" s="133">
        <v>2</v>
      </c>
      <c r="BW17" s="133">
        <v>0</v>
      </c>
      <c r="BX17" s="133">
        <v>0</v>
      </c>
      <c r="BY17" s="133">
        <v>1</v>
      </c>
      <c r="BZ17" s="133">
        <v>3</v>
      </c>
      <c r="CA17" s="133">
        <v>3</v>
      </c>
      <c r="CB17" s="133">
        <v>3</v>
      </c>
      <c r="CC17" s="133">
        <v>0</v>
      </c>
      <c r="CD17" s="133">
        <v>1</v>
      </c>
      <c r="CE17" s="133">
        <v>0</v>
      </c>
      <c r="CF17" s="133">
        <v>1</v>
      </c>
      <c r="CG17" s="133">
        <v>1</v>
      </c>
      <c r="CH17" s="133">
        <v>2</v>
      </c>
      <c r="CI17" s="133">
        <v>0</v>
      </c>
      <c r="CJ17" s="133">
        <v>3</v>
      </c>
      <c r="CK17" s="133">
        <v>3</v>
      </c>
      <c r="CL17" s="133">
        <v>0</v>
      </c>
      <c r="CM17" s="133">
        <v>3</v>
      </c>
      <c r="CN17" s="133">
        <v>0</v>
      </c>
      <c r="CO17" s="133">
        <v>0</v>
      </c>
      <c r="CP17" s="133">
        <v>0</v>
      </c>
      <c r="CQ17" s="133">
        <v>0</v>
      </c>
      <c r="CR17" s="133">
        <v>2</v>
      </c>
      <c r="CS17" s="133">
        <v>0</v>
      </c>
      <c r="CT17" s="133">
        <v>1</v>
      </c>
      <c r="CU17" s="133">
        <v>2</v>
      </c>
      <c r="CV17" s="133">
        <v>2</v>
      </c>
      <c r="CW17" s="133">
        <v>1</v>
      </c>
      <c r="CX17" s="133">
        <v>1</v>
      </c>
      <c r="CY17" s="133">
        <v>1</v>
      </c>
      <c r="CZ17" s="133">
        <v>1</v>
      </c>
      <c r="DA17" s="133">
        <v>1</v>
      </c>
      <c r="DB17" s="133">
        <v>1</v>
      </c>
      <c r="DC17" s="133">
        <v>1</v>
      </c>
      <c r="DD17" s="133">
        <v>2</v>
      </c>
      <c r="DE17" s="133">
        <v>2</v>
      </c>
      <c r="DF17" s="133">
        <v>1</v>
      </c>
      <c r="DG17" s="133">
        <v>1</v>
      </c>
      <c r="DH17" s="133">
        <v>1</v>
      </c>
      <c r="DI17" s="133">
        <v>1</v>
      </c>
      <c r="DJ17" s="133">
        <v>1</v>
      </c>
      <c r="DK17" s="133">
        <v>1</v>
      </c>
      <c r="DL17" s="133">
        <v>1</v>
      </c>
      <c r="DM17" s="133">
        <v>2</v>
      </c>
      <c r="DN17" s="133">
        <v>1</v>
      </c>
      <c r="DO17" s="133">
        <v>2</v>
      </c>
      <c r="DP17" s="131" t="s">
        <v>871</v>
      </c>
      <c r="DQ17" s="133">
        <v>30</v>
      </c>
      <c r="DR17" s="131" t="s">
        <v>2505</v>
      </c>
      <c r="DS17" s="133">
        <v>6</v>
      </c>
      <c r="DT17" s="131" t="s">
        <v>69</v>
      </c>
      <c r="DU17" s="131" t="s">
        <v>103</v>
      </c>
      <c r="DV17" s="131" t="s">
        <v>103</v>
      </c>
      <c r="DW17" s="131" t="s">
        <v>26</v>
      </c>
      <c r="DX17" s="131" t="s">
        <v>26</v>
      </c>
      <c r="DY17" s="131" t="s">
        <v>103</v>
      </c>
      <c r="DZ17" s="131" t="s">
        <v>103</v>
      </c>
      <c r="EA17" s="131" t="s">
        <v>26</v>
      </c>
      <c r="EB17" s="131" t="s">
        <v>26</v>
      </c>
      <c r="EC17" s="131" t="s">
        <v>102</v>
      </c>
      <c r="ED17" s="131" t="s">
        <v>26</v>
      </c>
      <c r="EE17" s="131" t="s">
        <v>25</v>
      </c>
      <c r="EF17" s="131" t="s">
        <v>124</v>
      </c>
      <c r="EG17" s="131" t="s">
        <v>65</v>
      </c>
      <c r="EH17" s="133">
        <v>10</v>
      </c>
      <c r="EI17" s="131" t="s">
        <v>7</v>
      </c>
      <c r="EJ17" s="131" t="s">
        <v>7</v>
      </c>
      <c r="EK17" s="131"/>
      <c r="EL17" s="131" t="s">
        <v>60</v>
      </c>
      <c r="EM17" s="131" t="s">
        <v>96</v>
      </c>
      <c r="EN17" s="133">
        <v>4</v>
      </c>
      <c r="EO17" s="133">
        <v>5</v>
      </c>
      <c r="EP17" s="133">
        <v>5</v>
      </c>
      <c r="EQ17" s="133">
        <v>1</v>
      </c>
      <c r="ER17" s="131" t="s">
        <v>1346</v>
      </c>
      <c r="ES17" s="131" t="s">
        <v>19</v>
      </c>
      <c r="ET17" s="131" t="s">
        <v>20</v>
      </c>
      <c r="EU17" s="131" t="s">
        <v>20</v>
      </c>
      <c r="EV17" s="131" t="s">
        <v>20</v>
      </c>
      <c r="EW17" s="133">
        <v>2</v>
      </c>
      <c r="EX17" s="133">
        <v>3</v>
      </c>
      <c r="EY17" s="133">
        <v>1</v>
      </c>
      <c r="EZ17" s="133">
        <v>5</v>
      </c>
      <c r="FA17" s="131"/>
      <c r="FB17" s="131" t="s">
        <v>14</v>
      </c>
      <c r="FC17" s="131" t="s">
        <v>9</v>
      </c>
      <c r="FD17" s="131" t="s">
        <v>58</v>
      </c>
      <c r="FE17" s="131" t="s">
        <v>162</v>
      </c>
      <c r="FF17" s="131" t="s">
        <v>7</v>
      </c>
      <c r="FG17" s="131" t="s">
        <v>7</v>
      </c>
      <c r="FH17" s="131" t="s">
        <v>7</v>
      </c>
      <c r="FI17" s="131" t="s">
        <v>143</v>
      </c>
      <c r="FJ17" s="131" t="s">
        <v>92</v>
      </c>
      <c r="FK17" s="131"/>
      <c r="FL17" s="131"/>
      <c r="FM17" s="131"/>
      <c r="FN17" s="131" t="s">
        <v>1450</v>
      </c>
      <c r="FO17" s="131" t="s">
        <v>7</v>
      </c>
      <c r="FP17" s="131" t="s">
        <v>7</v>
      </c>
      <c r="FQ17" s="131" t="s">
        <v>7</v>
      </c>
      <c r="FR17" s="131"/>
      <c r="FS17" s="131" t="s">
        <v>7</v>
      </c>
      <c r="FT17" s="131" t="s">
        <v>7</v>
      </c>
      <c r="FU17" s="131"/>
      <c r="FV17" s="131"/>
      <c r="FW17" s="131"/>
      <c r="FX17" s="131" t="s">
        <v>337</v>
      </c>
      <c r="FY17" s="131"/>
      <c r="FZ17" s="131"/>
      <c r="GA17" s="131"/>
      <c r="GB17" s="133">
        <v>4</v>
      </c>
      <c r="GC17" s="131"/>
      <c r="GD17" s="131"/>
      <c r="GE17" s="131"/>
      <c r="GF17" s="131"/>
      <c r="GG17" s="131" t="s">
        <v>5</v>
      </c>
      <c r="GH17" s="131"/>
      <c r="GI17" s="131"/>
      <c r="GJ17" s="131"/>
      <c r="GK17" s="131"/>
      <c r="GL17" s="131"/>
      <c r="GM17" s="131"/>
      <c r="GN17" s="131"/>
      <c r="GO17" s="131"/>
      <c r="GP17" s="131"/>
      <c r="GQ17" s="131"/>
      <c r="GR17" s="131"/>
      <c r="GS17" s="131"/>
      <c r="GT17" s="131"/>
      <c r="GU17" s="131"/>
      <c r="GV17" s="131"/>
      <c r="GW17" s="131" t="s">
        <v>54</v>
      </c>
      <c r="GX17" s="131"/>
      <c r="GY17" s="131"/>
      <c r="GZ17" s="131"/>
      <c r="HA17" s="131" t="s">
        <v>141</v>
      </c>
      <c r="HB17" s="131" t="s">
        <v>1</v>
      </c>
      <c r="HC17" s="131" t="s">
        <v>1</v>
      </c>
      <c r="HD17" s="131"/>
      <c r="HE17" s="131" t="s">
        <v>1</v>
      </c>
      <c r="HF17" s="131"/>
      <c r="HG17" s="131"/>
      <c r="HH17" s="131"/>
      <c r="HI17" s="131"/>
      <c r="HJ17" s="131"/>
      <c r="HK17" s="131"/>
      <c r="HL17" s="131"/>
      <c r="HM17">
        <f t="shared" si="0"/>
        <v>23</v>
      </c>
      <c r="HN17">
        <f t="shared" si="1"/>
        <v>6</v>
      </c>
      <c r="HO17">
        <f t="shared" si="2"/>
        <v>4</v>
      </c>
      <c r="HP17" s="1">
        <f t="shared" si="3"/>
        <v>8</v>
      </c>
      <c r="HQ17" s="1">
        <f t="shared" si="4"/>
        <v>9</v>
      </c>
      <c r="HR17" s="1">
        <f t="shared" si="5"/>
        <v>0</v>
      </c>
      <c r="HS17" s="1">
        <f t="shared" si="6"/>
        <v>14</v>
      </c>
      <c r="HT17" s="1">
        <f t="shared" si="7"/>
        <v>34</v>
      </c>
      <c r="HU17" s="1">
        <f t="shared" si="8"/>
        <v>0</v>
      </c>
      <c r="HV17">
        <v>2</v>
      </c>
      <c r="HW17">
        <v>2</v>
      </c>
      <c r="HX17">
        <v>2</v>
      </c>
      <c r="HY17">
        <v>0</v>
      </c>
      <c r="HZ17">
        <v>1</v>
      </c>
      <c r="IA17">
        <v>0</v>
      </c>
      <c r="IB17">
        <v>2</v>
      </c>
      <c r="IC17">
        <v>9</v>
      </c>
    </row>
    <row r="18" spans="1:237" ht="15" thickBot="1" x14ac:dyDescent="0.4">
      <c r="A18" s="132">
        <v>44249.395868055559</v>
      </c>
      <c r="B18" s="131" t="s">
        <v>2595</v>
      </c>
      <c r="C18" s="2"/>
      <c r="D18" s="131"/>
      <c r="E18" s="131" t="s">
        <v>50</v>
      </c>
      <c r="F18" s="131" t="s">
        <v>1826</v>
      </c>
      <c r="G18" s="131" t="s">
        <v>50</v>
      </c>
      <c r="H18" s="131" t="s">
        <v>1826</v>
      </c>
      <c r="I18" s="131" t="s">
        <v>9</v>
      </c>
      <c r="J18" s="131" t="s">
        <v>7</v>
      </c>
      <c r="K18" s="131"/>
      <c r="L18" s="131" t="s">
        <v>7</v>
      </c>
      <c r="M18" s="131"/>
      <c r="N18" s="131" t="s">
        <v>7</v>
      </c>
      <c r="O18" s="131"/>
      <c r="P18" s="131"/>
      <c r="Q18" s="131" t="s">
        <v>20</v>
      </c>
      <c r="R18" s="131" t="s">
        <v>40</v>
      </c>
      <c r="S18" s="131" t="s">
        <v>20</v>
      </c>
      <c r="T18" s="131" t="s">
        <v>20</v>
      </c>
      <c r="U18" s="131" t="s">
        <v>20</v>
      </c>
      <c r="V18" s="131" t="s">
        <v>39</v>
      </c>
      <c r="W18" s="131" t="s">
        <v>20</v>
      </c>
      <c r="X18" s="133">
        <v>5</v>
      </c>
      <c r="Y18" s="133">
        <v>1</v>
      </c>
      <c r="Z18" s="131" t="s">
        <v>38</v>
      </c>
      <c r="AA18" s="131" t="s">
        <v>7</v>
      </c>
      <c r="AB18" s="131"/>
      <c r="AC18" s="131" t="s">
        <v>7</v>
      </c>
      <c r="AD18" s="131"/>
      <c r="AE18" s="131" t="s">
        <v>7</v>
      </c>
      <c r="AF18" s="131" t="s">
        <v>20</v>
      </c>
      <c r="AG18" s="131"/>
      <c r="AH18" s="131" t="s">
        <v>7</v>
      </c>
      <c r="AI18" s="131"/>
      <c r="AJ18" s="133">
        <v>0</v>
      </c>
      <c r="AK18" s="131">
        <v>0</v>
      </c>
      <c r="AL18" s="133">
        <v>0</v>
      </c>
      <c r="AM18" s="131">
        <v>0</v>
      </c>
      <c r="AN18" s="133">
        <v>1</v>
      </c>
      <c r="AO18" s="131">
        <v>60</v>
      </c>
      <c r="AP18" s="131">
        <v>600</v>
      </c>
      <c r="AQ18" s="133">
        <v>4</v>
      </c>
      <c r="AR18" s="133">
        <v>4</v>
      </c>
      <c r="AS18" s="133">
        <v>1</v>
      </c>
      <c r="AT18" s="133">
        <v>1</v>
      </c>
      <c r="AU18" s="133">
        <v>4</v>
      </c>
      <c r="AV18" s="133">
        <v>1</v>
      </c>
      <c r="AW18" s="133">
        <v>1</v>
      </c>
      <c r="AX18" s="133">
        <v>4</v>
      </c>
      <c r="AY18" s="133">
        <v>1</v>
      </c>
      <c r="AZ18" s="133">
        <v>4</v>
      </c>
      <c r="BA18" s="133">
        <v>4</v>
      </c>
      <c r="BB18" s="133">
        <v>1</v>
      </c>
      <c r="BC18" s="133">
        <v>1</v>
      </c>
      <c r="BD18" s="133">
        <v>1</v>
      </c>
      <c r="BE18" s="133">
        <v>4</v>
      </c>
      <c r="BF18" s="133">
        <v>4</v>
      </c>
      <c r="BG18" s="133">
        <v>1</v>
      </c>
      <c r="BH18" s="133">
        <v>1</v>
      </c>
      <c r="BI18" s="133">
        <v>4</v>
      </c>
      <c r="BJ18" s="133">
        <v>4</v>
      </c>
      <c r="BK18" s="133">
        <v>0</v>
      </c>
      <c r="BL18" s="133">
        <v>0</v>
      </c>
      <c r="BM18" s="133">
        <v>0</v>
      </c>
      <c r="BN18" s="133">
        <v>0</v>
      </c>
      <c r="BO18" s="133">
        <v>4</v>
      </c>
      <c r="BP18" s="133">
        <v>0</v>
      </c>
      <c r="BQ18" s="133">
        <v>0</v>
      </c>
      <c r="BR18" s="133">
        <v>0</v>
      </c>
      <c r="BS18" s="133">
        <v>4</v>
      </c>
      <c r="BT18" s="133">
        <v>0</v>
      </c>
      <c r="BU18" s="133">
        <v>0</v>
      </c>
      <c r="BV18" s="133">
        <v>0</v>
      </c>
      <c r="BW18" s="133">
        <v>4</v>
      </c>
      <c r="BX18" s="133">
        <v>0</v>
      </c>
      <c r="BY18" s="133">
        <v>0</v>
      </c>
      <c r="BZ18" s="133">
        <v>0</v>
      </c>
      <c r="CA18" s="133">
        <v>0</v>
      </c>
      <c r="CB18" s="133">
        <v>0</v>
      </c>
      <c r="CC18" s="133">
        <v>0</v>
      </c>
      <c r="CD18" s="133">
        <v>0</v>
      </c>
      <c r="CE18" s="133">
        <v>0</v>
      </c>
      <c r="CF18" s="133">
        <v>0</v>
      </c>
      <c r="CG18" s="133">
        <v>0</v>
      </c>
      <c r="CH18" s="133">
        <v>4</v>
      </c>
      <c r="CI18" s="133">
        <v>0</v>
      </c>
      <c r="CJ18" s="133">
        <v>0</v>
      </c>
      <c r="CK18" s="133">
        <v>0</v>
      </c>
      <c r="CL18" s="133">
        <v>0</v>
      </c>
      <c r="CM18" s="133">
        <v>0</v>
      </c>
      <c r="CN18" s="133">
        <v>0</v>
      </c>
      <c r="CO18" s="133">
        <v>0</v>
      </c>
      <c r="CP18" s="133">
        <v>4</v>
      </c>
      <c r="CQ18" s="133">
        <v>0</v>
      </c>
      <c r="CR18" s="133">
        <v>0</v>
      </c>
      <c r="CS18" s="133">
        <v>4</v>
      </c>
      <c r="CT18" s="133">
        <v>0</v>
      </c>
      <c r="CU18" s="133">
        <v>0</v>
      </c>
      <c r="CV18" s="133">
        <v>1</v>
      </c>
      <c r="CW18" s="133">
        <v>1</v>
      </c>
      <c r="CX18" s="133">
        <v>1</v>
      </c>
      <c r="CY18" s="133">
        <v>1</v>
      </c>
      <c r="CZ18" s="133">
        <v>1</v>
      </c>
      <c r="DA18" s="133">
        <v>1</v>
      </c>
      <c r="DB18" s="133">
        <v>1</v>
      </c>
      <c r="DC18" s="133">
        <v>1</v>
      </c>
      <c r="DD18" s="133">
        <v>1</v>
      </c>
      <c r="DE18" s="133">
        <v>1</v>
      </c>
      <c r="DF18" s="133">
        <v>1</v>
      </c>
      <c r="DG18" s="133">
        <v>1</v>
      </c>
      <c r="DH18" s="133">
        <v>1</v>
      </c>
      <c r="DI18" s="133">
        <v>1</v>
      </c>
      <c r="DJ18" s="133">
        <v>1</v>
      </c>
      <c r="DK18" s="133">
        <v>1</v>
      </c>
      <c r="DL18" s="133">
        <v>1</v>
      </c>
      <c r="DM18" s="133">
        <v>1</v>
      </c>
      <c r="DN18" s="133">
        <v>1</v>
      </c>
      <c r="DO18" s="133">
        <v>1</v>
      </c>
      <c r="DP18" s="133">
        <v>2300</v>
      </c>
      <c r="DQ18" s="133">
        <v>30</v>
      </c>
      <c r="DR18" s="131">
        <v>545</v>
      </c>
      <c r="DS18" s="133">
        <v>6.25</v>
      </c>
      <c r="DT18" s="131" t="s">
        <v>69</v>
      </c>
      <c r="DU18" s="131" t="s">
        <v>69</v>
      </c>
      <c r="DV18" s="131" t="s">
        <v>26</v>
      </c>
      <c r="DW18" s="131" t="s">
        <v>26</v>
      </c>
      <c r="DX18" s="131" t="s">
        <v>26</v>
      </c>
      <c r="DY18" s="131" t="s">
        <v>69</v>
      </c>
      <c r="DZ18" s="131" t="s">
        <v>26</v>
      </c>
      <c r="EA18" s="131" t="s">
        <v>26</v>
      </c>
      <c r="EB18" s="131" t="s">
        <v>26</v>
      </c>
      <c r="EC18" s="131" t="s">
        <v>2453</v>
      </c>
      <c r="ED18" s="131" t="s">
        <v>26</v>
      </c>
      <c r="EE18" s="131" t="s">
        <v>26</v>
      </c>
      <c r="EF18" s="131" t="s">
        <v>66</v>
      </c>
      <c r="EG18" s="131" t="s">
        <v>100</v>
      </c>
      <c r="EH18" s="133">
        <v>30</v>
      </c>
      <c r="EI18" s="131" t="s">
        <v>9</v>
      </c>
      <c r="EJ18" s="131" t="s">
        <v>7</v>
      </c>
      <c r="EK18" s="131" t="s">
        <v>2454</v>
      </c>
      <c r="EL18" s="131" t="s">
        <v>96</v>
      </c>
      <c r="EM18" s="131" t="s">
        <v>96</v>
      </c>
      <c r="EN18" s="133">
        <v>3</v>
      </c>
      <c r="EO18" s="133">
        <v>1</v>
      </c>
      <c r="EP18" s="133">
        <v>1</v>
      </c>
      <c r="EQ18" s="133">
        <v>5</v>
      </c>
      <c r="ER18" s="131" t="s">
        <v>18</v>
      </c>
      <c r="ES18" s="131" t="s">
        <v>19</v>
      </c>
      <c r="ET18" s="131" t="s">
        <v>1346</v>
      </c>
      <c r="EU18" s="131" t="s">
        <v>20</v>
      </c>
      <c r="EV18" s="131" t="s">
        <v>20</v>
      </c>
      <c r="EW18" s="133">
        <v>1</v>
      </c>
      <c r="EX18" s="133">
        <v>3</v>
      </c>
      <c r="EY18" s="133">
        <v>5</v>
      </c>
      <c r="EZ18" s="133">
        <v>1</v>
      </c>
      <c r="FA18" s="131" t="s">
        <v>2455</v>
      </c>
      <c r="FB18" s="131" t="s">
        <v>14</v>
      </c>
      <c r="FC18" s="131" t="s">
        <v>9</v>
      </c>
      <c r="FD18" s="131" t="s">
        <v>14</v>
      </c>
      <c r="FE18" s="131" t="s">
        <v>14</v>
      </c>
      <c r="FF18" s="131" t="s">
        <v>7</v>
      </c>
      <c r="FG18" s="131" t="s">
        <v>7</v>
      </c>
      <c r="FH18" s="131" t="s">
        <v>7</v>
      </c>
      <c r="FI18" s="131" t="s">
        <v>12</v>
      </c>
      <c r="FJ18" s="131" t="s">
        <v>57</v>
      </c>
      <c r="FK18" s="131" t="s">
        <v>9</v>
      </c>
      <c r="FL18" s="131" t="s">
        <v>7</v>
      </c>
      <c r="FM18" s="131"/>
      <c r="FN18" s="131" t="s">
        <v>368</v>
      </c>
      <c r="FO18" s="131" t="s">
        <v>7</v>
      </c>
      <c r="FP18" s="131" t="s">
        <v>7</v>
      </c>
      <c r="FQ18" s="131" t="s">
        <v>9</v>
      </c>
      <c r="FR18" s="131" t="s">
        <v>8</v>
      </c>
      <c r="FS18" s="131" t="s">
        <v>7</v>
      </c>
      <c r="FT18" s="131" t="s">
        <v>7</v>
      </c>
      <c r="FU18" s="131"/>
      <c r="FV18" s="131" t="s">
        <v>7</v>
      </c>
      <c r="FW18" s="131" t="s">
        <v>7</v>
      </c>
      <c r="FX18" s="131" t="s">
        <v>90</v>
      </c>
      <c r="FY18" s="131"/>
      <c r="FZ18" s="131"/>
      <c r="GA18" s="131"/>
      <c r="GB18" s="131"/>
      <c r="GC18" s="131"/>
      <c r="GD18" s="133">
        <v>10</v>
      </c>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t="s">
        <v>141</v>
      </c>
      <c r="HB18" s="131" t="s">
        <v>1</v>
      </c>
      <c r="HC18" s="131" t="s">
        <v>1</v>
      </c>
      <c r="HD18" s="131"/>
      <c r="HE18" s="131" t="s">
        <v>1</v>
      </c>
      <c r="HF18" s="131"/>
      <c r="HG18" s="131"/>
      <c r="HH18" s="131"/>
      <c r="HI18" s="131"/>
      <c r="HJ18" s="131"/>
      <c r="HK18" s="131"/>
      <c r="HL18" s="131"/>
      <c r="HM18">
        <f t="shared" si="0"/>
        <v>19</v>
      </c>
      <c r="HN18">
        <f t="shared" si="1"/>
        <v>0</v>
      </c>
      <c r="HO18">
        <f t="shared" si="2"/>
        <v>24</v>
      </c>
      <c r="HP18" s="1">
        <f t="shared" si="3"/>
        <v>0</v>
      </c>
      <c r="HQ18" s="1">
        <f t="shared" si="4"/>
        <v>0</v>
      </c>
      <c r="HR18" s="1">
        <f t="shared" si="5"/>
        <v>0</v>
      </c>
      <c r="HS18" s="1">
        <f t="shared" si="6"/>
        <v>0</v>
      </c>
      <c r="HT18" s="1">
        <f t="shared" si="7"/>
        <v>20</v>
      </c>
      <c r="HU18" s="1">
        <f t="shared" si="8"/>
        <v>150</v>
      </c>
      <c r="HV18">
        <v>1</v>
      </c>
      <c r="HW18">
        <v>2</v>
      </c>
      <c r="HX18">
        <v>1</v>
      </c>
      <c r="HY18">
        <v>0</v>
      </c>
      <c r="HZ18">
        <v>1</v>
      </c>
      <c r="IA18">
        <v>0</v>
      </c>
      <c r="IB18">
        <v>0</v>
      </c>
      <c r="IC18">
        <v>5</v>
      </c>
    </row>
    <row r="19" spans="1:237" ht="15" thickBot="1" x14ac:dyDescent="0.4">
      <c r="A19" s="132">
        <v>44249.703101851854</v>
      </c>
      <c r="B19" s="131" t="s">
        <v>2602</v>
      </c>
      <c r="C19" s="2"/>
      <c r="D19" s="131"/>
      <c r="E19" s="131" t="s">
        <v>50</v>
      </c>
      <c r="F19" s="131" t="s">
        <v>1826</v>
      </c>
      <c r="G19" s="131" t="s">
        <v>50</v>
      </c>
      <c r="H19" s="131" t="s">
        <v>1826</v>
      </c>
      <c r="I19" s="131" t="s">
        <v>9</v>
      </c>
      <c r="J19" s="131" t="s">
        <v>7</v>
      </c>
      <c r="K19" s="131"/>
      <c r="L19" s="131" t="s">
        <v>7</v>
      </c>
      <c r="M19" s="131"/>
      <c r="N19" s="131" t="s">
        <v>7</v>
      </c>
      <c r="O19" s="131"/>
      <c r="P19" s="131"/>
      <c r="Q19" s="131" t="s">
        <v>20</v>
      </c>
      <c r="R19" s="131" t="s">
        <v>40</v>
      </c>
      <c r="S19" s="131" t="s">
        <v>20</v>
      </c>
      <c r="T19" s="131" t="s">
        <v>20</v>
      </c>
      <c r="U19" s="131" t="s">
        <v>20</v>
      </c>
      <c r="V19" s="131" t="s">
        <v>80</v>
      </c>
      <c r="W19" s="131" t="s">
        <v>20</v>
      </c>
      <c r="X19" s="131" t="s">
        <v>20</v>
      </c>
      <c r="Y19" s="131" t="s">
        <v>20</v>
      </c>
      <c r="Z19" s="131" t="s">
        <v>133</v>
      </c>
      <c r="AA19" s="131" t="s">
        <v>9</v>
      </c>
      <c r="AB19" s="131" t="s">
        <v>2478</v>
      </c>
      <c r="AC19" s="131" t="s">
        <v>7</v>
      </c>
      <c r="AD19" s="131"/>
      <c r="AE19" s="131" t="s">
        <v>9</v>
      </c>
      <c r="AF19" s="131" t="s">
        <v>172</v>
      </c>
      <c r="AG19" s="131" t="s">
        <v>1987</v>
      </c>
      <c r="AH19" s="131" t="s">
        <v>9</v>
      </c>
      <c r="AI19" s="131" t="s">
        <v>2479</v>
      </c>
      <c r="AJ19" s="133">
        <v>0</v>
      </c>
      <c r="AK19" s="131">
        <v>0</v>
      </c>
      <c r="AL19" s="133">
        <v>6</v>
      </c>
      <c r="AM19" s="131">
        <v>15</v>
      </c>
      <c r="AN19" s="133">
        <v>6</v>
      </c>
      <c r="AO19" s="131">
        <v>30</v>
      </c>
      <c r="AP19" s="131">
        <v>540</v>
      </c>
      <c r="AQ19" s="133">
        <v>4</v>
      </c>
      <c r="AR19" s="133">
        <v>4</v>
      </c>
      <c r="AS19" s="133">
        <v>1</v>
      </c>
      <c r="AT19" s="133">
        <v>1</v>
      </c>
      <c r="AU19" s="133">
        <v>4</v>
      </c>
      <c r="AV19" s="133">
        <v>1</v>
      </c>
      <c r="AW19" s="133">
        <v>1</v>
      </c>
      <c r="AX19" s="133">
        <v>4</v>
      </c>
      <c r="AY19" s="133">
        <v>1</v>
      </c>
      <c r="AZ19" s="133">
        <v>4</v>
      </c>
      <c r="BA19" s="133">
        <v>3</v>
      </c>
      <c r="BB19" s="133">
        <v>1</v>
      </c>
      <c r="BC19" s="133">
        <v>1</v>
      </c>
      <c r="BD19" s="133">
        <v>2</v>
      </c>
      <c r="BE19" s="133">
        <v>4</v>
      </c>
      <c r="BF19" s="133">
        <v>4</v>
      </c>
      <c r="BG19" s="133">
        <v>1</v>
      </c>
      <c r="BH19" s="133">
        <v>1</v>
      </c>
      <c r="BI19" s="133">
        <v>4</v>
      </c>
      <c r="BJ19" s="133">
        <v>4</v>
      </c>
      <c r="BK19" s="133">
        <v>0</v>
      </c>
      <c r="BL19" s="133">
        <v>0</v>
      </c>
      <c r="BM19" s="133">
        <v>0</v>
      </c>
      <c r="BN19" s="133">
        <v>0</v>
      </c>
      <c r="BO19" s="133">
        <v>1</v>
      </c>
      <c r="BP19" s="133">
        <v>0</v>
      </c>
      <c r="BQ19" s="133">
        <v>0</v>
      </c>
      <c r="BR19" s="133">
        <v>0</v>
      </c>
      <c r="BS19" s="133">
        <v>2</v>
      </c>
      <c r="BT19" s="133">
        <v>0</v>
      </c>
      <c r="BU19" s="133">
        <v>0</v>
      </c>
      <c r="BV19" s="133">
        <v>0</v>
      </c>
      <c r="BW19" s="133">
        <v>1</v>
      </c>
      <c r="BX19" s="133">
        <v>0</v>
      </c>
      <c r="BY19" s="133">
        <v>0</v>
      </c>
      <c r="BZ19" s="133">
        <v>0</v>
      </c>
      <c r="CA19" s="133">
        <v>0</v>
      </c>
      <c r="CB19" s="133">
        <v>1</v>
      </c>
      <c r="CC19" s="133">
        <v>0</v>
      </c>
      <c r="CD19" s="133">
        <v>0</v>
      </c>
      <c r="CE19" s="133">
        <v>0</v>
      </c>
      <c r="CF19" s="133">
        <v>0</v>
      </c>
      <c r="CG19" s="133">
        <v>0</v>
      </c>
      <c r="CH19" s="133">
        <v>4</v>
      </c>
      <c r="CI19" s="133">
        <v>0</v>
      </c>
      <c r="CJ19" s="133">
        <v>0</v>
      </c>
      <c r="CK19" s="133">
        <v>0</v>
      </c>
      <c r="CL19" s="133">
        <v>1</v>
      </c>
      <c r="CM19" s="133">
        <v>1</v>
      </c>
      <c r="CN19" s="133">
        <v>0</v>
      </c>
      <c r="CO19" s="133">
        <v>0</v>
      </c>
      <c r="CP19" s="133">
        <v>2</v>
      </c>
      <c r="CQ19" s="133">
        <v>0</v>
      </c>
      <c r="CR19" s="133">
        <v>0</v>
      </c>
      <c r="CS19" s="133">
        <v>2</v>
      </c>
      <c r="CT19" s="133">
        <v>1</v>
      </c>
      <c r="CU19" s="133">
        <v>0</v>
      </c>
      <c r="CV19" s="133">
        <v>1</v>
      </c>
      <c r="CW19" s="133">
        <v>1</v>
      </c>
      <c r="CX19" s="133">
        <v>1</v>
      </c>
      <c r="CY19" s="133">
        <v>1</v>
      </c>
      <c r="CZ19" s="133">
        <v>1</v>
      </c>
      <c r="DA19" s="133">
        <v>2</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5">
        <v>0.95833333333333337</v>
      </c>
      <c r="DQ19" s="133">
        <v>10</v>
      </c>
      <c r="DR19" s="135">
        <v>0.36458333333333331</v>
      </c>
      <c r="DS19" s="133">
        <v>9</v>
      </c>
      <c r="DT19" s="131" t="s">
        <v>26</v>
      </c>
      <c r="DU19" s="131" t="s">
        <v>69</v>
      </c>
      <c r="DV19" s="131" t="s">
        <v>69</v>
      </c>
      <c r="DW19" s="131" t="s">
        <v>26</v>
      </c>
      <c r="DX19" s="131" t="s">
        <v>26</v>
      </c>
      <c r="DY19" s="131" t="s">
        <v>26</v>
      </c>
      <c r="DZ19" s="131" t="s">
        <v>26</v>
      </c>
      <c r="EA19" s="131" t="s">
        <v>26</v>
      </c>
      <c r="EB19" s="131" t="s">
        <v>26</v>
      </c>
      <c r="EC19" s="131" t="s">
        <v>2480</v>
      </c>
      <c r="ED19" s="131" t="s">
        <v>26</v>
      </c>
      <c r="EE19" s="131" t="s">
        <v>26</v>
      </c>
      <c r="EF19" s="131" t="s">
        <v>66</v>
      </c>
      <c r="EG19" s="131" t="s">
        <v>23</v>
      </c>
      <c r="EH19" s="133">
        <v>25</v>
      </c>
      <c r="EI19" s="131" t="s">
        <v>9</v>
      </c>
      <c r="EJ19" s="131" t="s">
        <v>7</v>
      </c>
      <c r="EK19" s="131"/>
      <c r="EL19" s="131" t="s">
        <v>22</v>
      </c>
      <c r="EM19" s="131" t="s">
        <v>96</v>
      </c>
      <c r="EN19" s="133">
        <v>4</v>
      </c>
      <c r="EO19" s="133">
        <v>4</v>
      </c>
      <c r="EP19" s="133">
        <v>5</v>
      </c>
      <c r="EQ19" s="133">
        <v>1</v>
      </c>
      <c r="ER19" s="131" t="s">
        <v>19</v>
      </c>
      <c r="ES19" s="131" t="s">
        <v>18</v>
      </c>
      <c r="ET19" s="131" t="s">
        <v>20</v>
      </c>
      <c r="EU19" s="131" t="s">
        <v>20</v>
      </c>
      <c r="EV19" s="131" t="s">
        <v>20</v>
      </c>
      <c r="EW19" s="133">
        <v>3</v>
      </c>
      <c r="EX19" s="133">
        <v>3</v>
      </c>
      <c r="EY19" s="133">
        <v>4</v>
      </c>
      <c r="EZ19" s="133">
        <v>5</v>
      </c>
      <c r="FA19" s="131"/>
      <c r="FB19" s="131" t="s">
        <v>14</v>
      </c>
      <c r="FC19" s="131" t="s">
        <v>7</v>
      </c>
      <c r="FD19" s="131" t="s">
        <v>14</v>
      </c>
      <c r="FE19" s="131" t="s">
        <v>14</v>
      </c>
      <c r="FF19" s="131" t="s">
        <v>7</v>
      </c>
      <c r="FG19" s="131" t="s">
        <v>7</v>
      </c>
      <c r="FH19" s="131" t="s">
        <v>7</v>
      </c>
      <c r="FI19" s="131" t="s">
        <v>232</v>
      </c>
      <c r="FJ19" s="131" t="s">
        <v>92</v>
      </c>
      <c r="FK19" s="131"/>
      <c r="FL19" s="131"/>
      <c r="FM19" s="131"/>
      <c r="FN19" s="131" t="s">
        <v>1990</v>
      </c>
      <c r="FO19" s="131" t="s">
        <v>7</v>
      </c>
      <c r="FP19" s="131" t="s">
        <v>7</v>
      </c>
      <c r="FQ19" s="131" t="s">
        <v>9</v>
      </c>
      <c r="FR19" s="131"/>
      <c r="FS19" s="131" t="s">
        <v>7</v>
      </c>
      <c r="FT19" s="131" t="s">
        <v>9</v>
      </c>
      <c r="FU19" s="131" t="s">
        <v>2481</v>
      </c>
      <c r="FV19" s="131" t="s">
        <v>9</v>
      </c>
      <c r="FW19" s="131" t="s">
        <v>7</v>
      </c>
      <c r="FX19" s="131" t="s">
        <v>90</v>
      </c>
      <c r="FY19" s="131"/>
      <c r="FZ19" s="131"/>
      <c r="GA19" s="131"/>
      <c r="GB19" s="131"/>
      <c r="GC19" s="131"/>
      <c r="GD19" s="133">
        <v>9</v>
      </c>
      <c r="GE19" s="131"/>
      <c r="GF19" s="131"/>
      <c r="GG19" s="131" t="s">
        <v>5</v>
      </c>
      <c r="GH19" s="131"/>
      <c r="GI19" s="131"/>
      <c r="GJ19" s="131"/>
      <c r="GK19" s="131"/>
      <c r="GL19" s="131"/>
      <c r="GM19" s="131"/>
      <c r="GN19" s="131"/>
      <c r="GO19" s="131"/>
      <c r="GP19" s="131"/>
      <c r="GQ19" s="131"/>
      <c r="GR19" s="131"/>
      <c r="GS19" s="131"/>
      <c r="GT19" s="131"/>
      <c r="GU19" s="131"/>
      <c r="GV19" s="131"/>
      <c r="GW19" s="131" t="s">
        <v>54</v>
      </c>
      <c r="GX19" s="131"/>
      <c r="GY19" s="131"/>
      <c r="GZ19" s="131"/>
      <c r="HA19" s="131"/>
      <c r="HB19" s="131"/>
      <c r="HC19" s="131"/>
      <c r="HD19" s="131"/>
      <c r="HE19" s="131" t="s">
        <v>158</v>
      </c>
      <c r="HF19" s="131"/>
      <c r="HG19" s="131"/>
      <c r="HH19" s="131"/>
      <c r="HI19" s="131" t="s">
        <v>229</v>
      </c>
      <c r="HJ19" s="131"/>
      <c r="HK19" s="131" t="s">
        <v>279</v>
      </c>
      <c r="HL19" s="131" t="s">
        <v>278</v>
      </c>
      <c r="HM19">
        <f t="shared" si="0"/>
        <v>20</v>
      </c>
      <c r="HN19">
        <f t="shared" si="1"/>
        <v>1</v>
      </c>
      <c r="HO19">
        <f t="shared" si="2"/>
        <v>12</v>
      </c>
      <c r="HP19" s="1">
        <f t="shared" si="3"/>
        <v>1</v>
      </c>
      <c r="HQ19" s="1">
        <f t="shared" si="4"/>
        <v>0</v>
      </c>
      <c r="HR19" s="1">
        <f t="shared" si="5"/>
        <v>0</v>
      </c>
      <c r="HS19" s="1">
        <f t="shared" si="6"/>
        <v>2</v>
      </c>
      <c r="HT19" s="1">
        <f t="shared" si="7"/>
        <v>22</v>
      </c>
      <c r="HU19" s="1">
        <f t="shared" si="8"/>
        <v>810</v>
      </c>
      <c r="HV19">
        <v>0</v>
      </c>
      <c r="HW19">
        <v>0</v>
      </c>
      <c r="HX19">
        <v>0</v>
      </c>
      <c r="HY19">
        <v>0</v>
      </c>
      <c r="HZ19">
        <v>1</v>
      </c>
      <c r="IA19">
        <v>0</v>
      </c>
      <c r="IB19">
        <v>0</v>
      </c>
      <c r="IC19">
        <v>1</v>
      </c>
    </row>
    <row r="20" spans="1:237" ht="15" thickBot="1" x14ac:dyDescent="0.4">
      <c r="A20" s="132">
        <v>44250.457337962966</v>
      </c>
      <c r="B20" s="131" t="s">
        <v>2603</v>
      </c>
      <c r="C20" s="2"/>
      <c r="D20" s="131"/>
      <c r="E20" s="131" t="s">
        <v>2147</v>
      </c>
      <c r="F20" s="131" t="s">
        <v>2492</v>
      </c>
      <c r="G20" s="131" t="s">
        <v>2147</v>
      </c>
      <c r="H20" s="131" t="s">
        <v>2146</v>
      </c>
      <c r="I20" s="131" t="s">
        <v>9</v>
      </c>
      <c r="J20" s="131" t="s">
        <v>7</v>
      </c>
      <c r="K20" s="131"/>
      <c r="L20" s="131" t="s">
        <v>9</v>
      </c>
      <c r="M20" s="131" t="s">
        <v>351</v>
      </c>
      <c r="N20" s="131" t="s">
        <v>7</v>
      </c>
      <c r="O20" s="131"/>
      <c r="P20" s="131"/>
      <c r="Q20" s="131" t="s">
        <v>20</v>
      </c>
      <c r="R20" s="131" t="s">
        <v>40</v>
      </c>
      <c r="S20" s="133">
        <v>1</v>
      </c>
      <c r="T20" s="131" t="s">
        <v>20</v>
      </c>
      <c r="U20" s="133">
        <v>1</v>
      </c>
      <c r="V20" s="131" t="s">
        <v>194</v>
      </c>
      <c r="W20" s="131" t="s">
        <v>20</v>
      </c>
      <c r="X20" s="131" t="s">
        <v>20</v>
      </c>
      <c r="Y20" s="131" t="s">
        <v>20</v>
      </c>
      <c r="Z20" s="131" t="s">
        <v>133</v>
      </c>
      <c r="AA20" s="131" t="s">
        <v>9</v>
      </c>
      <c r="AB20" s="131"/>
      <c r="AC20" s="131" t="s">
        <v>7</v>
      </c>
      <c r="AD20" s="131"/>
      <c r="AE20" s="131" t="s">
        <v>7</v>
      </c>
      <c r="AF20" s="131" t="s">
        <v>20</v>
      </c>
      <c r="AG20" s="131"/>
      <c r="AH20" s="131" t="s">
        <v>9</v>
      </c>
      <c r="AI20" s="131"/>
      <c r="AJ20" s="133">
        <v>2</v>
      </c>
      <c r="AK20" s="131">
        <v>60</v>
      </c>
      <c r="AL20" s="133">
        <v>5</v>
      </c>
      <c r="AM20" s="131">
        <v>60</v>
      </c>
      <c r="AN20" s="133">
        <v>7</v>
      </c>
      <c r="AO20" s="131">
        <v>60</v>
      </c>
      <c r="AP20" s="131">
        <v>600</v>
      </c>
      <c r="AQ20" s="133">
        <v>3</v>
      </c>
      <c r="AR20" s="133">
        <v>2</v>
      </c>
      <c r="AS20" s="133">
        <v>2</v>
      </c>
      <c r="AT20" s="133">
        <v>1</v>
      </c>
      <c r="AU20" s="133">
        <v>2</v>
      </c>
      <c r="AV20" s="133">
        <v>1</v>
      </c>
      <c r="AW20" s="133">
        <v>2</v>
      </c>
      <c r="AX20" s="133">
        <v>3</v>
      </c>
      <c r="AY20" s="133">
        <v>1</v>
      </c>
      <c r="AZ20" s="133">
        <v>3</v>
      </c>
      <c r="BA20" s="133">
        <v>3</v>
      </c>
      <c r="BB20" s="133">
        <v>1</v>
      </c>
      <c r="BC20" s="133">
        <v>2</v>
      </c>
      <c r="BD20" s="133">
        <v>2</v>
      </c>
      <c r="BE20" s="133">
        <v>3</v>
      </c>
      <c r="BF20" s="133">
        <v>3</v>
      </c>
      <c r="BG20" s="133">
        <v>1</v>
      </c>
      <c r="BH20" s="133">
        <v>2</v>
      </c>
      <c r="BI20" s="133">
        <v>3</v>
      </c>
      <c r="BJ20" s="133">
        <v>3</v>
      </c>
      <c r="BK20" s="133">
        <v>1</v>
      </c>
      <c r="BL20" s="133">
        <v>1</v>
      </c>
      <c r="BM20" s="133">
        <v>1</v>
      </c>
      <c r="BN20" s="133">
        <v>0</v>
      </c>
      <c r="BO20" s="133">
        <v>3</v>
      </c>
      <c r="BP20" s="133">
        <v>1</v>
      </c>
      <c r="BQ20" s="133">
        <v>1</v>
      </c>
      <c r="BR20" s="133">
        <v>0</v>
      </c>
      <c r="BS20" s="133">
        <v>3</v>
      </c>
      <c r="BT20" s="133">
        <v>2</v>
      </c>
      <c r="BU20" s="133">
        <v>1</v>
      </c>
      <c r="BV20" s="133">
        <v>1</v>
      </c>
      <c r="BW20" s="133">
        <v>3</v>
      </c>
      <c r="BX20" s="133">
        <v>0</v>
      </c>
      <c r="BY20" s="133">
        <v>1</v>
      </c>
      <c r="BZ20" s="133">
        <v>1</v>
      </c>
      <c r="CA20" s="133">
        <v>1</v>
      </c>
      <c r="CB20" s="133">
        <v>1</v>
      </c>
      <c r="CC20" s="133">
        <v>1</v>
      </c>
      <c r="CD20" s="133">
        <v>1</v>
      </c>
      <c r="CE20" s="133">
        <v>0</v>
      </c>
      <c r="CF20" s="133">
        <v>1</v>
      </c>
      <c r="CG20" s="133">
        <v>0</v>
      </c>
      <c r="CH20" s="133">
        <v>3</v>
      </c>
      <c r="CI20" s="133">
        <v>2</v>
      </c>
      <c r="CJ20" s="133">
        <v>1</v>
      </c>
      <c r="CK20" s="133">
        <v>1</v>
      </c>
      <c r="CL20" s="133">
        <v>1</v>
      </c>
      <c r="CM20" s="133">
        <v>1</v>
      </c>
      <c r="CN20" s="133">
        <v>2</v>
      </c>
      <c r="CO20" s="133">
        <v>0</v>
      </c>
      <c r="CP20" s="133">
        <v>3</v>
      </c>
      <c r="CQ20" s="133">
        <v>1</v>
      </c>
      <c r="CR20" s="133">
        <v>1</v>
      </c>
      <c r="CS20" s="133">
        <v>3</v>
      </c>
      <c r="CT20" s="133">
        <v>2</v>
      </c>
      <c r="CU20" s="133">
        <v>1</v>
      </c>
      <c r="CV20" s="133">
        <v>2</v>
      </c>
      <c r="CW20" s="133">
        <v>1</v>
      </c>
      <c r="CX20" s="133">
        <v>1</v>
      </c>
      <c r="CY20" s="133">
        <v>1</v>
      </c>
      <c r="CZ20" s="133">
        <v>1</v>
      </c>
      <c r="DA20" s="133">
        <v>2</v>
      </c>
      <c r="DB20" s="133">
        <v>1</v>
      </c>
      <c r="DC20" s="133">
        <v>2</v>
      </c>
      <c r="DD20" s="133">
        <v>1</v>
      </c>
      <c r="DE20" s="133">
        <v>1</v>
      </c>
      <c r="DF20" s="133">
        <v>1</v>
      </c>
      <c r="DG20" s="133">
        <v>1</v>
      </c>
      <c r="DH20" s="133">
        <v>2</v>
      </c>
      <c r="DI20" s="133">
        <v>1</v>
      </c>
      <c r="DJ20" s="133">
        <v>2</v>
      </c>
      <c r="DK20" s="133">
        <v>2</v>
      </c>
      <c r="DL20" s="133">
        <v>1</v>
      </c>
      <c r="DM20" s="133">
        <v>1</v>
      </c>
      <c r="DN20" s="133">
        <v>2</v>
      </c>
      <c r="DO20" s="133">
        <v>1</v>
      </c>
      <c r="DP20" s="131" t="s">
        <v>2493</v>
      </c>
      <c r="DQ20" s="131" t="s">
        <v>2494</v>
      </c>
      <c r="DR20" s="131" t="s">
        <v>2495</v>
      </c>
      <c r="DS20" s="133">
        <v>7</v>
      </c>
      <c r="DT20" s="131" t="s">
        <v>26</v>
      </c>
      <c r="DU20" s="131" t="s">
        <v>69</v>
      </c>
      <c r="DV20" s="131" t="s">
        <v>26</v>
      </c>
      <c r="DW20" s="131" t="s">
        <v>26</v>
      </c>
      <c r="DX20" s="131" t="s">
        <v>26</v>
      </c>
      <c r="DY20" s="131" t="s">
        <v>26</v>
      </c>
      <c r="DZ20" s="131" t="s">
        <v>26</v>
      </c>
      <c r="EA20" s="131" t="s">
        <v>26</v>
      </c>
      <c r="EB20" s="131" t="s">
        <v>26</v>
      </c>
      <c r="EC20" s="131" t="s">
        <v>102</v>
      </c>
      <c r="ED20" s="131" t="s">
        <v>26</v>
      </c>
      <c r="EE20" s="131" t="s">
        <v>26</v>
      </c>
      <c r="EF20" s="131" t="s">
        <v>66</v>
      </c>
      <c r="EG20" s="131" t="s">
        <v>100</v>
      </c>
      <c r="EH20" s="133">
        <v>600</v>
      </c>
      <c r="EI20" s="131" t="s">
        <v>7</v>
      </c>
      <c r="EJ20" s="131" t="s">
        <v>9</v>
      </c>
      <c r="EK20" s="131"/>
      <c r="EL20" s="131" t="s">
        <v>21</v>
      </c>
      <c r="EM20" s="131" t="s">
        <v>96</v>
      </c>
      <c r="EN20" s="133">
        <v>4</v>
      </c>
      <c r="EO20" s="133">
        <v>1</v>
      </c>
      <c r="EP20" s="133">
        <v>3</v>
      </c>
      <c r="EQ20" s="133">
        <v>2</v>
      </c>
      <c r="ER20" s="131" t="s">
        <v>1346</v>
      </c>
      <c r="ES20" s="131" t="s">
        <v>20</v>
      </c>
      <c r="ET20" s="131" t="s">
        <v>19</v>
      </c>
      <c r="EU20" s="131" t="s">
        <v>16</v>
      </c>
      <c r="EV20" s="131" t="s">
        <v>18</v>
      </c>
      <c r="EW20" s="133">
        <v>2</v>
      </c>
      <c r="EX20" s="133">
        <v>1</v>
      </c>
      <c r="EY20" s="133">
        <v>1</v>
      </c>
      <c r="EZ20" s="133">
        <v>4</v>
      </c>
      <c r="FA20" s="131"/>
      <c r="FB20" s="131" t="s">
        <v>14</v>
      </c>
      <c r="FC20" s="131" t="s">
        <v>9</v>
      </c>
      <c r="FD20" s="131" t="s">
        <v>94</v>
      </c>
      <c r="FE20" s="131" t="s">
        <v>94</v>
      </c>
      <c r="FF20" s="131" t="s">
        <v>7</v>
      </c>
      <c r="FG20" s="131" t="s">
        <v>7</v>
      </c>
      <c r="FH20" s="131" t="s">
        <v>9</v>
      </c>
      <c r="FI20" s="131" t="s">
        <v>12</v>
      </c>
      <c r="FJ20" s="131" t="s">
        <v>57</v>
      </c>
      <c r="FK20" s="131" t="s">
        <v>7</v>
      </c>
      <c r="FL20" s="131" t="s">
        <v>9</v>
      </c>
      <c r="FM20" s="133">
        <v>5</v>
      </c>
      <c r="FN20" s="131" t="s">
        <v>842</v>
      </c>
      <c r="FO20" s="131" t="s">
        <v>9</v>
      </c>
      <c r="FP20" s="131" t="s">
        <v>7</v>
      </c>
      <c r="FQ20" s="131" t="s">
        <v>9</v>
      </c>
      <c r="FR20" s="131" t="s">
        <v>829</v>
      </c>
      <c r="FS20" s="131" t="s">
        <v>9</v>
      </c>
      <c r="FT20" s="131" t="s">
        <v>7</v>
      </c>
      <c r="FU20" s="131"/>
      <c r="FV20" s="131" t="s">
        <v>7</v>
      </c>
      <c r="FW20" s="131" t="s">
        <v>7</v>
      </c>
      <c r="FX20" s="131" t="s">
        <v>121</v>
      </c>
      <c r="FY20" s="133">
        <v>8</v>
      </c>
      <c r="FZ20" s="131"/>
      <c r="GA20" s="131"/>
      <c r="GB20" s="131"/>
      <c r="GC20" s="131"/>
      <c r="GD20" s="131"/>
      <c r="GE20" s="131"/>
      <c r="GF20" s="131"/>
      <c r="GG20" s="131" t="s">
        <v>5</v>
      </c>
      <c r="GH20" s="131"/>
      <c r="GI20" s="131"/>
      <c r="GJ20" s="131"/>
      <c r="GK20" s="131"/>
      <c r="GL20" s="131"/>
      <c r="GM20" s="131"/>
      <c r="GN20" s="131"/>
      <c r="GO20" s="131"/>
      <c r="GP20" s="131"/>
      <c r="GQ20" s="131"/>
      <c r="GR20" s="131"/>
      <c r="GS20" s="131"/>
      <c r="GT20" s="131"/>
      <c r="GU20" s="131"/>
      <c r="GV20" s="131"/>
      <c r="GW20" s="131" t="s">
        <v>54</v>
      </c>
      <c r="GX20" s="131"/>
      <c r="GY20" s="131"/>
      <c r="GZ20" s="131"/>
      <c r="HA20" s="131"/>
      <c r="HB20" s="131"/>
      <c r="HC20" s="131"/>
      <c r="HD20" s="131"/>
      <c r="HE20" s="131" t="s">
        <v>158</v>
      </c>
      <c r="HF20" s="131" t="s">
        <v>1</v>
      </c>
      <c r="HG20" s="131" t="s">
        <v>1</v>
      </c>
      <c r="HH20" s="131"/>
      <c r="HI20" s="131" t="s">
        <v>1</v>
      </c>
      <c r="HJ20" s="131"/>
      <c r="HK20" s="131"/>
      <c r="HL20" s="131"/>
      <c r="HM20">
        <f t="shared" si="0"/>
        <v>25</v>
      </c>
      <c r="HN20">
        <f t="shared" si="1"/>
        <v>7</v>
      </c>
      <c r="HO20">
        <f t="shared" si="2"/>
        <v>18</v>
      </c>
      <c r="HP20" s="1">
        <f t="shared" si="3"/>
        <v>4</v>
      </c>
      <c r="HQ20" s="1">
        <f t="shared" si="4"/>
        <v>7</v>
      </c>
      <c r="HR20" s="1">
        <f t="shared" si="5"/>
        <v>6</v>
      </c>
      <c r="HS20" s="1">
        <f t="shared" si="6"/>
        <v>5</v>
      </c>
      <c r="HT20" s="1">
        <f t="shared" si="7"/>
        <v>37</v>
      </c>
      <c r="HU20" s="1">
        <f t="shared" si="8"/>
        <v>3210</v>
      </c>
      <c r="HV20">
        <v>1</v>
      </c>
      <c r="HW20">
        <v>0</v>
      </c>
      <c r="HX20">
        <v>1</v>
      </c>
      <c r="HY20">
        <v>0</v>
      </c>
      <c r="HZ20">
        <v>1</v>
      </c>
      <c r="IA20">
        <v>0</v>
      </c>
      <c r="IB20">
        <v>0</v>
      </c>
      <c r="IC20">
        <v>3</v>
      </c>
    </row>
    <row r="21" spans="1:237" ht="15" thickBot="1" x14ac:dyDescent="0.4">
      <c r="A21" s="132">
        <v>44256.648935185185</v>
      </c>
      <c r="B21" s="131" t="s">
        <v>2606</v>
      </c>
      <c r="C21" s="2"/>
      <c r="D21" s="131"/>
      <c r="E21" s="131" t="s">
        <v>1831</v>
      </c>
      <c r="F21" s="131" t="s">
        <v>1824</v>
      </c>
      <c r="G21" s="131" t="s">
        <v>1831</v>
      </c>
      <c r="H21" s="131" t="s">
        <v>1824</v>
      </c>
      <c r="I21" s="131" t="s">
        <v>9</v>
      </c>
      <c r="J21" s="131" t="s">
        <v>7</v>
      </c>
      <c r="K21" s="131"/>
      <c r="L21" s="131" t="s">
        <v>7</v>
      </c>
      <c r="M21" s="131"/>
      <c r="N21" s="131" t="s">
        <v>7</v>
      </c>
      <c r="O21" s="131"/>
      <c r="P21" s="131"/>
      <c r="Q21" s="131" t="s">
        <v>20</v>
      </c>
      <c r="R21" s="131" t="s">
        <v>40</v>
      </c>
      <c r="S21" s="131" t="s">
        <v>20</v>
      </c>
      <c r="T21" s="131" t="s">
        <v>20</v>
      </c>
      <c r="U21" s="131" t="s">
        <v>20</v>
      </c>
      <c r="V21" s="131" t="s">
        <v>80</v>
      </c>
      <c r="W21" s="131" t="s">
        <v>20</v>
      </c>
      <c r="X21" s="133">
        <v>1</v>
      </c>
      <c r="Y21" s="131" t="s">
        <v>20</v>
      </c>
      <c r="Z21" s="131" t="s">
        <v>38</v>
      </c>
      <c r="AA21" s="131" t="s">
        <v>7</v>
      </c>
      <c r="AB21" s="131"/>
      <c r="AC21" s="131" t="s">
        <v>9</v>
      </c>
      <c r="AD21" s="131" t="s">
        <v>2511</v>
      </c>
      <c r="AE21" s="131" t="s">
        <v>9</v>
      </c>
      <c r="AF21" s="131" t="s">
        <v>112</v>
      </c>
      <c r="AG21" s="131" t="s">
        <v>2512</v>
      </c>
      <c r="AH21" s="131" t="s">
        <v>9</v>
      </c>
      <c r="AI21" s="131" t="s">
        <v>2513</v>
      </c>
      <c r="AJ21" s="133">
        <v>0</v>
      </c>
      <c r="AK21" s="133">
        <v>0</v>
      </c>
      <c r="AL21" s="133">
        <v>0</v>
      </c>
      <c r="AM21" s="133">
        <v>0</v>
      </c>
      <c r="AN21" s="133">
        <v>3</v>
      </c>
      <c r="AO21" s="131">
        <v>45</v>
      </c>
      <c r="AP21" s="131">
        <v>480</v>
      </c>
      <c r="AQ21" s="133">
        <v>2</v>
      </c>
      <c r="AR21" s="133">
        <v>2</v>
      </c>
      <c r="AS21" s="133">
        <v>2</v>
      </c>
      <c r="AT21" s="133">
        <v>3</v>
      </c>
      <c r="AU21" s="133">
        <v>3</v>
      </c>
      <c r="AV21" s="133">
        <v>3</v>
      </c>
      <c r="AW21" s="133">
        <v>2</v>
      </c>
      <c r="AX21" s="133">
        <v>3</v>
      </c>
      <c r="AY21" s="133">
        <v>4</v>
      </c>
      <c r="AZ21" s="133">
        <v>2</v>
      </c>
      <c r="BA21" s="133">
        <v>2</v>
      </c>
      <c r="BB21" s="133">
        <v>3</v>
      </c>
      <c r="BC21" s="133">
        <v>3</v>
      </c>
      <c r="BD21" s="133">
        <v>2</v>
      </c>
      <c r="BE21" s="133">
        <v>3</v>
      </c>
      <c r="BF21" s="133">
        <v>2</v>
      </c>
      <c r="BG21" s="133">
        <v>3</v>
      </c>
      <c r="BH21" s="133">
        <v>3</v>
      </c>
      <c r="BI21" s="133">
        <v>2</v>
      </c>
      <c r="BJ21" s="133">
        <v>1</v>
      </c>
      <c r="BK21" s="133">
        <v>2</v>
      </c>
      <c r="BL21" s="133">
        <v>1</v>
      </c>
      <c r="BM21" s="133">
        <v>1</v>
      </c>
      <c r="BN21" s="133">
        <v>1</v>
      </c>
      <c r="BO21" s="133">
        <v>2</v>
      </c>
      <c r="BP21" s="133">
        <v>0</v>
      </c>
      <c r="BQ21" s="133">
        <v>1</v>
      </c>
      <c r="BR21" s="133">
        <v>1</v>
      </c>
      <c r="BS21" s="133">
        <v>2</v>
      </c>
      <c r="BT21" s="133">
        <v>1</v>
      </c>
      <c r="BU21" s="133">
        <v>1</v>
      </c>
      <c r="BV21" s="133">
        <v>1</v>
      </c>
      <c r="BW21" s="133">
        <v>2</v>
      </c>
      <c r="BX21" s="133">
        <v>0</v>
      </c>
      <c r="BY21" s="133">
        <v>1</v>
      </c>
      <c r="BZ21" s="133">
        <v>1</v>
      </c>
      <c r="CA21" s="133">
        <v>1</v>
      </c>
      <c r="CB21" s="133">
        <v>1</v>
      </c>
      <c r="CC21" s="133">
        <v>1</v>
      </c>
      <c r="CD21" s="133">
        <v>2</v>
      </c>
      <c r="CE21" s="133">
        <v>1</v>
      </c>
      <c r="CF21" s="133">
        <v>0</v>
      </c>
      <c r="CG21" s="133">
        <v>0</v>
      </c>
      <c r="CH21" s="133">
        <v>2</v>
      </c>
      <c r="CI21" s="133">
        <v>0</v>
      </c>
      <c r="CJ21" s="133">
        <v>1</v>
      </c>
      <c r="CK21" s="133">
        <v>1</v>
      </c>
      <c r="CL21" s="133">
        <v>0</v>
      </c>
      <c r="CM21" s="133">
        <v>1</v>
      </c>
      <c r="CN21" s="133">
        <v>0</v>
      </c>
      <c r="CO21" s="133">
        <v>0</v>
      </c>
      <c r="CP21" s="133">
        <v>2</v>
      </c>
      <c r="CQ21" s="133">
        <v>0</v>
      </c>
      <c r="CR21" s="133">
        <v>0</v>
      </c>
      <c r="CS21" s="133">
        <v>1</v>
      </c>
      <c r="CT21" s="133">
        <v>1</v>
      </c>
      <c r="CU21" s="133">
        <v>1</v>
      </c>
      <c r="CV21" s="133">
        <v>3</v>
      </c>
      <c r="CW21" s="133">
        <v>3</v>
      </c>
      <c r="CX21" s="133">
        <v>2</v>
      </c>
      <c r="CY21" s="133">
        <v>2</v>
      </c>
      <c r="CZ21" s="133">
        <v>2</v>
      </c>
      <c r="DA21" s="133">
        <v>1</v>
      </c>
      <c r="DB21" s="133">
        <v>1</v>
      </c>
      <c r="DC21" s="133">
        <v>1</v>
      </c>
      <c r="DD21" s="133">
        <v>1</v>
      </c>
      <c r="DE21" s="133">
        <v>2</v>
      </c>
      <c r="DF21" s="133">
        <v>1</v>
      </c>
      <c r="DG21" s="133">
        <v>2</v>
      </c>
      <c r="DH21" s="133">
        <v>1</v>
      </c>
      <c r="DI21" s="133">
        <v>1</v>
      </c>
      <c r="DJ21" s="133">
        <v>2</v>
      </c>
      <c r="DK21" s="133">
        <v>1</v>
      </c>
      <c r="DL21" s="133">
        <v>1</v>
      </c>
      <c r="DM21" s="133">
        <v>1</v>
      </c>
      <c r="DN21" s="133">
        <v>1</v>
      </c>
      <c r="DO21" s="133">
        <v>1</v>
      </c>
      <c r="DP21" s="131" t="s">
        <v>733</v>
      </c>
      <c r="DQ21" s="133">
        <v>3</v>
      </c>
      <c r="DR21" s="131" t="s">
        <v>1893</v>
      </c>
      <c r="DS21" s="133">
        <v>7</v>
      </c>
      <c r="DT21" s="131" t="s">
        <v>26</v>
      </c>
      <c r="DU21" s="131" t="s">
        <v>26</v>
      </c>
      <c r="DV21" s="131" t="s">
        <v>69</v>
      </c>
      <c r="DW21" s="131" t="s">
        <v>26</v>
      </c>
      <c r="DX21" s="131" t="s">
        <v>26</v>
      </c>
      <c r="DY21" s="131" t="s">
        <v>26</v>
      </c>
      <c r="DZ21" s="131" t="s">
        <v>26</v>
      </c>
      <c r="EA21" s="131" t="s">
        <v>26</v>
      </c>
      <c r="EB21" s="131" t="s">
        <v>26</v>
      </c>
      <c r="EC21" s="131" t="s">
        <v>7</v>
      </c>
      <c r="ED21" s="131" t="s">
        <v>26</v>
      </c>
      <c r="EE21" s="131" t="s">
        <v>26</v>
      </c>
      <c r="EF21" s="131" t="s">
        <v>24</v>
      </c>
      <c r="EG21" s="131" t="s">
        <v>23</v>
      </c>
      <c r="EH21" s="133">
        <v>45</v>
      </c>
      <c r="EI21" s="131" t="s">
        <v>9</v>
      </c>
      <c r="EJ21" s="131" t="s">
        <v>7</v>
      </c>
      <c r="EK21" s="131"/>
      <c r="EL21" s="131" t="s">
        <v>60</v>
      </c>
      <c r="EM21" s="131" t="s">
        <v>96</v>
      </c>
      <c r="EN21" s="133">
        <v>5</v>
      </c>
      <c r="EO21" s="133">
        <v>3</v>
      </c>
      <c r="EP21" s="133">
        <v>2</v>
      </c>
      <c r="EQ21" s="133">
        <v>1</v>
      </c>
      <c r="ER21" s="131" t="s">
        <v>16</v>
      </c>
      <c r="ES21" s="131" t="s">
        <v>19</v>
      </c>
      <c r="ET21" s="131" t="s">
        <v>18</v>
      </c>
      <c r="EU21" s="131" t="s">
        <v>1346</v>
      </c>
      <c r="EV21" s="131" t="s">
        <v>20</v>
      </c>
      <c r="EW21" s="133">
        <v>2</v>
      </c>
      <c r="EX21" s="133">
        <v>3</v>
      </c>
      <c r="EY21" s="133">
        <v>3</v>
      </c>
      <c r="EZ21" s="133">
        <v>5</v>
      </c>
      <c r="FA21" s="131"/>
      <c r="FB21" s="131" t="s">
        <v>14</v>
      </c>
      <c r="FC21" s="131" t="s">
        <v>7</v>
      </c>
      <c r="FD21" s="131" t="s">
        <v>14</v>
      </c>
      <c r="FE21" s="131" t="s">
        <v>94</v>
      </c>
      <c r="FF21" s="131" t="s">
        <v>7</v>
      </c>
      <c r="FG21" s="131" t="s">
        <v>7</v>
      </c>
      <c r="FH21" s="131" t="s">
        <v>7</v>
      </c>
      <c r="FI21" s="131" t="s">
        <v>12</v>
      </c>
      <c r="FJ21" s="131" t="s">
        <v>11</v>
      </c>
      <c r="FK21" s="131" t="s">
        <v>7</v>
      </c>
      <c r="FL21" s="131" t="s">
        <v>7</v>
      </c>
      <c r="FM21" s="131"/>
      <c r="FN21" s="131" t="s">
        <v>2386</v>
      </c>
      <c r="FO21" s="131" t="s">
        <v>7</v>
      </c>
      <c r="FP21" s="131" t="s">
        <v>9</v>
      </c>
      <c r="FQ21" s="131" t="s">
        <v>9</v>
      </c>
      <c r="FR21" s="131" t="s">
        <v>8</v>
      </c>
      <c r="FS21" s="131" t="s">
        <v>7</v>
      </c>
      <c r="FT21" s="131" t="s">
        <v>7</v>
      </c>
      <c r="FU21" s="131"/>
      <c r="FV21" s="131"/>
      <c r="FW21" s="131"/>
      <c r="FX21" s="131" t="s">
        <v>90</v>
      </c>
      <c r="FY21" s="131"/>
      <c r="FZ21" s="131"/>
      <c r="GA21" s="131"/>
      <c r="GB21" s="131"/>
      <c r="GC21" s="131"/>
      <c r="GD21" s="133">
        <v>9</v>
      </c>
      <c r="GE21" s="131"/>
      <c r="GF21" s="131"/>
      <c r="GG21" s="131" t="s">
        <v>5</v>
      </c>
      <c r="GH21" s="131"/>
      <c r="GI21" s="131"/>
      <c r="GJ21" s="131"/>
      <c r="GK21" s="131"/>
      <c r="GL21" s="131"/>
      <c r="GM21" s="131"/>
      <c r="GN21" s="131"/>
      <c r="GO21" s="131"/>
      <c r="GP21" s="131"/>
      <c r="GQ21" s="131"/>
      <c r="GR21" s="131"/>
      <c r="GS21" s="131"/>
      <c r="GT21" s="131"/>
      <c r="GU21" s="131"/>
      <c r="GV21" s="131"/>
      <c r="GW21" s="131" t="s">
        <v>54</v>
      </c>
      <c r="GX21" s="131"/>
      <c r="GY21" s="131"/>
      <c r="GZ21" s="131"/>
      <c r="HA21" s="131" t="s">
        <v>141</v>
      </c>
      <c r="HB21" s="131"/>
      <c r="HC21" s="131" t="s">
        <v>293</v>
      </c>
      <c r="HD21" s="131" t="s">
        <v>1</v>
      </c>
      <c r="HE21" s="131" t="s">
        <v>1</v>
      </c>
      <c r="HF21" s="131"/>
      <c r="HG21" s="131"/>
      <c r="HH21" s="131"/>
      <c r="HI21" s="131"/>
      <c r="HJ21" s="131"/>
      <c r="HK21" s="131"/>
      <c r="HL21" s="131"/>
      <c r="HM21">
        <f t="shared" si="0"/>
        <v>27</v>
      </c>
      <c r="HN21">
        <f t="shared" si="1"/>
        <v>2</v>
      </c>
      <c r="HO21">
        <f t="shared" si="2"/>
        <v>11</v>
      </c>
      <c r="HP21" s="1">
        <f t="shared" si="3"/>
        <v>5</v>
      </c>
      <c r="HQ21" s="1">
        <f t="shared" si="4"/>
        <v>6</v>
      </c>
      <c r="HR21" s="1">
        <f t="shared" si="5"/>
        <v>5</v>
      </c>
      <c r="HS21" s="1">
        <f t="shared" si="6"/>
        <v>5</v>
      </c>
      <c r="HT21" s="1">
        <f t="shared" si="7"/>
        <v>56</v>
      </c>
      <c r="HU21" s="1">
        <f t="shared" si="8"/>
        <v>337.5</v>
      </c>
      <c r="HV21">
        <v>0</v>
      </c>
      <c r="HW21">
        <v>0</v>
      </c>
      <c r="HX21">
        <v>1</v>
      </c>
      <c r="HY21">
        <v>0</v>
      </c>
      <c r="HZ21">
        <v>1</v>
      </c>
      <c r="IA21">
        <v>0</v>
      </c>
      <c r="IB21">
        <v>1</v>
      </c>
      <c r="IC21">
        <v>3</v>
      </c>
    </row>
    <row r="22" spans="1:237" ht="15" thickBot="1" x14ac:dyDescent="0.4">
      <c r="A22" s="132">
        <v>44249.449803240743</v>
      </c>
      <c r="B22" s="131" t="s">
        <v>2612</v>
      </c>
      <c r="C22" s="2"/>
      <c r="D22" s="131"/>
      <c r="E22" s="131" t="s">
        <v>1831</v>
      </c>
      <c r="F22" s="131" t="s">
        <v>1824</v>
      </c>
      <c r="G22" s="131" t="s">
        <v>1831</v>
      </c>
      <c r="H22" s="131" t="s">
        <v>1824</v>
      </c>
      <c r="I22" s="131" t="s">
        <v>9</v>
      </c>
      <c r="J22" s="131" t="s">
        <v>7</v>
      </c>
      <c r="K22" s="131"/>
      <c r="L22" s="131" t="s">
        <v>7</v>
      </c>
      <c r="M22" s="131"/>
      <c r="N22" s="131" t="s">
        <v>9</v>
      </c>
      <c r="O22" s="131" t="s">
        <v>1502</v>
      </c>
      <c r="P22" s="131" t="s">
        <v>297</v>
      </c>
      <c r="Q22" s="131" t="s">
        <v>20</v>
      </c>
      <c r="R22" s="131" t="s">
        <v>40</v>
      </c>
      <c r="S22" s="131" t="s">
        <v>20</v>
      </c>
      <c r="T22" s="131" t="s">
        <v>20</v>
      </c>
      <c r="U22" s="131" t="s">
        <v>20</v>
      </c>
      <c r="V22" s="131" t="s">
        <v>39</v>
      </c>
      <c r="W22" s="131" t="s">
        <v>20</v>
      </c>
      <c r="X22" s="133">
        <v>1</v>
      </c>
      <c r="Y22" s="131" t="s">
        <v>79</v>
      </c>
      <c r="Z22" s="131" t="s">
        <v>38</v>
      </c>
      <c r="AA22" s="131" t="s">
        <v>9</v>
      </c>
      <c r="AB22" s="131" t="s">
        <v>2461</v>
      </c>
      <c r="AC22" s="131" t="s">
        <v>7</v>
      </c>
      <c r="AD22" s="131"/>
      <c r="AE22" s="131" t="s">
        <v>9</v>
      </c>
      <c r="AF22" s="131" t="s">
        <v>35</v>
      </c>
      <c r="AG22" s="131" t="s">
        <v>2462</v>
      </c>
      <c r="AH22" s="131" t="s">
        <v>9</v>
      </c>
      <c r="AI22" s="131" t="s">
        <v>2463</v>
      </c>
      <c r="AJ22" s="133">
        <v>0</v>
      </c>
      <c r="AK22" s="131">
        <v>0</v>
      </c>
      <c r="AL22" s="133">
        <v>0</v>
      </c>
      <c r="AM22" s="131">
        <v>0</v>
      </c>
      <c r="AN22" s="133">
        <v>0</v>
      </c>
      <c r="AO22" s="131">
        <v>0</v>
      </c>
      <c r="AP22" s="131">
        <v>960</v>
      </c>
      <c r="AQ22" s="133">
        <v>4</v>
      </c>
      <c r="AR22" s="133">
        <v>2</v>
      </c>
      <c r="AS22" s="133">
        <v>2</v>
      </c>
      <c r="AT22" s="133">
        <v>4</v>
      </c>
      <c r="AU22" s="133">
        <v>3</v>
      </c>
      <c r="AV22" s="133">
        <v>3</v>
      </c>
      <c r="AW22" s="133">
        <v>4</v>
      </c>
      <c r="AX22" s="133">
        <v>1</v>
      </c>
      <c r="AY22" s="133">
        <v>4</v>
      </c>
      <c r="AZ22" s="133">
        <v>2</v>
      </c>
      <c r="BA22" s="133">
        <v>1</v>
      </c>
      <c r="BB22" s="133">
        <v>4</v>
      </c>
      <c r="BC22" s="133">
        <v>1</v>
      </c>
      <c r="BD22" s="133">
        <v>2</v>
      </c>
      <c r="BE22" s="133">
        <v>3</v>
      </c>
      <c r="BF22" s="133">
        <v>1</v>
      </c>
      <c r="BG22" s="133">
        <v>4</v>
      </c>
      <c r="BH22" s="133">
        <v>1</v>
      </c>
      <c r="BI22" s="133">
        <v>3</v>
      </c>
      <c r="BJ22" s="133">
        <v>2</v>
      </c>
      <c r="BK22" s="133">
        <v>3</v>
      </c>
      <c r="BL22" s="133">
        <v>4</v>
      </c>
      <c r="BM22" s="133">
        <v>4</v>
      </c>
      <c r="BN22" s="133">
        <v>3</v>
      </c>
      <c r="BO22" s="133">
        <v>0</v>
      </c>
      <c r="BP22" s="133">
        <v>2</v>
      </c>
      <c r="BQ22" s="133">
        <v>4</v>
      </c>
      <c r="BR22" s="133">
        <v>4</v>
      </c>
      <c r="BS22" s="133">
        <v>0</v>
      </c>
      <c r="BT22" s="133">
        <v>0</v>
      </c>
      <c r="BU22" s="133">
        <v>3</v>
      </c>
      <c r="BV22" s="133">
        <v>4</v>
      </c>
      <c r="BW22" s="133">
        <v>0</v>
      </c>
      <c r="BX22" s="133">
        <v>3</v>
      </c>
      <c r="BY22" s="133">
        <v>2</v>
      </c>
      <c r="BZ22" s="133">
        <v>0</v>
      </c>
      <c r="CA22" s="133">
        <v>1</v>
      </c>
      <c r="CB22" s="133">
        <v>4</v>
      </c>
      <c r="CC22" s="133">
        <v>4</v>
      </c>
      <c r="CD22" s="133">
        <v>4</v>
      </c>
      <c r="CE22" s="133">
        <v>2</v>
      </c>
      <c r="CF22" s="133">
        <v>2</v>
      </c>
      <c r="CG22" s="133">
        <v>2</v>
      </c>
      <c r="CH22" s="133">
        <v>0</v>
      </c>
      <c r="CI22" s="133">
        <v>0</v>
      </c>
      <c r="CJ22" s="133">
        <v>4</v>
      </c>
      <c r="CK22" s="133">
        <v>3</v>
      </c>
      <c r="CL22" s="133">
        <v>1</v>
      </c>
      <c r="CM22" s="133">
        <v>4</v>
      </c>
      <c r="CN22" s="133">
        <v>0</v>
      </c>
      <c r="CO22" s="133">
        <v>1</v>
      </c>
      <c r="CP22" s="133">
        <v>0</v>
      </c>
      <c r="CQ22" s="133">
        <v>3</v>
      </c>
      <c r="CR22" s="133">
        <v>4</v>
      </c>
      <c r="CS22" s="133">
        <v>0</v>
      </c>
      <c r="CT22" s="133">
        <v>4</v>
      </c>
      <c r="CU22" s="133">
        <v>4</v>
      </c>
      <c r="CV22" s="133">
        <v>2</v>
      </c>
      <c r="CW22" s="133">
        <v>4</v>
      </c>
      <c r="CX22" s="133">
        <v>4</v>
      </c>
      <c r="CY22" s="133">
        <v>4</v>
      </c>
      <c r="CZ22" s="133">
        <v>3</v>
      </c>
      <c r="DA22" s="133">
        <v>3</v>
      </c>
      <c r="DB22" s="133">
        <v>3</v>
      </c>
      <c r="DC22" s="133">
        <v>4</v>
      </c>
      <c r="DD22" s="133">
        <v>2</v>
      </c>
      <c r="DE22" s="133">
        <v>4</v>
      </c>
      <c r="DF22" s="133">
        <v>3</v>
      </c>
      <c r="DG22" s="133">
        <v>3</v>
      </c>
      <c r="DH22" s="133">
        <v>3</v>
      </c>
      <c r="DI22" s="133">
        <v>1</v>
      </c>
      <c r="DJ22" s="133">
        <v>3</v>
      </c>
      <c r="DK22" s="133">
        <v>3</v>
      </c>
      <c r="DL22" s="133">
        <v>2</v>
      </c>
      <c r="DM22" s="133">
        <v>4</v>
      </c>
      <c r="DN22" s="133">
        <v>4</v>
      </c>
      <c r="DO22" s="133">
        <v>2</v>
      </c>
      <c r="DP22" s="134">
        <v>0.39583333333333331</v>
      </c>
      <c r="DQ22" s="131" t="s">
        <v>170</v>
      </c>
      <c r="DR22" s="135">
        <v>0.41666666666666669</v>
      </c>
      <c r="DS22" s="133">
        <v>10</v>
      </c>
      <c r="DT22" s="131" t="s">
        <v>26</v>
      </c>
      <c r="DU22" s="131" t="s">
        <v>69</v>
      </c>
      <c r="DV22" s="131" t="s">
        <v>103</v>
      </c>
      <c r="DW22" s="131" t="s">
        <v>26</v>
      </c>
      <c r="DX22" s="131" t="s">
        <v>26</v>
      </c>
      <c r="DY22" s="131" t="s">
        <v>26</v>
      </c>
      <c r="DZ22" s="131" t="s">
        <v>26</v>
      </c>
      <c r="EA22" s="131" t="s">
        <v>69</v>
      </c>
      <c r="EB22" s="131" t="s">
        <v>26</v>
      </c>
      <c r="EC22" s="131" t="s">
        <v>2464</v>
      </c>
      <c r="ED22" s="131" t="s">
        <v>201</v>
      </c>
      <c r="EE22" s="131" t="s">
        <v>25</v>
      </c>
      <c r="EF22" s="131" t="s">
        <v>124</v>
      </c>
      <c r="EG22" s="131" t="s">
        <v>23</v>
      </c>
      <c r="EH22" s="133">
        <v>10</v>
      </c>
      <c r="EI22" s="131" t="s">
        <v>7</v>
      </c>
      <c r="EJ22" s="131" t="s">
        <v>7</v>
      </c>
      <c r="EK22" s="131" t="s">
        <v>2465</v>
      </c>
      <c r="EL22" s="131" t="s">
        <v>60</v>
      </c>
      <c r="EM22" s="131" t="s">
        <v>60</v>
      </c>
      <c r="EN22" s="133">
        <v>5</v>
      </c>
      <c r="EO22" s="133">
        <v>4</v>
      </c>
      <c r="EP22" s="133">
        <v>5</v>
      </c>
      <c r="EQ22" s="133">
        <v>1</v>
      </c>
      <c r="ER22" s="131" t="s">
        <v>19</v>
      </c>
      <c r="ES22" s="131" t="s">
        <v>16</v>
      </c>
      <c r="ET22" s="131" t="s">
        <v>18</v>
      </c>
      <c r="EU22" s="131" t="s">
        <v>20</v>
      </c>
      <c r="EV22" s="131" t="s">
        <v>1346</v>
      </c>
      <c r="EW22" s="133">
        <v>2</v>
      </c>
      <c r="EX22" s="133">
        <v>4</v>
      </c>
      <c r="EY22" s="133">
        <v>3</v>
      </c>
      <c r="EZ22" s="133">
        <v>5</v>
      </c>
      <c r="FA22" s="131" t="s">
        <v>2466</v>
      </c>
      <c r="FB22" s="131" t="s">
        <v>94</v>
      </c>
      <c r="FC22" s="131" t="s">
        <v>7</v>
      </c>
      <c r="FD22" s="131" t="s">
        <v>233</v>
      </c>
      <c r="FE22" s="131" t="s">
        <v>58</v>
      </c>
      <c r="FF22" s="131" t="s">
        <v>7</v>
      </c>
      <c r="FG22" s="131" t="s">
        <v>7</v>
      </c>
      <c r="FH22" s="131" t="s">
        <v>9</v>
      </c>
      <c r="FI22" s="131" t="s">
        <v>12</v>
      </c>
      <c r="FJ22" s="131" t="s">
        <v>92</v>
      </c>
      <c r="FK22" s="131" t="s">
        <v>9</v>
      </c>
      <c r="FL22" s="131" t="s">
        <v>9</v>
      </c>
      <c r="FM22" s="133">
        <v>3</v>
      </c>
      <c r="FN22" s="131" t="s">
        <v>1435</v>
      </c>
      <c r="FO22" s="131" t="s">
        <v>7</v>
      </c>
      <c r="FP22" s="131" t="s">
        <v>9</v>
      </c>
      <c r="FQ22" s="131" t="s">
        <v>9</v>
      </c>
      <c r="FR22" s="131" t="s">
        <v>8</v>
      </c>
      <c r="FS22" s="131" t="s">
        <v>9</v>
      </c>
      <c r="FT22" s="131" t="s">
        <v>7</v>
      </c>
      <c r="FU22" s="131"/>
      <c r="FV22" s="131" t="s">
        <v>7</v>
      </c>
      <c r="FW22" s="131" t="s">
        <v>7</v>
      </c>
      <c r="FX22" s="131" t="s">
        <v>185</v>
      </c>
      <c r="FY22" s="131"/>
      <c r="FZ22" s="131"/>
      <c r="GA22" s="131"/>
      <c r="GB22" s="131"/>
      <c r="GC22" s="131"/>
      <c r="GD22" s="131"/>
      <c r="GE22" s="133">
        <v>3</v>
      </c>
      <c r="GF22" s="131"/>
      <c r="GG22" s="131" t="s">
        <v>5</v>
      </c>
      <c r="GH22" s="131"/>
      <c r="GI22" s="131"/>
      <c r="GJ22" s="131"/>
      <c r="GK22" s="131"/>
      <c r="GL22" s="131"/>
      <c r="GM22" s="131"/>
      <c r="GN22" s="131"/>
      <c r="GO22" s="131" t="s">
        <v>4</v>
      </c>
      <c r="GP22" s="131"/>
      <c r="GQ22" s="131"/>
      <c r="GR22" s="131"/>
      <c r="GS22" s="131" t="s">
        <v>336</v>
      </c>
      <c r="GT22" s="131" t="s">
        <v>335</v>
      </c>
      <c r="GU22" s="131" t="s">
        <v>1</v>
      </c>
      <c r="GV22" s="131"/>
      <c r="GW22" s="131" t="s">
        <v>1</v>
      </c>
      <c r="GX22" s="131"/>
      <c r="GY22" s="131"/>
      <c r="GZ22" s="131"/>
      <c r="HA22" s="131"/>
      <c r="HB22" s="131"/>
      <c r="HC22" s="131"/>
      <c r="HD22" s="131"/>
      <c r="HE22" s="131"/>
      <c r="HF22" s="131"/>
      <c r="HG22" s="131"/>
      <c r="HH22" s="131"/>
      <c r="HI22" s="131"/>
      <c r="HJ22" s="131"/>
      <c r="HK22" s="131"/>
      <c r="HL22" s="131"/>
      <c r="HM22">
        <f t="shared" si="0"/>
        <v>59</v>
      </c>
      <c r="HN22">
        <f t="shared" si="1"/>
        <v>11</v>
      </c>
      <c r="HO22">
        <f t="shared" si="2"/>
        <v>0</v>
      </c>
      <c r="HP22" s="1">
        <f t="shared" si="3"/>
        <v>24</v>
      </c>
      <c r="HQ22" s="1">
        <f t="shared" si="4"/>
        <v>10</v>
      </c>
      <c r="HR22" s="1">
        <f t="shared" si="5"/>
        <v>18</v>
      </c>
      <c r="HS22" s="1">
        <f t="shared" si="6"/>
        <v>20</v>
      </c>
      <c r="HT22" s="1">
        <f t="shared" si="7"/>
        <v>57</v>
      </c>
      <c r="HU22" s="1">
        <f t="shared" si="8"/>
        <v>0</v>
      </c>
      <c r="HV22">
        <v>0</v>
      </c>
      <c r="HW22">
        <v>1</v>
      </c>
      <c r="HX22">
        <v>0</v>
      </c>
      <c r="HY22">
        <v>1</v>
      </c>
      <c r="HZ22">
        <v>1</v>
      </c>
      <c r="IA22">
        <v>3</v>
      </c>
      <c r="IB22">
        <v>2</v>
      </c>
      <c r="IC22">
        <v>8</v>
      </c>
    </row>
    <row r="23" spans="1:237" ht="15" thickBot="1" x14ac:dyDescent="0.4">
      <c r="A23" s="132">
        <v>44249.733298611114</v>
      </c>
      <c r="B23" s="131" t="s">
        <v>2615</v>
      </c>
      <c r="C23" s="2"/>
      <c r="D23" s="131"/>
      <c r="E23" s="131" t="s">
        <v>1885</v>
      </c>
      <c r="F23" s="131" t="s">
        <v>1918</v>
      </c>
      <c r="G23" s="131" t="s">
        <v>1885</v>
      </c>
      <c r="H23" s="131" t="s">
        <v>1918</v>
      </c>
      <c r="I23" s="131" t="s">
        <v>9</v>
      </c>
      <c r="J23" s="131" t="s">
        <v>9</v>
      </c>
      <c r="K23" s="131" t="s">
        <v>2482</v>
      </c>
      <c r="L23" s="131" t="s">
        <v>9</v>
      </c>
      <c r="M23" s="131" t="s">
        <v>351</v>
      </c>
      <c r="N23" s="131" t="s">
        <v>7</v>
      </c>
      <c r="O23" s="131"/>
      <c r="P23" s="131" t="s">
        <v>20</v>
      </c>
      <c r="Q23" s="131" t="s">
        <v>20</v>
      </c>
      <c r="R23" s="131" t="s">
        <v>40</v>
      </c>
      <c r="S23" s="131" t="s">
        <v>20</v>
      </c>
      <c r="T23" s="131" t="s">
        <v>20</v>
      </c>
      <c r="U23" s="131" t="s">
        <v>20</v>
      </c>
      <c r="V23" s="131" t="s">
        <v>39</v>
      </c>
      <c r="W23" s="133">
        <v>2</v>
      </c>
      <c r="X23" s="133">
        <v>2</v>
      </c>
      <c r="Y23" s="133">
        <v>1</v>
      </c>
      <c r="Z23" s="131" t="s">
        <v>115</v>
      </c>
      <c r="AA23" s="131" t="s">
        <v>7</v>
      </c>
      <c r="AB23" s="131"/>
      <c r="AC23" s="131" t="s">
        <v>7</v>
      </c>
      <c r="AD23" s="131"/>
      <c r="AE23" s="131" t="s">
        <v>9</v>
      </c>
      <c r="AF23" s="131" t="s">
        <v>35</v>
      </c>
      <c r="AG23" s="131" t="s">
        <v>2483</v>
      </c>
      <c r="AH23" s="131" t="s">
        <v>9</v>
      </c>
      <c r="AI23" s="131" t="s">
        <v>2484</v>
      </c>
      <c r="AJ23" s="133">
        <v>1</v>
      </c>
      <c r="AK23" s="131">
        <v>150</v>
      </c>
      <c r="AL23" s="133">
        <v>5</v>
      </c>
      <c r="AM23" s="131">
        <v>45</v>
      </c>
      <c r="AN23" s="133">
        <v>5</v>
      </c>
      <c r="AO23" s="131">
        <v>45</v>
      </c>
      <c r="AP23" s="131">
        <v>300</v>
      </c>
      <c r="AQ23" s="133">
        <v>2</v>
      </c>
      <c r="AR23" s="133">
        <v>2</v>
      </c>
      <c r="AS23" s="133">
        <v>2</v>
      </c>
      <c r="AT23" s="133">
        <v>2</v>
      </c>
      <c r="AU23" s="133">
        <v>2</v>
      </c>
      <c r="AV23" s="133">
        <v>1</v>
      </c>
      <c r="AW23" s="133">
        <v>1</v>
      </c>
      <c r="AX23" s="133">
        <v>2</v>
      </c>
      <c r="AY23" s="133">
        <v>1</v>
      </c>
      <c r="AZ23" s="133">
        <v>2</v>
      </c>
      <c r="BA23" s="133">
        <v>2</v>
      </c>
      <c r="BB23" s="133">
        <v>1</v>
      </c>
      <c r="BC23" s="133">
        <v>1</v>
      </c>
      <c r="BD23" s="133">
        <v>1</v>
      </c>
      <c r="BE23" s="133">
        <v>2</v>
      </c>
      <c r="BF23" s="133">
        <v>2</v>
      </c>
      <c r="BG23" s="133">
        <v>1</v>
      </c>
      <c r="BH23" s="133">
        <v>1</v>
      </c>
      <c r="BI23" s="133">
        <v>2</v>
      </c>
      <c r="BJ23" s="133">
        <v>2</v>
      </c>
      <c r="BK23" s="133">
        <v>1</v>
      </c>
      <c r="BL23" s="133">
        <v>0</v>
      </c>
      <c r="BM23" s="133">
        <v>1</v>
      </c>
      <c r="BN23" s="133">
        <v>1</v>
      </c>
      <c r="BO23" s="133">
        <v>2</v>
      </c>
      <c r="BP23" s="133">
        <v>0</v>
      </c>
      <c r="BQ23" s="133">
        <v>0</v>
      </c>
      <c r="BR23" s="133">
        <v>1</v>
      </c>
      <c r="BS23" s="133">
        <v>2</v>
      </c>
      <c r="BT23" s="133">
        <v>0</v>
      </c>
      <c r="BU23" s="133">
        <v>1</v>
      </c>
      <c r="BV23" s="133">
        <v>0</v>
      </c>
      <c r="BW23" s="133">
        <v>2</v>
      </c>
      <c r="BX23" s="133">
        <v>0</v>
      </c>
      <c r="BY23" s="133">
        <v>1</v>
      </c>
      <c r="BZ23" s="133">
        <v>0</v>
      </c>
      <c r="CA23" s="133">
        <v>2</v>
      </c>
      <c r="CB23" s="133">
        <v>1</v>
      </c>
      <c r="CC23" s="133">
        <v>0</v>
      </c>
      <c r="CD23" s="133">
        <v>1</v>
      </c>
      <c r="CE23" s="133">
        <v>0</v>
      </c>
      <c r="CF23" s="133">
        <v>0</v>
      </c>
      <c r="CG23" s="133">
        <v>0</v>
      </c>
      <c r="CH23" s="133">
        <v>2</v>
      </c>
      <c r="CI23" s="133">
        <v>0</v>
      </c>
      <c r="CJ23" s="133">
        <v>2</v>
      </c>
      <c r="CK23" s="133">
        <v>1</v>
      </c>
      <c r="CL23" s="133">
        <v>0</v>
      </c>
      <c r="CM23" s="133">
        <v>1</v>
      </c>
      <c r="CN23" s="133">
        <v>0</v>
      </c>
      <c r="CO23" s="133">
        <v>0</v>
      </c>
      <c r="CP23" s="133">
        <v>2</v>
      </c>
      <c r="CQ23" s="133">
        <v>0</v>
      </c>
      <c r="CR23" s="133">
        <v>1</v>
      </c>
      <c r="CS23" s="133">
        <v>1</v>
      </c>
      <c r="CT23" s="133">
        <v>1</v>
      </c>
      <c r="CU23" s="133">
        <v>2</v>
      </c>
      <c r="CV23" s="133">
        <v>3</v>
      </c>
      <c r="CW23" s="133">
        <v>2</v>
      </c>
      <c r="CX23" s="133">
        <v>2</v>
      </c>
      <c r="CY23" s="133">
        <v>1</v>
      </c>
      <c r="CZ23" s="133">
        <v>1</v>
      </c>
      <c r="DA23" s="133">
        <v>1</v>
      </c>
      <c r="DB23" s="133">
        <v>1</v>
      </c>
      <c r="DC23" s="133">
        <v>1</v>
      </c>
      <c r="DD23" s="133">
        <v>2</v>
      </c>
      <c r="DE23" s="133">
        <v>1</v>
      </c>
      <c r="DF23" s="133">
        <v>1</v>
      </c>
      <c r="DG23" s="133">
        <v>1</v>
      </c>
      <c r="DH23" s="133">
        <v>1</v>
      </c>
      <c r="DI23" s="133">
        <v>1</v>
      </c>
      <c r="DJ23" s="133">
        <v>1</v>
      </c>
      <c r="DK23" s="133">
        <v>1</v>
      </c>
      <c r="DL23" s="133">
        <v>2</v>
      </c>
      <c r="DM23" s="133">
        <v>2</v>
      </c>
      <c r="DN23" s="133">
        <v>1</v>
      </c>
      <c r="DO23" s="133">
        <v>1</v>
      </c>
      <c r="DP23" s="135">
        <v>0.89583333333333337</v>
      </c>
      <c r="DQ23" s="131" t="s">
        <v>166</v>
      </c>
      <c r="DR23" s="135">
        <v>0.28125</v>
      </c>
      <c r="DS23" s="133">
        <v>8</v>
      </c>
      <c r="DT23" s="131" t="s">
        <v>26</v>
      </c>
      <c r="DU23" s="131" t="s">
        <v>26</v>
      </c>
      <c r="DV23" s="131" t="s">
        <v>26</v>
      </c>
      <c r="DW23" s="131" t="s">
        <v>26</v>
      </c>
      <c r="DX23" s="131" t="s">
        <v>26</v>
      </c>
      <c r="DY23" s="131" t="s">
        <v>26</v>
      </c>
      <c r="DZ23" s="131" t="s">
        <v>26</v>
      </c>
      <c r="EA23" s="131" t="s">
        <v>26</v>
      </c>
      <c r="EB23" s="131" t="s">
        <v>26</v>
      </c>
      <c r="EC23" s="131" t="s">
        <v>7</v>
      </c>
      <c r="ED23" s="131" t="s">
        <v>25</v>
      </c>
      <c r="EE23" s="131" t="s">
        <v>26</v>
      </c>
      <c r="EF23" s="131" t="s">
        <v>24</v>
      </c>
      <c r="EG23" s="131" t="s">
        <v>100</v>
      </c>
      <c r="EH23" s="133">
        <v>70</v>
      </c>
      <c r="EI23" s="131" t="s">
        <v>9</v>
      </c>
      <c r="EJ23" s="131" t="s">
        <v>7</v>
      </c>
      <c r="EK23" s="131"/>
      <c r="EL23" s="131" t="s">
        <v>96</v>
      </c>
      <c r="EM23" s="131" t="s">
        <v>60</v>
      </c>
      <c r="EN23" s="133">
        <v>5</v>
      </c>
      <c r="EO23" s="133">
        <v>3</v>
      </c>
      <c r="EP23" s="133">
        <v>5</v>
      </c>
      <c r="EQ23" s="133">
        <v>2</v>
      </c>
      <c r="ER23" s="131" t="s">
        <v>16</v>
      </c>
      <c r="ES23" s="131" t="s">
        <v>1346</v>
      </c>
      <c r="ET23" s="131" t="s">
        <v>19</v>
      </c>
      <c r="EU23" s="131" t="s">
        <v>18</v>
      </c>
      <c r="EV23" s="131" t="s">
        <v>20</v>
      </c>
      <c r="EW23" s="133">
        <v>2</v>
      </c>
      <c r="EX23" s="133">
        <v>2</v>
      </c>
      <c r="EY23" s="133">
        <v>3</v>
      </c>
      <c r="EZ23" s="133">
        <v>5</v>
      </c>
      <c r="FA23" s="131" t="s">
        <v>2485</v>
      </c>
      <c r="FB23" s="131" t="s">
        <v>14</v>
      </c>
      <c r="FC23" s="131" t="s">
        <v>9</v>
      </c>
      <c r="FD23" s="131" t="s">
        <v>14</v>
      </c>
      <c r="FE23" s="131" t="s">
        <v>94</v>
      </c>
      <c r="FF23" s="131" t="s">
        <v>7</v>
      </c>
      <c r="FG23" s="131" t="s">
        <v>9</v>
      </c>
      <c r="FH23" s="131" t="s">
        <v>9</v>
      </c>
      <c r="FI23" s="131" t="s">
        <v>12</v>
      </c>
      <c r="FJ23" s="131" t="s">
        <v>11</v>
      </c>
      <c r="FK23" s="131" t="s">
        <v>7</v>
      </c>
      <c r="FL23" s="131" t="s">
        <v>7</v>
      </c>
      <c r="FM23" s="131"/>
      <c r="FN23" s="131" t="s">
        <v>580</v>
      </c>
      <c r="FO23" s="131" t="s">
        <v>9</v>
      </c>
      <c r="FP23" s="131" t="s">
        <v>9</v>
      </c>
      <c r="FQ23" s="131" t="s">
        <v>9</v>
      </c>
      <c r="FR23" s="131" t="s">
        <v>8</v>
      </c>
      <c r="FS23" s="131" t="s">
        <v>7</v>
      </c>
      <c r="FT23" s="131" t="s">
        <v>7</v>
      </c>
      <c r="FU23" s="131"/>
      <c r="FV23" s="131"/>
      <c r="FW23" s="131" t="s">
        <v>7</v>
      </c>
      <c r="FX23" s="131" t="s">
        <v>249</v>
      </c>
      <c r="FY23" s="131"/>
      <c r="FZ23" s="133">
        <v>4</v>
      </c>
      <c r="GA23" s="131"/>
      <c r="GB23" s="131"/>
      <c r="GC23" s="131"/>
      <c r="GD23" s="131"/>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c r="GZ23" s="131"/>
      <c r="HA23" s="131" t="s">
        <v>141</v>
      </c>
      <c r="HB23" s="131"/>
      <c r="HC23" s="131" t="s">
        <v>293</v>
      </c>
      <c r="HD23" s="131" t="s">
        <v>1</v>
      </c>
      <c r="HE23" s="131" t="s">
        <v>1</v>
      </c>
      <c r="HF23" s="131"/>
      <c r="HG23" s="131"/>
      <c r="HH23" s="131"/>
      <c r="HI23" s="131"/>
      <c r="HJ23" s="131"/>
      <c r="HK23" s="131"/>
      <c r="HL23" s="131"/>
      <c r="HM23">
        <f t="shared" si="0"/>
        <v>24</v>
      </c>
      <c r="HN23">
        <f t="shared" si="1"/>
        <v>4</v>
      </c>
      <c r="HO23">
        <f t="shared" si="2"/>
        <v>11</v>
      </c>
      <c r="HP23" s="1">
        <f t="shared" si="3"/>
        <v>3</v>
      </c>
      <c r="HQ23" s="1">
        <f t="shared" si="4"/>
        <v>3</v>
      </c>
      <c r="HR23" s="1">
        <f t="shared" si="5"/>
        <v>1</v>
      </c>
      <c r="HS23" s="1">
        <f t="shared" si="6"/>
        <v>7</v>
      </c>
      <c r="HT23" s="1">
        <f t="shared" si="7"/>
        <v>42</v>
      </c>
      <c r="HU23" s="1">
        <f t="shared" si="8"/>
        <v>2662.5</v>
      </c>
      <c r="HV23">
        <v>1</v>
      </c>
      <c r="HW23">
        <v>1</v>
      </c>
      <c r="HX23">
        <v>0</v>
      </c>
      <c r="HY23">
        <v>0</v>
      </c>
      <c r="HZ23">
        <v>0</v>
      </c>
      <c r="IA23">
        <v>1</v>
      </c>
      <c r="IB23">
        <v>1</v>
      </c>
      <c r="IC23">
        <v>4</v>
      </c>
    </row>
    <row r="24" spans="1:237" x14ac:dyDescent="0.35">
      <c r="HP24" s="1"/>
      <c r="HQ24" s="1"/>
      <c r="HR24" s="1"/>
      <c r="HS24" s="1"/>
      <c r="HT24" s="1"/>
      <c r="HU24" s="1"/>
    </row>
    <row r="25" spans="1:237" x14ac:dyDescent="0.35">
      <c r="HP25" s="1"/>
      <c r="HQ25" s="1"/>
      <c r="HR25" s="1"/>
      <c r="HS25" s="1"/>
      <c r="HU25" s="1"/>
    </row>
    <row r="26" spans="1:237" x14ac:dyDescent="0.35">
      <c r="HP26" s="1"/>
      <c r="HQ26" s="1"/>
      <c r="HR26" s="1"/>
      <c r="HS26" s="1"/>
      <c r="HU26" s="1"/>
    </row>
    <row r="27" spans="1:237" x14ac:dyDescent="0.35">
      <c r="HP27" s="1"/>
      <c r="HQ27" s="1"/>
      <c r="HR27" s="1"/>
      <c r="HS27" s="1"/>
      <c r="HU27" s="1"/>
    </row>
    <row r="28" spans="1:237" x14ac:dyDescent="0.35">
      <c r="HP28" s="1"/>
      <c r="HQ28" s="1"/>
      <c r="HR28" s="1"/>
      <c r="HS28" s="1"/>
      <c r="HU28" s="1"/>
    </row>
    <row r="29" spans="1:237" x14ac:dyDescent="0.35">
      <c r="HP29" s="1"/>
      <c r="HQ29" s="1"/>
      <c r="HR29" s="1"/>
      <c r="HS29" s="1"/>
      <c r="HU29" s="1"/>
    </row>
    <row r="30" spans="1:237" x14ac:dyDescent="0.35">
      <c r="HP30" s="1"/>
      <c r="HQ30" s="1"/>
      <c r="HR30" s="1"/>
      <c r="HS30" s="1"/>
      <c r="HU30" s="1"/>
    </row>
    <row r="31" spans="1:237" x14ac:dyDescent="0.35">
      <c r="HP31" s="1"/>
      <c r="HQ31" s="1"/>
      <c r="HR31" s="1"/>
      <c r="HS31" s="1"/>
      <c r="HU31" s="1"/>
    </row>
    <row r="32" spans="1:237" x14ac:dyDescent="0.35">
      <c r="HP32" s="1"/>
      <c r="HQ32" s="1"/>
      <c r="HR32" s="1"/>
      <c r="HS32" s="1"/>
      <c r="HU32" s="1"/>
    </row>
    <row r="33" spans="224:229" x14ac:dyDescent="0.35">
      <c r="HP33" s="1"/>
      <c r="HQ33" s="1"/>
      <c r="HR33" s="1"/>
      <c r="HS33" s="1"/>
      <c r="HU33" s="1"/>
    </row>
    <row r="34" spans="224:229" x14ac:dyDescent="0.35">
      <c r="HP34" s="1"/>
      <c r="HQ34" s="1"/>
      <c r="HR34" s="1"/>
      <c r="HS34" s="1"/>
      <c r="HU34" s="1"/>
    </row>
    <row r="35" spans="224:229" x14ac:dyDescent="0.35">
      <c r="HP35" s="1"/>
      <c r="HQ35" s="1"/>
      <c r="HR35" s="1"/>
      <c r="HS35" s="1"/>
      <c r="HU35" s="1"/>
    </row>
  </sheetData>
  <sortState xmlns:xlrd2="http://schemas.microsoft.com/office/spreadsheetml/2017/richdata2" ref="A2:GG23">
    <sortCondition ref="D2:D23"/>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A03CC-15BC-4B78-94FE-C1A72FE9A8F1}">
  <dimension ref="A1:ID23"/>
  <sheetViews>
    <sheetView workbookViewId="0">
      <selection activeCell="B1" sqref="B1"/>
    </sheetView>
  </sheetViews>
  <sheetFormatPr defaultRowHeight="14.5" x14ac:dyDescent="0.35"/>
  <cols>
    <col min="1" max="1" width="15.453125" customWidth="1"/>
    <col min="4" max="4" width="23.1796875" customWidth="1"/>
  </cols>
  <sheetData>
    <row r="1" spans="1:238" ht="15" thickBot="1" x14ac:dyDescent="0.4">
      <c r="A1" s="131" t="s">
        <v>1345</v>
      </c>
      <c r="B1" s="131" t="s">
        <v>1741</v>
      </c>
      <c r="C1" s="131" t="s">
        <v>2027</v>
      </c>
      <c r="D1" s="131" t="s">
        <v>1743</v>
      </c>
      <c r="E1" s="131" t="s">
        <v>1744</v>
      </c>
      <c r="F1" s="131" t="s">
        <v>1745</v>
      </c>
      <c r="G1" s="131" t="s">
        <v>1746</v>
      </c>
      <c r="H1" s="131" t="s">
        <v>1747</v>
      </c>
      <c r="I1" s="131" t="s">
        <v>2640</v>
      </c>
      <c r="J1" s="131" t="s">
        <v>2641</v>
      </c>
      <c r="K1" s="131" t="s">
        <v>1749</v>
      </c>
      <c r="L1" s="131" t="s">
        <v>1297</v>
      </c>
      <c r="M1" s="131" t="s">
        <v>1750</v>
      </c>
      <c r="N1" s="131" t="s">
        <v>1317</v>
      </c>
      <c r="O1" s="131" t="s">
        <v>1318</v>
      </c>
      <c r="P1" s="131" t="s">
        <v>1317</v>
      </c>
      <c r="Q1" s="131" t="s">
        <v>1316</v>
      </c>
      <c r="R1" s="131" t="s">
        <v>1315</v>
      </c>
      <c r="S1" s="131" t="s">
        <v>1314</v>
      </c>
      <c r="T1" s="131" t="s">
        <v>1313</v>
      </c>
      <c r="U1" s="131" t="s">
        <v>1312</v>
      </c>
      <c r="V1" s="131" t="s">
        <v>1311</v>
      </c>
      <c r="W1" s="131" t="s">
        <v>1310</v>
      </c>
      <c r="X1" s="131" t="s">
        <v>1309</v>
      </c>
      <c r="Y1" s="131" t="s">
        <v>1308</v>
      </c>
      <c r="Z1" s="131" t="s">
        <v>1307</v>
      </c>
      <c r="AA1" s="131" t="s">
        <v>1306</v>
      </c>
      <c r="AB1" s="131" t="s">
        <v>1751</v>
      </c>
      <c r="AC1" s="131" t="s">
        <v>1304</v>
      </c>
      <c r="AD1" s="131" t="s">
        <v>1303</v>
      </c>
      <c r="AE1" s="131" t="s">
        <v>1302</v>
      </c>
      <c r="AF1" s="131" t="s">
        <v>1301</v>
      </c>
      <c r="AG1" s="131" t="s">
        <v>1300</v>
      </c>
      <c r="AH1" s="131" t="s">
        <v>1299</v>
      </c>
      <c r="AI1" s="131" t="s">
        <v>1298</v>
      </c>
      <c r="AJ1" s="131" t="s">
        <v>1297</v>
      </c>
      <c r="AK1" s="131" t="s">
        <v>1752</v>
      </c>
      <c r="AL1" s="131" t="s">
        <v>1753</v>
      </c>
      <c r="AM1" s="131" t="s">
        <v>1754</v>
      </c>
      <c r="AN1" s="131" t="s">
        <v>1755</v>
      </c>
      <c r="AO1" s="131" t="s">
        <v>1756</v>
      </c>
      <c r="AP1" s="131" t="s">
        <v>1757</v>
      </c>
      <c r="AQ1" s="131" t="s">
        <v>1758</v>
      </c>
      <c r="AR1" s="131" t="s">
        <v>1289</v>
      </c>
      <c r="AS1" s="131" t="s">
        <v>1288</v>
      </c>
      <c r="AT1" s="131" t="s">
        <v>1287</v>
      </c>
      <c r="AU1" s="131" t="s">
        <v>1286</v>
      </c>
      <c r="AV1" s="131" t="s">
        <v>1285</v>
      </c>
      <c r="AW1" s="131" t="s">
        <v>1284</v>
      </c>
      <c r="AX1" s="131" t="s">
        <v>1283</v>
      </c>
      <c r="AY1" s="131" t="s">
        <v>1282</v>
      </c>
      <c r="AZ1" s="131" t="s">
        <v>1281</v>
      </c>
      <c r="BA1" s="131" t="s">
        <v>1280</v>
      </c>
      <c r="BB1" s="131" t="s">
        <v>1279</v>
      </c>
      <c r="BC1" s="131" t="s">
        <v>1278</v>
      </c>
      <c r="BD1" s="131" t="s">
        <v>1277</v>
      </c>
      <c r="BE1" s="131" t="s">
        <v>1276</v>
      </c>
      <c r="BF1" s="131" t="s">
        <v>1275</v>
      </c>
      <c r="BG1" s="131" t="s">
        <v>1274</v>
      </c>
      <c r="BH1" s="131" t="s">
        <v>1273</v>
      </c>
      <c r="BI1" s="131" t="s">
        <v>1272</v>
      </c>
      <c r="BJ1" s="131" t="s">
        <v>1271</v>
      </c>
      <c r="BK1" s="131" t="s">
        <v>1270</v>
      </c>
      <c r="BL1" s="131" t="s">
        <v>1269</v>
      </c>
      <c r="BM1" s="131" t="s">
        <v>1268</v>
      </c>
      <c r="BN1" s="131" t="s">
        <v>1267</v>
      </c>
      <c r="BO1" s="131" t="s">
        <v>1266</v>
      </c>
      <c r="BP1" s="131" t="s">
        <v>1265</v>
      </c>
      <c r="BQ1" s="131" t="s">
        <v>1264</v>
      </c>
      <c r="BR1" s="131" t="s">
        <v>1263</v>
      </c>
      <c r="BS1" s="131" t="s">
        <v>1262</v>
      </c>
      <c r="BT1" s="131" t="s">
        <v>1261</v>
      </c>
      <c r="BU1" s="131" t="s">
        <v>1260</v>
      </c>
      <c r="BV1" s="131" t="s">
        <v>1259</v>
      </c>
      <c r="BW1" s="131" t="s">
        <v>1759</v>
      </c>
      <c r="BX1" s="131" t="s">
        <v>1760</v>
      </c>
      <c r="BY1" s="131" t="s">
        <v>1761</v>
      </c>
      <c r="BZ1" s="131" t="s">
        <v>1762</v>
      </c>
      <c r="CA1" s="131" t="s">
        <v>1763</v>
      </c>
      <c r="CB1" s="131" t="s">
        <v>1764</v>
      </c>
      <c r="CC1" s="131" t="s">
        <v>1765</v>
      </c>
      <c r="CD1" s="131" t="s">
        <v>1251</v>
      </c>
      <c r="CE1" s="131" t="s">
        <v>1766</v>
      </c>
      <c r="CF1" s="131" t="s">
        <v>1767</v>
      </c>
      <c r="CG1" s="131" t="s">
        <v>1768</v>
      </c>
      <c r="CH1" s="131" t="s">
        <v>1769</v>
      </c>
      <c r="CI1" s="131" t="s">
        <v>1770</v>
      </c>
      <c r="CJ1" s="131" t="s">
        <v>1771</v>
      </c>
      <c r="CK1" s="131" t="s">
        <v>1772</v>
      </c>
      <c r="CL1" s="131" t="s">
        <v>1773</v>
      </c>
      <c r="CM1" s="131" t="s">
        <v>1774</v>
      </c>
      <c r="CN1" s="131" t="s">
        <v>1775</v>
      </c>
      <c r="CO1" s="131" t="s">
        <v>1776</v>
      </c>
      <c r="CP1" s="131" t="s">
        <v>1777</v>
      </c>
      <c r="CQ1" s="131" t="s">
        <v>1778</v>
      </c>
      <c r="CR1" s="131" t="s">
        <v>1779</v>
      </c>
      <c r="CS1" s="131" t="s">
        <v>1780</v>
      </c>
      <c r="CT1" s="131" t="s">
        <v>1781</v>
      </c>
      <c r="CU1" s="131" t="s">
        <v>1782</v>
      </c>
      <c r="CV1" s="131" t="s">
        <v>1233</v>
      </c>
      <c r="CW1" s="131" t="s">
        <v>1783</v>
      </c>
      <c r="CX1" s="131" t="s">
        <v>2028</v>
      </c>
      <c r="CY1" s="131" t="s">
        <v>1784</v>
      </c>
      <c r="CZ1" s="131" t="s">
        <v>1785</v>
      </c>
      <c r="DA1" s="131" t="s">
        <v>1786</v>
      </c>
      <c r="DB1" s="131" t="s">
        <v>1787</v>
      </c>
      <c r="DC1" s="131" t="s">
        <v>1788</v>
      </c>
      <c r="DD1" s="131" t="s">
        <v>1789</v>
      </c>
      <c r="DE1" s="131" t="s">
        <v>1790</v>
      </c>
      <c r="DF1" s="131" t="s">
        <v>1791</v>
      </c>
      <c r="DG1" s="131" t="s">
        <v>1792</v>
      </c>
      <c r="DH1" s="131" t="s">
        <v>1793</v>
      </c>
      <c r="DI1" s="131" t="s">
        <v>1794</v>
      </c>
      <c r="DJ1" s="131" t="s">
        <v>1795</v>
      </c>
      <c r="DK1" s="131" t="s">
        <v>1796</v>
      </c>
      <c r="DL1" s="131" t="s">
        <v>1797</v>
      </c>
      <c r="DM1" s="131" t="s">
        <v>1798</v>
      </c>
      <c r="DN1" s="131" t="s">
        <v>1799</v>
      </c>
      <c r="DO1" s="131" t="s">
        <v>1800</v>
      </c>
      <c r="DP1" s="131" t="s">
        <v>1801</v>
      </c>
      <c r="DQ1" s="131" t="s">
        <v>1802</v>
      </c>
      <c r="DR1" s="131" t="s">
        <v>1803</v>
      </c>
      <c r="DS1" s="131" t="s">
        <v>1211</v>
      </c>
      <c r="DT1" s="131" t="s">
        <v>1210</v>
      </c>
      <c r="DU1" s="131" t="s">
        <v>1209</v>
      </c>
      <c r="DV1" s="131" t="s">
        <v>1208</v>
      </c>
      <c r="DW1" s="131" t="s">
        <v>1207</v>
      </c>
      <c r="DX1" s="131" t="s">
        <v>1206</v>
      </c>
      <c r="DY1" s="131" t="s">
        <v>1205</v>
      </c>
      <c r="DZ1" s="131" t="s">
        <v>1204</v>
      </c>
      <c r="EA1" s="131" t="s">
        <v>1203</v>
      </c>
      <c r="EB1" s="131" t="s">
        <v>1202</v>
      </c>
      <c r="EC1" s="131" t="s">
        <v>1201</v>
      </c>
      <c r="ED1" s="131" t="s">
        <v>1804</v>
      </c>
      <c r="EE1" s="131" t="s">
        <v>1199</v>
      </c>
      <c r="EF1" s="131" t="s">
        <v>1198</v>
      </c>
      <c r="EG1" s="131" t="s">
        <v>1197</v>
      </c>
      <c r="EH1" s="131" t="s">
        <v>1196</v>
      </c>
      <c r="EI1" s="131" t="s">
        <v>1805</v>
      </c>
      <c r="EJ1" s="131" t="s">
        <v>1191</v>
      </c>
      <c r="EK1" s="131" t="s">
        <v>1806</v>
      </c>
      <c r="EL1" s="131" t="s">
        <v>1189</v>
      </c>
      <c r="EM1" s="131" t="s">
        <v>1807</v>
      </c>
      <c r="EN1" s="131" t="s">
        <v>1808</v>
      </c>
      <c r="EO1" s="131" t="s">
        <v>1809</v>
      </c>
      <c r="EP1" s="131" t="s">
        <v>1185</v>
      </c>
      <c r="EQ1" s="131" t="s">
        <v>1810</v>
      </c>
      <c r="ER1" s="131" t="s">
        <v>1811</v>
      </c>
      <c r="ES1" s="131" t="s">
        <v>1615</v>
      </c>
      <c r="ET1" s="131" t="s">
        <v>1181</v>
      </c>
      <c r="EU1" s="131" t="s">
        <v>1180</v>
      </c>
      <c r="EV1" s="131" t="s">
        <v>1179</v>
      </c>
      <c r="EW1" s="131" t="s">
        <v>1178</v>
      </c>
      <c r="EX1" s="131" t="s">
        <v>1177</v>
      </c>
      <c r="EY1" s="131" t="s">
        <v>1176</v>
      </c>
      <c r="EZ1" s="131" t="s">
        <v>1175</v>
      </c>
      <c r="FA1" s="131" t="s">
        <v>1174</v>
      </c>
      <c r="FB1" s="131" t="s">
        <v>1173</v>
      </c>
      <c r="FC1" s="131" t="s">
        <v>1812</v>
      </c>
      <c r="FD1" s="131" t="s">
        <v>1171</v>
      </c>
      <c r="FE1" s="131" t="s">
        <v>1170</v>
      </c>
      <c r="FF1" s="131" t="s">
        <v>1169</v>
      </c>
      <c r="FG1" s="131" t="s">
        <v>1168</v>
      </c>
      <c r="FH1" s="131" t="s">
        <v>1167</v>
      </c>
      <c r="FI1" s="131" t="s">
        <v>1166</v>
      </c>
      <c r="FJ1" s="131" t="s">
        <v>1165</v>
      </c>
      <c r="FK1" s="131" t="s">
        <v>1164</v>
      </c>
      <c r="FL1" s="131" t="s">
        <v>1163</v>
      </c>
      <c r="FM1" s="131" t="s">
        <v>1162</v>
      </c>
      <c r="FN1" s="131" t="s">
        <v>1161</v>
      </c>
      <c r="FO1" s="131" t="s">
        <v>1160</v>
      </c>
      <c r="FP1" s="131" t="s">
        <v>1159</v>
      </c>
      <c r="FQ1" s="131" t="s">
        <v>1158</v>
      </c>
      <c r="FR1" s="131" t="s">
        <v>1157</v>
      </c>
      <c r="FS1" s="131" t="s">
        <v>1156</v>
      </c>
      <c r="FT1" s="131" t="s">
        <v>1155</v>
      </c>
      <c r="FU1" s="131" t="s">
        <v>1154</v>
      </c>
      <c r="FV1" s="131" t="s">
        <v>1153</v>
      </c>
      <c r="FW1" s="131" t="s">
        <v>1152</v>
      </c>
      <c r="FX1" s="131" t="s">
        <v>1151</v>
      </c>
      <c r="FY1" s="131" t="s">
        <v>1150</v>
      </c>
      <c r="FZ1" s="131" t="s">
        <v>1813</v>
      </c>
      <c r="GA1" s="131" t="s">
        <v>2449</v>
      </c>
      <c r="GB1" s="131" t="s">
        <v>1815</v>
      </c>
      <c r="GC1" s="131" t="s">
        <v>1816</v>
      </c>
      <c r="GD1" s="131" t="s">
        <v>1817</v>
      </c>
      <c r="GE1" s="131" t="s">
        <v>1818</v>
      </c>
      <c r="GF1" s="131" t="s">
        <v>1819</v>
      </c>
      <c r="GG1" s="131" t="s">
        <v>1820</v>
      </c>
      <c r="GH1" s="130" t="s">
        <v>1613</v>
      </c>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N1" s="10" t="s">
        <v>2523</v>
      </c>
      <c r="HO1" s="10" t="s">
        <v>2525</v>
      </c>
      <c r="HP1" s="10" t="s">
        <v>2526</v>
      </c>
      <c r="HQ1" s="10" t="s">
        <v>2527</v>
      </c>
      <c r="HR1" s="10" t="s">
        <v>2528</v>
      </c>
      <c r="HS1" s="10" t="s">
        <v>2529</v>
      </c>
      <c r="HT1" s="10" t="s">
        <v>2530</v>
      </c>
      <c r="HU1" s="1" t="s">
        <v>2532</v>
      </c>
      <c r="HV1" s="10" t="s">
        <v>2539</v>
      </c>
      <c r="HW1" s="10" t="s">
        <v>2629</v>
      </c>
      <c r="HX1" s="10" t="s">
        <v>2630</v>
      </c>
      <c r="HY1" s="10" t="s">
        <v>2631</v>
      </c>
      <c r="HZ1" s="10" t="s">
        <v>2632</v>
      </c>
      <c r="IA1" s="10" t="s">
        <v>2633</v>
      </c>
      <c r="IB1" s="10" t="s">
        <v>2634</v>
      </c>
      <c r="IC1" s="10" t="s">
        <v>2635</v>
      </c>
      <c r="ID1" s="10" t="s">
        <v>2636</v>
      </c>
    </row>
    <row r="2" spans="1:238" ht="15" thickBot="1" x14ac:dyDescent="0.4">
      <c r="A2" s="132">
        <v>44287.648622685185</v>
      </c>
      <c r="B2" s="131" t="s">
        <v>2545</v>
      </c>
      <c r="C2" s="2"/>
      <c r="D2" s="131"/>
      <c r="E2" s="131" t="s">
        <v>50</v>
      </c>
      <c r="F2" s="131" t="s">
        <v>1824</v>
      </c>
      <c r="G2" s="131" t="s">
        <v>50</v>
      </c>
      <c r="H2" s="131" t="s">
        <v>1824</v>
      </c>
      <c r="I2" s="131" t="s">
        <v>7</v>
      </c>
      <c r="J2" s="131" t="s">
        <v>9</v>
      </c>
      <c r="K2" s="131" t="s">
        <v>7</v>
      </c>
      <c r="L2" s="131"/>
      <c r="M2" s="131" t="s">
        <v>7</v>
      </c>
      <c r="N2" s="131"/>
      <c r="O2" s="131" t="s">
        <v>7</v>
      </c>
      <c r="P2" s="131"/>
      <c r="Q2" s="133">
        <v>2</v>
      </c>
      <c r="R2" s="131" t="s">
        <v>20</v>
      </c>
      <c r="S2" s="131" t="s">
        <v>40</v>
      </c>
      <c r="T2" s="131" t="s">
        <v>20</v>
      </c>
      <c r="U2" s="133">
        <v>2</v>
      </c>
      <c r="V2" s="133">
        <v>1</v>
      </c>
      <c r="W2" s="131" t="s">
        <v>39</v>
      </c>
      <c r="X2" s="133">
        <v>2</v>
      </c>
      <c r="Y2" s="131" t="s">
        <v>20</v>
      </c>
      <c r="Z2" s="131" t="s">
        <v>20</v>
      </c>
      <c r="AA2" s="131" t="s">
        <v>38</v>
      </c>
      <c r="AB2" s="131" t="s">
        <v>7</v>
      </c>
      <c r="AC2" s="131"/>
      <c r="AD2" s="131" t="s">
        <v>7</v>
      </c>
      <c r="AE2" s="131"/>
      <c r="AF2" s="131" t="s">
        <v>9</v>
      </c>
      <c r="AG2" s="131" t="s">
        <v>112</v>
      </c>
      <c r="AH2" s="131" t="s">
        <v>256</v>
      </c>
      <c r="AI2" s="131" t="s">
        <v>7</v>
      </c>
      <c r="AJ2" s="131"/>
      <c r="AK2" s="133">
        <v>3</v>
      </c>
      <c r="AL2" s="131">
        <v>90</v>
      </c>
      <c r="AM2" s="133">
        <v>2</v>
      </c>
      <c r="AN2" s="131">
        <v>60</v>
      </c>
      <c r="AO2" s="133">
        <v>2</v>
      </c>
      <c r="AP2" s="131">
        <v>60</v>
      </c>
      <c r="AQ2" s="133">
        <v>10</v>
      </c>
      <c r="AR2" s="133">
        <v>2</v>
      </c>
      <c r="AS2" s="133">
        <v>2</v>
      </c>
      <c r="AT2" s="133">
        <v>2</v>
      </c>
      <c r="AU2" s="133">
        <v>1</v>
      </c>
      <c r="AV2" s="133">
        <v>2</v>
      </c>
      <c r="AW2" s="133">
        <v>1</v>
      </c>
      <c r="AX2" s="133">
        <v>1</v>
      </c>
      <c r="AY2" s="133">
        <v>2</v>
      </c>
      <c r="AZ2" s="133">
        <v>1</v>
      </c>
      <c r="BA2" s="133">
        <v>2</v>
      </c>
      <c r="BB2" s="133">
        <v>2</v>
      </c>
      <c r="BC2" s="133">
        <v>3</v>
      </c>
      <c r="BD2" s="133">
        <v>1</v>
      </c>
      <c r="BE2" s="133">
        <v>1</v>
      </c>
      <c r="BF2" s="133">
        <v>2</v>
      </c>
      <c r="BG2" s="133">
        <v>2</v>
      </c>
      <c r="BH2" s="133">
        <v>2</v>
      </c>
      <c r="BI2" s="133">
        <v>1</v>
      </c>
      <c r="BJ2" s="133">
        <v>1</v>
      </c>
      <c r="BK2" s="133">
        <v>3</v>
      </c>
      <c r="BL2" s="133">
        <v>2</v>
      </c>
      <c r="BM2" s="133">
        <v>0</v>
      </c>
      <c r="BN2" s="133">
        <v>1</v>
      </c>
      <c r="BO2" s="133">
        <v>0</v>
      </c>
      <c r="BP2" s="133">
        <v>2</v>
      </c>
      <c r="BQ2" s="133">
        <v>0</v>
      </c>
      <c r="BR2" s="133">
        <v>0</v>
      </c>
      <c r="BS2" s="133">
        <v>0</v>
      </c>
      <c r="BT2" s="133">
        <v>2</v>
      </c>
      <c r="BU2" s="133">
        <v>0</v>
      </c>
      <c r="BV2" s="133">
        <v>0</v>
      </c>
      <c r="BW2" s="133">
        <v>0</v>
      </c>
      <c r="BX2" s="133">
        <v>2</v>
      </c>
      <c r="BY2" s="133">
        <v>0</v>
      </c>
      <c r="BZ2" s="133">
        <v>0</v>
      </c>
      <c r="CA2" s="133">
        <v>1</v>
      </c>
      <c r="CB2" s="133">
        <v>0</v>
      </c>
      <c r="CC2" s="133">
        <v>2</v>
      </c>
      <c r="CD2" s="133">
        <v>0</v>
      </c>
      <c r="CE2" s="133">
        <v>0</v>
      </c>
      <c r="CF2" s="133">
        <v>0</v>
      </c>
      <c r="CG2" s="133">
        <v>2</v>
      </c>
      <c r="CH2" s="133">
        <v>0</v>
      </c>
      <c r="CI2" s="133">
        <v>2</v>
      </c>
      <c r="CJ2" s="133">
        <v>0</v>
      </c>
      <c r="CK2" s="133">
        <v>2</v>
      </c>
      <c r="CL2" s="133">
        <v>2</v>
      </c>
      <c r="CM2" s="133">
        <v>0</v>
      </c>
      <c r="CN2" s="133">
        <v>0</v>
      </c>
      <c r="CO2" s="133">
        <v>0</v>
      </c>
      <c r="CP2" s="133">
        <v>0</v>
      </c>
      <c r="CQ2" s="133">
        <v>1</v>
      </c>
      <c r="CR2" s="133">
        <v>0</v>
      </c>
      <c r="CS2" s="133">
        <v>0</v>
      </c>
      <c r="CT2" s="133">
        <v>0</v>
      </c>
      <c r="CU2" s="133">
        <v>1</v>
      </c>
      <c r="CV2" s="133">
        <v>0</v>
      </c>
      <c r="CW2" s="133">
        <v>2</v>
      </c>
      <c r="CX2" s="133">
        <v>2</v>
      </c>
      <c r="CY2" s="133">
        <v>2</v>
      </c>
      <c r="CZ2" s="133">
        <v>2</v>
      </c>
      <c r="DA2" s="133">
        <v>2</v>
      </c>
      <c r="DB2" s="133">
        <v>2</v>
      </c>
      <c r="DC2" s="133">
        <v>2</v>
      </c>
      <c r="DD2" s="133">
        <v>2</v>
      </c>
      <c r="DE2" s="133">
        <v>2</v>
      </c>
      <c r="DF2" s="133">
        <v>2</v>
      </c>
      <c r="DG2" s="133">
        <v>2</v>
      </c>
      <c r="DH2" s="133">
        <v>2</v>
      </c>
      <c r="DI2" s="133">
        <v>2</v>
      </c>
      <c r="DJ2" s="133">
        <v>2</v>
      </c>
      <c r="DK2" s="133">
        <v>2</v>
      </c>
      <c r="DL2" s="133">
        <v>2</v>
      </c>
      <c r="DM2" s="133">
        <v>2</v>
      </c>
      <c r="DN2" s="133">
        <v>2</v>
      </c>
      <c r="DO2" s="133">
        <v>2</v>
      </c>
      <c r="DP2" s="133">
        <v>2</v>
      </c>
      <c r="DQ2" s="131" t="s">
        <v>2685</v>
      </c>
      <c r="DR2" s="133">
        <v>30</v>
      </c>
      <c r="DS2" s="131" t="s">
        <v>2686</v>
      </c>
      <c r="DT2" s="133">
        <v>6</v>
      </c>
      <c r="DU2" s="131" t="s">
        <v>26</v>
      </c>
      <c r="DV2" s="131" t="s">
        <v>69</v>
      </c>
      <c r="DW2" s="131" t="s">
        <v>69</v>
      </c>
      <c r="DX2" s="131" t="s">
        <v>103</v>
      </c>
      <c r="DY2" s="131" t="s">
        <v>26</v>
      </c>
      <c r="DZ2" s="131" t="s">
        <v>26</v>
      </c>
      <c r="EA2" s="131" t="s">
        <v>26</v>
      </c>
      <c r="EB2" s="131" t="s">
        <v>103</v>
      </c>
      <c r="EC2" s="131" t="s">
        <v>26</v>
      </c>
      <c r="ED2" s="131" t="s">
        <v>297</v>
      </c>
      <c r="EE2" s="131" t="s">
        <v>125</v>
      </c>
      <c r="EF2" s="131" t="s">
        <v>26</v>
      </c>
      <c r="EG2" s="131" t="s">
        <v>24</v>
      </c>
      <c r="EH2" s="131" t="s">
        <v>65</v>
      </c>
      <c r="EI2" s="133">
        <v>10</v>
      </c>
      <c r="EJ2" s="131" t="s">
        <v>7</v>
      </c>
      <c r="EK2" s="131" t="s">
        <v>7</v>
      </c>
      <c r="EL2" s="131"/>
      <c r="EM2" s="131" t="s">
        <v>60</v>
      </c>
      <c r="EN2" s="131" t="s">
        <v>96</v>
      </c>
      <c r="EO2" s="133">
        <v>3</v>
      </c>
      <c r="EP2" s="133">
        <v>2</v>
      </c>
      <c r="EQ2" s="133">
        <v>3</v>
      </c>
      <c r="ER2" s="133">
        <v>2</v>
      </c>
      <c r="ES2" s="131" t="s">
        <v>1346</v>
      </c>
      <c r="ET2" s="131" t="s">
        <v>16</v>
      </c>
      <c r="EU2" s="131" t="s">
        <v>18</v>
      </c>
      <c r="EV2" s="131" t="s">
        <v>19</v>
      </c>
      <c r="EW2" s="131" t="s">
        <v>20</v>
      </c>
      <c r="EX2" s="133">
        <v>2</v>
      </c>
      <c r="EY2" s="133">
        <v>3</v>
      </c>
      <c r="EZ2" s="133">
        <v>3</v>
      </c>
      <c r="FA2" s="133">
        <v>3</v>
      </c>
      <c r="FB2" s="131"/>
      <c r="FC2" s="131" t="s">
        <v>14</v>
      </c>
      <c r="FD2" s="131" t="s">
        <v>9</v>
      </c>
      <c r="FE2" s="131" t="s">
        <v>94</v>
      </c>
      <c r="FF2" s="131" t="s">
        <v>58</v>
      </c>
      <c r="FG2" s="131" t="s">
        <v>9</v>
      </c>
      <c r="FH2" s="131" t="s">
        <v>7</v>
      </c>
      <c r="FI2" s="131" t="s">
        <v>7</v>
      </c>
      <c r="FJ2" s="131" t="s">
        <v>12</v>
      </c>
      <c r="FK2" s="131" t="s">
        <v>57</v>
      </c>
      <c r="FL2" s="131" t="s">
        <v>7</v>
      </c>
      <c r="FM2" s="131" t="s">
        <v>7</v>
      </c>
      <c r="FN2" s="131"/>
      <c r="FO2" s="131" t="s">
        <v>1435</v>
      </c>
      <c r="FP2" s="131" t="s">
        <v>9</v>
      </c>
      <c r="FQ2" s="131" t="s">
        <v>7</v>
      </c>
      <c r="FR2" s="131" t="s">
        <v>9</v>
      </c>
      <c r="FS2" s="131" t="s">
        <v>8</v>
      </c>
      <c r="FT2" s="131" t="s">
        <v>7</v>
      </c>
      <c r="FU2" s="131" t="s">
        <v>7</v>
      </c>
      <c r="FV2" s="131"/>
      <c r="FW2" s="131"/>
      <c r="FX2" s="131"/>
      <c r="FY2" s="131" t="s">
        <v>337</v>
      </c>
      <c r="FZ2" s="131"/>
      <c r="GA2" s="131"/>
      <c r="GB2" s="131"/>
      <c r="GC2" s="133">
        <v>5</v>
      </c>
      <c r="GD2" s="131"/>
      <c r="GE2" s="131"/>
      <c r="GF2" s="131"/>
      <c r="GG2" s="131"/>
      <c r="GH2" s="131" t="s">
        <v>5</v>
      </c>
      <c r="GI2" s="131"/>
      <c r="GJ2" s="131"/>
      <c r="GK2" s="131"/>
      <c r="GL2" s="131"/>
      <c r="GM2" s="131"/>
      <c r="GN2" s="131"/>
      <c r="GO2" s="131"/>
      <c r="GP2" s="131" t="s">
        <v>4</v>
      </c>
      <c r="GQ2" s="131"/>
      <c r="GR2" s="131"/>
      <c r="GS2" s="131"/>
      <c r="GT2" s="131" t="s">
        <v>336</v>
      </c>
      <c r="GU2" s="131"/>
      <c r="GV2" s="131" t="s">
        <v>356</v>
      </c>
      <c r="GW2" s="131" t="s">
        <v>1</v>
      </c>
      <c r="GX2" s="131" t="s">
        <v>1</v>
      </c>
      <c r="GY2" s="131"/>
      <c r="GZ2" s="131"/>
      <c r="HA2" s="131"/>
      <c r="HB2" s="131"/>
      <c r="HC2" s="131"/>
      <c r="HD2" s="131"/>
      <c r="HE2" s="131"/>
      <c r="HF2" s="131"/>
      <c r="HG2" s="131"/>
      <c r="HH2" s="131"/>
      <c r="HI2" s="131"/>
      <c r="HJ2" s="131"/>
      <c r="HN2">
        <f>SUM(CX2:DP2)</f>
        <v>38</v>
      </c>
      <c r="HO2">
        <f>CU2+CS2+CB2+CO2+BQ2</f>
        <v>1</v>
      </c>
      <c r="HP2">
        <f>CT2+CQ2+CI2+BX2+BT2+BP2</f>
        <v>9</v>
      </c>
      <c r="HQ2" s="1">
        <f>CR2+CM2+CH2+CE2+BY2+BW2+BS2+BO2</f>
        <v>0</v>
      </c>
      <c r="HR2" s="1">
        <f>CL2+CG2+CA2+BZ2+BU2+BL2</f>
        <v>7</v>
      </c>
      <c r="HS2" s="1">
        <f>CP2+CJ2+CF2+CD2+BV2+BR2+BM2</f>
        <v>0</v>
      </c>
      <c r="HT2" s="1">
        <f>CV2+CN2+CK2+CC2+BN2</f>
        <v>5</v>
      </c>
      <c r="HU2" s="1">
        <f>(5-AR2)+(5-AS2)+AT2+AU2+(5-AV2)+AW2+AX2+(5-AY2)+AZ2+(5-BA2)+(5-BB2)+BC2+BD2+BE2+(5-BF2)+(5-BG2)+BH2+BI2+(5-BJ2)+(5-BK2)</f>
        <v>44</v>
      </c>
      <c r="HV2" s="1">
        <f>(AK2*(AL2*8))+(AM2*(AN2*4))+(AO2*(AP2*2.5))</f>
        <v>2940</v>
      </c>
      <c r="HW2">
        <v>2</v>
      </c>
      <c r="HX2">
        <v>1</v>
      </c>
      <c r="HY2">
        <v>2</v>
      </c>
      <c r="HZ2">
        <v>2</v>
      </c>
      <c r="IA2">
        <v>1</v>
      </c>
      <c r="IB2">
        <v>2</v>
      </c>
      <c r="IC2">
        <v>1</v>
      </c>
      <c r="ID2">
        <v>11</v>
      </c>
    </row>
    <row r="3" spans="1:238" ht="15" thickBot="1" x14ac:dyDescent="0.4">
      <c r="A3" s="132">
        <v>44286.410381944443</v>
      </c>
      <c r="B3" s="131" t="s">
        <v>2548</v>
      </c>
      <c r="C3" s="2"/>
      <c r="D3" s="131"/>
      <c r="E3" s="131" t="s">
        <v>1885</v>
      </c>
      <c r="F3" s="131" t="s">
        <v>1824</v>
      </c>
      <c r="G3" s="131" t="s">
        <v>1885</v>
      </c>
      <c r="H3" s="131" t="s">
        <v>1824</v>
      </c>
      <c r="I3" s="131" t="s">
        <v>9</v>
      </c>
      <c r="J3" s="131" t="s">
        <v>9</v>
      </c>
      <c r="K3" s="131" t="s">
        <v>7</v>
      </c>
      <c r="L3" s="131"/>
      <c r="M3" s="131" t="s">
        <v>7</v>
      </c>
      <c r="N3" s="131"/>
      <c r="O3" s="131" t="s">
        <v>7</v>
      </c>
      <c r="P3" s="131"/>
      <c r="Q3" s="131"/>
      <c r="R3" s="131" t="s">
        <v>20</v>
      </c>
      <c r="S3" s="131" t="s">
        <v>40</v>
      </c>
      <c r="T3" s="133">
        <v>1</v>
      </c>
      <c r="U3" s="131" t="s">
        <v>20</v>
      </c>
      <c r="V3" s="131" t="s">
        <v>20</v>
      </c>
      <c r="W3" s="131" t="s">
        <v>39</v>
      </c>
      <c r="X3" s="133">
        <v>1</v>
      </c>
      <c r="Y3" s="131" t="s">
        <v>20</v>
      </c>
      <c r="Z3" s="131" t="s">
        <v>20</v>
      </c>
      <c r="AA3" s="131" t="s">
        <v>38</v>
      </c>
      <c r="AB3" s="131" t="s">
        <v>9</v>
      </c>
      <c r="AC3" s="131" t="s">
        <v>986</v>
      </c>
      <c r="AD3" s="131" t="s">
        <v>9</v>
      </c>
      <c r="AE3" s="131" t="s">
        <v>2660</v>
      </c>
      <c r="AF3" s="131" t="s">
        <v>9</v>
      </c>
      <c r="AG3" s="131" t="s">
        <v>112</v>
      </c>
      <c r="AH3" s="131" t="s">
        <v>537</v>
      </c>
      <c r="AI3" s="131" t="s">
        <v>9</v>
      </c>
      <c r="AJ3" s="131" t="s">
        <v>2661</v>
      </c>
      <c r="AK3" s="133">
        <v>3</v>
      </c>
      <c r="AL3" s="131">
        <v>25</v>
      </c>
      <c r="AM3" s="133">
        <v>1</v>
      </c>
      <c r="AN3" s="131">
        <v>60</v>
      </c>
      <c r="AO3" s="133">
        <v>0</v>
      </c>
      <c r="AP3" s="133">
        <v>0</v>
      </c>
      <c r="AQ3" s="131">
        <v>240</v>
      </c>
      <c r="AR3" s="133">
        <v>3</v>
      </c>
      <c r="AS3" s="133">
        <v>3</v>
      </c>
      <c r="AT3" s="133">
        <v>4</v>
      </c>
      <c r="AU3" s="133">
        <v>3</v>
      </c>
      <c r="AV3" s="133">
        <v>2</v>
      </c>
      <c r="AW3" s="133">
        <v>4</v>
      </c>
      <c r="AX3" s="133">
        <v>4</v>
      </c>
      <c r="AY3" s="133">
        <v>2</v>
      </c>
      <c r="AZ3" s="133">
        <v>4</v>
      </c>
      <c r="BA3" s="133">
        <v>2</v>
      </c>
      <c r="BB3" s="133">
        <v>3</v>
      </c>
      <c r="BC3" s="133">
        <v>4</v>
      </c>
      <c r="BD3" s="133">
        <v>2</v>
      </c>
      <c r="BE3" s="133">
        <v>3</v>
      </c>
      <c r="BF3" s="133">
        <v>2</v>
      </c>
      <c r="BG3" s="133">
        <v>2</v>
      </c>
      <c r="BH3" s="133">
        <v>4</v>
      </c>
      <c r="BI3" s="133">
        <v>2</v>
      </c>
      <c r="BJ3" s="133">
        <v>2</v>
      </c>
      <c r="BK3" s="133">
        <v>2</v>
      </c>
      <c r="BL3" s="133">
        <v>3</v>
      </c>
      <c r="BM3" s="133">
        <v>2</v>
      </c>
      <c r="BN3" s="133">
        <v>4</v>
      </c>
      <c r="BO3" s="133">
        <v>4</v>
      </c>
      <c r="BP3" s="133">
        <v>2</v>
      </c>
      <c r="BQ3" s="133">
        <v>1</v>
      </c>
      <c r="BR3" s="133">
        <v>4</v>
      </c>
      <c r="BS3" s="133">
        <v>3</v>
      </c>
      <c r="BT3" s="133">
        <v>2</v>
      </c>
      <c r="BU3" s="133">
        <v>4</v>
      </c>
      <c r="BV3" s="133">
        <v>3</v>
      </c>
      <c r="BW3" s="133">
        <v>4</v>
      </c>
      <c r="BX3" s="133">
        <v>2</v>
      </c>
      <c r="BY3" s="133">
        <v>3</v>
      </c>
      <c r="BZ3" s="133">
        <v>4</v>
      </c>
      <c r="CA3" s="133">
        <v>4</v>
      </c>
      <c r="CB3" s="133">
        <v>3</v>
      </c>
      <c r="CC3" s="133">
        <v>4</v>
      </c>
      <c r="CD3" s="133">
        <v>3</v>
      </c>
      <c r="CE3" s="133">
        <v>4</v>
      </c>
      <c r="CF3" s="133">
        <v>4</v>
      </c>
      <c r="CG3" s="133">
        <v>4</v>
      </c>
      <c r="CH3" s="133">
        <v>3</v>
      </c>
      <c r="CI3" s="133">
        <v>2</v>
      </c>
      <c r="CJ3" s="133">
        <v>2</v>
      </c>
      <c r="CK3" s="133">
        <v>4</v>
      </c>
      <c r="CL3" s="133">
        <v>4</v>
      </c>
      <c r="CM3" s="133">
        <v>4</v>
      </c>
      <c r="CN3" s="133">
        <v>4</v>
      </c>
      <c r="CO3" s="133">
        <v>4</v>
      </c>
      <c r="CP3" s="133">
        <v>3</v>
      </c>
      <c r="CQ3" s="133">
        <v>2</v>
      </c>
      <c r="CR3" s="133">
        <v>1</v>
      </c>
      <c r="CS3" s="133">
        <v>3</v>
      </c>
      <c r="CT3" s="133">
        <v>1</v>
      </c>
      <c r="CU3" s="133">
        <v>4</v>
      </c>
      <c r="CV3" s="133">
        <v>2</v>
      </c>
      <c r="CW3" s="133">
        <v>3</v>
      </c>
      <c r="CX3" s="133">
        <v>1</v>
      </c>
      <c r="CY3" s="133">
        <v>3</v>
      </c>
      <c r="CZ3" s="133">
        <v>1</v>
      </c>
      <c r="DA3" s="133">
        <v>3</v>
      </c>
      <c r="DB3" s="133">
        <v>1</v>
      </c>
      <c r="DC3" s="133">
        <v>1</v>
      </c>
      <c r="DD3" s="133">
        <v>1</v>
      </c>
      <c r="DE3" s="133">
        <v>3</v>
      </c>
      <c r="DF3" s="133">
        <v>3</v>
      </c>
      <c r="DG3" s="133">
        <v>1</v>
      </c>
      <c r="DH3" s="133">
        <v>4</v>
      </c>
      <c r="DI3" s="133">
        <v>1</v>
      </c>
      <c r="DJ3" s="133">
        <v>1</v>
      </c>
      <c r="DK3" s="133">
        <v>1</v>
      </c>
      <c r="DL3" s="133">
        <v>3</v>
      </c>
      <c r="DM3" s="133">
        <v>2</v>
      </c>
      <c r="DN3" s="133">
        <v>1</v>
      </c>
      <c r="DO3" s="133">
        <v>3</v>
      </c>
      <c r="DP3" s="133">
        <v>1</v>
      </c>
      <c r="DQ3" s="131" t="s">
        <v>312</v>
      </c>
      <c r="DR3" s="131" t="s">
        <v>2662</v>
      </c>
      <c r="DS3" s="134">
        <v>0.3125</v>
      </c>
      <c r="DT3" s="133">
        <v>7</v>
      </c>
      <c r="DU3" s="131" t="s">
        <v>103</v>
      </c>
      <c r="DV3" s="131" t="s">
        <v>69</v>
      </c>
      <c r="DW3" s="131" t="s">
        <v>103</v>
      </c>
      <c r="DX3" s="131" t="s">
        <v>26</v>
      </c>
      <c r="DY3" s="131" t="s">
        <v>26</v>
      </c>
      <c r="DZ3" s="131" t="s">
        <v>103</v>
      </c>
      <c r="EA3" s="131" t="s">
        <v>26</v>
      </c>
      <c r="EB3" s="131" t="s">
        <v>103</v>
      </c>
      <c r="EC3" s="131" t="s">
        <v>26</v>
      </c>
      <c r="ED3" s="131" t="s">
        <v>1992</v>
      </c>
      <c r="EE3" s="131" t="s">
        <v>26</v>
      </c>
      <c r="EF3" s="131" t="s">
        <v>26</v>
      </c>
      <c r="EG3" s="131" t="s">
        <v>101</v>
      </c>
      <c r="EH3" s="131" t="s">
        <v>65</v>
      </c>
      <c r="EI3" s="133">
        <v>5</v>
      </c>
      <c r="EJ3" s="131" t="s">
        <v>7</v>
      </c>
      <c r="EK3" s="131" t="s">
        <v>7</v>
      </c>
      <c r="EL3" s="131"/>
      <c r="EM3" s="131" t="s">
        <v>96</v>
      </c>
      <c r="EN3" s="131" t="s">
        <v>96</v>
      </c>
      <c r="EO3" s="133">
        <v>5</v>
      </c>
      <c r="EP3" s="133">
        <v>5</v>
      </c>
      <c r="EQ3" s="133">
        <v>5</v>
      </c>
      <c r="ER3" s="133">
        <v>1</v>
      </c>
      <c r="ES3" s="131" t="s">
        <v>19</v>
      </c>
      <c r="ET3" s="131" t="s">
        <v>1346</v>
      </c>
      <c r="EU3" s="131" t="s">
        <v>18</v>
      </c>
      <c r="EV3" s="131" t="s">
        <v>16</v>
      </c>
      <c r="EW3" s="131" t="s">
        <v>20</v>
      </c>
      <c r="EX3" s="133">
        <v>1</v>
      </c>
      <c r="EY3" s="133">
        <v>3</v>
      </c>
      <c r="EZ3" s="133">
        <v>5</v>
      </c>
      <c r="FA3" s="133">
        <v>5</v>
      </c>
      <c r="FB3" s="131"/>
      <c r="FC3" s="131" t="s">
        <v>14</v>
      </c>
      <c r="FD3" s="131" t="s">
        <v>9</v>
      </c>
      <c r="FE3" s="131" t="s">
        <v>58</v>
      </c>
      <c r="FF3" s="131" t="s">
        <v>58</v>
      </c>
      <c r="FG3" s="131" t="s">
        <v>7</v>
      </c>
      <c r="FH3" s="131" t="s">
        <v>7</v>
      </c>
      <c r="FI3" s="131" t="s">
        <v>7</v>
      </c>
      <c r="FJ3" s="131" t="s">
        <v>12</v>
      </c>
      <c r="FK3" s="131" t="s">
        <v>57</v>
      </c>
      <c r="FL3" s="131" t="s">
        <v>7</v>
      </c>
      <c r="FM3" s="131" t="s">
        <v>9</v>
      </c>
      <c r="FN3" s="133">
        <v>3</v>
      </c>
      <c r="FO3" s="131" t="s">
        <v>876</v>
      </c>
      <c r="FP3" s="131" t="s">
        <v>9</v>
      </c>
      <c r="FQ3" s="131" t="s">
        <v>9</v>
      </c>
      <c r="FR3" s="131" t="s">
        <v>9</v>
      </c>
      <c r="FS3" s="131" t="s">
        <v>8</v>
      </c>
      <c r="FT3" s="131" t="s">
        <v>7</v>
      </c>
      <c r="FU3" s="131" t="s">
        <v>7</v>
      </c>
      <c r="FV3" s="131"/>
      <c r="FW3" s="131" t="s">
        <v>7</v>
      </c>
      <c r="FX3" s="131" t="s">
        <v>7</v>
      </c>
      <c r="FY3" s="131" t="s">
        <v>185</v>
      </c>
      <c r="FZ3" s="131"/>
      <c r="GA3" s="131"/>
      <c r="GB3" s="131"/>
      <c r="GC3" s="131"/>
      <c r="GD3" s="131"/>
      <c r="GE3" s="131"/>
      <c r="GF3" s="133">
        <v>6</v>
      </c>
      <c r="GG3" s="131"/>
      <c r="GH3" s="131" t="s">
        <v>5</v>
      </c>
      <c r="GI3" s="131"/>
      <c r="GJ3" s="131"/>
      <c r="GK3" s="131"/>
      <c r="GL3" s="131"/>
      <c r="GM3" s="131"/>
      <c r="GN3" s="131"/>
      <c r="GO3" s="131"/>
      <c r="GP3" s="131"/>
      <c r="GQ3" s="131"/>
      <c r="GR3" s="131"/>
      <c r="GS3" s="131"/>
      <c r="GT3" s="131"/>
      <c r="GU3" s="131"/>
      <c r="GV3" s="131"/>
      <c r="GW3" s="131"/>
      <c r="GX3" s="131" t="s">
        <v>54</v>
      </c>
      <c r="GY3" s="131"/>
      <c r="GZ3" s="131"/>
      <c r="HA3" s="131"/>
      <c r="HB3" s="131" t="s">
        <v>141</v>
      </c>
      <c r="HC3" s="131" t="s">
        <v>1</v>
      </c>
      <c r="HD3" s="131" t="s">
        <v>1</v>
      </c>
      <c r="HE3" s="131"/>
      <c r="HF3" s="131" t="s">
        <v>1</v>
      </c>
      <c r="HG3" s="131"/>
      <c r="HH3" s="131"/>
      <c r="HI3" s="131"/>
      <c r="HJ3" s="131"/>
      <c r="HN3">
        <f t="shared" ref="HN3:HN21" si="0">SUM(CX3:DP3)</f>
        <v>35</v>
      </c>
      <c r="HO3">
        <f t="shared" ref="HO3:HO21" si="1">CU3+CS3+CB3+CO3+BQ3</f>
        <v>15</v>
      </c>
      <c r="HP3">
        <f t="shared" ref="HP3:HP21" si="2">CT3+CQ3+CI3+BX3+BT3+BP3</f>
        <v>11</v>
      </c>
      <c r="HQ3" s="1">
        <f t="shared" ref="HQ3:HQ21" si="3">CR3+CM3+CH3+CE3+BY3+BW3+BS3+BO3</f>
        <v>26</v>
      </c>
      <c r="HR3" s="1">
        <f t="shared" ref="HR3:HR21" si="4">CL3+CG3+CA3+BZ3+BU3+BL3</f>
        <v>23</v>
      </c>
      <c r="HS3" s="1">
        <f t="shared" ref="HS3:HS21" si="5">CP3+CJ3+CF3+CD3+BV3+BR3+BM3</f>
        <v>21</v>
      </c>
      <c r="HT3" s="1">
        <f t="shared" ref="HT3:HT21" si="6">CV3+CN3+CK3+CC3+BN3</f>
        <v>18</v>
      </c>
      <c r="HU3" s="1">
        <f t="shared" ref="HU3:HU21" si="7">(5-AR3)+(5-AS3)+AT3+AU3+(5-AV3)+AW3+AX3+(5-AY3)+AZ3+(5-BA3)+(5-BB3)+BC3+BD3+BE3+(5-BF3)+(5-BG3)+BH3+BI3+(5-BJ3)+(5-BK3)</f>
        <v>61</v>
      </c>
      <c r="HV3" s="1">
        <f t="shared" ref="HV3:HV21" si="8">(AK3*(AL3*8))+(AM3*(AN3*4))+(AO3*(AP3*2.5))</f>
        <v>840</v>
      </c>
      <c r="HW3">
        <v>2</v>
      </c>
      <c r="HX3">
        <v>1</v>
      </c>
      <c r="HY3">
        <v>1</v>
      </c>
      <c r="HZ3">
        <v>0</v>
      </c>
      <c r="IA3">
        <v>1</v>
      </c>
      <c r="IB3">
        <v>0</v>
      </c>
      <c r="IC3">
        <v>1</v>
      </c>
      <c r="ID3">
        <v>6</v>
      </c>
    </row>
    <row r="4" spans="1:238" ht="15" thickBot="1" x14ac:dyDescent="0.4">
      <c r="A4" s="132">
        <v>44286.335636574076</v>
      </c>
      <c r="B4" s="131" t="s">
        <v>2552</v>
      </c>
      <c r="C4" s="2"/>
      <c r="D4" s="131"/>
      <c r="E4" s="131" t="s">
        <v>1831</v>
      </c>
      <c r="F4" s="131" t="s">
        <v>1826</v>
      </c>
      <c r="G4" s="131" t="s">
        <v>1831</v>
      </c>
      <c r="H4" s="131" t="s">
        <v>1826</v>
      </c>
      <c r="I4" s="131" t="s">
        <v>9</v>
      </c>
      <c r="J4" s="131" t="s">
        <v>9</v>
      </c>
      <c r="K4" s="131" t="s">
        <v>7</v>
      </c>
      <c r="L4" s="131"/>
      <c r="M4" s="131" t="s">
        <v>7</v>
      </c>
      <c r="N4" s="131"/>
      <c r="O4" s="131" t="s">
        <v>7</v>
      </c>
      <c r="P4" s="131"/>
      <c r="Q4" s="131"/>
      <c r="R4" s="131" t="s">
        <v>20</v>
      </c>
      <c r="S4" s="131" t="s">
        <v>40</v>
      </c>
      <c r="T4" s="131" t="s">
        <v>20</v>
      </c>
      <c r="U4" s="131" t="s">
        <v>20</v>
      </c>
      <c r="V4" s="131" t="s">
        <v>494</v>
      </c>
      <c r="W4" s="131" t="s">
        <v>39</v>
      </c>
      <c r="X4" s="131" t="s">
        <v>20</v>
      </c>
      <c r="Y4" s="131" t="s">
        <v>79</v>
      </c>
      <c r="Z4" s="133">
        <v>1</v>
      </c>
      <c r="AA4" s="131" t="s">
        <v>38</v>
      </c>
      <c r="AB4" s="131" t="s">
        <v>9</v>
      </c>
      <c r="AC4" s="131" t="s">
        <v>1487</v>
      </c>
      <c r="AD4" s="131" t="s">
        <v>7</v>
      </c>
      <c r="AE4" s="131"/>
      <c r="AF4" s="131" t="s">
        <v>9</v>
      </c>
      <c r="AG4" s="131" t="s">
        <v>172</v>
      </c>
      <c r="AH4" s="131" t="s">
        <v>34</v>
      </c>
      <c r="AI4" s="131" t="s">
        <v>7</v>
      </c>
      <c r="AJ4" s="131"/>
      <c r="AK4" s="133">
        <v>7</v>
      </c>
      <c r="AL4" s="131">
        <v>60</v>
      </c>
      <c r="AM4" s="133">
        <v>7</v>
      </c>
      <c r="AN4" s="131">
        <v>20</v>
      </c>
      <c r="AO4" s="133">
        <v>7</v>
      </c>
      <c r="AP4" s="131">
        <v>20</v>
      </c>
      <c r="AQ4" s="131">
        <v>300</v>
      </c>
      <c r="AR4" s="133">
        <v>4</v>
      </c>
      <c r="AS4" s="133">
        <v>4</v>
      </c>
      <c r="AT4" s="133">
        <v>1</v>
      </c>
      <c r="AU4" s="133">
        <v>1</v>
      </c>
      <c r="AV4" s="133">
        <v>4</v>
      </c>
      <c r="AW4" s="133">
        <v>1</v>
      </c>
      <c r="AX4" s="133">
        <v>1</v>
      </c>
      <c r="AY4" s="133">
        <v>4</v>
      </c>
      <c r="AZ4" s="133">
        <v>1</v>
      </c>
      <c r="BA4" s="133">
        <v>4</v>
      </c>
      <c r="BB4" s="133">
        <v>4</v>
      </c>
      <c r="BC4" s="133">
        <v>1</v>
      </c>
      <c r="BD4" s="133">
        <v>1</v>
      </c>
      <c r="BE4" s="133">
        <v>1</v>
      </c>
      <c r="BF4" s="133">
        <v>4</v>
      </c>
      <c r="BG4" s="133">
        <v>4</v>
      </c>
      <c r="BH4" s="133">
        <v>1</v>
      </c>
      <c r="BI4" s="133">
        <v>1</v>
      </c>
      <c r="BJ4" s="133">
        <v>4</v>
      </c>
      <c r="BK4" s="133">
        <v>4</v>
      </c>
      <c r="BL4" s="133">
        <v>0</v>
      </c>
      <c r="BM4" s="133">
        <v>0</v>
      </c>
      <c r="BN4" s="133">
        <v>0</v>
      </c>
      <c r="BO4" s="133">
        <v>0</v>
      </c>
      <c r="BP4" s="133">
        <v>4</v>
      </c>
      <c r="BQ4" s="133">
        <v>0</v>
      </c>
      <c r="BR4" s="133">
        <v>0</v>
      </c>
      <c r="BS4" s="133">
        <v>0</v>
      </c>
      <c r="BT4" s="133">
        <v>4</v>
      </c>
      <c r="BU4" s="133">
        <v>0</v>
      </c>
      <c r="BV4" s="133">
        <v>0</v>
      </c>
      <c r="BW4" s="133">
        <v>0</v>
      </c>
      <c r="BX4" s="133">
        <v>4</v>
      </c>
      <c r="BY4" s="133">
        <v>0</v>
      </c>
      <c r="BZ4" s="133">
        <v>0</v>
      </c>
      <c r="CA4" s="133">
        <v>0</v>
      </c>
      <c r="CB4" s="133">
        <v>0</v>
      </c>
      <c r="CC4" s="133">
        <v>0</v>
      </c>
      <c r="CD4" s="133">
        <v>0</v>
      </c>
      <c r="CE4" s="133">
        <v>0</v>
      </c>
      <c r="CF4" s="133">
        <v>0</v>
      </c>
      <c r="CG4" s="133">
        <v>0</v>
      </c>
      <c r="CH4" s="133">
        <v>0</v>
      </c>
      <c r="CI4" s="133">
        <v>4</v>
      </c>
      <c r="CJ4" s="133">
        <v>0</v>
      </c>
      <c r="CK4" s="133">
        <v>0</v>
      </c>
      <c r="CL4" s="133">
        <v>0</v>
      </c>
      <c r="CM4" s="133">
        <v>0</v>
      </c>
      <c r="CN4" s="133">
        <v>0</v>
      </c>
      <c r="CO4" s="133">
        <v>0</v>
      </c>
      <c r="CP4" s="133">
        <v>0</v>
      </c>
      <c r="CQ4" s="133">
        <v>4</v>
      </c>
      <c r="CR4" s="133">
        <v>0</v>
      </c>
      <c r="CS4" s="133">
        <v>0</v>
      </c>
      <c r="CT4" s="133">
        <v>0</v>
      </c>
      <c r="CU4" s="133">
        <v>0</v>
      </c>
      <c r="CV4" s="133">
        <v>0</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3">
        <v>1</v>
      </c>
      <c r="DQ4" s="131" t="s">
        <v>733</v>
      </c>
      <c r="DR4" s="131" t="s">
        <v>732</v>
      </c>
      <c r="DS4" s="131" t="s">
        <v>2646</v>
      </c>
      <c r="DT4" s="133">
        <v>7</v>
      </c>
      <c r="DU4" s="131" t="s">
        <v>26</v>
      </c>
      <c r="DV4" s="131" t="s">
        <v>26</v>
      </c>
      <c r="DW4" s="131" t="s">
        <v>26</v>
      </c>
      <c r="DX4" s="131" t="s">
        <v>26</v>
      </c>
      <c r="DY4" s="131" t="s">
        <v>26</v>
      </c>
      <c r="DZ4" s="131" t="s">
        <v>26</v>
      </c>
      <c r="EA4" s="131" t="s">
        <v>26</v>
      </c>
      <c r="EB4" s="131" t="s">
        <v>26</v>
      </c>
      <c r="EC4" s="131" t="s">
        <v>26</v>
      </c>
      <c r="ED4" s="131" t="s">
        <v>102</v>
      </c>
      <c r="EE4" s="131" t="s">
        <v>26</v>
      </c>
      <c r="EF4" s="131" t="s">
        <v>26</v>
      </c>
      <c r="EG4" s="131" t="s">
        <v>66</v>
      </c>
      <c r="EH4" s="131" t="s">
        <v>23</v>
      </c>
      <c r="EI4" s="133">
        <v>90</v>
      </c>
      <c r="EJ4" s="131" t="s">
        <v>7</v>
      </c>
      <c r="EK4" s="131" t="s">
        <v>7</v>
      </c>
      <c r="EL4" s="131"/>
      <c r="EM4" s="131" t="s">
        <v>21</v>
      </c>
      <c r="EN4" s="131" t="s">
        <v>21</v>
      </c>
      <c r="EO4" s="133">
        <v>3</v>
      </c>
      <c r="EP4" s="133">
        <v>5</v>
      </c>
      <c r="EQ4" s="133">
        <v>4</v>
      </c>
      <c r="ER4" s="133">
        <v>1</v>
      </c>
      <c r="ES4" s="131" t="s">
        <v>19</v>
      </c>
      <c r="ET4" s="131" t="s">
        <v>16</v>
      </c>
      <c r="EU4" s="131" t="s">
        <v>20</v>
      </c>
      <c r="EV4" s="131" t="s">
        <v>20</v>
      </c>
      <c r="EW4" s="131" t="s">
        <v>20</v>
      </c>
      <c r="EX4" s="133">
        <v>3</v>
      </c>
      <c r="EY4" s="133">
        <v>1</v>
      </c>
      <c r="EZ4" s="133">
        <v>2</v>
      </c>
      <c r="FA4" s="133">
        <v>5</v>
      </c>
      <c r="FB4" s="131"/>
      <c r="FC4" s="131" t="s">
        <v>58</v>
      </c>
      <c r="FD4" s="131" t="s">
        <v>7</v>
      </c>
      <c r="FE4" s="131" t="s">
        <v>14</v>
      </c>
      <c r="FF4" s="131" t="s">
        <v>14</v>
      </c>
      <c r="FG4" s="131" t="s">
        <v>13</v>
      </c>
      <c r="FH4" s="131" t="s">
        <v>13</v>
      </c>
      <c r="FI4" s="131" t="s">
        <v>7</v>
      </c>
      <c r="FJ4" s="131" t="s">
        <v>12</v>
      </c>
      <c r="FK4" s="131" t="s">
        <v>11</v>
      </c>
      <c r="FL4" s="131" t="s">
        <v>7</v>
      </c>
      <c r="FM4" s="131" t="s">
        <v>7</v>
      </c>
      <c r="FN4" s="131"/>
      <c r="FO4" s="131" t="s">
        <v>730</v>
      </c>
      <c r="FP4" s="131" t="s">
        <v>7</v>
      </c>
      <c r="FQ4" s="131" t="s">
        <v>7</v>
      </c>
      <c r="FR4" s="131" t="s">
        <v>9</v>
      </c>
      <c r="FS4" s="131" t="s">
        <v>8</v>
      </c>
      <c r="FT4" s="131" t="s">
        <v>7</v>
      </c>
      <c r="FU4" s="131" t="s">
        <v>7</v>
      </c>
      <c r="FV4" s="131"/>
      <c r="FW4" s="131" t="s">
        <v>7</v>
      </c>
      <c r="FX4" s="131" t="s">
        <v>7</v>
      </c>
      <c r="FY4" s="131" t="s">
        <v>308</v>
      </c>
      <c r="FZ4" s="131"/>
      <c r="GA4" s="131"/>
      <c r="GB4" s="133">
        <v>9</v>
      </c>
      <c r="GC4" s="131"/>
      <c r="GD4" s="131"/>
      <c r="GE4" s="131"/>
      <c r="GF4" s="131"/>
      <c r="GG4" s="131"/>
      <c r="GH4" s="131" t="s">
        <v>5</v>
      </c>
      <c r="GI4" s="131"/>
      <c r="GJ4" s="131"/>
      <c r="GK4" s="131"/>
      <c r="GL4" s="131"/>
      <c r="GM4" s="131"/>
      <c r="GN4" s="131"/>
      <c r="GO4" s="131"/>
      <c r="GP4" s="131"/>
      <c r="GQ4" s="131"/>
      <c r="GR4" s="131"/>
      <c r="GS4" s="131"/>
      <c r="GT4" s="131"/>
      <c r="GU4" s="131"/>
      <c r="GV4" s="131"/>
      <c r="GW4" s="131"/>
      <c r="GX4" s="131" t="s">
        <v>54</v>
      </c>
      <c r="GY4" s="131"/>
      <c r="GZ4" s="131" t="s">
        <v>184</v>
      </c>
      <c r="HA4" s="131" t="s">
        <v>183</v>
      </c>
      <c r="HB4" s="131" t="s">
        <v>1</v>
      </c>
      <c r="HC4" s="131"/>
      <c r="HD4" s="131"/>
      <c r="HE4" s="131"/>
      <c r="HF4" s="131" t="s">
        <v>1</v>
      </c>
      <c r="HG4" s="131"/>
      <c r="HH4" s="131"/>
      <c r="HI4" s="131"/>
      <c r="HJ4" s="131"/>
      <c r="HN4">
        <f t="shared" si="0"/>
        <v>19</v>
      </c>
      <c r="HO4">
        <f t="shared" si="1"/>
        <v>0</v>
      </c>
      <c r="HP4">
        <f t="shared" si="2"/>
        <v>20</v>
      </c>
      <c r="HQ4" s="1">
        <f t="shared" si="3"/>
        <v>0</v>
      </c>
      <c r="HR4" s="1">
        <f t="shared" si="4"/>
        <v>0</v>
      </c>
      <c r="HS4" s="1">
        <f t="shared" si="5"/>
        <v>0</v>
      </c>
      <c r="HT4" s="1">
        <f t="shared" si="6"/>
        <v>0</v>
      </c>
      <c r="HU4" s="1">
        <f t="shared" si="7"/>
        <v>20</v>
      </c>
      <c r="HV4" s="1">
        <f t="shared" si="8"/>
        <v>4270</v>
      </c>
      <c r="HW4">
        <v>0</v>
      </c>
      <c r="HX4">
        <v>0</v>
      </c>
      <c r="HY4">
        <v>1</v>
      </c>
      <c r="HZ4">
        <v>0</v>
      </c>
      <c r="IA4">
        <v>0</v>
      </c>
      <c r="IB4">
        <v>0</v>
      </c>
      <c r="IC4">
        <v>0</v>
      </c>
      <c r="ID4">
        <v>1</v>
      </c>
    </row>
    <row r="5" spans="1:238" ht="15" thickBot="1" x14ac:dyDescent="0.4">
      <c r="A5" s="132">
        <v>44286.552731481483</v>
      </c>
      <c r="B5" s="131" t="s">
        <v>2557</v>
      </c>
      <c r="C5" s="2"/>
      <c r="D5" s="131"/>
      <c r="E5" s="131" t="s">
        <v>1831</v>
      </c>
      <c r="F5" s="131" t="s">
        <v>1849</v>
      </c>
      <c r="G5" s="131" t="s">
        <v>1831</v>
      </c>
      <c r="H5" s="131" t="s">
        <v>1849</v>
      </c>
      <c r="I5" s="131" t="s">
        <v>7</v>
      </c>
      <c r="J5" s="131" t="s">
        <v>9</v>
      </c>
      <c r="K5" s="131" t="s">
        <v>7</v>
      </c>
      <c r="L5" s="131"/>
      <c r="M5" s="131" t="s">
        <v>7</v>
      </c>
      <c r="N5" s="131"/>
      <c r="O5" s="131" t="s">
        <v>7</v>
      </c>
      <c r="P5" s="131"/>
      <c r="Q5" s="131"/>
      <c r="R5" s="131" t="s">
        <v>20</v>
      </c>
      <c r="S5" s="131" t="s">
        <v>40</v>
      </c>
      <c r="T5" s="131" t="s">
        <v>20</v>
      </c>
      <c r="U5" s="131" t="s">
        <v>20</v>
      </c>
      <c r="V5" s="131" t="s">
        <v>20</v>
      </c>
      <c r="W5" s="131" t="s">
        <v>134</v>
      </c>
      <c r="X5" s="131" t="s">
        <v>79</v>
      </c>
      <c r="Y5" s="133">
        <v>1</v>
      </c>
      <c r="Z5" s="131" t="s">
        <v>20</v>
      </c>
      <c r="AA5" s="131" t="s">
        <v>38</v>
      </c>
      <c r="AB5" s="131" t="s">
        <v>7</v>
      </c>
      <c r="AC5" s="131"/>
      <c r="AD5" s="131" t="s">
        <v>7</v>
      </c>
      <c r="AE5" s="131"/>
      <c r="AF5" s="131" t="s">
        <v>9</v>
      </c>
      <c r="AG5" s="131" t="s">
        <v>132</v>
      </c>
      <c r="AH5" s="131" t="s">
        <v>256</v>
      </c>
      <c r="AI5" s="131" t="s">
        <v>7</v>
      </c>
      <c r="AJ5" s="131"/>
      <c r="AK5" s="133">
        <v>4</v>
      </c>
      <c r="AL5" s="131">
        <v>40</v>
      </c>
      <c r="AM5" s="133">
        <v>2</v>
      </c>
      <c r="AN5" s="131">
        <v>30</v>
      </c>
      <c r="AO5" s="133">
        <v>5</v>
      </c>
      <c r="AP5" s="131">
        <v>45</v>
      </c>
      <c r="AQ5" s="131">
        <v>240</v>
      </c>
      <c r="AR5" s="133">
        <v>2</v>
      </c>
      <c r="AS5" s="133">
        <v>2</v>
      </c>
      <c r="AT5" s="133">
        <v>2</v>
      </c>
      <c r="AU5" s="133">
        <v>2</v>
      </c>
      <c r="AV5" s="133">
        <v>2</v>
      </c>
      <c r="AW5" s="133">
        <v>3</v>
      </c>
      <c r="AX5" s="133">
        <v>2</v>
      </c>
      <c r="AY5" s="133">
        <v>1</v>
      </c>
      <c r="AZ5" s="133">
        <v>1</v>
      </c>
      <c r="BA5" s="133">
        <v>2</v>
      </c>
      <c r="BB5" s="133">
        <v>3</v>
      </c>
      <c r="BC5" s="133">
        <v>2</v>
      </c>
      <c r="BD5" s="133">
        <v>3</v>
      </c>
      <c r="BE5" s="133">
        <v>3</v>
      </c>
      <c r="BF5" s="133">
        <v>2</v>
      </c>
      <c r="BG5" s="133">
        <v>1</v>
      </c>
      <c r="BH5" s="133">
        <v>3</v>
      </c>
      <c r="BI5" s="133">
        <v>3</v>
      </c>
      <c r="BJ5" s="133">
        <v>2</v>
      </c>
      <c r="BK5" s="133">
        <v>2</v>
      </c>
      <c r="BL5" s="133">
        <v>2</v>
      </c>
      <c r="BM5" s="133">
        <v>2</v>
      </c>
      <c r="BN5" s="133">
        <v>2</v>
      </c>
      <c r="BO5" s="133">
        <v>1</v>
      </c>
      <c r="BP5" s="133">
        <v>1</v>
      </c>
      <c r="BQ5" s="133">
        <v>3</v>
      </c>
      <c r="BR5" s="133">
        <v>3</v>
      </c>
      <c r="BS5" s="133">
        <v>1</v>
      </c>
      <c r="BT5" s="133">
        <v>2</v>
      </c>
      <c r="BU5" s="133">
        <v>3</v>
      </c>
      <c r="BV5" s="133">
        <v>2</v>
      </c>
      <c r="BW5" s="133">
        <v>1</v>
      </c>
      <c r="BX5" s="133">
        <v>2</v>
      </c>
      <c r="BY5" s="133">
        <v>0</v>
      </c>
      <c r="BZ5" s="133">
        <v>3</v>
      </c>
      <c r="CA5" s="133">
        <v>3</v>
      </c>
      <c r="CB5" s="133">
        <v>1</v>
      </c>
      <c r="CC5" s="133">
        <v>1</v>
      </c>
      <c r="CD5" s="133">
        <v>4</v>
      </c>
      <c r="CE5" s="133">
        <v>1</v>
      </c>
      <c r="CF5" s="133">
        <v>3</v>
      </c>
      <c r="CG5" s="133">
        <v>1</v>
      </c>
      <c r="CH5" s="133">
        <v>0</v>
      </c>
      <c r="CI5" s="133">
        <v>2</v>
      </c>
      <c r="CJ5" s="133">
        <v>2</v>
      </c>
      <c r="CK5" s="133">
        <v>1</v>
      </c>
      <c r="CL5" s="133">
        <v>2</v>
      </c>
      <c r="CM5" s="133">
        <v>1</v>
      </c>
      <c r="CN5" s="133">
        <v>0</v>
      </c>
      <c r="CO5" s="133">
        <v>3</v>
      </c>
      <c r="CP5" s="133">
        <v>2</v>
      </c>
      <c r="CQ5" s="133">
        <v>2</v>
      </c>
      <c r="CR5" s="133">
        <v>0</v>
      </c>
      <c r="CS5" s="133">
        <v>1</v>
      </c>
      <c r="CT5" s="133">
        <v>2</v>
      </c>
      <c r="CU5" s="133">
        <v>3</v>
      </c>
      <c r="CV5" s="133">
        <v>0</v>
      </c>
      <c r="CW5" s="133">
        <v>1</v>
      </c>
      <c r="CX5" s="133">
        <v>1</v>
      </c>
      <c r="CY5" s="133">
        <v>1</v>
      </c>
      <c r="CZ5" s="133">
        <v>1</v>
      </c>
      <c r="DA5" s="133">
        <v>1</v>
      </c>
      <c r="DB5" s="133">
        <v>1</v>
      </c>
      <c r="DC5" s="133">
        <v>1</v>
      </c>
      <c r="DD5" s="133">
        <v>1</v>
      </c>
      <c r="DE5" s="133">
        <v>1</v>
      </c>
      <c r="DF5" s="133">
        <v>1</v>
      </c>
      <c r="DG5" s="133">
        <v>1</v>
      </c>
      <c r="DH5" s="133">
        <v>1</v>
      </c>
      <c r="DI5" s="133">
        <v>1</v>
      </c>
      <c r="DJ5" s="133">
        <v>1</v>
      </c>
      <c r="DK5" s="133">
        <v>1</v>
      </c>
      <c r="DL5" s="133">
        <v>1</v>
      </c>
      <c r="DM5" s="133">
        <v>1</v>
      </c>
      <c r="DN5" s="133">
        <v>1</v>
      </c>
      <c r="DO5" s="133">
        <v>1</v>
      </c>
      <c r="DP5" s="133">
        <v>1</v>
      </c>
      <c r="DQ5" s="135">
        <v>0.95833333333333337</v>
      </c>
      <c r="DR5" s="131" t="s">
        <v>98</v>
      </c>
      <c r="DS5" s="135">
        <v>0.33333333333333331</v>
      </c>
      <c r="DT5" s="133">
        <v>8</v>
      </c>
      <c r="DU5" s="131" t="s">
        <v>103</v>
      </c>
      <c r="DV5" s="131" t="s">
        <v>103</v>
      </c>
      <c r="DW5" s="131" t="s">
        <v>103</v>
      </c>
      <c r="DX5" s="131" t="s">
        <v>26</v>
      </c>
      <c r="DY5" s="131" t="s">
        <v>26</v>
      </c>
      <c r="DZ5" s="131" t="s">
        <v>26</v>
      </c>
      <c r="EA5" s="131" t="s">
        <v>26</v>
      </c>
      <c r="EB5" s="131" t="s">
        <v>26</v>
      </c>
      <c r="EC5" s="131" t="s">
        <v>26</v>
      </c>
      <c r="ED5" s="131" t="s">
        <v>102</v>
      </c>
      <c r="EE5" s="131" t="s">
        <v>125</v>
      </c>
      <c r="EF5" s="131" t="s">
        <v>26</v>
      </c>
      <c r="EG5" s="131" t="s">
        <v>24</v>
      </c>
      <c r="EH5" s="131" t="s">
        <v>100</v>
      </c>
      <c r="EI5" s="133">
        <v>420</v>
      </c>
      <c r="EJ5" s="131" t="s">
        <v>7</v>
      </c>
      <c r="EK5" s="131" t="s">
        <v>7</v>
      </c>
      <c r="EL5" s="131"/>
      <c r="EM5" s="131" t="s">
        <v>96</v>
      </c>
      <c r="EN5" s="131" t="s">
        <v>21</v>
      </c>
      <c r="EO5" s="133">
        <v>4</v>
      </c>
      <c r="EP5" s="133">
        <v>1</v>
      </c>
      <c r="EQ5" s="133">
        <v>2</v>
      </c>
      <c r="ER5" s="133">
        <v>3</v>
      </c>
      <c r="ES5" s="131" t="s">
        <v>16</v>
      </c>
      <c r="ET5" s="131" t="s">
        <v>1346</v>
      </c>
      <c r="EU5" s="131" t="s">
        <v>18</v>
      </c>
      <c r="EV5" s="131" t="s">
        <v>19</v>
      </c>
      <c r="EW5" s="131" t="s">
        <v>20</v>
      </c>
      <c r="EX5" s="133">
        <v>1</v>
      </c>
      <c r="EY5" s="133">
        <v>2</v>
      </c>
      <c r="EZ5" s="133">
        <v>1</v>
      </c>
      <c r="FA5" s="133">
        <v>1</v>
      </c>
      <c r="FB5" s="131" t="s">
        <v>624</v>
      </c>
      <c r="FC5" s="131" t="s">
        <v>58</v>
      </c>
      <c r="FD5" s="131" t="s">
        <v>7</v>
      </c>
      <c r="FE5" s="131" t="s">
        <v>14</v>
      </c>
      <c r="FF5" s="131" t="s">
        <v>94</v>
      </c>
      <c r="FG5" s="131" t="s">
        <v>9</v>
      </c>
      <c r="FH5" s="131" t="s">
        <v>9</v>
      </c>
      <c r="FI5" s="131" t="s">
        <v>7</v>
      </c>
      <c r="FJ5" s="131" t="s">
        <v>12</v>
      </c>
      <c r="FK5" s="131" t="s">
        <v>11</v>
      </c>
      <c r="FL5" s="131" t="s">
        <v>7</v>
      </c>
      <c r="FM5" s="131" t="s">
        <v>7</v>
      </c>
      <c r="FN5" s="131"/>
      <c r="FO5" s="131" t="s">
        <v>615</v>
      </c>
      <c r="FP5" s="131" t="s">
        <v>7</v>
      </c>
      <c r="FQ5" s="131" t="s">
        <v>7</v>
      </c>
      <c r="FR5" s="131" t="s">
        <v>9</v>
      </c>
      <c r="FS5" s="131" t="s">
        <v>8</v>
      </c>
      <c r="FT5" s="131" t="s">
        <v>7</v>
      </c>
      <c r="FU5" s="131" t="s">
        <v>7</v>
      </c>
      <c r="FV5" s="131"/>
      <c r="FW5" s="131" t="s">
        <v>7</v>
      </c>
      <c r="FX5" s="131" t="s">
        <v>7</v>
      </c>
      <c r="FY5" s="131" t="s">
        <v>308</v>
      </c>
      <c r="FZ5" s="131"/>
      <c r="GA5" s="131"/>
      <c r="GB5" s="133">
        <v>3</v>
      </c>
      <c r="GC5" s="131"/>
      <c r="GD5" s="131"/>
      <c r="GE5" s="131"/>
      <c r="GF5" s="131"/>
      <c r="GG5" s="131"/>
      <c r="GH5" s="131" t="s">
        <v>5</v>
      </c>
      <c r="GI5" s="131"/>
      <c r="GJ5" s="131"/>
      <c r="GK5" s="131"/>
      <c r="GL5" s="131"/>
      <c r="GM5" s="131"/>
      <c r="GN5" s="131"/>
      <c r="GO5" s="131"/>
      <c r="GP5" s="131"/>
      <c r="GQ5" s="131"/>
      <c r="GR5" s="131"/>
      <c r="GS5" s="131"/>
      <c r="GT5" s="131"/>
      <c r="GU5" s="131"/>
      <c r="GV5" s="131"/>
      <c r="GW5" s="131"/>
      <c r="GX5" s="131" t="s">
        <v>54</v>
      </c>
      <c r="GY5" s="131"/>
      <c r="GZ5" s="131"/>
      <c r="HA5" s="131"/>
      <c r="HB5" s="131" t="s">
        <v>141</v>
      </c>
      <c r="HC5" s="131" t="s">
        <v>248</v>
      </c>
      <c r="HD5" s="131" t="s">
        <v>1</v>
      </c>
      <c r="HE5" s="131"/>
      <c r="HF5" s="131" t="s">
        <v>1</v>
      </c>
      <c r="HG5" s="131"/>
      <c r="HH5" s="131"/>
      <c r="HI5" s="131"/>
      <c r="HJ5" s="131"/>
      <c r="HN5">
        <f t="shared" si="0"/>
        <v>19</v>
      </c>
      <c r="HO5">
        <f t="shared" si="1"/>
        <v>11</v>
      </c>
      <c r="HP5">
        <f t="shared" si="2"/>
        <v>11</v>
      </c>
      <c r="HQ5" s="1">
        <f t="shared" si="3"/>
        <v>5</v>
      </c>
      <c r="HR5" s="1">
        <f t="shared" si="4"/>
        <v>14</v>
      </c>
      <c r="HS5" s="1">
        <f t="shared" si="5"/>
        <v>18</v>
      </c>
      <c r="HT5" s="1">
        <f t="shared" si="6"/>
        <v>4</v>
      </c>
      <c r="HU5" s="1">
        <f t="shared" si="7"/>
        <v>55</v>
      </c>
      <c r="HV5" s="1">
        <f t="shared" si="8"/>
        <v>2082.5</v>
      </c>
      <c r="HW5">
        <v>1</v>
      </c>
      <c r="HX5">
        <v>1</v>
      </c>
      <c r="HY5">
        <v>0</v>
      </c>
      <c r="HZ5">
        <v>0</v>
      </c>
      <c r="IA5">
        <v>1</v>
      </c>
      <c r="IB5">
        <v>2</v>
      </c>
      <c r="IC5">
        <v>1</v>
      </c>
      <c r="ID5">
        <v>6</v>
      </c>
    </row>
    <row r="6" spans="1:238" ht="15" thickBot="1" x14ac:dyDescent="0.4">
      <c r="A6" s="132">
        <v>44287.656990740739</v>
      </c>
      <c r="B6" s="131" t="s">
        <v>2558</v>
      </c>
      <c r="C6" s="2"/>
      <c r="D6" s="131"/>
      <c r="E6" s="131" t="s">
        <v>1831</v>
      </c>
      <c r="F6" s="131" t="s">
        <v>1824</v>
      </c>
      <c r="G6" s="131" t="s">
        <v>1831</v>
      </c>
      <c r="H6" s="131" t="s">
        <v>1826</v>
      </c>
      <c r="I6" s="131" t="s">
        <v>9</v>
      </c>
      <c r="J6" s="131" t="s">
        <v>9</v>
      </c>
      <c r="K6" s="131" t="s">
        <v>7</v>
      </c>
      <c r="L6" s="131"/>
      <c r="M6" s="131" t="s">
        <v>7</v>
      </c>
      <c r="N6" s="131"/>
      <c r="O6" s="131" t="s">
        <v>7</v>
      </c>
      <c r="P6" s="131"/>
      <c r="Q6" s="131"/>
      <c r="R6" s="131" t="s">
        <v>20</v>
      </c>
      <c r="S6" s="131" t="s">
        <v>40</v>
      </c>
      <c r="T6" s="131" t="s">
        <v>20</v>
      </c>
      <c r="U6" s="131" t="s">
        <v>20</v>
      </c>
      <c r="V6" s="133">
        <v>3</v>
      </c>
      <c r="W6" s="131" t="s">
        <v>194</v>
      </c>
      <c r="X6" s="131" t="s">
        <v>20</v>
      </c>
      <c r="Y6" s="133">
        <v>2</v>
      </c>
      <c r="Z6" s="131" t="s">
        <v>20</v>
      </c>
      <c r="AA6" s="131" t="s">
        <v>115</v>
      </c>
      <c r="AB6" s="131" t="s">
        <v>9</v>
      </c>
      <c r="AC6" s="131" t="s">
        <v>2687</v>
      </c>
      <c r="AD6" s="131" t="s">
        <v>9</v>
      </c>
      <c r="AE6" s="131" t="s">
        <v>2688</v>
      </c>
      <c r="AF6" s="131" t="s">
        <v>9</v>
      </c>
      <c r="AG6" s="131" t="s">
        <v>112</v>
      </c>
      <c r="AH6" s="131" t="s">
        <v>1395</v>
      </c>
      <c r="AI6" s="131" t="s">
        <v>9</v>
      </c>
      <c r="AJ6" s="131" t="s">
        <v>2689</v>
      </c>
      <c r="AK6" s="133">
        <v>0</v>
      </c>
      <c r="AL6" s="131">
        <v>0</v>
      </c>
      <c r="AM6" s="133">
        <v>0</v>
      </c>
      <c r="AN6" s="131">
        <v>0</v>
      </c>
      <c r="AO6" s="133">
        <v>7</v>
      </c>
      <c r="AP6" s="133">
        <v>15</v>
      </c>
      <c r="AQ6" s="131">
        <v>480</v>
      </c>
      <c r="AR6" s="133">
        <v>2</v>
      </c>
      <c r="AS6" s="133">
        <v>3</v>
      </c>
      <c r="AT6" s="133">
        <v>3</v>
      </c>
      <c r="AU6" s="133">
        <v>2</v>
      </c>
      <c r="AV6" s="133">
        <v>2</v>
      </c>
      <c r="AW6" s="133">
        <v>3</v>
      </c>
      <c r="AX6" s="133">
        <v>1</v>
      </c>
      <c r="AY6" s="133">
        <v>2</v>
      </c>
      <c r="AZ6" s="133">
        <v>1</v>
      </c>
      <c r="BA6" s="133">
        <v>3</v>
      </c>
      <c r="BB6" s="133">
        <v>2</v>
      </c>
      <c r="BC6" s="133">
        <v>3</v>
      </c>
      <c r="BD6" s="133">
        <v>3</v>
      </c>
      <c r="BE6" s="133">
        <v>2</v>
      </c>
      <c r="BF6" s="133">
        <v>2</v>
      </c>
      <c r="BG6" s="133">
        <v>2</v>
      </c>
      <c r="BH6" s="133">
        <v>2</v>
      </c>
      <c r="BI6" s="133">
        <v>2</v>
      </c>
      <c r="BJ6" s="133">
        <v>2</v>
      </c>
      <c r="BK6" s="133">
        <v>3</v>
      </c>
      <c r="BL6" s="133">
        <v>2</v>
      </c>
      <c r="BM6" s="133">
        <v>1</v>
      </c>
      <c r="BN6" s="133">
        <v>3</v>
      </c>
      <c r="BO6" s="133">
        <v>2</v>
      </c>
      <c r="BP6" s="133">
        <v>1</v>
      </c>
      <c r="BQ6" s="133">
        <v>2</v>
      </c>
      <c r="BR6" s="133">
        <v>1</v>
      </c>
      <c r="BS6" s="133">
        <v>2</v>
      </c>
      <c r="BT6" s="133">
        <v>2</v>
      </c>
      <c r="BU6" s="133">
        <v>2</v>
      </c>
      <c r="BV6" s="133">
        <v>1</v>
      </c>
      <c r="BW6" s="133">
        <v>1</v>
      </c>
      <c r="BX6" s="133">
        <v>2</v>
      </c>
      <c r="BY6" s="133">
        <v>0</v>
      </c>
      <c r="BZ6" s="133">
        <v>1</v>
      </c>
      <c r="CA6" s="133">
        <v>2</v>
      </c>
      <c r="CB6" s="133">
        <v>3</v>
      </c>
      <c r="CC6" s="133">
        <v>2</v>
      </c>
      <c r="CD6" s="133">
        <v>1</v>
      </c>
      <c r="CE6" s="133">
        <v>1</v>
      </c>
      <c r="CF6" s="133">
        <v>0</v>
      </c>
      <c r="CG6" s="133">
        <v>2</v>
      </c>
      <c r="CH6" s="133">
        <v>0</v>
      </c>
      <c r="CI6" s="133">
        <v>2</v>
      </c>
      <c r="CJ6" s="133">
        <v>0</v>
      </c>
      <c r="CK6" s="133">
        <v>1</v>
      </c>
      <c r="CL6" s="133">
        <v>3</v>
      </c>
      <c r="CM6" s="133">
        <v>1</v>
      </c>
      <c r="CN6" s="133">
        <v>2</v>
      </c>
      <c r="CO6" s="133">
        <v>0</v>
      </c>
      <c r="CP6" s="133">
        <v>0</v>
      </c>
      <c r="CQ6" s="133">
        <v>1</v>
      </c>
      <c r="CR6" s="133">
        <v>0</v>
      </c>
      <c r="CS6" s="133">
        <v>2</v>
      </c>
      <c r="CT6" s="133">
        <v>0</v>
      </c>
      <c r="CU6" s="133">
        <v>1</v>
      </c>
      <c r="CV6" s="133">
        <v>2</v>
      </c>
      <c r="CW6" s="133">
        <v>3</v>
      </c>
      <c r="CX6" s="133">
        <v>3</v>
      </c>
      <c r="CY6" s="133">
        <v>2</v>
      </c>
      <c r="CZ6" s="133">
        <v>3</v>
      </c>
      <c r="DA6" s="133">
        <v>1</v>
      </c>
      <c r="DB6" s="133">
        <v>1</v>
      </c>
      <c r="DC6" s="133">
        <v>1</v>
      </c>
      <c r="DD6" s="133">
        <v>1</v>
      </c>
      <c r="DE6" s="133">
        <v>2</v>
      </c>
      <c r="DF6" s="133">
        <v>2</v>
      </c>
      <c r="DG6" s="133">
        <v>1</v>
      </c>
      <c r="DH6" s="133">
        <v>1</v>
      </c>
      <c r="DI6" s="133">
        <v>1</v>
      </c>
      <c r="DJ6" s="133">
        <v>3</v>
      </c>
      <c r="DK6" s="133">
        <v>1</v>
      </c>
      <c r="DL6" s="133">
        <v>2</v>
      </c>
      <c r="DM6" s="133">
        <v>2</v>
      </c>
      <c r="DN6" s="133">
        <v>4</v>
      </c>
      <c r="DO6" s="133">
        <v>1</v>
      </c>
      <c r="DP6" s="133">
        <v>1</v>
      </c>
      <c r="DQ6" s="133">
        <v>11</v>
      </c>
      <c r="DR6" s="133">
        <v>90</v>
      </c>
      <c r="DS6" s="133">
        <v>9</v>
      </c>
      <c r="DT6" s="133">
        <v>7</v>
      </c>
      <c r="DU6" s="131" t="s">
        <v>68</v>
      </c>
      <c r="DV6" s="131" t="s">
        <v>69</v>
      </c>
      <c r="DW6" s="131" t="s">
        <v>26</v>
      </c>
      <c r="DX6" s="131" t="s">
        <v>26</v>
      </c>
      <c r="DY6" s="131" t="s">
        <v>26</v>
      </c>
      <c r="DZ6" s="131" t="s">
        <v>103</v>
      </c>
      <c r="EA6" s="131" t="s">
        <v>103</v>
      </c>
      <c r="EB6" s="131" t="s">
        <v>69</v>
      </c>
      <c r="EC6" s="131" t="s">
        <v>26</v>
      </c>
      <c r="ED6" s="131" t="s">
        <v>142</v>
      </c>
      <c r="EE6" s="131" t="s">
        <v>25</v>
      </c>
      <c r="EF6" s="131" t="s">
        <v>26</v>
      </c>
      <c r="EG6" s="131" t="s">
        <v>101</v>
      </c>
      <c r="EH6" s="131" t="s">
        <v>100</v>
      </c>
      <c r="EI6" s="133">
        <v>15</v>
      </c>
      <c r="EJ6" s="131" t="s">
        <v>9</v>
      </c>
      <c r="EK6" s="131" t="s">
        <v>9</v>
      </c>
      <c r="EL6" s="131" t="s">
        <v>187</v>
      </c>
      <c r="EM6" s="131" t="s">
        <v>21</v>
      </c>
      <c r="EN6" s="131" t="s">
        <v>21</v>
      </c>
      <c r="EO6" s="133">
        <v>5</v>
      </c>
      <c r="EP6" s="133">
        <v>4</v>
      </c>
      <c r="EQ6" s="133">
        <v>5</v>
      </c>
      <c r="ER6" s="133">
        <v>1</v>
      </c>
      <c r="ES6" s="131" t="s">
        <v>20</v>
      </c>
      <c r="ET6" s="131" t="s">
        <v>20</v>
      </c>
      <c r="EU6" s="131" t="s">
        <v>20</v>
      </c>
      <c r="EV6" s="131" t="s">
        <v>20</v>
      </c>
      <c r="EW6" s="131" t="s">
        <v>20</v>
      </c>
      <c r="EX6" s="133">
        <v>3</v>
      </c>
      <c r="EY6" s="133">
        <v>5</v>
      </c>
      <c r="EZ6" s="133">
        <v>1</v>
      </c>
      <c r="FA6" s="133">
        <v>5</v>
      </c>
      <c r="FB6" s="131"/>
      <c r="FC6" s="131" t="s">
        <v>427</v>
      </c>
      <c r="FD6" s="131" t="s">
        <v>9</v>
      </c>
      <c r="FE6" s="131" t="s">
        <v>58</v>
      </c>
      <c r="FF6" s="131" t="s">
        <v>162</v>
      </c>
      <c r="FG6" s="131" t="s">
        <v>13</v>
      </c>
      <c r="FH6" s="131" t="s">
        <v>7</v>
      </c>
      <c r="FI6" s="131" t="s">
        <v>7</v>
      </c>
      <c r="FJ6" s="131" t="s">
        <v>12</v>
      </c>
      <c r="FK6" s="131" t="s">
        <v>57</v>
      </c>
      <c r="FL6" s="131" t="s">
        <v>7</v>
      </c>
      <c r="FM6" s="131" t="s">
        <v>9</v>
      </c>
      <c r="FN6" s="133">
        <v>5</v>
      </c>
      <c r="FO6" s="131" t="s">
        <v>2144</v>
      </c>
      <c r="FP6" s="131" t="s">
        <v>7</v>
      </c>
      <c r="FQ6" s="131" t="s">
        <v>7</v>
      </c>
      <c r="FR6" s="131" t="s">
        <v>7</v>
      </c>
      <c r="FS6" s="131"/>
      <c r="FT6" s="131" t="s">
        <v>7</v>
      </c>
      <c r="FU6" s="131" t="s">
        <v>7</v>
      </c>
      <c r="FV6" s="131"/>
      <c r="FW6" s="131" t="s">
        <v>7</v>
      </c>
      <c r="FX6" s="131" t="s">
        <v>7</v>
      </c>
      <c r="FY6" s="131" t="s">
        <v>121</v>
      </c>
      <c r="FZ6" s="133">
        <v>8</v>
      </c>
      <c r="GA6" s="131"/>
      <c r="GB6" s="131"/>
      <c r="GC6" s="131"/>
      <c r="GD6" s="131"/>
      <c r="GE6" s="131"/>
      <c r="GF6" s="131"/>
      <c r="GG6" s="131"/>
      <c r="GH6" s="131" t="s">
        <v>5</v>
      </c>
      <c r="GI6" s="131"/>
      <c r="GJ6" s="131"/>
      <c r="GK6" s="131"/>
      <c r="GL6" s="131"/>
      <c r="GM6" s="131"/>
      <c r="GN6" s="131"/>
      <c r="GO6" s="131"/>
      <c r="GP6" s="131"/>
      <c r="GQ6" s="131"/>
      <c r="GR6" s="131"/>
      <c r="GS6" s="131"/>
      <c r="GT6" s="131"/>
      <c r="GU6" s="131"/>
      <c r="GV6" s="131"/>
      <c r="GW6" s="131"/>
      <c r="GX6" s="131" t="s">
        <v>54</v>
      </c>
      <c r="GY6" s="131"/>
      <c r="GZ6" s="131"/>
      <c r="HA6" s="131"/>
      <c r="HB6" s="131"/>
      <c r="HC6" s="131"/>
      <c r="HD6" s="131"/>
      <c r="HE6" s="131"/>
      <c r="HF6" s="131" t="s">
        <v>158</v>
      </c>
      <c r="HG6" s="131"/>
      <c r="HH6" s="131"/>
      <c r="HI6" s="131"/>
      <c r="HJ6" s="131" t="s">
        <v>229</v>
      </c>
      <c r="HN6">
        <f t="shared" si="0"/>
        <v>33</v>
      </c>
      <c r="HO6">
        <f t="shared" si="1"/>
        <v>8</v>
      </c>
      <c r="HP6">
        <f t="shared" si="2"/>
        <v>8</v>
      </c>
      <c r="HQ6" s="1">
        <f t="shared" si="3"/>
        <v>7</v>
      </c>
      <c r="HR6" s="1">
        <f t="shared" si="4"/>
        <v>12</v>
      </c>
      <c r="HS6" s="1">
        <f t="shared" si="5"/>
        <v>4</v>
      </c>
      <c r="HT6" s="1">
        <f t="shared" si="6"/>
        <v>10</v>
      </c>
      <c r="HU6" s="1">
        <f t="shared" si="7"/>
        <v>49</v>
      </c>
      <c r="HV6" s="1">
        <f t="shared" si="8"/>
        <v>262.5</v>
      </c>
      <c r="HW6">
        <v>1</v>
      </c>
      <c r="HX6">
        <v>3</v>
      </c>
      <c r="HY6">
        <v>1</v>
      </c>
      <c r="HZ6">
        <v>2</v>
      </c>
      <c r="IA6">
        <v>1</v>
      </c>
      <c r="IB6">
        <v>1</v>
      </c>
      <c r="IC6">
        <v>1</v>
      </c>
      <c r="ID6">
        <v>10</v>
      </c>
    </row>
    <row r="7" spans="1:238" ht="15" thickBot="1" x14ac:dyDescent="0.4">
      <c r="A7" s="132">
        <v>44287.447372685187</v>
      </c>
      <c r="B7" s="131" t="s">
        <v>2560</v>
      </c>
      <c r="C7" s="2"/>
      <c r="D7" s="131"/>
      <c r="E7" s="131" t="s">
        <v>50</v>
      </c>
      <c r="F7" s="131" t="s">
        <v>1824</v>
      </c>
      <c r="G7" s="131" t="s">
        <v>50</v>
      </c>
      <c r="H7" s="131" t="s">
        <v>1824</v>
      </c>
      <c r="I7" s="131" t="s">
        <v>9</v>
      </c>
      <c r="J7" s="131" t="s">
        <v>9</v>
      </c>
      <c r="K7" s="131" t="s">
        <v>7</v>
      </c>
      <c r="L7" s="131"/>
      <c r="M7" s="131" t="s">
        <v>7</v>
      </c>
      <c r="N7" s="131"/>
      <c r="O7" s="131" t="s">
        <v>7</v>
      </c>
      <c r="P7" s="131"/>
      <c r="Q7" s="131"/>
      <c r="R7" s="131" t="s">
        <v>20</v>
      </c>
      <c r="S7" s="131" t="s">
        <v>40</v>
      </c>
      <c r="T7" s="131" t="s">
        <v>20</v>
      </c>
      <c r="U7" s="131" t="s">
        <v>20</v>
      </c>
      <c r="V7" s="131" t="s">
        <v>20</v>
      </c>
      <c r="W7" s="131" t="s">
        <v>80</v>
      </c>
      <c r="X7" s="133">
        <v>2</v>
      </c>
      <c r="Y7" s="131" t="s">
        <v>79</v>
      </c>
      <c r="Z7" s="131" t="s">
        <v>20</v>
      </c>
      <c r="AA7" s="131" t="s">
        <v>115</v>
      </c>
      <c r="AB7" s="131" t="s">
        <v>9</v>
      </c>
      <c r="AC7" s="131" t="s">
        <v>2681</v>
      </c>
      <c r="AD7" s="131" t="s">
        <v>9</v>
      </c>
      <c r="AE7" s="131" t="s">
        <v>2682</v>
      </c>
      <c r="AF7" s="131" t="s">
        <v>7</v>
      </c>
      <c r="AG7" s="131" t="s">
        <v>20</v>
      </c>
      <c r="AH7" s="131"/>
      <c r="AI7" s="131" t="s">
        <v>7</v>
      </c>
      <c r="AJ7" s="131"/>
      <c r="AK7" s="133">
        <v>0</v>
      </c>
      <c r="AL7" s="133">
        <v>0</v>
      </c>
      <c r="AM7" s="133">
        <v>0</v>
      </c>
      <c r="AN7" s="133">
        <v>0</v>
      </c>
      <c r="AO7" s="133">
        <v>2</v>
      </c>
      <c r="AP7" s="133">
        <v>6</v>
      </c>
      <c r="AQ7" s="133">
        <v>10</v>
      </c>
      <c r="AR7" s="133">
        <v>4</v>
      </c>
      <c r="AS7" s="133">
        <v>4</v>
      </c>
      <c r="AT7" s="133">
        <v>1</v>
      </c>
      <c r="AU7" s="133">
        <v>1</v>
      </c>
      <c r="AV7" s="133">
        <v>1</v>
      </c>
      <c r="AW7" s="133">
        <v>1</v>
      </c>
      <c r="AX7" s="133">
        <v>1</v>
      </c>
      <c r="AY7" s="133">
        <v>4</v>
      </c>
      <c r="AZ7" s="133">
        <v>1</v>
      </c>
      <c r="BA7" s="133">
        <v>4</v>
      </c>
      <c r="BB7" s="133">
        <v>4</v>
      </c>
      <c r="BC7" s="133">
        <v>1</v>
      </c>
      <c r="BD7" s="133">
        <v>2</v>
      </c>
      <c r="BE7" s="133">
        <v>1</v>
      </c>
      <c r="BF7" s="133">
        <v>3</v>
      </c>
      <c r="BG7" s="133">
        <v>3</v>
      </c>
      <c r="BH7" s="133">
        <v>1</v>
      </c>
      <c r="BI7" s="133">
        <v>1</v>
      </c>
      <c r="BJ7" s="133">
        <v>3</v>
      </c>
      <c r="BK7" s="133">
        <v>4</v>
      </c>
      <c r="BL7" s="133">
        <v>0</v>
      </c>
      <c r="BM7" s="133">
        <v>0</v>
      </c>
      <c r="BN7" s="133">
        <v>1</v>
      </c>
      <c r="BO7" s="133">
        <v>0</v>
      </c>
      <c r="BP7" s="133">
        <v>2</v>
      </c>
      <c r="BQ7" s="133">
        <v>0</v>
      </c>
      <c r="BR7" s="133">
        <v>0</v>
      </c>
      <c r="BS7" s="133">
        <v>0</v>
      </c>
      <c r="BT7" s="133">
        <v>1</v>
      </c>
      <c r="BU7" s="133">
        <v>0</v>
      </c>
      <c r="BV7" s="133">
        <v>0</v>
      </c>
      <c r="BW7" s="133">
        <v>0</v>
      </c>
      <c r="BX7" s="133">
        <v>1</v>
      </c>
      <c r="BY7" s="133">
        <v>0</v>
      </c>
      <c r="BZ7" s="133">
        <v>1</v>
      </c>
      <c r="CA7" s="133">
        <v>1</v>
      </c>
      <c r="CB7" s="133">
        <v>0</v>
      </c>
      <c r="CC7" s="133">
        <v>1</v>
      </c>
      <c r="CD7" s="133">
        <v>0</v>
      </c>
      <c r="CE7" s="133">
        <v>0</v>
      </c>
      <c r="CF7" s="133">
        <v>0</v>
      </c>
      <c r="CG7" s="133">
        <v>0</v>
      </c>
      <c r="CH7" s="133">
        <v>0</v>
      </c>
      <c r="CI7" s="133">
        <v>3</v>
      </c>
      <c r="CJ7" s="133">
        <v>0</v>
      </c>
      <c r="CK7" s="133">
        <v>1</v>
      </c>
      <c r="CL7" s="133">
        <v>1</v>
      </c>
      <c r="CM7" s="133">
        <v>0</v>
      </c>
      <c r="CN7" s="133">
        <v>0</v>
      </c>
      <c r="CO7" s="133">
        <v>0</v>
      </c>
      <c r="CP7" s="133">
        <v>0</v>
      </c>
      <c r="CQ7" s="133">
        <v>2</v>
      </c>
      <c r="CR7" s="133">
        <v>0</v>
      </c>
      <c r="CS7" s="133">
        <v>1</v>
      </c>
      <c r="CT7" s="133">
        <v>1</v>
      </c>
      <c r="CU7" s="133">
        <v>0</v>
      </c>
      <c r="CV7" s="133">
        <v>0</v>
      </c>
      <c r="CW7" s="133">
        <v>2</v>
      </c>
      <c r="CX7" s="133">
        <v>1</v>
      </c>
      <c r="CY7" s="133">
        <v>1</v>
      </c>
      <c r="CZ7" s="133">
        <v>1</v>
      </c>
      <c r="DA7" s="133">
        <v>1</v>
      </c>
      <c r="DB7" s="133">
        <v>1</v>
      </c>
      <c r="DC7" s="133">
        <v>1</v>
      </c>
      <c r="DD7" s="133">
        <v>1</v>
      </c>
      <c r="DE7" s="133">
        <v>1</v>
      </c>
      <c r="DF7" s="133">
        <v>1</v>
      </c>
      <c r="DG7" s="133">
        <v>1</v>
      </c>
      <c r="DH7" s="133">
        <v>1</v>
      </c>
      <c r="DI7" s="133">
        <v>1</v>
      </c>
      <c r="DJ7" s="133">
        <v>1</v>
      </c>
      <c r="DK7" s="133">
        <v>1</v>
      </c>
      <c r="DL7" s="133">
        <v>1</v>
      </c>
      <c r="DM7" s="133">
        <v>1</v>
      </c>
      <c r="DN7" s="133">
        <v>1</v>
      </c>
      <c r="DO7" s="133">
        <v>1</v>
      </c>
      <c r="DP7" s="133">
        <v>1</v>
      </c>
      <c r="DQ7" s="131" t="s">
        <v>740</v>
      </c>
      <c r="DR7" s="131" t="s">
        <v>2683</v>
      </c>
      <c r="DS7" s="131" t="s">
        <v>1354</v>
      </c>
      <c r="DT7" s="133">
        <v>8</v>
      </c>
      <c r="DU7" s="131" t="s">
        <v>26</v>
      </c>
      <c r="DV7" s="131" t="s">
        <v>26</v>
      </c>
      <c r="DW7" s="131" t="s">
        <v>103</v>
      </c>
      <c r="DX7" s="131" t="s">
        <v>26</v>
      </c>
      <c r="DY7" s="131" t="s">
        <v>26</v>
      </c>
      <c r="DZ7" s="131" t="s">
        <v>103</v>
      </c>
      <c r="EA7" s="131" t="s">
        <v>103</v>
      </c>
      <c r="EB7" s="131" t="s">
        <v>26</v>
      </c>
      <c r="EC7" s="131" t="s">
        <v>103</v>
      </c>
      <c r="ED7" s="131" t="s">
        <v>102</v>
      </c>
      <c r="EE7" s="131" t="s">
        <v>26</v>
      </c>
      <c r="EF7" s="131" t="s">
        <v>26</v>
      </c>
      <c r="EG7" s="131" t="s">
        <v>101</v>
      </c>
      <c r="EH7" s="131" t="s">
        <v>100</v>
      </c>
      <c r="EI7" s="133">
        <v>60</v>
      </c>
      <c r="EJ7" s="131" t="s">
        <v>9</v>
      </c>
      <c r="EK7" s="131" t="s">
        <v>7</v>
      </c>
      <c r="EL7" s="131"/>
      <c r="EM7" s="131" t="s">
        <v>96</v>
      </c>
      <c r="EN7" s="131" t="s">
        <v>22</v>
      </c>
      <c r="EO7" s="133">
        <v>4</v>
      </c>
      <c r="EP7" s="133">
        <v>4</v>
      </c>
      <c r="EQ7" s="133">
        <v>5</v>
      </c>
      <c r="ER7" s="133">
        <v>1</v>
      </c>
      <c r="ES7" s="131" t="s">
        <v>1346</v>
      </c>
      <c r="ET7" s="131" t="s">
        <v>16</v>
      </c>
      <c r="EU7" s="131" t="s">
        <v>20</v>
      </c>
      <c r="EV7" s="131" t="s">
        <v>20</v>
      </c>
      <c r="EW7" s="131" t="s">
        <v>20</v>
      </c>
      <c r="EX7" s="133">
        <v>3</v>
      </c>
      <c r="EY7" s="133">
        <v>3</v>
      </c>
      <c r="EZ7" s="133">
        <v>4</v>
      </c>
      <c r="FA7" s="133">
        <v>5</v>
      </c>
      <c r="FB7" s="131" t="s">
        <v>2684</v>
      </c>
      <c r="FC7" s="131" t="s">
        <v>14</v>
      </c>
      <c r="FD7" s="131" t="s">
        <v>9</v>
      </c>
      <c r="FE7" s="131" t="s">
        <v>94</v>
      </c>
      <c r="FF7" s="131" t="s">
        <v>94</v>
      </c>
      <c r="FG7" s="131" t="s">
        <v>13</v>
      </c>
      <c r="FH7" s="131" t="s">
        <v>13</v>
      </c>
      <c r="FI7" s="131" t="s">
        <v>7</v>
      </c>
      <c r="FJ7" s="131" t="s">
        <v>12</v>
      </c>
      <c r="FK7" s="131" t="s">
        <v>57</v>
      </c>
      <c r="FL7" s="131" t="s">
        <v>9</v>
      </c>
      <c r="FM7" s="131" t="s">
        <v>7</v>
      </c>
      <c r="FN7" s="133">
        <v>5</v>
      </c>
      <c r="FO7" s="131" t="s">
        <v>2069</v>
      </c>
      <c r="FP7" s="131" t="s">
        <v>9</v>
      </c>
      <c r="FQ7" s="131" t="s">
        <v>7</v>
      </c>
      <c r="FR7" s="131" t="s">
        <v>7</v>
      </c>
      <c r="FS7" s="131"/>
      <c r="FT7" s="131" t="s">
        <v>7</v>
      </c>
      <c r="FU7" s="131" t="s">
        <v>7</v>
      </c>
      <c r="FV7" s="131"/>
      <c r="FW7" s="131"/>
      <c r="FX7" s="131" t="s">
        <v>7</v>
      </c>
      <c r="FY7" s="131" t="s">
        <v>90</v>
      </c>
      <c r="FZ7" s="131"/>
      <c r="GA7" s="131"/>
      <c r="GB7" s="131"/>
      <c r="GC7" s="131"/>
      <c r="GD7" s="131"/>
      <c r="GE7" s="133">
        <v>8</v>
      </c>
      <c r="GF7" s="131"/>
      <c r="GG7" s="131"/>
      <c r="GH7" s="131" t="s">
        <v>5</v>
      </c>
      <c r="GI7" s="131"/>
      <c r="GJ7" s="131"/>
      <c r="GK7" s="131"/>
      <c r="GL7" s="131"/>
      <c r="GM7" s="131"/>
      <c r="GN7" s="131"/>
      <c r="GO7" s="131"/>
      <c r="GP7" s="131"/>
      <c r="GQ7" s="131"/>
      <c r="GR7" s="131"/>
      <c r="GS7" s="131"/>
      <c r="GT7" s="131"/>
      <c r="GU7" s="131"/>
      <c r="GV7" s="131"/>
      <c r="GW7" s="131"/>
      <c r="GX7" s="131" t="s">
        <v>54</v>
      </c>
      <c r="GY7" s="131"/>
      <c r="GZ7" s="131"/>
      <c r="HA7" s="131"/>
      <c r="HB7" s="131" t="s">
        <v>141</v>
      </c>
      <c r="HC7" s="131" t="s">
        <v>1</v>
      </c>
      <c r="HD7" s="131" t="s">
        <v>1</v>
      </c>
      <c r="HE7" s="131"/>
      <c r="HF7" s="131" t="s">
        <v>1</v>
      </c>
      <c r="HG7" s="131"/>
      <c r="HH7" s="131"/>
      <c r="HI7" s="131"/>
      <c r="HJ7" s="131"/>
      <c r="HN7">
        <f t="shared" si="0"/>
        <v>19</v>
      </c>
      <c r="HO7">
        <f t="shared" si="1"/>
        <v>1</v>
      </c>
      <c r="HP7">
        <f t="shared" si="2"/>
        <v>10</v>
      </c>
      <c r="HQ7" s="1">
        <f t="shared" si="3"/>
        <v>0</v>
      </c>
      <c r="HR7" s="1">
        <f t="shared" si="4"/>
        <v>3</v>
      </c>
      <c r="HS7" s="1">
        <f t="shared" si="5"/>
        <v>0</v>
      </c>
      <c r="HT7" s="1">
        <f t="shared" si="6"/>
        <v>3</v>
      </c>
      <c r="HU7" s="1">
        <f t="shared" si="7"/>
        <v>27</v>
      </c>
      <c r="HV7" s="1">
        <f t="shared" si="8"/>
        <v>30</v>
      </c>
      <c r="HW7">
        <v>1</v>
      </c>
      <c r="HX7">
        <v>1</v>
      </c>
      <c r="HY7">
        <v>0</v>
      </c>
      <c r="HZ7">
        <v>0</v>
      </c>
      <c r="IA7">
        <v>1</v>
      </c>
      <c r="IB7">
        <v>0</v>
      </c>
      <c r="IC7">
        <v>1</v>
      </c>
      <c r="ID7">
        <v>4</v>
      </c>
    </row>
    <row r="8" spans="1:238" ht="15" thickBot="1" x14ac:dyDescent="0.4">
      <c r="A8" s="132">
        <v>44286.395844907405</v>
      </c>
      <c r="B8" s="131" t="s">
        <v>2561</v>
      </c>
      <c r="C8" s="2"/>
      <c r="D8" s="131"/>
      <c r="E8" s="131" t="s">
        <v>1831</v>
      </c>
      <c r="F8" s="131" t="s">
        <v>1826</v>
      </c>
      <c r="G8" s="131" t="s">
        <v>1831</v>
      </c>
      <c r="H8" s="131" t="s">
        <v>1826</v>
      </c>
      <c r="I8" s="131" t="s">
        <v>9</v>
      </c>
      <c r="J8" s="131" t="s">
        <v>9</v>
      </c>
      <c r="K8" s="131" t="s">
        <v>7</v>
      </c>
      <c r="L8" s="131"/>
      <c r="M8" s="131" t="s">
        <v>7</v>
      </c>
      <c r="N8" s="131"/>
      <c r="O8" s="131" t="s">
        <v>7</v>
      </c>
      <c r="P8" s="131"/>
      <c r="Q8" s="131"/>
      <c r="R8" s="131" t="s">
        <v>20</v>
      </c>
      <c r="S8" s="131" t="s">
        <v>40</v>
      </c>
      <c r="T8" s="131" t="s">
        <v>494</v>
      </c>
      <c r="U8" s="131" t="s">
        <v>20</v>
      </c>
      <c r="V8" s="131" t="s">
        <v>20</v>
      </c>
      <c r="W8" s="131" t="s">
        <v>194</v>
      </c>
      <c r="X8" s="131" t="s">
        <v>20</v>
      </c>
      <c r="Y8" s="133">
        <v>3</v>
      </c>
      <c r="Z8" s="131" t="s">
        <v>79</v>
      </c>
      <c r="AA8" s="131" t="s">
        <v>115</v>
      </c>
      <c r="AB8" s="131" t="s">
        <v>9</v>
      </c>
      <c r="AC8" s="131" t="s">
        <v>2654</v>
      </c>
      <c r="AD8" s="131" t="s">
        <v>7</v>
      </c>
      <c r="AE8" s="131"/>
      <c r="AF8" s="131" t="s">
        <v>9</v>
      </c>
      <c r="AG8" s="131" t="s">
        <v>112</v>
      </c>
      <c r="AH8" s="131" t="s">
        <v>34</v>
      </c>
      <c r="AI8" s="131" t="s">
        <v>9</v>
      </c>
      <c r="AJ8" s="131" t="s">
        <v>2655</v>
      </c>
      <c r="AK8" s="133">
        <v>4</v>
      </c>
      <c r="AL8" s="131">
        <v>180</v>
      </c>
      <c r="AM8" s="133">
        <v>4</v>
      </c>
      <c r="AN8" s="131">
        <v>60</v>
      </c>
      <c r="AO8" s="133">
        <v>5</v>
      </c>
      <c r="AP8" s="131">
        <v>45</v>
      </c>
      <c r="AQ8" s="131">
        <v>420</v>
      </c>
      <c r="AR8" s="133">
        <v>3</v>
      </c>
      <c r="AS8" s="133">
        <v>4</v>
      </c>
      <c r="AT8" s="133">
        <v>2</v>
      </c>
      <c r="AU8" s="133">
        <v>1</v>
      </c>
      <c r="AV8" s="133">
        <v>4</v>
      </c>
      <c r="AW8" s="133">
        <v>1</v>
      </c>
      <c r="AX8" s="133">
        <v>2</v>
      </c>
      <c r="AY8" s="133">
        <v>3</v>
      </c>
      <c r="AZ8" s="133">
        <v>1</v>
      </c>
      <c r="BA8" s="133">
        <v>4</v>
      </c>
      <c r="BB8" s="133">
        <v>3</v>
      </c>
      <c r="BC8" s="133">
        <v>1</v>
      </c>
      <c r="BD8" s="133">
        <v>1</v>
      </c>
      <c r="BE8" s="133">
        <v>1</v>
      </c>
      <c r="BF8" s="133">
        <v>3</v>
      </c>
      <c r="BG8" s="133">
        <v>3</v>
      </c>
      <c r="BH8" s="133">
        <v>1</v>
      </c>
      <c r="BI8" s="133">
        <v>1</v>
      </c>
      <c r="BJ8" s="133">
        <v>4</v>
      </c>
      <c r="BK8" s="133">
        <v>3</v>
      </c>
      <c r="BL8" s="133">
        <v>1</v>
      </c>
      <c r="BM8" s="133">
        <v>0</v>
      </c>
      <c r="BN8" s="133">
        <v>1</v>
      </c>
      <c r="BO8" s="133">
        <v>0</v>
      </c>
      <c r="BP8" s="133">
        <v>4</v>
      </c>
      <c r="BQ8" s="133">
        <v>0</v>
      </c>
      <c r="BR8" s="133">
        <v>1</v>
      </c>
      <c r="BS8" s="133">
        <v>0</v>
      </c>
      <c r="BT8" s="133">
        <v>3</v>
      </c>
      <c r="BU8" s="133">
        <v>0</v>
      </c>
      <c r="BV8" s="133">
        <v>0</v>
      </c>
      <c r="BW8" s="133">
        <v>0</v>
      </c>
      <c r="BX8" s="133">
        <v>3</v>
      </c>
      <c r="BY8" s="133">
        <v>0</v>
      </c>
      <c r="BZ8" s="133">
        <v>0</v>
      </c>
      <c r="CA8" s="133">
        <v>1</v>
      </c>
      <c r="CB8" s="133">
        <v>0</v>
      </c>
      <c r="CC8" s="133">
        <v>0</v>
      </c>
      <c r="CD8" s="133">
        <v>0</v>
      </c>
      <c r="CE8" s="133">
        <v>0</v>
      </c>
      <c r="CF8" s="133">
        <v>1</v>
      </c>
      <c r="CG8" s="133">
        <v>0</v>
      </c>
      <c r="CH8" s="133">
        <v>0</v>
      </c>
      <c r="CI8" s="133">
        <v>3</v>
      </c>
      <c r="CJ8" s="133">
        <v>0</v>
      </c>
      <c r="CK8" s="133">
        <v>0</v>
      </c>
      <c r="CL8" s="133">
        <v>0</v>
      </c>
      <c r="CM8" s="133">
        <v>0</v>
      </c>
      <c r="CN8" s="133">
        <v>0</v>
      </c>
      <c r="CO8" s="133">
        <v>0</v>
      </c>
      <c r="CP8" s="133">
        <v>0</v>
      </c>
      <c r="CQ8" s="133">
        <v>3</v>
      </c>
      <c r="CR8" s="133">
        <v>0</v>
      </c>
      <c r="CS8" s="133">
        <v>0</v>
      </c>
      <c r="CT8" s="133">
        <v>2</v>
      </c>
      <c r="CU8" s="133">
        <v>0</v>
      </c>
      <c r="CV8" s="133">
        <v>0</v>
      </c>
      <c r="CW8" s="133">
        <v>2</v>
      </c>
      <c r="CX8" s="133">
        <v>1</v>
      </c>
      <c r="CY8" s="133">
        <v>1</v>
      </c>
      <c r="CZ8" s="133">
        <v>2</v>
      </c>
      <c r="DA8" s="133">
        <v>1</v>
      </c>
      <c r="DB8" s="133">
        <v>1</v>
      </c>
      <c r="DC8" s="133">
        <v>1</v>
      </c>
      <c r="DD8" s="133">
        <v>1</v>
      </c>
      <c r="DE8" s="133">
        <v>1</v>
      </c>
      <c r="DF8" s="133">
        <v>2</v>
      </c>
      <c r="DG8" s="133">
        <v>1</v>
      </c>
      <c r="DH8" s="133">
        <v>1</v>
      </c>
      <c r="DI8" s="133">
        <v>1</v>
      </c>
      <c r="DJ8" s="133">
        <v>2</v>
      </c>
      <c r="DK8" s="133">
        <v>1</v>
      </c>
      <c r="DL8" s="133">
        <v>1</v>
      </c>
      <c r="DM8" s="133">
        <v>1</v>
      </c>
      <c r="DN8" s="133">
        <v>1</v>
      </c>
      <c r="DO8" s="133">
        <v>1</v>
      </c>
      <c r="DP8" s="133">
        <v>1</v>
      </c>
      <c r="DQ8" s="131" t="s">
        <v>2263</v>
      </c>
      <c r="DR8" s="133">
        <v>15</v>
      </c>
      <c r="DS8" s="131" t="s">
        <v>1002</v>
      </c>
      <c r="DT8" s="133">
        <v>7.5</v>
      </c>
      <c r="DU8" s="131" t="s">
        <v>26</v>
      </c>
      <c r="DV8" s="131" t="s">
        <v>103</v>
      </c>
      <c r="DW8" s="131" t="s">
        <v>26</v>
      </c>
      <c r="DX8" s="131" t="s">
        <v>26</v>
      </c>
      <c r="DY8" s="131" t="s">
        <v>26</v>
      </c>
      <c r="DZ8" s="131" t="s">
        <v>26</v>
      </c>
      <c r="EA8" s="131" t="s">
        <v>69</v>
      </c>
      <c r="EB8" s="131" t="s">
        <v>26</v>
      </c>
      <c r="EC8" s="131" t="s">
        <v>26</v>
      </c>
      <c r="ED8" s="131" t="s">
        <v>2656</v>
      </c>
      <c r="EE8" s="131" t="s">
        <v>26</v>
      </c>
      <c r="EF8" s="131" t="s">
        <v>26</v>
      </c>
      <c r="EG8" s="131" t="s">
        <v>66</v>
      </c>
      <c r="EH8" s="131" t="s">
        <v>23</v>
      </c>
      <c r="EI8" s="133">
        <v>75</v>
      </c>
      <c r="EJ8" s="131" t="s">
        <v>7</v>
      </c>
      <c r="EK8" s="131" t="s">
        <v>7</v>
      </c>
      <c r="EL8" s="131" t="s">
        <v>2657</v>
      </c>
      <c r="EM8" s="131" t="s">
        <v>96</v>
      </c>
      <c r="EN8" s="131" t="s">
        <v>96</v>
      </c>
      <c r="EO8" s="133">
        <v>3</v>
      </c>
      <c r="EP8" s="133">
        <v>4</v>
      </c>
      <c r="EQ8" s="133">
        <v>5</v>
      </c>
      <c r="ER8" s="133">
        <v>2</v>
      </c>
      <c r="ES8" s="131" t="s">
        <v>16</v>
      </c>
      <c r="ET8" s="131" t="s">
        <v>1346</v>
      </c>
      <c r="EU8" s="131" t="s">
        <v>19</v>
      </c>
      <c r="EV8" s="131" t="s">
        <v>18</v>
      </c>
      <c r="EW8" s="131" t="s">
        <v>20</v>
      </c>
      <c r="EX8" s="133">
        <v>4</v>
      </c>
      <c r="EY8" s="133">
        <v>1</v>
      </c>
      <c r="EZ8" s="133">
        <v>2</v>
      </c>
      <c r="FA8" s="133">
        <v>4</v>
      </c>
      <c r="FB8" s="131" t="s">
        <v>2658</v>
      </c>
      <c r="FC8" s="131" t="s">
        <v>14</v>
      </c>
      <c r="FD8" s="131" t="s">
        <v>9</v>
      </c>
      <c r="FE8" s="131" t="s">
        <v>58</v>
      </c>
      <c r="FF8" s="131" t="s">
        <v>94</v>
      </c>
      <c r="FG8" s="131" t="s">
        <v>7</v>
      </c>
      <c r="FH8" s="131" t="s">
        <v>7</v>
      </c>
      <c r="FI8" s="131" t="s">
        <v>9</v>
      </c>
      <c r="FJ8" s="131" t="s">
        <v>12</v>
      </c>
      <c r="FK8" s="131" t="s">
        <v>11</v>
      </c>
      <c r="FL8" s="131" t="s">
        <v>7</v>
      </c>
      <c r="FM8" s="131" t="s">
        <v>7</v>
      </c>
      <c r="FN8" s="131" t="s">
        <v>2659</v>
      </c>
      <c r="FO8" s="131" t="s">
        <v>1435</v>
      </c>
      <c r="FP8" s="131" t="s">
        <v>7</v>
      </c>
      <c r="FQ8" s="131" t="s">
        <v>7</v>
      </c>
      <c r="FR8" s="131" t="s">
        <v>9</v>
      </c>
      <c r="FS8" s="131" t="s">
        <v>8</v>
      </c>
      <c r="FT8" s="131" t="s">
        <v>9</v>
      </c>
      <c r="FU8" s="131" t="s">
        <v>7</v>
      </c>
      <c r="FV8" s="131"/>
      <c r="FW8" s="131" t="s">
        <v>7</v>
      </c>
      <c r="FX8" s="131" t="s">
        <v>7</v>
      </c>
      <c r="FY8" s="131" t="s">
        <v>185</v>
      </c>
      <c r="FZ8" s="131"/>
      <c r="GA8" s="131"/>
      <c r="GB8" s="131"/>
      <c r="GC8" s="131"/>
      <c r="GD8" s="131"/>
      <c r="GE8" s="131"/>
      <c r="GF8" s="133">
        <v>10</v>
      </c>
      <c r="GG8" s="131"/>
      <c r="GH8" s="131" t="s">
        <v>5</v>
      </c>
      <c r="GI8" s="131"/>
      <c r="GJ8" s="131"/>
      <c r="GK8" s="131"/>
      <c r="GL8" s="131"/>
      <c r="GM8" s="131"/>
      <c r="GN8" s="131"/>
      <c r="GO8" s="131"/>
      <c r="GP8" s="131"/>
      <c r="GQ8" s="131"/>
      <c r="GR8" s="131"/>
      <c r="GS8" s="131"/>
      <c r="GT8" s="131"/>
      <c r="GU8" s="131"/>
      <c r="GV8" s="131"/>
      <c r="GW8" s="131"/>
      <c r="GX8" s="131" t="s">
        <v>54</v>
      </c>
      <c r="GY8" s="131"/>
      <c r="GZ8" s="131" t="s">
        <v>184</v>
      </c>
      <c r="HA8" s="131" t="s">
        <v>183</v>
      </c>
      <c r="HB8" s="131" t="s">
        <v>1</v>
      </c>
      <c r="HC8" s="131"/>
      <c r="HD8" s="131"/>
      <c r="HE8" s="131"/>
      <c r="HF8" s="131" t="s">
        <v>1</v>
      </c>
      <c r="HG8" s="131"/>
      <c r="HH8" s="131"/>
      <c r="HI8" s="131"/>
      <c r="HJ8" s="131"/>
      <c r="HN8">
        <f t="shared" si="0"/>
        <v>22</v>
      </c>
      <c r="HO8">
        <f t="shared" si="1"/>
        <v>0</v>
      </c>
      <c r="HP8">
        <f t="shared" si="2"/>
        <v>18</v>
      </c>
      <c r="HQ8" s="1">
        <f t="shared" si="3"/>
        <v>0</v>
      </c>
      <c r="HR8" s="1">
        <f t="shared" si="4"/>
        <v>2</v>
      </c>
      <c r="HS8" s="1">
        <f t="shared" si="5"/>
        <v>2</v>
      </c>
      <c r="HT8" s="1">
        <f t="shared" si="6"/>
        <v>1</v>
      </c>
      <c r="HU8" s="1">
        <f t="shared" si="7"/>
        <v>28</v>
      </c>
      <c r="HV8" s="1">
        <f t="shared" si="8"/>
        <v>7282.5</v>
      </c>
      <c r="HW8">
        <v>0</v>
      </c>
      <c r="HX8">
        <v>0</v>
      </c>
      <c r="HY8">
        <v>0</v>
      </c>
      <c r="HZ8">
        <v>1</v>
      </c>
      <c r="IA8">
        <v>1</v>
      </c>
      <c r="IB8">
        <v>0</v>
      </c>
      <c r="IC8">
        <v>0</v>
      </c>
      <c r="ID8">
        <v>2</v>
      </c>
    </row>
    <row r="9" spans="1:238" ht="15" thickBot="1" x14ac:dyDescent="0.4">
      <c r="A9" s="132">
        <v>44286.354942129627</v>
      </c>
      <c r="B9" s="131" t="s">
        <v>2562</v>
      </c>
      <c r="C9" s="2"/>
      <c r="D9" s="131"/>
      <c r="E9" s="131" t="s">
        <v>1831</v>
      </c>
      <c r="F9" s="131" t="s">
        <v>1824</v>
      </c>
      <c r="G9" s="131" t="s">
        <v>2647</v>
      </c>
      <c r="H9" s="131" t="s">
        <v>1824</v>
      </c>
      <c r="I9" s="131" t="s">
        <v>9</v>
      </c>
      <c r="J9" s="131" t="s">
        <v>9</v>
      </c>
      <c r="K9" s="131" t="s">
        <v>7</v>
      </c>
      <c r="L9" s="131"/>
      <c r="M9" s="131" t="s">
        <v>7</v>
      </c>
      <c r="N9" s="131"/>
      <c r="O9" s="131" t="s">
        <v>7</v>
      </c>
      <c r="P9" s="131"/>
      <c r="Q9" s="131"/>
      <c r="R9" s="131" t="s">
        <v>20</v>
      </c>
      <c r="S9" s="131" t="s">
        <v>40</v>
      </c>
      <c r="T9" s="131" t="s">
        <v>20</v>
      </c>
      <c r="U9" s="133">
        <v>1</v>
      </c>
      <c r="V9" s="131" t="s">
        <v>20</v>
      </c>
      <c r="W9" s="131" t="s">
        <v>39</v>
      </c>
      <c r="X9" s="131" t="s">
        <v>20</v>
      </c>
      <c r="Y9" s="131" t="s">
        <v>20</v>
      </c>
      <c r="Z9" s="133">
        <v>4</v>
      </c>
      <c r="AA9" s="131" t="s">
        <v>38</v>
      </c>
      <c r="AB9" s="131" t="s">
        <v>7</v>
      </c>
      <c r="AC9" s="131"/>
      <c r="AD9" s="131" t="s">
        <v>7</v>
      </c>
      <c r="AE9" s="131"/>
      <c r="AF9" s="131" t="s">
        <v>9</v>
      </c>
      <c r="AG9" s="131" t="s">
        <v>172</v>
      </c>
      <c r="AH9" s="131" t="s">
        <v>34</v>
      </c>
      <c r="AI9" s="131" t="s">
        <v>7</v>
      </c>
      <c r="AJ9" s="131"/>
      <c r="AK9" s="133">
        <v>0</v>
      </c>
      <c r="AL9" s="131">
        <v>0</v>
      </c>
      <c r="AM9" s="133">
        <v>1</v>
      </c>
      <c r="AN9" s="133">
        <v>20</v>
      </c>
      <c r="AO9" s="133">
        <v>7</v>
      </c>
      <c r="AP9" s="133">
        <v>80</v>
      </c>
      <c r="AQ9" s="131">
        <v>300</v>
      </c>
      <c r="AR9" s="133">
        <v>2</v>
      </c>
      <c r="AS9" s="133">
        <v>3</v>
      </c>
      <c r="AT9" s="133">
        <v>2</v>
      </c>
      <c r="AU9" s="133">
        <v>3</v>
      </c>
      <c r="AV9" s="133">
        <v>2</v>
      </c>
      <c r="AW9" s="133">
        <v>1</v>
      </c>
      <c r="AX9" s="133">
        <v>3</v>
      </c>
      <c r="AY9" s="133">
        <v>2</v>
      </c>
      <c r="AZ9" s="133">
        <v>1</v>
      </c>
      <c r="BA9" s="133">
        <v>2</v>
      </c>
      <c r="BB9" s="133">
        <v>2</v>
      </c>
      <c r="BC9" s="133">
        <v>3</v>
      </c>
      <c r="BD9" s="133">
        <v>1</v>
      </c>
      <c r="BE9" s="133">
        <v>1</v>
      </c>
      <c r="BF9" s="133">
        <v>2</v>
      </c>
      <c r="BG9" s="133">
        <v>2</v>
      </c>
      <c r="BH9" s="133">
        <v>4</v>
      </c>
      <c r="BI9" s="133">
        <v>1</v>
      </c>
      <c r="BJ9" s="133">
        <v>2</v>
      </c>
      <c r="BK9" s="133">
        <v>2</v>
      </c>
      <c r="BL9" s="133">
        <v>3</v>
      </c>
      <c r="BM9" s="133">
        <v>0</v>
      </c>
      <c r="BN9" s="133">
        <v>2</v>
      </c>
      <c r="BO9" s="133">
        <v>1</v>
      </c>
      <c r="BP9" s="133">
        <v>1</v>
      </c>
      <c r="BQ9" s="133">
        <v>0</v>
      </c>
      <c r="BR9" s="133">
        <v>0</v>
      </c>
      <c r="BS9" s="133">
        <v>0</v>
      </c>
      <c r="BT9" s="133">
        <v>2</v>
      </c>
      <c r="BU9" s="133">
        <v>3</v>
      </c>
      <c r="BV9" s="133">
        <v>0</v>
      </c>
      <c r="BW9" s="133">
        <v>0</v>
      </c>
      <c r="BX9" s="133">
        <v>2</v>
      </c>
      <c r="BY9" s="133">
        <v>0</v>
      </c>
      <c r="BZ9" s="133">
        <v>4</v>
      </c>
      <c r="CA9" s="133">
        <v>2</v>
      </c>
      <c r="CB9" s="133">
        <v>0</v>
      </c>
      <c r="CC9" s="133">
        <v>3</v>
      </c>
      <c r="CD9" s="133">
        <v>0</v>
      </c>
      <c r="CE9" s="133">
        <v>0</v>
      </c>
      <c r="CF9" s="133">
        <v>0</v>
      </c>
      <c r="CG9" s="133">
        <v>3</v>
      </c>
      <c r="CH9" s="133">
        <v>1</v>
      </c>
      <c r="CI9" s="133">
        <v>2</v>
      </c>
      <c r="CJ9" s="133">
        <v>0</v>
      </c>
      <c r="CK9" s="133">
        <v>2</v>
      </c>
      <c r="CL9" s="133">
        <v>3</v>
      </c>
      <c r="CM9" s="133">
        <v>0</v>
      </c>
      <c r="CN9" s="133">
        <v>3</v>
      </c>
      <c r="CO9" s="133">
        <v>0</v>
      </c>
      <c r="CP9" s="133">
        <v>0</v>
      </c>
      <c r="CQ9" s="133">
        <v>1</v>
      </c>
      <c r="CR9" s="133">
        <v>0</v>
      </c>
      <c r="CS9" s="133">
        <v>0</v>
      </c>
      <c r="CT9" s="133">
        <v>1</v>
      </c>
      <c r="CU9" s="133">
        <v>4</v>
      </c>
      <c r="CV9" s="133">
        <v>2</v>
      </c>
      <c r="CW9" s="133">
        <v>2</v>
      </c>
      <c r="CX9" s="133">
        <v>1</v>
      </c>
      <c r="CY9" s="133">
        <v>2</v>
      </c>
      <c r="CZ9" s="133">
        <v>2</v>
      </c>
      <c r="DA9" s="133">
        <v>1</v>
      </c>
      <c r="DB9" s="133">
        <v>1</v>
      </c>
      <c r="DC9" s="133">
        <v>1</v>
      </c>
      <c r="DD9" s="133">
        <v>1</v>
      </c>
      <c r="DE9" s="133">
        <v>1</v>
      </c>
      <c r="DF9" s="133">
        <v>1</v>
      </c>
      <c r="DG9" s="133">
        <v>1</v>
      </c>
      <c r="DH9" s="133">
        <v>1</v>
      </c>
      <c r="DI9" s="133">
        <v>2</v>
      </c>
      <c r="DJ9" s="133">
        <v>1</v>
      </c>
      <c r="DK9" s="133">
        <v>2</v>
      </c>
      <c r="DL9" s="133">
        <v>1</v>
      </c>
      <c r="DM9" s="133">
        <v>1</v>
      </c>
      <c r="DN9" s="133">
        <v>1</v>
      </c>
      <c r="DO9" s="133">
        <v>1</v>
      </c>
      <c r="DP9" s="133">
        <v>1</v>
      </c>
      <c r="DQ9" s="131" t="s">
        <v>685</v>
      </c>
      <c r="DR9" s="131" t="s">
        <v>253</v>
      </c>
      <c r="DS9" s="131" t="s">
        <v>2173</v>
      </c>
      <c r="DT9" s="133">
        <v>7.5</v>
      </c>
      <c r="DU9" s="131" t="s">
        <v>103</v>
      </c>
      <c r="DV9" s="131" t="s">
        <v>103</v>
      </c>
      <c r="DW9" s="131" t="s">
        <v>103</v>
      </c>
      <c r="DX9" s="131" t="s">
        <v>26</v>
      </c>
      <c r="DY9" s="131" t="s">
        <v>26</v>
      </c>
      <c r="DZ9" s="131" t="s">
        <v>26</v>
      </c>
      <c r="EA9" s="131" t="s">
        <v>26</v>
      </c>
      <c r="EB9" s="131" t="s">
        <v>26</v>
      </c>
      <c r="EC9" s="131" t="s">
        <v>26</v>
      </c>
      <c r="ED9" s="131" t="s">
        <v>7</v>
      </c>
      <c r="EE9" s="131" t="s">
        <v>125</v>
      </c>
      <c r="EF9" s="131" t="s">
        <v>26</v>
      </c>
      <c r="EG9" s="131" t="s">
        <v>24</v>
      </c>
      <c r="EH9" s="131" t="s">
        <v>100</v>
      </c>
      <c r="EI9" s="133">
        <v>30</v>
      </c>
      <c r="EJ9" s="131" t="s">
        <v>9</v>
      </c>
      <c r="EK9" s="131" t="s">
        <v>9</v>
      </c>
      <c r="EL9" s="131"/>
      <c r="EM9" s="131" t="s">
        <v>22</v>
      </c>
      <c r="EN9" s="131" t="s">
        <v>22</v>
      </c>
      <c r="EO9" s="133">
        <v>3</v>
      </c>
      <c r="EP9" s="133">
        <v>2</v>
      </c>
      <c r="EQ9" s="133">
        <v>3</v>
      </c>
      <c r="ER9" s="133">
        <v>4</v>
      </c>
      <c r="ES9" s="131" t="s">
        <v>16</v>
      </c>
      <c r="ET9" s="131" t="s">
        <v>19</v>
      </c>
      <c r="EU9" s="131" t="s">
        <v>20</v>
      </c>
      <c r="EV9" s="131" t="s">
        <v>18</v>
      </c>
      <c r="EW9" s="131" t="s">
        <v>1346</v>
      </c>
      <c r="EX9" s="133">
        <v>2</v>
      </c>
      <c r="EY9" s="133">
        <v>4</v>
      </c>
      <c r="EZ9" s="133">
        <v>4</v>
      </c>
      <c r="FA9" s="133">
        <v>5</v>
      </c>
      <c r="FB9" s="131" t="s">
        <v>2648</v>
      </c>
      <c r="FC9" s="131" t="s">
        <v>94</v>
      </c>
      <c r="FD9" s="131" t="s">
        <v>7</v>
      </c>
      <c r="FE9" s="131" t="s">
        <v>94</v>
      </c>
      <c r="FF9" s="131" t="s">
        <v>14</v>
      </c>
      <c r="FG9" s="131" t="s">
        <v>7</v>
      </c>
      <c r="FH9" s="131" t="s">
        <v>7</v>
      </c>
      <c r="FI9" s="131" t="s">
        <v>7</v>
      </c>
      <c r="FJ9" s="131" t="s">
        <v>12</v>
      </c>
      <c r="FK9" s="131" t="s">
        <v>57</v>
      </c>
      <c r="FL9" s="131" t="s">
        <v>7</v>
      </c>
      <c r="FM9" s="131" t="s">
        <v>7</v>
      </c>
      <c r="FN9" s="131"/>
      <c r="FO9" s="131" t="s">
        <v>580</v>
      </c>
      <c r="FP9" s="131" t="s">
        <v>9</v>
      </c>
      <c r="FQ9" s="131" t="s">
        <v>9</v>
      </c>
      <c r="FR9" s="131" t="s">
        <v>9</v>
      </c>
      <c r="FS9" s="131" t="s">
        <v>8</v>
      </c>
      <c r="FT9" s="131" t="s">
        <v>7</v>
      </c>
      <c r="FU9" s="131" t="s">
        <v>7</v>
      </c>
      <c r="FV9" s="131"/>
      <c r="FW9" s="131" t="s">
        <v>7</v>
      </c>
      <c r="FX9" s="131" t="s">
        <v>7</v>
      </c>
      <c r="FY9" s="131" t="s">
        <v>249</v>
      </c>
      <c r="FZ9" s="131"/>
      <c r="GA9" s="133">
        <v>8</v>
      </c>
      <c r="GB9" s="131"/>
      <c r="GC9" s="131"/>
      <c r="GD9" s="131"/>
      <c r="GE9" s="131"/>
      <c r="GF9" s="131"/>
      <c r="GG9" s="131"/>
      <c r="GH9" s="131" t="s">
        <v>5</v>
      </c>
      <c r="GI9" s="131"/>
      <c r="GJ9" s="131"/>
      <c r="GK9" s="131"/>
      <c r="GL9" s="131"/>
      <c r="GM9" s="131"/>
      <c r="GN9" s="131"/>
      <c r="GO9" s="131"/>
      <c r="GP9" s="131" t="s">
        <v>4</v>
      </c>
      <c r="GQ9" s="131"/>
      <c r="GR9" s="131"/>
      <c r="GS9" s="131"/>
      <c r="GT9" s="131" t="s">
        <v>336</v>
      </c>
      <c r="GU9" s="131"/>
      <c r="GV9" s="131" t="s">
        <v>356</v>
      </c>
      <c r="GW9" s="131" t="s">
        <v>355</v>
      </c>
      <c r="GX9" s="131" t="s">
        <v>1</v>
      </c>
      <c r="GY9" s="131"/>
      <c r="GZ9" s="131"/>
      <c r="HA9" s="131"/>
      <c r="HB9" s="131"/>
      <c r="HC9" s="131"/>
      <c r="HD9" s="131"/>
      <c r="HE9" s="131"/>
      <c r="HF9" s="131"/>
      <c r="HG9" s="131"/>
      <c r="HH9" s="131"/>
      <c r="HI9" s="131"/>
      <c r="HJ9" s="131"/>
      <c r="HN9">
        <f t="shared" si="0"/>
        <v>23</v>
      </c>
      <c r="HO9">
        <f t="shared" si="1"/>
        <v>4</v>
      </c>
      <c r="HP9">
        <f t="shared" si="2"/>
        <v>9</v>
      </c>
      <c r="HQ9" s="1">
        <f t="shared" si="3"/>
        <v>2</v>
      </c>
      <c r="HR9" s="1">
        <f t="shared" si="4"/>
        <v>18</v>
      </c>
      <c r="HS9" s="1">
        <f t="shared" si="5"/>
        <v>0</v>
      </c>
      <c r="HT9" s="1">
        <f t="shared" si="6"/>
        <v>12</v>
      </c>
      <c r="HU9" s="1">
        <f t="shared" si="7"/>
        <v>49</v>
      </c>
      <c r="HV9" s="1">
        <f t="shared" si="8"/>
        <v>1480</v>
      </c>
      <c r="HW9">
        <v>1</v>
      </c>
      <c r="HX9">
        <v>1</v>
      </c>
      <c r="HY9">
        <v>0</v>
      </c>
      <c r="HZ9">
        <v>0</v>
      </c>
      <c r="IA9">
        <v>1</v>
      </c>
      <c r="IB9">
        <v>2</v>
      </c>
      <c r="IC9">
        <v>1</v>
      </c>
      <c r="ID9">
        <v>6</v>
      </c>
    </row>
    <row r="10" spans="1:238" ht="15" thickBot="1" x14ac:dyDescent="0.4">
      <c r="A10" s="132">
        <v>44293.015914351854</v>
      </c>
      <c r="B10" s="131" t="s">
        <v>2568</v>
      </c>
      <c r="C10" s="2"/>
      <c r="D10" s="131"/>
      <c r="E10" s="131" t="s">
        <v>1885</v>
      </c>
      <c r="F10" s="131" t="s">
        <v>1824</v>
      </c>
      <c r="G10" s="131" t="s">
        <v>1885</v>
      </c>
      <c r="H10" s="131" t="s">
        <v>1824</v>
      </c>
      <c r="I10" s="131" t="s">
        <v>9</v>
      </c>
      <c r="J10" s="131" t="s">
        <v>9</v>
      </c>
      <c r="K10" s="131" t="s">
        <v>7</v>
      </c>
      <c r="L10" s="131"/>
      <c r="M10" s="131" t="s">
        <v>7</v>
      </c>
      <c r="N10" s="131"/>
      <c r="O10" s="131" t="s">
        <v>7</v>
      </c>
      <c r="P10" s="131"/>
      <c r="Q10" s="131"/>
      <c r="R10" s="131" t="s">
        <v>20</v>
      </c>
      <c r="S10" s="131" t="s">
        <v>40</v>
      </c>
      <c r="T10" s="131" t="s">
        <v>20</v>
      </c>
      <c r="U10" s="131" t="s">
        <v>20</v>
      </c>
      <c r="V10" s="133">
        <v>1</v>
      </c>
      <c r="W10" s="131" t="s">
        <v>194</v>
      </c>
      <c r="X10" s="133">
        <v>1</v>
      </c>
      <c r="Y10" s="133">
        <v>1</v>
      </c>
      <c r="Z10" s="133">
        <v>1</v>
      </c>
      <c r="AA10" s="131" t="s">
        <v>115</v>
      </c>
      <c r="AB10" s="131" t="s">
        <v>7</v>
      </c>
      <c r="AC10" s="131"/>
      <c r="AD10" s="131" t="s">
        <v>7</v>
      </c>
      <c r="AE10" s="131"/>
      <c r="AF10" s="131" t="s">
        <v>9</v>
      </c>
      <c r="AG10" s="131" t="s">
        <v>112</v>
      </c>
      <c r="AH10" s="131" t="s">
        <v>256</v>
      </c>
      <c r="AI10" s="131" t="s">
        <v>9</v>
      </c>
      <c r="AJ10" s="131" t="s">
        <v>2698</v>
      </c>
      <c r="AK10" s="133">
        <v>2</v>
      </c>
      <c r="AL10" s="131">
        <v>45</v>
      </c>
      <c r="AM10" s="133">
        <v>2</v>
      </c>
      <c r="AN10" s="131">
        <v>30</v>
      </c>
      <c r="AO10" s="133">
        <v>2</v>
      </c>
      <c r="AP10" s="131">
        <v>15</v>
      </c>
      <c r="AQ10" s="131">
        <v>360</v>
      </c>
      <c r="AR10" s="133">
        <v>3</v>
      </c>
      <c r="AS10" s="133">
        <v>3</v>
      </c>
      <c r="AT10" s="133">
        <v>1</v>
      </c>
      <c r="AU10" s="133">
        <v>1</v>
      </c>
      <c r="AV10" s="133">
        <v>2</v>
      </c>
      <c r="AW10" s="133">
        <v>1</v>
      </c>
      <c r="AX10" s="133">
        <v>1</v>
      </c>
      <c r="AY10" s="133">
        <v>3</v>
      </c>
      <c r="AZ10" s="133">
        <v>1</v>
      </c>
      <c r="BA10" s="133">
        <v>3</v>
      </c>
      <c r="BB10" s="133">
        <v>2</v>
      </c>
      <c r="BC10" s="133">
        <v>1</v>
      </c>
      <c r="BD10" s="133">
        <v>1</v>
      </c>
      <c r="BE10" s="133">
        <v>2</v>
      </c>
      <c r="BF10" s="133">
        <v>2</v>
      </c>
      <c r="BG10" s="133">
        <v>3</v>
      </c>
      <c r="BH10" s="133">
        <v>1</v>
      </c>
      <c r="BI10" s="133">
        <v>1</v>
      </c>
      <c r="BJ10" s="133">
        <v>2</v>
      </c>
      <c r="BK10" s="133">
        <v>3</v>
      </c>
      <c r="BL10" s="133">
        <v>2</v>
      </c>
      <c r="BM10" s="133">
        <v>0</v>
      </c>
      <c r="BN10" s="133">
        <v>2</v>
      </c>
      <c r="BO10" s="133">
        <v>0</v>
      </c>
      <c r="BP10" s="133">
        <v>2</v>
      </c>
      <c r="BQ10" s="133">
        <v>0</v>
      </c>
      <c r="BR10" s="133">
        <v>0</v>
      </c>
      <c r="BS10" s="133">
        <v>1</v>
      </c>
      <c r="BT10" s="133">
        <v>2</v>
      </c>
      <c r="BU10" s="133">
        <v>0</v>
      </c>
      <c r="BV10" s="133">
        <v>0</v>
      </c>
      <c r="BW10" s="133">
        <v>0</v>
      </c>
      <c r="BX10" s="133">
        <v>2</v>
      </c>
      <c r="BY10" s="133">
        <v>0</v>
      </c>
      <c r="BZ10" s="133">
        <v>0</v>
      </c>
      <c r="CA10" s="133">
        <v>2</v>
      </c>
      <c r="CB10" s="133">
        <v>2</v>
      </c>
      <c r="CC10" s="133">
        <v>2</v>
      </c>
      <c r="CD10" s="133">
        <v>0</v>
      </c>
      <c r="CE10" s="133">
        <v>0</v>
      </c>
      <c r="CF10" s="133">
        <v>0</v>
      </c>
      <c r="CG10" s="133">
        <v>0</v>
      </c>
      <c r="CH10" s="133">
        <v>1</v>
      </c>
      <c r="CI10" s="133">
        <v>2</v>
      </c>
      <c r="CJ10" s="133">
        <v>0</v>
      </c>
      <c r="CK10" s="133">
        <v>3</v>
      </c>
      <c r="CL10" s="133">
        <v>1</v>
      </c>
      <c r="CM10" s="133">
        <v>0</v>
      </c>
      <c r="CN10" s="133">
        <v>0</v>
      </c>
      <c r="CO10" s="133">
        <v>0</v>
      </c>
      <c r="CP10" s="133">
        <v>0</v>
      </c>
      <c r="CQ10" s="133">
        <v>1</v>
      </c>
      <c r="CR10" s="133">
        <v>1</v>
      </c>
      <c r="CS10" s="133">
        <v>1</v>
      </c>
      <c r="CT10" s="133">
        <v>0</v>
      </c>
      <c r="CU10" s="133">
        <v>1</v>
      </c>
      <c r="CV10" s="133">
        <v>0</v>
      </c>
      <c r="CW10" s="133">
        <v>2</v>
      </c>
      <c r="CX10" s="133">
        <v>3</v>
      </c>
      <c r="CY10" s="133">
        <v>1</v>
      </c>
      <c r="CZ10" s="133">
        <v>2</v>
      </c>
      <c r="DA10" s="133">
        <v>1</v>
      </c>
      <c r="DB10" s="133">
        <v>1</v>
      </c>
      <c r="DC10" s="133">
        <v>1</v>
      </c>
      <c r="DD10" s="133">
        <v>3</v>
      </c>
      <c r="DE10" s="133">
        <v>1</v>
      </c>
      <c r="DF10" s="133">
        <v>2</v>
      </c>
      <c r="DG10" s="133">
        <v>2</v>
      </c>
      <c r="DH10" s="133">
        <v>3</v>
      </c>
      <c r="DI10" s="133">
        <v>3</v>
      </c>
      <c r="DJ10" s="133">
        <v>3</v>
      </c>
      <c r="DK10" s="133">
        <v>1</v>
      </c>
      <c r="DL10" s="133">
        <v>2</v>
      </c>
      <c r="DM10" s="133">
        <v>2</v>
      </c>
      <c r="DN10" s="133">
        <v>3</v>
      </c>
      <c r="DO10" s="133">
        <v>1</v>
      </c>
      <c r="DP10" s="133">
        <v>3</v>
      </c>
      <c r="DQ10" s="135">
        <v>0.83333333333333337</v>
      </c>
      <c r="DR10" s="131" t="s">
        <v>170</v>
      </c>
      <c r="DS10" s="135">
        <v>0.25</v>
      </c>
      <c r="DT10" s="133">
        <v>8</v>
      </c>
      <c r="DU10" s="131" t="s">
        <v>69</v>
      </c>
      <c r="DV10" s="131" t="s">
        <v>103</v>
      </c>
      <c r="DW10" s="131" t="s">
        <v>26</v>
      </c>
      <c r="DX10" s="131" t="s">
        <v>26</v>
      </c>
      <c r="DY10" s="131" t="s">
        <v>26</v>
      </c>
      <c r="DZ10" s="131" t="s">
        <v>26</v>
      </c>
      <c r="EA10" s="131" t="s">
        <v>103</v>
      </c>
      <c r="EB10" s="131" t="s">
        <v>26</v>
      </c>
      <c r="EC10" s="131" t="s">
        <v>103</v>
      </c>
      <c r="ED10" s="131" t="s">
        <v>7</v>
      </c>
      <c r="EE10" s="131" t="s">
        <v>26</v>
      </c>
      <c r="EF10" s="131" t="s">
        <v>25</v>
      </c>
      <c r="EG10" s="131" t="s">
        <v>101</v>
      </c>
      <c r="EH10" s="131" t="s">
        <v>100</v>
      </c>
      <c r="EI10" s="133">
        <v>120</v>
      </c>
      <c r="EJ10" s="131" t="s">
        <v>7</v>
      </c>
      <c r="EK10" s="131" t="s">
        <v>7</v>
      </c>
      <c r="EL10" s="131"/>
      <c r="EM10" s="131" t="s">
        <v>21</v>
      </c>
      <c r="EN10" s="131" t="s">
        <v>22</v>
      </c>
      <c r="EO10" s="133">
        <v>4</v>
      </c>
      <c r="EP10" s="133">
        <v>3</v>
      </c>
      <c r="EQ10" s="133">
        <v>3</v>
      </c>
      <c r="ER10" s="133">
        <v>4</v>
      </c>
      <c r="ES10" s="131" t="s">
        <v>19</v>
      </c>
      <c r="ET10" s="131" t="s">
        <v>1346</v>
      </c>
      <c r="EU10" s="131" t="s">
        <v>20</v>
      </c>
      <c r="EV10" s="131" t="s">
        <v>16</v>
      </c>
      <c r="EW10" s="131" t="s">
        <v>18</v>
      </c>
      <c r="EX10" s="133">
        <v>3</v>
      </c>
      <c r="EY10" s="133">
        <v>1</v>
      </c>
      <c r="EZ10" s="133">
        <v>1</v>
      </c>
      <c r="FA10" s="133">
        <v>4</v>
      </c>
      <c r="FB10" s="131"/>
      <c r="FC10" s="131" t="s">
        <v>14</v>
      </c>
      <c r="FD10" s="131" t="s">
        <v>7</v>
      </c>
      <c r="FE10" s="131" t="s">
        <v>14</v>
      </c>
      <c r="FF10" s="131" t="s">
        <v>58</v>
      </c>
      <c r="FG10" s="131" t="s">
        <v>9</v>
      </c>
      <c r="FH10" s="131" t="s">
        <v>9</v>
      </c>
      <c r="FI10" s="131" t="s">
        <v>9</v>
      </c>
      <c r="FJ10" s="131" t="s">
        <v>12</v>
      </c>
      <c r="FK10" s="131" t="s">
        <v>11</v>
      </c>
      <c r="FL10" s="131" t="s">
        <v>7</v>
      </c>
      <c r="FM10" s="131" t="s">
        <v>7</v>
      </c>
      <c r="FN10" s="131"/>
      <c r="FO10" s="131" t="s">
        <v>580</v>
      </c>
      <c r="FP10" s="131" t="s">
        <v>7</v>
      </c>
      <c r="FQ10" s="131" t="s">
        <v>7</v>
      </c>
      <c r="FR10" s="131" t="s">
        <v>9</v>
      </c>
      <c r="FS10" s="131" t="s">
        <v>8</v>
      </c>
      <c r="FT10" s="131" t="s">
        <v>7</v>
      </c>
      <c r="FU10" s="131" t="s">
        <v>7</v>
      </c>
      <c r="FV10" s="131"/>
      <c r="FW10" s="131"/>
      <c r="FX10" s="131"/>
      <c r="FY10" s="131" t="s">
        <v>185</v>
      </c>
      <c r="FZ10" s="131"/>
      <c r="GA10" s="131"/>
      <c r="GB10" s="131"/>
      <c r="GC10" s="131"/>
      <c r="GD10" s="131"/>
      <c r="GE10" s="131"/>
      <c r="GF10" s="133">
        <v>7</v>
      </c>
      <c r="GG10" s="131"/>
      <c r="GH10" s="131" t="s">
        <v>5</v>
      </c>
      <c r="GI10" s="131"/>
      <c r="GJ10" s="131"/>
      <c r="GK10" s="131"/>
      <c r="GL10" s="131"/>
      <c r="GM10" s="131"/>
      <c r="GN10" s="131"/>
      <c r="GO10" s="131"/>
      <c r="GP10" s="131"/>
      <c r="GQ10" s="131"/>
      <c r="GR10" s="131"/>
      <c r="GS10" s="131"/>
      <c r="GT10" s="131"/>
      <c r="GU10" s="131"/>
      <c r="GV10" s="131"/>
      <c r="GW10" s="131"/>
      <c r="GX10" s="131" t="s">
        <v>54</v>
      </c>
      <c r="GY10" s="131"/>
      <c r="GZ10" s="131"/>
      <c r="HA10" s="131"/>
      <c r="HB10" s="131" t="s">
        <v>141</v>
      </c>
      <c r="HC10" s="131"/>
      <c r="HD10" s="131" t="s">
        <v>293</v>
      </c>
      <c r="HE10" s="131" t="s">
        <v>1</v>
      </c>
      <c r="HF10" s="131" t="s">
        <v>1</v>
      </c>
      <c r="HG10" s="131"/>
      <c r="HH10" s="131"/>
      <c r="HI10" s="131"/>
      <c r="HJ10" s="131"/>
      <c r="HN10">
        <f t="shared" si="0"/>
        <v>38</v>
      </c>
      <c r="HO10">
        <f t="shared" si="1"/>
        <v>4</v>
      </c>
      <c r="HP10">
        <f t="shared" si="2"/>
        <v>9</v>
      </c>
      <c r="HQ10" s="1">
        <f t="shared" si="3"/>
        <v>3</v>
      </c>
      <c r="HR10" s="1">
        <f t="shared" si="4"/>
        <v>5</v>
      </c>
      <c r="HS10" s="1">
        <f t="shared" si="5"/>
        <v>0</v>
      </c>
      <c r="HT10" s="1">
        <f t="shared" si="6"/>
        <v>7</v>
      </c>
      <c r="HU10" s="1">
        <f t="shared" si="7"/>
        <v>35</v>
      </c>
      <c r="HV10" s="1">
        <f t="shared" si="8"/>
        <v>1035</v>
      </c>
      <c r="HW10">
        <v>1</v>
      </c>
      <c r="HX10">
        <v>2</v>
      </c>
      <c r="HY10">
        <v>0</v>
      </c>
      <c r="HZ10">
        <v>1</v>
      </c>
      <c r="IA10">
        <v>1</v>
      </c>
      <c r="IB10">
        <v>0</v>
      </c>
      <c r="IC10">
        <v>2</v>
      </c>
      <c r="ID10">
        <v>7</v>
      </c>
    </row>
    <row r="11" spans="1:238" ht="15" thickBot="1" x14ac:dyDescent="0.4">
      <c r="A11" s="132">
        <v>44287.428935185184</v>
      </c>
      <c r="B11" s="131" t="s">
        <v>2573</v>
      </c>
      <c r="C11" s="2"/>
      <c r="D11" s="131"/>
      <c r="E11" s="131" t="s">
        <v>1831</v>
      </c>
      <c r="F11" s="131" t="s">
        <v>2184</v>
      </c>
      <c r="G11" s="131" t="s">
        <v>1831</v>
      </c>
      <c r="H11" s="131" t="s">
        <v>2184</v>
      </c>
      <c r="I11" s="131" t="s">
        <v>9</v>
      </c>
      <c r="J11" s="131" t="s">
        <v>9</v>
      </c>
      <c r="K11" s="131" t="s">
        <v>7</v>
      </c>
      <c r="L11" s="131"/>
      <c r="M11" s="131" t="s">
        <v>7</v>
      </c>
      <c r="N11" s="131"/>
      <c r="O11" s="131" t="s">
        <v>7</v>
      </c>
      <c r="P11" s="131"/>
      <c r="Q11" s="131"/>
      <c r="R11" s="131" t="s">
        <v>20</v>
      </c>
      <c r="S11" s="131" t="s">
        <v>40</v>
      </c>
      <c r="T11" s="133">
        <v>1</v>
      </c>
      <c r="U11" s="131" t="s">
        <v>20</v>
      </c>
      <c r="V11" s="133">
        <v>1</v>
      </c>
      <c r="W11" s="131" t="s">
        <v>39</v>
      </c>
      <c r="X11" s="133">
        <v>2</v>
      </c>
      <c r="Y11" s="131" t="s">
        <v>20</v>
      </c>
      <c r="Z11" s="131" t="s">
        <v>20</v>
      </c>
      <c r="AA11" s="131" t="s">
        <v>38</v>
      </c>
      <c r="AB11" s="131" t="s">
        <v>7</v>
      </c>
      <c r="AC11" s="131"/>
      <c r="AD11" s="131" t="s">
        <v>7</v>
      </c>
      <c r="AE11" s="131"/>
      <c r="AF11" s="131" t="s">
        <v>9</v>
      </c>
      <c r="AG11" s="131" t="s">
        <v>132</v>
      </c>
      <c r="AH11" s="131" t="s">
        <v>256</v>
      </c>
      <c r="AI11" s="131" t="s">
        <v>7</v>
      </c>
      <c r="AJ11" s="131"/>
      <c r="AK11" s="133">
        <v>5</v>
      </c>
      <c r="AL11" s="131">
        <v>60</v>
      </c>
      <c r="AM11" s="133">
        <v>2</v>
      </c>
      <c r="AN11" s="131">
        <v>60</v>
      </c>
      <c r="AO11" s="133">
        <v>5</v>
      </c>
      <c r="AP11" s="131">
        <v>30</v>
      </c>
      <c r="AQ11" s="131">
        <v>300</v>
      </c>
      <c r="AR11" s="133">
        <v>3</v>
      </c>
      <c r="AS11" s="133">
        <v>4</v>
      </c>
      <c r="AT11" s="133">
        <v>1</v>
      </c>
      <c r="AU11" s="133">
        <v>1</v>
      </c>
      <c r="AV11" s="133">
        <v>3</v>
      </c>
      <c r="AW11" s="133">
        <v>1</v>
      </c>
      <c r="AX11" s="133">
        <v>1</v>
      </c>
      <c r="AY11" s="133">
        <v>3</v>
      </c>
      <c r="AZ11" s="133">
        <v>1</v>
      </c>
      <c r="BA11" s="133">
        <v>4</v>
      </c>
      <c r="BB11" s="133">
        <v>3</v>
      </c>
      <c r="BC11" s="133">
        <v>1</v>
      </c>
      <c r="BD11" s="133">
        <v>1</v>
      </c>
      <c r="BE11" s="133">
        <v>1</v>
      </c>
      <c r="BF11" s="133">
        <v>3</v>
      </c>
      <c r="BG11" s="133">
        <v>4</v>
      </c>
      <c r="BH11" s="133">
        <v>1</v>
      </c>
      <c r="BI11" s="133">
        <v>1</v>
      </c>
      <c r="BJ11" s="133">
        <v>3</v>
      </c>
      <c r="BK11" s="133">
        <v>1</v>
      </c>
      <c r="BL11" s="133">
        <v>0</v>
      </c>
      <c r="BM11" s="133">
        <v>0</v>
      </c>
      <c r="BN11" s="133">
        <v>1</v>
      </c>
      <c r="BO11" s="133">
        <v>0</v>
      </c>
      <c r="BP11" s="133">
        <v>3</v>
      </c>
      <c r="BQ11" s="133">
        <v>0</v>
      </c>
      <c r="BR11" s="133">
        <v>0</v>
      </c>
      <c r="BS11" s="133">
        <v>0</v>
      </c>
      <c r="BT11" s="133">
        <v>3</v>
      </c>
      <c r="BU11" s="133">
        <v>0</v>
      </c>
      <c r="BV11" s="133">
        <v>0</v>
      </c>
      <c r="BW11" s="133">
        <v>0</v>
      </c>
      <c r="BX11" s="133">
        <v>3</v>
      </c>
      <c r="BY11" s="133">
        <v>0</v>
      </c>
      <c r="BZ11" s="133">
        <v>0</v>
      </c>
      <c r="CA11" s="133">
        <v>0</v>
      </c>
      <c r="CB11" s="133">
        <v>1</v>
      </c>
      <c r="CC11" s="133">
        <v>0</v>
      </c>
      <c r="CD11" s="133">
        <v>0</v>
      </c>
      <c r="CE11" s="133">
        <v>0</v>
      </c>
      <c r="CF11" s="133">
        <v>0</v>
      </c>
      <c r="CG11" s="133">
        <v>0</v>
      </c>
      <c r="CH11" s="133">
        <v>0</v>
      </c>
      <c r="CI11" s="133">
        <v>3</v>
      </c>
      <c r="CJ11" s="133">
        <v>0</v>
      </c>
      <c r="CK11" s="133">
        <v>0</v>
      </c>
      <c r="CL11" s="133">
        <v>0</v>
      </c>
      <c r="CM11" s="133">
        <v>0</v>
      </c>
      <c r="CN11" s="133">
        <v>0</v>
      </c>
      <c r="CO11" s="133">
        <v>0</v>
      </c>
      <c r="CP11" s="133">
        <v>0</v>
      </c>
      <c r="CQ11" s="133">
        <v>2</v>
      </c>
      <c r="CR11" s="133">
        <v>0</v>
      </c>
      <c r="CS11" s="133">
        <v>1</v>
      </c>
      <c r="CT11" s="133">
        <v>1</v>
      </c>
      <c r="CU11" s="133">
        <v>0</v>
      </c>
      <c r="CV11" s="133">
        <v>0</v>
      </c>
      <c r="CW11" s="133">
        <v>1</v>
      </c>
      <c r="CX11" s="133">
        <v>1</v>
      </c>
      <c r="CY11" s="133">
        <v>1</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1</v>
      </c>
      <c r="DO11" s="133">
        <v>1</v>
      </c>
      <c r="DP11" s="133">
        <v>1</v>
      </c>
      <c r="DQ11" s="131"/>
      <c r="DR11" s="133">
        <v>15</v>
      </c>
      <c r="DS11" s="131" t="s">
        <v>1535</v>
      </c>
      <c r="DT11" s="133">
        <v>6</v>
      </c>
      <c r="DU11" s="131" t="s">
        <v>26</v>
      </c>
      <c r="DV11" s="131" t="s">
        <v>103</v>
      </c>
      <c r="DW11" s="131" t="s">
        <v>26</v>
      </c>
      <c r="DX11" s="131" t="s">
        <v>26</v>
      </c>
      <c r="DY11" s="131" t="s">
        <v>26</v>
      </c>
      <c r="DZ11" s="131" t="s">
        <v>26</v>
      </c>
      <c r="EA11" s="131" t="s">
        <v>103</v>
      </c>
      <c r="EB11" s="131" t="s">
        <v>26</v>
      </c>
      <c r="EC11" s="131" t="s">
        <v>103</v>
      </c>
      <c r="ED11" s="131" t="s">
        <v>2679</v>
      </c>
      <c r="EE11" s="131" t="s">
        <v>26</v>
      </c>
      <c r="EF11" s="131" t="s">
        <v>26</v>
      </c>
      <c r="EG11" s="131" t="s">
        <v>66</v>
      </c>
      <c r="EH11" s="131" t="s">
        <v>100</v>
      </c>
      <c r="EI11" s="133">
        <v>90</v>
      </c>
      <c r="EJ11" s="131" t="s">
        <v>9</v>
      </c>
      <c r="EK11" s="131" t="s">
        <v>7</v>
      </c>
      <c r="EL11" s="131"/>
      <c r="EM11" s="131" t="s">
        <v>96</v>
      </c>
      <c r="EN11" s="131" t="s">
        <v>96</v>
      </c>
      <c r="EO11" s="133">
        <v>2</v>
      </c>
      <c r="EP11" s="133">
        <v>2</v>
      </c>
      <c r="EQ11" s="133">
        <v>4</v>
      </c>
      <c r="ER11" s="133">
        <v>3</v>
      </c>
      <c r="ES11" s="131" t="s">
        <v>1346</v>
      </c>
      <c r="ET11" s="131" t="s">
        <v>19</v>
      </c>
      <c r="EU11" s="131" t="s">
        <v>16</v>
      </c>
      <c r="EV11" s="131" t="s">
        <v>18</v>
      </c>
      <c r="EW11" s="131" t="s">
        <v>20</v>
      </c>
      <c r="EX11" s="133">
        <v>3</v>
      </c>
      <c r="EY11" s="133">
        <v>2</v>
      </c>
      <c r="EZ11" s="133">
        <v>2</v>
      </c>
      <c r="FA11" s="133">
        <v>3</v>
      </c>
      <c r="FB11" s="131"/>
      <c r="FC11" s="131" t="s">
        <v>427</v>
      </c>
      <c r="FD11" s="131" t="s">
        <v>7</v>
      </c>
      <c r="FE11" s="131" t="s">
        <v>94</v>
      </c>
      <c r="FF11" s="131" t="s">
        <v>94</v>
      </c>
      <c r="FG11" s="131" t="s">
        <v>7</v>
      </c>
      <c r="FH11" s="131" t="s">
        <v>7</v>
      </c>
      <c r="FI11" s="131" t="s">
        <v>7</v>
      </c>
      <c r="FJ11" s="131" t="s">
        <v>12</v>
      </c>
      <c r="FK11" s="131" t="s">
        <v>11</v>
      </c>
      <c r="FL11" s="131" t="s">
        <v>7</v>
      </c>
      <c r="FM11" s="131" t="s">
        <v>7</v>
      </c>
      <c r="FN11" s="131"/>
      <c r="FO11" s="131" t="s">
        <v>756</v>
      </c>
      <c r="FP11" s="131" t="s">
        <v>7</v>
      </c>
      <c r="FQ11" s="131" t="s">
        <v>7</v>
      </c>
      <c r="FR11" s="131" t="s">
        <v>9</v>
      </c>
      <c r="FS11" s="131" t="s">
        <v>8</v>
      </c>
      <c r="FT11" s="131" t="s">
        <v>7</v>
      </c>
      <c r="FU11" s="131" t="s">
        <v>9</v>
      </c>
      <c r="FV11" s="131" t="s">
        <v>2680</v>
      </c>
      <c r="FW11" s="131" t="s">
        <v>7</v>
      </c>
      <c r="FX11" s="131" t="s">
        <v>7</v>
      </c>
      <c r="FY11" s="131" t="s">
        <v>90</v>
      </c>
      <c r="FZ11" s="131"/>
      <c r="GA11" s="131"/>
      <c r="GB11" s="131"/>
      <c r="GC11" s="131"/>
      <c r="GD11" s="131"/>
      <c r="GE11" s="133">
        <v>8</v>
      </c>
      <c r="GF11" s="131"/>
      <c r="GG11" s="131"/>
      <c r="GH11" s="131" t="s">
        <v>5</v>
      </c>
      <c r="GI11" s="131"/>
      <c r="GJ11" s="131"/>
      <c r="GK11" s="131"/>
      <c r="GL11" s="131"/>
      <c r="GM11" s="131"/>
      <c r="GN11" s="131"/>
      <c r="GO11" s="131"/>
      <c r="GP11" s="131"/>
      <c r="GQ11" s="131"/>
      <c r="GR11" s="131"/>
      <c r="GS11" s="131"/>
      <c r="GT11" s="131"/>
      <c r="GU11" s="131"/>
      <c r="GV11" s="131"/>
      <c r="GW11" s="131"/>
      <c r="GX11" s="131" t="s">
        <v>54</v>
      </c>
      <c r="GY11" s="131"/>
      <c r="GZ11" s="131"/>
      <c r="HA11" s="131"/>
      <c r="HB11" s="131" t="s">
        <v>141</v>
      </c>
      <c r="HC11" s="131"/>
      <c r="HD11" s="131" t="s">
        <v>293</v>
      </c>
      <c r="HE11" s="131" t="s">
        <v>1</v>
      </c>
      <c r="HF11" s="131" t="s">
        <v>1</v>
      </c>
      <c r="HG11" s="131"/>
      <c r="HH11" s="131"/>
      <c r="HI11" s="131"/>
      <c r="HJ11" s="131"/>
      <c r="HN11">
        <f t="shared" si="0"/>
        <v>19</v>
      </c>
      <c r="HO11">
        <f t="shared" si="1"/>
        <v>2</v>
      </c>
      <c r="HP11">
        <f t="shared" si="2"/>
        <v>15</v>
      </c>
      <c r="HQ11" s="1">
        <f t="shared" si="3"/>
        <v>0</v>
      </c>
      <c r="HR11" s="1">
        <f t="shared" si="4"/>
        <v>0</v>
      </c>
      <c r="HS11" s="1">
        <f t="shared" si="5"/>
        <v>0</v>
      </c>
      <c r="HT11" s="1">
        <f t="shared" si="6"/>
        <v>1</v>
      </c>
      <c r="HU11" s="1">
        <f t="shared" si="7"/>
        <v>29</v>
      </c>
      <c r="HV11" s="1">
        <f t="shared" si="8"/>
        <v>3255</v>
      </c>
      <c r="HW11">
        <v>1</v>
      </c>
      <c r="HX11">
        <v>0</v>
      </c>
      <c r="HY11">
        <v>2</v>
      </c>
      <c r="HZ11">
        <v>0</v>
      </c>
      <c r="IA11">
        <v>1</v>
      </c>
      <c r="IB11">
        <v>0</v>
      </c>
      <c r="IC11">
        <v>0</v>
      </c>
      <c r="ID11">
        <v>4</v>
      </c>
    </row>
    <row r="12" spans="1:238" ht="15" thickBot="1" x14ac:dyDescent="0.4">
      <c r="A12" s="132">
        <v>44286.329340277778</v>
      </c>
      <c r="B12" s="131" t="s">
        <v>2575</v>
      </c>
      <c r="C12" s="2"/>
      <c r="D12" s="131"/>
      <c r="E12" s="131" t="s">
        <v>1831</v>
      </c>
      <c r="F12" s="131" t="s">
        <v>1826</v>
      </c>
      <c r="G12" s="131" t="s">
        <v>1831</v>
      </c>
      <c r="H12" s="131" t="s">
        <v>1826</v>
      </c>
      <c r="I12" s="131" t="s">
        <v>9</v>
      </c>
      <c r="J12" s="131" t="s">
        <v>9</v>
      </c>
      <c r="K12" s="131" t="s">
        <v>7</v>
      </c>
      <c r="L12" s="131"/>
      <c r="M12" s="131" t="s">
        <v>7</v>
      </c>
      <c r="N12" s="131"/>
      <c r="O12" s="131" t="s">
        <v>9</v>
      </c>
      <c r="P12" s="131" t="s">
        <v>2642</v>
      </c>
      <c r="Q12" s="133">
        <v>2</v>
      </c>
      <c r="R12" s="131" t="s">
        <v>20</v>
      </c>
      <c r="S12" s="131" t="s">
        <v>40</v>
      </c>
      <c r="T12" s="131" t="s">
        <v>20</v>
      </c>
      <c r="U12" s="131" t="s">
        <v>20</v>
      </c>
      <c r="V12" s="131" t="s">
        <v>20</v>
      </c>
      <c r="W12" s="131" t="s">
        <v>134</v>
      </c>
      <c r="X12" s="133">
        <v>2</v>
      </c>
      <c r="Y12" s="133">
        <v>2</v>
      </c>
      <c r="Z12" s="133">
        <v>1</v>
      </c>
      <c r="AA12" s="131" t="s">
        <v>115</v>
      </c>
      <c r="AB12" s="131" t="s">
        <v>7</v>
      </c>
      <c r="AC12" s="131"/>
      <c r="AD12" s="131" t="s">
        <v>7</v>
      </c>
      <c r="AE12" s="131"/>
      <c r="AF12" s="131" t="s">
        <v>7</v>
      </c>
      <c r="AG12" s="131" t="s">
        <v>20</v>
      </c>
      <c r="AH12" s="131"/>
      <c r="AI12" s="131" t="s">
        <v>9</v>
      </c>
      <c r="AJ12" s="131" t="s">
        <v>2643</v>
      </c>
      <c r="AK12" s="133">
        <v>1</v>
      </c>
      <c r="AL12" s="131">
        <v>180</v>
      </c>
      <c r="AM12" s="133">
        <v>0</v>
      </c>
      <c r="AN12" s="131">
        <v>0</v>
      </c>
      <c r="AO12" s="133">
        <v>1</v>
      </c>
      <c r="AP12" s="131">
        <v>15</v>
      </c>
      <c r="AQ12" s="131">
        <v>840</v>
      </c>
      <c r="AR12" s="133">
        <v>2</v>
      </c>
      <c r="AS12" s="133">
        <v>1</v>
      </c>
      <c r="AT12" s="133">
        <v>3</v>
      </c>
      <c r="AU12" s="133">
        <v>4</v>
      </c>
      <c r="AV12" s="133">
        <v>2</v>
      </c>
      <c r="AW12" s="133">
        <v>2</v>
      </c>
      <c r="AX12" s="133">
        <v>4</v>
      </c>
      <c r="AY12" s="133">
        <v>2</v>
      </c>
      <c r="AZ12" s="133">
        <v>3</v>
      </c>
      <c r="BA12" s="133">
        <v>1</v>
      </c>
      <c r="BB12" s="133">
        <v>2</v>
      </c>
      <c r="BC12" s="133">
        <v>3</v>
      </c>
      <c r="BD12" s="133">
        <v>4</v>
      </c>
      <c r="BE12" s="133">
        <v>3</v>
      </c>
      <c r="BF12" s="133">
        <v>1</v>
      </c>
      <c r="BG12" s="133">
        <v>1</v>
      </c>
      <c r="BH12" s="133">
        <v>4</v>
      </c>
      <c r="BI12" s="133">
        <v>2</v>
      </c>
      <c r="BJ12" s="133">
        <v>1</v>
      </c>
      <c r="BK12" s="133">
        <v>1</v>
      </c>
      <c r="BL12" s="133">
        <v>3</v>
      </c>
      <c r="BM12" s="133">
        <v>2</v>
      </c>
      <c r="BN12" s="133">
        <v>4</v>
      </c>
      <c r="BO12" s="133">
        <v>3</v>
      </c>
      <c r="BP12" s="133">
        <v>1</v>
      </c>
      <c r="BQ12" s="133">
        <v>2</v>
      </c>
      <c r="BR12" s="133">
        <v>2</v>
      </c>
      <c r="BS12" s="133">
        <v>4</v>
      </c>
      <c r="BT12" s="133">
        <v>1</v>
      </c>
      <c r="BU12" s="133">
        <v>3</v>
      </c>
      <c r="BV12" s="133">
        <v>2</v>
      </c>
      <c r="BW12" s="133">
        <v>4</v>
      </c>
      <c r="BX12" s="133">
        <v>0</v>
      </c>
      <c r="BY12" s="133">
        <v>4</v>
      </c>
      <c r="BZ12" s="133">
        <v>3</v>
      </c>
      <c r="CA12" s="133">
        <v>3</v>
      </c>
      <c r="CB12" s="133">
        <v>3</v>
      </c>
      <c r="CC12" s="133">
        <v>4</v>
      </c>
      <c r="CD12" s="133">
        <v>2</v>
      </c>
      <c r="CE12" s="133">
        <v>1</v>
      </c>
      <c r="CF12" s="133">
        <v>1</v>
      </c>
      <c r="CG12" s="133">
        <v>4</v>
      </c>
      <c r="CH12" s="133">
        <v>4</v>
      </c>
      <c r="CI12" s="133">
        <v>1</v>
      </c>
      <c r="CJ12" s="133">
        <v>1</v>
      </c>
      <c r="CK12" s="133">
        <v>4</v>
      </c>
      <c r="CL12" s="133">
        <v>4</v>
      </c>
      <c r="CM12" s="133">
        <v>3</v>
      </c>
      <c r="CN12" s="133">
        <v>4</v>
      </c>
      <c r="CO12" s="133">
        <v>1</v>
      </c>
      <c r="CP12" s="133">
        <v>0</v>
      </c>
      <c r="CQ12" s="133">
        <v>0</v>
      </c>
      <c r="CR12" s="133">
        <v>3</v>
      </c>
      <c r="CS12" s="133">
        <v>4</v>
      </c>
      <c r="CT12" s="133">
        <v>0</v>
      </c>
      <c r="CU12" s="133">
        <v>3</v>
      </c>
      <c r="CV12" s="133">
        <v>4</v>
      </c>
      <c r="CW12" s="133">
        <v>2</v>
      </c>
      <c r="CX12" s="133">
        <v>4</v>
      </c>
      <c r="CY12" s="133">
        <v>2</v>
      </c>
      <c r="CZ12" s="133">
        <v>3</v>
      </c>
      <c r="DA12" s="133">
        <v>4</v>
      </c>
      <c r="DB12" s="133">
        <v>4</v>
      </c>
      <c r="DC12" s="133">
        <v>3</v>
      </c>
      <c r="DD12" s="133">
        <v>3</v>
      </c>
      <c r="DE12" s="133">
        <v>4</v>
      </c>
      <c r="DF12" s="133">
        <v>3</v>
      </c>
      <c r="DG12" s="133">
        <v>3</v>
      </c>
      <c r="DH12" s="133">
        <v>2</v>
      </c>
      <c r="DI12" s="133">
        <v>4</v>
      </c>
      <c r="DJ12" s="133">
        <v>3</v>
      </c>
      <c r="DK12" s="133">
        <v>4</v>
      </c>
      <c r="DL12" s="133">
        <v>4</v>
      </c>
      <c r="DM12" s="133">
        <v>3</v>
      </c>
      <c r="DN12" s="133">
        <v>4</v>
      </c>
      <c r="DO12" s="133">
        <v>2</v>
      </c>
      <c r="DP12" s="133">
        <v>3</v>
      </c>
      <c r="DQ12" s="135">
        <v>0.875</v>
      </c>
      <c r="DR12" s="131" t="s">
        <v>362</v>
      </c>
      <c r="DS12" s="135">
        <v>0.27083333333333331</v>
      </c>
      <c r="DT12" s="133">
        <v>8</v>
      </c>
      <c r="DU12" s="131" t="s">
        <v>68</v>
      </c>
      <c r="DV12" s="131" t="s">
        <v>69</v>
      </c>
      <c r="DW12" s="131" t="s">
        <v>69</v>
      </c>
      <c r="DX12" s="131" t="s">
        <v>103</v>
      </c>
      <c r="DY12" s="131" t="s">
        <v>103</v>
      </c>
      <c r="DZ12" s="131" t="s">
        <v>26</v>
      </c>
      <c r="EA12" s="131" t="s">
        <v>103</v>
      </c>
      <c r="EB12" s="131" t="s">
        <v>26</v>
      </c>
      <c r="EC12" s="131" t="s">
        <v>103</v>
      </c>
      <c r="ED12" s="131" t="s">
        <v>2644</v>
      </c>
      <c r="EE12" s="131" t="s">
        <v>201</v>
      </c>
      <c r="EF12" s="131" t="s">
        <v>125</v>
      </c>
      <c r="EG12" s="131" t="s">
        <v>124</v>
      </c>
      <c r="EH12" s="131" t="s">
        <v>100</v>
      </c>
      <c r="EI12" s="133">
        <v>10</v>
      </c>
      <c r="EJ12" s="131" t="s">
        <v>9</v>
      </c>
      <c r="EK12" s="131" t="s">
        <v>9</v>
      </c>
      <c r="EL12" s="131"/>
      <c r="EM12" s="131" t="s">
        <v>22</v>
      </c>
      <c r="EN12" s="131" t="s">
        <v>22</v>
      </c>
      <c r="EO12" s="133">
        <v>5</v>
      </c>
      <c r="EP12" s="133">
        <v>4</v>
      </c>
      <c r="EQ12" s="133">
        <v>5</v>
      </c>
      <c r="ER12" s="133">
        <v>2</v>
      </c>
      <c r="ES12" s="131" t="s">
        <v>16</v>
      </c>
      <c r="ET12" s="131" t="s">
        <v>19</v>
      </c>
      <c r="EU12" s="131" t="s">
        <v>1346</v>
      </c>
      <c r="EV12" s="131" t="s">
        <v>18</v>
      </c>
      <c r="EW12" s="131" t="s">
        <v>20</v>
      </c>
      <c r="EX12" s="133">
        <v>3</v>
      </c>
      <c r="EY12" s="133">
        <v>2</v>
      </c>
      <c r="EZ12" s="133">
        <v>3</v>
      </c>
      <c r="FA12" s="133">
        <v>5</v>
      </c>
      <c r="FB12" s="131" t="s">
        <v>2645</v>
      </c>
      <c r="FC12" s="131" t="s">
        <v>14</v>
      </c>
      <c r="FD12" s="131" t="s">
        <v>7</v>
      </c>
      <c r="FE12" s="131" t="s">
        <v>233</v>
      </c>
      <c r="FF12" s="131" t="s">
        <v>551</v>
      </c>
      <c r="FG12" s="131" t="s">
        <v>13</v>
      </c>
      <c r="FH12" s="131" t="s">
        <v>7</v>
      </c>
      <c r="FI12" s="131" t="s">
        <v>9</v>
      </c>
      <c r="FJ12" s="131" t="s">
        <v>12</v>
      </c>
      <c r="FK12" s="131" t="s">
        <v>57</v>
      </c>
      <c r="FL12" s="131" t="s">
        <v>7</v>
      </c>
      <c r="FM12" s="131" t="s">
        <v>7</v>
      </c>
      <c r="FN12" s="133">
        <v>0</v>
      </c>
      <c r="FO12" s="131" t="s">
        <v>756</v>
      </c>
      <c r="FP12" s="131" t="s">
        <v>9</v>
      </c>
      <c r="FQ12" s="131" t="s">
        <v>9</v>
      </c>
      <c r="FR12" s="131" t="s">
        <v>9</v>
      </c>
      <c r="FS12" s="131" t="s">
        <v>8</v>
      </c>
      <c r="FT12" s="131" t="s">
        <v>9</v>
      </c>
      <c r="FU12" s="131" t="s">
        <v>7</v>
      </c>
      <c r="FV12" s="131"/>
      <c r="FW12" s="131" t="s">
        <v>7</v>
      </c>
      <c r="FX12" s="131" t="s">
        <v>7</v>
      </c>
      <c r="FY12" s="131" t="s">
        <v>337</v>
      </c>
      <c r="FZ12" s="131"/>
      <c r="GA12" s="131"/>
      <c r="GB12" s="131"/>
      <c r="GC12" s="133">
        <v>2</v>
      </c>
      <c r="GD12" s="131"/>
      <c r="GE12" s="131"/>
      <c r="GF12" s="131"/>
      <c r="GG12" s="131"/>
      <c r="GH12" s="131" t="s">
        <v>5</v>
      </c>
      <c r="GI12" s="131"/>
      <c r="GJ12" s="131"/>
      <c r="GK12" s="131"/>
      <c r="GL12" s="131"/>
      <c r="GM12" s="131"/>
      <c r="GN12" s="131"/>
      <c r="GO12" s="131"/>
      <c r="GP12" s="131"/>
      <c r="GQ12" s="131"/>
      <c r="GR12" s="131"/>
      <c r="GS12" s="131"/>
      <c r="GT12" s="131"/>
      <c r="GU12" s="131"/>
      <c r="GV12" s="131"/>
      <c r="GW12" s="131"/>
      <c r="GX12" s="131" t="s">
        <v>54</v>
      </c>
      <c r="GY12" s="131"/>
      <c r="GZ12" s="131" t="s">
        <v>184</v>
      </c>
      <c r="HA12" s="131" t="s">
        <v>1</v>
      </c>
      <c r="HB12" s="131" t="s">
        <v>1</v>
      </c>
      <c r="HC12" s="131"/>
      <c r="HD12" s="131"/>
      <c r="HE12" s="131"/>
      <c r="HF12" s="131" t="s">
        <v>1</v>
      </c>
      <c r="HG12" s="131"/>
      <c r="HH12" s="131"/>
      <c r="HI12" s="131"/>
      <c r="HJ12" s="131"/>
      <c r="HN12">
        <f t="shared" si="0"/>
        <v>62</v>
      </c>
      <c r="HO12">
        <f t="shared" si="1"/>
        <v>13</v>
      </c>
      <c r="HP12">
        <f t="shared" si="2"/>
        <v>3</v>
      </c>
      <c r="HQ12" s="1">
        <f t="shared" si="3"/>
        <v>26</v>
      </c>
      <c r="HR12" s="1">
        <f t="shared" si="4"/>
        <v>20</v>
      </c>
      <c r="HS12" s="1">
        <f t="shared" si="5"/>
        <v>10</v>
      </c>
      <c r="HT12" s="1">
        <f t="shared" si="6"/>
        <v>20</v>
      </c>
      <c r="HU12" s="1">
        <f t="shared" si="7"/>
        <v>68</v>
      </c>
      <c r="HV12" s="1">
        <f t="shared" si="8"/>
        <v>1477.5</v>
      </c>
      <c r="HW12">
        <v>1</v>
      </c>
      <c r="HX12">
        <v>3</v>
      </c>
      <c r="HY12">
        <v>0</v>
      </c>
      <c r="HZ12">
        <v>0</v>
      </c>
      <c r="IA12">
        <v>1</v>
      </c>
      <c r="IB12">
        <v>3</v>
      </c>
      <c r="IC12">
        <v>3</v>
      </c>
      <c r="ID12">
        <v>11</v>
      </c>
    </row>
    <row r="13" spans="1:238" ht="15" thickBot="1" x14ac:dyDescent="0.4">
      <c r="A13" s="132">
        <v>44286.556875000002</v>
      </c>
      <c r="B13" s="131" t="s">
        <v>2583</v>
      </c>
      <c r="C13" s="2"/>
      <c r="D13" s="131"/>
      <c r="E13" s="131" t="s">
        <v>50</v>
      </c>
      <c r="F13" s="131" t="s">
        <v>1824</v>
      </c>
      <c r="G13" s="131" t="s">
        <v>50</v>
      </c>
      <c r="H13" s="131" t="s">
        <v>1824</v>
      </c>
      <c r="I13" s="131" t="s">
        <v>9</v>
      </c>
      <c r="J13" s="131" t="s">
        <v>9</v>
      </c>
      <c r="K13" s="131" t="s">
        <v>9</v>
      </c>
      <c r="L13" s="131" t="s">
        <v>2663</v>
      </c>
      <c r="M13" s="131" t="s">
        <v>7</v>
      </c>
      <c r="N13" s="131"/>
      <c r="O13" s="131" t="s">
        <v>9</v>
      </c>
      <c r="P13" s="131" t="s">
        <v>854</v>
      </c>
      <c r="Q13" s="131" t="s">
        <v>845</v>
      </c>
      <c r="R13" s="131" t="s">
        <v>20</v>
      </c>
      <c r="S13" s="131" t="s">
        <v>40</v>
      </c>
      <c r="T13" s="131" t="s">
        <v>20</v>
      </c>
      <c r="U13" s="131" t="s">
        <v>20</v>
      </c>
      <c r="V13" s="131" t="s">
        <v>20</v>
      </c>
      <c r="W13" s="131" t="s">
        <v>80</v>
      </c>
      <c r="X13" s="133">
        <v>3</v>
      </c>
      <c r="Y13" s="133">
        <v>1</v>
      </c>
      <c r="Z13" s="133">
        <v>1</v>
      </c>
      <c r="AA13" s="131" t="s">
        <v>38</v>
      </c>
      <c r="AB13" s="131" t="s">
        <v>7</v>
      </c>
      <c r="AC13" s="131"/>
      <c r="AD13" s="131" t="s">
        <v>7</v>
      </c>
      <c r="AE13" s="131"/>
      <c r="AF13" s="131" t="s">
        <v>9</v>
      </c>
      <c r="AG13" s="131" t="s">
        <v>35</v>
      </c>
      <c r="AH13" s="131" t="s">
        <v>537</v>
      </c>
      <c r="AI13" s="131" t="s">
        <v>9</v>
      </c>
      <c r="AJ13" s="131" t="s">
        <v>2664</v>
      </c>
      <c r="AK13" s="133">
        <v>0</v>
      </c>
      <c r="AL13" s="131">
        <v>0</v>
      </c>
      <c r="AM13" s="133">
        <v>0</v>
      </c>
      <c r="AN13" s="131">
        <v>0</v>
      </c>
      <c r="AO13" s="133">
        <v>1</v>
      </c>
      <c r="AP13" s="131">
        <v>20</v>
      </c>
      <c r="AQ13" s="131">
        <v>300</v>
      </c>
      <c r="AR13" s="133">
        <v>3</v>
      </c>
      <c r="AS13" s="133">
        <v>4</v>
      </c>
      <c r="AT13" s="133">
        <v>2</v>
      </c>
      <c r="AU13" s="133">
        <v>1</v>
      </c>
      <c r="AV13" s="133">
        <v>4</v>
      </c>
      <c r="AW13" s="133">
        <v>1</v>
      </c>
      <c r="AX13" s="133">
        <v>2</v>
      </c>
      <c r="AY13" s="133">
        <v>3</v>
      </c>
      <c r="AZ13" s="133">
        <v>1</v>
      </c>
      <c r="BA13" s="133">
        <v>4</v>
      </c>
      <c r="BB13" s="133">
        <v>3</v>
      </c>
      <c r="BC13" s="133">
        <v>2</v>
      </c>
      <c r="BD13" s="133">
        <v>1</v>
      </c>
      <c r="BE13" s="133">
        <v>2</v>
      </c>
      <c r="BF13" s="133">
        <v>3</v>
      </c>
      <c r="BG13" s="133">
        <v>4</v>
      </c>
      <c r="BH13" s="133">
        <v>1</v>
      </c>
      <c r="BI13" s="133">
        <v>1</v>
      </c>
      <c r="BJ13" s="133">
        <v>3</v>
      </c>
      <c r="BK13" s="133">
        <v>3</v>
      </c>
      <c r="BL13" s="133">
        <v>1</v>
      </c>
      <c r="BM13" s="133">
        <v>0</v>
      </c>
      <c r="BN13" s="133">
        <v>3</v>
      </c>
      <c r="BO13" s="133">
        <v>2</v>
      </c>
      <c r="BP13" s="133">
        <v>2</v>
      </c>
      <c r="BQ13" s="133">
        <v>0</v>
      </c>
      <c r="BR13" s="133">
        <v>2</v>
      </c>
      <c r="BS13" s="133">
        <v>2</v>
      </c>
      <c r="BT13" s="133">
        <v>1</v>
      </c>
      <c r="BU13" s="133">
        <v>0</v>
      </c>
      <c r="BV13" s="133">
        <v>1</v>
      </c>
      <c r="BW13" s="133">
        <v>2</v>
      </c>
      <c r="BX13" s="133">
        <v>1</v>
      </c>
      <c r="BY13" s="133">
        <v>1</v>
      </c>
      <c r="BZ13" s="133">
        <v>0</v>
      </c>
      <c r="CA13" s="133">
        <v>2</v>
      </c>
      <c r="CB13" s="133">
        <v>2</v>
      </c>
      <c r="CC13" s="133">
        <v>3</v>
      </c>
      <c r="CD13" s="133">
        <v>1</v>
      </c>
      <c r="CE13" s="133">
        <v>2</v>
      </c>
      <c r="CF13" s="133">
        <v>0</v>
      </c>
      <c r="CG13" s="133">
        <v>1</v>
      </c>
      <c r="CH13" s="133">
        <v>0</v>
      </c>
      <c r="CI13" s="133">
        <v>2</v>
      </c>
      <c r="CJ13" s="133">
        <v>3</v>
      </c>
      <c r="CK13" s="133">
        <v>3</v>
      </c>
      <c r="CL13" s="133">
        <v>1</v>
      </c>
      <c r="CM13" s="133">
        <v>0</v>
      </c>
      <c r="CN13" s="133">
        <v>3</v>
      </c>
      <c r="CO13" s="133">
        <v>0</v>
      </c>
      <c r="CP13" s="133">
        <v>0</v>
      </c>
      <c r="CQ13" s="133">
        <v>1</v>
      </c>
      <c r="CR13" s="133">
        <v>1</v>
      </c>
      <c r="CS13" s="133">
        <v>3</v>
      </c>
      <c r="CT13" s="133">
        <v>1</v>
      </c>
      <c r="CU13" s="133">
        <v>1</v>
      </c>
      <c r="CV13" s="133">
        <v>3</v>
      </c>
      <c r="CW13" s="133">
        <v>2</v>
      </c>
      <c r="CX13" s="133">
        <v>2</v>
      </c>
      <c r="CY13" s="133">
        <v>1</v>
      </c>
      <c r="CZ13" s="133">
        <v>2</v>
      </c>
      <c r="DA13" s="133">
        <v>2</v>
      </c>
      <c r="DB13" s="133">
        <v>3</v>
      </c>
      <c r="DC13" s="133">
        <v>1</v>
      </c>
      <c r="DD13" s="133">
        <v>1</v>
      </c>
      <c r="DE13" s="133">
        <v>1</v>
      </c>
      <c r="DF13" s="133">
        <v>2</v>
      </c>
      <c r="DG13" s="133">
        <v>2</v>
      </c>
      <c r="DH13" s="133">
        <v>1</v>
      </c>
      <c r="DI13" s="133">
        <v>2</v>
      </c>
      <c r="DJ13" s="133">
        <v>1</v>
      </c>
      <c r="DK13" s="133">
        <v>2</v>
      </c>
      <c r="DL13" s="133">
        <v>3</v>
      </c>
      <c r="DM13" s="133">
        <v>1</v>
      </c>
      <c r="DN13" s="133">
        <v>2</v>
      </c>
      <c r="DO13" s="133">
        <v>2</v>
      </c>
      <c r="DP13" s="133">
        <v>2</v>
      </c>
      <c r="DQ13" s="134">
        <v>0.41666666666666669</v>
      </c>
      <c r="DR13" s="133">
        <v>10</v>
      </c>
      <c r="DS13" s="134">
        <v>0.3125</v>
      </c>
      <c r="DT13" s="133">
        <v>6</v>
      </c>
      <c r="DU13" s="131" t="s">
        <v>103</v>
      </c>
      <c r="DV13" s="131" t="s">
        <v>68</v>
      </c>
      <c r="DW13" s="131" t="s">
        <v>69</v>
      </c>
      <c r="DX13" s="131" t="s">
        <v>26</v>
      </c>
      <c r="DY13" s="131" t="s">
        <v>26</v>
      </c>
      <c r="DZ13" s="131" t="s">
        <v>103</v>
      </c>
      <c r="EA13" s="131" t="s">
        <v>103</v>
      </c>
      <c r="EB13" s="131" t="s">
        <v>26</v>
      </c>
      <c r="EC13" s="131" t="s">
        <v>69</v>
      </c>
      <c r="ED13" s="133">
        <v>0</v>
      </c>
      <c r="EE13" s="131" t="s">
        <v>201</v>
      </c>
      <c r="EF13" s="131" t="s">
        <v>125</v>
      </c>
      <c r="EG13" s="131" t="s">
        <v>101</v>
      </c>
      <c r="EH13" s="131" t="s">
        <v>100</v>
      </c>
      <c r="EI13" s="133">
        <v>30</v>
      </c>
      <c r="EJ13" s="131" t="s">
        <v>7</v>
      </c>
      <c r="EK13" s="131" t="s">
        <v>7</v>
      </c>
      <c r="EL13" s="131"/>
      <c r="EM13" s="131" t="s">
        <v>21</v>
      </c>
      <c r="EN13" s="131" t="s">
        <v>21</v>
      </c>
      <c r="EO13" s="133">
        <v>5</v>
      </c>
      <c r="EP13" s="133">
        <v>4</v>
      </c>
      <c r="EQ13" s="133">
        <v>5</v>
      </c>
      <c r="ER13" s="133">
        <v>1</v>
      </c>
      <c r="ES13" s="131" t="s">
        <v>19</v>
      </c>
      <c r="ET13" s="131" t="s">
        <v>18</v>
      </c>
      <c r="EU13" s="131" t="s">
        <v>16</v>
      </c>
      <c r="EV13" s="131" t="s">
        <v>1346</v>
      </c>
      <c r="EW13" s="131" t="s">
        <v>20</v>
      </c>
      <c r="EX13" s="133">
        <v>3</v>
      </c>
      <c r="EY13" s="133">
        <v>1</v>
      </c>
      <c r="EZ13" s="133">
        <v>1</v>
      </c>
      <c r="FA13" s="133">
        <v>5</v>
      </c>
      <c r="FB13" s="131" t="s">
        <v>2665</v>
      </c>
      <c r="FC13" s="131" t="s">
        <v>58</v>
      </c>
      <c r="FD13" s="131" t="s">
        <v>9</v>
      </c>
      <c r="FE13" s="131" t="s">
        <v>94</v>
      </c>
      <c r="FF13" s="131" t="s">
        <v>58</v>
      </c>
      <c r="FG13" s="131" t="s">
        <v>7</v>
      </c>
      <c r="FH13" s="131" t="s">
        <v>7</v>
      </c>
      <c r="FI13" s="131" t="s">
        <v>7</v>
      </c>
      <c r="FJ13" s="131" t="s">
        <v>232</v>
      </c>
      <c r="FK13" s="131" t="s">
        <v>11</v>
      </c>
      <c r="FL13" s="131" t="s">
        <v>7</v>
      </c>
      <c r="FM13" s="131" t="s">
        <v>7</v>
      </c>
      <c r="FN13" s="131"/>
      <c r="FO13" s="131" t="s">
        <v>2666</v>
      </c>
      <c r="FP13" s="131" t="s">
        <v>7</v>
      </c>
      <c r="FQ13" s="131" t="s">
        <v>7</v>
      </c>
      <c r="FR13" s="131" t="s">
        <v>9</v>
      </c>
      <c r="FS13" s="131" t="s">
        <v>8</v>
      </c>
      <c r="FT13" s="131" t="s">
        <v>7</v>
      </c>
      <c r="FU13" s="131" t="s">
        <v>9</v>
      </c>
      <c r="FV13" s="131" t="s">
        <v>2667</v>
      </c>
      <c r="FW13" s="131" t="s">
        <v>9</v>
      </c>
      <c r="FX13" s="131" t="s">
        <v>7</v>
      </c>
      <c r="FY13" s="131" t="s">
        <v>185</v>
      </c>
      <c r="FZ13" s="131"/>
      <c r="GA13" s="131"/>
      <c r="GB13" s="131"/>
      <c r="GC13" s="131"/>
      <c r="GD13" s="131"/>
      <c r="GE13" s="131"/>
      <c r="GF13" s="133">
        <v>10</v>
      </c>
      <c r="GG13" s="131"/>
      <c r="GH13" s="131" t="s">
        <v>5</v>
      </c>
      <c r="GI13" s="131"/>
      <c r="GJ13" s="131"/>
      <c r="GK13" s="131"/>
      <c r="GL13" s="131"/>
      <c r="GM13" s="131"/>
      <c r="GN13" s="131"/>
      <c r="GO13" s="131"/>
      <c r="GP13" s="131"/>
      <c r="GQ13" s="131"/>
      <c r="GR13" s="131"/>
      <c r="GS13" s="131"/>
      <c r="GT13" s="131"/>
      <c r="GU13" s="131"/>
      <c r="GV13" s="131"/>
      <c r="GW13" s="131"/>
      <c r="GX13" s="131" t="s">
        <v>54</v>
      </c>
      <c r="GY13" s="131"/>
      <c r="GZ13" s="131"/>
      <c r="HA13" s="131"/>
      <c r="HB13" s="131" t="s">
        <v>141</v>
      </c>
      <c r="HC13" s="131" t="s">
        <v>248</v>
      </c>
      <c r="HD13" s="131" t="s">
        <v>1</v>
      </c>
      <c r="HE13" s="131"/>
      <c r="HF13" s="131" t="s">
        <v>1</v>
      </c>
      <c r="HG13" s="131"/>
      <c r="HH13" s="131"/>
      <c r="HI13" s="131"/>
      <c r="HJ13" s="131"/>
      <c r="HN13">
        <f t="shared" si="0"/>
        <v>33</v>
      </c>
      <c r="HO13">
        <f t="shared" si="1"/>
        <v>6</v>
      </c>
      <c r="HP13">
        <f t="shared" si="2"/>
        <v>8</v>
      </c>
      <c r="HQ13" s="1">
        <f t="shared" si="3"/>
        <v>10</v>
      </c>
      <c r="HR13" s="1">
        <f t="shared" si="4"/>
        <v>5</v>
      </c>
      <c r="HS13" s="1">
        <f t="shared" si="5"/>
        <v>7</v>
      </c>
      <c r="HT13" s="1">
        <f t="shared" si="6"/>
        <v>15</v>
      </c>
      <c r="HU13" s="1">
        <f t="shared" si="7"/>
        <v>30</v>
      </c>
      <c r="HV13" s="1">
        <f t="shared" si="8"/>
        <v>50</v>
      </c>
      <c r="HW13">
        <v>1</v>
      </c>
      <c r="HX13">
        <v>1</v>
      </c>
      <c r="HY13">
        <v>2</v>
      </c>
      <c r="HZ13">
        <v>3</v>
      </c>
      <c r="IA13">
        <v>1</v>
      </c>
      <c r="IB13">
        <v>3</v>
      </c>
      <c r="IC13">
        <v>2</v>
      </c>
      <c r="ID13">
        <v>13</v>
      </c>
    </row>
    <row r="14" spans="1:238" ht="15" thickBot="1" x14ac:dyDescent="0.4">
      <c r="A14" s="132">
        <v>44291.479490740741</v>
      </c>
      <c r="B14" s="131" t="s">
        <v>2585</v>
      </c>
      <c r="C14" s="2"/>
      <c r="D14" s="131"/>
      <c r="E14" s="131" t="s">
        <v>1831</v>
      </c>
      <c r="F14" s="131" t="s">
        <v>1826</v>
      </c>
      <c r="G14" s="131" t="s">
        <v>1831</v>
      </c>
      <c r="H14" s="131" t="s">
        <v>1826</v>
      </c>
      <c r="I14" s="131" t="s">
        <v>9</v>
      </c>
      <c r="J14" s="131" t="s">
        <v>9</v>
      </c>
      <c r="K14" s="131" t="s">
        <v>9</v>
      </c>
      <c r="L14" s="131" t="s">
        <v>2699</v>
      </c>
      <c r="M14" s="131" t="s">
        <v>9</v>
      </c>
      <c r="N14" s="131" t="s">
        <v>351</v>
      </c>
      <c r="O14" s="131" t="s">
        <v>7</v>
      </c>
      <c r="P14" s="131"/>
      <c r="Q14" s="131" t="s">
        <v>297</v>
      </c>
      <c r="R14" s="131" t="s">
        <v>20</v>
      </c>
      <c r="S14" s="131" t="s">
        <v>40</v>
      </c>
      <c r="T14" s="131" t="s">
        <v>20</v>
      </c>
      <c r="U14" s="131" t="s">
        <v>20</v>
      </c>
      <c r="V14" s="131" t="s">
        <v>20</v>
      </c>
      <c r="W14" s="131" t="s">
        <v>39</v>
      </c>
      <c r="X14" s="133">
        <v>5</v>
      </c>
      <c r="Y14" s="131" t="s">
        <v>20</v>
      </c>
      <c r="Z14" s="131" t="s">
        <v>20</v>
      </c>
      <c r="AA14" s="131" t="s">
        <v>38</v>
      </c>
      <c r="AB14" s="131" t="s">
        <v>9</v>
      </c>
      <c r="AC14" s="131" t="s">
        <v>2700</v>
      </c>
      <c r="AD14" s="131" t="s">
        <v>7</v>
      </c>
      <c r="AE14" s="131"/>
      <c r="AF14" s="131" t="s">
        <v>7</v>
      </c>
      <c r="AG14" s="131" t="s">
        <v>20</v>
      </c>
      <c r="AH14" s="131" t="s">
        <v>2701</v>
      </c>
      <c r="AI14" s="131" t="s">
        <v>7</v>
      </c>
      <c r="AJ14" s="131"/>
      <c r="AK14" s="133">
        <v>0</v>
      </c>
      <c r="AL14" s="131">
        <v>15</v>
      </c>
      <c r="AM14" s="133">
        <v>0</v>
      </c>
      <c r="AN14" s="133">
        <v>0</v>
      </c>
      <c r="AO14" s="133">
        <v>0</v>
      </c>
      <c r="AP14" s="133">
        <v>0</v>
      </c>
      <c r="AQ14" s="133">
        <v>240</v>
      </c>
      <c r="AR14" s="133">
        <v>4</v>
      </c>
      <c r="AS14" s="133">
        <v>4</v>
      </c>
      <c r="AT14" s="133">
        <v>2</v>
      </c>
      <c r="AU14" s="133">
        <v>2</v>
      </c>
      <c r="AV14" s="133">
        <v>4</v>
      </c>
      <c r="AW14" s="133">
        <v>4</v>
      </c>
      <c r="AX14" s="133">
        <v>3</v>
      </c>
      <c r="AY14" s="133">
        <v>3</v>
      </c>
      <c r="AZ14" s="133">
        <v>2</v>
      </c>
      <c r="BA14" s="133">
        <v>4</v>
      </c>
      <c r="BB14" s="133">
        <v>4</v>
      </c>
      <c r="BC14" s="133">
        <v>3</v>
      </c>
      <c r="BD14" s="133">
        <v>2</v>
      </c>
      <c r="BE14" s="133">
        <v>1</v>
      </c>
      <c r="BF14" s="133">
        <v>4</v>
      </c>
      <c r="BG14" s="133">
        <v>4</v>
      </c>
      <c r="BH14" s="133">
        <v>3</v>
      </c>
      <c r="BI14" s="133">
        <v>3</v>
      </c>
      <c r="BJ14" s="133">
        <v>4</v>
      </c>
      <c r="BK14" s="133">
        <v>4</v>
      </c>
      <c r="BL14" s="133">
        <v>2</v>
      </c>
      <c r="BM14" s="133">
        <v>1</v>
      </c>
      <c r="BN14" s="133">
        <v>2</v>
      </c>
      <c r="BO14" s="133">
        <v>2</v>
      </c>
      <c r="BP14" s="133">
        <v>4</v>
      </c>
      <c r="BQ14" s="133">
        <v>1</v>
      </c>
      <c r="BR14" s="133">
        <v>1</v>
      </c>
      <c r="BS14" s="133">
        <v>1</v>
      </c>
      <c r="BT14" s="133">
        <v>4</v>
      </c>
      <c r="BU14" s="133">
        <v>0</v>
      </c>
      <c r="BV14" s="133">
        <v>1</v>
      </c>
      <c r="BW14" s="133">
        <v>0</v>
      </c>
      <c r="BX14" s="133">
        <v>1</v>
      </c>
      <c r="BY14" s="133">
        <v>1</v>
      </c>
      <c r="BZ14" s="133">
        <v>1</v>
      </c>
      <c r="CA14" s="133">
        <v>1</v>
      </c>
      <c r="CB14" s="133">
        <v>1</v>
      </c>
      <c r="CC14" s="133">
        <v>1</v>
      </c>
      <c r="CD14" s="133">
        <v>1</v>
      </c>
      <c r="CE14" s="133">
        <v>1</v>
      </c>
      <c r="CF14" s="133">
        <v>1</v>
      </c>
      <c r="CG14" s="133">
        <v>1</v>
      </c>
      <c r="CH14" s="133">
        <v>0</v>
      </c>
      <c r="CI14" s="133">
        <v>4</v>
      </c>
      <c r="CJ14" s="133">
        <v>1</v>
      </c>
      <c r="CK14" s="133">
        <v>1</v>
      </c>
      <c r="CL14" s="133">
        <v>1</v>
      </c>
      <c r="CM14" s="133">
        <v>0</v>
      </c>
      <c r="CN14" s="133">
        <v>1</v>
      </c>
      <c r="CO14" s="133">
        <v>1</v>
      </c>
      <c r="CP14" s="133">
        <v>0</v>
      </c>
      <c r="CQ14" s="133">
        <v>0</v>
      </c>
      <c r="CR14" s="133">
        <v>0</v>
      </c>
      <c r="CS14" s="133">
        <v>0</v>
      </c>
      <c r="CT14" s="133">
        <v>3</v>
      </c>
      <c r="CU14" s="133">
        <v>1</v>
      </c>
      <c r="CV14" s="133">
        <v>0</v>
      </c>
      <c r="CW14" s="133">
        <v>3</v>
      </c>
      <c r="CX14" s="133">
        <v>2</v>
      </c>
      <c r="CY14" s="133">
        <v>1</v>
      </c>
      <c r="CZ14" s="133">
        <v>1</v>
      </c>
      <c r="DA14" s="133">
        <v>2</v>
      </c>
      <c r="DB14" s="133">
        <v>1</v>
      </c>
      <c r="DC14" s="133">
        <v>2</v>
      </c>
      <c r="DD14" s="133">
        <v>1</v>
      </c>
      <c r="DE14" s="133">
        <v>1</v>
      </c>
      <c r="DF14" s="133">
        <v>2</v>
      </c>
      <c r="DG14" s="133">
        <v>2</v>
      </c>
      <c r="DH14" s="133">
        <v>2</v>
      </c>
      <c r="DI14" s="133">
        <v>2</v>
      </c>
      <c r="DJ14" s="133">
        <v>1</v>
      </c>
      <c r="DK14" s="133">
        <v>3</v>
      </c>
      <c r="DL14" s="133">
        <v>2</v>
      </c>
      <c r="DM14" s="133">
        <v>1</v>
      </c>
      <c r="DN14" s="133">
        <v>2</v>
      </c>
      <c r="DO14" s="133">
        <v>2</v>
      </c>
      <c r="DP14" s="133">
        <v>2</v>
      </c>
      <c r="DQ14" s="134">
        <v>0.4375</v>
      </c>
      <c r="DR14" s="133">
        <v>5</v>
      </c>
      <c r="DS14" s="135">
        <v>0.30208333333333331</v>
      </c>
      <c r="DT14" s="133">
        <v>7</v>
      </c>
      <c r="DU14" s="131" t="s">
        <v>26</v>
      </c>
      <c r="DV14" s="131" t="s">
        <v>26</v>
      </c>
      <c r="DW14" s="131" t="s">
        <v>26</v>
      </c>
      <c r="DX14" s="131" t="s">
        <v>26</v>
      </c>
      <c r="DY14" s="131" t="s">
        <v>26</v>
      </c>
      <c r="DZ14" s="131" t="s">
        <v>26</v>
      </c>
      <c r="EA14" s="131" t="s">
        <v>26</v>
      </c>
      <c r="EB14" s="131" t="s">
        <v>26</v>
      </c>
      <c r="EC14" s="131" t="s">
        <v>103</v>
      </c>
      <c r="ED14" s="131" t="s">
        <v>1907</v>
      </c>
      <c r="EE14" s="131" t="s">
        <v>26</v>
      </c>
      <c r="EF14" s="131" t="s">
        <v>26</v>
      </c>
      <c r="EG14" s="131" t="s">
        <v>66</v>
      </c>
      <c r="EH14" s="131" t="s">
        <v>23</v>
      </c>
      <c r="EI14" s="133">
        <v>2500</v>
      </c>
      <c r="EJ14" s="131" t="s">
        <v>7</v>
      </c>
      <c r="EK14" s="131" t="s">
        <v>7</v>
      </c>
      <c r="EL14" s="131"/>
      <c r="EM14" s="131" t="s">
        <v>96</v>
      </c>
      <c r="EN14" s="131" t="s">
        <v>96</v>
      </c>
      <c r="EO14" s="133">
        <v>3</v>
      </c>
      <c r="EP14" s="133">
        <v>5</v>
      </c>
      <c r="EQ14" s="133">
        <v>5</v>
      </c>
      <c r="ER14" s="133">
        <v>1</v>
      </c>
      <c r="ES14" s="131" t="s">
        <v>19</v>
      </c>
      <c r="ET14" s="131" t="s">
        <v>16</v>
      </c>
      <c r="EU14" s="131" t="s">
        <v>1346</v>
      </c>
      <c r="EV14" s="131" t="s">
        <v>18</v>
      </c>
      <c r="EW14" s="131" t="s">
        <v>20</v>
      </c>
      <c r="EX14" s="133">
        <v>1</v>
      </c>
      <c r="EY14" s="133">
        <v>2</v>
      </c>
      <c r="EZ14" s="133">
        <v>2</v>
      </c>
      <c r="FA14" s="133">
        <v>3</v>
      </c>
      <c r="FB14" s="131"/>
      <c r="FC14" s="131" t="s">
        <v>14</v>
      </c>
      <c r="FD14" s="131" t="s">
        <v>7</v>
      </c>
      <c r="FE14" s="131" t="s">
        <v>94</v>
      </c>
      <c r="FF14" s="131" t="s">
        <v>94</v>
      </c>
      <c r="FG14" s="131" t="s">
        <v>7</v>
      </c>
      <c r="FH14" s="131" t="s">
        <v>7</v>
      </c>
      <c r="FI14" s="131" t="s">
        <v>9</v>
      </c>
      <c r="FJ14" s="131" t="s">
        <v>232</v>
      </c>
      <c r="FK14" s="131" t="s">
        <v>92</v>
      </c>
      <c r="FL14" s="131" t="s">
        <v>7</v>
      </c>
      <c r="FM14" s="131" t="s">
        <v>7</v>
      </c>
      <c r="FN14" s="131" t="s">
        <v>27</v>
      </c>
      <c r="FO14" s="131" t="s">
        <v>27</v>
      </c>
      <c r="FP14" s="131" t="s">
        <v>7</v>
      </c>
      <c r="FQ14" s="131" t="s">
        <v>7</v>
      </c>
      <c r="FR14" s="131" t="s">
        <v>9</v>
      </c>
      <c r="FS14" s="131" t="s">
        <v>8</v>
      </c>
      <c r="FT14" s="131" t="s">
        <v>7</v>
      </c>
      <c r="FU14" s="131" t="s">
        <v>9</v>
      </c>
      <c r="FV14" s="131" t="s">
        <v>2702</v>
      </c>
      <c r="FW14" s="131" t="s">
        <v>9</v>
      </c>
      <c r="FX14" s="131" t="s">
        <v>7</v>
      </c>
      <c r="FY14" s="131" t="s">
        <v>337</v>
      </c>
      <c r="FZ14" s="131"/>
      <c r="GA14" s="131"/>
      <c r="GB14" s="131"/>
      <c r="GC14" s="133">
        <v>8</v>
      </c>
      <c r="GD14" s="131"/>
      <c r="GE14" s="131"/>
      <c r="GF14" s="131"/>
      <c r="GG14" s="131"/>
      <c r="GH14" s="131" t="s">
        <v>5</v>
      </c>
      <c r="GI14" s="131"/>
      <c r="GJ14" s="131"/>
      <c r="GK14" s="131"/>
      <c r="GL14" s="131"/>
      <c r="GM14" s="131"/>
      <c r="GN14" s="131"/>
      <c r="GO14" s="131"/>
      <c r="GP14" s="131" t="s">
        <v>4</v>
      </c>
      <c r="GQ14" s="131"/>
      <c r="GR14" s="131"/>
      <c r="GS14" s="131"/>
      <c r="GT14" s="131" t="s">
        <v>336</v>
      </c>
      <c r="GU14" s="131" t="s">
        <v>335</v>
      </c>
      <c r="GV14" s="131" t="s">
        <v>1</v>
      </c>
      <c r="GW14" s="131"/>
      <c r="GX14" s="131" t="s">
        <v>1</v>
      </c>
      <c r="GY14" s="131"/>
      <c r="GZ14" s="131"/>
      <c r="HA14" s="131"/>
      <c r="HB14" s="131"/>
      <c r="HC14" s="131"/>
      <c r="HD14" s="131"/>
      <c r="HE14" s="131"/>
      <c r="HF14" s="131"/>
      <c r="HG14" s="131"/>
      <c r="HH14" s="131"/>
      <c r="HI14" s="131"/>
      <c r="HJ14" s="131"/>
      <c r="HN14">
        <f t="shared" si="0"/>
        <v>32</v>
      </c>
      <c r="HO14">
        <f t="shared" si="1"/>
        <v>4</v>
      </c>
      <c r="HP14">
        <f t="shared" si="2"/>
        <v>16</v>
      </c>
      <c r="HQ14" s="1">
        <f t="shared" si="3"/>
        <v>5</v>
      </c>
      <c r="HR14" s="1">
        <f t="shared" si="4"/>
        <v>6</v>
      </c>
      <c r="HS14" s="1">
        <f t="shared" si="5"/>
        <v>6</v>
      </c>
      <c r="HT14" s="1">
        <f t="shared" si="6"/>
        <v>5</v>
      </c>
      <c r="HU14" s="1">
        <f t="shared" si="7"/>
        <v>36</v>
      </c>
      <c r="HV14" s="1">
        <f>(AK14*(AL14*8))+(AM14*(AN14*4))+(AO14*(AP14*2.5))</f>
        <v>0</v>
      </c>
      <c r="HW14">
        <v>0</v>
      </c>
      <c r="HX14">
        <v>0</v>
      </c>
      <c r="HY14">
        <v>1</v>
      </c>
      <c r="HZ14">
        <v>3</v>
      </c>
      <c r="IA14">
        <v>1</v>
      </c>
      <c r="IB14">
        <v>0</v>
      </c>
      <c r="IC14">
        <v>0</v>
      </c>
      <c r="ID14">
        <v>5</v>
      </c>
    </row>
    <row r="15" spans="1:238" ht="15" thickBot="1" x14ac:dyDescent="0.4">
      <c r="A15" s="132">
        <v>44286.385474537034</v>
      </c>
      <c r="B15" s="131" t="s">
        <v>2587</v>
      </c>
      <c r="C15" s="2"/>
      <c r="D15" s="131"/>
      <c r="E15" s="131" t="s">
        <v>1831</v>
      </c>
      <c r="F15" s="131" t="s">
        <v>1824</v>
      </c>
      <c r="G15" s="131" t="s">
        <v>1831</v>
      </c>
      <c r="H15" s="131" t="s">
        <v>1824</v>
      </c>
      <c r="I15" s="131" t="s">
        <v>7</v>
      </c>
      <c r="J15" s="131" t="s">
        <v>9</v>
      </c>
      <c r="K15" s="131" t="s">
        <v>7</v>
      </c>
      <c r="L15" s="131"/>
      <c r="M15" s="131" t="s">
        <v>7</v>
      </c>
      <c r="N15" s="131"/>
      <c r="O15" s="131" t="s">
        <v>7</v>
      </c>
      <c r="P15" s="131"/>
      <c r="Q15" s="131"/>
      <c r="R15" s="131" t="s">
        <v>20</v>
      </c>
      <c r="S15" s="131" t="s">
        <v>40</v>
      </c>
      <c r="T15" s="131" t="s">
        <v>20</v>
      </c>
      <c r="U15" s="131" t="s">
        <v>20</v>
      </c>
      <c r="V15" s="131" t="s">
        <v>20</v>
      </c>
      <c r="W15" s="131" t="s">
        <v>39</v>
      </c>
      <c r="X15" s="131" t="s">
        <v>20</v>
      </c>
      <c r="Y15" s="131" t="s">
        <v>20</v>
      </c>
      <c r="Z15" s="133">
        <v>4</v>
      </c>
      <c r="AA15" s="131" t="s">
        <v>38</v>
      </c>
      <c r="AB15" s="131" t="s">
        <v>7</v>
      </c>
      <c r="AC15" s="131"/>
      <c r="AD15" s="131" t="s">
        <v>7</v>
      </c>
      <c r="AE15" s="131"/>
      <c r="AF15" s="131" t="s">
        <v>9</v>
      </c>
      <c r="AG15" s="131" t="s">
        <v>132</v>
      </c>
      <c r="AH15" s="131" t="s">
        <v>256</v>
      </c>
      <c r="AI15" s="131" t="s">
        <v>7</v>
      </c>
      <c r="AJ15" s="131"/>
      <c r="AK15" s="133">
        <v>5</v>
      </c>
      <c r="AL15" s="131">
        <v>90</v>
      </c>
      <c r="AM15" s="133">
        <v>0</v>
      </c>
      <c r="AN15" s="131">
        <v>0</v>
      </c>
      <c r="AO15" s="133">
        <v>7</v>
      </c>
      <c r="AP15" s="131">
        <v>60</v>
      </c>
      <c r="AQ15" s="131">
        <v>420</v>
      </c>
      <c r="AR15" s="133">
        <v>4</v>
      </c>
      <c r="AS15" s="133">
        <v>4</v>
      </c>
      <c r="AT15" s="133">
        <v>2</v>
      </c>
      <c r="AU15" s="133">
        <v>2</v>
      </c>
      <c r="AV15" s="133">
        <v>4</v>
      </c>
      <c r="AW15" s="133">
        <v>1</v>
      </c>
      <c r="AX15" s="133">
        <v>2</v>
      </c>
      <c r="AY15" s="133">
        <v>4</v>
      </c>
      <c r="AZ15" s="133">
        <v>1</v>
      </c>
      <c r="BA15" s="133">
        <v>4</v>
      </c>
      <c r="BB15" s="133">
        <v>4</v>
      </c>
      <c r="BC15" s="133">
        <v>1</v>
      </c>
      <c r="BD15" s="133">
        <v>2</v>
      </c>
      <c r="BE15" s="133">
        <v>3</v>
      </c>
      <c r="BF15" s="133">
        <v>3</v>
      </c>
      <c r="BG15" s="133">
        <v>4</v>
      </c>
      <c r="BH15" s="133">
        <v>1</v>
      </c>
      <c r="BI15" s="133">
        <v>1</v>
      </c>
      <c r="BJ15" s="133">
        <v>2</v>
      </c>
      <c r="BK15" s="133">
        <v>3</v>
      </c>
      <c r="BL15" s="133">
        <v>0</v>
      </c>
      <c r="BM15" s="133">
        <v>1</v>
      </c>
      <c r="BN15" s="133">
        <v>1</v>
      </c>
      <c r="BO15" s="133">
        <v>0</v>
      </c>
      <c r="BP15" s="133">
        <v>3</v>
      </c>
      <c r="BQ15" s="133">
        <v>0</v>
      </c>
      <c r="BR15" s="133">
        <v>1</v>
      </c>
      <c r="BS15" s="133">
        <v>1</v>
      </c>
      <c r="BT15" s="133">
        <v>4</v>
      </c>
      <c r="BU15" s="133">
        <v>0</v>
      </c>
      <c r="BV15" s="133">
        <v>1</v>
      </c>
      <c r="BW15" s="133">
        <v>1</v>
      </c>
      <c r="BX15" s="133">
        <v>3</v>
      </c>
      <c r="BY15" s="133">
        <v>0</v>
      </c>
      <c r="BZ15" s="133">
        <v>0</v>
      </c>
      <c r="CA15" s="133">
        <v>1</v>
      </c>
      <c r="CB15" s="133">
        <v>2</v>
      </c>
      <c r="CC15" s="133">
        <v>1</v>
      </c>
      <c r="CD15" s="133">
        <v>0</v>
      </c>
      <c r="CE15" s="133">
        <v>0</v>
      </c>
      <c r="CF15" s="133">
        <v>0</v>
      </c>
      <c r="CG15" s="133">
        <v>0</v>
      </c>
      <c r="CH15" s="133">
        <v>0</v>
      </c>
      <c r="CI15" s="133">
        <v>3</v>
      </c>
      <c r="CJ15" s="133">
        <v>0</v>
      </c>
      <c r="CK15" s="133">
        <v>1</v>
      </c>
      <c r="CL15" s="133">
        <v>0</v>
      </c>
      <c r="CM15" s="133">
        <v>0</v>
      </c>
      <c r="CN15" s="133">
        <v>0</v>
      </c>
      <c r="CO15" s="133">
        <v>0</v>
      </c>
      <c r="CP15" s="133">
        <v>1</v>
      </c>
      <c r="CQ15" s="133">
        <v>2</v>
      </c>
      <c r="CR15" s="133">
        <v>0</v>
      </c>
      <c r="CS15" s="133">
        <v>3</v>
      </c>
      <c r="CT15" s="133">
        <v>1</v>
      </c>
      <c r="CU15" s="133">
        <v>1</v>
      </c>
      <c r="CV15" s="133">
        <v>0</v>
      </c>
      <c r="CW15" s="133">
        <v>2</v>
      </c>
      <c r="CX15" s="133">
        <v>1</v>
      </c>
      <c r="CY15" s="133">
        <v>1</v>
      </c>
      <c r="CZ15" s="133">
        <v>1</v>
      </c>
      <c r="DA15" s="133">
        <v>1</v>
      </c>
      <c r="DB15" s="133">
        <v>1</v>
      </c>
      <c r="DC15" s="133">
        <v>1</v>
      </c>
      <c r="DD15" s="133">
        <v>1</v>
      </c>
      <c r="DE15" s="133">
        <v>1</v>
      </c>
      <c r="DF15" s="133">
        <v>1</v>
      </c>
      <c r="DG15" s="133">
        <v>1</v>
      </c>
      <c r="DH15" s="133">
        <v>1</v>
      </c>
      <c r="DI15" s="133">
        <v>1</v>
      </c>
      <c r="DJ15" s="133">
        <v>2</v>
      </c>
      <c r="DK15" s="133">
        <v>1</v>
      </c>
      <c r="DL15" s="133">
        <v>1</v>
      </c>
      <c r="DM15" s="133">
        <v>1</v>
      </c>
      <c r="DN15" s="133">
        <v>1</v>
      </c>
      <c r="DO15" s="133">
        <v>1</v>
      </c>
      <c r="DP15" s="133">
        <v>1</v>
      </c>
      <c r="DQ15" s="131" t="s">
        <v>2649</v>
      </c>
      <c r="DR15" s="133">
        <v>10</v>
      </c>
      <c r="DS15" s="131" t="s">
        <v>2650</v>
      </c>
      <c r="DT15" s="133">
        <v>6.5</v>
      </c>
      <c r="DU15" s="131" t="s">
        <v>26</v>
      </c>
      <c r="DV15" s="131" t="s">
        <v>26</v>
      </c>
      <c r="DW15" s="131" t="s">
        <v>26</v>
      </c>
      <c r="DX15" s="131" t="s">
        <v>103</v>
      </c>
      <c r="DY15" s="131" t="s">
        <v>103</v>
      </c>
      <c r="DZ15" s="131" t="s">
        <v>103</v>
      </c>
      <c r="EA15" s="131" t="s">
        <v>103</v>
      </c>
      <c r="EB15" s="131" t="s">
        <v>26</v>
      </c>
      <c r="EC15" s="131" t="s">
        <v>103</v>
      </c>
      <c r="ED15" s="131" t="s">
        <v>2651</v>
      </c>
      <c r="EE15" s="131" t="s">
        <v>26</v>
      </c>
      <c r="EF15" s="131" t="s">
        <v>25</v>
      </c>
      <c r="EG15" s="131" t="s">
        <v>24</v>
      </c>
      <c r="EH15" s="131" t="s">
        <v>23</v>
      </c>
      <c r="EI15" s="133">
        <v>90</v>
      </c>
      <c r="EJ15" s="131" t="s">
        <v>7</v>
      </c>
      <c r="EK15" s="131" t="s">
        <v>9</v>
      </c>
      <c r="EL15" s="131" t="s">
        <v>2652</v>
      </c>
      <c r="EM15" s="131" t="s">
        <v>21</v>
      </c>
      <c r="EN15" s="131" t="s">
        <v>22</v>
      </c>
      <c r="EO15" s="133">
        <v>5</v>
      </c>
      <c r="EP15" s="133">
        <v>3</v>
      </c>
      <c r="EQ15" s="133">
        <v>3</v>
      </c>
      <c r="ER15" s="133">
        <v>2</v>
      </c>
      <c r="ES15" s="131" t="s">
        <v>1346</v>
      </c>
      <c r="ET15" s="131" t="s">
        <v>19</v>
      </c>
      <c r="EU15" s="131" t="s">
        <v>20</v>
      </c>
      <c r="EV15" s="131" t="s">
        <v>18</v>
      </c>
      <c r="EW15" s="131" t="s">
        <v>16</v>
      </c>
      <c r="EX15" s="133">
        <v>2</v>
      </c>
      <c r="EY15" s="133">
        <v>3</v>
      </c>
      <c r="EZ15" s="133">
        <v>1</v>
      </c>
      <c r="FA15" s="133">
        <v>1</v>
      </c>
      <c r="FB15" s="131" t="s">
        <v>2653</v>
      </c>
      <c r="FC15" s="131" t="s">
        <v>14</v>
      </c>
      <c r="FD15" s="131" t="s">
        <v>9</v>
      </c>
      <c r="FE15" s="131" t="s">
        <v>94</v>
      </c>
      <c r="FF15" s="131" t="s">
        <v>162</v>
      </c>
      <c r="FG15" s="131" t="s">
        <v>7</v>
      </c>
      <c r="FH15" s="131" t="s">
        <v>7</v>
      </c>
      <c r="FI15" s="131" t="s">
        <v>7</v>
      </c>
      <c r="FJ15" s="131" t="s">
        <v>12</v>
      </c>
      <c r="FK15" s="131" t="s">
        <v>11</v>
      </c>
      <c r="FL15" s="131" t="s">
        <v>7</v>
      </c>
      <c r="FM15" s="131" t="s">
        <v>7</v>
      </c>
      <c r="FN15" s="131"/>
      <c r="FO15" s="131" t="s">
        <v>1984</v>
      </c>
      <c r="FP15" s="131" t="s">
        <v>7</v>
      </c>
      <c r="FQ15" s="131" t="s">
        <v>7</v>
      </c>
      <c r="FR15" s="131" t="s">
        <v>9</v>
      </c>
      <c r="FS15" s="131" t="s">
        <v>8</v>
      </c>
      <c r="FT15" s="131" t="s">
        <v>7</v>
      </c>
      <c r="FU15" s="131" t="s">
        <v>7</v>
      </c>
      <c r="FV15" s="131"/>
      <c r="FW15" s="131"/>
      <c r="FX15" s="131" t="s">
        <v>7</v>
      </c>
      <c r="FY15" s="131" t="s">
        <v>6</v>
      </c>
      <c r="FZ15" s="131"/>
      <c r="GA15" s="131"/>
      <c r="GB15" s="131"/>
      <c r="GC15" s="131"/>
      <c r="GD15" s="133">
        <v>1</v>
      </c>
      <c r="GE15" s="131"/>
      <c r="GF15" s="131"/>
      <c r="GG15" s="131"/>
      <c r="GH15" s="131" t="s">
        <v>5</v>
      </c>
      <c r="GI15" s="131"/>
      <c r="GJ15" s="131"/>
      <c r="GK15" s="131"/>
      <c r="GL15" s="131"/>
      <c r="GM15" s="131"/>
      <c r="GN15" s="131"/>
      <c r="GO15" s="131"/>
      <c r="GP15" s="131"/>
      <c r="GQ15" s="131"/>
      <c r="GR15" s="131"/>
      <c r="GS15" s="131"/>
      <c r="GT15" s="131"/>
      <c r="GU15" s="131"/>
      <c r="GV15" s="131"/>
      <c r="GW15" s="131"/>
      <c r="GX15" s="131" t="s">
        <v>54</v>
      </c>
      <c r="GY15" s="131"/>
      <c r="GZ15" s="131"/>
      <c r="HA15" s="131"/>
      <c r="HB15" s="131" t="s">
        <v>141</v>
      </c>
      <c r="HC15" s="131" t="s">
        <v>1</v>
      </c>
      <c r="HD15" s="131" t="s">
        <v>1</v>
      </c>
      <c r="HE15" s="131"/>
      <c r="HF15" s="131" t="s">
        <v>1</v>
      </c>
      <c r="HG15" s="131"/>
      <c r="HH15" s="131"/>
      <c r="HI15" s="131"/>
      <c r="HJ15" s="131"/>
      <c r="HN15">
        <f t="shared" si="0"/>
        <v>20</v>
      </c>
      <c r="HO15">
        <f t="shared" si="1"/>
        <v>6</v>
      </c>
      <c r="HP15">
        <f t="shared" si="2"/>
        <v>16</v>
      </c>
      <c r="HQ15" s="1">
        <f t="shared" si="3"/>
        <v>2</v>
      </c>
      <c r="HR15" s="1">
        <f t="shared" si="4"/>
        <v>1</v>
      </c>
      <c r="HS15" s="1">
        <f t="shared" si="5"/>
        <v>4</v>
      </c>
      <c r="HT15" s="1">
        <f t="shared" si="6"/>
        <v>3</v>
      </c>
      <c r="HU15" s="1">
        <f t="shared" si="7"/>
        <v>30</v>
      </c>
      <c r="HV15" s="1">
        <f t="shared" si="8"/>
        <v>4650</v>
      </c>
      <c r="HW15">
        <v>0</v>
      </c>
      <c r="HX15">
        <v>0</v>
      </c>
      <c r="HY15">
        <v>1</v>
      </c>
      <c r="HZ15">
        <v>0</v>
      </c>
      <c r="IA15">
        <v>1</v>
      </c>
      <c r="IB15">
        <v>0</v>
      </c>
      <c r="IC15">
        <v>1</v>
      </c>
      <c r="ID15">
        <v>3</v>
      </c>
    </row>
    <row r="16" spans="1:238" ht="15" thickBot="1" x14ac:dyDescent="0.4">
      <c r="A16" s="132">
        <v>44286.908252314817</v>
      </c>
      <c r="B16" s="131" t="s">
        <v>2591</v>
      </c>
      <c r="C16" s="2"/>
      <c r="D16" s="131"/>
      <c r="E16" s="131" t="s">
        <v>1831</v>
      </c>
      <c r="F16" s="131" t="s">
        <v>1826</v>
      </c>
      <c r="G16" s="131" t="s">
        <v>1831</v>
      </c>
      <c r="H16" s="131" t="s">
        <v>1826</v>
      </c>
      <c r="I16" s="131" t="s">
        <v>7</v>
      </c>
      <c r="J16" s="131" t="s">
        <v>9</v>
      </c>
      <c r="K16" s="131" t="s">
        <v>7</v>
      </c>
      <c r="L16" s="131"/>
      <c r="M16" s="131" t="s">
        <v>7</v>
      </c>
      <c r="N16" s="131"/>
      <c r="O16" s="131" t="s">
        <v>7</v>
      </c>
      <c r="P16" s="131"/>
      <c r="Q16" s="131"/>
      <c r="R16" s="131" t="s">
        <v>20</v>
      </c>
      <c r="S16" s="131" t="s">
        <v>40</v>
      </c>
      <c r="T16" s="131" t="s">
        <v>20</v>
      </c>
      <c r="U16" s="131" t="s">
        <v>20</v>
      </c>
      <c r="V16" s="131" t="s">
        <v>20</v>
      </c>
      <c r="W16" s="131" t="s">
        <v>80</v>
      </c>
      <c r="X16" s="131" t="s">
        <v>20</v>
      </c>
      <c r="Y16" s="133">
        <v>1</v>
      </c>
      <c r="Z16" s="133">
        <v>1</v>
      </c>
      <c r="AA16" s="131" t="s">
        <v>115</v>
      </c>
      <c r="AB16" s="131" t="s">
        <v>9</v>
      </c>
      <c r="AC16" s="131" t="s">
        <v>2675</v>
      </c>
      <c r="AD16" s="131" t="s">
        <v>9</v>
      </c>
      <c r="AE16" s="131" t="s">
        <v>2676</v>
      </c>
      <c r="AF16" s="131" t="s">
        <v>9</v>
      </c>
      <c r="AG16" s="131" t="s">
        <v>112</v>
      </c>
      <c r="AH16" s="131" t="s">
        <v>256</v>
      </c>
      <c r="AI16" s="131" t="s">
        <v>9</v>
      </c>
      <c r="AJ16" s="131"/>
      <c r="AK16" s="133">
        <v>0</v>
      </c>
      <c r="AL16" s="133">
        <v>0</v>
      </c>
      <c r="AM16" s="133">
        <v>2</v>
      </c>
      <c r="AN16" s="131">
        <v>60</v>
      </c>
      <c r="AO16" s="133">
        <v>1</v>
      </c>
      <c r="AP16" s="131">
        <v>60</v>
      </c>
      <c r="AQ16" s="131">
        <v>600</v>
      </c>
      <c r="AR16" s="133">
        <v>3</v>
      </c>
      <c r="AS16" s="133">
        <v>4</v>
      </c>
      <c r="AT16" s="133">
        <v>2</v>
      </c>
      <c r="AU16" s="133">
        <v>2</v>
      </c>
      <c r="AV16" s="133">
        <v>3</v>
      </c>
      <c r="AW16" s="133">
        <v>2</v>
      </c>
      <c r="AX16" s="133">
        <v>2</v>
      </c>
      <c r="AY16" s="133">
        <v>3</v>
      </c>
      <c r="AZ16" s="133">
        <v>1</v>
      </c>
      <c r="BA16" s="133">
        <v>3</v>
      </c>
      <c r="BB16" s="133">
        <v>3</v>
      </c>
      <c r="BC16" s="133">
        <v>1</v>
      </c>
      <c r="BD16" s="133">
        <v>1</v>
      </c>
      <c r="BE16" s="133">
        <v>2</v>
      </c>
      <c r="BF16" s="133">
        <v>3</v>
      </c>
      <c r="BG16" s="133">
        <v>3</v>
      </c>
      <c r="BH16" s="133">
        <v>1</v>
      </c>
      <c r="BI16" s="133">
        <v>1</v>
      </c>
      <c r="BJ16" s="133">
        <v>4</v>
      </c>
      <c r="BK16" s="133">
        <v>3</v>
      </c>
      <c r="BL16" s="133">
        <v>1</v>
      </c>
      <c r="BM16" s="133">
        <v>0</v>
      </c>
      <c r="BN16" s="133">
        <v>3</v>
      </c>
      <c r="BO16" s="133">
        <v>2</v>
      </c>
      <c r="BP16" s="133">
        <v>2</v>
      </c>
      <c r="BQ16" s="133">
        <v>0</v>
      </c>
      <c r="BR16" s="133">
        <v>0</v>
      </c>
      <c r="BS16" s="133">
        <v>2</v>
      </c>
      <c r="BT16" s="133">
        <v>1</v>
      </c>
      <c r="BU16" s="133">
        <v>0</v>
      </c>
      <c r="BV16" s="133">
        <v>0</v>
      </c>
      <c r="BW16" s="133">
        <v>2</v>
      </c>
      <c r="BX16" s="133">
        <v>1</v>
      </c>
      <c r="BY16" s="133">
        <v>0</v>
      </c>
      <c r="BZ16" s="133">
        <v>1</v>
      </c>
      <c r="CA16" s="133">
        <v>2</v>
      </c>
      <c r="CB16" s="133">
        <v>3</v>
      </c>
      <c r="CC16" s="133">
        <v>2</v>
      </c>
      <c r="CD16" s="133">
        <v>0</v>
      </c>
      <c r="CE16" s="133">
        <v>1</v>
      </c>
      <c r="CF16" s="133">
        <v>0</v>
      </c>
      <c r="CG16" s="133">
        <v>0</v>
      </c>
      <c r="CH16" s="133">
        <v>0</v>
      </c>
      <c r="CI16" s="133">
        <v>2</v>
      </c>
      <c r="CJ16" s="133">
        <v>0</v>
      </c>
      <c r="CK16" s="133">
        <v>2</v>
      </c>
      <c r="CL16" s="133">
        <v>3</v>
      </c>
      <c r="CM16" s="133">
        <v>0</v>
      </c>
      <c r="CN16" s="133">
        <v>3</v>
      </c>
      <c r="CO16" s="133">
        <v>0</v>
      </c>
      <c r="CP16" s="133">
        <v>0</v>
      </c>
      <c r="CQ16" s="133">
        <v>0</v>
      </c>
      <c r="CR16" s="133">
        <v>0</v>
      </c>
      <c r="CS16" s="133">
        <v>1</v>
      </c>
      <c r="CT16" s="133">
        <v>0</v>
      </c>
      <c r="CU16" s="133">
        <v>1</v>
      </c>
      <c r="CV16" s="133">
        <v>1</v>
      </c>
      <c r="CW16" s="133">
        <v>2</v>
      </c>
      <c r="CX16" s="133">
        <v>1</v>
      </c>
      <c r="CY16" s="133">
        <v>1</v>
      </c>
      <c r="CZ16" s="133">
        <v>1</v>
      </c>
      <c r="DA16" s="133">
        <v>2</v>
      </c>
      <c r="DB16" s="133">
        <v>1</v>
      </c>
      <c r="DC16" s="133">
        <v>1</v>
      </c>
      <c r="DD16" s="133">
        <v>1</v>
      </c>
      <c r="DE16" s="133">
        <v>2</v>
      </c>
      <c r="DF16" s="133">
        <v>1</v>
      </c>
      <c r="DG16" s="133">
        <v>1</v>
      </c>
      <c r="DH16" s="133">
        <v>1</v>
      </c>
      <c r="DI16" s="133">
        <v>1</v>
      </c>
      <c r="DJ16" s="133">
        <v>1</v>
      </c>
      <c r="DK16" s="133">
        <v>1</v>
      </c>
      <c r="DL16" s="133">
        <v>1</v>
      </c>
      <c r="DM16" s="133">
        <v>1</v>
      </c>
      <c r="DN16" s="133">
        <v>2</v>
      </c>
      <c r="DO16" s="133">
        <v>1</v>
      </c>
      <c r="DP16" s="133">
        <v>1</v>
      </c>
      <c r="DQ16" s="131" t="s">
        <v>871</v>
      </c>
      <c r="DR16" s="131" t="s">
        <v>170</v>
      </c>
      <c r="DS16" s="131" t="s">
        <v>2677</v>
      </c>
      <c r="DT16" s="133">
        <v>6</v>
      </c>
      <c r="DU16" s="131" t="s">
        <v>69</v>
      </c>
      <c r="DV16" s="131" t="s">
        <v>69</v>
      </c>
      <c r="DW16" s="131" t="s">
        <v>103</v>
      </c>
      <c r="DX16" s="131" t="s">
        <v>26</v>
      </c>
      <c r="DY16" s="131" t="s">
        <v>26</v>
      </c>
      <c r="DZ16" s="131" t="s">
        <v>103</v>
      </c>
      <c r="EA16" s="131" t="s">
        <v>103</v>
      </c>
      <c r="EB16" s="131" t="s">
        <v>103</v>
      </c>
      <c r="EC16" s="131" t="s">
        <v>26</v>
      </c>
      <c r="ED16" s="131" t="s">
        <v>102</v>
      </c>
      <c r="EE16" s="131" t="s">
        <v>26</v>
      </c>
      <c r="EF16" s="131" t="s">
        <v>25</v>
      </c>
      <c r="EG16" s="131" t="s">
        <v>124</v>
      </c>
      <c r="EH16" s="131" t="s">
        <v>100</v>
      </c>
      <c r="EI16" s="133">
        <v>10</v>
      </c>
      <c r="EJ16" s="131" t="s">
        <v>7</v>
      </c>
      <c r="EK16" s="131" t="s">
        <v>9</v>
      </c>
      <c r="EL16" s="131"/>
      <c r="EM16" s="131" t="s">
        <v>21</v>
      </c>
      <c r="EN16" s="131" t="s">
        <v>96</v>
      </c>
      <c r="EO16" s="133">
        <v>4</v>
      </c>
      <c r="EP16" s="133">
        <v>5</v>
      </c>
      <c r="EQ16" s="133">
        <v>5</v>
      </c>
      <c r="ER16" s="133">
        <v>1</v>
      </c>
      <c r="ES16" s="131" t="s">
        <v>1346</v>
      </c>
      <c r="ET16" s="131" t="s">
        <v>19</v>
      </c>
      <c r="EU16" s="131" t="s">
        <v>20</v>
      </c>
      <c r="EV16" s="131" t="s">
        <v>20</v>
      </c>
      <c r="EW16" s="131" t="s">
        <v>20</v>
      </c>
      <c r="EX16" s="133">
        <v>2</v>
      </c>
      <c r="EY16" s="133">
        <v>3</v>
      </c>
      <c r="EZ16" s="133">
        <v>1</v>
      </c>
      <c r="FA16" s="133">
        <v>5</v>
      </c>
      <c r="FB16" s="131"/>
      <c r="FC16" s="131" t="s">
        <v>14</v>
      </c>
      <c r="FD16" s="131" t="s">
        <v>9</v>
      </c>
      <c r="FE16" s="131" t="s">
        <v>94</v>
      </c>
      <c r="FF16" s="131" t="s">
        <v>58</v>
      </c>
      <c r="FG16" s="131" t="s">
        <v>7</v>
      </c>
      <c r="FH16" s="131" t="s">
        <v>7</v>
      </c>
      <c r="FI16" s="131" t="s">
        <v>7</v>
      </c>
      <c r="FJ16" s="131" t="s">
        <v>143</v>
      </c>
      <c r="FK16" s="131" t="s">
        <v>92</v>
      </c>
      <c r="FL16" s="131"/>
      <c r="FM16" s="131"/>
      <c r="FN16" s="131"/>
      <c r="FO16" s="131" t="s">
        <v>1450</v>
      </c>
      <c r="FP16" s="131" t="s">
        <v>7</v>
      </c>
      <c r="FQ16" s="131" t="s">
        <v>7</v>
      </c>
      <c r="FR16" s="131" t="s">
        <v>9</v>
      </c>
      <c r="FS16" s="131"/>
      <c r="FT16" s="131" t="s">
        <v>7</v>
      </c>
      <c r="FU16" s="131" t="s">
        <v>9</v>
      </c>
      <c r="FV16" s="131" t="s">
        <v>2678</v>
      </c>
      <c r="FW16" s="131" t="s">
        <v>7</v>
      </c>
      <c r="FX16" s="131" t="s">
        <v>7</v>
      </c>
      <c r="FY16" s="131" t="s">
        <v>55</v>
      </c>
      <c r="FZ16" s="131"/>
      <c r="GA16" s="131"/>
      <c r="GB16" s="131"/>
      <c r="GC16" s="131"/>
      <c r="GD16" s="131"/>
      <c r="GE16" s="131"/>
      <c r="GF16" s="131"/>
      <c r="GG16" s="133">
        <v>3</v>
      </c>
      <c r="GH16" s="131" t="s">
        <v>5</v>
      </c>
      <c r="GI16" s="131"/>
      <c r="GJ16" s="131"/>
      <c r="GK16" s="131"/>
      <c r="GL16" s="131"/>
      <c r="GM16" s="131"/>
      <c r="GN16" s="131"/>
      <c r="GO16" s="131"/>
      <c r="GP16" s="131"/>
      <c r="GQ16" s="131"/>
      <c r="GR16" s="131"/>
      <c r="GS16" s="131"/>
      <c r="GT16" s="131"/>
      <c r="GU16" s="131"/>
      <c r="GV16" s="131"/>
      <c r="GW16" s="131"/>
      <c r="GX16" s="131" t="s">
        <v>54</v>
      </c>
      <c r="GY16" s="131"/>
      <c r="GZ16" s="131"/>
      <c r="HA16" s="131"/>
      <c r="HB16" s="131"/>
      <c r="HC16" s="131"/>
      <c r="HD16" s="131"/>
      <c r="HE16" s="131"/>
      <c r="HF16" s="131" t="s">
        <v>158</v>
      </c>
      <c r="HG16" s="131"/>
      <c r="HH16" s="131" t="s">
        <v>693</v>
      </c>
      <c r="HI16" s="131" t="s">
        <v>1</v>
      </c>
      <c r="HJ16" s="131" t="s">
        <v>1</v>
      </c>
      <c r="HN16">
        <f t="shared" si="0"/>
        <v>22</v>
      </c>
      <c r="HO16">
        <f t="shared" si="1"/>
        <v>5</v>
      </c>
      <c r="HP16">
        <f t="shared" si="2"/>
        <v>6</v>
      </c>
      <c r="HQ16" s="1">
        <f t="shared" si="3"/>
        <v>7</v>
      </c>
      <c r="HR16" s="1">
        <f t="shared" si="4"/>
        <v>7</v>
      </c>
      <c r="HS16" s="1">
        <f t="shared" si="5"/>
        <v>0</v>
      </c>
      <c r="HT16" s="1">
        <f t="shared" si="6"/>
        <v>11</v>
      </c>
      <c r="HU16" s="1">
        <f t="shared" si="7"/>
        <v>33</v>
      </c>
      <c r="HV16" s="1">
        <f t="shared" si="8"/>
        <v>630</v>
      </c>
      <c r="HW16">
        <v>1</v>
      </c>
      <c r="HX16">
        <v>2</v>
      </c>
      <c r="HY16">
        <v>2</v>
      </c>
      <c r="HZ16">
        <v>0</v>
      </c>
      <c r="IA16">
        <v>1</v>
      </c>
      <c r="IB16">
        <v>0</v>
      </c>
      <c r="IC16">
        <v>2</v>
      </c>
      <c r="ID16">
        <v>8</v>
      </c>
    </row>
    <row r="17" spans="1:238" ht="15" thickBot="1" x14ac:dyDescent="0.4">
      <c r="A17" s="132">
        <v>44286.88784722222</v>
      </c>
      <c r="B17" s="131" t="s">
        <v>2597</v>
      </c>
      <c r="C17" s="2"/>
      <c r="D17" s="131"/>
      <c r="E17" s="131" t="s">
        <v>1831</v>
      </c>
      <c r="F17" s="131" t="s">
        <v>1824</v>
      </c>
      <c r="G17" s="131" t="s">
        <v>1831</v>
      </c>
      <c r="H17" s="131" t="s">
        <v>1824</v>
      </c>
      <c r="I17" s="131" t="s">
        <v>9</v>
      </c>
      <c r="J17" s="131" t="s">
        <v>9</v>
      </c>
      <c r="K17" s="131" t="s">
        <v>9</v>
      </c>
      <c r="L17" s="131" t="s">
        <v>2672</v>
      </c>
      <c r="M17" s="131" t="s">
        <v>7</v>
      </c>
      <c r="N17" s="131"/>
      <c r="O17" s="131" t="s">
        <v>7</v>
      </c>
      <c r="P17" s="131"/>
      <c r="Q17" s="131"/>
      <c r="R17" s="131" t="s">
        <v>20</v>
      </c>
      <c r="S17" s="131" t="s">
        <v>40</v>
      </c>
      <c r="T17" s="131" t="s">
        <v>20</v>
      </c>
      <c r="U17" s="131" t="s">
        <v>20</v>
      </c>
      <c r="V17" s="131" t="s">
        <v>20</v>
      </c>
      <c r="W17" s="131" t="s">
        <v>39</v>
      </c>
      <c r="X17" s="131" t="s">
        <v>20</v>
      </c>
      <c r="Y17" s="133">
        <v>1</v>
      </c>
      <c r="Z17" s="131" t="s">
        <v>20</v>
      </c>
      <c r="AA17" s="131" t="s">
        <v>38</v>
      </c>
      <c r="AB17" s="131" t="s">
        <v>9</v>
      </c>
      <c r="AC17" s="131" t="s">
        <v>2673</v>
      </c>
      <c r="AD17" s="131" t="s">
        <v>7</v>
      </c>
      <c r="AE17" s="131"/>
      <c r="AF17" s="131" t="s">
        <v>7</v>
      </c>
      <c r="AG17" s="131" t="s">
        <v>20</v>
      </c>
      <c r="AH17" s="131"/>
      <c r="AI17" s="131" t="s">
        <v>9</v>
      </c>
      <c r="AJ17" s="131" t="s">
        <v>2272</v>
      </c>
      <c r="AK17" s="133">
        <v>0</v>
      </c>
      <c r="AL17" s="131">
        <v>0</v>
      </c>
      <c r="AM17" s="133">
        <v>0</v>
      </c>
      <c r="AN17" s="131">
        <v>0</v>
      </c>
      <c r="AO17" s="133">
        <v>5</v>
      </c>
      <c r="AP17" s="131">
        <v>30</v>
      </c>
      <c r="AQ17" s="131">
        <v>720</v>
      </c>
      <c r="AR17" s="133">
        <v>4</v>
      </c>
      <c r="AS17" s="133">
        <v>4</v>
      </c>
      <c r="AT17" s="133">
        <v>1</v>
      </c>
      <c r="AU17" s="133">
        <v>1</v>
      </c>
      <c r="AV17" s="133">
        <v>4</v>
      </c>
      <c r="AW17" s="133">
        <v>1</v>
      </c>
      <c r="AX17" s="133">
        <v>1</v>
      </c>
      <c r="AY17" s="133">
        <v>3</v>
      </c>
      <c r="AZ17" s="133">
        <v>1</v>
      </c>
      <c r="BA17" s="133">
        <v>4</v>
      </c>
      <c r="BB17" s="133">
        <v>3</v>
      </c>
      <c r="BC17" s="133">
        <v>1</v>
      </c>
      <c r="BD17" s="133">
        <v>1</v>
      </c>
      <c r="BE17" s="133">
        <v>1</v>
      </c>
      <c r="BF17" s="133">
        <v>4</v>
      </c>
      <c r="BG17" s="133">
        <v>4</v>
      </c>
      <c r="BH17" s="133">
        <v>1</v>
      </c>
      <c r="BI17" s="133">
        <v>1</v>
      </c>
      <c r="BJ17" s="133">
        <v>3</v>
      </c>
      <c r="BK17" s="133">
        <v>4</v>
      </c>
      <c r="BL17" s="133">
        <v>0</v>
      </c>
      <c r="BM17" s="133">
        <v>0</v>
      </c>
      <c r="BN17" s="133">
        <v>1</v>
      </c>
      <c r="BO17" s="133">
        <v>0</v>
      </c>
      <c r="BP17" s="133">
        <v>3</v>
      </c>
      <c r="BQ17" s="133">
        <v>0</v>
      </c>
      <c r="BR17" s="133">
        <v>0</v>
      </c>
      <c r="BS17" s="133">
        <v>0</v>
      </c>
      <c r="BT17" s="133">
        <v>2</v>
      </c>
      <c r="BU17" s="133">
        <v>0</v>
      </c>
      <c r="BV17" s="133">
        <v>0</v>
      </c>
      <c r="BW17" s="133">
        <v>0</v>
      </c>
      <c r="BX17" s="133">
        <v>3</v>
      </c>
      <c r="BY17" s="133">
        <v>0</v>
      </c>
      <c r="BZ17" s="133">
        <v>0</v>
      </c>
      <c r="CA17" s="133">
        <v>0</v>
      </c>
      <c r="CB17" s="133">
        <v>1</v>
      </c>
      <c r="CC17" s="133">
        <v>0</v>
      </c>
      <c r="CD17" s="133">
        <v>0</v>
      </c>
      <c r="CE17" s="133">
        <v>0</v>
      </c>
      <c r="CF17" s="133">
        <v>0</v>
      </c>
      <c r="CG17" s="133">
        <v>0</v>
      </c>
      <c r="CH17" s="133">
        <v>0</v>
      </c>
      <c r="CI17" s="133">
        <v>4</v>
      </c>
      <c r="CJ17" s="133">
        <v>0</v>
      </c>
      <c r="CK17" s="133">
        <v>1</v>
      </c>
      <c r="CL17" s="133">
        <v>0</v>
      </c>
      <c r="CM17" s="133">
        <v>0</v>
      </c>
      <c r="CN17" s="133">
        <v>1</v>
      </c>
      <c r="CO17" s="133">
        <v>0</v>
      </c>
      <c r="CP17" s="133">
        <v>0</v>
      </c>
      <c r="CQ17" s="133">
        <v>2</v>
      </c>
      <c r="CR17" s="133">
        <v>0</v>
      </c>
      <c r="CS17" s="133">
        <v>1</v>
      </c>
      <c r="CT17" s="133">
        <v>2</v>
      </c>
      <c r="CU17" s="133">
        <v>0</v>
      </c>
      <c r="CV17" s="133">
        <v>1</v>
      </c>
      <c r="CW17" s="133">
        <v>1</v>
      </c>
      <c r="CX17" s="133">
        <v>2</v>
      </c>
      <c r="CY17" s="133">
        <v>1</v>
      </c>
      <c r="CZ17" s="133">
        <v>1</v>
      </c>
      <c r="DA17" s="133">
        <v>2</v>
      </c>
      <c r="DB17" s="133">
        <v>1</v>
      </c>
      <c r="DC17" s="133">
        <v>1</v>
      </c>
      <c r="DD17" s="133">
        <v>1</v>
      </c>
      <c r="DE17" s="133">
        <v>1</v>
      </c>
      <c r="DF17" s="133">
        <v>1</v>
      </c>
      <c r="DG17" s="133">
        <v>1</v>
      </c>
      <c r="DH17" s="133">
        <v>1</v>
      </c>
      <c r="DI17" s="133">
        <v>1</v>
      </c>
      <c r="DJ17" s="133">
        <v>1</v>
      </c>
      <c r="DK17" s="133">
        <v>1</v>
      </c>
      <c r="DL17" s="133">
        <v>1</v>
      </c>
      <c r="DM17" s="133">
        <v>1</v>
      </c>
      <c r="DN17" s="133">
        <v>1</v>
      </c>
      <c r="DO17" s="133">
        <v>1</v>
      </c>
      <c r="DP17" s="133">
        <v>1</v>
      </c>
      <c r="DQ17" s="131" t="s">
        <v>740</v>
      </c>
      <c r="DR17" s="131" t="s">
        <v>571</v>
      </c>
      <c r="DS17" s="131" t="s">
        <v>1354</v>
      </c>
      <c r="DT17" s="133">
        <v>6</v>
      </c>
      <c r="DU17" s="131" t="s">
        <v>26</v>
      </c>
      <c r="DV17" s="131" t="s">
        <v>26</v>
      </c>
      <c r="DW17" s="131" t="s">
        <v>26</v>
      </c>
      <c r="DX17" s="131" t="s">
        <v>26</v>
      </c>
      <c r="DY17" s="131" t="s">
        <v>26</v>
      </c>
      <c r="DZ17" s="131" t="s">
        <v>26</v>
      </c>
      <c r="EA17" s="131" t="s">
        <v>26</v>
      </c>
      <c r="EB17" s="131" t="s">
        <v>26</v>
      </c>
      <c r="EC17" s="131" t="s">
        <v>26</v>
      </c>
      <c r="ED17" s="131" t="s">
        <v>378</v>
      </c>
      <c r="EE17" s="131" t="s">
        <v>26</v>
      </c>
      <c r="EF17" s="131" t="s">
        <v>26</v>
      </c>
      <c r="EG17" s="131" t="s">
        <v>24</v>
      </c>
      <c r="EH17" s="131" t="s">
        <v>100</v>
      </c>
      <c r="EI17" s="133">
        <v>30</v>
      </c>
      <c r="EJ17" s="131" t="s">
        <v>7</v>
      </c>
      <c r="EK17" s="131" t="s">
        <v>9</v>
      </c>
      <c r="EL17" s="131" t="s">
        <v>2674</v>
      </c>
      <c r="EM17" s="131" t="s">
        <v>21</v>
      </c>
      <c r="EN17" s="131" t="s">
        <v>96</v>
      </c>
      <c r="EO17" s="133">
        <v>5</v>
      </c>
      <c r="EP17" s="133">
        <v>3</v>
      </c>
      <c r="EQ17" s="133">
        <v>5</v>
      </c>
      <c r="ER17" s="133">
        <v>1</v>
      </c>
      <c r="ES17" s="131" t="s">
        <v>1346</v>
      </c>
      <c r="ET17" s="131" t="s">
        <v>19</v>
      </c>
      <c r="EU17" s="131" t="s">
        <v>20</v>
      </c>
      <c r="EV17" s="131" t="s">
        <v>18</v>
      </c>
      <c r="EW17" s="131" t="s">
        <v>16</v>
      </c>
      <c r="EX17" s="133">
        <v>3</v>
      </c>
      <c r="EY17" s="133">
        <v>1</v>
      </c>
      <c r="EZ17" s="133">
        <v>1</v>
      </c>
      <c r="FA17" s="133">
        <v>5</v>
      </c>
      <c r="FB17" s="131"/>
      <c r="FC17" s="131" t="s">
        <v>14</v>
      </c>
      <c r="FD17" s="131" t="s">
        <v>9</v>
      </c>
      <c r="FE17" s="131" t="s">
        <v>94</v>
      </c>
      <c r="FF17" s="131" t="s">
        <v>58</v>
      </c>
      <c r="FG17" s="131" t="s">
        <v>7</v>
      </c>
      <c r="FH17" s="131" t="s">
        <v>7</v>
      </c>
      <c r="FI17" s="131" t="s">
        <v>7</v>
      </c>
      <c r="FJ17" s="131" t="s">
        <v>12</v>
      </c>
      <c r="FK17" s="131" t="s">
        <v>57</v>
      </c>
      <c r="FL17" s="131" t="s">
        <v>7</v>
      </c>
      <c r="FM17" s="131" t="s">
        <v>7</v>
      </c>
      <c r="FN17" s="131"/>
      <c r="FO17" s="131" t="s">
        <v>580</v>
      </c>
      <c r="FP17" s="131" t="s">
        <v>9</v>
      </c>
      <c r="FQ17" s="131" t="s">
        <v>9</v>
      </c>
      <c r="FR17" s="131" t="s">
        <v>7</v>
      </c>
      <c r="FS17" s="131"/>
      <c r="FT17" s="131" t="s">
        <v>7</v>
      </c>
      <c r="FU17" s="131" t="s">
        <v>7</v>
      </c>
      <c r="FV17" s="131"/>
      <c r="FW17" s="131"/>
      <c r="FX17" s="131"/>
      <c r="FY17" s="131" t="s">
        <v>90</v>
      </c>
      <c r="FZ17" s="131"/>
      <c r="GA17" s="131"/>
      <c r="GB17" s="131"/>
      <c r="GC17" s="131"/>
      <c r="GD17" s="131"/>
      <c r="GE17" s="133">
        <v>3</v>
      </c>
      <c r="GF17" s="131"/>
      <c r="GG17" s="131"/>
      <c r="GH17" s="131" t="s">
        <v>5</v>
      </c>
      <c r="GI17" s="131"/>
      <c r="GJ17" s="131"/>
      <c r="GK17" s="131"/>
      <c r="GL17" s="131"/>
      <c r="GM17" s="131"/>
      <c r="GN17" s="131"/>
      <c r="GO17" s="131"/>
      <c r="GP17" s="131"/>
      <c r="GQ17" s="131"/>
      <c r="GR17" s="131"/>
      <c r="GS17" s="131"/>
      <c r="GT17" s="131"/>
      <c r="GU17" s="131"/>
      <c r="GV17" s="131"/>
      <c r="GW17" s="131"/>
      <c r="GX17" s="131" t="s">
        <v>54</v>
      </c>
      <c r="GY17" s="131"/>
      <c r="GZ17" s="131"/>
      <c r="HA17" s="131"/>
      <c r="HB17" s="131"/>
      <c r="HC17" s="131"/>
      <c r="HD17" s="131"/>
      <c r="HE17" s="131"/>
      <c r="HF17" s="131" t="s">
        <v>158</v>
      </c>
      <c r="HG17" s="131"/>
      <c r="HH17" s="131"/>
      <c r="HI17" s="131"/>
      <c r="HJ17" s="131" t="s">
        <v>229</v>
      </c>
      <c r="HN17">
        <f t="shared" si="0"/>
        <v>21</v>
      </c>
      <c r="HO17">
        <f t="shared" si="1"/>
        <v>2</v>
      </c>
      <c r="HP17">
        <f t="shared" si="2"/>
        <v>16</v>
      </c>
      <c r="HQ17" s="1">
        <f t="shared" si="3"/>
        <v>0</v>
      </c>
      <c r="HR17" s="1">
        <f t="shared" si="4"/>
        <v>0</v>
      </c>
      <c r="HS17" s="1">
        <f t="shared" si="5"/>
        <v>0</v>
      </c>
      <c r="HT17" s="1">
        <f t="shared" si="6"/>
        <v>4</v>
      </c>
      <c r="HU17" s="1">
        <f t="shared" si="7"/>
        <v>23</v>
      </c>
      <c r="HV17" s="1">
        <f t="shared" si="8"/>
        <v>375</v>
      </c>
      <c r="HW17">
        <v>1</v>
      </c>
      <c r="HX17">
        <v>0</v>
      </c>
      <c r="HY17">
        <v>2</v>
      </c>
      <c r="HZ17">
        <v>2</v>
      </c>
      <c r="IA17">
        <v>0</v>
      </c>
      <c r="IB17">
        <v>0</v>
      </c>
      <c r="IC17">
        <v>1</v>
      </c>
      <c r="ID17">
        <v>6</v>
      </c>
    </row>
    <row r="18" spans="1:238" ht="15" thickBot="1" x14ac:dyDescent="0.4">
      <c r="A18" s="132">
        <v>44293.658530092594</v>
      </c>
      <c r="B18" s="131" t="s">
        <v>2599</v>
      </c>
      <c r="C18" s="2"/>
      <c r="D18" s="131"/>
      <c r="E18" s="131" t="s">
        <v>2703</v>
      </c>
      <c r="F18" s="131" t="s">
        <v>1826</v>
      </c>
      <c r="G18" s="131" t="s">
        <v>2703</v>
      </c>
      <c r="H18" s="131" t="s">
        <v>1826</v>
      </c>
      <c r="I18" s="131" t="s">
        <v>7</v>
      </c>
      <c r="J18" s="131" t="s">
        <v>9</v>
      </c>
      <c r="K18" s="131" t="s">
        <v>7</v>
      </c>
      <c r="L18" s="131"/>
      <c r="M18" s="131" t="s">
        <v>7</v>
      </c>
      <c r="N18" s="131"/>
      <c r="O18" s="131" t="s">
        <v>7</v>
      </c>
      <c r="P18" s="131"/>
      <c r="Q18" s="131"/>
      <c r="R18" s="131" t="s">
        <v>20</v>
      </c>
      <c r="S18" s="131" t="s">
        <v>40</v>
      </c>
      <c r="T18" s="131" t="s">
        <v>20</v>
      </c>
      <c r="U18" s="131" t="s">
        <v>20</v>
      </c>
      <c r="V18" s="131" t="s">
        <v>20</v>
      </c>
      <c r="W18" s="131" t="s">
        <v>39</v>
      </c>
      <c r="X18" s="133">
        <v>3</v>
      </c>
      <c r="Y18" s="133">
        <v>3</v>
      </c>
      <c r="Z18" s="131" t="s">
        <v>20</v>
      </c>
      <c r="AA18" s="131" t="s">
        <v>38</v>
      </c>
      <c r="AB18" s="131" t="s">
        <v>9</v>
      </c>
      <c r="AC18" s="131" t="s">
        <v>2704</v>
      </c>
      <c r="AD18" s="131" t="s">
        <v>7</v>
      </c>
      <c r="AE18" s="131"/>
      <c r="AF18" s="131" t="s">
        <v>9</v>
      </c>
      <c r="AG18" s="131" t="s">
        <v>35</v>
      </c>
      <c r="AH18" s="131" t="s">
        <v>34</v>
      </c>
      <c r="AI18" s="131" t="s">
        <v>9</v>
      </c>
      <c r="AJ18" s="131" t="s">
        <v>2705</v>
      </c>
      <c r="AK18" s="133">
        <v>3</v>
      </c>
      <c r="AL18" s="133">
        <v>45</v>
      </c>
      <c r="AM18" s="133">
        <v>4</v>
      </c>
      <c r="AN18" s="133">
        <v>60</v>
      </c>
      <c r="AO18" s="133">
        <v>4.5</v>
      </c>
      <c r="AP18" s="131">
        <v>120</v>
      </c>
      <c r="AQ18" s="131">
        <v>45</v>
      </c>
      <c r="AR18" s="133">
        <v>4</v>
      </c>
      <c r="AS18" s="133">
        <v>4</v>
      </c>
      <c r="AT18" s="133">
        <v>1</v>
      </c>
      <c r="AU18" s="133">
        <v>1</v>
      </c>
      <c r="AV18" s="133">
        <v>2</v>
      </c>
      <c r="AW18" s="133">
        <v>1</v>
      </c>
      <c r="AX18" s="133">
        <v>1</v>
      </c>
      <c r="AY18" s="133">
        <v>1</v>
      </c>
      <c r="AZ18" s="133">
        <v>1</v>
      </c>
      <c r="BA18" s="133">
        <v>4</v>
      </c>
      <c r="BB18" s="133">
        <v>4</v>
      </c>
      <c r="BC18" s="133">
        <v>1</v>
      </c>
      <c r="BD18" s="133">
        <v>1</v>
      </c>
      <c r="BE18" s="133">
        <v>1</v>
      </c>
      <c r="BF18" s="133">
        <v>3</v>
      </c>
      <c r="BG18" s="133">
        <v>3</v>
      </c>
      <c r="BH18" s="133">
        <v>2</v>
      </c>
      <c r="BI18" s="133">
        <v>1</v>
      </c>
      <c r="BJ18" s="133">
        <v>2</v>
      </c>
      <c r="BK18" s="133">
        <v>2</v>
      </c>
      <c r="BL18" s="133">
        <v>0</v>
      </c>
      <c r="BM18" s="133">
        <v>0</v>
      </c>
      <c r="BN18" s="133">
        <v>0</v>
      </c>
      <c r="BO18" s="133">
        <v>0</v>
      </c>
      <c r="BP18" s="133">
        <v>3</v>
      </c>
      <c r="BQ18" s="133">
        <v>0</v>
      </c>
      <c r="BR18" s="133">
        <v>0</v>
      </c>
      <c r="BS18" s="133">
        <v>0</v>
      </c>
      <c r="BT18" s="133">
        <v>4</v>
      </c>
      <c r="BU18" s="133">
        <v>0</v>
      </c>
      <c r="BV18" s="133">
        <v>0</v>
      </c>
      <c r="BW18" s="133">
        <v>0</v>
      </c>
      <c r="BX18" s="133">
        <v>3</v>
      </c>
      <c r="BY18" s="133">
        <v>0</v>
      </c>
      <c r="BZ18" s="133">
        <v>0</v>
      </c>
      <c r="CA18" s="133">
        <v>0</v>
      </c>
      <c r="CB18" s="133">
        <v>0</v>
      </c>
      <c r="CC18" s="133">
        <v>0</v>
      </c>
      <c r="CD18" s="133">
        <v>0</v>
      </c>
      <c r="CE18" s="133">
        <v>0</v>
      </c>
      <c r="CF18" s="133">
        <v>0</v>
      </c>
      <c r="CG18" s="133">
        <v>0</v>
      </c>
      <c r="CH18" s="133">
        <v>0</v>
      </c>
      <c r="CI18" s="133">
        <v>3</v>
      </c>
      <c r="CJ18" s="133">
        <v>0</v>
      </c>
      <c r="CK18" s="133">
        <v>0</v>
      </c>
      <c r="CL18" s="133">
        <v>0</v>
      </c>
      <c r="CM18" s="133">
        <v>0</v>
      </c>
      <c r="CN18" s="133">
        <v>0</v>
      </c>
      <c r="CO18" s="133">
        <v>0</v>
      </c>
      <c r="CP18" s="133">
        <v>0</v>
      </c>
      <c r="CQ18" s="133">
        <v>1</v>
      </c>
      <c r="CR18" s="133">
        <v>0</v>
      </c>
      <c r="CS18" s="133">
        <v>0</v>
      </c>
      <c r="CT18" s="133">
        <v>3</v>
      </c>
      <c r="CU18" s="133">
        <v>0</v>
      </c>
      <c r="CV18" s="133">
        <v>0</v>
      </c>
      <c r="CW18" s="133">
        <v>1</v>
      </c>
      <c r="CX18" s="133">
        <v>1</v>
      </c>
      <c r="CY18" s="133">
        <v>1</v>
      </c>
      <c r="CZ18" s="133">
        <v>1</v>
      </c>
      <c r="DA18" s="133">
        <v>1</v>
      </c>
      <c r="DB18" s="133">
        <v>1</v>
      </c>
      <c r="DC18" s="133">
        <v>1</v>
      </c>
      <c r="DD18" s="133">
        <v>1</v>
      </c>
      <c r="DE18" s="133">
        <v>1</v>
      </c>
      <c r="DF18" s="133">
        <v>1</v>
      </c>
      <c r="DG18" s="133">
        <v>1</v>
      </c>
      <c r="DH18" s="133">
        <v>1</v>
      </c>
      <c r="DI18" s="133">
        <v>1</v>
      </c>
      <c r="DJ18" s="133">
        <v>1</v>
      </c>
      <c r="DK18" s="133">
        <v>1</v>
      </c>
      <c r="DL18" s="133">
        <v>1</v>
      </c>
      <c r="DM18" s="133">
        <v>1</v>
      </c>
      <c r="DN18" s="133">
        <v>1</v>
      </c>
      <c r="DO18" s="133">
        <v>1</v>
      </c>
      <c r="DP18" s="133">
        <v>1</v>
      </c>
      <c r="DQ18" s="131" t="s">
        <v>2706</v>
      </c>
      <c r="DR18" s="133">
        <v>30</v>
      </c>
      <c r="DS18" s="134">
        <v>0.22916666666666666</v>
      </c>
      <c r="DT18" s="133">
        <v>8</v>
      </c>
      <c r="DU18" s="131" t="s">
        <v>26</v>
      </c>
      <c r="DV18" s="131" t="s">
        <v>26</v>
      </c>
      <c r="DW18" s="131" t="s">
        <v>26</v>
      </c>
      <c r="DX18" s="131" t="s">
        <v>26</v>
      </c>
      <c r="DY18" s="131" t="s">
        <v>26</v>
      </c>
      <c r="DZ18" s="131" t="s">
        <v>26</v>
      </c>
      <c r="EA18" s="131" t="s">
        <v>26</v>
      </c>
      <c r="EB18" s="131" t="s">
        <v>26</v>
      </c>
      <c r="EC18" s="131" t="s">
        <v>26</v>
      </c>
      <c r="ED18" s="131" t="s">
        <v>297</v>
      </c>
      <c r="EE18" s="131" t="s">
        <v>25</v>
      </c>
      <c r="EF18" s="131" t="s">
        <v>26</v>
      </c>
      <c r="EG18" s="131" t="s">
        <v>66</v>
      </c>
      <c r="EH18" s="131" t="s">
        <v>23</v>
      </c>
      <c r="EI18" s="133">
        <v>45</v>
      </c>
      <c r="EJ18" s="131" t="s">
        <v>7</v>
      </c>
      <c r="EK18" s="131" t="s">
        <v>7</v>
      </c>
      <c r="EL18" s="131"/>
      <c r="EM18" s="131" t="s">
        <v>60</v>
      </c>
      <c r="EN18" s="131" t="s">
        <v>22</v>
      </c>
      <c r="EO18" s="133">
        <v>1</v>
      </c>
      <c r="EP18" s="133">
        <v>2</v>
      </c>
      <c r="EQ18" s="133">
        <v>1</v>
      </c>
      <c r="ER18" s="133">
        <v>3</v>
      </c>
      <c r="ES18" s="131" t="s">
        <v>19</v>
      </c>
      <c r="ET18" s="131" t="s">
        <v>1346</v>
      </c>
      <c r="EU18" s="131" t="s">
        <v>16</v>
      </c>
      <c r="EV18" s="131" t="s">
        <v>18</v>
      </c>
      <c r="EW18" s="131" t="s">
        <v>20</v>
      </c>
      <c r="EX18" s="133">
        <v>1</v>
      </c>
      <c r="EY18" s="133">
        <v>1</v>
      </c>
      <c r="EZ18" s="133">
        <v>3</v>
      </c>
      <c r="FA18" s="133">
        <v>3</v>
      </c>
      <c r="FB18" s="131" t="s">
        <v>2187</v>
      </c>
      <c r="FC18" s="131" t="s">
        <v>14</v>
      </c>
      <c r="FD18" s="131" t="s">
        <v>9</v>
      </c>
      <c r="FE18" s="131" t="s">
        <v>94</v>
      </c>
      <c r="FF18" s="131" t="s">
        <v>94</v>
      </c>
      <c r="FG18" s="131" t="s">
        <v>9</v>
      </c>
      <c r="FH18" s="131" t="s">
        <v>7</v>
      </c>
      <c r="FI18" s="131" t="s">
        <v>7</v>
      </c>
      <c r="FJ18" s="131" t="s">
        <v>12</v>
      </c>
      <c r="FK18" s="131" t="s">
        <v>11</v>
      </c>
      <c r="FL18" s="131" t="s">
        <v>9</v>
      </c>
      <c r="FM18" s="131" t="s">
        <v>7</v>
      </c>
      <c r="FN18" s="131"/>
      <c r="FO18" s="131" t="s">
        <v>756</v>
      </c>
      <c r="FP18" s="131" t="s">
        <v>7</v>
      </c>
      <c r="FQ18" s="131" t="s">
        <v>7</v>
      </c>
      <c r="FR18" s="131" t="s">
        <v>9</v>
      </c>
      <c r="FS18" s="131" t="s">
        <v>8</v>
      </c>
      <c r="FT18" s="131" t="s">
        <v>7</v>
      </c>
      <c r="FU18" s="131" t="s">
        <v>7</v>
      </c>
      <c r="FV18" s="131"/>
      <c r="FW18" s="131" t="s">
        <v>7</v>
      </c>
      <c r="FX18" s="131" t="s">
        <v>7</v>
      </c>
      <c r="FY18" s="131" t="s">
        <v>121</v>
      </c>
      <c r="FZ18" s="133">
        <v>9</v>
      </c>
      <c r="GA18" s="131"/>
      <c r="GB18" s="131"/>
      <c r="GC18" s="131"/>
      <c r="GD18" s="131"/>
      <c r="GE18" s="131"/>
      <c r="GF18" s="131"/>
      <c r="GG18" s="131"/>
      <c r="GH18" s="131" t="s">
        <v>5</v>
      </c>
      <c r="GI18" s="131"/>
      <c r="GJ18" s="131"/>
      <c r="GK18" s="131"/>
      <c r="GL18" s="131" t="s">
        <v>2707</v>
      </c>
      <c r="GM18" s="131"/>
      <c r="GN18" s="131" t="s">
        <v>2708</v>
      </c>
      <c r="GO18" s="131" t="s">
        <v>2709</v>
      </c>
      <c r="GP18" s="131" t="s">
        <v>1</v>
      </c>
      <c r="GQ18" s="131"/>
      <c r="GR18" s="131"/>
      <c r="GS18" s="131"/>
      <c r="GT18" s="131"/>
      <c r="GU18" s="131"/>
      <c r="GV18" s="131"/>
      <c r="GW18" s="131"/>
      <c r="GX18" s="131" t="s">
        <v>1</v>
      </c>
      <c r="GY18" s="131"/>
      <c r="GZ18" s="131"/>
      <c r="HA18" s="131"/>
      <c r="HB18" s="131"/>
      <c r="HC18" s="131"/>
      <c r="HD18" s="131"/>
      <c r="HE18" s="131"/>
      <c r="HF18" s="131"/>
      <c r="HG18" s="131"/>
      <c r="HH18" s="131"/>
      <c r="HI18" s="131"/>
      <c r="HJ18" s="131"/>
      <c r="HN18">
        <f t="shared" si="0"/>
        <v>19</v>
      </c>
      <c r="HO18">
        <f t="shared" si="1"/>
        <v>0</v>
      </c>
      <c r="HP18">
        <f t="shared" si="2"/>
        <v>17</v>
      </c>
      <c r="HQ18" s="1">
        <f t="shared" si="3"/>
        <v>0</v>
      </c>
      <c r="HR18" s="1">
        <f t="shared" si="4"/>
        <v>0</v>
      </c>
      <c r="HS18" s="1">
        <f t="shared" si="5"/>
        <v>0</v>
      </c>
      <c r="HT18" s="1">
        <f t="shared" si="6"/>
        <v>0</v>
      </c>
      <c r="HU18" s="1">
        <f t="shared" si="7"/>
        <v>32</v>
      </c>
      <c r="HV18" s="1">
        <f t="shared" si="8"/>
        <v>3390</v>
      </c>
      <c r="HW18">
        <v>0</v>
      </c>
      <c r="HX18">
        <v>1</v>
      </c>
      <c r="HY18">
        <v>0</v>
      </c>
      <c r="HZ18">
        <v>0</v>
      </c>
      <c r="IA18">
        <v>0</v>
      </c>
      <c r="IB18">
        <v>1</v>
      </c>
      <c r="IC18">
        <v>0</v>
      </c>
      <c r="ID18">
        <v>2</v>
      </c>
    </row>
    <row r="19" spans="1:238" ht="15" thickBot="1" x14ac:dyDescent="0.4">
      <c r="A19" s="132">
        <v>44286.825682870367</v>
      </c>
      <c r="B19" s="131" t="s">
        <v>2602</v>
      </c>
      <c r="C19" s="2"/>
      <c r="D19" s="131"/>
      <c r="E19" s="131" t="s">
        <v>50</v>
      </c>
      <c r="F19" s="131" t="s">
        <v>1826</v>
      </c>
      <c r="G19" s="131" t="s">
        <v>50</v>
      </c>
      <c r="H19" s="131" t="s">
        <v>1826</v>
      </c>
      <c r="I19" s="131" t="s">
        <v>9</v>
      </c>
      <c r="J19" s="131" t="s">
        <v>9</v>
      </c>
      <c r="K19" s="131" t="s">
        <v>7</v>
      </c>
      <c r="L19" s="131"/>
      <c r="M19" s="131" t="s">
        <v>7</v>
      </c>
      <c r="N19" s="131"/>
      <c r="O19" s="131" t="s">
        <v>7</v>
      </c>
      <c r="P19" s="131"/>
      <c r="Q19" s="131"/>
      <c r="R19" s="131" t="s">
        <v>20</v>
      </c>
      <c r="S19" s="131" t="s">
        <v>40</v>
      </c>
      <c r="T19" s="131" t="s">
        <v>20</v>
      </c>
      <c r="U19" s="131" t="s">
        <v>20</v>
      </c>
      <c r="V19" s="131" t="s">
        <v>20</v>
      </c>
      <c r="W19" s="131" t="s">
        <v>80</v>
      </c>
      <c r="X19" s="131" t="s">
        <v>20</v>
      </c>
      <c r="Y19" s="131" t="s">
        <v>20</v>
      </c>
      <c r="Z19" s="131" t="s">
        <v>20</v>
      </c>
      <c r="AA19" s="131" t="s">
        <v>133</v>
      </c>
      <c r="AB19" s="131" t="s">
        <v>9</v>
      </c>
      <c r="AC19" s="131" t="s">
        <v>2668</v>
      </c>
      <c r="AD19" s="131" t="s">
        <v>7</v>
      </c>
      <c r="AE19" s="131"/>
      <c r="AF19" s="131" t="s">
        <v>9</v>
      </c>
      <c r="AG19" s="131" t="s">
        <v>172</v>
      </c>
      <c r="AH19" s="131" t="s">
        <v>34</v>
      </c>
      <c r="AI19" s="131" t="s">
        <v>7</v>
      </c>
      <c r="AJ19" s="131"/>
      <c r="AK19" s="133">
        <v>0</v>
      </c>
      <c r="AL19" s="133">
        <v>0</v>
      </c>
      <c r="AM19" s="133">
        <v>6</v>
      </c>
      <c r="AN19" s="133">
        <v>25</v>
      </c>
      <c r="AO19" s="133">
        <v>7</v>
      </c>
      <c r="AP19" s="131">
        <v>30</v>
      </c>
      <c r="AQ19" s="131">
        <v>480</v>
      </c>
      <c r="AR19" s="133">
        <v>4</v>
      </c>
      <c r="AS19" s="133">
        <v>4</v>
      </c>
      <c r="AT19" s="133">
        <v>1</v>
      </c>
      <c r="AU19" s="133">
        <v>1</v>
      </c>
      <c r="AV19" s="133">
        <v>4</v>
      </c>
      <c r="AW19" s="133">
        <v>1</v>
      </c>
      <c r="AX19" s="133">
        <v>1</v>
      </c>
      <c r="AY19" s="133">
        <v>4</v>
      </c>
      <c r="AZ19" s="133">
        <v>1</v>
      </c>
      <c r="BA19" s="133">
        <v>4</v>
      </c>
      <c r="BB19" s="133">
        <v>3</v>
      </c>
      <c r="BC19" s="133">
        <v>1</v>
      </c>
      <c r="BD19" s="133">
        <v>1</v>
      </c>
      <c r="BE19" s="133">
        <v>2</v>
      </c>
      <c r="BF19" s="133">
        <v>4</v>
      </c>
      <c r="BG19" s="133">
        <v>4</v>
      </c>
      <c r="BH19" s="133">
        <v>1</v>
      </c>
      <c r="BI19" s="133">
        <v>1</v>
      </c>
      <c r="BJ19" s="133">
        <v>4</v>
      </c>
      <c r="BK19" s="133">
        <v>4</v>
      </c>
      <c r="BL19" s="133">
        <v>1</v>
      </c>
      <c r="BM19" s="133">
        <v>0</v>
      </c>
      <c r="BN19" s="133">
        <v>1</v>
      </c>
      <c r="BO19" s="133">
        <v>0</v>
      </c>
      <c r="BP19" s="133">
        <v>2</v>
      </c>
      <c r="BQ19" s="133">
        <v>1</v>
      </c>
      <c r="BR19" s="133">
        <v>0</v>
      </c>
      <c r="BS19" s="133">
        <v>0</v>
      </c>
      <c r="BT19" s="133">
        <v>2</v>
      </c>
      <c r="BU19" s="133">
        <v>1</v>
      </c>
      <c r="BV19" s="133">
        <v>0</v>
      </c>
      <c r="BW19" s="133">
        <v>0</v>
      </c>
      <c r="BX19" s="133">
        <v>2</v>
      </c>
      <c r="BY19" s="133">
        <v>0</v>
      </c>
      <c r="BZ19" s="133">
        <v>0</v>
      </c>
      <c r="CA19" s="133">
        <v>0</v>
      </c>
      <c r="CB19" s="133">
        <v>0</v>
      </c>
      <c r="CC19" s="133">
        <v>1</v>
      </c>
      <c r="CD19" s="133">
        <v>0</v>
      </c>
      <c r="CE19" s="133">
        <v>0</v>
      </c>
      <c r="CF19" s="133">
        <v>0</v>
      </c>
      <c r="CG19" s="133">
        <v>0</v>
      </c>
      <c r="CH19" s="133">
        <v>0</v>
      </c>
      <c r="CI19" s="133">
        <v>4</v>
      </c>
      <c r="CJ19" s="133">
        <v>0</v>
      </c>
      <c r="CK19" s="133">
        <v>0</v>
      </c>
      <c r="CL19" s="133">
        <v>0</v>
      </c>
      <c r="CM19" s="133">
        <v>0</v>
      </c>
      <c r="CN19" s="133">
        <v>1</v>
      </c>
      <c r="CO19" s="133">
        <v>0</v>
      </c>
      <c r="CP19" s="133">
        <v>0</v>
      </c>
      <c r="CQ19" s="133">
        <v>1</v>
      </c>
      <c r="CR19" s="133">
        <v>0</v>
      </c>
      <c r="CS19" s="133">
        <v>0</v>
      </c>
      <c r="CT19" s="133">
        <v>2</v>
      </c>
      <c r="CU19" s="133">
        <v>0</v>
      </c>
      <c r="CV19" s="133">
        <v>0</v>
      </c>
      <c r="CW19" s="133">
        <v>2</v>
      </c>
      <c r="CX19" s="133">
        <v>1</v>
      </c>
      <c r="CY19" s="133">
        <v>1</v>
      </c>
      <c r="CZ19" s="133">
        <v>1</v>
      </c>
      <c r="DA19" s="133">
        <v>1</v>
      </c>
      <c r="DB19" s="133">
        <v>2</v>
      </c>
      <c r="DC19" s="133">
        <v>1</v>
      </c>
      <c r="DD19" s="133">
        <v>1</v>
      </c>
      <c r="DE19" s="133">
        <v>1</v>
      </c>
      <c r="DF19" s="133">
        <v>1</v>
      </c>
      <c r="DG19" s="133">
        <v>1</v>
      </c>
      <c r="DH19" s="133">
        <v>1</v>
      </c>
      <c r="DI19" s="133">
        <v>1</v>
      </c>
      <c r="DJ19" s="133">
        <v>1</v>
      </c>
      <c r="DK19" s="133">
        <v>1</v>
      </c>
      <c r="DL19" s="133">
        <v>1</v>
      </c>
      <c r="DM19" s="133">
        <v>1</v>
      </c>
      <c r="DN19" s="133">
        <v>1</v>
      </c>
      <c r="DO19" s="133">
        <v>1</v>
      </c>
      <c r="DP19" s="133">
        <v>1</v>
      </c>
      <c r="DQ19" s="135">
        <v>0.97916666666666663</v>
      </c>
      <c r="DR19" s="133">
        <v>20</v>
      </c>
      <c r="DS19" s="135">
        <v>0.36458333333333331</v>
      </c>
      <c r="DT19" s="133">
        <v>8.5</v>
      </c>
      <c r="DU19" s="131" t="s">
        <v>26</v>
      </c>
      <c r="DV19" s="131" t="s">
        <v>26</v>
      </c>
      <c r="DW19" s="131" t="s">
        <v>26</v>
      </c>
      <c r="DX19" s="131" t="s">
        <v>26</v>
      </c>
      <c r="DY19" s="131" t="s">
        <v>26</v>
      </c>
      <c r="DZ19" s="131" t="s">
        <v>26</v>
      </c>
      <c r="EA19" s="131" t="s">
        <v>26</v>
      </c>
      <c r="EB19" s="131" t="s">
        <v>26</v>
      </c>
      <c r="EC19" s="131" t="s">
        <v>26</v>
      </c>
      <c r="ED19" s="131" t="s">
        <v>102</v>
      </c>
      <c r="EE19" s="131" t="s">
        <v>26</v>
      </c>
      <c r="EF19" s="131" t="s">
        <v>26</v>
      </c>
      <c r="EG19" s="131" t="s">
        <v>66</v>
      </c>
      <c r="EH19" s="131" t="s">
        <v>23</v>
      </c>
      <c r="EI19" s="133">
        <v>35</v>
      </c>
      <c r="EJ19" s="131" t="s">
        <v>7</v>
      </c>
      <c r="EK19" s="131" t="s">
        <v>9</v>
      </c>
      <c r="EL19" s="131" t="s">
        <v>2669</v>
      </c>
      <c r="EM19" s="131" t="s">
        <v>21</v>
      </c>
      <c r="EN19" s="131" t="s">
        <v>21</v>
      </c>
      <c r="EO19" s="133">
        <v>5</v>
      </c>
      <c r="EP19" s="133">
        <v>5</v>
      </c>
      <c r="EQ19" s="133">
        <v>5</v>
      </c>
      <c r="ER19" s="133">
        <v>1</v>
      </c>
      <c r="ES19" s="131" t="s">
        <v>19</v>
      </c>
      <c r="ET19" s="131" t="s">
        <v>18</v>
      </c>
      <c r="EU19" s="131" t="s">
        <v>20</v>
      </c>
      <c r="EV19" s="131" t="s">
        <v>20</v>
      </c>
      <c r="EW19" s="131" t="s">
        <v>20</v>
      </c>
      <c r="EX19" s="133">
        <v>3</v>
      </c>
      <c r="EY19" s="133">
        <v>2</v>
      </c>
      <c r="EZ19" s="133">
        <v>3</v>
      </c>
      <c r="FA19" s="133">
        <v>5</v>
      </c>
      <c r="FB19" s="131"/>
      <c r="FC19" s="131" t="s">
        <v>14</v>
      </c>
      <c r="FD19" s="131" t="s">
        <v>7</v>
      </c>
      <c r="FE19" s="131" t="s">
        <v>14</v>
      </c>
      <c r="FF19" s="131" t="s">
        <v>94</v>
      </c>
      <c r="FG19" s="131" t="s">
        <v>7</v>
      </c>
      <c r="FH19" s="131" t="s">
        <v>7</v>
      </c>
      <c r="FI19" s="131" t="s">
        <v>7</v>
      </c>
      <c r="FJ19" s="131" t="s">
        <v>232</v>
      </c>
      <c r="FK19" s="131" t="s">
        <v>57</v>
      </c>
      <c r="FL19" s="131" t="s">
        <v>7</v>
      </c>
      <c r="FM19" s="131" t="s">
        <v>9</v>
      </c>
      <c r="FN19" s="133">
        <v>4</v>
      </c>
      <c r="FO19" s="131" t="s">
        <v>2670</v>
      </c>
      <c r="FP19" s="131" t="s">
        <v>9</v>
      </c>
      <c r="FQ19" s="131" t="s">
        <v>9</v>
      </c>
      <c r="FR19" s="131" t="s">
        <v>7</v>
      </c>
      <c r="FS19" s="131"/>
      <c r="FT19" s="131" t="s">
        <v>7</v>
      </c>
      <c r="FU19" s="131" t="s">
        <v>9</v>
      </c>
      <c r="FV19" s="131" t="s">
        <v>2671</v>
      </c>
      <c r="FW19" s="131" t="s">
        <v>9</v>
      </c>
      <c r="FX19" s="131" t="s">
        <v>7</v>
      </c>
      <c r="FY19" s="131" t="s">
        <v>337</v>
      </c>
      <c r="FZ19" s="131"/>
      <c r="GA19" s="131"/>
      <c r="GB19" s="131"/>
      <c r="GC19" s="133">
        <v>8</v>
      </c>
      <c r="GD19" s="131"/>
      <c r="GE19" s="131"/>
      <c r="GF19" s="131"/>
      <c r="GG19" s="131"/>
      <c r="GH19" s="131" t="s">
        <v>5</v>
      </c>
      <c r="GI19" s="131"/>
      <c r="GJ19" s="131"/>
      <c r="GK19" s="131"/>
      <c r="GL19" s="131"/>
      <c r="GM19" s="131"/>
      <c r="GN19" s="131"/>
      <c r="GO19" s="131"/>
      <c r="GP19" s="131"/>
      <c r="GQ19" s="131"/>
      <c r="GR19" s="131"/>
      <c r="GS19" s="131"/>
      <c r="GT19" s="131"/>
      <c r="GU19" s="131"/>
      <c r="GV19" s="131"/>
      <c r="GW19" s="131"/>
      <c r="GX19" s="131" t="s">
        <v>54</v>
      </c>
      <c r="GY19" s="131"/>
      <c r="GZ19" s="131"/>
      <c r="HA19" s="131"/>
      <c r="HB19" s="131" t="s">
        <v>141</v>
      </c>
      <c r="HC19" s="131"/>
      <c r="HD19" s="131" t="s">
        <v>293</v>
      </c>
      <c r="HE19" s="131" t="s">
        <v>1</v>
      </c>
      <c r="HF19" s="131" t="s">
        <v>1</v>
      </c>
      <c r="HG19" s="131"/>
      <c r="HH19" s="131"/>
      <c r="HI19" s="131"/>
      <c r="HJ19" s="131"/>
      <c r="HN19">
        <f t="shared" si="0"/>
        <v>20</v>
      </c>
      <c r="HO19">
        <f t="shared" si="1"/>
        <v>1</v>
      </c>
      <c r="HP19">
        <f t="shared" si="2"/>
        <v>13</v>
      </c>
      <c r="HQ19" s="1">
        <f t="shared" si="3"/>
        <v>0</v>
      </c>
      <c r="HR19" s="1">
        <f t="shared" si="4"/>
        <v>2</v>
      </c>
      <c r="HS19" s="1">
        <f t="shared" si="5"/>
        <v>0</v>
      </c>
      <c r="HT19" s="1">
        <f t="shared" si="6"/>
        <v>3</v>
      </c>
      <c r="HU19" s="1">
        <f t="shared" si="7"/>
        <v>22</v>
      </c>
      <c r="HV19" s="1">
        <f t="shared" si="8"/>
        <v>1125</v>
      </c>
      <c r="HW19">
        <v>0</v>
      </c>
      <c r="HX19">
        <v>1</v>
      </c>
      <c r="HY19">
        <v>0</v>
      </c>
      <c r="HZ19">
        <v>0</v>
      </c>
      <c r="IA19">
        <v>0</v>
      </c>
      <c r="IB19">
        <v>0</v>
      </c>
      <c r="IC19">
        <v>0</v>
      </c>
      <c r="ID19">
        <v>1</v>
      </c>
    </row>
    <row r="20" spans="1:238" ht="15" thickBot="1" x14ac:dyDescent="0.4">
      <c r="A20" s="132">
        <v>44290.707060185188</v>
      </c>
      <c r="B20" s="131" t="s">
        <v>2615</v>
      </c>
      <c r="C20" s="2"/>
      <c r="D20" s="131"/>
      <c r="E20" s="131" t="s">
        <v>1885</v>
      </c>
      <c r="F20" s="131" t="s">
        <v>1918</v>
      </c>
      <c r="G20" s="131" t="s">
        <v>1885</v>
      </c>
      <c r="H20" s="131" t="s">
        <v>1918</v>
      </c>
      <c r="I20" s="131" t="s">
        <v>9</v>
      </c>
      <c r="J20" s="131" t="s">
        <v>9</v>
      </c>
      <c r="K20" s="131" t="s">
        <v>9</v>
      </c>
      <c r="L20" s="131" t="s">
        <v>2690</v>
      </c>
      <c r="M20" s="131" t="s">
        <v>9</v>
      </c>
      <c r="N20" s="131" t="s">
        <v>351</v>
      </c>
      <c r="O20" s="131" t="s">
        <v>7</v>
      </c>
      <c r="P20" s="131"/>
      <c r="Q20" s="131" t="s">
        <v>20</v>
      </c>
      <c r="R20" s="131" t="s">
        <v>20</v>
      </c>
      <c r="S20" s="131" t="s">
        <v>40</v>
      </c>
      <c r="T20" s="131" t="s">
        <v>20</v>
      </c>
      <c r="U20" s="131" t="s">
        <v>20</v>
      </c>
      <c r="V20" s="131" t="s">
        <v>20</v>
      </c>
      <c r="W20" s="131" t="s">
        <v>39</v>
      </c>
      <c r="X20" s="133">
        <v>1</v>
      </c>
      <c r="Y20" s="133">
        <v>2</v>
      </c>
      <c r="Z20" s="133">
        <v>1</v>
      </c>
      <c r="AA20" s="131" t="s">
        <v>38</v>
      </c>
      <c r="AB20" s="131" t="s">
        <v>9</v>
      </c>
      <c r="AC20" s="131" t="s">
        <v>2691</v>
      </c>
      <c r="AD20" s="131" t="s">
        <v>9</v>
      </c>
      <c r="AE20" s="131" t="s">
        <v>2692</v>
      </c>
      <c r="AF20" s="131" t="s">
        <v>9</v>
      </c>
      <c r="AG20" s="131" t="s">
        <v>112</v>
      </c>
      <c r="AH20" s="131" t="s">
        <v>785</v>
      </c>
      <c r="AI20" s="131" t="s">
        <v>9</v>
      </c>
      <c r="AJ20" s="131" t="s">
        <v>2693</v>
      </c>
      <c r="AK20" s="133">
        <v>0</v>
      </c>
      <c r="AL20" s="133">
        <v>15</v>
      </c>
      <c r="AM20" s="133">
        <v>1</v>
      </c>
      <c r="AN20" s="133">
        <v>30</v>
      </c>
      <c r="AO20" s="133">
        <v>7</v>
      </c>
      <c r="AP20" s="131">
        <v>120</v>
      </c>
      <c r="AQ20" s="131">
        <v>180</v>
      </c>
      <c r="AR20" s="133">
        <v>2</v>
      </c>
      <c r="AS20" s="133">
        <v>2</v>
      </c>
      <c r="AT20" s="133">
        <v>2</v>
      </c>
      <c r="AU20" s="133">
        <v>2</v>
      </c>
      <c r="AV20" s="133">
        <v>2</v>
      </c>
      <c r="AW20" s="133">
        <v>2</v>
      </c>
      <c r="AX20" s="133">
        <v>3</v>
      </c>
      <c r="AY20" s="133">
        <v>2</v>
      </c>
      <c r="AZ20" s="133">
        <v>2</v>
      </c>
      <c r="BA20" s="133">
        <v>2</v>
      </c>
      <c r="BB20" s="133">
        <v>2</v>
      </c>
      <c r="BC20" s="133">
        <v>2</v>
      </c>
      <c r="BD20" s="133">
        <v>2</v>
      </c>
      <c r="BE20" s="133">
        <v>2</v>
      </c>
      <c r="BF20" s="133">
        <v>2</v>
      </c>
      <c r="BG20" s="133">
        <v>2</v>
      </c>
      <c r="BH20" s="133">
        <v>2</v>
      </c>
      <c r="BI20" s="133">
        <v>2</v>
      </c>
      <c r="BJ20" s="133">
        <v>2</v>
      </c>
      <c r="BK20" s="133">
        <v>2</v>
      </c>
      <c r="BL20" s="133">
        <v>1</v>
      </c>
      <c r="BM20" s="133">
        <v>1</v>
      </c>
      <c r="BN20" s="133">
        <v>3</v>
      </c>
      <c r="BO20" s="133">
        <v>1</v>
      </c>
      <c r="BP20" s="133">
        <v>1</v>
      </c>
      <c r="BQ20" s="133">
        <v>1</v>
      </c>
      <c r="BR20" s="133">
        <v>1</v>
      </c>
      <c r="BS20" s="133">
        <v>1</v>
      </c>
      <c r="BT20" s="133">
        <v>1</v>
      </c>
      <c r="BU20" s="133">
        <v>1</v>
      </c>
      <c r="BV20" s="133">
        <v>1</v>
      </c>
      <c r="BW20" s="133">
        <v>1</v>
      </c>
      <c r="BX20" s="133">
        <v>1</v>
      </c>
      <c r="BY20" s="133">
        <v>0</v>
      </c>
      <c r="BZ20" s="133">
        <v>1</v>
      </c>
      <c r="CA20" s="133">
        <v>1</v>
      </c>
      <c r="CB20" s="133">
        <v>1</v>
      </c>
      <c r="CC20" s="133">
        <v>2</v>
      </c>
      <c r="CD20" s="133">
        <v>1</v>
      </c>
      <c r="CE20" s="133">
        <v>1</v>
      </c>
      <c r="CF20" s="133">
        <v>1</v>
      </c>
      <c r="CG20" s="133">
        <v>1</v>
      </c>
      <c r="CH20" s="133">
        <v>0</v>
      </c>
      <c r="CI20" s="133">
        <v>1</v>
      </c>
      <c r="CJ20" s="133">
        <v>1</v>
      </c>
      <c r="CK20" s="133">
        <v>3</v>
      </c>
      <c r="CL20" s="133">
        <v>1</v>
      </c>
      <c r="CM20" s="133">
        <v>1</v>
      </c>
      <c r="CN20" s="133">
        <v>2</v>
      </c>
      <c r="CO20" s="133">
        <v>1</v>
      </c>
      <c r="CP20" s="133">
        <v>0</v>
      </c>
      <c r="CQ20" s="133">
        <v>1</v>
      </c>
      <c r="CR20" s="133">
        <v>1</v>
      </c>
      <c r="CS20" s="133">
        <v>2</v>
      </c>
      <c r="CT20" s="133">
        <v>0</v>
      </c>
      <c r="CU20" s="133">
        <v>1</v>
      </c>
      <c r="CV20" s="133">
        <v>3</v>
      </c>
      <c r="CW20" s="133">
        <v>2</v>
      </c>
      <c r="CX20" s="133">
        <v>2</v>
      </c>
      <c r="CY20" s="133">
        <v>1</v>
      </c>
      <c r="CZ20" s="133">
        <v>2</v>
      </c>
      <c r="DA20" s="133">
        <v>2</v>
      </c>
      <c r="DB20" s="133">
        <v>2</v>
      </c>
      <c r="DC20" s="133">
        <v>2</v>
      </c>
      <c r="DD20" s="133">
        <v>2</v>
      </c>
      <c r="DE20" s="133">
        <v>2</v>
      </c>
      <c r="DF20" s="133">
        <v>2</v>
      </c>
      <c r="DG20" s="133">
        <v>2</v>
      </c>
      <c r="DH20" s="133">
        <v>2</v>
      </c>
      <c r="DI20" s="133">
        <v>2</v>
      </c>
      <c r="DJ20" s="133">
        <v>3</v>
      </c>
      <c r="DK20" s="133">
        <v>2</v>
      </c>
      <c r="DL20" s="133">
        <v>2</v>
      </c>
      <c r="DM20" s="133">
        <v>1</v>
      </c>
      <c r="DN20" s="133">
        <v>2</v>
      </c>
      <c r="DO20" s="133">
        <v>1</v>
      </c>
      <c r="DP20" s="133">
        <v>2</v>
      </c>
      <c r="DQ20" s="135">
        <v>0.89583333333333337</v>
      </c>
      <c r="DR20" s="133">
        <v>20</v>
      </c>
      <c r="DS20" s="135">
        <v>0.29166666666666669</v>
      </c>
      <c r="DT20" s="133">
        <v>8</v>
      </c>
      <c r="DU20" s="131" t="s">
        <v>26</v>
      </c>
      <c r="DV20" s="131" t="s">
        <v>69</v>
      </c>
      <c r="DW20" s="131" t="s">
        <v>69</v>
      </c>
      <c r="DX20" s="131" t="s">
        <v>103</v>
      </c>
      <c r="DY20" s="131" t="s">
        <v>26</v>
      </c>
      <c r="DZ20" s="131" t="s">
        <v>26</v>
      </c>
      <c r="EA20" s="131" t="s">
        <v>103</v>
      </c>
      <c r="EB20" s="131" t="s">
        <v>26</v>
      </c>
      <c r="EC20" s="131" t="s">
        <v>103</v>
      </c>
      <c r="ED20" s="131" t="s">
        <v>7</v>
      </c>
      <c r="EE20" s="131" t="s">
        <v>25</v>
      </c>
      <c r="EF20" s="131" t="s">
        <v>26</v>
      </c>
      <c r="EG20" s="131" t="s">
        <v>24</v>
      </c>
      <c r="EH20" s="131" t="s">
        <v>100</v>
      </c>
      <c r="EI20" s="133">
        <v>300</v>
      </c>
      <c r="EJ20" s="131" t="s">
        <v>7</v>
      </c>
      <c r="EK20" s="131" t="s">
        <v>7</v>
      </c>
      <c r="EL20" s="131" t="s">
        <v>7</v>
      </c>
      <c r="EM20" s="131" t="s">
        <v>96</v>
      </c>
      <c r="EN20" s="131" t="s">
        <v>21</v>
      </c>
      <c r="EO20" s="133">
        <v>4</v>
      </c>
      <c r="EP20" s="133">
        <v>3</v>
      </c>
      <c r="EQ20" s="133">
        <v>5</v>
      </c>
      <c r="ER20" s="133">
        <v>2</v>
      </c>
      <c r="ES20" s="131" t="s">
        <v>16</v>
      </c>
      <c r="ET20" s="131" t="s">
        <v>1346</v>
      </c>
      <c r="EU20" s="131" t="s">
        <v>20</v>
      </c>
      <c r="EV20" s="131" t="s">
        <v>18</v>
      </c>
      <c r="EW20" s="131" t="s">
        <v>19</v>
      </c>
      <c r="EX20" s="133">
        <v>1</v>
      </c>
      <c r="EY20" s="133">
        <v>2</v>
      </c>
      <c r="EZ20" s="133">
        <v>2</v>
      </c>
      <c r="FA20" s="133">
        <v>5</v>
      </c>
      <c r="FB20" s="131" t="s">
        <v>2694</v>
      </c>
      <c r="FC20" s="131" t="s">
        <v>14</v>
      </c>
      <c r="FD20" s="131" t="s">
        <v>9</v>
      </c>
      <c r="FE20" s="131" t="s">
        <v>58</v>
      </c>
      <c r="FF20" s="131" t="s">
        <v>58</v>
      </c>
      <c r="FG20" s="131" t="s">
        <v>7</v>
      </c>
      <c r="FH20" s="131" t="s">
        <v>9</v>
      </c>
      <c r="FI20" s="131" t="s">
        <v>9</v>
      </c>
      <c r="FJ20" s="131" t="s">
        <v>12</v>
      </c>
      <c r="FK20" s="131" t="s">
        <v>11</v>
      </c>
      <c r="FL20" s="131" t="s">
        <v>7</v>
      </c>
      <c r="FM20" s="131" t="s">
        <v>7</v>
      </c>
      <c r="FN20" s="131"/>
      <c r="FO20" s="131" t="s">
        <v>580</v>
      </c>
      <c r="FP20" s="131" t="s">
        <v>7</v>
      </c>
      <c r="FQ20" s="131" t="s">
        <v>7</v>
      </c>
      <c r="FR20" s="131" t="s">
        <v>9</v>
      </c>
      <c r="FS20" s="131" t="s">
        <v>8</v>
      </c>
      <c r="FT20" s="131" t="s">
        <v>7</v>
      </c>
      <c r="FU20" s="131" t="s">
        <v>7</v>
      </c>
      <c r="FV20" s="131"/>
      <c r="FW20" s="131"/>
      <c r="FX20" s="131"/>
      <c r="FY20" s="131" t="s">
        <v>249</v>
      </c>
      <c r="FZ20" s="131"/>
      <c r="GA20" s="133">
        <v>5</v>
      </c>
      <c r="GB20" s="131"/>
      <c r="GC20" s="131"/>
      <c r="GD20" s="131"/>
      <c r="GE20" s="131"/>
      <c r="GF20" s="131"/>
      <c r="GG20" s="131"/>
      <c r="GH20" s="131" t="s">
        <v>5</v>
      </c>
      <c r="GI20" s="131"/>
      <c r="GJ20" s="131"/>
      <c r="GK20" s="131"/>
      <c r="GL20" s="131"/>
      <c r="GM20" s="131"/>
      <c r="GN20" s="131"/>
      <c r="GO20" s="131"/>
      <c r="GP20" s="131" t="s">
        <v>4</v>
      </c>
      <c r="GQ20" s="131"/>
      <c r="GR20" s="131" t="s">
        <v>3</v>
      </c>
      <c r="GS20" s="131" t="s">
        <v>2</v>
      </c>
      <c r="GT20" s="131" t="s">
        <v>1</v>
      </c>
      <c r="GU20" s="131"/>
      <c r="GV20" s="131"/>
      <c r="GW20" s="131"/>
      <c r="GX20" s="131" t="s">
        <v>1</v>
      </c>
      <c r="GY20" s="131"/>
      <c r="GZ20" s="131"/>
      <c r="HA20" s="131"/>
      <c r="HB20" s="131"/>
      <c r="HC20" s="131"/>
      <c r="HD20" s="131"/>
      <c r="HE20" s="131"/>
      <c r="HF20" s="131"/>
      <c r="HG20" s="131"/>
      <c r="HH20" s="131"/>
      <c r="HI20" s="131"/>
      <c r="HJ20" s="131"/>
      <c r="HN20">
        <f t="shared" si="0"/>
        <v>36</v>
      </c>
      <c r="HO20">
        <f t="shared" si="1"/>
        <v>6</v>
      </c>
      <c r="HP20">
        <f t="shared" si="2"/>
        <v>5</v>
      </c>
      <c r="HQ20" s="1">
        <f t="shared" si="3"/>
        <v>6</v>
      </c>
      <c r="HR20" s="1">
        <f t="shared" si="4"/>
        <v>6</v>
      </c>
      <c r="HS20" s="1">
        <f t="shared" si="5"/>
        <v>6</v>
      </c>
      <c r="HT20" s="1">
        <f t="shared" si="6"/>
        <v>13</v>
      </c>
      <c r="HU20" s="1">
        <f t="shared" si="7"/>
        <v>51</v>
      </c>
      <c r="HV20" s="1">
        <f t="shared" si="8"/>
        <v>2220</v>
      </c>
      <c r="HW20">
        <v>1</v>
      </c>
      <c r="HX20">
        <v>1</v>
      </c>
      <c r="HY20">
        <v>0</v>
      </c>
      <c r="HZ20">
        <v>0</v>
      </c>
      <c r="IA20">
        <v>1</v>
      </c>
      <c r="IB20">
        <v>1</v>
      </c>
      <c r="IC20">
        <v>1</v>
      </c>
      <c r="ID20">
        <v>5</v>
      </c>
    </row>
    <row r="21" spans="1:238" ht="15" thickBot="1" x14ac:dyDescent="0.4">
      <c r="A21" s="132">
        <v>44290.886435185188</v>
      </c>
      <c r="B21" s="131" t="s">
        <v>2619</v>
      </c>
      <c r="C21" s="2"/>
      <c r="D21" s="131"/>
      <c r="E21" s="131" t="s">
        <v>1831</v>
      </c>
      <c r="F21" s="131" t="s">
        <v>1824</v>
      </c>
      <c r="G21" s="131" t="s">
        <v>1831</v>
      </c>
      <c r="H21" s="131" t="s">
        <v>1824</v>
      </c>
      <c r="I21" s="131" t="s">
        <v>7</v>
      </c>
      <c r="J21" s="131" t="s">
        <v>9</v>
      </c>
      <c r="K21" s="131" t="s">
        <v>7</v>
      </c>
      <c r="L21" s="131"/>
      <c r="M21" s="131" t="s">
        <v>7</v>
      </c>
      <c r="N21" s="131"/>
      <c r="O21" s="131" t="s">
        <v>7</v>
      </c>
      <c r="P21" s="131"/>
      <c r="Q21" s="131"/>
      <c r="R21" s="131" t="s">
        <v>20</v>
      </c>
      <c r="S21" s="131" t="s">
        <v>40</v>
      </c>
      <c r="T21" s="131" t="s">
        <v>20</v>
      </c>
      <c r="U21" s="131" t="s">
        <v>20</v>
      </c>
      <c r="V21" s="131" t="s">
        <v>20</v>
      </c>
      <c r="W21" s="131" t="s">
        <v>39</v>
      </c>
      <c r="X21" s="133">
        <v>1</v>
      </c>
      <c r="Y21" s="131" t="s">
        <v>20</v>
      </c>
      <c r="Z21" s="131" t="s">
        <v>20</v>
      </c>
      <c r="AA21" s="131" t="s">
        <v>115</v>
      </c>
      <c r="AB21" s="131" t="s">
        <v>9</v>
      </c>
      <c r="AC21" s="131"/>
      <c r="AD21" s="131" t="s">
        <v>9</v>
      </c>
      <c r="AE21" s="131"/>
      <c r="AF21" s="131" t="s">
        <v>9</v>
      </c>
      <c r="AG21" s="131" t="s">
        <v>132</v>
      </c>
      <c r="AH21" s="131" t="s">
        <v>256</v>
      </c>
      <c r="AI21" s="131" t="s">
        <v>9</v>
      </c>
      <c r="AJ21" s="131"/>
      <c r="AK21" s="133">
        <v>5</v>
      </c>
      <c r="AL21" s="133">
        <v>1</v>
      </c>
      <c r="AM21" s="133">
        <v>5</v>
      </c>
      <c r="AN21" s="133">
        <v>5</v>
      </c>
      <c r="AO21" s="133">
        <v>4</v>
      </c>
      <c r="AP21" s="133">
        <v>0.25</v>
      </c>
      <c r="AQ21" s="133">
        <v>720</v>
      </c>
      <c r="AR21" s="133">
        <v>3</v>
      </c>
      <c r="AS21" s="133">
        <v>4</v>
      </c>
      <c r="AT21" s="133">
        <v>3</v>
      </c>
      <c r="AU21" s="133">
        <v>2</v>
      </c>
      <c r="AV21" s="133">
        <v>3</v>
      </c>
      <c r="AW21" s="133">
        <v>1</v>
      </c>
      <c r="AX21" s="133">
        <v>1</v>
      </c>
      <c r="AY21" s="133">
        <v>3</v>
      </c>
      <c r="AZ21" s="133">
        <v>1</v>
      </c>
      <c r="BA21" s="133">
        <v>2</v>
      </c>
      <c r="BB21" s="133">
        <v>4</v>
      </c>
      <c r="BC21" s="133">
        <v>1</v>
      </c>
      <c r="BD21" s="133">
        <v>3</v>
      </c>
      <c r="BE21" s="133">
        <v>1</v>
      </c>
      <c r="BF21" s="133">
        <v>4</v>
      </c>
      <c r="BG21" s="133">
        <v>3</v>
      </c>
      <c r="BH21" s="133">
        <v>1</v>
      </c>
      <c r="BI21" s="133">
        <v>1</v>
      </c>
      <c r="BJ21" s="133">
        <v>4</v>
      </c>
      <c r="BK21" s="133">
        <v>3</v>
      </c>
      <c r="BL21" s="133">
        <v>3</v>
      </c>
      <c r="BM21" s="133">
        <v>1</v>
      </c>
      <c r="BN21" s="133">
        <v>2</v>
      </c>
      <c r="BO21" s="133">
        <v>1</v>
      </c>
      <c r="BP21" s="133">
        <v>3</v>
      </c>
      <c r="BQ21" s="133">
        <v>0</v>
      </c>
      <c r="BR21" s="133">
        <v>0</v>
      </c>
      <c r="BS21" s="133">
        <v>0</v>
      </c>
      <c r="BT21" s="133">
        <v>3</v>
      </c>
      <c r="BU21" s="133">
        <v>3</v>
      </c>
      <c r="BV21" s="133">
        <v>1</v>
      </c>
      <c r="BW21" s="133">
        <v>0</v>
      </c>
      <c r="BX21" s="133">
        <v>4</v>
      </c>
      <c r="BY21" s="133">
        <v>0</v>
      </c>
      <c r="BZ21" s="133">
        <v>3</v>
      </c>
      <c r="CA21" s="133">
        <v>3</v>
      </c>
      <c r="CB21" s="133">
        <v>2</v>
      </c>
      <c r="CC21" s="133">
        <v>1</v>
      </c>
      <c r="CD21" s="133">
        <v>0</v>
      </c>
      <c r="CE21" s="133">
        <v>0</v>
      </c>
      <c r="CF21" s="133">
        <v>0</v>
      </c>
      <c r="CG21" s="133">
        <v>1</v>
      </c>
      <c r="CH21" s="133">
        <v>0</v>
      </c>
      <c r="CI21" s="133">
        <v>3</v>
      </c>
      <c r="CJ21" s="133">
        <v>0</v>
      </c>
      <c r="CK21" s="133">
        <v>0</v>
      </c>
      <c r="CL21" s="133">
        <v>0</v>
      </c>
      <c r="CM21" s="133">
        <v>0</v>
      </c>
      <c r="CN21" s="133">
        <v>0</v>
      </c>
      <c r="CO21" s="133">
        <v>0</v>
      </c>
      <c r="CP21" s="133">
        <v>0</v>
      </c>
      <c r="CQ21" s="133">
        <v>3</v>
      </c>
      <c r="CR21" s="133">
        <v>0</v>
      </c>
      <c r="CS21" s="133">
        <v>1</v>
      </c>
      <c r="CT21" s="133">
        <v>4</v>
      </c>
      <c r="CU21" s="133">
        <v>0</v>
      </c>
      <c r="CV21" s="133">
        <v>0</v>
      </c>
      <c r="CW21" s="133">
        <v>3</v>
      </c>
      <c r="CX21" s="133">
        <v>2</v>
      </c>
      <c r="CY21" s="133">
        <v>2</v>
      </c>
      <c r="CZ21" s="133">
        <v>3</v>
      </c>
      <c r="DA21" s="133">
        <v>2</v>
      </c>
      <c r="DB21" s="133">
        <v>1</v>
      </c>
      <c r="DC21" s="133">
        <v>1</v>
      </c>
      <c r="DD21" s="133">
        <v>1</v>
      </c>
      <c r="DE21" s="133">
        <v>2</v>
      </c>
      <c r="DF21" s="133">
        <v>1</v>
      </c>
      <c r="DG21" s="133">
        <v>1</v>
      </c>
      <c r="DH21" s="133">
        <v>1</v>
      </c>
      <c r="DI21" s="133">
        <v>1</v>
      </c>
      <c r="DJ21" s="133">
        <v>2</v>
      </c>
      <c r="DK21" s="133">
        <v>3</v>
      </c>
      <c r="DL21" s="133">
        <v>1</v>
      </c>
      <c r="DM21" s="133">
        <v>1</v>
      </c>
      <c r="DN21" s="133">
        <v>2</v>
      </c>
      <c r="DO21" s="133">
        <v>1</v>
      </c>
      <c r="DP21" s="133">
        <v>1</v>
      </c>
      <c r="DQ21" s="131" t="s">
        <v>2695</v>
      </c>
      <c r="DR21" s="133">
        <v>10</v>
      </c>
      <c r="DS21" s="131" t="s">
        <v>2173</v>
      </c>
      <c r="DT21" s="133">
        <v>5.5</v>
      </c>
      <c r="DU21" s="131" t="s">
        <v>26</v>
      </c>
      <c r="DV21" s="131" t="s">
        <v>26</v>
      </c>
      <c r="DW21" s="131" t="s">
        <v>103</v>
      </c>
      <c r="DX21" s="131" t="s">
        <v>26</v>
      </c>
      <c r="DY21" s="131" t="s">
        <v>26</v>
      </c>
      <c r="DZ21" s="131" t="s">
        <v>26</v>
      </c>
      <c r="EA21" s="131" t="s">
        <v>26</v>
      </c>
      <c r="EB21" s="131" t="s">
        <v>26</v>
      </c>
      <c r="EC21" s="131" t="s">
        <v>26</v>
      </c>
      <c r="ED21" s="131" t="s">
        <v>378</v>
      </c>
      <c r="EE21" s="131" t="s">
        <v>26</v>
      </c>
      <c r="EF21" s="131" t="s">
        <v>201</v>
      </c>
      <c r="EG21" s="131" t="s">
        <v>24</v>
      </c>
      <c r="EH21" s="131" t="s">
        <v>100</v>
      </c>
      <c r="EI21" s="133">
        <v>60</v>
      </c>
      <c r="EJ21" s="131" t="s">
        <v>7</v>
      </c>
      <c r="EK21" s="131" t="s">
        <v>9</v>
      </c>
      <c r="EL21" s="131"/>
      <c r="EM21" s="131" t="s">
        <v>96</v>
      </c>
      <c r="EN21" s="131" t="s">
        <v>96</v>
      </c>
      <c r="EO21" s="133">
        <v>2</v>
      </c>
      <c r="EP21" s="133">
        <v>2</v>
      </c>
      <c r="EQ21" s="133">
        <v>3</v>
      </c>
      <c r="ER21" s="133">
        <v>1</v>
      </c>
      <c r="ES21" s="131" t="s">
        <v>1346</v>
      </c>
      <c r="ET21" s="131" t="s">
        <v>19</v>
      </c>
      <c r="EU21" s="131" t="s">
        <v>16</v>
      </c>
      <c r="EV21" s="131" t="s">
        <v>18</v>
      </c>
      <c r="EW21" s="131" t="s">
        <v>20</v>
      </c>
      <c r="EX21" s="133">
        <v>1</v>
      </c>
      <c r="EY21" s="133">
        <v>2</v>
      </c>
      <c r="EZ21" s="133">
        <v>1</v>
      </c>
      <c r="FA21" s="133">
        <v>3</v>
      </c>
      <c r="FB21" s="131"/>
      <c r="FC21" s="131" t="s">
        <v>14</v>
      </c>
      <c r="FD21" s="131" t="s">
        <v>7</v>
      </c>
      <c r="FE21" s="131" t="s">
        <v>58</v>
      </c>
      <c r="FF21" s="131" t="s">
        <v>162</v>
      </c>
      <c r="FG21" s="131" t="s">
        <v>9</v>
      </c>
      <c r="FH21" s="131" t="s">
        <v>7</v>
      </c>
      <c r="FI21" s="131" t="s">
        <v>7</v>
      </c>
      <c r="FJ21" s="131" t="s">
        <v>12</v>
      </c>
      <c r="FK21" s="131" t="s">
        <v>11</v>
      </c>
      <c r="FL21" s="131" t="s">
        <v>7</v>
      </c>
      <c r="FM21" s="131" t="s">
        <v>7</v>
      </c>
      <c r="FN21" s="131"/>
      <c r="FO21" s="131" t="s">
        <v>2696</v>
      </c>
      <c r="FP21" s="131" t="s">
        <v>7</v>
      </c>
      <c r="FQ21" s="131" t="s">
        <v>9</v>
      </c>
      <c r="FR21" s="131" t="s">
        <v>9</v>
      </c>
      <c r="FS21" s="131"/>
      <c r="FT21" s="131" t="s">
        <v>7</v>
      </c>
      <c r="FU21" s="131" t="s">
        <v>9</v>
      </c>
      <c r="FV21" s="131" t="s">
        <v>2697</v>
      </c>
      <c r="FW21" s="131" t="s">
        <v>7</v>
      </c>
      <c r="FX21" s="131" t="s">
        <v>7</v>
      </c>
      <c r="FY21" s="131" t="s">
        <v>6</v>
      </c>
      <c r="FZ21" s="131"/>
      <c r="GA21" s="131"/>
      <c r="GB21" s="131"/>
      <c r="GC21" s="131"/>
      <c r="GD21" s="133">
        <v>3</v>
      </c>
      <c r="GE21" s="131"/>
      <c r="GF21" s="131"/>
      <c r="GG21" s="131"/>
      <c r="GH21" s="131" t="s">
        <v>5</v>
      </c>
      <c r="GI21" s="131"/>
      <c r="GJ21" s="131"/>
      <c r="GK21" s="131"/>
      <c r="GL21" s="131"/>
      <c r="GM21" s="131"/>
      <c r="GN21" s="131"/>
      <c r="GO21" s="131"/>
      <c r="GP21" s="131"/>
      <c r="GQ21" s="131"/>
      <c r="GR21" s="131"/>
      <c r="GS21" s="131"/>
      <c r="GT21" s="131"/>
      <c r="GU21" s="131"/>
      <c r="GV21" s="131"/>
      <c r="GW21" s="131"/>
      <c r="GX21" s="131" t="s">
        <v>54</v>
      </c>
      <c r="GY21" s="131"/>
      <c r="GZ21" s="131"/>
      <c r="HA21" s="131"/>
      <c r="HB21" s="131"/>
      <c r="HC21" s="131"/>
      <c r="HD21" s="131"/>
      <c r="HE21" s="131"/>
      <c r="HF21" s="131" t="s">
        <v>158</v>
      </c>
      <c r="HG21" s="131"/>
      <c r="HH21" s="131"/>
      <c r="HI21" s="131"/>
      <c r="HJ21" s="131" t="s">
        <v>229</v>
      </c>
      <c r="HN21">
        <f t="shared" si="0"/>
        <v>29</v>
      </c>
      <c r="HO21">
        <f t="shared" si="1"/>
        <v>3</v>
      </c>
      <c r="HP21">
        <f t="shared" si="2"/>
        <v>20</v>
      </c>
      <c r="HQ21" s="1">
        <f t="shared" si="3"/>
        <v>1</v>
      </c>
      <c r="HR21" s="1">
        <f t="shared" si="4"/>
        <v>13</v>
      </c>
      <c r="HS21" s="1">
        <f t="shared" si="5"/>
        <v>2</v>
      </c>
      <c r="HT21" s="1">
        <f t="shared" si="6"/>
        <v>3</v>
      </c>
      <c r="HU21" s="1">
        <f t="shared" si="7"/>
        <v>32</v>
      </c>
      <c r="HV21" s="1">
        <f t="shared" si="8"/>
        <v>142.5</v>
      </c>
      <c r="HW21">
        <v>1</v>
      </c>
      <c r="HX21">
        <v>0</v>
      </c>
      <c r="HY21">
        <v>2</v>
      </c>
      <c r="HZ21">
        <v>0</v>
      </c>
      <c r="IA21">
        <v>1</v>
      </c>
      <c r="IB21">
        <v>0</v>
      </c>
      <c r="IC21">
        <v>2</v>
      </c>
      <c r="ID21">
        <v>6</v>
      </c>
    </row>
    <row r="22" spans="1:238" x14ac:dyDescent="0.35">
      <c r="HP22" s="1"/>
      <c r="HQ22" s="1"/>
      <c r="HR22" s="1"/>
      <c r="HS22" s="1"/>
      <c r="HT22" s="1"/>
      <c r="HU22" s="1"/>
    </row>
    <row r="23" spans="1:238" x14ac:dyDescent="0.35">
      <c r="HP23" s="1"/>
      <c r="HQ23" s="1"/>
      <c r="HR23" s="1"/>
      <c r="HS23" s="1"/>
      <c r="HT23" s="1"/>
      <c r="HU23" s="1"/>
    </row>
  </sheetData>
  <sortState xmlns:xlrd2="http://schemas.microsoft.com/office/spreadsheetml/2017/richdata2" ref="A2:HT21">
    <sortCondition ref="D2:D21"/>
  </sortState>
  <pageMargins left="0.7" right="0.7" top="0.75" bottom="0.75" header="0.3" footer="0.3"/>
  <pageSetup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C931D-1EBE-4FEC-B31A-DCBD7B494934}">
  <dimension ref="A1:ID25"/>
  <sheetViews>
    <sheetView workbookViewId="0">
      <selection activeCell="Y1" sqref="Y1"/>
    </sheetView>
  </sheetViews>
  <sheetFormatPr defaultRowHeight="14.5" x14ac:dyDescent="0.35"/>
  <cols>
    <col min="4" max="4" width="28.81640625" customWidth="1"/>
  </cols>
  <sheetData>
    <row r="1" spans="1:238" s="241" customFormat="1" x14ac:dyDescent="0.35">
      <c r="A1" s="245" t="s">
        <v>1345</v>
      </c>
      <c r="B1" s="245" t="s">
        <v>1741</v>
      </c>
      <c r="C1" s="245"/>
      <c r="D1" s="245" t="s">
        <v>2710</v>
      </c>
      <c r="E1" s="245" t="s">
        <v>1744</v>
      </c>
      <c r="F1" s="245" t="s">
        <v>1745</v>
      </c>
      <c r="G1" s="245" t="s">
        <v>1746</v>
      </c>
      <c r="H1" s="245" t="s">
        <v>1747</v>
      </c>
      <c r="I1" s="245" t="s">
        <v>2640</v>
      </c>
      <c r="J1" s="245" t="s">
        <v>2641</v>
      </c>
      <c r="K1" s="245" t="s">
        <v>1749</v>
      </c>
      <c r="L1" s="245" t="s">
        <v>1297</v>
      </c>
      <c r="M1" s="245" t="s">
        <v>1750</v>
      </c>
      <c r="N1" s="245" t="s">
        <v>1317</v>
      </c>
      <c r="O1" s="245" t="s">
        <v>1318</v>
      </c>
      <c r="P1" s="245" t="s">
        <v>1317</v>
      </c>
      <c r="Q1" s="245" t="s">
        <v>1316</v>
      </c>
      <c r="R1" s="245" t="s">
        <v>1315</v>
      </c>
      <c r="S1" s="245" t="s">
        <v>1314</v>
      </c>
      <c r="T1" s="245" t="s">
        <v>1313</v>
      </c>
      <c r="U1" s="245" t="s">
        <v>1312</v>
      </c>
      <c r="V1" s="245" t="s">
        <v>1311</v>
      </c>
      <c r="W1" s="245" t="s">
        <v>1310</v>
      </c>
      <c r="X1" s="245" t="s">
        <v>1309</v>
      </c>
      <c r="Y1" s="245" t="s">
        <v>1308</v>
      </c>
      <c r="Z1" s="245" t="s">
        <v>1307</v>
      </c>
      <c r="AA1" s="245" t="s">
        <v>1306</v>
      </c>
      <c r="AB1" s="245" t="s">
        <v>1751</v>
      </c>
      <c r="AC1" s="245" t="s">
        <v>1304</v>
      </c>
      <c r="AD1" s="245" t="s">
        <v>1303</v>
      </c>
      <c r="AE1" s="245" t="s">
        <v>1302</v>
      </c>
      <c r="AF1" s="245" t="s">
        <v>1301</v>
      </c>
      <c r="AG1" s="245" t="s">
        <v>1300</v>
      </c>
      <c r="AH1" s="245" t="s">
        <v>1299</v>
      </c>
      <c r="AI1" s="245" t="s">
        <v>1298</v>
      </c>
      <c r="AJ1" s="245" t="s">
        <v>1297</v>
      </c>
      <c r="AK1" s="245" t="s">
        <v>1752</v>
      </c>
      <c r="AL1" s="245" t="s">
        <v>1753</v>
      </c>
      <c r="AM1" s="245" t="s">
        <v>1754</v>
      </c>
      <c r="AN1" s="245" t="s">
        <v>1755</v>
      </c>
      <c r="AO1" s="245" t="s">
        <v>1756</v>
      </c>
      <c r="AP1" s="245" t="s">
        <v>1757</v>
      </c>
      <c r="AQ1" s="245" t="s">
        <v>1758</v>
      </c>
      <c r="AR1" s="245" t="s">
        <v>1289</v>
      </c>
      <c r="AS1" s="245" t="s">
        <v>1288</v>
      </c>
      <c r="AT1" s="245" t="s">
        <v>1287</v>
      </c>
      <c r="AU1" s="245" t="s">
        <v>1286</v>
      </c>
      <c r="AV1" s="245" t="s">
        <v>1285</v>
      </c>
      <c r="AW1" s="245" t="s">
        <v>1284</v>
      </c>
      <c r="AX1" s="245" t="s">
        <v>1283</v>
      </c>
      <c r="AY1" s="245" t="s">
        <v>1282</v>
      </c>
      <c r="AZ1" s="245" t="s">
        <v>1281</v>
      </c>
      <c r="BA1" s="245" t="s">
        <v>1280</v>
      </c>
      <c r="BB1" s="245" t="s">
        <v>1279</v>
      </c>
      <c r="BC1" s="245" t="s">
        <v>1278</v>
      </c>
      <c r="BD1" s="245" t="s">
        <v>1277</v>
      </c>
      <c r="BE1" s="245" t="s">
        <v>1276</v>
      </c>
      <c r="BF1" s="245" t="s">
        <v>1275</v>
      </c>
      <c r="BG1" s="245" t="s">
        <v>1274</v>
      </c>
      <c r="BH1" s="245" t="s">
        <v>1273</v>
      </c>
      <c r="BI1" s="245" t="s">
        <v>1272</v>
      </c>
      <c r="BJ1" s="245" t="s">
        <v>1271</v>
      </c>
      <c r="BK1" s="245" t="s">
        <v>1270</v>
      </c>
      <c r="BL1" s="245" t="s">
        <v>1269</v>
      </c>
      <c r="BM1" s="245" t="s">
        <v>1268</v>
      </c>
      <c r="BN1" s="245" t="s">
        <v>1267</v>
      </c>
      <c r="BO1" s="245" t="s">
        <v>1266</v>
      </c>
      <c r="BP1" s="245" t="s">
        <v>1265</v>
      </c>
      <c r="BQ1" s="245" t="s">
        <v>1264</v>
      </c>
      <c r="BR1" s="245" t="s">
        <v>1263</v>
      </c>
      <c r="BS1" s="245" t="s">
        <v>1262</v>
      </c>
      <c r="BT1" s="245" t="s">
        <v>1261</v>
      </c>
      <c r="BU1" s="245" t="s">
        <v>1260</v>
      </c>
      <c r="BV1" s="245" t="s">
        <v>1259</v>
      </c>
      <c r="BW1" s="245" t="s">
        <v>1759</v>
      </c>
      <c r="BX1" s="245" t="s">
        <v>1760</v>
      </c>
      <c r="BY1" s="245" t="s">
        <v>1761</v>
      </c>
      <c r="BZ1" s="245" t="s">
        <v>1762</v>
      </c>
      <c r="CA1" s="245" t="s">
        <v>1763</v>
      </c>
      <c r="CB1" s="245" t="s">
        <v>1764</v>
      </c>
      <c r="CC1" s="245" t="s">
        <v>1765</v>
      </c>
      <c r="CD1" s="245" t="s">
        <v>1251</v>
      </c>
      <c r="CE1" s="245" t="s">
        <v>1766</v>
      </c>
      <c r="CF1" s="245" t="s">
        <v>1767</v>
      </c>
      <c r="CG1" s="245" t="s">
        <v>1768</v>
      </c>
      <c r="CH1" s="245" t="s">
        <v>1769</v>
      </c>
      <c r="CI1" s="245" t="s">
        <v>1770</v>
      </c>
      <c r="CJ1" s="245" t="s">
        <v>1771</v>
      </c>
      <c r="CK1" s="245" t="s">
        <v>1772</v>
      </c>
      <c r="CL1" s="245" t="s">
        <v>1773</v>
      </c>
      <c r="CM1" s="245" t="s">
        <v>1774</v>
      </c>
      <c r="CN1" s="245" t="s">
        <v>1775</v>
      </c>
      <c r="CO1" s="245" t="s">
        <v>1776</v>
      </c>
      <c r="CP1" s="245" t="s">
        <v>1777</v>
      </c>
      <c r="CQ1" s="245" t="s">
        <v>1778</v>
      </c>
      <c r="CR1" s="245" t="s">
        <v>1779</v>
      </c>
      <c r="CS1" s="245" t="s">
        <v>1780</v>
      </c>
      <c r="CT1" s="245" t="s">
        <v>1781</v>
      </c>
      <c r="CU1" s="245" t="s">
        <v>1782</v>
      </c>
      <c r="CV1" s="245" t="s">
        <v>1233</v>
      </c>
      <c r="CW1" s="245" t="s">
        <v>1783</v>
      </c>
      <c r="CX1" s="245" t="s">
        <v>2028</v>
      </c>
      <c r="CY1" s="245" t="s">
        <v>1784</v>
      </c>
      <c r="CZ1" s="245" t="s">
        <v>1785</v>
      </c>
      <c r="DA1" s="245" t="s">
        <v>1786</v>
      </c>
      <c r="DB1" s="245" t="s">
        <v>1787</v>
      </c>
      <c r="DC1" s="245" t="s">
        <v>1788</v>
      </c>
      <c r="DD1" s="245" t="s">
        <v>1789</v>
      </c>
      <c r="DE1" s="245" t="s">
        <v>1790</v>
      </c>
      <c r="DF1" s="245" t="s">
        <v>1791</v>
      </c>
      <c r="DG1" s="245" t="s">
        <v>1792</v>
      </c>
      <c r="DH1" s="245" t="s">
        <v>1793</v>
      </c>
      <c r="DI1" s="245" t="s">
        <v>1794</v>
      </c>
      <c r="DJ1" s="245" t="s">
        <v>1795</v>
      </c>
      <c r="DK1" s="245" t="s">
        <v>1796</v>
      </c>
      <c r="DL1" s="245" t="s">
        <v>1797</v>
      </c>
      <c r="DM1" s="245" t="s">
        <v>1798</v>
      </c>
      <c r="DN1" s="245" t="s">
        <v>1799</v>
      </c>
      <c r="DO1" s="245" t="s">
        <v>1800</v>
      </c>
      <c r="DP1" s="245" t="s">
        <v>1801</v>
      </c>
      <c r="DQ1" s="245" t="s">
        <v>1802</v>
      </c>
      <c r="DR1" s="245" t="s">
        <v>1803</v>
      </c>
      <c r="DS1" s="245" t="s">
        <v>1211</v>
      </c>
      <c r="DT1" s="245" t="s">
        <v>1210</v>
      </c>
      <c r="DU1" s="245" t="s">
        <v>1209</v>
      </c>
      <c r="DV1" s="245" t="s">
        <v>1208</v>
      </c>
      <c r="DW1" s="245" t="s">
        <v>1207</v>
      </c>
      <c r="DX1" s="245" t="s">
        <v>1206</v>
      </c>
      <c r="DY1" s="245" t="s">
        <v>1205</v>
      </c>
      <c r="DZ1" s="245" t="s">
        <v>1204</v>
      </c>
      <c r="EA1" s="245" t="s">
        <v>1203</v>
      </c>
      <c r="EB1" s="245" t="s">
        <v>1202</v>
      </c>
      <c r="EC1" s="245" t="s">
        <v>1201</v>
      </c>
      <c r="ED1" s="245" t="s">
        <v>1804</v>
      </c>
      <c r="EE1" s="245" t="s">
        <v>1199</v>
      </c>
      <c r="EF1" s="245" t="s">
        <v>1198</v>
      </c>
      <c r="EG1" s="245" t="s">
        <v>1197</v>
      </c>
      <c r="EH1" s="245" t="s">
        <v>1196</v>
      </c>
      <c r="EI1" s="245" t="s">
        <v>1805</v>
      </c>
      <c r="EJ1" s="245" t="s">
        <v>1191</v>
      </c>
      <c r="EK1" s="245" t="s">
        <v>1806</v>
      </c>
      <c r="EL1" s="245" t="s">
        <v>1189</v>
      </c>
      <c r="EM1" s="245" t="s">
        <v>1807</v>
      </c>
      <c r="EN1" s="245" t="s">
        <v>1808</v>
      </c>
      <c r="EO1" s="245" t="s">
        <v>1809</v>
      </c>
      <c r="EP1" s="245" t="s">
        <v>1185</v>
      </c>
      <c r="EQ1" s="245" t="s">
        <v>1810</v>
      </c>
      <c r="ER1" s="245" t="s">
        <v>1811</v>
      </c>
      <c r="ES1" s="245" t="s">
        <v>1615</v>
      </c>
      <c r="ET1" s="245" t="s">
        <v>1181</v>
      </c>
      <c r="EU1" s="245" t="s">
        <v>1180</v>
      </c>
      <c r="EV1" s="245" t="s">
        <v>1179</v>
      </c>
      <c r="EW1" s="245" t="s">
        <v>1178</v>
      </c>
      <c r="EX1" s="245" t="s">
        <v>1177</v>
      </c>
      <c r="EY1" s="245" t="s">
        <v>1176</v>
      </c>
      <c r="EZ1" s="245" t="s">
        <v>1175</v>
      </c>
      <c r="FA1" s="245" t="s">
        <v>1174</v>
      </c>
      <c r="FB1" s="245" t="s">
        <v>1173</v>
      </c>
      <c r="FC1" s="245" t="s">
        <v>1812</v>
      </c>
      <c r="FD1" s="245" t="s">
        <v>1171</v>
      </c>
      <c r="FE1" s="245" t="s">
        <v>1170</v>
      </c>
      <c r="FF1" s="245" t="s">
        <v>1169</v>
      </c>
      <c r="FG1" s="245" t="s">
        <v>1168</v>
      </c>
      <c r="FH1" s="245" t="s">
        <v>1167</v>
      </c>
      <c r="FI1" s="245" t="s">
        <v>1166</v>
      </c>
      <c r="FJ1" s="245" t="s">
        <v>1165</v>
      </c>
      <c r="FK1" s="245" t="s">
        <v>1164</v>
      </c>
      <c r="FL1" s="245" t="s">
        <v>1163</v>
      </c>
      <c r="FM1" s="245" t="s">
        <v>1162</v>
      </c>
      <c r="FN1" s="245" t="s">
        <v>1161</v>
      </c>
      <c r="FO1" s="245" t="s">
        <v>1160</v>
      </c>
      <c r="FP1" s="245" t="s">
        <v>1159</v>
      </c>
      <c r="FQ1" s="245" t="s">
        <v>1158</v>
      </c>
      <c r="FR1" s="245" t="s">
        <v>1157</v>
      </c>
      <c r="FS1" s="245" t="s">
        <v>1156</v>
      </c>
      <c r="FT1" s="245" t="s">
        <v>1155</v>
      </c>
      <c r="FU1" s="245" t="s">
        <v>1154</v>
      </c>
      <c r="FV1" s="245" t="s">
        <v>1153</v>
      </c>
      <c r="FW1" s="245" t="s">
        <v>1152</v>
      </c>
      <c r="FX1" s="245" t="s">
        <v>1151</v>
      </c>
      <c r="FY1" s="245" t="s">
        <v>1150</v>
      </c>
      <c r="FZ1" s="245" t="s">
        <v>1813</v>
      </c>
      <c r="GA1" s="245" t="s">
        <v>2449</v>
      </c>
      <c r="GB1" s="245" t="s">
        <v>1815</v>
      </c>
      <c r="GC1" s="245" t="s">
        <v>1816</v>
      </c>
      <c r="GD1" s="245" t="s">
        <v>1817</v>
      </c>
      <c r="GE1" s="245" t="s">
        <v>1818</v>
      </c>
      <c r="GF1" s="245" t="s">
        <v>1819</v>
      </c>
      <c r="GG1" s="245" t="s">
        <v>1820</v>
      </c>
      <c r="GH1" s="246" t="s">
        <v>1613</v>
      </c>
      <c r="GI1" s="245"/>
      <c r="GJ1" s="245"/>
      <c r="GK1" s="245"/>
      <c r="GL1" s="245"/>
      <c r="GM1" s="245"/>
      <c r="GN1" s="245"/>
      <c r="GO1" s="245"/>
      <c r="GP1" s="245"/>
      <c r="GQ1" s="245"/>
      <c r="GR1" s="245"/>
      <c r="GS1" s="245"/>
      <c r="GT1" s="245"/>
      <c r="GU1" s="245"/>
      <c r="GV1" s="245"/>
      <c r="GW1" s="245"/>
      <c r="GX1" s="245"/>
      <c r="GY1" s="245"/>
      <c r="GZ1" s="245"/>
      <c r="HA1" s="245"/>
      <c r="HB1" s="245"/>
      <c r="HC1" s="245"/>
      <c r="HD1" s="245"/>
      <c r="HE1" s="245"/>
      <c r="HF1" s="245"/>
      <c r="HG1" s="245"/>
      <c r="HH1" s="245"/>
      <c r="HI1" s="245"/>
      <c r="HJ1" s="245"/>
      <c r="HK1" s="245"/>
      <c r="HL1" s="245"/>
      <c r="HM1" s="245"/>
      <c r="HN1" s="247" t="s">
        <v>2523</v>
      </c>
      <c r="HO1" s="247" t="s">
        <v>2525</v>
      </c>
      <c r="HP1" s="247" t="s">
        <v>2526</v>
      </c>
      <c r="HQ1" s="247" t="s">
        <v>2527</v>
      </c>
      <c r="HR1" s="247" t="s">
        <v>2528</v>
      </c>
      <c r="HS1" s="247" t="s">
        <v>2529</v>
      </c>
      <c r="HT1" s="247" t="s">
        <v>2530</v>
      </c>
      <c r="HU1" s="247" t="s">
        <v>2532</v>
      </c>
      <c r="HV1" s="247" t="s">
        <v>2539</v>
      </c>
      <c r="HW1" s="10" t="s">
        <v>2629</v>
      </c>
      <c r="HX1" s="10" t="s">
        <v>2630</v>
      </c>
      <c r="HY1" s="10" t="s">
        <v>2631</v>
      </c>
      <c r="HZ1" s="10" t="s">
        <v>2632</v>
      </c>
      <c r="IA1" s="10" t="s">
        <v>2633</v>
      </c>
      <c r="IB1" s="10" t="s">
        <v>2634</v>
      </c>
      <c r="IC1" s="10" t="s">
        <v>2635</v>
      </c>
      <c r="ID1" s="10" t="s">
        <v>2636</v>
      </c>
    </row>
    <row r="2" spans="1:238" ht="15" thickBot="1" x14ac:dyDescent="0.4">
      <c r="A2" s="242">
        <v>44329.638310185182</v>
      </c>
      <c r="B2" s="243" t="s">
        <v>2541</v>
      </c>
      <c r="C2" s="2"/>
      <c r="D2" s="243"/>
      <c r="E2" s="243" t="s">
        <v>1831</v>
      </c>
      <c r="F2" s="243" t="s">
        <v>1826</v>
      </c>
      <c r="G2" s="243" t="s">
        <v>1831</v>
      </c>
      <c r="H2" s="243" t="s">
        <v>1826</v>
      </c>
      <c r="I2" s="243" t="s">
        <v>9</v>
      </c>
      <c r="J2" s="243" t="s">
        <v>9</v>
      </c>
      <c r="K2" s="243" t="s">
        <v>7</v>
      </c>
      <c r="L2" s="243"/>
      <c r="M2" s="243" t="s">
        <v>7</v>
      </c>
      <c r="N2" s="243"/>
      <c r="O2" s="243" t="s">
        <v>7</v>
      </c>
      <c r="P2" s="243"/>
      <c r="Q2" s="243"/>
      <c r="R2" s="243" t="s">
        <v>20</v>
      </c>
      <c r="S2" s="243" t="s">
        <v>40</v>
      </c>
      <c r="T2" s="243" t="s">
        <v>20</v>
      </c>
      <c r="U2" s="243" t="s">
        <v>20</v>
      </c>
      <c r="V2" s="243" t="s">
        <v>20</v>
      </c>
      <c r="W2" s="243" t="s">
        <v>80</v>
      </c>
      <c r="X2" s="243" t="s">
        <v>20</v>
      </c>
      <c r="Y2" s="243" t="s">
        <v>20</v>
      </c>
      <c r="Z2" s="243" t="s">
        <v>20</v>
      </c>
      <c r="AA2" s="243" t="s">
        <v>133</v>
      </c>
      <c r="AB2" s="243" t="s">
        <v>9</v>
      </c>
      <c r="AC2" s="243" t="s">
        <v>2719</v>
      </c>
      <c r="AD2" s="243" t="s">
        <v>7</v>
      </c>
      <c r="AE2" s="243"/>
      <c r="AF2" s="243" t="s">
        <v>7</v>
      </c>
      <c r="AG2" s="243" t="s">
        <v>20</v>
      </c>
      <c r="AH2" s="243"/>
      <c r="AI2" s="243" t="s">
        <v>7</v>
      </c>
      <c r="AJ2" s="243"/>
      <c r="AK2" s="244">
        <v>0</v>
      </c>
      <c r="AL2" s="243">
        <v>0</v>
      </c>
      <c r="AM2" s="244">
        <v>0</v>
      </c>
      <c r="AN2" s="243">
        <v>0</v>
      </c>
      <c r="AO2" s="244">
        <v>0</v>
      </c>
      <c r="AP2" s="243">
        <v>0</v>
      </c>
      <c r="AQ2" s="243">
        <v>900</v>
      </c>
      <c r="AR2" s="244">
        <v>3</v>
      </c>
      <c r="AS2" s="244">
        <v>4</v>
      </c>
      <c r="AT2" s="244">
        <v>2</v>
      </c>
      <c r="AU2" s="244">
        <v>2</v>
      </c>
      <c r="AV2" s="244">
        <v>3</v>
      </c>
      <c r="AW2" s="244">
        <v>1</v>
      </c>
      <c r="AX2" s="244">
        <v>1</v>
      </c>
      <c r="AY2" s="244">
        <v>4</v>
      </c>
      <c r="AZ2" s="244">
        <v>1</v>
      </c>
      <c r="BA2" s="244">
        <v>4</v>
      </c>
      <c r="BB2" s="244">
        <v>3</v>
      </c>
      <c r="BC2" s="244">
        <v>1</v>
      </c>
      <c r="BD2" s="244">
        <v>1</v>
      </c>
      <c r="BE2" s="244">
        <v>1</v>
      </c>
      <c r="BF2" s="244">
        <v>3</v>
      </c>
      <c r="BG2" s="244">
        <v>4</v>
      </c>
      <c r="BH2" s="244">
        <v>1</v>
      </c>
      <c r="BI2" s="244">
        <v>1</v>
      </c>
      <c r="BJ2" s="244">
        <v>4</v>
      </c>
      <c r="BK2" s="244">
        <v>3</v>
      </c>
      <c r="BL2" s="244">
        <v>1</v>
      </c>
      <c r="BM2" s="244">
        <v>0</v>
      </c>
      <c r="BN2" s="244">
        <v>1</v>
      </c>
      <c r="BO2" s="244">
        <v>0</v>
      </c>
      <c r="BP2" s="244">
        <v>1</v>
      </c>
      <c r="BQ2" s="244">
        <v>0</v>
      </c>
      <c r="BR2" s="244">
        <v>1</v>
      </c>
      <c r="BS2" s="244">
        <v>0</v>
      </c>
      <c r="BT2" s="244">
        <v>1</v>
      </c>
      <c r="BU2" s="244">
        <v>0</v>
      </c>
      <c r="BV2" s="244">
        <v>0</v>
      </c>
      <c r="BW2" s="244">
        <v>0</v>
      </c>
      <c r="BX2" s="244">
        <v>2</v>
      </c>
      <c r="BY2" s="244">
        <v>0</v>
      </c>
      <c r="BZ2" s="244">
        <v>0</v>
      </c>
      <c r="CA2" s="244">
        <v>1</v>
      </c>
      <c r="CB2" s="244">
        <v>0</v>
      </c>
      <c r="CC2" s="244">
        <v>0</v>
      </c>
      <c r="CD2" s="244">
        <v>1</v>
      </c>
      <c r="CE2" s="244">
        <v>0</v>
      </c>
      <c r="CF2" s="244">
        <v>0</v>
      </c>
      <c r="CG2" s="244">
        <v>0</v>
      </c>
      <c r="CH2" s="244">
        <v>0</v>
      </c>
      <c r="CI2" s="244">
        <v>1</v>
      </c>
      <c r="CJ2" s="244">
        <v>0</v>
      </c>
      <c r="CK2" s="244">
        <v>1</v>
      </c>
      <c r="CL2" s="244">
        <v>0</v>
      </c>
      <c r="CM2" s="244">
        <v>0</v>
      </c>
      <c r="CN2" s="244">
        <v>0</v>
      </c>
      <c r="CO2" s="244">
        <v>0</v>
      </c>
      <c r="CP2" s="244">
        <v>0</v>
      </c>
      <c r="CQ2" s="244">
        <v>0</v>
      </c>
      <c r="CR2" s="244">
        <v>0</v>
      </c>
      <c r="CS2" s="244">
        <v>0</v>
      </c>
      <c r="CT2" s="244">
        <v>0</v>
      </c>
      <c r="CU2" s="244">
        <v>0</v>
      </c>
      <c r="CV2" s="244">
        <v>0</v>
      </c>
      <c r="CW2" s="244">
        <v>1</v>
      </c>
      <c r="CX2" s="244">
        <v>1</v>
      </c>
      <c r="CY2" s="244">
        <v>1</v>
      </c>
      <c r="CZ2" s="244">
        <v>1</v>
      </c>
      <c r="DA2" s="244">
        <v>1</v>
      </c>
      <c r="DB2" s="244">
        <v>1</v>
      </c>
      <c r="DC2" s="244">
        <v>2</v>
      </c>
      <c r="DD2" s="244">
        <v>1</v>
      </c>
      <c r="DE2" s="244">
        <v>2</v>
      </c>
      <c r="DF2" s="244">
        <v>1</v>
      </c>
      <c r="DG2" s="244">
        <v>1</v>
      </c>
      <c r="DH2" s="244">
        <v>1</v>
      </c>
      <c r="DI2" s="244">
        <v>2</v>
      </c>
      <c r="DJ2" s="244">
        <v>1</v>
      </c>
      <c r="DK2" s="244">
        <v>2</v>
      </c>
      <c r="DL2" s="244">
        <v>1</v>
      </c>
      <c r="DM2" s="244">
        <v>1</v>
      </c>
      <c r="DN2" s="244">
        <v>2</v>
      </c>
      <c r="DO2" s="244">
        <v>1</v>
      </c>
      <c r="DP2" s="244">
        <v>1</v>
      </c>
      <c r="DQ2" s="243" t="s">
        <v>2720</v>
      </c>
      <c r="DR2" s="244">
        <v>10</v>
      </c>
      <c r="DS2" s="243" t="s">
        <v>126</v>
      </c>
      <c r="DT2" s="244">
        <v>9.5</v>
      </c>
      <c r="DU2" s="243" t="s">
        <v>26</v>
      </c>
      <c r="DV2" s="243" t="s">
        <v>26</v>
      </c>
      <c r="DW2" s="243" t="s">
        <v>26</v>
      </c>
      <c r="DX2" s="243" t="s">
        <v>26</v>
      </c>
      <c r="DY2" s="243" t="s">
        <v>26</v>
      </c>
      <c r="DZ2" s="243" t="s">
        <v>26</v>
      </c>
      <c r="EA2" s="243" t="s">
        <v>26</v>
      </c>
      <c r="EB2" s="243" t="s">
        <v>26</v>
      </c>
      <c r="EC2" s="243" t="s">
        <v>26</v>
      </c>
      <c r="ED2" s="243" t="s">
        <v>121</v>
      </c>
      <c r="EE2" s="243" t="s">
        <v>26</v>
      </c>
      <c r="EF2" s="243" t="s">
        <v>125</v>
      </c>
      <c r="EG2" s="243" t="s">
        <v>66</v>
      </c>
      <c r="EH2" s="243" t="s">
        <v>23</v>
      </c>
      <c r="EI2" s="244">
        <v>30</v>
      </c>
      <c r="EJ2" s="243" t="s">
        <v>7</v>
      </c>
      <c r="EK2" s="243" t="s">
        <v>7</v>
      </c>
      <c r="EL2" s="243"/>
      <c r="EM2" s="243" t="s">
        <v>21</v>
      </c>
      <c r="EN2" s="243" t="s">
        <v>22</v>
      </c>
      <c r="EO2" s="244">
        <v>4</v>
      </c>
      <c r="EP2" s="244">
        <v>5</v>
      </c>
      <c r="EQ2" s="244">
        <v>5</v>
      </c>
      <c r="ER2" s="244">
        <v>1</v>
      </c>
      <c r="ES2" s="243" t="s">
        <v>1346</v>
      </c>
      <c r="ET2" s="243" t="s">
        <v>18</v>
      </c>
      <c r="EU2" s="243" t="s">
        <v>19</v>
      </c>
      <c r="EV2" s="243" t="s">
        <v>16</v>
      </c>
      <c r="EW2" s="243" t="s">
        <v>20</v>
      </c>
      <c r="EX2" s="244">
        <v>4</v>
      </c>
      <c r="EY2" s="244">
        <v>4</v>
      </c>
      <c r="EZ2" s="244">
        <v>2</v>
      </c>
      <c r="FA2" s="244">
        <v>5</v>
      </c>
      <c r="FB2" s="243" t="s">
        <v>121</v>
      </c>
      <c r="FC2" s="243" t="s">
        <v>14</v>
      </c>
      <c r="FD2" s="243" t="s">
        <v>7</v>
      </c>
      <c r="FE2" s="243" t="s">
        <v>14</v>
      </c>
      <c r="FF2" s="243" t="s">
        <v>14</v>
      </c>
      <c r="FG2" s="243" t="s">
        <v>7</v>
      </c>
      <c r="FH2" s="243" t="s">
        <v>7</v>
      </c>
      <c r="FI2" s="243" t="s">
        <v>7</v>
      </c>
      <c r="FJ2" s="243" t="s">
        <v>12</v>
      </c>
      <c r="FK2" s="243" t="s">
        <v>11</v>
      </c>
      <c r="FL2" s="243" t="s">
        <v>7</v>
      </c>
      <c r="FM2" s="243" t="s">
        <v>7</v>
      </c>
      <c r="FN2" s="243" t="s">
        <v>121</v>
      </c>
      <c r="FO2" s="243" t="s">
        <v>2721</v>
      </c>
      <c r="FP2" s="243" t="s">
        <v>7</v>
      </c>
      <c r="FQ2" s="243" t="s">
        <v>7</v>
      </c>
      <c r="FR2" s="243" t="s">
        <v>9</v>
      </c>
      <c r="FS2" s="243" t="s">
        <v>8</v>
      </c>
      <c r="FT2" s="243" t="s">
        <v>7</v>
      </c>
      <c r="FU2" s="243" t="s">
        <v>9</v>
      </c>
      <c r="FV2" s="243" t="s">
        <v>2722</v>
      </c>
      <c r="FW2" s="243" t="s">
        <v>7</v>
      </c>
      <c r="FX2" s="243" t="s">
        <v>7</v>
      </c>
      <c r="FY2" s="243" t="s">
        <v>6</v>
      </c>
      <c r="FZ2" s="243"/>
      <c r="GA2" s="243"/>
      <c r="GB2" s="243"/>
      <c r="GC2" s="243"/>
      <c r="GD2" s="244">
        <v>1</v>
      </c>
      <c r="GE2" s="243"/>
      <c r="GF2" s="243"/>
      <c r="GG2" s="243"/>
      <c r="GH2" s="243" t="s">
        <v>5</v>
      </c>
      <c r="GI2" s="243"/>
      <c r="GJ2" s="243"/>
      <c r="GK2" s="243"/>
      <c r="GL2" s="243"/>
      <c r="GM2" s="243"/>
      <c r="GN2" s="243"/>
      <c r="GO2" s="243"/>
      <c r="GP2" s="243" t="s">
        <v>4</v>
      </c>
      <c r="GQ2" s="243"/>
      <c r="GR2" s="243"/>
      <c r="GS2" s="243"/>
      <c r="GT2" s="243" t="s">
        <v>336</v>
      </c>
      <c r="GU2" s="243" t="s">
        <v>1</v>
      </c>
      <c r="GV2" s="243" t="s">
        <v>1</v>
      </c>
      <c r="GW2" s="243"/>
      <c r="GX2" s="243" t="s">
        <v>1</v>
      </c>
      <c r="GY2" s="243"/>
      <c r="GZ2" s="243"/>
      <c r="HA2" s="243"/>
      <c r="HB2" s="243"/>
      <c r="HC2" s="243"/>
      <c r="HD2" s="243"/>
      <c r="HE2" s="243"/>
      <c r="HF2" s="243"/>
      <c r="HG2" s="243"/>
      <c r="HH2" s="243"/>
      <c r="HI2" s="243"/>
      <c r="HJ2" s="243"/>
      <c r="HK2" s="243"/>
      <c r="HL2" s="243"/>
      <c r="HM2" s="243"/>
      <c r="HN2" s="229">
        <f t="shared" ref="HN2:HN25" si="0">SUM(CX2:DP2)</f>
        <v>24</v>
      </c>
      <c r="HO2" s="229">
        <f t="shared" ref="HO2:HO25" si="1">CU2+CS2+CB2+CO2+BQ2</f>
        <v>0</v>
      </c>
      <c r="HP2" s="229">
        <f t="shared" ref="HP2:HP25" si="2">CT2+CQ2+CI2+BX2+BT2+BP2</f>
        <v>5</v>
      </c>
      <c r="HQ2" s="228">
        <f t="shared" ref="HQ2:HQ25" si="3">CR2+CM2+CH2+CE2+BY2+BW2+BS2+BO2</f>
        <v>0</v>
      </c>
      <c r="HR2" s="228">
        <f t="shared" ref="HR2:HR25" si="4">CL2+CG2+CA2+BZ2+BU2+BL2</f>
        <v>2</v>
      </c>
      <c r="HS2" s="228">
        <f t="shared" ref="HS2:HS25" si="5">CP2+CJ2+CF2+CD2+BV2+BR2+BM2</f>
        <v>2</v>
      </c>
      <c r="HT2" s="228">
        <f t="shared" ref="HT2:HT25" si="6">CV2+CN2+CK2+CC2+BN2</f>
        <v>2</v>
      </c>
      <c r="HU2" s="1">
        <f t="shared" ref="HU2:HU25" si="7">(5-AR2)+(5-AS2)+AT2+AU2+(5-AV2)+AW2+AX2+(5-AY2)+AZ2+(5-BA2)+(5-BB2)+BC2+BD2+BE2+(5-BF2)+(5-BG2)+BH2+BI2+(5-BJ2)+(5-BK2)</f>
        <v>27</v>
      </c>
      <c r="HV2" s="228">
        <f t="shared" ref="HV2:HV25" si="8">(AK2*(AL2*8))+(AM2*(AN2*4))+(AO2*(AP2*2.5))</f>
        <v>0</v>
      </c>
      <c r="HW2" s="228">
        <v>0</v>
      </c>
      <c r="HX2">
        <v>0</v>
      </c>
      <c r="HY2">
        <v>0</v>
      </c>
      <c r="HZ2">
        <v>0</v>
      </c>
      <c r="IA2">
        <v>0</v>
      </c>
      <c r="IB2">
        <v>0</v>
      </c>
      <c r="IC2">
        <v>1</v>
      </c>
      <c r="ID2">
        <v>1</v>
      </c>
    </row>
    <row r="3" spans="1:238" ht="15" thickBot="1" x14ac:dyDescent="0.4">
      <c r="A3" s="132">
        <v>44330.528124999997</v>
      </c>
      <c r="B3" s="131" t="s">
        <v>2544</v>
      </c>
      <c r="C3" s="2"/>
      <c r="D3" s="131"/>
      <c r="E3" s="131" t="s">
        <v>1037</v>
      </c>
      <c r="F3" s="131" t="s">
        <v>1937</v>
      </c>
      <c r="G3" s="131" t="s">
        <v>1037</v>
      </c>
      <c r="H3" s="131" t="s">
        <v>1937</v>
      </c>
      <c r="I3" s="131" t="s">
        <v>7</v>
      </c>
      <c r="J3" s="131" t="s">
        <v>9</v>
      </c>
      <c r="K3" s="131" t="s">
        <v>7</v>
      </c>
      <c r="L3" s="131"/>
      <c r="M3" s="131" t="s">
        <v>7</v>
      </c>
      <c r="N3" s="131"/>
      <c r="O3" s="131" t="s">
        <v>7</v>
      </c>
      <c r="P3" s="131"/>
      <c r="Q3" s="131"/>
      <c r="R3" s="131" t="s">
        <v>20</v>
      </c>
      <c r="S3" s="131" t="s">
        <v>40</v>
      </c>
      <c r="T3" s="131" t="s">
        <v>20</v>
      </c>
      <c r="U3" s="131" t="s">
        <v>20</v>
      </c>
      <c r="V3" s="131" t="s">
        <v>20</v>
      </c>
      <c r="W3" s="131" t="s">
        <v>39</v>
      </c>
      <c r="X3" s="131" t="s">
        <v>79</v>
      </c>
      <c r="Y3" s="133">
        <v>1</v>
      </c>
      <c r="Z3" s="131" t="s">
        <v>20</v>
      </c>
      <c r="AA3" s="131" t="s">
        <v>38</v>
      </c>
      <c r="AB3" s="131" t="s">
        <v>7</v>
      </c>
      <c r="AC3" s="131"/>
      <c r="AD3" s="131" t="s">
        <v>7</v>
      </c>
      <c r="AE3" s="131"/>
      <c r="AF3" s="131" t="s">
        <v>7</v>
      </c>
      <c r="AG3" s="131" t="s">
        <v>20</v>
      </c>
      <c r="AH3" s="131"/>
      <c r="AI3" s="131" t="s">
        <v>7</v>
      </c>
      <c r="AJ3" s="131"/>
      <c r="AK3" s="133">
        <v>0</v>
      </c>
      <c r="AL3" s="131">
        <v>0</v>
      </c>
      <c r="AM3" s="133">
        <v>0</v>
      </c>
      <c r="AN3" s="131"/>
      <c r="AO3" s="133">
        <v>7</v>
      </c>
      <c r="AP3" s="131">
        <v>60</v>
      </c>
      <c r="AQ3" s="131">
        <v>240</v>
      </c>
      <c r="AR3" s="133">
        <v>2</v>
      </c>
      <c r="AS3" s="133">
        <v>4</v>
      </c>
      <c r="AT3" s="133">
        <v>2</v>
      </c>
      <c r="AU3" s="133">
        <v>2</v>
      </c>
      <c r="AV3" s="133">
        <v>4</v>
      </c>
      <c r="AW3" s="133">
        <v>1</v>
      </c>
      <c r="AX3" s="133">
        <v>1</v>
      </c>
      <c r="AY3" s="133">
        <v>3</v>
      </c>
      <c r="AZ3" s="133">
        <v>1</v>
      </c>
      <c r="BA3" s="133">
        <v>4</v>
      </c>
      <c r="BB3" s="133">
        <v>4</v>
      </c>
      <c r="BC3" s="133">
        <v>1</v>
      </c>
      <c r="BD3" s="133">
        <v>2</v>
      </c>
      <c r="BE3" s="133">
        <v>1</v>
      </c>
      <c r="BF3" s="133">
        <v>3</v>
      </c>
      <c r="BG3" s="133">
        <v>3</v>
      </c>
      <c r="BH3" s="133">
        <v>1</v>
      </c>
      <c r="BI3" s="133">
        <v>1</v>
      </c>
      <c r="BJ3" s="133">
        <v>3</v>
      </c>
      <c r="BK3" s="133">
        <v>4</v>
      </c>
      <c r="BL3" s="133">
        <v>2</v>
      </c>
      <c r="BM3" s="133">
        <v>1</v>
      </c>
      <c r="BN3" s="133">
        <v>0</v>
      </c>
      <c r="BO3" s="133">
        <v>0</v>
      </c>
      <c r="BP3" s="133">
        <v>3</v>
      </c>
      <c r="BQ3" s="133">
        <v>0</v>
      </c>
      <c r="BR3" s="133">
        <v>1</v>
      </c>
      <c r="BS3" s="133">
        <v>0</v>
      </c>
      <c r="BT3" s="133">
        <v>3</v>
      </c>
      <c r="BU3" s="133">
        <v>2</v>
      </c>
      <c r="BV3" s="133">
        <v>1</v>
      </c>
      <c r="BW3" s="133">
        <v>1</v>
      </c>
      <c r="BX3" s="133">
        <v>3</v>
      </c>
      <c r="BY3" s="133">
        <v>0</v>
      </c>
      <c r="BZ3" s="133">
        <v>0</v>
      </c>
      <c r="CA3" s="133">
        <v>2</v>
      </c>
      <c r="CB3" s="133">
        <v>1</v>
      </c>
      <c r="CC3" s="133">
        <v>1</v>
      </c>
      <c r="CD3" s="133">
        <v>0</v>
      </c>
      <c r="CE3" s="133">
        <v>0</v>
      </c>
      <c r="CF3" s="133">
        <v>0</v>
      </c>
      <c r="CG3" s="133">
        <v>0</v>
      </c>
      <c r="CH3" s="133">
        <v>0</v>
      </c>
      <c r="CI3" s="133">
        <v>3</v>
      </c>
      <c r="CJ3" s="133">
        <v>0</v>
      </c>
      <c r="CK3" s="133">
        <v>1</v>
      </c>
      <c r="CL3" s="133">
        <v>0</v>
      </c>
      <c r="CM3" s="133">
        <v>0</v>
      </c>
      <c r="CN3" s="133">
        <v>1</v>
      </c>
      <c r="CO3" s="133">
        <v>0</v>
      </c>
      <c r="CP3" s="133">
        <v>1</v>
      </c>
      <c r="CQ3" s="133">
        <v>1</v>
      </c>
      <c r="CR3" s="133">
        <v>0</v>
      </c>
      <c r="CS3" s="133">
        <v>0</v>
      </c>
      <c r="CT3" s="133">
        <v>3</v>
      </c>
      <c r="CU3" s="133">
        <v>0</v>
      </c>
      <c r="CV3" s="133">
        <v>0</v>
      </c>
      <c r="CW3" s="133">
        <v>1</v>
      </c>
      <c r="CX3" s="133">
        <v>1</v>
      </c>
      <c r="CY3" s="133">
        <v>1</v>
      </c>
      <c r="CZ3" s="133">
        <v>1</v>
      </c>
      <c r="DA3" s="133">
        <v>1</v>
      </c>
      <c r="DB3" s="133">
        <v>1</v>
      </c>
      <c r="DC3" s="133">
        <v>1</v>
      </c>
      <c r="DD3" s="133">
        <v>1</v>
      </c>
      <c r="DE3" s="133">
        <v>1</v>
      </c>
      <c r="DF3" s="133">
        <v>1</v>
      </c>
      <c r="DG3" s="133">
        <v>1</v>
      </c>
      <c r="DH3" s="133">
        <v>1</v>
      </c>
      <c r="DI3" s="133">
        <v>1</v>
      </c>
      <c r="DJ3" s="133">
        <v>1</v>
      </c>
      <c r="DK3" s="133">
        <v>1</v>
      </c>
      <c r="DL3" s="133">
        <v>1</v>
      </c>
      <c r="DM3" s="133">
        <v>1</v>
      </c>
      <c r="DN3" s="133">
        <v>1</v>
      </c>
      <c r="DO3" s="133">
        <v>1</v>
      </c>
      <c r="DP3" s="133">
        <v>1</v>
      </c>
      <c r="DQ3" s="131" t="s">
        <v>465</v>
      </c>
      <c r="DR3" s="131" t="s">
        <v>98</v>
      </c>
      <c r="DS3" s="131" t="s">
        <v>2176</v>
      </c>
      <c r="DT3" s="133">
        <v>7</v>
      </c>
      <c r="DU3" s="131" t="s">
        <v>26</v>
      </c>
      <c r="DV3" s="131" t="s">
        <v>26</v>
      </c>
      <c r="DW3" s="131" t="s">
        <v>26</v>
      </c>
      <c r="DX3" s="131" t="s">
        <v>26</v>
      </c>
      <c r="DY3" s="131" t="s">
        <v>26</v>
      </c>
      <c r="DZ3" s="131" t="s">
        <v>26</v>
      </c>
      <c r="EA3" s="131" t="s">
        <v>26</v>
      </c>
      <c r="EB3" s="131" t="s">
        <v>26</v>
      </c>
      <c r="EC3" s="131" t="s">
        <v>26</v>
      </c>
      <c r="ED3" s="131" t="s">
        <v>102</v>
      </c>
      <c r="EE3" s="131" t="s">
        <v>26</v>
      </c>
      <c r="EF3" s="131" t="s">
        <v>25</v>
      </c>
      <c r="EG3" s="131" t="s">
        <v>66</v>
      </c>
      <c r="EH3" s="131" t="s">
        <v>23</v>
      </c>
      <c r="EI3" s="133">
        <v>240</v>
      </c>
      <c r="EJ3" s="131" t="s">
        <v>7</v>
      </c>
      <c r="EK3" s="131" t="s">
        <v>7</v>
      </c>
      <c r="EL3" s="131"/>
      <c r="EM3" s="131" t="s">
        <v>96</v>
      </c>
      <c r="EN3" s="131" t="s">
        <v>96</v>
      </c>
      <c r="EO3" s="133">
        <v>2</v>
      </c>
      <c r="EP3" s="133">
        <v>4</v>
      </c>
      <c r="EQ3" s="133">
        <v>5</v>
      </c>
      <c r="ER3" s="133">
        <v>1</v>
      </c>
      <c r="ES3" s="131" t="s">
        <v>19</v>
      </c>
      <c r="ET3" s="131" t="s">
        <v>20</v>
      </c>
      <c r="EU3" s="131" t="s">
        <v>20</v>
      </c>
      <c r="EV3" s="131" t="s">
        <v>20</v>
      </c>
      <c r="EW3" s="131" t="s">
        <v>20</v>
      </c>
      <c r="EX3" s="133">
        <v>1</v>
      </c>
      <c r="EY3" s="133">
        <v>1</v>
      </c>
      <c r="EZ3" s="133">
        <v>1</v>
      </c>
      <c r="FA3" s="133">
        <v>5</v>
      </c>
      <c r="FB3" s="131"/>
      <c r="FC3" s="131" t="s">
        <v>14</v>
      </c>
      <c r="FD3" s="131" t="s">
        <v>7</v>
      </c>
      <c r="FE3" s="131" t="s">
        <v>94</v>
      </c>
      <c r="FF3" s="131" t="s">
        <v>14</v>
      </c>
      <c r="FG3" s="131" t="s">
        <v>7</v>
      </c>
      <c r="FH3" s="131" t="s">
        <v>7</v>
      </c>
      <c r="FI3" s="131" t="s">
        <v>7</v>
      </c>
      <c r="FJ3" s="131" t="s">
        <v>12</v>
      </c>
      <c r="FK3" s="131" t="s">
        <v>11</v>
      </c>
      <c r="FL3" s="131" t="s">
        <v>7</v>
      </c>
      <c r="FM3" s="131" t="s">
        <v>9</v>
      </c>
      <c r="FN3" s="133">
        <v>2</v>
      </c>
      <c r="FO3" s="131" t="s">
        <v>1028</v>
      </c>
      <c r="FP3" s="131" t="s">
        <v>7</v>
      </c>
      <c r="FQ3" s="131" t="s">
        <v>7</v>
      </c>
      <c r="FR3" s="131" t="s">
        <v>9</v>
      </c>
      <c r="FS3" s="131" t="s">
        <v>8</v>
      </c>
      <c r="FT3" s="131" t="s">
        <v>7</v>
      </c>
      <c r="FU3" s="131" t="s">
        <v>7</v>
      </c>
      <c r="FV3" s="131"/>
      <c r="FW3" s="131"/>
      <c r="FX3" s="131"/>
      <c r="FY3" s="131" t="s">
        <v>121</v>
      </c>
      <c r="FZ3" s="133">
        <v>7</v>
      </c>
      <c r="GA3" s="131"/>
      <c r="GB3" s="131"/>
      <c r="GC3" s="131"/>
      <c r="GD3" s="131"/>
      <c r="GE3" s="131"/>
      <c r="GF3" s="131"/>
      <c r="GG3" s="131"/>
      <c r="GH3" s="131" t="s">
        <v>5</v>
      </c>
      <c r="GI3" s="131" t="s">
        <v>1</v>
      </c>
      <c r="GJ3" s="131" t="s">
        <v>1</v>
      </c>
      <c r="GK3" s="131"/>
      <c r="GL3" s="131" t="s">
        <v>1</v>
      </c>
      <c r="GM3" s="131"/>
      <c r="GN3" s="131"/>
      <c r="GO3" s="131"/>
      <c r="GP3" s="131" t="s">
        <v>1</v>
      </c>
      <c r="GQ3" s="131"/>
      <c r="GR3" s="131"/>
      <c r="GS3" s="131"/>
      <c r="GT3" s="131"/>
      <c r="GU3" s="131"/>
      <c r="GV3" s="131"/>
      <c r="GW3" s="131"/>
      <c r="GX3" s="131" t="s">
        <v>1</v>
      </c>
      <c r="GY3" s="131"/>
      <c r="GZ3" s="131"/>
      <c r="HA3" s="131"/>
      <c r="HB3" s="131"/>
      <c r="HC3" s="131"/>
      <c r="HD3" s="131"/>
      <c r="HE3" s="131"/>
      <c r="HF3" s="131"/>
      <c r="HG3" s="131"/>
      <c r="HH3" s="131"/>
      <c r="HI3" s="131"/>
      <c r="HJ3" s="131"/>
      <c r="HK3" s="131"/>
      <c r="HL3" s="131"/>
      <c r="HM3" s="131"/>
      <c r="HN3">
        <f t="shared" si="0"/>
        <v>19</v>
      </c>
      <c r="HO3">
        <f t="shared" si="1"/>
        <v>1</v>
      </c>
      <c r="HP3">
        <f t="shared" si="2"/>
        <v>16</v>
      </c>
      <c r="HQ3" s="1">
        <f t="shared" si="3"/>
        <v>1</v>
      </c>
      <c r="HR3" s="1">
        <f t="shared" si="4"/>
        <v>6</v>
      </c>
      <c r="HS3" s="1">
        <f t="shared" si="5"/>
        <v>4</v>
      </c>
      <c r="HT3" s="1">
        <f t="shared" si="6"/>
        <v>3</v>
      </c>
      <c r="HU3" s="1">
        <f t="shared" si="7"/>
        <v>29</v>
      </c>
      <c r="HV3" s="1">
        <f t="shared" si="8"/>
        <v>1050</v>
      </c>
      <c r="HW3" s="1">
        <v>0</v>
      </c>
      <c r="HX3">
        <v>0</v>
      </c>
      <c r="HY3">
        <v>1</v>
      </c>
      <c r="HZ3">
        <v>0</v>
      </c>
      <c r="IA3">
        <v>0</v>
      </c>
      <c r="IB3">
        <v>0</v>
      </c>
      <c r="IC3">
        <v>1</v>
      </c>
      <c r="ID3">
        <v>2</v>
      </c>
    </row>
    <row r="4" spans="1:238" ht="15" thickBot="1" x14ac:dyDescent="0.4">
      <c r="A4" s="132">
        <v>44329.632627314815</v>
      </c>
      <c r="B4" s="131" t="s">
        <v>2545</v>
      </c>
      <c r="C4" s="2"/>
      <c r="D4" s="131"/>
      <c r="E4" s="131" t="s">
        <v>1823</v>
      </c>
      <c r="F4" s="131" t="s">
        <v>1824</v>
      </c>
      <c r="G4" s="131" t="s">
        <v>1823</v>
      </c>
      <c r="H4" s="131" t="s">
        <v>1824</v>
      </c>
      <c r="I4" s="131" t="s">
        <v>9</v>
      </c>
      <c r="J4" s="131" t="s">
        <v>9</v>
      </c>
      <c r="K4" s="131" t="s">
        <v>7</v>
      </c>
      <c r="L4" s="131"/>
      <c r="M4" s="131" t="s">
        <v>7</v>
      </c>
      <c r="N4" s="131"/>
      <c r="O4" s="131" t="s">
        <v>9</v>
      </c>
      <c r="P4" s="131" t="s">
        <v>274</v>
      </c>
      <c r="Q4" s="131"/>
      <c r="R4" s="131" t="s">
        <v>20</v>
      </c>
      <c r="S4" s="131" t="s">
        <v>40</v>
      </c>
      <c r="T4" s="131" t="s">
        <v>20</v>
      </c>
      <c r="U4" s="133">
        <v>2</v>
      </c>
      <c r="V4" s="131" t="s">
        <v>20</v>
      </c>
      <c r="W4" s="131" t="s">
        <v>39</v>
      </c>
      <c r="X4" s="133">
        <v>1</v>
      </c>
      <c r="Y4" s="131" t="s">
        <v>20</v>
      </c>
      <c r="Z4" s="131" t="s">
        <v>20</v>
      </c>
      <c r="AA4" s="131" t="s">
        <v>38</v>
      </c>
      <c r="AB4" s="131" t="s">
        <v>9</v>
      </c>
      <c r="AC4" s="131" t="s">
        <v>2716</v>
      </c>
      <c r="AD4" s="131" t="s">
        <v>7</v>
      </c>
      <c r="AE4" s="131"/>
      <c r="AF4" s="131" t="s">
        <v>9</v>
      </c>
      <c r="AG4" s="131" t="s">
        <v>112</v>
      </c>
      <c r="AH4" s="131" t="s">
        <v>256</v>
      </c>
      <c r="AI4" s="131" t="s">
        <v>7</v>
      </c>
      <c r="AJ4" s="131"/>
      <c r="AK4" s="133">
        <v>4</v>
      </c>
      <c r="AL4" s="131">
        <v>90</v>
      </c>
      <c r="AM4" s="133">
        <v>2</v>
      </c>
      <c r="AN4" s="131">
        <v>25</v>
      </c>
      <c r="AO4" s="133">
        <v>3</v>
      </c>
      <c r="AP4" s="131">
        <v>40</v>
      </c>
      <c r="AQ4" s="131">
        <v>540</v>
      </c>
      <c r="AR4" s="133">
        <v>2</v>
      </c>
      <c r="AS4" s="133">
        <v>2</v>
      </c>
      <c r="AT4" s="133">
        <v>2</v>
      </c>
      <c r="AU4" s="133">
        <v>1</v>
      </c>
      <c r="AV4" s="133">
        <v>2</v>
      </c>
      <c r="AW4" s="133">
        <v>1</v>
      </c>
      <c r="AX4" s="133">
        <v>1</v>
      </c>
      <c r="AY4" s="133">
        <v>2</v>
      </c>
      <c r="AZ4" s="133">
        <v>1</v>
      </c>
      <c r="BA4" s="133">
        <v>2</v>
      </c>
      <c r="BB4" s="133">
        <v>2</v>
      </c>
      <c r="BC4" s="133">
        <v>2</v>
      </c>
      <c r="BD4" s="133">
        <v>1</v>
      </c>
      <c r="BE4" s="133">
        <v>1</v>
      </c>
      <c r="BF4" s="133">
        <v>1</v>
      </c>
      <c r="BG4" s="133">
        <v>1</v>
      </c>
      <c r="BH4" s="133">
        <v>2</v>
      </c>
      <c r="BI4" s="133">
        <v>1</v>
      </c>
      <c r="BJ4" s="133">
        <v>1</v>
      </c>
      <c r="BK4" s="133">
        <v>2</v>
      </c>
      <c r="BL4" s="133">
        <v>0</v>
      </c>
      <c r="BM4" s="133">
        <v>0</v>
      </c>
      <c r="BN4" s="133">
        <v>1</v>
      </c>
      <c r="BO4" s="133">
        <v>0</v>
      </c>
      <c r="BP4" s="133">
        <v>1</v>
      </c>
      <c r="BQ4" s="133">
        <v>0</v>
      </c>
      <c r="BR4" s="133">
        <v>0</v>
      </c>
      <c r="BS4" s="133">
        <v>0</v>
      </c>
      <c r="BT4" s="133">
        <v>2</v>
      </c>
      <c r="BU4" s="133">
        <v>0</v>
      </c>
      <c r="BV4" s="133">
        <v>1</v>
      </c>
      <c r="BW4" s="133">
        <v>0</v>
      </c>
      <c r="BX4" s="133">
        <v>1</v>
      </c>
      <c r="BY4" s="133">
        <v>0</v>
      </c>
      <c r="BZ4" s="133">
        <v>0</v>
      </c>
      <c r="CA4" s="133">
        <v>3</v>
      </c>
      <c r="CB4" s="133">
        <v>1</v>
      </c>
      <c r="CC4" s="133">
        <v>3</v>
      </c>
      <c r="CD4" s="133">
        <v>3</v>
      </c>
      <c r="CE4" s="133">
        <v>3</v>
      </c>
      <c r="CF4" s="133">
        <v>1</v>
      </c>
      <c r="CG4" s="133">
        <v>3</v>
      </c>
      <c r="CH4" s="133">
        <v>0</v>
      </c>
      <c r="CI4" s="133">
        <v>1</v>
      </c>
      <c r="CJ4" s="133">
        <v>0</v>
      </c>
      <c r="CK4" s="133">
        <v>3</v>
      </c>
      <c r="CL4" s="133">
        <v>3</v>
      </c>
      <c r="CM4" s="133">
        <v>0</v>
      </c>
      <c r="CN4" s="133">
        <v>1</v>
      </c>
      <c r="CO4" s="133">
        <v>0</v>
      </c>
      <c r="CP4" s="133">
        <v>0</v>
      </c>
      <c r="CQ4" s="133">
        <v>0</v>
      </c>
      <c r="CR4" s="133">
        <v>0</v>
      </c>
      <c r="CS4" s="133">
        <v>0</v>
      </c>
      <c r="CT4" s="133">
        <v>0</v>
      </c>
      <c r="CU4" s="133">
        <v>2</v>
      </c>
      <c r="CV4" s="133">
        <v>0</v>
      </c>
      <c r="CW4" s="133">
        <v>2</v>
      </c>
      <c r="CX4" s="133">
        <v>2</v>
      </c>
      <c r="CY4" s="133">
        <v>2</v>
      </c>
      <c r="CZ4" s="133">
        <v>2</v>
      </c>
      <c r="DA4" s="133">
        <v>2</v>
      </c>
      <c r="DB4" s="133">
        <v>1</v>
      </c>
      <c r="DC4" s="133">
        <v>1</v>
      </c>
      <c r="DD4" s="133">
        <v>2</v>
      </c>
      <c r="DE4" s="133">
        <v>1</v>
      </c>
      <c r="DF4" s="133">
        <v>1</v>
      </c>
      <c r="DG4" s="133">
        <v>1</v>
      </c>
      <c r="DH4" s="133">
        <v>1</v>
      </c>
      <c r="DI4" s="133">
        <v>2</v>
      </c>
      <c r="DJ4" s="133">
        <v>1</v>
      </c>
      <c r="DK4" s="133">
        <v>2</v>
      </c>
      <c r="DL4" s="133">
        <v>1</v>
      </c>
      <c r="DM4" s="133">
        <v>2</v>
      </c>
      <c r="DN4" s="133">
        <v>2</v>
      </c>
      <c r="DO4" s="133">
        <v>1</v>
      </c>
      <c r="DP4" s="133">
        <v>1</v>
      </c>
      <c r="DQ4" s="131" t="s">
        <v>769</v>
      </c>
      <c r="DR4" s="131" t="s">
        <v>63</v>
      </c>
      <c r="DS4" s="131" t="s">
        <v>2717</v>
      </c>
      <c r="DT4" s="133">
        <v>6</v>
      </c>
      <c r="DU4" s="131" t="s">
        <v>26</v>
      </c>
      <c r="DV4" s="131" t="s">
        <v>69</v>
      </c>
      <c r="DW4" s="131" t="s">
        <v>69</v>
      </c>
      <c r="DX4" s="131" t="s">
        <v>26</v>
      </c>
      <c r="DY4" s="131" t="s">
        <v>26</v>
      </c>
      <c r="DZ4" s="131" t="s">
        <v>26</v>
      </c>
      <c r="EA4" s="131" t="s">
        <v>26</v>
      </c>
      <c r="EB4" s="131" t="s">
        <v>69</v>
      </c>
      <c r="EC4" s="131" t="s">
        <v>26</v>
      </c>
      <c r="ED4" s="131" t="s">
        <v>297</v>
      </c>
      <c r="EE4" s="131" t="s">
        <v>25</v>
      </c>
      <c r="EF4" s="131" t="s">
        <v>26</v>
      </c>
      <c r="EG4" s="131" t="s">
        <v>101</v>
      </c>
      <c r="EH4" s="131" t="s">
        <v>65</v>
      </c>
      <c r="EI4" s="133">
        <v>120</v>
      </c>
      <c r="EJ4" s="131" t="s">
        <v>9</v>
      </c>
      <c r="EK4" s="131" t="s">
        <v>9</v>
      </c>
      <c r="EL4" s="131"/>
      <c r="EM4" s="131" t="s">
        <v>21</v>
      </c>
      <c r="EN4" s="131" t="s">
        <v>60</v>
      </c>
      <c r="EO4" s="133">
        <v>4</v>
      </c>
      <c r="EP4" s="133">
        <v>3</v>
      </c>
      <c r="EQ4" s="133">
        <v>3</v>
      </c>
      <c r="ER4" s="133">
        <v>2</v>
      </c>
      <c r="ES4" s="131" t="s">
        <v>16</v>
      </c>
      <c r="ET4" s="131" t="s">
        <v>1346</v>
      </c>
      <c r="EU4" s="131" t="s">
        <v>18</v>
      </c>
      <c r="EV4" s="131" t="s">
        <v>19</v>
      </c>
      <c r="EW4" s="131" t="s">
        <v>20</v>
      </c>
      <c r="EX4" s="133">
        <v>2</v>
      </c>
      <c r="EY4" s="133">
        <v>4</v>
      </c>
      <c r="EZ4" s="133">
        <v>2</v>
      </c>
      <c r="FA4" s="133">
        <v>3</v>
      </c>
      <c r="FB4" s="131"/>
      <c r="FC4" s="131" t="s">
        <v>14</v>
      </c>
      <c r="FD4" s="131" t="s">
        <v>7</v>
      </c>
      <c r="FE4" s="131" t="s">
        <v>94</v>
      </c>
      <c r="FF4" s="131" t="s">
        <v>58</v>
      </c>
      <c r="FG4" s="131" t="s">
        <v>9</v>
      </c>
      <c r="FH4" s="131" t="s">
        <v>7</v>
      </c>
      <c r="FI4" s="131" t="s">
        <v>7</v>
      </c>
      <c r="FJ4" s="131" t="s">
        <v>12</v>
      </c>
      <c r="FK4" s="131" t="s">
        <v>57</v>
      </c>
      <c r="FL4" s="131" t="s">
        <v>9</v>
      </c>
      <c r="FM4" s="131" t="s">
        <v>7</v>
      </c>
      <c r="FN4" s="131"/>
      <c r="FO4" s="131" t="s">
        <v>1640</v>
      </c>
      <c r="FP4" s="131" t="s">
        <v>9</v>
      </c>
      <c r="FQ4" s="131" t="s">
        <v>7</v>
      </c>
      <c r="FR4" s="131" t="s">
        <v>9</v>
      </c>
      <c r="FS4" s="131" t="s">
        <v>8</v>
      </c>
      <c r="FT4" s="131" t="s">
        <v>7</v>
      </c>
      <c r="FU4" s="131" t="s">
        <v>7</v>
      </c>
      <c r="FV4" s="131"/>
      <c r="FW4" s="131" t="s">
        <v>7</v>
      </c>
      <c r="FX4" s="131" t="s">
        <v>7</v>
      </c>
      <c r="FY4" s="131" t="s">
        <v>55</v>
      </c>
      <c r="FZ4" s="131"/>
      <c r="GA4" s="131"/>
      <c r="GB4" s="131"/>
      <c r="GC4" s="131"/>
      <c r="GD4" s="131"/>
      <c r="GE4" s="131"/>
      <c r="GF4" s="131"/>
      <c r="GG4" s="133">
        <v>6</v>
      </c>
      <c r="GH4" s="131" t="s">
        <v>5</v>
      </c>
      <c r="GI4" s="131"/>
      <c r="GJ4" s="131"/>
      <c r="GK4" s="131"/>
      <c r="GL4" s="131"/>
      <c r="GM4" s="131"/>
      <c r="GN4" s="131"/>
      <c r="GO4" s="131"/>
      <c r="GP4" s="131" t="s">
        <v>4</v>
      </c>
      <c r="GQ4" s="131"/>
      <c r="GR4" s="131"/>
      <c r="GS4" s="131"/>
      <c r="GT4" s="131" t="s">
        <v>336</v>
      </c>
      <c r="GU4" s="131" t="s">
        <v>1</v>
      </c>
      <c r="GV4" s="131" t="s">
        <v>1</v>
      </c>
      <c r="GW4" s="131"/>
      <c r="GX4" s="131" t="s">
        <v>1</v>
      </c>
      <c r="GY4" s="131"/>
      <c r="GZ4" s="131"/>
      <c r="HA4" s="131"/>
      <c r="HB4" s="131"/>
      <c r="HC4" s="131"/>
      <c r="HD4" s="131"/>
      <c r="HE4" s="131"/>
      <c r="HF4" s="131"/>
      <c r="HG4" s="131"/>
      <c r="HH4" s="131"/>
      <c r="HI4" s="131"/>
      <c r="HJ4" s="131"/>
      <c r="HK4" s="131"/>
      <c r="HL4" s="131"/>
      <c r="HM4" s="131"/>
      <c r="HN4">
        <f t="shared" si="0"/>
        <v>28</v>
      </c>
      <c r="HO4">
        <f t="shared" si="1"/>
        <v>3</v>
      </c>
      <c r="HP4">
        <f t="shared" si="2"/>
        <v>5</v>
      </c>
      <c r="HQ4" s="1">
        <f t="shared" si="3"/>
        <v>3</v>
      </c>
      <c r="HR4" s="1">
        <f t="shared" si="4"/>
        <v>9</v>
      </c>
      <c r="HS4" s="1">
        <f t="shared" si="5"/>
        <v>5</v>
      </c>
      <c r="HT4" s="1">
        <f t="shared" si="6"/>
        <v>8</v>
      </c>
      <c r="HU4" s="1">
        <f t="shared" si="7"/>
        <v>46</v>
      </c>
      <c r="HV4" s="1">
        <f t="shared" si="8"/>
        <v>3380</v>
      </c>
      <c r="HW4" s="1">
        <v>2</v>
      </c>
      <c r="HX4">
        <v>0</v>
      </c>
      <c r="HY4">
        <v>2</v>
      </c>
      <c r="HZ4">
        <v>3</v>
      </c>
      <c r="IA4">
        <v>1</v>
      </c>
      <c r="IB4">
        <v>1</v>
      </c>
      <c r="IC4">
        <v>1</v>
      </c>
      <c r="ID4">
        <v>10</v>
      </c>
    </row>
    <row r="5" spans="1:238" ht="15" thickBot="1" x14ac:dyDescent="0.4">
      <c r="A5" s="132">
        <v>44332.185706018521</v>
      </c>
      <c r="B5" s="131" t="s">
        <v>2546</v>
      </c>
      <c r="C5" s="2"/>
      <c r="D5" s="131"/>
      <c r="E5" s="131" t="s">
        <v>2145</v>
      </c>
      <c r="F5" s="131" t="s">
        <v>2756</v>
      </c>
      <c r="G5" s="131" t="s">
        <v>2145</v>
      </c>
      <c r="H5" s="131" t="s">
        <v>2756</v>
      </c>
      <c r="I5" s="131" t="s">
        <v>7</v>
      </c>
      <c r="J5" s="131" t="s">
        <v>9</v>
      </c>
      <c r="K5" s="131" t="s">
        <v>7</v>
      </c>
      <c r="L5" s="131"/>
      <c r="M5" s="131" t="s">
        <v>7</v>
      </c>
      <c r="N5" s="131"/>
      <c r="O5" s="131" t="s">
        <v>7</v>
      </c>
      <c r="P5" s="131"/>
      <c r="Q5" s="131"/>
      <c r="R5" s="131" t="s">
        <v>20</v>
      </c>
      <c r="S5" s="131" t="s">
        <v>40</v>
      </c>
      <c r="T5" s="133">
        <v>1</v>
      </c>
      <c r="U5" s="131" t="s">
        <v>20</v>
      </c>
      <c r="V5" s="131" t="s">
        <v>20</v>
      </c>
      <c r="W5" s="131" t="s">
        <v>39</v>
      </c>
      <c r="X5" s="133">
        <v>2</v>
      </c>
      <c r="Y5" s="131" t="s">
        <v>20</v>
      </c>
      <c r="Z5" s="131" t="s">
        <v>20</v>
      </c>
      <c r="AA5" s="131" t="s">
        <v>38</v>
      </c>
      <c r="AB5" s="131" t="s">
        <v>7</v>
      </c>
      <c r="AC5" s="131"/>
      <c r="AD5" s="131" t="s">
        <v>7</v>
      </c>
      <c r="AE5" s="131"/>
      <c r="AF5" s="131" t="s">
        <v>9</v>
      </c>
      <c r="AG5" s="131" t="s">
        <v>35</v>
      </c>
      <c r="AH5" s="131" t="s">
        <v>34</v>
      </c>
      <c r="AI5" s="131" t="s">
        <v>9</v>
      </c>
      <c r="AJ5" s="131" t="s">
        <v>2757</v>
      </c>
      <c r="AK5" s="133">
        <v>0</v>
      </c>
      <c r="AL5" s="131">
        <v>0</v>
      </c>
      <c r="AM5" s="133">
        <v>2</v>
      </c>
      <c r="AN5" s="131">
        <v>25</v>
      </c>
      <c r="AO5" s="133">
        <v>0</v>
      </c>
      <c r="AP5" s="131">
        <v>5</v>
      </c>
      <c r="AQ5" s="131">
        <v>450</v>
      </c>
      <c r="AR5" s="133">
        <v>2</v>
      </c>
      <c r="AS5" s="133">
        <v>3</v>
      </c>
      <c r="AT5" s="133">
        <v>2</v>
      </c>
      <c r="AU5" s="133">
        <v>2</v>
      </c>
      <c r="AV5" s="133">
        <v>3</v>
      </c>
      <c r="AW5" s="133">
        <v>1</v>
      </c>
      <c r="AX5" s="133">
        <v>2</v>
      </c>
      <c r="AY5" s="133">
        <v>3</v>
      </c>
      <c r="AZ5" s="133">
        <v>1</v>
      </c>
      <c r="BA5" s="133">
        <v>3</v>
      </c>
      <c r="BB5" s="133">
        <v>2</v>
      </c>
      <c r="BC5" s="133">
        <v>2</v>
      </c>
      <c r="BD5" s="133">
        <v>1</v>
      </c>
      <c r="BE5" s="133">
        <v>2</v>
      </c>
      <c r="BF5" s="133">
        <v>3</v>
      </c>
      <c r="BG5" s="133">
        <v>3</v>
      </c>
      <c r="BH5" s="133">
        <v>2</v>
      </c>
      <c r="BI5" s="133">
        <v>1</v>
      </c>
      <c r="BJ5" s="133">
        <v>3</v>
      </c>
      <c r="BK5" s="133">
        <v>3</v>
      </c>
      <c r="BL5" s="133">
        <v>1</v>
      </c>
      <c r="BM5" s="133">
        <v>1</v>
      </c>
      <c r="BN5" s="133">
        <v>0</v>
      </c>
      <c r="BO5" s="133">
        <v>1</v>
      </c>
      <c r="BP5" s="133">
        <v>2</v>
      </c>
      <c r="BQ5" s="133">
        <v>0</v>
      </c>
      <c r="BR5" s="133">
        <v>1</v>
      </c>
      <c r="BS5" s="133">
        <v>1</v>
      </c>
      <c r="BT5" s="133">
        <v>2</v>
      </c>
      <c r="BU5" s="133">
        <v>0</v>
      </c>
      <c r="BV5" s="133">
        <v>0</v>
      </c>
      <c r="BW5" s="133">
        <v>0</v>
      </c>
      <c r="BX5" s="133">
        <v>2</v>
      </c>
      <c r="BY5" s="133">
        <v>0</v>
      </c>
      <c r="BZ5" s="133">
        <v>2</v>
      </c>
      <c r="CA5" s="133">
        <v>0</v>
      </c>
      <c r="CB5" s="133">
        <v>1</v>
      </c>
      <c r="CC5" s="133">
        <v>1</v>
      </c>
      <c r="CD5" s="133">
        <v>1</v>
      </c>
      <c r="CE5" s="133">
        <v>1</v>
      </c>
      <c r="CF5" s="133">
        <v>0</v>
      </c>
      <c r="CG5" s="133">
        <v>1</v>
      </c>
      <c r="CH5" s="133">
        <v>0</v>
      </c>
      <c r="CI5" s="133">
        <v>2</v>
      </c>
      <c r="CJ5" s="133">
        <v>0</v>
      </c>
      <c r="CK5" s="133">
        <v>0</v>
      </c>
      <c r="CL5" s="133">
        <v>1</v>
      </c>
      <c r="CM5" s="133">
        <v>0</v>
      </c>
      <c r="CN5" s="133">
        <v>0</v>
      </c>
      <c r="CO5" s="133">
        <v>0</v>
      </c>
      <c r="CP5" s="133">
        <v>0</v>
      </c>
      <c r="CQ5" s="133">
        <v>2</v>
      </c>
      <c r="CR5" s="133">
        <v>1</v>
      </c>
      <c r="CS5" s="133">
        <v>3</v>
      </c>
      <c r="CT5" s="133">
        <v>2</v>
      </c>
      <c r="CU5" s="133">
        <v>2</v>
      </c>
      <c r="CV5" s="133">
        <v>0</v>
      </c>
      <c r="CW5" s="133">
        <v>2</v>
      </c>
      <c r="CX5" s="133">
        <v>1</v>
      </c>
      <c r="CY5" s="133">
        <v>1</v>
      </c>
      <c r="CZ5" s="133">
        <v>1</v>
      </c>
      <c r="DA5" s="133">
        <v>1</v>
      </c>
      <c r="DB5" s="133">
        <v>3</v>
      </c>
      <c r="DC5" s="133">
        <v>1</v>
      </c>
      <c r="DD5" s="133">
        <v>1</v>
      </c>
      <c r="DE5" s="133">
        <v>2</v>
      </c>
      <c r="DF5" s="133">
        <v>2</v>
      </c>
      <c r="DG5" s="133">
        <v>1</v>
      </c>
      <c r="DH5" s="133">
        <v>2</v>
      </c>
      <c r="DI5" s="133">
        <v>2</v>
      </c>
      <c r="DJ5" s="133">
        <v>1</v>
      </c>
      <c r="DK5" s="133">
        <v>1</v>
      </c>
      <c r="DL5" s="133">
        <v>1</v>
      </c>
      <c r="DM5" s="133">
        <v>1</v>
      </c>
      <c r="DN5" s="133">
        <v>2</v>
      </c>
      <c r="DO5" s="133">
        <v>2</v>
      </c>
      <c r="DP5" s="133">
        <v>2</v>
      </c>
      <c r="DQ5" s="133">
        <v>23.3</v>
      </c>
      <c r="DR5" s="131" t="s">
        <v>98</v>
      </c>
      <c r="DS5" s="133">
        <v>7</v>
      </c>
      <c r="DT5" s="133">
        <v>7.5</v>
      </c>
      <c r="DU5" s="131" t="s">
        <v>26</v>
      </c>
      <c r="DV5" s="131" t="s">
        <v>26</v>
      </c>
      <c r="DW5" s="131" t="s">
        <v>26</v>
      </c>
      <c r="DX5" s="131" t="s">
        <v>26</v>
      </c>
      <c r="DY5" s="131" t="s">
        <v>26</v>
      </c>
      <c r="DZ5" s="131" t="s">
        <v>26</v>
      </c>
      <c r="EA5" s="131" t="s">
        <v>26</v>
      </c>
      <c r="EB5" s="131" t="s">
        <v>26</v>
      </c>
      <c r="EC5" s="131" t="s">
        <v>26</v>
      </c>
      <c r="ED5" s="131" t="s">
        <v>102</v>
      </c>
      <c r="EE5" s="131" t="s">
        <v>26</v>
      </c>
      <c r="EF5" s="131" t="s">
        <v>25</v>
      </c>
      <c r="EG5" s="131" t="s">
        <v>24</v>
      </c>
      <c r="EH5" s="131" t="s">
        <v>23</v>
      </c>
      <c r="EI5" s="133">
        <v>45</v>
      </c>
      <c r="EJ5" s="131" t="s">
        <v>9</v>
      </c>
      <c r="EK5" s="131" t="s">
        <v>7</v>
      </c>
      <c r="EL5" s="131"/>
      <c r="EM5" s="131" t="s">
        <v>96</v>
      </c>
      <c r="EN5" s="131" t="s">
        <v>96</v>
      </c>
      <c r="EO5" s="133">
        <v>4</v>
      </c>
      <c r="EP5" s="133">
        <v>3</v>
      </c>
      <c r="EQ5" s="133">
        <v>4</v>
      </c>
      <c r="ER5" s="133">
        <v>1</v>
      </c>
      <c r="ES5" s="131" t="s">
        <v>1346</v>
      </c>
      <c r="ET5" s="131" t="s">
        <v>19</v>
      </c>
      <c r="EU5" s="131" t="s">
        <v>16</v>
      </c>
      <c r="EV5" s="131" t="s">
        <v>18</v>
      </c>
      <c r="EW5" s="131" t="s">
        <v>20</v>
      </c>
      <c r="EX5" s="133">
        <v>2</v>
      </c>
      <c r="EY5" s="133">
        <v>2</v>
      </c>
      <c r="EZ5" s="133">
        <v>1</v>
      </c>
      <c r="FA5" s="133">
        <v>4</v>
      </c>
      <c r="FB5" s="131" t="s">
        <v>2758</v>
      </c>
      <c r="FC5" s="131" t="s">
        <v>14</v>
      </c>
      <c r="FD5" s="131" t="s">
        <v>7</v>
      </c>
      <c r="FE5" s="131" t="s">
        <v>58</v>
      </c>
      <c r="FF5" s="131" t="s">
        <v>58</v>
      </c>
      <c r="FG5" s="131" t="s">
        <v>7</v>
      </c>
      <c r="FH5" s="131" t="s">
        <v>9</v>
      </c>
      <c r="FI5" s="131" t="s">
        <v>9</v>
      </c>
      <c r="FJ5" s="131" t="s">
        <v>12</v>
      </c>
      <c r="FK5" s="131" t="s">
        <v>57</v>
      </c>
      <c r="FL5" s="131" t="s">
        <v>9</v>
      </c>
      <c r="FM5" s="131" t="s">
        <v>9</v>
      </c>
      <c r="FN5" s="133">
        <v>2.5</v>
      </c>
      <c r="FO5" s="131" t="s">
        <v>842</v>
      </c>
      <c r="FP5" s="131" t="s">
        <v>9</v>
      </c>
      <c r="FQ5" s="131" t="s">
        <v>7</v>
      </c>
      <c r="FR5" s="131" t="s">
        <v>9</v>
      </c>
      <c r="FS5" s="131" t="s">
        <v>829</v>
      </c>
      <c r="FT5" s="131" t="s">
        <v>7</v>
      </c>
      <c r="FU5" s="131" t="s">
        <v>7</v>
      </c>
      <c r="FV5" s="131"/>
      <c r="FW5" s="131"/>
      <c r="FX5" s="131" t="s">
        <v>7</v>
      </c>
      <c r="FY5" s="131" t="s">
        <v>249</v>
      </c>
      <c r="FZ5" s="131"/>
      <c r="GA5" s="133">
        <v>9</v>
      </c>
      <c r="GB5" s="131"/>
      <c r="GC5" s="131"/>
      <c r="GD5" s="131"/>
      <c r="GE5" s="131"/>
      <c r="GF5" s="131"/>
      <c r="GG5" s="131"/>
      <c r="GH5" s="131" t="s">
        <v>5</v>
      </c>
      <c r="GI5" s="131"/>
      <c r="GJ5" s="131"/>
      <c r="GK5" s="131"/>
      <c r="GL5" s="131"/>
      <c r="GM5" s="131"/>
      <c r="GN5" s="131"/>
      <c r="GO5" s="131"/>
      <c r="GP5" s="131"/>
      <c r="GQ5" s="131"/>
      <c r="GR5" s="131"/>
      <c r="GS5" s="131"/>
      <c r="GT5" s="131"/>
      <c r="GU5" s="131"/>
      <c r="GV5" s="131"/>
      <c r="GW5" s="131"/>
      <c r="GX5" s="131" t="s">
        <v>54</v>
      </c>
      <c r="GY5" s="131"/>
      <c r="GZ5" s="131"/>
      <c r="HA5" s="131"/>
      <c r="HB5" s="131" t="s">
        <v>141</v>
      </c>
      <c r="HC5" s="131" t="s">
        <v>1</v>
      </c>
      <c r="HD5" s="131" t="s">
        <v>1</v>
      </c>
      <c r="HE5" s="131"/>
      <c r="HF5" s="131" t="s">
        <v>1</v>
      </c>
      <c r="HG5" s="131"/>
      <c r="HH5" s="131"/>
      <c r="HI5" s="131"/>
      <c r="HJ5" s="131"/>
      <c r="HK5" s="131"/>
      <c r="HL5" s="131"/>
      <c r="HM5" s="131"/>
      <c r="HN5">
        <f t="shared" si="0"/>
        <v>28</v>
      </c>
      <c r="HO5">
        <f t="shared" si="1"/>
        <v>6</v>
      </c>
      <c r="HP5">
        <f t="shared" si="2"/>
        <v>12</v>
      </c>
      <c r="HQ5" s="1">
        <f t="shared" si="3"/>
        <v>4</v>
      </c>
      <c r="HR5" s="1">
        <f t="shared" si="4"/>
        <v>5</v>
      </c>
      <c r="HS5" s="1">
        <f t="shared" si="5"/>
        <v>3</v>
      </c>
      <c r="HT5" s="1">
        <f t="shared" si="6"/>
        <v>1</v>
      </c>
      <c r="HU5" s="1">
        <f t="shared" si="7"/>
        <v>38</v>
      </c>
      <c r="HV5" s="1">
        <f t="shared" si="8"/>
        <v>200</v>
      </c>
      <c r="HW5" s="1">
        <v>0</v>
      </c>
      <c r="HX5">
        <v>0</v>
      </c>
      <c r="HY5">
        <v>0</v>
      </c>
      <c r="HZ5">
        <v>0</v>
      </c>
      <c r="IA5">
        <v>0</v>
      </c>
      <c r="IB5">
        <v>0</v>
      </c>
      <c r="IC5">
        <v>1</v>
      </c>
      <c r="ID5">
        <v>1</v>
      </c>
    </row>
    <row r="6" spans="1:238" ht="15" thickBot="1" x14ac:dyDescent="0.4">
      <c r="A6" s="132">
        <v>44329.630844907406</v>
      </c>
      <c r="B6" s="131" t="s">
        <v>2548</v>
      </c>
      <c r="C6" s="2"/>
      <c r="D6" s="131"/>
      <c r="E6" s="131" t="s">
        <v>1885</v>
      </c>
      <c r="F6" s="131" t="s">
        <v>1824</v>
      </c>
      <c r="G6" s="131" t="s">
        <v>1885</v>
      </c>
      <c r="H6" s="131" t="s">
        <v>1824</v>
      </c>
      <c r="I6" s="131" t="s">
        <v>9</v>
      </c>
      <c r="J6" s="131" t="s">
        <v>9</v>
      </c>
      <c r="K6" s="131" t="s">
        <v>7</v>
      </c>
      <c r="L6" s="131"/>
      <c r="M6" s="131" t="s">
        <v>7</v>
      </c>
      <c r="N6" s="131"/>
      <c r="O6" s="131" t="s">
        <v>7</v>
      </c>
      <c r="P6" s="131"/>
      <c r="Q6" s="131"/>
      <c r="R6" s="131" t="s">
        <v>20</v>
      </c>
      <c r="S6" s="131" t="s">
        <v>40</v>
      </c>
      <c r="T6" s="131" t="s">
        <v>20</v>
      </c>
      <c r="U6" s="131" t="s">
        <v>20</v>
      </c>
      <c r="V6" s="131" t="s">
        <v>20</v>
      </c>
      <c r="W6" s="131" t="s">
        <v>39</v>
      </c>
      <c r="X6" s="131" t="s">
        <v>20</v>
      </c>
      <c r="Y6" s="131" t="s">
        <v>20</v>
      </c>
      <c r="Z6" s="131" t="s">
        <v>20</v>
      </c>
      <c r="AA6" s="131" t="s">
        <v>38</v>
      </c>
      <c r="AB6" s="131" t="s">
        <v>7</v>
      </c>
      <c r="AC6" s="131"/>
      <c r="AD6" s="131" t="s">
        <v>7</v>
      </c>
      <c r="AE6" s="131"/>
      <c r="AF6" s="131" t="s">
        <v>9</v>
      </c>
      <c r="AG6" s="131" t="s">
        <v>112</v>
      </c>
      <c r="AH6" s="131" t="s">
        <v>537</v>
      </c>
      <c r="AI6" s="131" t="s">
        <v>9</v>
      </c>
      <c r="AJ6" s="131" t="s">
        <v>2711</v>
      </c>
      <c r="AK6" s="133">
        <v>0</v>
      </c>
      <c r="AL6" s="133">
        <v>0</v>
      </c>
      <c r="AM6" s="133">
        <v>0</v>
      </c>
      <c r="AN6" s="133">
        <v>0</v>
      </c>
      <c r="AO6" s="133">
        <v>0</v>
      </c>
      <c r="AP6" s="133">
        <v>0</v>
      </c>
      <c r="AQ6" s="131">
        <v>240</v>
      </c>
      <c r="AR6" s="133">
        <v>3</v>
      </c>
      <c r="AS6" s="133">
        <v>3</v>
      </c>
      <c r="AT6" s="133">
        <v>4</v>
      </c>
      <c r="AU6" s="133">
        <v>2</v>
      </c>
      <c r="AV6" s="133">
        <v>2</v>
      </c>
      <c r="AW6" s="133">
        <v>3</v>
      </c>
      <c r="AX6" s="133">
        <v>3</v>
      </c>
      <c r="AY6" s="133">
        <v>2</v>
      </c>
      <c r="AZ6" s="133">
        <v>3</v>
      </c>
      <c r="BA6" s="133">
        <v>2</v>
      </c>
      <c r="BB6" s="133">
        <v>2</v>
      </c>
      <c r="BC6" s="133">
        <v>3</v>
      </c>
      <c r="BD6" s="133">
        <v>2</v>
      </c>
      <c r="BE6" s="133">
        <v>2</v>
      </c>
      <c r="BF6" s="133">
        <v>2</v>
      </c>
      <c r="BG6" s="133">
        <v>2</v>
      </c>
      <c r="BH6" s="133">
        <v>3</v>
      </c>
      <c r="BI6" s="133">
        <v>2</v>
      </c>
      <c r="BJ6" s="133">
        <v>2</v>
      </c>
      <c r="BK6" s="133">
        <v>2</v>
      </c>
      <c r="BL6" s="133">
        <v>2</v>
      </c>
      <c r="BM6" s="133">
        <v>2</v>
      </c>
      <c r="BN6" s="133">
        <v>4</v>
      </c>
      <c r="BO6" s="133">
        <v>4</v>
      </c>
      <c r="BP6" s="133">
        <v>2</v>
      </c>
      <c r="BQ6" s="133">
        <v>2</v>
      </c>
      <c r="BR6" s="133">
        <v>2</v>
      </c>
      <c r="BS6" s="133">
        <v>3</v>
      </c>
      <c r="BT6" s="133">
        <v>2</v>
      </c>
      <c r="BU6" s="133">
        <v>2</v>
      </c>
      <c r="BV6" s="133">
        <v>2</v>
      </c>
      <c r="BW6" s="133">
        <v>3</v>
      </c>
      <c r="BX6" s="133">
        <v>2</v>
      </c>
      <c r="BY6" s="133">
        <v>4</v>
      </c>
      <c r="BZ6" s="133">
        <v>4</v>
      </c>
      <c r="CA6" s="133">
        <v>4</v>
      </c>
      <c r="CB6" s="133">
        <v>4</v>
      </c>
      <c r="CC6" s="133">
        <v>4</v>
      </c>
      <c r="CD6" s="133">
        <v>2</v>
      </c>
      <c r="CE6" s="133">
        <v>3</v>
      </c>
      <c r="CF6" s="133">
        <v>4</v>
      </c>
      <c r="CG6" s="133">
        <v>3</v>
      </c>
      <c r="CH6" s="133">
        <v>3</v>
      </c>
      <c r="CI6" s="133">
        <v>2</v>
      </c>
      <c r="CJ6" s="133">
        <v>2</v>
      </c>
      <c r="CK6" s="133">
        <v>4</v>
      </c>
      <c r="CL6" s="133">
        <v>2</v>
      </c>
      <c r="CM6" s="133">
        <v>3</v>
      </c>
      <c r="CN6" s="133">
        <v>3</v>
      </c>
      <c r="CO6" s="133">
        <v>2</v>
      </c>
      <c r="CP6" s="133">
        <v>2</v>
      </c>
      <c r="CQ6" s="133">
        <v>2</v>
      </c>
      <c r="CR6" s="133">
        <v>2</v>
      </c>
      <c r="CS6" s="133">
        <v>2</v>
      </c>
      <c r="CT6" s="133">
        <v>2</v>
      </c>
      <c r="CU6" s="133">
        <v>4</v>
      </c>
      <c r="CV6" s="133">
        <v>2</v>
      </c>
      <c r="CW6" s="133">
        <v>2</v>
      </c>
      <c r="CX6" s="133">
        <v>3</v>
      </c>
      <c r="CY6" s="133">
        <v>2</v>
      </c>
      <c r="CZ6" s="133">
        <v>2</v>
      </c>
      <c r="DA6" s="133">
        <v>4</v>
      </c>
      <c r="DB6" s="133">
        <v>2</v>
      </c>
      <c r="DC6" s="133">
        <v>2</v>
      </c>
      <c r="DD6" s="133">
        <v>2</v>
      </c>
      <c r="DE6" s="133">
        <v>3</v>
      </c>
      <c r="DF6" s="133">
        <v>3</v>
      </c>
      <c r="DG6" s="133">
        <v>2</v>
      </c>
      <c r="DH6" s="133">
        <v>2</v>
      </c>
      <c r="DI6" s="133">
        <v>3</v>
      </c>
      <c r="DJ6" s="133">
        <v>2</v>
      </c>
      <c r="DK6" s="133">
        <v>2</v>
      </c>
      <c r="DL6" s="133">
        <v>2</v>
      </c>
      <c r="DM6" s="133">
        <v>2</v>
      </c>
      <c r="DN6" s="133">
        <v>3</v>
      </c>
      <c r="DO6" s="133">
        <v>2</v>
      </c>
      <c r="DP6" s="133">
        <v>2</v>
      </c>
      <c r="DQ6" s="134">
        <v>0.4375</v>
      </c>
      <c r="DR6" s="131" t="s">
        <v>204</v>
      </c>
      <c r="DS6" s="134">
        <v>0.3125</v>
      </c>
      <c r="DT6" s="133">
        <v>8</v>
      </c>
      <c r="DU6" s="131" t="s">
        <v>103</v>
      </c>
      <c r="DV6" s="131" t="s">
        <v>69</v>
      </c>
      <c r="DW6" s="131" t="s">
        <v>69</v>
      </c>
      <c r="DX6" s="131" t="s">
        <v>26</v>
      </c>
      <c r="DY6" s="131" t="s">
        <v>26</v>
      </c>
      <c r="DZ6" s="131" t="s">
        <v>26</v>
      </c>
      <c r="EA6" s="131" t="s">
        <v>26</v>
      </c>
      <c r="EB6" s="131" t="s">
        <v>103</v>
      </c>
      <c r="EC6" s="131" t="s">
        <v>103</v>
      </c>
      <c r="ED6" s="131" t="s">
        <v>2712</v>
      </c>
      <c r="EE6" s="131" t="s">
        <v>26</v>
      </c>
      <c r="EF6" s="131" t="s">
        <v>26</v>
      </c>
      <c r="EG6" s="131" t="s">
        <v>24</v>
      </c>
      <c r="EH6" s="131" t="s">
        <v>100</v>
      </c>
      <c r="EI6" s="133">
        <v>240</v>
      </c>
      <c r="EJ6" s="131" t="s">
        <v>7</v>
      </c>
      <c r="EK6" s="131" t="s">
        <v>7</v>
      </c>
      <c r="EL6" s="131"/>
      <c r="EM6" s="131" t="s">
        <v>96</v>
      </c>
      <c r="EN6" s="131" t="s">
        <v>96</v>
      </c>
      <c r="EO6" s="133">
        <v>5</v>
      </c>
      <c r="EP6" s="133">
        <v>5</v>
      </c>
      <c r="EQ6" s="133">
        <v>5</v>
      </c>
      <c r="ER6" s="133">
        <v>2</v>
      </c>
      <c r="ES6" s="131" t="s">
        <v>19</v>
      </c>
      <c r="ET6" s="131" t="s">
        <v>1346</v>
      </c>
      <c r="EU6" s="131" t="s">
        <v>18</v>
      </c>
      <c r="EV6" s="131" t="s">
        <v>16</v>
      </c>
      <c r="EW6" s="131" t="s">
        <v>20</v>
      </c>
      <c r="EX6" s="133">
        <v>2</v>
      </c>
      <c r="EY6" s="133">
        <v>3</v>
      </c>
      <c r="EZ6" s="133">
        <v>3</v>
      </c>
      <c r="FA6" s="133">
        <v>5</v>
      </c>
      <c r="FB6" s="131"/>
      <c r="FC6" s="131" t="s">
        <v>14</v>
      </c>
      <c r="FD6" s="131" t="s">
        <v>9</v>
      </c>
      <c r="FE6" s="131" t="s">
        <v>94</v>
      </c>
      <c r="FF6" s="131" t="s">
        <v>58</v>
      </c>
      <c r="FG6" s="131" t="s">
        <v>7</v>
      </c>
      <c r="FH6" s="131" t="s">
        <v>7</v>
      </c>
      <c r="FI6" s="131" t="s">
        <v>7</v>
      </c>
      <c r="FJ6" s="131" t="s">
        <v>12</v>
      </c>
      <c r="FK6" s="131" t="s">
        <v>57</v>
      </c>
      <c r="FL6" s="131" t="s">
        <v>9</v>
      </c>
      <c r="FM6" s="131" t="s">
        <v>7</v>
      </c>
      <c r="FN6" s="131"/>
      <c r="FO6" s="131" t="s">
        <v>876</v>
      </c>
      <c r="FP6" s="131" t="s">
        <v>9</v>
      </c>
      <c r="FQ6" s="131" t="s">
        <v>9</v>
      </c>
      <c r="FR6" s="131" t="s">
        <v>9</v>
      </c>
      <c r="FS6" s="131" t="s">
        <v>8</v>
      </c>
      <c r="FT6" s="131" t="s">
        <v>7</v>
      </c>
      <c r="FU6" s="131" t="s">
        <v>7</v>
      </c>
      <c r="FV6" s="131"/>
      <c r="FW6" s="131"/>
      <c r="FX6" s="131" t="s">
        <v>7</v>
      </c>
      <c r="FY6" s="131" t="s">
        <v>185</v>
      </c>
      <c r="FZ6" s="131"/>
      <c r="GA6" s="131"/>
      <c r="GB6" s="131"/>
      <c r="GC6" s="131"/>
      <c r="GD6" s="131"/>
      <c r="GE6" s="131"/>
      <c r="GF6" s="133">
        <v>8</v>
      </c>
      <c r="GG6" s="131"/>
      <c r="GH6" s="131" t="s">
        <v>5</v>
      </c>
      <c r="GI6" s="131"/>
      <c r="GJ6" s="131"/>
      <c r="GK6" s="131"/>
      <c r="GL6" s="131"/>
      <c r="GM6" s="131"/>
      <c r="GN6" s="131"/>
      <c r="GO6" s="131"/>
      <c r="GP6" s="131"/>
      <c r="GQ6" s="131"/>
      <c r="GR6" s="131"/>
      <c r="GS6" s="131"/>
      <c r="GT6" s="131"/>
      <c r="GU6" s="131"/>
      <c r="GV6" s="131"/>
      <c r="GW6" s="131"/>
      <c r="GX6" s="131" t="s">
        <v>54</v>
      </c>
      <c r="GY6" s="131"/>
      <c r="GZ6" s="131"/>
      <c r="HA6" s="131"/>
      <c r="HB6" s="131" t="s">
        <v>141</v>
      </c>
      <c r="HC6" s="131" t="s">
        <v>1</v>
      </c>
      <c r="HD6" s="131" t="s">
        <v>1</v>
      </c>
      <c r="HE6" s="131"/>
      <c r="HF6" s="131" t="s">
        <v>1</v>
      </c>
      <c r="HG6" s="131"/>
      <c r="HH6" s="131"/>
      <c r="HI6" s="131"/>
      <c r="HJ6" s="131"/>
      <c r="HK6" s="131"/>
      <c r="HL6" s="131"/>
      <c r="HM6" s="131"/>
      <c r="HN6">
        <f t="shared" si="0"/>
        <v>45</v>
      </c>
      <c r="HO6">
        <f t="shared" si="1"/>
        <v>14</v>
      </c>
      <c r="HP6">
        <f t="shared" si="2"/>
        <v>12</v>
      </c>
      <c r="HQ6" s="1">
        <f t="shared" si="3"/>
        <v>25</v>
      </c>
      <c r="HR6" s="1">
        <f t="shared" si="4"/>
        <v>17</v>
      </c>
      <c r="HS6" s="1">
        <f t="shared" si="5"/>
        <v>16</v>
      </c>
      <c r="HT6" s="1">
        <f t="shared" si="6"/>
        <v>17</v>
      </c>
      <c r="HU6" s="1">
        <f t="shared" si="7"/>
        <v>55</v>
      </c>
      <c r="HV6" s="1">
        <f t="shared" si="8"/>
        <v>0</v>
      </c>
      <c r="HW6" s="1">
        <v>1</v>
      </c>
      <c r="HX6">
        <v>2</v>
      </c>
      <c r="HY6">
        <v>0</v>
      </c>
      <c r="HZ6">
        <v>0</v>
      </c>
      <c r="IA6">
        <v>1</v>
      </c>
      <c r="IB6">
        <v>0</v>
      </c>
      <c r="IC6">
        <v>1</v>
      </c>
      <c r="ID6">
        <v>5</v>
      </c>
    </row>
    <row r="7" spans="1:238" ht="15" thickBot="1" x14ac:dyDescent="0.4">
      <c r="A7" s="132">
        <v>44330.334189814814</v>
      </c>
      <c r="B7" s="131" t="s">
        <v>2552</v>
      </c>
      <c r="C7" s="2"/>
      <c r="D7" s="131"/>
      <c r="E7" s="131" t="s">
        <v>1831</v>
      </c>
      <c r="F7" s="131" t="s">
        <v>1826</v>
      </c>
      <c r="G7" s="131" t="s">
        <v>1831</v>
      </c>
      <c r="H7" s="131" t="s">
        <v>1826</v>
      </c>
      <c r="I7" s="131" t="s">
        <v>9</v>
      </c>
      <c r="J7" s="131" t="s">
        <v>9</v>
      </c>
      <c r="K7" s="131" t="s">
        <v>7</v>
      </c>
      <c r="L7" s="131"/>
      <c r="M7" s="131" t="s">
        <v>7</v>
      </c>
      <c r="N7" s="131" t="s">
        <v>351</v>
      </c>
      <c r="O7" s="131" t="s">
        <v>7</v>
      </c>
      <c r="P7" s="131"/>
      <c r="Q7" s="131"/>
      <c r="R7" s="131" t="s">
        <v>20</v>
      </c>
      <c r="S7" s="131" t="s">
        <v>40</v>
      </c>
      <c r="T7" s="131" t="s">
        <v>20</v>
      </c>
      <c r="U7" s="131" t="s">
        <v>20</v>
      </c>
      <c r="V7" s="131" t="s">
        <v>494</v>
      </c>
      <c r="W7" s="131" t="s">
        <v>39</v>
      </c>
      <c r="X7" s="131" t="s">
        <v>20</v>
      </c>
      <c r="Y7" s="131" t="s">
        <v>79</v>
      </c>
      <c r="Z7" s="133">
        <v>2</v>
      </c>
      <c r="AA7" s="131" t="s">
        <v>38</v>
      </c>
      <c r="AB7" s="131" t="s">
        <v>7</v>
      </c>
      <c r="AC7" s="131"/>
      <c r="AD7" s="131" t="s">
        <v>7</v>
      </c>
      <c r="AE7" s="131"/>
      <c r="AF7" s="131" t="s">
        <v>9</v>
      </c>
      <c r="AG7" s="131" t="s">
        <v>172</v>
      </c>
      <c r="AH7" s="131" t="s">
        <v>34</v>
      </c>
      <c r="AI7" s="131" t="s">
        <v>7</v>
      </c>
      <c r="AJ7" s="131"/>
      <c r="AK7" s="133">
        <v>7</v>
      </c>
      <c r="AL7" s="131">
        <v>60</v>
      </c>
      <c r="AM7" s="133">
        <v>7</v>
      </c>
      <c r="AN7" s="131">
        <v>30</v>
      </c>
      <c r="AO7" s="133">
        <v>7</v>
      </c>
      <c r="AP7" s="131">
        <v>30</v>
      </c>
      <c r="AQ7" s="131">
        <v>300</v>
      </c>
      <c r="AR7" s="133">
        <v>4</v>
      </c>
      <c r="AS7" s="133">
        <v>4</v>
      </c>
      <c r="AT7" s="133">
        <v>1</v>
      </c>
      <c r="AU7" s="133">
        <v>1</v>
      </c>
      <c r="AV7" s="133">
        <v>4</v>
      </c>
      <c r="AW7" s="133">
        <v>1</v>
      </c>
      <c r="AX7" s="133">
        <v>1</v>
      </c>
      <c r="AY7" s="133">
        <v>4</v>
      </c>
      <c r="AZ7" s="133">
        <v>1</v>
      </c>
      <c r="BA7" s="133">
        <v>4</v>
      </c>
      <c r="BB7" s="133">
        <v>4</v>
      </c>
      <c r="BC7" s="133">
        <v>1</v>
      </c>
      <c r="BD7" s="133">
        <v>1</v>
      </c>
      <c r="BE7" s="133">
        <v>1</v>
      </c>
      <c r="BF7" s="133">
        <v>4</v>
      </c>
      <c r="BG7" s="133">
        <v>4</v>
      </c>
      <c r="BH7" s="133">
        <v>1</v>
      </c>
      <c r="BI7" s="133">
        <v>1</v>
      </c>
      <c r="BJ7" s="133">
        <v>4</v>
      </c>
      <c r="BK7" s="133">
        <v>4</v>
      </c>
      <c r="BL7" s="133">
        <v>0</v>
      </c>
      <c r="BM7" s="133">
        <v>0</v>
      </c>
      <c r="BN7" s="133">
        <v>0</v>
      </c>
      <c r="BO7" s="133">
        <v>0</v>
      </c>
      <c r="BP7" s="133">
        <v>4</v>
      </c>
      <c r="BQ7" s="133">
        <v>0</v>
      </c>
      <c r="BR7" s="133">
        <v>0</v>
      </c>
      <c r="BS7" s="133">
        <v>0</v>
      </c>
      <c r="BT7" s="133">
        <v>4</v>
      </c>
      <c r="BU7" s="133">
        <v>0</v>
      </c>
      <c r="BV7" s="133">
        <v>0</v>
      </c>
      <c r="BW7" s="133">
        <v>0</v>
      </c>
      <c r="BX7" s="133">
        <v>4</v>
      </c>
      <c r="BY7" s="133">
        <v>0</v>
      </c>
      <c r="BZ7" s="133">
        <v>0</v>
      </c>
      <c r="CA7" s="133">
        <v>0</v>
      </c>
      <c r="CB7" s="133">
        <v>0</v>
      </c>
      <c r="CC7" s="133">
        <v>0</v>
      </c>
      <c r="CD7" s="133">
        <v>0</v>
      </c>
      <c r="CE7" s="133">
        <v>0</v>
      </c>
      <c r="CF7" s="133">
        <v>0</v>
      </c>
      <c r="CG7" s="133">
        <v>0</v>
      </c>
      <c r="CH7" s="133">
        <v>0</v>
      </c>
      <c r="CI7" s="133">
        <v>4</v>
      </c>
      <c r="CJ7" s="133">
        <v>0</v>
      </c>
      <c r="CK7" s="133">
        <v>0</v>
      </c>
      <c r="CL7" s="133">
        <v>0</v>
      </c>
      <c r="CM7" s="133">
        <v>0</v>
      </c>
      <c r="CN7" s="133">
        <v>0</v>
      </c>
      <c r="CO7" s="133">
        <v>0</v>
      </c>
      <c r="CP7" s="133">
        <v>0</v>
      </c>
      <c r="CQ7" s="133">
        <v>4</v>
      </c>
      <c r="CR7" s="133">
        <v>0</v>
      </c>
      <c r="CS7" s="133">
        <v>0</v>
      </c>
      <c r="CT7" s="133">
        <v>4</v>
      </c>
      <c r="CU7" s="133">
        <v>0</v>
      </c>
      <c r="CV7" s="133">
        <v>0</v>
      </c>
      <c r="CW7" s="133">
        <v>1</v>
      </c>
      <c r="CX7" s="133">
        <v>1</v>
      </c>
      <c r="CY7" s="133">
        <v>1</v>
      </c>
      <c r="CZ7" s="133">
        <v>1</v>
      </c>
      <c r="DA7" s="133">
        <v>1</v>
      </c>
      <c r="DB7" s="133">
        <v>1</v>
      </c>
      <c r="DC7" s="133">
        <v>1</v>
      </c>
      <c r="DD7" s="133">
        <v>1</v>
      </c>
      <c r="DE7" s="133">
        <v>1</v>
      </c>
      <c r="DF7" s="133">
        <v>1</v>
      </c>
      <c r="DG7" s="133">
        <v>1</v>
      </c>
      <c r="DH7" s="133">
        <v>1</v>
      </c>
      <c r="DI7" s="133">
        <v>1</v>
      </c>
      <c r="DJ7" s="133">
        <v>1</v>
      </c>
      <c r="DK7" s="133">
        <v>1</v>
      </c>
      <c r="DL7" s="133">
        <v>1</v>
      </c>
      <c r="DM7" s="133">
        <v>1</v>
      </c>
      <c r="DN7" s="133">
        <v>1</v>
      </c>
      <c r="DO7" s="133">
        <v>1</v>
      </c>
      <c r="DP7" s="133">
        <v>1</v>
      </c>
      <c r="DQ7" s="131" t="s">
        <v>733</v>
      </c>
      <c r="DR7" s="131" t="s">
        <v>732</v>
      </c>
      <c r="DS7" s="131" t="s">
        <v>1893</v>
      </c>
      <c r="DT7" s="133">
        <v>7</v>
      </c>
      <c r="DU7" s="131" t="s">
        <v>26</v>
      </c>
      <c r="DV7" s="131" t="s">
        <v>26</v>
      </c>
      <c r="DW7" s="131" t="s">
        <v>26</v>
      </c>
      <c r="DX7" s="131" t="s">
        <v>26</v>
      </c>
      <c r="DY7" s="131" t="s">
        <v>26</v>
      </c>
      <c r="DZ7" s="131" t="s">
        <v>26</v>
      </c>
      <c r="EA7" s="131" t="s">
        <v>26</v>
      </c>
      <c r="EB7" s="131" t="s">
        <v>26</v>
      </c>
      <c r="EC7" s="131" t="s">
        <v>26</v>
      </c>
      <c r="ED7" s="131" t="s">
        <v>20</v>
      </c>
      <c r="EE7" s="131" t="s">
        <v>26</v>
      </c>
      <c r="EF7" s="131" t="s">
        <v>26</v>
      </c>
      <c r="EG7" s="131" t="s">
        <v>66</v>
      </c>
      <c r="EH7" s="131" t="s">
        <v>23</v>
      </c>
      <c r="EI7" s="133">
        <v>90</v>
      </c>
      <c r="EJ7" s="131" t="s">
        <v>7</v>
      </c>
      <c r="EK7" s="131" t="s">
        <v>7</v>
      </c>
      <c r="EL7" s="131"/>
      <c r="EM7" s="131" t="s">
        <v>21</v>
      </c>
      <c r="EN7" s="131" t="s">
        <v>21</v>
      </c>
      <c r="EO7" s="133">
        <v>3</v>
      </c>
      <c r="EP7" s="133">
        <v>5</v>
      </c>
      <c r="EQ7" s="133">
        <v>4</v>
      </c>
      <c r="ER7" s="133">
        <v>1</v>
      </c>
      <c r="ES7" s="131" t="s">
        <v>19</v>
      </c>
      <c r="ET7" s="131" t="s">
        <v>16</v>
      </c>
      <c r="EU7" s="131" t="s">
        <v>20</v>
      </c>
      <c r="EV7" s="131" t="s">
        <v>20</v>
      </c>
      <c r="EW7" s="131" t="s">
        <v>20</v>
      </c>
      <c r="EX7" s="133">
        <v>2</v>
      </c>
      <c r="EY7" s="133">
        <v>1</v>
      </c>
      <c r="EZ7" s="133">
        <v>2</v>
      </c>
      <c r="FA7" s="133">
        <v>5</v>
      </c>
      <c r="FB7" s="131"/>
      <c r="FC7" s="131" t="s">
        <v>14</v>
      </c>
      <c r="FD7" s="131" t="s">
        <v>7</v>
      </c>
      <c r="FE7" s="131" t="s">
        <v>14</v>
      </c>
      <c r="FF7" s="131" t="s">
        <v>14</v>
      </c>
      <c r="FG7" s="131" t="s">
        <v>13</v>
      </c>
      <c r="FH7" s="131" t="s">
        <v>13</v>
      </c>
      <c r="FI7" s="131" t="s">
        <v>7</v>
      </c>
      <c r="FJ7" s="131" t="s">
        <v>12</v>
      </c>
      <c r="FK7" s="131" t="s">
        <v>11</v>
      </c>
      <c r="FL7" s="131" t="s">
        <v>7</v>
      </c>
      <c r="FM7" s="131" t="s">
        <v>7</v>
      </c>
      <c r="FN7" s="131"/>
      <c r="FO7" s="131" t="s">
        <v>730</v>
      </c>
      <c r="FP7" s="131" t="s">
        <v>7</v>
      </c>
      <c r="FQ7" s="131" t="s">
        <v>7</v>
      </c>
      <c r="FR7" s="131" t="s">
        <v>9</v>
      </c>
      <c r="FS7" s="131" t="s">
        <v>8</v>
      </c>
      <c r="FT7" s="131" t="s">
        <v>7</v>
      </c>
      <c r="FU7" s="131" t="s">
        <v>7</v>
      </c>
      <c r="FV7" s="131"/>
      <c r="FW7" s="131" t="s">
        <v>7</v>
      </c>
      <c r="FX7" s="131" t="s">
        <v>7</v>
      </c>
      <c r="FY7" s="131" t="s">
        <v>55</v>
      </c>
      <c r="FZ7" s="131"/>
      <c r="GA7" s="131"/>
      <c r="GB7" s="131"/>
      <c r="GC7" s="131"/>
      <c r="GD7" s="131"/>
      <c r="GE7" s="131"/>
      <c r="GF7" s="131"/>
      <c r="GG7" s="133">
        <v>10</v>
      </c>
      <c r="GH7" s="131" t="s">
        <v>5</v>
      </c>
      <c r="GI7" s="131"/>
      <c r="GJ7" s="131"/>
      <c r="GK7" s="131"/>
      <c r="GL7" s="131"/>
      <c r="GM7" s="131"/>
      <c r="GN7" s="131"/>
      <c r="GO7" s="131"/>
      <c r="GP7" s="131"/>
      <c r="GQ7" s="131"/>
      <c r="GR7" s="131"/>
      <c r="GS7" s="131"/>
      <c r="GT7" s="131"/>
      <c r="GU7" s="131"/>
      <c r="GV7" s="131"/>
      <c r="GW7" s="131"/>
      <c r="GX7" s="131" t="s">
        <v>54</v>
      </c>
      <c r="GY7" s="131"/>
      <c r="GZ7" s="131" t="s">
        <v>184</v>
      </c>
      <c r="HA7" s="131" t="s">
        <v>183</v>
      </c>
      <c r="HB7" s="131" t="s">
        <v>1</v>
      </c>
      <c r="HC7" s="131"/>
      <c r="HD7" s="131"/>
      <c r="HE7" s="131"/>
      <c r="HF7" s="131" t="s">
        <v>1</v>
      </c>
      <c r="HG7" s="131"/>
      <c r="HH7" s="131"/>
      <c r="HI7" s="131"/>
      <c r="HJ7" s="131"/>
      <c r="HK7" s="131"/>
      <c r="HL7" s="131"/>
      <c r="HM7" s="131"/>
      <c r="HN7">
        <f t="shared" si="0"/>
        <v>19</v>
      </c>
      <c r="HO7">
        <f t="shared" si="1"/>
        <v>0</v>
      </c>
      <c r="HP7">
        <f t="shared" si="2"/>
        <v>24</v>
      </c>
      <c r="HQ7" s="1">
        <f t="shared" si="3"/>
        <v>0</v>
      </c>
      <c r="HR7" s="1">
        <f t="shared" si="4"/>
        <v>0</v>
      </c>
      <c r="HS7" s="1">
        <f t="shared" si="5"/>
        <v>0</v>
      </c>
      <c r="HT7" s="1">
        <f t="shared" si="6"/>
        <v>0</v>
      </c>
      <c r="HU7" s="1">
        <f t="shared" si="7"/>
        <v>20</v>
      </c>
      <c r="HV7" s="1">
        <f t="shared" si="8"/>
        <v>4725</v>
      </c>
      <c r="HW7" s="1">
        <v>0</v>
      </c>
      <c r="HX7">
        <v>0</v>
      </c>
      <c r="HY7">
        <v>1</v>
      </c>
      <c r="HZ7">
        <v>0</v>
      </c>
      <c r="IA7">
        <v>0</v>
      </c>
      <c r="IB7">
        <v>0</v>
      </c>
      <c r="IC7">
        <v>0</v>
      </c>
      <c r="ID7">
        <v>1</v>
      </c>
    </row>
    <row r="8" spans="1:238" ht="15" thickBot="1" x14ac:dyDescent="0.4">
      <c r="A8" s="132">
        <v>44329.937106481484</v>
      </c>
      <c r="B8" s="131" t="s">
        <v>2554</v>
      </c>
      <c r="C8" s="2"/>
      <c r="D8" s="131"/>
      <c r="E8" s="131" t="s">
        <v>1831</v>
      </c>
      <c r="F8" s="131" t="s">
        <v>1824</v>
      </c>
      <c r="G8" s="131" t="s">
        <v>1831</v>
      </c>
      <c r="H8" s="131" t="s">
        <v>1824</v>
      </c>
      <c r="I8" s="131" t="s">
        <v>7</v>
      </c>
      <c r="J8" s="131" t="s">
        <v>9</v>
      </c>
      <c r="K8" s="131" t="s">
        <v>7</v>
      </c>
      <c r="L8" s="131"/>
      <c r="M8" s="131" t="s">
        <v>9</v>
      </c>
      <c r="N8" s="131" t="s">
        <v>351</v>
      </c>
      <c r="O8" s="131" t="s">
        <v>7</v>
      </c>
      <c r="P8" s="131"/>
      <c r="Q8" s="131" t="s">
        <v>20</v>
      </c>
      <c r="R8" s="131" t="s">
        <v>20</v>
      </c>
      <c r="S8" s="131" t="s">
        <v>40</v>
      </c>
      <c r="T8" s="133">
        <v>2</v>
      </c>
      <c r="U8" s="133">
        <v>1</v>
      </c>
      <c r="V8" s="131" t="s">
        <v>20</v>
      </c>
      <c r="W8" s="131" t="s">
        <v>39</v>
      </c>
      <c r="X8" s="133">
        <v>1</v>
      </c>
      <c r="Y8" s="131" t="s">
        <v>20</v>
      </c>
      <c r="Z8" s="131" t="s">
        <v>20</v>
      </c>
      <c r="AA8" s="131" t="s">
        <v>38</v>
      </c>
      <c r="AB8" s="131" t="s">
        <v>7</v>
      </c>
      <c r="AC8" s="131"/>
      <c r="AD8" s="131" t="s">
        <v>7</v>
      </c>
      <c r="AE8" s="131"/>
      <c r="AF8" s="131" t="s">
        <v>9</v>
      </c>
      <c r="AG8" s="131" t="s">
        <v>132</v>
      </c>
      <c r="AH8" s="131" t="s">
        <v>2076</v>
      </c>
      <c r="AI8" s="131" t="s">
        <v>9</v>
      </c>
      <c r="AJ8" s="131" t="s">
        <v>2737</v>
      </c>
      <c r="AK8" s="133">
        <v>0</v>
      </c>
      <c r="AL8" s="133">
        <v>2</v>
      </c>
      <c r="AM8" s="133">
        <v>0</v>
      </c>
      <c r="AN8" s="133">
        <v>60</v>
      </c>
      <c r="AO8" s="133">
        <v>1</v>
      </c>
      <c r="AP8" s="133">
        <v>0</v>
      </c>
      <c r="AQ8" s="133">
        <v>360</v>
      </c>
      <c r="AR8" s="133">
        <v>3</v>
      </c>
      <c r="AS8" s="133">
        <v>3</v>
      </c>
      <c r="AT8" s="133">
        <v>3</v>
      </c>
      <c r="AU8" s="133">
        <v>3</v>
      </c>
      <c r="AV8" s="133">
        <v>3</v>
      </c>
      <c r="AW8" s="133">
        <v>4</v>
      </c>
      <c r="AX8" s="133">
        <v>4</v>
      </c>
      <c r="AY8" s="133">
        <v>4</v>
      </c>
      <c r="AZ8" s="133">
        <v>2</v>
      </c>
      <c r="BA8" s="133">
        <v>3</v>
      </c>
      <c r="BB8" s="133">
        <v>3</v>
      </c>
      <c r="BC8" s="133">
        <v>4</v>
      </c>
      <c r="BD8" s="133">
        <v>2</v>
      </c>
      <c r="BE8" s="133">
        <v>3</v>
      </c>
      <c r="BF8" s="133">
        <v>3</v>
      </c>
      <c r="BG8" s="133">
        <v>3</v>
      </c>
      <c r="BH8" s="133">
        <v>3</v>
      </c>
      <c r="BI8" s="133">
        <v>4</v>
      </c>
      <c r="BJ8" s="133">
        <v>3</v>
      </c>
      <c r="BK8" s="133">
        <v>3</v>
      </c>
      <c r="BL8" s="133">
        <v>1</v>
      </c>
      <c r="BM8" s="133">
        <v>0</v>
      </c>
      <c r="BN8" s="133">
        <v>3</v>
      </c>
      <c r="BO8" s="133">
        <v>3</v>
      </c>
      <c r="BP8" s="133">
        <v>4</v>
      </c>
      <c r="BQ8" s="133">
        <v>4</v>
      </c>
      <c r="BR8" s="133">
        <v>3</v>
      </c>
      <c r="BS8" s="133">
        <v>2</v>
      </c>
      <c r="BT8" s="133">
        <v>0</v>
      </c>
      <c r="BU8" s="133">
        <v>3</v>
      </c>
      <c r="BV8" s="133">
        <v>3</v>
      </c>
      <c r="BW8" s="133">
        <v>2</v>
      </c>
      <c r="BX8" s="133">
        <v>3</v>
      </c>
      <c r="BY8" s="133">
        <v>2</v>
      </c>
      <c r="BZ8" s="133">
        <v>3</v>
      </c>
      <c r="CA8" s="133">
        <v>3</v>
      </c>
      <c r="CB8" s="133">
        <v>3</v>
      </c>
      <c r="CC8" s="133">
        <v>3</v>
      </c>
      <c r="CD8" s="133">
        <v>3</v>
      </c>
      <c r="CE8" s="133">
        <v>4</v>
      </c>
      <c r="CF8" s="133">
        <v>4</v>
      </c>
      <c r="CG8" s="133">
        <v>4</v>
      </c>
      <c r="CH8" s="133">
        <v>3</v>
      </c>
      <c r="CI8" s="133">
        <v>3</v>
      </c>
      <c r="CJ8" s="133">
        <v>2</v>
      </c>
      <c r="CK8" s="133">
        <v>3</v>
      </c>
      <c r="CL8" s="133">
        <v>2</v>
      </c>
      <c r="CM8" s="133">
        <v>3</v>
      </c>
      <c r="CN8" s="133">
        <v>3</v>
      </c>
      <c r="CO8" s="133">
        <v>4</v>
      </c>
      <c r="CP8" s="133">
        <v>3</v>
      </c>
      <c r="CQ8" s="133">
        <v>4</v>
      </c>
      <c r="CR8" s="133">
        <v>2</v>
      </c>
      <c r="CS8" s="133">
        <v>1</v>
      </c>
      <c r="CT8" s="133">
        <v>3</v>
      </c>
      <c r="CU8" s="133">
        <v>4</v>
      </c>
      <c r="CV8" s="133">
        <v>2</v>
      </c>
      <c r="CW8" s="133">
        <v>3</v>
      </c>
      <c r="CX8" s="133">
        <v>3</v>
      </c>
      <c r="CY8" s="133">
        <v>2</v>
      </c>
      <c r="CZ8" s="133">
        <v>3</v>
      </c>
      <c r="DA8" s="133">
        <v>3</v>
      </c>
      <c r="DB8" s="133">
        <v>1</v>
      </c>
      <c r="DC8" s="133">
        <v>2</v>
      </c>
      <c r="DD8" s="133">
        <v>3</v>
      </c>
      <c r="DE8" s="133">
        <v>3</v>
      </c>
      <c r="DF8" s="133">
        <v>2</v>
      </c>
      <c r="DG8" s="133">
        <v>3</v>
      </c>
      <c r="DH8" s="133">
        <v>1</v>
      </c>
      <c r="DI8" s="133">
        <v>3</v>
      </c>
      <c r="DJ8" s="133">
        <v>4</v>
      </c>
      <c r="DK8" s="133">
        <v>3</v>
      </c>
      <c r="DL8" s="133">
        <v>4</v>
      </c>
      <c r="DM8" s="133">
        <v>4</v>
      </c>
      <c r="DN8" s="133">
        <v>2</v>
      </c>
      <c r="DO8" s="133">
        <v>2</v>
      </c>
      <c r="DP8" s="133">
        <v>1</v>
      </c>
      <c r="DQ8" s="135">
        <v>0.91666666666666663</v>
      </c>
      <c r="DR8" s="133">
        <v>8</v>
      </c>
      <c r="DS8" s="133">
        <v>6</v>
      </c>
      <c r="DT8" s="133">
        <v>8</v>
      </c>
      <c r="DU8" s="131" t="s">
        <v>26</v>
      </c>
      <c r="DV8" s="131" t="s">
        <v>26</v>
      </c>
      <c r="DW8" s="131" t="s">
        <v>26</v>
      </c>
      <c r="DX8" s="131" t="s">
        <v>26</v>
      </c>
      <c r="DY8" s="131" t="s">
        <v>26</v>
      </c>
      <c r="DZ8" s="131" t="s">
        <v>26</v>
      </c>
      <c r="EA8" s="131" t="s">
        <v>26</v>
      </c>
      <c r="EB8" s="131" t="s">
        <v>26</v>
      </c>
      <c r="EC8" s="131" t="s">
        <v>26</v>
      </c>
      <c r="ED8" s="131" t="s">
        <v>20</v>
      </c>
      <c r="EE8" s="131" t="s">
        <v>26</v>
      </c>
      <c r="EF8" s="131" t="s">
        <v>26</v>
      </c>
      <c r="EG8" s="131" t="s">
        <v>124</v>
      </c>
      <c r="EH8" s="131" t="s">
        <v>23</v>
      </c>
      <c r="EI8" s="133">
        <v>0</v>
      </c>
      <c r="EJ8" s="131" t="s">
        <v>9</v>
      </c>
      <c r="EK8" s="131" t="s">
        <v>9</v>
      </c>
      <c r="EL8" s="131" t="s">
        <v>2738</v>
      </c>
      <c r="EM8" s="131" t="s">
        <v>21</v>
      </c>
      <c r="EN8" s="131" t="s">
        <v>96</v>
      </c>
      <c r="EO8" s="133">
        <v>5</v>
      </c>
      <c r="EP8" s="133">
        <v>1</v>
      </c>
      <c r="EQ8" s="133">
        <v>3</v>
      </c>
      <c r="ER8" s="133">
        <v>3</v>
      </c>
      <c r="ES8" s="131" t="s">
        <v>1346</v>
      </c>
      <c r="ET8" s="131" t="s">
        <v>1346</v>
      </c>
      <c r="EU8" s="131" t="s">
        <v>18</v>
      </c>
      <c r="EV8" s="131" t="s">
        <v>18</v>
      </c>
      <c r="EW8" s="131" t="s">
        <v>19</v>
      </c>
      <c r="EX8" s="133">
        <v>1</v>
      </c>
      <c r="EY8" s="133">
        <v>3</v>
      </c>
      <c r="EZ8" s="133">
        <v>3</v>
      </c>
      <c r="FA8" s="133">
        <v>4</v>
      </c>
      <c r="FB8" s="131"/>
      <c r="FC8" s="131" t="s">
        <v>14</v>
      </c>
      <c r="FD8" s="131" t="s">
        <v>7</v>
      </c>
      <c r="FE8" s="131" t="s">
        <v>94</v>
      </c>
      <c r="FF8" s="131" t="s">
        <v>94</v>
      </c>
      <c r="FG8" s="131" t="s">
        <v>7</v>
      </c>
      <c r="FH8" s="131" t="s">
        <v>7</v>
      </c>
      <c r="FI8" s="131" t="s">
        <v>9</v>
      </c>
      <c r="FJ8" s="131" t="s">
        <v>12</v>
      </c>
      <c r="FK8" s="131" t="s">
        <v>11</v>
      </c>
      <c r="FL8" s="131" t="s">
        <v>9</v>
      </c>
      <c r="FM8" s="131" t="s">
        <v>7</v>
      </c>
      <c r="FN8" s="131"/>
      <c r="FO8" s="131" t="s">
        <v>2739</v>
      </c>
      <c r="FP8" s="131" t="s">
        <v>7</v>
      </c>
      <c r="FQ8" s="131" t="s">
        <v>7</v>
      </c>
      <c r="FR8" s="131" t="s">
        <v>9</v>
      </c>
      <c r="FS8" s="131" t="s">
        <v>8</v>
      </c>
      <c r="FT8" s="131" t="s">
        <v>7</v>
      </c>
      <c r="FU8" s="131" t="s">
        <v>7</v>
      </c>
      <c r="FV8" s="131"/>
      <c r="FW8" s="131" t="s">
        <v>7</v>
      </c>
      <c r="FX8" s="131" t="s">
        <v>7</v>
      </c>
      <c r="FY8" s="131" t="s">
        <v>185</v>
      </c>
      <c r="FZ8" s="131"/>
      <c r="GA8" s="131"/>
      <c r="GB8" s="131"/>
      <c r="GC8" s="131"/>
      <c r="GD8" s="131"/>
      <c r="GE8" s="131"/>
      <c r="GF8" s="133">
        <v>10</v>
      </c>
      <c r="GG8" s="131"/>
      <c r="GH8" s="131" t="s">
        <v>5</v>
      </c>
      <c r="GI8" s="131"/>
      <c r="GJ8" s="131"/>
      <c r="GK8" s="131"/>
      <c r="GL8" s="131"/>
      <c r="GM8" s="131"/>
      <c r="GN8" s="131"/>
      <c r="GO8" s="131"/>
      <c r="GP8" s="131"/>
      <c r="GQ8" s="131"/>
      <c r="GR8" s="131"/>
      <c r="GS8" s="131"/>
      <c r="GT8" s="131"/>
      <c r="GU8" s="131"/>
      <c r="GV8" s="131"/>
      <c r="GW8" s="131"/>
      <c r="GX8" s="131" t="s">
        <v>54</v>
      </c>
      <c r="GY8" s="131"/>
      <c r="GZ8" s="131"/>
      <c r="HA8" s="131"/>
      <c r="HB8" s="131" t="s">
        <v>141</v>
      </c>
      <c r="HC8" s="131"/>
      <c r="HD8" s="131" t="s">
        <v>293</v>
      </c>
      <c r="HE8" s="131" t="s">
        <v>486</v>
      </c>
      <c r="HF8" s="131" t="s">
        <v>1</v>
      </c>
      <c r="HG8" s="131"/>
      <c r="HH8" s="131"/>
      <c r="HI8" s="131"/>
      <c r="HJ8" s="131"/>
      <c r="HK8" s="131"/>
      <c r="HL8" s="131"/>
      <c r="HM8" s="131"/>
      <c r="HN8">
        <f t="shared" si="0"/>
        <v>49</v>
      </c>
      <c r="HO8">
        <f t="shared" si="1"/>
        <v>16</v>
      </c>
      <c r="HP8">
        <f t="shared" si="2"/>
        <v>17</v>
      </c>
      <c r="HQ8" s="1">
        <f t="shared" si="3"/>
        <v>21</v>
      </c>
      <c r="HR8" s="1">
        <f t="shared" si="4"/>
        <v>16</v>
      </c>
      <c r="HS8" s="1">
        <f t="shared" si="5"/>
        <v>18</v>
      </c>
      <c r="HT8" s="1">
        <f t="shared" si="6"/>
        <v>14</v>
      </c>
      <c r="HU8" s="1">
        <f t="shared" si="7"/>
        <v>51</v>
      </c>
      <c r="HV8" s="1">
        <f t="shared" si="8"/>
        <v>0</v>
      </c>
      <c r="HW8" s="1">
        <v>0</v>
      </c>
      <c r="HX8">
        <v>0</v>
      </c>
      <c r="HY8">
        <v>0</v>
      </c>
      <c r="HZ8">
        <v>0</v>
      </c>
      <c r="IA8">
        <v>0</v>
      </c>
      <c r="IB8">
        <v>0</v>
      </c>
      <c r="IC8">
        <v>2</v>
      </c>
      <c r="ID8">
        <v>2</v>
      </c>
    </row>
    <row r="9" spans="1:238" ht="15" thickBot="1" x14ac:dyDescent="0.4">
      <c r="A9" s="132">
        <v>44330.538668981484</v>
      </c>
      <c r="B9" s="131" t="s">
        <v>2557</v>
      </c>
      <c r="C9" s="2"/>
      <c r="D9" s="131"/>
      <c r="E9" s="131" t="s">
        <v>1831</v>
      </c>
      <c r="F9" s="131" t="s">
        <v>1849</v>
      </c>
      <c r="G9" s="131" t="s">
        <v>1831</v>
      </c>
      <c r="H9" s="131" t="s">
        <v>1849</v>
      </c>
      <c r="I9" s="131" t="s">
        <v>7</v>
      </c>
      <c r="J9" s="131" t="s">
        <v>9</v>
      </c>
      <c r="K9" s="131" t="s">
        <v>7</v>
      </c>
      <c r="L9" s="131"/>
      <c r="M9" s="131" t="s">
        <v>7</v>
      </c>
      <c r="N9" s="131"/>
      <c r="O9" s="131" t="s">
        <v>7</v>
      </c>
      <c r="P9" s="131"/>
      <c r="Q9" s="131"/>
      <c r="R9" s="131" t="s">
        <v>20</v>
      </c>
      <c r="S9" s="131" t="s">
        <v>40</v>
      </c>
      <c r="T9" s="133">
        <v>1</v>
      </c>
      <c r="U9" s="133">
        <v>4</v>
      </c>
      <c r="V9" s="131" t="s">
        <v>20</v>
      </c>
      <c r="W9" s="131" t="s">
        <v>39</v>
      </c>
      <c r="X9" s="131" t="s">
        <v>79</v>
      </c>
      <c r="Y9" s="131" t="s">
        <v>20</v>
      </c>
      <c r="Z9" s="131" t="s">
        <v>20</v>
      </c>
      <c r="AA9" s="131" t="s">
        <v>38</v>
      </c>
      <c r="AB9" s="131" t="s">
        <v>7</v>
      </c>
      <c r="AC9" s="131"/>
      <c r="AD9" s="131" t="s">
        <v>7</v>
      </c>
      <c r="AE9" s="131"/>
      <c r="AF9" s="131" t="s">
        <v>9</v>
      </c>
      <c r="AG9" s="131" t="s">
        <v>132</v>
      </c>
      <c r="AH9" s="131" t="s">
        <v>256</v>
      </c>
      <c r="AI9" s="131" t="s">
        <v>9</v>
      </c>
      <c r="AJ9" s="131" t="s">
        <v>2753</v>
      </c>
      <c r="AK9" s="133">
        <v>3</v>
      </c>
      <c r="AL9" s="131">
        <v>30</v>
      </c>
      <c r="AM9" s="133">
        <v>3</v>
      </c>
      <c r="AN9" s="131">
        <v>30</v>
      </c>
      <c r="AO9" s="133">
        <v>2</v>
      </c>
      <c r="AP9" s="131">
        <v>60</v>
      </c>
      <c r="AQ9" s="131">
        <v>300</v>
      </c>
      <c r="AR9" s="133">
        <v>2</v>
      </c>
      <c r="AS9" s="133">
        <v>2</v>
      </c>
      <c r="AT9" s="133">
        <v>2</v>
      </c>
      <c r="AU9" s="133">
        <v>2</v>
      </c>
      <c r="AV9" s="133">
        <v>2</v>
      </c>
      <c r="AW9" s="133">
        <v>2</v>
      </c>
      <c r="AX9" s="133">
        <v>3</v>
      </c>
      <c r="AY9" s="133">
        <v>3</v>
      </c>
      <c r="AZ9" s="133">
        <v>2</v>
      </c>
      <c r="BA9" s="133">
        <v>2</v>
      </c>
      <c r="BB9" s="133">
        <v>3</v>
      </c>
      <c r="BC9" s="133">
        <v>3</v>
      </c>
      <c r="BD9" s="133">
        <v>2</v>
      </c>
      <c r="BE9" s="133">
        <v>2</v>
      </c>
      <c r="BF9" s="133">
        <v>2</v>
      </c>
      <c r="BG9" s="133">
        <v>2</v>
      </c>
      <c r="BH9" s="133">
        <v>3</v>
      </c>
      <c r="BI9" s="133">
        <v>4</v>
      </c>
      <c r="BJ9" s="133">
        <v>2</v>
      </c>
      <c r="BK9" s="133">
        <v>2</v>
      </c>
      <c r="BL9" s="133">
        <v>2</v>
      </c>
      <c r="BM9" s="133">
        <v>2</v>
      </c>
      <c r="BN9" s="133">
        <v>2</v>
      </c>
      <c r="BO9" s="133">
        <v>1</v>
      </c>
      <c r="BP9" s="133">
        <v>2</v>
      </c>
      <c r="BQ9" s="133">
        <v>4</v>
      </c>
      <c r="BR9" s="133">
        <v>4</v>
      </c>
      <c r="BS9" s="133">
        <v>1</v>
      </c>
      <c r="BT9" s="133">
        <v>3</v>
      </c>
      <c r="BU9" s="133">
        <v>2</v>
      </c>
      <c r="BV9" s="133">
        <v>2</v>
      </c>
      <c r="BW9" s="133">
        <v>1</v>
      </c>
      <c r="BX9" s="133">
        <v>3</v>
      </c>
      <c r="BY9" s="133">
        <v>0</v>
      </c>
      <c r="BZ9" s="133">
        <v>3</v>
      </c>
      <c r="CA9" s="133">
        <v>2</v>
      </c>
      <c r="CB9" s="133">
        <v>1</v>
      </c>
      <c r="CC9" s="133">
        <v>1</v>
      </c>
      <c r="CD9" s="133">
        <v>4</v>
      </c>
      <c r="CE9" s="133">
        <v>2</v>
      </c>
      <c r="CF9" s="133">
        <v>2</v>
      </c>
      <c r="CG9" s="133">
        <v>2</v>
      </c>
      <c r="CH9" s="133">
        <v>0</v>
      </c>
      <c r="CI9" s="133">
        <v>2</v>
      </c>
      <c r="CJ9" s="133">
        <v>2</v>
      </c>
      <c r="CK9" s="133">
        <v>1</v>
      </c>
      <c r="CL9" s="133">
        <v>3</v>
      </c>
      <c r="CM9" s="133">
        <v>0</v>
      </c>
      <c r="CN9" s="133">
        <v>0</v>
      </c>
      <c r="CO9" s="133">
        <v>1</v>
      </c>
      <c r="CP9" s="133">
        <v>1</v>
      </c>
      <c r="CQ9" s="133">
        <v>2</v>
      </c>
      <c r="CR9" s="133">
        <v>0</v>
      </c>
      <c r="CS9" s="133">
        <v>0</v>
      </c>
      <c r="CT9" s="133">
        <v>2</v>
      </c>
      <c r="CU9" s="133">
        <v>4</v>
      </c>
      <c r="CV9" s="133">
        <v>0</v>
      </c>
      <c r="CW9" s="133">
        <v>1</v>
      </c>
      <c r="CX9" s="133">
        <v>1</v>
      </c>
      <c r="CY9" s="133">
        <v>1</v>
      </c>
      <c r="CZ9" s="133">
        <v>1</v>
      </c>
      <c r="DA9" s="133">
        <v>1</v>
      </c>
      <c r="DB9" s="133">
        <v>1</v>
      </c>
      <c r="DC9" s="133">
        <v>1</v>
      </c>
      <c r="DD9" s="133">
        <v>1</v>
      </c>
      <c r="DE9" s="133">
        <v>1</v>
      </c>
      <c r="DF9" s="133">
        <v>1</v>
      </c>
      <c r="DG9" s="133">
        <v>1</v>
      </c>
      <c r="DH9" s="133">
        <v>1</v>
      </c>
      <c r="DI9" s="133">
        <v>1</v>
      </c>
      <c r="DJ9" s="133">
        <v>1</v>
      </c>
      <c r="DK9" s="133">
        <v>2</v>
      </c>
      <c r="DL9" s="133">
        <v>1</v>
      </c>
      <c r="DM9" s="133">
        <v>1</v>
      </c>
      <c r="DN9" s="133">
        <v>2</v>
      </c>
      <c r="DO9" s="133">
        <v>2</v>
      </c>
      <c r="DP9" s="133">
        <v>1</v>
      </c>
      <c r="DQ9" s="135">
        <v>0.95833333333333337</v>
      </c>
      <c r="DR9" s="131" t="s">
        <v>438</v>
      </c>
      <c r="DS9" s="131" t="s">
        <v>739</v>
      </c>
      <c r="DT9" s="133">
        <v>7</v>
      </c>
      <c r="DU9" s="131" t="s">
        <v>26</v>
      </c>
      <c r="DV9" s="131" t="s">
        <v>26</v>
      </c>
      <c r="DW9" s="131" t="s">
        <v>26</v>
      </c>
      <c r="DX9" s="131" t="s">
        <v>26</v>
      </c>
      <c r="DY9" s="131" t="s">
        <v>26</v>
      </c>
      <c r="DZ9" s="131" t="s">
        <v>26</v>
      </c>
      <c r="EA9" s="131" t="s">
        <v>26</v>
      </c>
      <c r="EB9" s="131" t="s">
        <v>26</v>
      </c>
      <c r="EC9" s="131" t="s">
        <v>26</v>
      </c>
      <c r="ED9" s="131" t="s">
        <v>2754</v>
      </c>
      <c r="EE9" s="131" t="s">
        <v>201</v>
      </c>
      <c r="EF9" s="131" t="s">
        <v>26</v>
      </c>
      <c r="EG9" s="131" t="s">
        <v>66</v>
      </c>
      <c r="EH9" s="131" t="s">
        <v>23</v>
      </c>
      <c r="EI9" s="133">
        <v>60</v>
      </c>
      <c r="EJ9" s="131" t="s">
        <v>7</v>
      </c>
      <c r="EK9" s="131" t="s">
        <v>7</v>
      </c>
      <c r="EL9" s="131"/>
      <c r="EM9" s="131" t="s">
        <v>96</v>
      </c>
      <c r="EN9" s="131" t="s">
        <v>60</v>
      </c>
      <c r="EO9" s="133">
        <v>4</v>
      </c>
      <c r="EP9" s="133">
        <v>1</v>
      </c>
      <c r="EQ9" s="133">
        <v>2</v>
      </c>
      <c r="ER9" s="133">
        <v>4</v>
      </c>
      <c r="ES9" s="131" t="s">
        <v>19</v>
      </c>
      <c r="ET9" s="131" t="s">
        <v>1346</v>
      </c>
      <c r="EU9" s="131" t="s">
        <v>16</v>
      </c>
      <c r="EV9" s="131" t="s">
        <v>18</v>
      </c>
      <c r="EW9" s="131" t="s">
        <v>20</v>
      </c>
      <c r="EX9" s="133">
        <v>1</v>
      </c>
      <c r="EY9" s="133">
        <v>2</v>
      </c>
      <c r="EZ9" s="133">
        <v>1</v>
      </c>
      <c r="FA9" s="133">
        <v>1</v>
      </c>
      <c r="FB9" s="131" t="s">
        <v>2755</v>
      </c>
      <c r="FC9" s="131" t="s">
        <v>14</v>
      </c>
      <c r="FD9" s="131" t="s">
        <v>7</v>
      </c>
      <c r="FE9" s="131" t="s">
        <v>14</v>
      </c>
      <c r="FF9" s="131" t="s">
        <v>14</v>
      </c>
      <c r="FG9" s="131" t="s">
        <v>9</v>
      </c>
      <c r="FH9" s="131" t="s">
        <v>9</v>
      </c>
      <c r="FI9" s="131" t="s">
        <v>7</v>
      </c>
      <c r="FJ9" s="131" t="s">
        <v>12</v>
      </c>
      <c r="FK9" s="131" t="s">
        <v>11</v>
      </c>
      <c r="FL9" s="131" t="s">
        <v>7</v>
      </c>
      <c r="FM9" s="131" t="s">
        <v>7</v>
      </c>
      <c r="FN9" s="131"/>
      <c r="FO9" s="131" t="s">
        <v>615</v>
      </c>
      <c r="FP9" s="131" t="s">
        <v>7</v>
      </c>
      <c r="FQ9" s="131" t="s">
        <v>7</v>
      </c>
      <c r="FR9" s="131" t="s">
        <v>9</v>
      </c>
      <c r="FS9" s="131" t="s">
        <v>8</v>
      </c>
      <c r="FT9" s="131" t="s">
        <v>7</v>
      </c>
      <c r="FU9" s="131" t="s">
        <v>7</v>
      </c>
      <c r="FV9" s="131"/>
      <c r="FW9" s="131" t="s">
        <v>7</v>
      </c>
      <c r="FX9" s="131" t="s">
        <v>7</v>
      </c>
      <c r="FY9" s="131" t="s">
        <v>337</v>
      </c>
      <c r="FZ9" s="131"/>
      <c r="GA9" s="131"/>
      <c r="GB9" s="131"/>
      <c r="GC9" s="133">
        <v>1</v>
      </c>
      <c r="GD9" s="131"/>
      <c r="GE9" s="131"/>
      <c r="GF9" s="131"/>
      <c r="GG9" s="131"/>
      <c r="GH9" s="131" t="s">
        <v>5</v>
      </c>
      <c r="GI9" s="131"/>
      <c r="GJ9" s="131"/>
      <c r="GK9" s="131"/>
      <c r="GL9" s="131"/>
      <c r="GM9" s="131"/>
      <c r="GN9" s="131"/>
      <c r="GO9" s="131"/>
      <c r="GP9" s="131" t="s">
        <v>4</v>
      </c>
      <c r="GQ9" s="131"/>
      <c r="GR9" s="131"/>
      <c r="GS9" s="131"/>
      <c r="GT9" s="131" t="s">
        <v>336</v>
      </c>
      <c r="GU9" s="131"/>
      <c r="GV9" s="131" t="s">
        <v>356</v>
      </c>
      <c r="GW9" s="131" t="s">
        <v>355</v>
      </c>
      <c r="GX9" s="131" t="s">
        <v>1</v>
      </c>
      <c r="GY9" s="131"/>
      <c r="GZ9" s="131"/>
      <c r="HA9" s="131"/>
      <c r="HB9" s="131"/>
      <c r="HC9" s="131"/>
      <c r="HD9" s="131"/>
      <c r="HE9" s="131"/>
      <c r="HF9" s="131"/>
      <c r="HG9" s="131"/>
      <c r="HH9" s="131"/>
      <c r="HI9" s="131"/>
      <c r="HJ9" s="131"/>
      <c r="HK9" s="131"/>
      <c r="HL9" s="131"/>
      <c r="HM9" s="131"/>
      <c r="HN9">
        <f t="shared" si="0"/>
        <v>22</v>
      </c>
      <c r="HO9">
        <f t="shared" si="1"/>
        <v>10</v>
      </c>
      <c r="HP9">
        <f t="shared" si="2"/>
        <v>14</v>
      </c>
      <c r="HQ9" s="1">
        <f t="shared" si="3"/>
        <v>5</v>
      </c>
      <c r="HR9" s="1">
        <f t="shared" si="4"/>
        <v>14</v>
      </c>
      <c r="HS9" s="1">
        <f t="shared" si="5"/>
        <v>17</v>
      </c>
      <c r="HT9" s="1">
        <f t="shared" si="6"/>
        <v>4</v>
      </c>
      <c r="HU9" s="1">
        <f t="shared" si="7"/>
        <v>53</v>
      </c>
      <c r="HV9" s="1">
        <f t="shared" si="8"/>
        <v>1380</v>
      </c>
      <c r="HW9" s="1">
        <v>0</v>
      </c>
      <c r="HX9">
        <v>0</v>
      </c>
      <c r="HY9">
        <v>1</v>
      </c>
      <c r="HZ9">
        <v>1</v>
      </c>
      <c r="IA9">
        <v>0</v>
      </c>
      <c r="IB9">
        <v>3</v>
      </c>
      <c r="IC9">
        <v>0</v>
      </c>
      <c r="ID9">
        <v>5</v>
      </c>
    </row>
    <row r="10" spans="1:238" ht="15" thickBot="1" x14ac:dyDescent="0.4">
      <c r="A10" s="132">
        <v>44333.677835648145</v>
      </c>
      <c r="B10" s="131" t="s">
        <v>2558</v>
      </c>
      <c r="C10" s="2"/>
      <c r="D10" s="131"/>
      <c r="E10" s="131" t="s">
        <v>1831</v>
      </c>
      <c r="F10" s="131" t="s">
        <v>1824</v>
      </c>
      <c r="G10" s="131" t="s">
        <v>1831</v>
      </c>
      <c r="H10" s="131" t="s">
        <v>1824</v>
      </c>
      <c r="I10" s="131" t="s">
        <v>9</v>
      </c>
      <c r="J10" s="131" t="s">
        <v>9</v>
      </c>
      <c r="K10" s="131" t="s">
        <v>7</v>
      </c>
      <c r="L10" s="131"/>
      <c r="M10" s="131" t="s">
        <v>7</v>
      </c>
      <c r="N10" s="131"/>
      <c r="O10" s="131" t="s">
        <v>7</v>
      </c>
      <c r="P10" s="131"/>
      <c r="Q10" s="131"/>
      <c r="R10" s="131" t="s">
        <v>20</v>
      </c>
      <c r="S10" s="131" t="s">
        <v>40</v>
      </c>
      <c r="T10" s="131" t="s">
        <v>20</v>
      </c>
      <c r="U10" s="133">
        <v>1</v>
      </c>
      <c r="V10" s="133">
        <v>3</v>
      </c>
      <c r="W10" s="131" t="s">
        <v>194</v>
      </c>
      <c r="X10" s="131" t="s">
        <v>20</v>
      </c>
      <c r="Y10" s="133">
        <v>1</v>
      </c>
      <c r="Z10" s="131" t="s">
        <v>20</v>
      </c>
      <c r="AA10" s="131" t="s">
        <v>38</v>
      </c>
      <c r="AB10" s="131" t="s">
        <v>9</v>
      </c>
      <c r="AC10" s="131" t="s">
        <v>2759</v>
      </c>
      <c r="AD10" s="131" t="s">
        <v>9</v>
      </c>
      <c r="AE10" s="131" t="s">
        <v>2760</v>
      </c>
      <c r="AF10" s="131" t="s">
        <v>7</v>
      </c>
      <c r="AG10" s="131" t="s">
        <v>20</v>
      </c>
      <c r="AH10" s="131" t="s">
        <v>1395</v>
      </c>
      <c r="AI10" s="131" t="s">
        <v>9</v>
      </c>
      <c r="AJ10" s="131" t="s">
        <v>2761</v>
      </c>
      <c r="AK10" s="133">
        <v>0</v>
      </c>
      <c r="AL10" s="133">
        <v>15</v>
      </c>
      <c r="AM10" s="133">
        <v>0</v>
      </c>
      <c r="AN10" s="131"/>
      <c r="AO10" s="133">
        <v>7</v>
      </c>
      <c r="AP10" s="131">
        <v>15</v>
      </c>
      <c r="AQ10" s="131">
        <v>480</v>
      </c>
      <c r="AR10" s="133">
        <v>2</v>
      </c>
      <c r="AS10" s="133">
        <v>2</v>
      </c>
      <c r="AT10" s="133">
        <v>3</v>
      </c>
      <c r="AU10" s="133">
        <v>2</v>
      </c>
      <c r="AV10" s="133">
        <v>1</v>
      </c>
      <c r="AW10" s="133">
        <v>2</v>
      </c>
      <c r="AX10" s="133">
        <v>2</v>
      </c>
      <c r="AY10" s="133">
        <v>2</v>
      </c>
      <c r="AZ10" s="133">
        <v>3</v>
      </c>
      <c r="BA10" s="133">
        <v>2</v>
      </c>
      <c r="BB10" s="133">
        <v>3</v>
      </c>
      <c r="BC10" s="133">
        <v>3</v>
      </c>
      <c r="BD10" s="133">
        <v>3</v>
      </c>
      <c r="BE10" s="133">
        <v>3</v>
      </c>
      <c r="BF10" s="133">
        <v>2</v>
      </c>
      <c r="BG10" s="133">
        <v>2</v>
      </c>
      <c r="BH10" s="133">
        <v>2</v>
      </c>
      <c r="BI10" s="133">
        <v>2</v>
      </c>
      <c r="BJ10" s="133">
        <v>1</v>
      </c>
      <c r="BK10" s="133">
        <v>2</v>
      </c>
      <c r="BL10" s="133">
        <v>2</v>
      </c>
      <c r="BM10" s="133">
        <v>1</v>
      </c>
      <c r="BN10" s="133">
        <v>1</v>
      </c>
      <c r="BO10" s="133">
        <v>2</v>
      </c>
      <c r="BP10" s="133">
        <v>2</v>
      </c>
      <c r="BQ10" s="133">
        <v>0</v>
      </c>
      <c r="BR10" s="133">
        <v>0</v>
      </c>
      <c r="BS10" s="133">
        <v>2</v>
      </c>
      <c r="BT10" s="133">
        <v>1</v>
      </c>
      <c r="BU10" s="133">
        <v>2</v>
      </c>
      <c r="BV10" s="133">
        <v>1</v>
      </c>
      <c r="BW10" s="133">
        <v>1</v>
      </c>
      <c r="BX10" s="133">
        <v>2</v>
      </c>
      <c r="BY10" s="133">
        <v>0</v>
      </c>
      <c r="BZ10" s="133">
        <v>0</v>
      </c>
      <c r="CA10" s="133">
        <v>3</v>
      </c>
      <c r="CB10" s="133">
        <v>3</v>
      </c>
      <c r="CC10" s="133">
        <v>3</v>
      </c>
      <c r="CD10" s="133">
        <v>1</v>
      </c>
      <c r="CE10" s="133">
        <v>1</v>
      </c>
      <c r="CF10" s="133">
        <v>1</v>
      </c>
      <c r="CG10" s="133">
        <v>1</v>
      </c>
      <c r="CH10" s="133">
        <v>0</v>
      </c>
      <c r="CI10" s="133">
        <v>2</v>
      </c>
      <c r="CJ10" s="133">
        <v>0</v>
      </c>
      <c r="CK10" s="133">
        <v>3</v>
      </c>
      <c r="CL10" s="133">
        <v>4</v>
      </c>
      <c r="CM10" s="133">
        <v>0</v>
      </c>
      <c r="CN10" s="133">
        <v>2</v>
      </c>
      <c r="CO10" s="133">
        <v>0</v>
      </c>
      <c r="CP10" s="133">
        <v>0</v>
      </c>
      <c r="CQ10" s="133">
        <v>2</v>
      </c>
      <c r="CR10" s="133">
        <v>0</v>
      </c>
      <c r="CS10" s="133">
        <v>2</v>
      </c>
      <c r="CT10" s="133">
        <v>1</v>
      </c>
      <c r="CU10" s="133">
        <v>2</v>
      </c>
      <c r="CV10" s="133">
        <v>3</v>
      </c>
      <c r="CW10" s="133">
        <v>3</v>
      </c>
      <c r="CX10" s="133">
        <v>3</v>
      </c>
      <c r="CY10" s="133">
        <v>3</v>
      </c>
      <c r="CZ10" s="133">
        <v>3</v>
      </c>
      <c r="DA10" s="133">
        <v>1</v>
      </c>
      <c r="DB10" s="133">
        <v>2</v>
      </c>
      <c r="DC10" s="133">
        <v>1</v>
      </c>
      <c r="DD10" s="133">
        <v>1</v>
      </c>
      <c r="DE10" s="133">
        <v>1</v>
      </c>
      <c r="DF10" s="133">
        <v>2</v>
      </c>
      <c r="DG10" s="133">
        <v>1</v>
      </c>
      <c r="DH10" s="133">
        <v>1</v>
      </c>
      <c r="DI10" s="133">
        <v>1</v>
      </c>
      <c r="DJ10" s="133">
        <v>4</v>
      </c>
      <c r="DK10" s="133">
        <v>1</v>
      </c>
      <c r="DL10" s="133">
        <v>3</v>
      </c>
      <c r="DM10" s="133">
        <v>3</v>
      </c>
      <c r="DN10" s="133">
        <v>4</v>
      </c>
      <c r="DO10" s="133">
        <v>1</v>
      </c>
      <c r="DP10" s="133">
        <v>1</v>
      </c>
      <c r="DQ10" s="134">
        <v>0.4375</v>
      </c>
      <c r="DR10" s="133">
        <v>90</v>
      </c>
      <c r="DS10" s="131" t="s">
        <v>2762</v>
      </c>
      <c r="DT10" s="133">
        <v>10</v>
      </c>
      <c r="DU10" s="131" t="s">
        <v>68</v>
      </c>
      <c r="DV10" s="131" t="s">
        <v>68</v>
      </c>
      <c r="DW10" s="131" t="s">
        <v>103</v>
      </c>
      <c r="DX10" s="131" t="s">
        <v>26</v>
      </c>
      <c r="DY10" s="131" t="s">
        <v>26</v>
      </c>
      <c r="DZ10" s="131" t="s">
        <v>69</v>
      </c>
      <c r="EA10" s="131" t="s">
        <v>103</v>
      </c>
      <c r="EB10" s="131" t="s">
        <v>69</v>
      </c>
      <c r="EC10" s="131" t="s">
        <v>26</v>
      </c>
      <c r="ED10" s="131" t="s">
        <v>102</v>
      </c>
      <c r="EE10" s="131" t="s">
        <v>26</v>
      </c>
      <c r="EF10" s="131" t="s">
        <v>25</v>
      </c>
      <c r="EG10" s="131" t="s">
        <v>124</v>
      </c>
      <c r="EH10" s="131" t="s">
        <v>65</v>
      </c>
      <c r="EI10" s="133">
        <v>105</v>
      </c>
      <c r="EJ10" s="131" t="s">
        <v>9</v>
      </c>
      <c r="EK10" s="131" t="s">
        <v>9</v>
      </c>
      <c r="EL10" s="131" t="s">
        <v>2763</v>
      </c>
      <c r="EM10" s="131" t="s">
        <v>21</v>
      </c>
      <c r="EN10" s="131" t="s">
        <v>21</v>
      </c>
      <c r="EO10" s="133">
        <v>4</v>
      </c>
      <c r="EP10" s="133">
        <v>3</v>
      </c>
      <c r="EQ10" s="133">
        <v>5</v>
      </c>
      <c r="ER10" s="133">
        <v>1</v>
      </c>
      <c r="ES10" s="131" t="s">
        <v>20</v>
      </c>
      <c r="ET10" s="131" t="s">
        <v>20</v>
      </c>
      <c r="EU10" s="131" t="s">
        <v>20</v>
      </c>
      <c r="EV10" s="131" t="s">
        <v>20</v>
      </c>
      <c r="EW10" s="131" t="s">
        <v>20</v>
      </c>
      <c r="EX10" s="133">
        <v>3</v>
      </c>
      <c r="EY10" s="133">
        <v>4</v>
      </c>
      <c r="EZ10" s="133">
        <v>2</v>
      </c>
      <c r="FA10" s="133">
        <v>5</v>
      </c>
      <c r="FB10" s="131" t="s">
        <v>2764</v>
      </c>
      <c r="FC10" s="131" t="s">
        <v>427</v>
      </c>
      <c r="FD10" s="131" t="s">
        <v>9</v>
      </c>
      <c r="FE10" s="131" t="s">
        <v>94</v>
      </c>
      <c r="FF10" s="131" t="s">
        <v>162</v>
      </c>
      <c r="FG10" s="131" t="s">
        <v>7</v>
      </c>
      <c r="FH10" s="131" t="s">
        <v>7</v>
      </c>
      <c r="FI10" s="131" t="s">
        <v>7</v>
      </c>
      <c r="FJ10" s="131" t="s">
        <v>12</v>
      </c>
      <c r="FK10" s="131" t="s">
        <v>57</v>
      </c>
      <c r="FL10" s="131" t="s">
        <v>7</v>
      </c>
      <c r="FM10" s="131" t="s">
        <v>7</v>
      </c>
      <c r="FN10" s="131"/>
      <c r="FO10" s="131" t="s">
        <v>1977</v>
      </c>
      <c r="FP10" s="131" t="s">
        <v>9</v>
      </c>
      <c r="FQ10" s="131" t="s">
        <v>7</v>
      </c>
      <c r="FR10" s="131" t="s">
        <v>7</v>
      </c>
      <c r="FS10" s="131"/>
      <c r="FT10" s="131" t="s">
        <v>7</v>
      </c>
      <c r="FU10" s="131" t="s">
        <v>7</v>
      </c>
      <c r="FV10" s="131"/>
      <c r="FW10" s="131" t="s">
        <v>7</v>
      </c>
      <c r="FX10" s="131" t="s">
        <v>7</v>
      </c>
      <c r="FY10" s="131" t="s">
        <v>90</v>
      </c>
      <c r="FZ10" s="131"/>
      <c r="GA10" s="131"/>
      <c r="GB10" s="131"/>
      <c r="GC10" s="131"/>
      <c r="GD10" s="131"/>
      <c r="GE10" s="133">
        <v>7</v>
      </c>
      <c r="GF10" s="131"/>
      <c r="GG10" s="131"/>
      <c r="GH10" s="131" t="s">
        <v>5</v>
      </c>
      <c r="GI10" s="131"/>
      <c r="GJ10" s="131"/>
      <c r="GK10" s="131"/>
      <c r="GL10" s="131"/>
      <c r="GM10" s="131"/>
      <c r="GN10" s="131"/>
      <c r="GO10" s="131"/>
      <c r="GP10" s="131"/>
      <c r="GQ10" s="131"/>
      <c r="GR10" s="131"/>
      <c r="GS10" s="131"/>
      <c r="GT10" s="131"/>
      <c r="GU10" s="131"/>
      <c r="GV10" s="131"/>
      <c r="GW10" s="131"/>
      <c r="GX10" s="131" t="s">
        <v>54</v>
      </c>
      <c r="GY10" s="131"/>
      <c r="GZ10" s="131"/>
      <c r="HA10" s="131"/>
      <c r="HB10" s="131"/>
      <c r="HC10" s="131"/>
      <c r="HD10" s="131"/>
      <c r="HE10" s="131"/>
      <c r="HF10" s="131" t="s">
        <v>158</v>
      </c>
      <c r="HG10" s="131"/>
      <c r="HH10" s="131"/>
      <c r="HI10" s="131"/>
      <c r="HJ10" s="131" t="s">
        <v>229</v>
      </c>
      <c r="HK10" s="131"/>
      <c r="HL10" s="131" t="s">
        <v>279</v>
      </c>
      <c r="HM10" s="131" t="s">
        <v>278</v>
      </c>
      <c r="HN10">
        <f t="shared" si="0"/>
        <v>37</v>
      </c>
      <c r="HO10">
        <f t="shared" si="1"/>
        <v>7</v>
      </c>
      <c r="HP10">
        <f t="shared" si="2"/>
        <v>10</v>
      </c>
      <c r="HQ10" s="1">
        <f t="shared" si="3"/>
        <v>6</v>
      </c>
      <c r="HR10" s="1">
        <f t="shared" si="4"/>
        <v>12</v>
      </c>
      <c r="HS10" s="1">
        <f t="shared" si="5"/>
        <v>4</v>
      </c>
      <c r="HT10" s="1">
        <f t="shared" si="6"/>
        <v>12</v>
      </c>
      <c r="HU10" s="1">
        <f t="shared" si="7"/>
        <v>56</v>
      </c>
      <c r="HV10" s="1">
        <f t="shared" si="8"/>
        <v>262.5</v>
      </c>
      <c r="HW10" s="1">
        <v>2</v>
      </c>
      <c r="HX10">
        <v>3</v>
      </c>
      <c r="HY10">
        <v>0</v>
      </c>
      <c r="HZ10">
        <v>0</v>
      </c>
      <c r="IA10">
        <v>1</v>
      </c>
      <c r="IB10">
        <v>0</v>
      </c>
      <c r="IC10">
        <v>2</v>
      </c>
      <c r="ID10">
        <v>8</v>
      </c>
    </row>
    <row r="11" spans="1:238" ht="15" thickBot="1" x14ac:dyDescent="0.4">
      <c r="A11" s="132">
        <v>44330.400555555556</v>
      </c>
      <c r="B11" s="131" t="s">
        <v>2560</v>
      </c>
      <c r="C11" s="2"/>
      <c r="D11" s="131"/>
      <c r="E11" s="131" t="s">
        <v>50</v>
      </c>
      <c r="F11" s="131" t="s">
        <v>1824</v>
      </c>
      <c r="G11" s="131" t="s">
        <v>50</v>
      </c>
      <c r="H11" s="131" t="s">
        <v>1824</v>
      </c>
      <c r="I11" s="131" t="s">
        <v>9</v>
      </c>
      <c r="J11" s="131" t="s">
        <v>9</v>
      </c>
      <c r="K11" s="131" t="s">
        <v>7</v>
      </c>
      <c r="L11" s="131"/>
      <c r="M11" s="131" t="s">
        <v>7</v>
      </c>
      <c r="N11" s="131"/>
      <c r="O11" s="131" t="s">
        <v>7</v>
      </c>
      <c r="P11" s="131"/>
      <c r="Q11" s="131"/>
      <c r="R11" s="131" t="s">
        <v>20</v>
      </c>
      <c r="S11" s="131" t="s">
        <v>40</v>
      </c>
      <c r="T11" s="131" t="s">
        <v>20</v>
      </c>
      <c r="U11" s="131" t="s">
        <v>20</v>
      </c>
      <c r="V11" s="131" t="s">
        <v>20</v>
      </c>
      <c r="W11" s="131" t="s">
        <v>80</v>
      </c>
      <c r="X11" s="133">
        <v>2</v>
      </c>
      <c r="Y11" s="131" t="s">
        <v>20</v>
      </c>
      <c r="Z11" s="131" t="s">
        <v>20</v>
      </c>
      <c r="AA11" s="131" t="s">
        <v>38</v>
      </c>
      <c r="AB11" s="131" t="s">
        <v>9</v>
      </c>
      <c r="AC11" s="131" t="s">
        <v>2743</v>
      </c>
      <c r="AD11" s="131" t="s">
        <v>7</v>
      </c>
      <c r="AE11" s="131"/>
      <c r="AF11" s="131" t="s">
        <v>7</v>
      </c>
      <c r="AG11" s="131" t="s">
        <v>20</v>
      </c>
      <c r="AH11" s="131"/>
      <c r="AI11" s="131" t="s">
        <v>9</v>
      </c>
      <c r="AJ11" s="131" t="s">
        <v>2744</v>
      </c>
      <c r="AK11" s="133">
        <v>0</v>
      </c>
      <c r="AL11" s="133">
        <v>0</v>
      </c>
      <c r="AM11" s="133">
        <v>0</v>
      </c>
      <c r="AN11" s="133">
        <v>0</v>
      </c>
      <c r="AO11" s="133">
        <v>0</v>
      </c>
      <c r="AP11" s="133">
        <v>0</v>
      </c>
      <c r="AQ11" s="133">
        <v>0</v>
      </c>
      <c r="AR11" s="133">
        <v>4</v>
      </c>
      <c r="AS11" s="133">
        <v>4</v>
      </c>
      <c r="AT11" s="133">
        <v>1</v>
      </c>
      <c r="AU11" s="133">
        <v>1</v>
      </c>
      <c r="AV11" s="133">
        <v>4</v>
      </c>
      <c r="AW11" s="133">
        <v>1</v>
      </c>
      <c r="AX11" s="133">
        <v>1</v>
      </c>
      <c r="AY11" s="133">
        <v>4</v>
      </c>
      <c r="AZ11" s="133">
        <v>1</v>
      </c>
      <c r="BA11" s="133">
        <v>4</v>
      </c>
      <c r="BB11" s="133">
        <v>3</v>
      </c>
      <c r="BC11" s="133">
        <v>2</v>
      </c>
      <c r="BD11" s="133">
        <v>1</v>
      </c>
      <c r="BE11" s="133">
        <v>1</v>
      </c>
      <c r="BF11" s="133">
        <v>4</v>
      </c>
      <c r="BG11" s="133">
        <v>4</v>
      </c>
      <c r="BH11" s="133">
        <v>1</v>
      </c>
      <c r="BI11" s="133">
        <v>1</v>
      </c>
      <c r="BJ11" s="133">
        <v>2</v>
      </c>
      <c r="BK11" s="133">
        <v>4</v>
      </c>
      <c r="BL11" s="133">
        <v>0</v>
      </c>
      <c r="BM11" s="133">
        <v>1</v>
      </c>
      <c r="BN11" s="133">
        <v>1</v>
      </c>
      <c r="BO11" s="133">
        <v>0</v>
      </c>
      <c r="BP11" s="133">
        <v>3</v>
      </c>
      <c r="BQ11" s="133">
        <v>0</v>
      </c>
      <c r="BR11" s="133">
        <v>1</v>
      </c>
      <c r="BS11" s="133">
        <v>0</v>
      </c>
      <c r="BT11" s="133">
        <v>2</v>
      </c>
      <c r="BU11" s="133">
        <v>0</v>
      </c>
      <c r="BV11" s="133">
        <v>0</v>
      </c>
      <c r="BW11" s="133">
        <v>0</v>
      </c>
      <c r="BX11" s="133">
        <v>1</v>
      </c>
      <c r="BY11" s="133">
        <v>0</v>
      </c>
      <c r="BZ11" s="133">
        <v>0</v>
      </c>
      <c r="CA11" s="133">
        <v>0</v>
      </c>
      <c r="CB11" s="133">
        <v>2</v>
      </c>
      <c r="CC11" s="133">
        <v>1</v>
      </c>
      <c r="CD11" s="133">
        <v>1</v>
      </c>
      <c r="CE11" s="133">
        <v>1</v>
      </c>
      <c r="CF11" s="133">
        <v>0</v>
      </c>
      <c r="CG11" s="133">
        <v>2</v>
      </c>
      <c r="CH11" s="133">
        <v>0</v>
      </c>
      <c r="CI11" s="133">
        <v>3</v>
      </c>
      <c r="CJ11" s="133">
        <v>0</v>
      </c>
      <c r="CK11" s="133">
        <v>1</v>
      </c>
      <c r="CL11" s="133">
        <v>2</v>
      </c>
      <c r="CM11" s="133">
        <v>0</v>
      </c>
      <c r="CN11" s="133">
        <v>1</v>
      </c>
      <c r="CO11" s="133">
        <v>0</v>
      </c>
      <c r="CP11" s="133">
        <v>0</v>
      </c>
      <c r="CQ11" s="133">
        <v>0</v>
      </c>
      <c r="CR11" s="133">
        <v>0</v>
      </c>
      <c r="CS11" s="133">
        <v>2</v>
      </c>
      <c r="CT11" s="133">
        <v>0</v>
      </c>
      <c r="CU11" s="133">
        <v>2</v>
      </c>
      <c r="CV11" s="133">
        <v>0</v>
      </c>
      <c r="CW11" s="133">
        <v>2</v>
      </c>
      <c r="CX11" s="133">
        <v>1</v>
      </c>
      <c r="CY11" s="133">
        <v>1</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2</v>
      </c>
      <c r="DO11" s="133">
        <v>1</v>
      </c>
      <c r="DP11" s="133">
        <v>1</v>
      </c>
      <c r="DQ11" s="131" t="s">
        <v>534</v>
      </c>
      <c r="DR11" s="133">
        <v>60</v>
      </c>
      <c r="DS11" s="131" t="s">
        <v>739</v>
      </c>
      <c r="DT11" s="133">
        <v>5</v>
      </c>
      <c r="DU11" s="131" t="s">
        <v>68</v>
      </c>
      <c r="DV11" s="131" t="s">
        <v>68</v>
      </c>
      <c r="DW11" s="131" t="s">
        <v>69</v>
      </c>
      <c r="DX11" s="131" t="s">
        <v>26</v>
      </c>
      <c r="DY11" s="131" t="s">
        <v>68</v>
      </c>
      <c r="DZ11" s="131" t="s">
        <v>68</v>
      </c>
      <c r="EA11" s="131" t="s">
        <v>68</v>
      </c>
      <c r="EB11" s="131" t="s">
        <v>26</v>
      </c>
      <c r="EC11" s="131" t="s">
        <v>69</v>
      </c>
      <c r="ED11" s="131" t="s">
        <v>2745</v>
      </c>
      <c r="EE11" s="131" t="s">
        <v>26</v>
      </c>
      <c r="EF11" s="131" t="s">
        <v>125</v>
      </c>
      <c r="EG11" s="131" t="s">
        <v>124</v>
      </c>
      <c r="EH11" s="131" t="s">
        <v>146</v>
      </c>
      <c r="EI11" s="133">
        <v>30</v>
      </c>
      <c r="EJ11" s="131" t="s">
        <v>9</v>
      </c>
      <c r="EK11" s="131" t="s">
        <v>9</v>
      </c>
      <c r="EL11" s="131" t="s">
        <v>187</v>
      </c>
      <c r="EM11" s="131" t="s">
        <v>60</v>
      </c>
      <c r="EN11" s="131" t="s">
        <v>22</v>
      </c>
      <c r="EO11" s="133">
        <v>2</v>
      </c>
      <c r="EP11" s="133">
        <v>5</v>
      </c>
      <c r="EQ11" s="133">
        <v>5</v>
      </c>
      <c r="ER11" s="133">
        <v>1</v>
      </c>
      <c r="ES11" s="131" t="s">
        <v>1346</v>
      </c>
      <c r="ET11" s="131" t="s">
        <v>16</v>
      </c>
      <c r="EU11" s="131" t="s">
        <v>20</v>
      </c>
      <c r="EV11" s="131" t="s">
        <v>20</v>
      </c>
      <c r="EW11" s="131" t="s">
        <v>20</v>
      </c>
      <c r="EX11" s="133">
        <v>4</v>
      </c>
      <c r="EY11" s="133">
        <v>4</v>
      </c>
      <c r="EZ11" s="133">
        <v>1</v>
      </c>
      <c r="FA11" s="133">
        <v>5</v>
      </c>
      <c r="FB11" s="131"/>
      <c r="FC11" s="131" t="s">
        <v>14</v>
      </c>
      <c r="FD11" s="131" t="s">
        <v>9</v>
      </c>
      <c r="FE11" s="131" t="s">
        <v>58</v>
      </c>
      <c r="FF11" s="131" t="s">
        <v>58</v>
      </c>
      <c r="FG11" s="131" t="s">
        <v>13</v>
      </c>
      <c r="FH11" s="131" t="s">
        <v>13</v>
      </c>
      <c r="FI11" s="131" t="s">
        <v>7</v>
      </c>
      <c r="FJ11" s="131" t="s">
        <v>12</v>
      </c>
      <c r="FK11" s="131" t="s">
        <v>57</v>
      </c>
      <c r="FL11" s="131" t="s">
        <v>9</v>
      </c>
      <c r="FM11" s="131" t="s">
        <v>7</v>
      </c>
      <c r="FN11" s="133">
        <v>5</v>
      </c>
      <c r="FO11" s="131" t="s">
        <v>2069</v>
      </c>
      <c r="FP11" s="131" t="s">
        <v>9</v>
      </c>
      <c r="FQ11" s="131" t="s">
        <v>7</v>
      </c>
      <c r="FR11" s="131" t="s">
        <v>9</v>
      </c>
      <c r="FS11" s="131" t="s">
        <v>8</v>
      </c>
      <c r="FT11" s="131" t="s">
        <v>7</v>
      </c>
      <c r="FU11" s="131" t="s">
        <v>9</v>
      </c>
      <c r="FV11" s="131" t="s">
        <v>2746</v>
      </c>
      <c r="FW11" s="131" t="s">
        <v>9</v>
      </c>
      <c r="FX11" s="131" t="s">
        <v>7</v>
      </c>
      <c r="FY11" s="131" t="s">
        <v>121</v>
      </c>
      <c r="FZ11" s="133">
        <v>8</v>
      </c>
      <c r="GA11" s="131"/>
      <c r="GB11" s="131"/>
      <c r="GC11" s="131"/>
      <c r="GD11" s="131"/>
      <c r="GE11" s="131"/>
      <c r="GF11" s="131"/>
      <c r="GG11" s="131"/>
      <c r="GH11" s="131" t="s">
        <v>5</v>
      </c>
      <c r="GI11" s="131"/>
      <c r="GJ11" s="131"/>
      <c r="GK11" s="131"/>
      <c r="GL11" s="131"/>
      <c r="GM11" s="131"/>
      <c r="GN11" s="131"/>
      <c r="GO11" s="131"/>
      <c r="GP11" s="131"/>
      <c r="GQ11" s="131"/>
      <c r="GR11" s="131"/>
      <c r="GS11" s="131"/>
      <c r="GT11" s="131"/>
      <c r="GU11" s="131"/>
      <c r="GV11" s="131"/>
      <c r="GW11" s="131"/>
      <c r="GX11" s="131" t="s">
        <v>54</v>
      </c>
      <c r="GY11" s="131"/>
      <c r="GZ11" s="131"/>
      <c r="HA11" s="131"/>
      <c r="HB11" s="131" t="s">
        <v>141</v>
      </c>
      <c r="HC11" s="131" t="s">
        <v>1</v>
      </c>
      <c r="HD11" s="131" t="s">
        <v>1</v>
      </c>
      <c r="HE11" s="131"/>
      <c r="HF11" s="131" t="s">
        <v>1</v>
      </c>
      <c r="HG11" s="131"/>
      <c r="HH11" s="131"/>
      <c r="HI11" s="131"/>
      <c r="HJ11" s="131"/>
      <c r="HK11" s="131"/>
      <c r="HL11" s="131"/>
      <c r="HM11" s="131"/>
      <c r="HN11">
        <f t="shared" si="0"/>
        <v>20</v>
      </c>
      <c r="HO11">
        <f t="shared" si="1"/>
        <v>6</v>
      </c>
      <c r="HP11">
        <f t="shared" si="2"/>
        <v>9</v>
      </c>
      <c r="HQ11" s="1">
        <f t="shared" si="3"/>
        <v>1</v>
      </c>
      <c r="HR11" s="1">
        <f t="shared" si="4"/>
        <v>4</v>
      </c>
      <c r="HS11" s="1">
        <f t="shared" si="5"/>
        <v>3</v>
      </c>
      <c r="HT11" s="1">
        <f t="shared" si="6"/>
        <v>4</v>
      </c>
      <c r="HU11" s="1">
        <f t="shared" si="7"/>
        <v>24</v>
      </c>
      <c r="HV11" s="1">
        <f t="shared" si="8"/>
        <v>0</v>
      </c>
      <c r="HW11" s="1">
        <v>3</v>
      </c>
      <c r="HX11">
        <v>3</v>
      </c>
      <c r="HY11">
        <v>2</v>
      </c>
      <c r="HZ11">
        <v>3</v>
      </c>
      <c r="IA11">
        <v>2</v>
      </c>
      <c r="IB11">
        <v>0</v>
      </c>
      <c r="IC11">
        <v>3</v>
      </c>
      <c r="ID11">
        <v>16</v>
      </c>
    </row>
    <row r="12" spans="1:238" ht="15" thickBot="1" x14ac:dyDescent="0.4">
      <c r="A12" s="132">
        <v>44334.367858796293</v>
      </c>
      <c r="B12" s="131" t="s">
        <v>2561</v>
      </c>
      <c r="C12" s="2"/>
      <c r="D12" s="131"/>
      <c r="E12" s="131" t="s">
        <v>1831</v>
      </c>
      <c r="F12" s="131" t="s">
        <v>1826</v>
      </c>
      <c r="G12" s="131" t="s">
        <v>1831</v>
      </c>
      <c r="H12" s="131" t="s">
        <v>1824</v>
      </c>
      <c r="I12" s="131" t="s">
        <v>9</v>
      </c>
      <c r="J12" s="131" t="s">
        <v>9</v>
      </c>
      <c r="K12" s="131" t="s">
        <v>7</v>
      </c>
      <c r="L12" s="131"/>
      <c r="M12" s="131" t="s">
        <v>7</v>
      </c>
      <c r="N12" s="131"/>
      <c r="O12" s="131" t="s">
        <v>7</v>
      </c>
      <c r="P12" s="131"/>
      <c r="Q12" s="131"/>
      <c r="R12" s="131" t="s">
        <v>20</v>
      </c>
      <c r="S12" s="131" t="s">
        <v>175</v>
      </c>
      <c r="T12" s="133">
        <v>4</v>
      </c>
      <c r="U12" s="131" t="s">
        <v>20</v>
      </c>
      <c r="V12" s="131" t="s">
        <v>20</v>
      </c>
      <c r="W12" s="131" t="s">
        <v>194</v>
      </c>
      <c r="X12" s="131" t="s">
        <v>20</v>
      </c>
      <c r="Y12" s="133">
        <v>3</v>
      </c>
      <c r="Z12" s="131" t="s">
        <v>79</v>
      </c>
      <c r="AA12" s="131" t="s">
        <v>115</v>
      </c>
      <c r="AB12" s="131" t="s">
        <v>7</v>
      </c>
      <c r="AC12" s="131"/>
      <c r="AD12" s="131" t="s">
        <v>9</v>
      </c>
      <c r="AE12" s="131" t="s">
        <v>2771</v>
      </c>
      <c r="AF12" s="131" t="s">
        <v>9</v>
      </c>
      <c r="AG12" s="131" t="s">
        <v>112</v>
      </c>
      <c r="AH12" s="131" t="s">
        <v>301</v>
      </c>
      <c r="AI12" s="131" t="s">
        <v>9</v>
      </c>
      <c r="AJ12" s="131" t="s">
        <v>2772</v>
      </c>
      <c r="AK12" s="133">
        <v>0</v>
      </c>
      <c r="AL12" s="133">
        <v>0</v>
      </c>
      <c r="AM12" s="133">
        <v>0</v>
      </c>
      <c r="AN12" s="133">
        <v>0</v>
      </c>
      <c r="AO12" s="133">
        <v>3</v>
      </c>
      <c r="AP12" s="133">
        <v>30</v>
      </c>
      <c r="AQ12" s="133">
        <v>900</v>
      </c>
      <c r="AR12" s="133">
        <v>3</v>
      </c>
      <c r="AS12" s="133">
        <v>3</v>
      </c>
      <c r="AT12" s="133">
        <v>2</v>
      </c>
      <c r="AU12" s="133">
        <v>2</v>
      </c>
      <c r="AV12" s="133">
        <v>3</v>
      </c>
      <c r="AW12" s="133">
        <v>1</v>
      </c>
      <c r="AX12" s="133">
        <v>2</v>
      </c>
      <c r="AY12" s="133">
        <v>3</v>
      </c>
      <c r="AZ12" s="133">
        <v>1</v>
      </c>
      <c r="BA12" s="133">
        <v>2</v>
      </c>
      <c r="BB12" s="133">
        <v>3</v>
      </c>
      <c r="BC12" s="133">
        <v>2</v>
      </c>
      <c r="BD12" s="133">
        <v>2</v>
      </c>
      <c r="BE12" s="133">
        <v>2</v>
      </c>
      <c r="BF12" s="133">
        <v>2</v>
      </c>
      <c r="BG12" s="133">
        <v>2</v>
      </c>
      <c r="BH12" s="133">
        <v>3</v>
      </c>
      <c r="BI12" s="133">
        <v>1</v>
      </c>
      <c r="BJ12" s="133">
        <v>2</v>
      </c>
      <c r="BK12" s="133">
        <v>3</v>
      </c>
      <c r="BL12" s="133">
        <v>1</v>
      </c>
      <c r="BM12" s="133">
        <v>0</v>
      </c>
      <c r="BN12" s="133">
        <v>2</v>
      </c>
      <c r="BO12" s="133">
        <v>0</v>
      </c>
      <c r="BP12" s="133">
        <v>1</v>
      </c>
      <c r="BQ12" s="133">
        <v>0</v>
      </c>
      <c r="BR12" s="133">
        <v>0</v>
      </c>
      <c r="BS12" s="133">
        <v>1</v>
      </c>
      <c r="BT12" s="133">
        <v>1</v>
      </c>
      <c r="BU12" s="133">
        <v>1</v>
      </c>
      <c r="BV12" s="133">
        <v>2</v>
      </c>
      <c r="BW12" s="133">
        <v>0</v>
      </c>
      <c r="BX12" s="133">
        <v>1</v>
      </c>
      <c r="BY12" s="133">
        <v>0</v>
      </c>
      <c r="BZ12" s="133">
        <v>1</v>
      </c>
      <c r="CA12" s="133">
        <v>1</v>
      </c>
      <c r="CB12" s="133">
        <v>1</v>
      </c>
      <c r="CC12" s="133">
        <v>2</v>
      </c>
      <c r="CD12" s="133">
        <v>0</v>
      </c>
      <c r="CE12" s="133">
        <v>1</v>
      </c>
      <c r="CF12" s="133">
        <v>0</v>
      </c>
      <c r="CG12" s="133">
        <v>1</v>
      </c>
      <c r="CH12" s="133">
        <v>0</v>
      </c>
      <c r="CI12" s="133">
        <v>1</v>
      </c>
      <c r="CJ12" s="133">
        <v>0</v>
      </c>
      <c r="CK12" s="133">
        <v>2</v>
      </c>
      <c r="CL12" s="133">
        <v>1</v>
      </c>
      <c r="CM12" s="133">
        <v>0</v>
      </c>
      <c r="CN12" s="133">
        <v>2</v>
      </c>
      <c r="CO12" s="133">
        <v>0</v>
      </c>
      <c r="CP12" s="133">
        <v>0</v>
      </c>
      <c r="CQ12" s="133">
        <v>1</v>
      </c>
      <c r="CR12" s="133">
        <v>0</v>
      </c>
      <c r="CS12" s="133">
        <v>1</v>
      </c>
      <c r="CT12" s="133">
        <v>0</v>
      </c>
      <c r="CU12" s="133">
        <v>0</v>
      </c>
      <c r="CV12" s="133">
        <v>1</v>
      </c>
      <c r="CW12" s="133">
        <v>2</v>
      </c>
      <c r="CX12" s="133">
        <v>2</v>
      </c>
      <c r="CY12" s="133">
        <v>1</v>
      </c>
      <c r="CZ12" s="133">
        <v>2</v>
      </c>
      <c r="DA12" s="133">
        <v>1</v>
      </c>
      <c r="DB12" s="133">
        <v>1</v>
      </c>
      <c r="DC12" s="133">
        <v>1</v>
      </c>
      <c r="DD12" s="133">
        <v>1</v>
      </c>
      <c r="DE12" s="133">
        <v>1</v>
      </c>
      <c r="DF12" s="133">
        <v>1</v>
      </c>
      <c r="DG12" s="133">
        <v>1</v>
      </c>
      <c r="DH12" s="133">
        <v>1</v>
      </c>
      <c r="DI12" s="133">
        <v>1</v>
      </c>
      <c r="DJ12" s="133">
        <v>2</v>
      </c>
      <c r="DK12" s="133">
        <v>1</v>
      </c>
      <c r="DL12" s="133">
        <v>2</v>
      </c>
      <c r="DM12" s="133">
        <v>2</v>
      </c>
      <c r="DN12" s="133">
        <v>1</v>
      </c>
      <c r="DO12" s="133">
        <v>1</v>
      </c>
      <c r="DP12" s="133">
        <v>1</v>
      </c>
      <c r="DQ12" s="131" t="s">
        <v>544</v>
      </c>
      <c r="DR12" s="133">
        <v>10</v>
      </c>
      <c r="DS12" s="131" t="s">
        <v>1002</v>
      </c>
      <c r="DT12" s="133">
        <v>7.5</v>
      </c>
      <c r="DU12" s="131" t="s">
        <v>103</v>
      </c>
      <c r="DV12" s="131" t="s">
        <v>69</v>
      </c>
      <c r="DW12" s="131" t="s">
        <v>69</v>
      </c>
      <c r="DX12" s="131" t="s">
        <v>26</v>
      </c>
      <c r="DY12" s="131" t="s">
        <v>26</v>
      </c>
      <c r="DZ12" s="131" t="s">
        <v>26</v>
      </c>
      <c r="EA12" s="131" t="s">
        <v>103</v>
      </c>
      <c r="EB12" s="131" t="s">
        <v>26</v>
      </c>
      <c r="EC12" s="131" t="s">
        <v>26</v>
      </c>
      <c r="ED12" s="133">
        <v>0</v>
      </c>
      <c r="EE12" s="131" t="s">
        <v>26</v>
      </c>
      <c r="EF12" s="131" t="s">
        <v>26</v>
      </c>
      <c r="EG12" s="131" t="s">
        <v>24</v>
      </c>
      <c r="EH12" s="131" t="s">
        <v>100</v>
      </c>
      <c r="EI12" s="133">
        <v>15</v>
      </c>
      <c r="EJ12" s="131" t="s">
        <v>9</v>
      </c>
      <c r="EK12" s="131" t="s">
        <v>9</v>
      </c>
      <c r="EL12" s="131" t="s">
        <v>2773</v>
      </c>
      <c r="EM12" s="131" t="s">
        <v>96</v>
      </c>
      <c r="EN12" s="131" t="s">
        <v>96</v>
      </c>
      <c r="EO12" s="133">
        <v>3</v>
      </c>
      <c r="EP12" s="133">
        <v>5</v>
      </c>
      <c r="EQ12" s="133">
        <v>5</v>
      </c>
      <c r="ER12" s="133">
        <v>1</v>
      </c>
      <c r="ES12" s="131" t="s">
        <v>16</v>
      </c>
      <c r="ET12" s="131" t="s">
        <v>1346</v>
      </c>
      <c r="EU12" s="131" t="s">
        <v>19</v>
      </c>
      <c r="EV12" s="131" t="s">
        <v>18</v>
      </c>
      <c r="EW12" s="131" t="s">
        <v>20</v>
      </c>
      <c r="EX12" s="133">
        <v>4</v>
      </c>
      <c r="EY12" s="133">
        <v>1</v>
      </c>
      <c r="EZ12" s="133">
        <v>1</v>
      </c>
      <c r="FA12" s="133">
        <v>4</v>
      </c>
      <c r="FB12" s="131" t="s">
        <v>2774</v>
      </c>
      <c r="FC12" s="131" t="s">
        <v>14</v>
      </c>
      <c r="FD12" s="131" t="s">
        <v>7</v>
      </c>
      <c r="FE12" s="131" t="s">
        <v>58</v>
      </c>
      <c r="FF12" s="131" t="s">
        <v>58</v>
      </c>
      <c r="FG12" s="131" t="s">
        <v>7</v>
      </c>
      <c r="FH12" s="131" t="s">
        <v>7</v>
      </c>
      <c r="FI12" s="131" t="s">
        <v>9</v>
      </c>
      <c r="FJ12" s="131" t="s">
        <v>12</v>
      </c>
      <c r="FK12" s="131" t="s">
        <v>11</v>
      </c>
      <c r="FL12" s="131" t="s">
        <v>7</v>
      </c>
      <c r="FM12" s="131" t="s">
        <v>9</v>
      </c>
      <c r="FN12" s="133">
        <v>2</v>
      </c>
      <c r="FO12" s="131" t="s">
        <v>1435</v>
      </c>
      <c r="FP12" s="131" t="s">
        <v>9</v>
      </c>
      <c r="FQ12" s="131" t="s">
        <v>7</v>
      </c>
      <c r="FR12" s="131" t="s">
        <v>9</v>
      </c>
      <c r="FS12" s="131" t="s">
        <v>8</v>
      </c>
      <c r="FT12" s="131" t="s">
        <v>7</v>
      </c>
      <c r="FU12" s="131" t="s">
        <v>7</v>
      </c>
      <c r="FV12" s="131"/>
      <c r="FW12" s="131" t="s">
        <v>7</v>
      </c>
      <c r="FX12" s="131" t="s">
        <v>7</v>
      </c>
      <c r="FY12" s="131" t="s">
        <v>121</v>
      </c>
      <c r="FZ12" s="133">
        <v>4</v>
      </c>
      <c r="GA12" s="131"/>
      <c r="GB12" s="131"/>
      <c r="GC12" s="131"/>
      <c r="GD12" s="131"/>
      <c r="GE12" s="131"/>
      <c r="GF12" s="131"/>
      <c r="GG12" s="131"/>
      <c r="GH12" s="131" t="s">
        <v>5</v>
      </c>
      <c r="GI12" s="131"/>
      <c r="GJ12" s="131"/>
      <c r="GK12" s="131"/>
      <c r="GL12" s="131"/>
      <c r="GM12" s="131"/>
      <c r="GN12" s="131"/>
      <c r="GO12" s="131"/>
      <c r="GP12" s="131"/>
      <c r="GQ12" s="131"/>
      <c r="GR12" s="131"/>
      <c r="GS12" s="131"/>
      <c r="GT12" s="131"/>
      <c r="GU12" s="131"/>
      <c r="GV12" s="131"/>
      <c r="GW12" s="131"/>
      <c r="GX12" s="131" t="s">
        <v>54</v>
      </c>
      <c r="GY12" s="131"/>
      <c r="GZ12" s="131" t="s">
        <v>184</v>
      </c>
      <c r="HA12" s="131" t="s">
        <v>183</v>
      </c>
      <c r="HB12" s="131" t="s">
        <v>1</v>
      </c>
      <c r="HC12" s="131"/>
      <c r="HD12" s="131"/>
      <c r="HE12" s="131"/>
      <c r="HF12" s="131" t="s">
        <v>1</v>
      </c>
      <c r="HG12" s="131"/>
      <c r="HH12" s="131"/>
      <c r="HI12" s="131"/>
      <c r="HJ12" s="131"/>
      <c r="HK12" s="131"/>
      <c r="HL12" s="131"/>
      <c r="HM12" s="131"/>
      <c r="HN12">
        <f t="shared" si="0"/>
        <v>24</v>
      </c>
      <c r="HO12">
        <f t="shared" si="1"/>
        <v>2</v>
      </c>
      <c r="HP12">
        <f t="shared" si="2"/>
        <v>5</v>
      </c>
      <c r="HQ12" s="1">
        <f t="shared" si="3"/>
        <v>2</v>
      </c>
      <c r="HR12" s="1">
        <f t="shared" si="4"/>
        <v>6</v>
      </c>
      <c r="HS12" s="1">
        <f t="shared" si="5"/>
        <v>2</v>
      </c>
      <c r="HT12" s="1">
        <f t="shared" si="6"/>
        <v>9</v>
      </c>
      <c r="HU12" s="1">
        <f t="shared" si="7"/>
        <v>42</v>
      </c>
      <c r="HV12" s="1">
        <f t="shared" si="8"/>
        <v>225</v>
      </c>
      <c r="HW12" s="1">
        <v>1</v>
      </c>
      <c r="HX12">
        <v>1</v>
      </c>
      <c r="HY12">
        <v>0</v>
      </c>
      <c r="HZ12">
        <v>0</v>
      </c>
      <c r="IA12">
        <v>1</v>
      </c>
      <c r="IB12">
        <v>0</v>
      </c>
      <c r="IC12">
        <v>1</v>
      </c>
      <c r="ID12">
        <v>4</v>
      </c>
    </row>
    <row r="13" spans="1:238" ht="15" thickBot="1" x14ac:dyDescent="0.4">
      <c r="A13" s="132">
        <v>44329.633113425924</v>
      </c>
      <c r="B13" s="131" t="s">
        <v>2562</v>
      </c>
      <c r="C13" s="2"/>
      <c r="D13" s="131"/>
      <c r="E13" s="131" t="s">
        <v>1831</v>
      </c>
      <c r="F13" s="131" t="s">
        <v>1826</v>
      </c>
      <c r="G13" s="131" t="s">
        <v>1831</v>
      </c>
      <c r="H13" s="131" t="s">
        <v>1826</v>
      </c>
      <c r="I13" s="131" t="s">
        <v>9</v>
      </c>
      <c r="J13" s="131" t="s">
        <v>9</v>
      </c>
      <c r="K13" s="131" t="s">
        <v>7</v>
      </c>
      <c r="L13" s="131"/>
      <c r="M13" s="131" t="s">
        <v>9</v>
      </c>
      <c r="N13" s="131" t="s">
        <v>351</v>
      </c>
      <c r="O13" s="131" t="s">
        <v>7</v>
      </c>
      <c r="P13" s="131"/>
      <c r="Q13" s="131"/>
      <c r="R13" s="131" t="s">
        <v>20</v>
      </c>
      <c r="S13" s="131" t="s">
        <v>40</v>
      </c>
      <c r="T13" s="131" t="s">
        <v>20</v>
      </c>
      <c r="U13" s="131" t="s">
        <v>20</v>
      </c>
      <c r="V13" s="131" t="s">
        <v>20</v>
      </c>
      <c r="W13" s="131" t="s">
        <v>80</v>
      </c>
      <c r="X13" s="131" t="s">
        <v>20</v>
      </c>
      <c r="Y13" s="131" t="s">
        <v>20</v>
      </c>
      <c r="Z13" s="133">
        <v>4</v>
      </c>
      <c r="AA13" s="131" t="s">
        <v>38</v>
      </c>
      <c r="AB13" s="131" t="s">
        <v>7</v>
      </c>
      <c r="AC13" s="131"/>
      <c r="AD13" s="131" t="s">
        <v>7</v>
      </c>
      <c r="AE13" s="131"/>
      <c r="AF13" s="131" t="s">
        <v>9</v>
      </c>
      <c r="AG13" s="131" t="s">
        <v>132</v>
      </c>
      <c r="AH13" s="131" t="s">
        <v>537</v>
      </c>
      <c r="AI13" s="131" t="s">
        <v>7</v>
      </c>
      <c r="AJ13" s="131"/>
      <c r="AK13" s="133">
        <v>0</v>
      </c>
      <c r="AL13" s="131">
        <v>0</v>
      </c>
      <c r="AM13" s="133">
        <v>0</v>
      </c>
      <c r="AN13" s="131">
        <v>0</v>
      </c>
      <c r="AO13" s="133">
        <v>7</v>
      </c>
      <c r="AP13" s="240">
        <v>15</v>
      </c>
      <c r="AQ13" s="133">
        <v>300</v>
      </c>
      <c r="AR13" s="133">
        <v>3</v>
      </c>
      <c r="AS13" s="133">
        <v>3</v>
      </c>
      <c r="AT13" s="133">
        <v>3</v>
      </c>
      <c r="AU13" s="133">
        <v>2</v>
      </c>
      <c r="AV13" s="133">
        <v>3</v>
      </c>
      <c r="AW13" s="133">
        <v>1</v>
      </c>
      <c r="AX13" s="133">
        <v>3</v>
      </c>
      <c r="AY13" s="133">
        <v>3</v>
      </c>
      <c r="AZ13" s="133">
        <v>1</v>
      </c>
      <c r="BA13" s="133">
        <v>3</v>
      </c>
      <c r="BB13" s="133">
        <v>3</v>
      </c>
      <c r="BC13" s="133">
        <v>2</v>
      </c>
      <c r="BD13" s="133">
        <v>1</v>
      </c>
      <c r="BE13" s="133">
        <v>1</v>
      </c>
      <c r="BF13" s="133">
        <v>3</v>
      </c>
      <c r="BG13" s="133">
        <v>3</v>
      </c>
      <c r="BH13" s="133">
        <v>2</v>
      </c>
      <c r="BI13" s="133">
        <v>1</v>
      </c>
      <c r="BJ13" s="133">
        <v>4</v>
      </c>
      <c r="BK13" s="133">
        <v>3</v>
      </c>
      <c r="BL13" s="133">
        <v>2</v>
      </c>
      <c r="BM13" s="133">
        <v>0</v>
      </c>
      <c r="BN13" s="133">
        <v>2</v>
      </c>
      <c r="BO13" s="133">
        <v>0</v>
      </c>
      <c r="BP13" s="133">
        <v>2</v>
      </c>
      <c r="BQ13" s="133">
        <v>0</v>
      </c>
      <c r="BR13" s="133">
        <v>1</v>
      </c>
      <c r="BS13" s="133">
        <v>1</v>
      </c>
      <c r="BT13" s="133">
        <v>3</v>
      </c>
      <c r="BU13" s="133">
        <v>1</v>
      </c>
      <c r="BV13" s="133">
        <v>0</v>
      </c>
      <c r="BW13" s="133">
        <v>1</v>
      </c>
      <c r="BX13" s="133">
        <v>2</v>
      </c>
      <c r="BY13" s="133">
        <v>0</v>
      </c>
      <c r="BZ13" s="133">
        <v>3</v>
      </c>
      <c r="CA13" s="133">
        <v>0</v>
      </c>
      <c r="CB13" s="133">
        <v>1</v>
      </c>
      <c r="CC13" s="133">
        <v>3</v>
      </c>
      <c r="CD13" s="133">
        <v>0</v>
      </c>
      <c r="CE13" s="133">
        <v>1</v>
      </c>
      <c r="CF13" s="133">
        <v>0</v>
      </c>
      <c r="CG13" s="133">
        <v>2</v>
      </c>
      <c r="CH13" s="133">
        <v>0</v>
      </c>
      <c r="CI13" s="133">
        <v>2</v>
      </c>
      <c r="CJ13" s="133">
        <v>0</v>
      </c>
      <c r="CK13" s="133">
        <v>2</v>
      </c>
      <c r="CL13" s="133">
        <v>1</v>
      </c>
      <c r="CM13" s="133">
        <v>0</v>
      </c>
      <c r="CN13" s="133">
        <v>3</v>
      </c>
      <c r="CO13" s="133">
        <v>0</v>
      </c>
      <c r="CP13" s="133">
        <v>0</v>
      </c>
      <c r="CQ13" s="133">
        <v>1</v>
      </c>
      <c r="CR13" s="133">
        <v>0</v>
      </c>
      <c r="CS13" s="133">
        <v>0</v>
      </c>
      <c r="CT13" s="133">
        <v>0</v>
      </c>
      <c r="CU13" s="133">
        <v>1</v>
      </c>
      <c r="CV13" s="133">
        <v>3</v>
      </c>
      <c r="CW13" s="133">
        <v>3</v>
      </c>
      <c r="CX13" s="133">
        <v>3</v>
      </c>
      <c r="CY13" s="133">
        <v>1</v>
      </c>
      <c r="CZ13" s="133">
        <v>2</v>
      </c>
      <c r="DA13" s="133">
        <v>1</v>
      </c>
      <c r="DB13" s="133">
        <v>1</v>
      </c>
      <c r="DC13" s="133">
        <v>1</v>
      </c>
      <c r="DD13" s="133">
        <v>1</v>
      </c>
      <c r="DE13" s="133">
        <v>2</v>
      </c>
      <c r="DF13" s="133">
        <v>1</v>
      </c>
      <c r="DG13" s="133">
        <v>1</v>
      </c>
      <c r="DH13" s="133">
        <v>1</v>
      </c>
      <c r="DI13" s="133">
        <v>2</v>
      </c>
      <c r="DJ13" s="133">
        <v>1</v>
      </c>
      <c r="DK13" s="133">
        <v>2</v>
      </c>
      <c r="DL13" s="133">
        <v>1</v>
      </c>
      <c r="DM13" s="133">
        <v>2</v>
      </c>
      <c r="DN13" s="133">
        <v>2</v>
      </c>
      <c r="DO13" s="133">
        <v>1</v>
      </c>
      <c r="DP13" s="133">
        <v>2</v>
      </c>
      <c r="DQ13" s="134">
        <v>0.39583333333333331</v>
      </c>
      <c r="DR13" s="133">
        <v>30</v>
      </c>
      <c r="DS13" s="134">
        <v>0.25</v>
      </c>
      <c r="DT13" s="133">
        <v>7.5</v>
      </c>
      <c r="DU13" s="131" t="s">
        <v>103</v>
      </c>
      <c r="DV13" s="131" t="s">
        <v>103</v>
      </c>
      <c r="DW13" s="131" t="s">
        <v>69</v>
      </c>
      <c r="DX13" s="131" t="s">
        <v>26</v>
      </c>
      <c r="DY13" s="131" t="s">
        <v>26</v>
      </c>
      <c r="DZ13" s="131" t="s">
        <v>26</v>
      </c>
      <c r="EA13" s="131" t="s">
        <v>103</v>
      </c>
      <c r="EB13" s="131" t="s">
        <v>26</v>
      </c>
      <c r="EC13" s="131" t="s">
        <v>26</v>
      </c>
      <c r="ED13" s="131" t="s">
        <v>7</v>
      </c>
      <c r="EE13" s="131" t="s">
        <v>25</v>
      </c>
      <c r="EF13" s="131" t="s">
        <v>26</v>
      </c>
      <c r="EG13" s="131" t="s">
        <v>24</v>
      </c>
      <c r="EH13" s="131" t="s">
        <v>100</v>
      </c>
      <c r="EI13" s="133">
        <v>3.5</v>
      </c>
      <c r="EJ13" s="131" t="s">
        <v>7</v>
      </c>
      <c r="EK13" s="131" t="s">
        <v>7</v>
      </c>
      <c r="EL13" s="131"/>
      <c r="EM13" s="131" t="s">
        <v>60</v>
      </c>
      <c r="EN13" s="131" t="s">
        <v>22</v>
      </c>
      <c r="EO13" s="133">
        <v>3</v>
      </c>
      <c r="EP13" s="133">
        <v>2</v>
      </c>
      <c r="EQ13" s="133">
        <v>3</v>
      </c>
      <c r="ER13" s="133">
        <v>4</v>
      </c>
      <c r="ES13" s="131" t="s">
        <v>16</v>
      </c>
      <c r="ET13" s="131" t="s">
        <v>19</v>
      </c>
      <c r="EU13" s="131" t="s">
        <v>20</v>
      </c>
      <c r="EV13" s="131" t="s">
        <v>18</v>
      </c>
      <c r="EW13" s="131" t="s">
        <v>1346</v>
      </c>
      <c r="EX13" s="133">
        <v>2</v>
      </c>
      <c r="EY13" s="133">
        <v>4</v>
      </c>
      <c r="EZ13" s="133">
        <v>4</v>
      </c>
      <c r="FA13" s="133">
        <v>5</v>
      </c>
      <c r="FB13" s="131"/>
      <c r="FC13" s="131" t="s">
        <v>94</v>
      </c>
      <c r="FD13" s="131" t="s">
        <v>7</v>
      </c>
      <c r="FE13" s="131" t="s">
        <v>14</v>
      </c>
      <c r="FF13" s="131" t="s">
        <v>94</v>
      </c>
      <c r="FG13" s="131" t="s">
        <v>7</v>
      </c>
      <c r="FH13" s="131" t="s">
        <v>7</v>
      </c>
      <c r="FI13" s="131" t="s">
        <v>7</v>
      </c>
      <c r="FJ13" s="131" t="s">
        <v>12</v>
      </c>
      <c r="FK13" s="131" t="s">
        <v>11</v>
      </c>
      <c r="FL13" s="131" t="s">
        <v>7</v>
      </c>
      <c r="FM13" s="131" t="s">
        <v>7</v>
      </c>
      <c r="FN13" s="133">
        <v>0</v>
      </c>
      <c r="FO13" s="131" t="s">
        <v>2718</v>
      </c>
      <c r="FP13" s="131" t="s">
        <v>9</v>
      </c>
      <c r="FQ13" s="131" t="s">
        <v>9</v>
      </c>
      <c r="FR13" s="131" t="s">
        <v>9</v>
      </c>
      <c r="FS13" s="131" t="s">
        <v>8</v>
      </c>
      <c r="FT13" s="131" t="s">
        <v>7</v>
      </c>
      <c r="FU13" s="131" t="s">
        <v>7</v>
      </c>
      <c r="FV13" s="131"/>
      <c r="FW13" s="131" t="s">
        <v>7</v>
      </c>
      <c r="FX13" s="131" t="s">
        <v>7</v>
      </c>
      <c r="FY13" s="131" t="s">
        <v>6</v>
      </c>
      <c r="FZ13" s="131"/>
      <c r="GA13" s="131"/>
      <c r="GB13" s="131"/>
      <c r="GC13" s="131"/>
      <c r="GD13" s="133">
        <v>1</v>
      </c>
      <c r="GE13" s="131"/>
      <c r="GF13" s="131"/>
      <c r="GG13" s="131"/>
      <c r="GH13" s="131" t="s">
        <v>5</v>
      </c>
      <c r="GI13" s="131"/>
      <c r="GJ13" s="131"/>
      <c r="GK13" s="131"/>
      <c r="GL13" s="131"/>
      <c r="GM13" s="131"/>
      <c r="GN13" s="131"/>
      <c r="GO13" s="131"/>
      <c r="GP13" s="131"/>
      <c r="GQ13" s="131"/>
      <c r="GR13" s="131"/>
      <c r="GS13" s="131"/>
      <c r="GT13" s="131"/>
      <c r="GU13" s="131"/>
      <c r="GV13" s="131"/>
      <c r="GW13" s="131"/>
      <c r="GX13" s="131" t="s">
        <v>54</v>
      </c>
      <c r="GY13" s="131"/>
      <c r="GZ13" s="131" t="s">
        <v>184</v>
      </c>
      <c r="HA13" s="131" t="s">
        <v>183</v>
      </c>
      <c r="HB13" s="131" t="s">
        <v>1</v>
      </c>
      <c r="HC13" s="131"/>
      <c r="HD13" s="131"/>
      <c r="HE13" s="131"/>
      <c r="HF13" s="131" t="s">
        <v>1</v>
      </c>
      <c r="HG13" s="131"/>
      <c r="HH13" s="131"/>
      <c r="HI13" s="131"/>
      <c r="HJ13" s="131"/>
      <c r="HK13" s="131"/>
      <c r="HL13" s="131"/>
      <c r="HM13" s="131"/>
      <c r="HN13">
        <f t="shared" si="0"/>
        <v>28</v>
      </c>
      <c r="HO13">
        <f t="shared" si="1"/>
        <v>2</v>
      </c>
      <c r="HP13">
        <f t="shared" si="2"/>
        <v>10</v>
      </c>
      <c r="HQ13" s="1">
        <f t="shared" si="3"/>
        <v>3</v>
      </c>
      <c r="HR13" s="1">
        <f t="shared" si="4"/>
        <v>9</v>
      </c>
      <c r="HS13" s="1">
        <f t="shared" si="5"/>
        <v>1</v>
      </c>
      <c r="HT13" s="1">
        <f t="shared" si="6"/>
        <v>13</v>
      </c>
      <c r="HU13" s="1">
        <f t="shared" si="7"/>
        <v>36</v>
      </c>
      <c r="HV13" s="1">
        <f t="shared" si="8"/>
        <v>262.5</v>
      </c>
      <c r="HW13" s="1">
        <v>1</v>
      </c>
      <c r="HX13">
        <v>1</v>
      </c>
      <c r="HY13">
        <v>0</v>
      </c>
      <c r="HZ13">
        <v>0</v>
      </c>
      <c r="IA13">
        <v>1</v>
      </c>
      <c r="IB13">
        <v>1</v>
      </c>
      <c r="IC13">
        <v>1</v>
      </c>
      <c r="ID13">
        <v>5</v>
      </c>
    </row>
    <row r="14" spans="1:238" ht="15" thickBot="1" x14ac:dyDescent="0.4">
      <c r="A14" s="132">
        <v>44329.65861111111</v>
      </c>
      <c r="B14" s="131" t="s">
        <v>2575</v>
      </c>
      <c r="C14" s="2"/>
      <c r="D14" s="131"/>
      <c r="E14" s="131" t="s">
        <v>1831</v>
      </c>
      <c r="F14" s="131" t="s">
        <v>1824</v>
      </c>
      <c r="G14" s="131" t="s">
        <v>1831</v>
      </c>
      <c r="H14" s="131" t="s">
        <v>1824</v>
      </c>
      <c r="I14" s="131" t="s">
        <v>9</v>
      </c>
      <c r="J14" s="131" t="s">
        <v>9</v>
      </c>
      <c r="K14" s="131" t="s">
        <v>7</v>
      </c>
      <c r="L14" s="131"/>
      <c r="M14" s="131" t="s">
        <v>7</v>
      </c>
      <c r="N14" s="131"/>
      <c r="O14" s="131" t="s">
        <v>7</v>
      </c>
      <c r="P14" s="131"/>
      <c r="Q14" s="131"/>
      <c r="R14" s="131" t="s">
        <v>20</v>
      </c>
      <c r="S14" s="131" t="s">
        <v>40</v>
      </c>
      <c r="T14" s="131" t="s">
        <v>20</v>
      </c>
      <c r="U14" s="133">
        <v>1</v>
      </c>
      <c r="V14" s="131" t="s">
        <v>20</v>
      </c>
      <c r="W14" s="131" t="s">
        <v>39</v>
      </c>
      <c r="X14" s="133">
        <v>1</v>
      </c>
      <c r="Y14" s="133">
        <v>1</v>
      </c>
      <c r="Z14" s="133">
        <v>1</v>
      </c>
      <c r="AA14" s="131" t="s">
        <v>115</v>
      </c>
      <c r="AB14" s="131" t="s">
        <v>7</v>
      </c>
      <c r="AC14" s="131"/>
      <c r="AD14" s="131" t="s">
        <v>7</v>
      </c>
      <c r="AE14" s="131"/>
      <c r="AF14" s="131" t="s">
        <v>7</v>
      </c>
      <c r="AG14" s="131" t="s">
        <v>20</v>
      </c>
      <c r="AH14" s="131"/>
      <c r="AI14" s="131" t="s">
        <v>7</v>
      </c>
      <c r="AJ14" s="131"/>
      <c r="AK14" s="133">
        <v>0</v>
      </c>
      <c r="AL14" s="133">
        <v>0</v>
      </c>
      <c r="AM14" s="133">
        <v>0</v>
      </c>
      <c r="AN14" s="133">
        <v>0</v>
      </c>
      <c r="AO14" s="133">
        <v>2</v>
      </c>
      <c r="AP14" s="131">
        <v>15</v>
      </c>
      <c r="AQ14" s="131">
        <v>720</v>
      </c>
      <c r="AR14" s="133">
        <v>2</v>
      </c>
      <c r="AS14" s="133">
        <v>2</v>
      </c>
      <c r="AT14" s="133">
        <v>4</v>
      </c>
      <c r="AU14" s="133">
        <v>4</v>
      </c>
      <c r="AV14" s="133">
        <v>1</v>
      </c>
      <c r="AW14" s="133">
        <v>3</v>
      </c>
      <c r="AX14" s="133">
        <v>4</v>
      </c>
      <c r="AY14" s="133">
        <v>1</v>
      </c>
      <c r="AZ14" s="133">
        <v>3</v>
      </c>
      <c r="BA14" s="133">
        <v>1</v>
      </c>
      <c r="BB14" s="133">
        <v>2</v>
      </c>
      <c r="BC14" s="133">
        <v>4</v>
      </c>
      <c r="BD14" s="133">
        <v>4</v>
      </c>
      <c r="BE14" s="133">
        <v>3</v>
      </c>
      <c r="BF14" s="133">
        <v>1</v>
      </c>
      <c r="BG14" s="133">
        <v>1</v>
      </c>
      <c r="BH14" s="133">
        <v>3</v>
      </c>
      <c r="BI14" s="133">
        <v>3</v>
      </c>
      <c r="BJ14" s="133">
        <v>1</v>
      </c>
      <c r="BK14" s="133">
        <v>1</v>
      </c>
      <c r="BL14" s="133">
        <v>4</v>
      </c>
      <c r="BM14" s="133">
        <v>3</v>
      </c>
      <c r="BN14" s="133">
        <v>4</v>
      </c>
      <c r="BO14" s="133">
        <v>3</v>
      </c>
      <c r="BP14" s="133">
        <v>1</v>
      </c>
      <c r="BQ14" s="133">
        <v>3</v>
      </c>
      <c r="BR14" s="133">
        <v>3</v>
      </c>
      <c r="BS14" s="133">
        <v>4</v>
      </c>
      <c r="BT14" s="133">
        <v>1</v>
      </c>
      <c r="BU14" s="133">
        <v>4</v>
      </c>
      <c r="BV14" s="133">
        <v>3</v>
      </c>
      <c r="BW14" s="133">
        <v>4</v>
      </c>
      <c r="BX14" s="133">
        <v>1</v>
      </c>
      <c r="BY14" s="133">
        <v>4</v>
      </c>
      <c r="BZ14" s="133">
        <v>3</v>
      </c>
      <c r="CA14" s="133">
        <v>3</v>
      </c>
      <c r="CB14" s="133">
        <v>3</v>
      </c>
      <c r="CC14" s="133">
        <v>4</v>
      </c>
      <c r="CD14" s="133">
        <v>4</v>
      </c>
      <c r="CE14" s="133">
        <v>3</v>
      </c>
      <c r="CF14" s="133">
        <v>3</v>
      </c>
      <c r="CG14" s="133">
        <v>4</v>
      </c>
      <c r="CH14" s="133">
        <v>4</v>
      </c>
      <c r="CI14" s="133">
        <v>1</v>
      </c>
      <c r="CJ14" s="133">
        <v>3</v>
      </c>
      <c r="CK14" s="133">
        <v>4</v>
      </c>
      <c r="CL14" s="133">
        <v>4</v>
      </c>
      <c r="CM14" s="133">
        <v>3</v>
      </c>
      <c r="CN14" s="133">
        <v>4</v>
      </c>
      <c r="CO14" s="133">
        <v>2</v>
      </c>
      <c r="CP14" s="133">
        <v>3</v>
      </c>
      <c r="CQ14" s="133">
        <v>1</v>
      </c>
      <c r="CR14" s="133">
        <v>4</v>
      </c>
      <c r="CS14" s="133">
        <v>4</v>
      </c>
      <c r="CT14" s="133">
        <v>1</v>
      </c>
      <c r="CU14" s="133">
        <v>3</v>
      </c>
      <c r="CV14" s="133">
        <v>4</v>
      </c>
      <c r="CW14" s="133">
        <v>2</v>
      </c>
      <c r="CX14" s="133">
        <v>4</v>
      </c>
      <c r="CY14" s="133">
        <v>2</v>
      </c>
      <c r="CZ14" s="133">
        <v>4</v>
      </c>
      <c r="DA14" s="133">
        <v>4</v>
      </c>
      <c r="DB14" s="133">
        <v>3</v>
      </c>
      <c r="DC14" s="133">
        <v>4</v>
      </c>
      <c r="DD14" s="133">
        <v>4</v>
      </c>
      <c r="DE14" s="133">
        <v>4</v>
      </c>
      <c r="DF14" s="133">
        <v>4</v>
      </c>
      <c r="DG14" s="133">
        <v>4</v>
      </c>
      <c r="DH14" s="133">
        <v>4</v>
      </c>
      <c r="DI14" s="133">
        <v>4</v>
      </c>
      <c r="DJ14" s="133">
        <v>3</v>
      </c>
      <c r="DK14" s="133">
        <v>4</v>
      </c>
      <c r="DL14" s="133">
        <v>4</v>
      </c>
      <c r="DM14" s="133">
        <v>2</v>
      </c>
      <c r="DN14" s="133">
        <v>4</v>
      </c>
      <c r="DO14" s="133">
        <v>4</v>
      </c>
      <c r="DP14" s="133">
        <v>4</v>
      </c>
      <c r="DQ14" s="135">
        <v>0.875</v>
      </c>
      <c r="DR14" s="133">
        <v>45</v>
      </c>
      <c r="DS14" s="135">
        <v>0.25</v>
      </c>
      <c r="DT14" s="133">
        <v>8</v>
      </c>
      <c r="DU14" s="131" t="s">
        <v>68</v>
      </c>
      <c r="DV14" s="131" t="s">
        <v>103</v>
      </c>
      <c r="DW14" s="131" t="s">
        <v>103</v>
      </c>
      <c r="DX14" s="131" t="s">
        <v>69</v>
      </c>
      <c r="DY14" s="131" t="s">
        <v>103</v>
      </c>
      <c r="DZ14" s="131" t="s">
        <v>26</v>
      </c>
      <c r="EA14" s="131" t="s">
        <v>69</v>
      </c>
      <c r="EB14" s="131" t="s">
        <v>69</v>
      </c>
      <c r="EC14" s="131" t="s">
        <v>69</v>
      </c>
      <c r="ED14" s="131" t="s">
        <v>102</v>
      </c>
      <c r="EE14" s="131" t="s">
        <v>201</v>
      </c>
      <c r="EF14" s="131" t="s">
        <v>26</v>
      </c>
      <c r="EG14" s="131" t="s">
        <v>124</v>
      </c>
      <c r="EH14" s="131" t="s">
        <v>65</v>
      </c>
      <c r="EI14" s="133">
        <v>5</v>
      </c>
      <c r="EJ14" s="131" t="s">
        <v>9</v>
      </c>
      <c r="EK14" s="131" t="s">
        <v>9</v>
      </c>
      <c r="EL14" s="131" t="s">
        <v>187</v>
      </c>
      <c r="EM14" s="131" t="s">
        <v>21</v>
      </c>
      <c r="EN14" s="131" t="s">
        <v>96</v>
      </c>
      <c r="EO14" s="133">
        <v>4</v>
      </c>
      <c r="EP14" s="133">
        <v>4</v>
      </c>
      <c r="EQ14" s="133">
        <v>5</v>
      </c>
      <c r="ER14" s="133">
        <v>2</v>
      </c>
      <c r="ES14" s="131" t="s">
        <v>16</v>
      </c>
      <c r="ET14" s="131" t="s">
        <v>19</v>
      </c>
      <c r="EU14" s="131" t="s">
        <v>1346</v>
      </c>
      <c r="EV14" s="131" t="s">
        <v>18</v>
      </c>
      <c r="EW14" s="131" t="s">
        <v>20</v>
      </c>
      <c r="EX14" s="133">
        <v>2</v>
      </c>
      <c r="EY14" s="133">
        <v>2</v>
      </c>
      <c r="EZ14" s="133">
        <v>2</v>
      </c>
      <c r="FA14" s="133">
        <v>5</v>
      </c>
      <c r="FB14" s="131" t="s">
        <v>2723</v>
      </c>
      <c r="FC14" s="131" t="s">
        <v>14</v>
      </c>
      <c r="FD14" s="131" t="s">
        <v>7</v>
      </c>
      <c r="FE14" s="131" t="s">
        <v>233</v>
      </c>
      <c r="FF14" s="131" t="s">
        <v>551</v>
      </c>
      <c r="FG14" s="131" t="s">
        <v>13</v>
      </c>
      <c r="FH14" s="131" t="s">
        <v>7</v>
      </c>
      <c r="FI14" s="131" t="s">
        <v>7</v>
      </c>
      <c r="FJ14" s="131" t="s">
        <v>12</v>
      </c>
      <c r="FK14" s="131" t="s">
        <v>11</v>
      </c>
      <c r="FL14" s="131" t="s">
        <v>7</v>
      </c>
      <c r="FM14" s="131" t="s">
        <v>7</v>
      </c>
      <c r="FN14" s="131"/>
      <c r="FO14" s="131" t="s">
        <v>756</v>
      </c>
      <c r="FP14" s="131" t="s">
        <v>7</v>
      </c>
      <c r="FQ14" s="131" t="s">
        <v>7</v>
      </c>
      <c r="FR14" s="131" t="s">
        <v>9</v>
      </c>
      <c r="FS14" s="131" t="s">
        <v>8</v>
      </c>
      <c r="FT14" s="131" t="s">
        <v>9</v>
      </c>
      <c r="FU14" s="131" t="s">
        <v>7</v>
      </c>
      <c r="FV14" s="131"/>
      <c r="FW14" s="131"/>
      <c r="FX14" s="131" t="s">
        <v>7</v>
      </c>
      <c r="FY14" s="131" t="s">
        <v>249</v>
      </c>
      <c r="FZ14" s="131"/>
      <c r="GA14" s="133">
        <v>8</v>
      </c>
      <c r="GB14" s="131"/>
      <c r="GC14" s="131"/>
      <c r="GD14" s="131"/>
      <c r="GE14" s="131"/>
      <c r="GF14" s="131"/>
      <c r="GG14" s="131"/>
      <c r="GH14" s="131" t="s">
        <v>5</v>
      </c>
      <c r="GI14" s="131"/>
      <c r="GJ14" s="131"/>
      <c r="GK14" s="131"/>
      <c r="GL14" s="131"/>
      <c r="GM14" s="131"/>
      <c r="GN14" s="131"/>
      <c r="GO14" s="131"/>
      <c r="GP14" s="131"/>
      <c r="GQ14" s="131"/>
      <c r="GR14" s="131"/>
      <c r="GS14" s="131"/>
      <c r="GT14" s="131"/>
      <c r="GU14" s="131"/>
      <c r="GV14" s="131"/>
      <c r="GW14" s="131"/>
      <c r="GX14" s="131" t="s">
        <v>54</v>
      </c>
      <c r="GY14" s="131"/>
      <c r="GZ14" s="131" t="s">
        <v>184</v>
      </c>
      <c r="HA14" s="131" t="s">
        <v>1</v>
      </c>
      <c r="HB14" s="131" t="s">
        <v>1</v>
      </c>
      <c r="HC14" s="131"/>
      <c r="HD14" s="131"/>
      <c r="HE14" s="131"/>
      <c r="HF14" s="131" t="s">
        <v>1</v>
      </c>
      <c r="HG14" s="131"/>
      <c r="HH14" s="131"/>
      <c r="HI14" s="131"/>
      <c r="HJ14" s="131"/>
      <c r="HK14" s="131"/>
      <c r="HL14" s="131"/>
      <c r="HM14" s="131"/>
      <c r="HN14">
        <f t="shared" si="0"/>
        <v>70</v>
      </c>
      <c r="HO14">
        <f t="shared" si="1"/>
        <v>15</v>
      </c>
      <c r="HP14">
        <f t="shared" si="2"/>
        <v>6</v>
      </c>
      <c r="HQ14" s="1">
        <f t="shared" si="3"/>
        <v>29</v>
      </c>
      <c r="HR14" s="1">
        <f t="shared" si="4"/>
        <v>22</v>
      </c>
      <c r="HS14" s="1">
        <f t="shared" si="5"/>
        <v>22</v>
      </c>
      <c r="HT14" s="1">
        <f t="shared" si="6"/>
        <v>20</v>
      </c>
      <c r="HU14" s="1">
        <f t="shared" si="7"/>
        <v>72</v>
      </c>
      <c r="HV14" s="1">
        <f t="shared" si="8"/>
        <v>75</v>
      </c>
      <c r="HW14" s="1">
        <v>2</v>
      </c>
      <c r="HX14">
        <v>3</v>
      </c>
      <c r="HY14">
        <v>0</v>
      </c>
      <c r="HZ14">
        <v>0</v>
      </c>
      <c r="IA14">
        <v>2</v>
      </c>
      <c r="IB14">
        <v>3</v>
      </c>
      <c r="IC14">
        <v>2</v>
      </c>
      <c r="ID14">
        <v>12</v>
      </c>
    </row>
    <row r="15" spans="1:238" ht="15" thickBot="1" x14ac:dyDescent="0.4">
      <c r="A15" s="132">
        <v>44330.488854166666</v>
      </c>
      <c r="B15" s="131" t="s">
        <v>2576</v>
      </c>
      <c r="C15" s="2"/>
      <c r="D15" s="131"/>
      <c r="E15" s="131" t="s">
        <v>1831</v>
      </c>
      <c r="F15" s="131" t="s">
        <v>1824</v>
      </c>
      <c r="G15" s="131" t="s">
        <v>1831</v>
      </c>
      <c r="H15" s="131" t="s">
        <v>1824</v>
      </c>
      <c r="I15" s="131" t="s">
        <v>9</v>
      </c>
      <c r="J15" s="131" t="s">
        <v>9</v>
      </c>
      <c r="K15" s="131" t="s">
        <v>7</v>
      </c>
      <c r="L15" s="131"/>
      <c r="M15" s="131" t="s">
        <v>7</v>
      </c>
      <c r="N15" s="131"/>
      <c r="O15" s="131" t="s">
        <v>7</v>
      </c>
      <c r="P15" s="131"/>
      <c r="Q15" s="131"/>
      <c r="R15" s="131" t="s">
        <v>20</v>
      </c>
      <c r="S15" s="131" t="s">
        <v>40</v>
      </c>
      <c r="T15" s="131" t="s">
        <v>20</v>
      </c>
      <c r="U15" s="133">
        <v>1</v>
      </c>
      <c r="V15" s="131" t="s">
        <v>20</v>
      </c>
      <c r="W15" s="131" t="s">
        <v>134</v>
      </c>
      <c r="X15" s="133">
        <v>2</v>
      </c>
      <c r="Y15" s="131" t="s">
        <v>20</v>
      </c>
      <c r="Z15" s="131" t="s">
        <v>20</v>
      </c>
      <c r="AA15" s="131" t="s">
        <v>38</v>
      </c>
      <c r="AB15" s="131" t="s">
        <v>9</v>
      </c>
      <c r="AC15" s="131" t="s">
        <v>2749</v>
      </c>
      <c r="AD15" s="131" t="s">
        <v>7</v>
      </c>
      <c r="AE15" s="131"/>
      <c r="AF15" s="131" t="s">
        <v>9</v>
      </c>
      <c r="AG15" s="131" t="s">
        <v>172</v>
      </c>
      <c r="AH15" s="131" t="s">
        <v>34</v>
      </c>
      <c r="AI15" s="131" t="s">
        <v>7</v>
      </c>
      <c r="AJ15" s="131"/>
      <c r="AK15" s="133">
        <v>3</v>
      </c>
      <c r="AL15" s="131">
        <v>180</v>
      </c>
      <c r="AM15" s="133">
        <v>0</v>
      </c>
      <c r="AN15" s="131">
        <v>0</v>
      </c>
      <c r="AO15" s="133">
        <v>7</v>
      </c>
      <c r="AP15" s="131">
        <v>30</v>
      </c>
      <c r="AQ15" s="131">
        <v>480</v>
      </c>
      <c r="AR15" s="133">
        <v>4</v>
      </c>
      <c r="AS15" s="133">
        <v>4</v>
      </c>
      <c r="AT15" s="133">
        <v>1</v>
      </c>
      <c r="AU15" s="133">
        <v>1</v>
      </c>
      <c r="AV15" s="133">
        <v>4</v>
      </c>
      <c r="AW15" s="133">
        <v>1</v>
      </c>
      <c r="AX15" s="133">
        <v>2</v>
      </c>
      <c r="AY15" s="133">
        <v>1</v>
      </c>
      <c r="AZ15" s="133">
        <v>1</v>
      </c>
      <c r="BA15" s="133">
        <v>4</v>
      </c>
      <c r="BB15" s="133">
        <v>4</v>
      </c>
      <c r="BC15" s="133">
        <v>1</v>
      </c>
      <c r="BD15" s="133">
        <v>1</v>
      </c>
      <c r="BE15" s="133">
        <v>1</v>
      </c>
      <c r="BF15" s="133">
        <v>4</v>
      </c>
      <c r="BG15" s="133">
        <v>3</v>
      </c>
      <c r="BH15" s="133">
        <v>1</v>
      </c>
      <c r="BI15" s="133">
        <v>1</v>
      </c>
      <c r="BJ15" s="133">
        <v>4</v>
      </c>
      <c r="BK15" s="133">
        <v>3</v>
      </c>
      <c r="BL15" s="133">
        <v>0</v>
      </c>
      <c r="BM15" s="133">
        <v>1</v>
      </c>
      <c r="BN15" s="133">
        <v>2</v>
      </c>
      <c r="BO15" s="133">
        <v>0</v>
      </c>
      <c r="BP15" s="133">
        <v>3</v>
      </c>
      <c r="BQ15" s="133">
        <v>0</v>
      </c>
      <c r="BR15" s="133">
        <v>1</v>
      </c>
      <c r="BS15" s="133">
        <v>1</v>
      </c>
      <c r="BT15" s="133">
        <v>3</v>
      </c>
      <c r="BU15" s="133">
        <v>0</v>
      </c>
      <c r="BV15" s="133">
        <v>0</v>
      </c>
      <c r="BW15" s="133">
        <v>0</v>
      </c>
      <c r="BX15" s="133">
        <v>3</v>
      </c>
      <c r="BY15" s="133">
        <v>0</v>
      </c>
      <c r="BZ15" s="133">
        <v>0</v>
      </c>
      <c r="CA15" s="133">
        <v>0</v>
      </c>
      <c r="CB15" s="133">
        <v>1</v>
      </c>
      <c r="CC15" s="133">
        <v>2</v>
      </c>
      <c r="CD15" s="133">
        <v>0</v>
      </c>
      <c r="CE15" s="133">
        <v>0</v>
      </c>
      <c r="CF15" s="133">
        <v>0</v>
      </c>
      <c r="CG15" s="133">
        <v>0</v>
      </c>
      <c r="CH15" s="133">
        <v>0</v>
      </c>
      <c r="CI15" s="133">
        <v>2</v>
      </c>
      <c r="CJ15" s="133">
        <v>0</v>
      </c>
      <c r="CK15" s="133">
        <v>2</v>
      </c>
      <c r="CL15" s="133">
        <v>0</v>
      </c>
      <c r="CM15" s="133">
        <v>0</v>
      </c>
      <c r="CN15" s="133">
        <v>1</v>
      </c>
      <c r="CO15" s="133">
        <v>0</v>
      </c>
      <c r="CP15" s="133">
        <v>0</v>
      </c>
      <c r="CQ15" s="133">
        <v>1</v>
      </c>
      <c r="CR15" s="133">
        <v>0</v>
      </c>
      <c r="CS15" s="133">
        <v>0</v>
      </c>
      <c r="CT15" s="133">
        <v>2</v>
      </c>
      <c r="CU15" s="133">
        <v>0</v>
      </c>
      <c r="CV15" s="133">
        <v>2</v>
      </c>
      <c r="CW15" s="133">
        <v>4</v>
      </c>
      <c r="CX15" s="133">
        <v>4</v>
      </c>
      <c r="CY15" s="133">
        <v>2</v>
      </c>
      <c r="CZ15" s="133">
        <v>4</v>
      </c>
      <c r="DA15" s="133">
        <v>4</v>
      </c>
      <c r="DB15" s="133">
        <v>4</v>
      </c>
      <c r="DC15" s="133">
        <v>4</v>
      </c>
      <c r="DD15" s="133">
        <v>4</v>
      </c>
      <c r="DE15" s="133">
        <v>4</v>
      </c>
      <c r="DF15" s="133">
        <v>4</v>
      </c>
      <c r="DG15" s="133">
        <v>4</v>
      </c>
      <c r="DH15" s="133">
        <v>4</v>
      </c>
      <c r="DI15" s="133">
        <v>4</v>
      </c>
      <c r="DJ15" s="133">
        <v>3</v>
      </c>
      <c r="DK15" s="133">
        <v>4</v>
      </c>
      <c r="DL15" s="133">
        <v>4</v>
      </c>
      <c r="DM15" s="133">
        <v>3</v>
      </c>
      <c r="DN15" s="133">
        <v>4</v>
      </c>
      <c r="DO15" s="133">
        <v>4</v>
      </c>
      <c r="DP15" s="133">
        <v>4</v>
      </c>
      <c r="DQ15" s="133">
        <v>1900</v>
      </c>
      <c r="DR15" s="133">
        <v>10</v>
      </c>
      <c r="DS15" s="131">
        <v>300</v>
      </c>
      <c r="DT15" s="133">
        <v>7.5</v>
      </c>
      <c r="DU15" s="131" t="s">
        <v>103</v>
      </c>
      <c r="DV15" s="131" t="s">
        <v>103</v>
      </c>
      <c r="DW15" s="131" t="s">
        <v>103</v>
      </c>
      <c r="DX15" s="131" t="s">
        <v>26</v>
      </c>
      <c r="DY15" s="131" t="s">
        <v>26</v>
      </c>
      <c r="DZ15" s="131" t="s">
        <v>26</v>
      </c>
      <c r="EA15" s="131" t="s">
        <v>26</v>
      </c>
      <c r="EB15" s="131" t="s">
        <v>26</v>
      </c>
      <c r="EC15" s="131" t="s">
        <v>26</v>
      </c>
      <c r="ED15" s="131" t="s">
        <v>102</v>
      </c>
      <c r="EE15" s="131" t="s">
        <v>201</v>
      </c>
      <c r="EF15" s="131" t="s">
        <v>26</v>
      </c>
      <c r="EG15" s="131" t="s">
        <v>66</v>
      </c>
      <c r="EH15" s="131" t="s">
        <v>100</v>
      </c>
      <c r="EI15" s="133">
        <v>60</v>
      </c>
      <c r="EJ15" s="131" t="s">
        <v>7</v>
      </c>
      <c r="EK15" s="131" t="s">
        <v>7</v>
      </c>
      <c r="EL15" s="131"/>
      <c r="EM15" s="131" t="s">
        <v>96</v>
      </c>
      <c r="EN15" s="131" t="s">
        <v>96</v>
      </c>
      <c r="EO15" s="133">
        <v>5</v>
      </c>
      <c r="EP15" s="133">
        <v>1</v>
      </c>
      <c r="EQ15" s="133">
        <v>1</v>
      </c>
      <c r="ER15" s="133">
        <v>3</v>
      </c>
      <c r="ES15" s="131" t="s">
        <v>1346</v>
      </c>
      <c r="ET15" s="131" t="s">
        <v>18</v>
      </c>
      <c r="EU15" s="131" t="s">
        <v>20</v>
      </c>
      <c r="EV15" s="131" t="s">
        <v>20</v>
      </c>
      <c r="EW15" s="131" t="s">
        <v>20</v>
      </c>
      <c r="EX15" s="133">
        <v>1</v>
      </c>
      <c r="EY15" s="133">
        <v>3</v>
      </c>
      <c r="EZ15" s="133">
        <v>3</v>
      </c>
      <c r="FA15" s="133">
        <v>1</v>
      </c>
      <c r="FB15" s="131" t="s">
        <v>1563</v>
      </c>
      <c r="FC15" s="131" t="s">
        <v>14</v>
      </c>
      <c r="FD15" s="131" t="s">
        <v>7</v>
      </c>
      <c r="FE15" s="131" t="s">
        <v>14</v>
      </c>
      <c r="FF15" s="131" t="s">
        <v>14</v>
      </c>
      <c r="FG15" s="131" t="s">
        <v>13</v>
      </c>
      <c r="FH15" s="131" t="s">
        <v>7</v>
      </c>
      <c r="FI15" s="131" t="s">
        <v>7</v>
      </c>
      <c r="FJ15" s="131" t="s">
        <v>12</v>
      </c>
      <c r="FK15" s="131" t="s">
        <v>57</v>
      </c>
      <c r="FL15" s="131" t="s">
        <v>7</v>
      </c>
      <c r="FM15" s="131" t="s">
        <v>7</v>
      </c>
      <c r="FN15" s="133">
        <v>3</v>
      </c>
      <c r="FO15" s="131" t="s">
        <v>1435</v>
      </c>
      <c r="FP15" s="131" t="s">
        <v>7</v>
      </c>
      <c r="FQ15" s="131" t="s">
        <v>7</v>
      </c>
      <c r="FR15" s="131" t="s">
        <v>9</v>
      </c>
      <c r="FS15" s="131" t="s">
        <v>8</v>
      </c>
      <c r="FT15" s="131" t="s">
        <v>9</v>
      </c>
      <c r="FU15" s="131" t="s">
        <v>7</v>
      </c>
      <c r="FV15" s="131"/>
      <c r="FW15" s="131"/>
      <c r="FX15" s="131" t="s">
        <v>7</v>
      </c>
      <c r="FY15" s="131" t="s">
        <v>249</v>
      </c>
      <c r="FZ15" s="131"/>
      <c r="GA15" s="133">
        <v>10</v>
      </c>
      <c r="GB15" s="131"/>
      <c r="GC15" s="131"/>
      <c r="GD15" s="131"/>
      <c r="GE15" s="131"/>
      <c r="GF15" s="131"/>
      <c r="GG15" s="131"/>
      <c r="GH15" s="131" t="s">
        <v>5</v>
      </c>
      <c r="GI15" s="131"/>
      <c r="GJ15" s="131"/>
      <c r="GK15" s="131"/>
      <c r="GL15" s="131"/>
      <c r="GM15" s="131"/>
      <c r="GN15" s="131"/>
      <c r="GO15" s="131"/>
      <c r="GP15" s="131"/>
      <c r="GQ15" s="131"/>
      <c r="GR15" s="131"/>
      <c r="GS15" s="131"/>
      <c r="GT15" s="131"/>
      <c r="GU15" s="131"/>
      <c r="GV15" s="131"/>
      <c r="GW15" s="131"/>
      <c r="GX15" s="131" t="s">
        <v>54</v>
      </c>
      <c r="GY15" s="131"/>
      <c r="GZ15" s="131"/>
      <c r="HA15" s="131"/>
      <c r="HB15" s="131" t="s">
        <v>141</v>
      </c>
      <c r="HC15" s="131"/>
      <c r="HD15" s="131" t="s">
        <v>293</v>
      </c>
      <c r="HE15" s="131" t="s">
        <v>486</v>
      </c>
      <c r="HF15" s="131" t="s">
        <v>1</v>
      </c>
      <c r="HG15" s="131"/>
      <c r="HH15" s="131"/>
      <c r="HI15" s="131"/>
      <c r="HJ15" s="131"/>
      <c r="HK15" s="131"/>
      <c r="HL15" s="131"/>
      <c r="HM15" s="131"/>
      <c r="HN15">
        <f t="shared" si="0"/>
        <v>72</v>
      </c>
      <c r="HO15">
        <f t="shared" si="1"/>
        <v>1</v>
      </c>
      <c r="HP15">
        <f t="shared" si="2"/>
        <v>14</v>
      </c>
      <c r="HQ15" s="1">
        <f t="shared" si="3"/>
        <v>1</v>
      </c>
      <c r="HR15" s="1">
        <f t="shared" si="4"/>
        <v>0</v>
      </c>
      <c r="HS15" s="1">
        <f t="shared" si="5"/>
        <v>2</v>
      </c>
      <c r="HT15" s="1">
        <f t="shared" si="6"/>
        <v>9</v>
      </c>
      <c r="HU15" s="1">
        <f t="shared" si="7"/>
        <v>26</v>
      </c>
      <c r="HV15" s="1">
        <f t="shared" si="8"/>
        <v>4845</v>
      </c>
      <c r="HW15" s="1">
        <v>1</v>
      </c>
      <c r="HX15">
        <v>1</v>
      </c>
      <c r="HY15">
        <v>0</v>
      </c>
      <c r="HZ15">
        <v>0</v>
      </c>
      <c r="IA15">
        <v>1</v>
      </c>
      <c r="IB15">
        <v>3</v>
      </c>
      <c r="IC15">
        <v>0</v>
      </c>
      <c r="ID15">
        <v>6</v>
      </c>
    </row>
    <row r="16" spans="1:238" ht="15" thickBot="1" x14ac:dyDescent="0.4">
      <c r="A16" s="132">
        <v>44329.632013888891</v>
      </c>
      <c r="B16" s="131" t="s">
        <v>2583</v>
      </c>
      <c r="C16" s="2"/>
      <c r="D16" s="131"/>
      <c r="E16" s="131" t="s">
        <v>50</v>
      </c>
      <c r="F16" s="131" t="s">
        <v>1824</v>
      </c>
      <c r="G16" s="131" t="s">
        <v>50</v>
      </c>
      <c r="H16" s="131" t="s">
        <v>1824</v>
      </c>
      <c r="I16" s="131" t="s">
        <v>9</v>
      </c>
      <c r="J16" s="131" t="s">
        <v>9</v>
      </c>
      <c r="K16" s="131" t="s">
        <v>7</v>
      </c>
      <c r="L16" s="131"/>
      <c r="M16" s="131" t="s">
        <v>7</v>
      </c>
      <c r="N16" s="131"/>
      <c r="O16" s="131" t="s">
        <v>7</v>
      </c>
      <c r="P16" s="131"/>
      <c r="Q16" s="131"/>
      <c r="R16" s="131" t="s">
        <v>20</v>
      </c>
      <c r="S16" s="131" t="s">
        <v>40</v>
      </c>
      <c r="T16" s="131" t="s">
        <v>20</v>
      </c>
      <c r="U16" s="131" t="s">
        <v>20</v>
      </c>
      <c r="V16" s="131" t="s">
        <v>20</v>
      </c>
      <c r="W16" s="131" t="s">
        <v>80</v>
      </c>
      <c r="X16" s="133">
        <v>2</v>
      </c>
      <c r="Y16" s="133">
        <v>1</v>
      </c>
      <c r="Z16" s="133">
        <v>1</v>
      </c>
      <c r="AA16" s="131" t="s">
        <v>38</v>
      </c>
      <c r="AB16" s="131" t="s">
        <v>7</v>
      </c>
      <c r="AC16" s="131"/>
      <c r="AD16" s="131" t="s">
        <v>7</v>
      </c>
      <c r="AE16" s="131"/>
      <c r="AF16" s="131" t="s">
        <v>9</v>
      </c>
      <c r="AG16" s="131" t="s">
        <v>35</v>
      </c>
      <c r="AH16" s="131" t="s">
        <v>301</v>
      </c>
      <c r="AI16" s="131" t="s">
        <v>9</v>
      </c>
      <c r="AJ16" s="131" t="s">
        <v>2713</v>
      </c>
      <c r="AK16" s="133">
        <v>0</v>
      </c>
      <c r="AL16" s="131"/>
      <c r="AM16" s="133">
        <v>0</v>
      </c>
      <c r="AN16" s="131"/>
      <c r="AO16" s="133">
        <v>2</v>
      </c>
      <c r="AP16" s="131">
        <v>15</v>
      </c>
      <c r="AQ16" s="131">
        <v>300</v>
      </c>
      <c r="AR16" s="133">
        <v>3</v>
      </c>
      <c r="AS16" s="133">
        <v>4</v>
      </c>
      <c r="AT16" s="133">
        <v>1</v>
      </c>
      <c r="AU16" s="133">
        <v>1</v>
      </c>
      <c r="AV16" s="133">
        <v>3</v>
      </c>
      <c r="AW16" s="133">
        <v>2</v>
      </c>
      <c r="AX16" s="133">
        <v>2</v>
      </c>
      <c r="AY16" s="133">
        <v>3</v>
      </c>
      <c r="AZ16" s="133">
        <v>1</v>
      </c>
      <c r="BA16" s="133">
        <v>3</v>
      </c>
      <c r="BB16" s="133">
        <v>3</v>
      </c>
      <c r="BC16" s="133">
        <v>1</v>
      </c>
      <c r="BD16" s="133">
        <v>1</v>
      </c>
      <c r="BE16" s="133">
        <v>2</v>
      </c>
      <c r="BF16" s="133">
        <v>3</v>
      </c>
      <c r="BG16" s="133">
        <v>4</v>
      </c>
      <c r="BH16" s="133">
        <v>1</v>
      </c>
      <c r="BI16" s="133">
        <v>1</v>
      </c>
      <c r="BJ16" s="133">
        <v>3</v>
      </c>
      <c r="BK16" s="133">
        <v>3</v>
      </c>
      <c r="BL16" s="133">
        <v>1</v>
      </c>
      <c r="BM16" s="133">
        <v>0</v>
      </c>
      <c r="BN16" s="133">
        <v>3</v>
      </c>
      <c r="BO16" s="133">
        <v>1</v>
      </c>
      <c r="BP16" s="133">
        <v>1</v>
      </c>
      <c r="BQ16" s="133">
        <v>0</v>
      </c>
      <c r="BR16" s="133">
        <v>0</v>
      </c>
      <c r="BS16" s="133">
        <v>2</v>
      </c>
      <c r="BT16" s="133">
        <v>1</v>
      </c>
      <c r="BU16" s="133">
        <v>0</v>
      </c>
      <c r="BV16" s="133">
        <v>0</v>
      </c>
      <c r="BW16" s="133">
        <v>1</v>
      </c>
      <c r="BX16" s="133">
        <v>2</v>
      </c>
      <c r="BY16" s="133">
        <v>2</v>
      </c>
      <c r="BZ16" s="133">
        <v>0</v>
      </c>
      <c r="CA16" s="133">
        <v>1</v>
      </c>
      <c r="CB16" s="133">
        <v>1</v>
      </c>
      <c r="CC16" s="133">
        <v>3</v>
      </c>
      <c r="CD16" s="133">
        <v>1</v>
      </c>
      <c r="CE16" s="133">
        <v>2</v>
      </c>
      <c r="CF16" s="133">
        <v>1</v>
      </c>
      <c r="CG16" s="133">
        <v>1</v>
      </c>
      <c r="CH16" s="133">
        <v>0</v>
      </c>
      <c r="CI16" s="133">
        <v>2</v>
      </c>
      <c r="CJ16" s="133">
        <v>2</v>
      </c>
      <c r="CK16" s="133">
        <v>3</v>
      </c>
      <c r="CL16" s="133">
        <v>1</v>
      </c>
      <c r="CM16" s="133">
        <v>0</v>
      </c>
      <c r="CN16" s="133">
        <v>3</v>
      </c>
      <c r="CO16" s="133">
        <v>1</v>
      </c>
      <c r="CP16" s="133">
        <v>0</v>
      </c>
      <c r="CQ16" s="133">
        <v>2</v>
      </c>
      <c r="CR16" s="133">
        <v>2</v>
      </c>
      <c r="CS16" s="133">
        <v>1</v>
      </c>
      <c r="CT16" s="133">
        <v>1</v>
      </c>
      <c r="CU16" s="133">
        <v>1</v>
      </c>
      <c r="CV16" s="133">
        <v>3</v>
      </c>
      <c r="CW16" s="133">
        <v>2</v>
      </c>
      <c r="CX16" s="133">
        <v>2</v>
      </c>
      <c r="CY16" s="133">
        <v>1</v>
      </c>
      <c r="CZ16" s="133">
        <v>1</v>
      </c>
      <c r="DA16" s="133">
        <v>1</v>
      </c>
      <c r="DB16" s="133">
        <v>2</v>
      </c>
      <c r="DC16" s="133">
        <v>1</v>
      </c>
      <c r="DD16" s="133">
        <v>1</v>
      </c>
      <c r="DE16" s="133">
        <v>1</v>
      </c>
      <c r="DF16" s="133">
        <v>3</v>
      </c>
      <c r="DG16" s="133">
        <v>2</v>
      </c>
      <c r="DH16" s="133">
        <v>1</v>
      </c>
      <c r="DI16" s="133">
        <v>1</v>
      </c>
      <c r="DJ16" s="133">
        <v>1</v>
      </c>
      <c r="DK16" s="133">
        <v>3</v>
      </c>
      <c r="DL16" s="133">
        <v>2</v>
      </c>
      <c r="DM16" s="133">
        <v>1</v>
      </c>
      <c r="DN16" s="133">
        <v>3</v>
      </c>
      <c r="DO16" s="133">
        <v>3</v>
      </c>
      <c r="DP16" s="133">
        <v>2</v>
      </c>
      <c r="DQ16" s="134">
        <v>0.47916666666666669</v>
      </c>
      <c r="DR16" s="133">
        <v>10</v>
      </c>
      <c r="DS16" s="134">
        <v>0.33333333333333331</v>
      </c>
      <c r="DT16" s="133">
        <v>6</v>
      </c>
      <c r="DU16" s="131" t="s">
        <v>103</v>
      </c>
      <c r="DV16" s="131" t="s">
        <v>68</v>
      </c>
      <c r="DW16" s="131" t="s">
        <v>69</v>
      </c>
      <c r="DX16" s="131" t="s">
        <v>26</v>
      </c>
      <c r="DY16" s="131" t="s">
        <v>26</v>
      </c>
      <c r="DZ16" s="131" t="s">
        <v>103</v>
      </c>
      <c r="EA16" s="131" t="s">
        <v>26</v>
      </c>
      <c r="EB16" s="131" t="s">
        <v>26</v>
      </c>
      <c r="EC16" s="131" t="s">
        <v>69</v>
      </c>
      <c r="ED16" s="131" t="s">
        <v>598</v>
      </c>
      <c r="EE16" s="131" t="s">
        <v>125</v>
      </c>
      <c r="EF16" s="131" t="s">
        <v>25</v>
      </c>
      <c r="EG16" s="131" t="s">
        <v>101</v>
      </c>
      <c r="EH16" s="131" t="s">
        <v>100</v>
      </c>
      <c r="EI16" s="133">
        <v>15</v>
      </c>
      <c r="EJ16" s="131" t="s">
        <v>7</v>
      </c>
      <c r="EK16" s="131" t="s">
        <v>7</v>
      </c>
      <c r="EL16" s="131"/>
      <c r="EM16" s="131" t="s">
        <v>21</v>
      </c>
      <c r="EN16" s="131" t="s">
        <v>21</v>
      </c>
      <c r="EO16" s="133">
        <v>4</v>
      </c>
      <c r="EP16" s="133">
        <v>4</v>
      </c>
      <c r="EQ16" s="133">
        <v>5</v>
      </c>
      <c r="ER16" s="133">
        <v>1</v>
      </c>
      <c r="ES16" s="131" t="s">
        <v>18</v>
      </c>
      <c r="ET16" s="131" t="s">
        <v>16</v>
      </c>
      <c r="EU16" s="131" t="s">
        <v>19</v>
      </c>
      <c r="EV16" s="131" t="s">
        <v>1346</v>
      </c>
      <c r="EW16" s="131" t="s">
        <v>20</v>
      </c>
      <c r="EX16" s="133">
        <v>2</v>
      </c>
      <c r="EY16" s="133">
        <v>2</v>
      </c>
      <c r="EZ16" s="133">
        <v>2</v>
      </c>
      <c r="FA16" s="133">
        <v>5</v>
      </c>
      <c r="FB16" s="131" t="s">
        <v>2714</v>
      </c>
      <c r="FC16" s="131" t="s">
        <v>14</v>
      </c>
      <c r="FD16" s="131" t="s">
        <v>7</v>
      </c>
      <c r="FE16" s="131" t="s">
        <v>94</v>
      </c>
      <c r="FF16" s="131" t="s">
        <v>94</v>
      </c>
      <c r="FG16" s="131" t="s">
        <v>7</v>
      </c>
      <c r="FH16" s="131" t="s">
        <v>7</v>
      </c>
      <c r="FI16" s="131" t="s">
        <v>7</v>
      </c>
      <c r="FJ16" s="131" t="s">
        <v>232</v>
      </c>
      <c r="FK16" s="131" t="s">
        <v>11</v>
      </c>
      <c r="FL16" s="131" t="s">
        <v>7</v>
      </c>
      <c r="FM16" s="131" t="s">
        <v>7</v>
      </c>
      <c r="FN16" s="131"/>
      <c r="FO16" s="131" t="s">
        <v>2715</v>
      </c>
      <c r="FP16" s="131" t="s">
        <v>7</v>
      </c>
      <c r="FQ16" s="131" t="s">
        <v>7</v>
      </c>
      <c r="FR16" s="131" t="s">
        <v>9</v>
      </c>
      <c r="FS16" s="131" t="s">
        <v>8</v>
      </c>
      <c r="FT16" s="131" t="s">
        <v>7</v>
      </c>
      <c r="FU16" s="131" t="s">
        <v>7</v>
      </c>
      <c r="FV16" s="131"/>
      <c r="FW16" s="131"/>
      <c r="FX16" s="131"/>
      <c r="FY16" s="131" t="s">
        <v>185</v>
      </c>
      <c r="FZ16" s="131"/>
      <c r="GA16" s="131"/>
      <c r="GB16" s="131"/>
      <c r="GC16" s="131"/>
      <c r="GD16" s="131"/>
      <c r="GE16" s="131"/>
      <c r="GF16" s="133">
        <v>10</v>
      </c>
      <c r="GG16" s="131"/>
      <c r="GH16" s="131" t="s">
        <v>5</v>
      </c>
      <c r="GI16" s="131"/>
      <c r="GJ16" s="131"/>
      <c r="GK16" s="131"/>
      <c r="GL16" s="131"/>
      <c r="GM16" s="131"/>
      <c r="GN16" s="131"/>
      <c r="GO16" s="131"/>
      <c r="GP16" s="131"/>
      <c r="GQ16" s="131"/>
      <c r="GR16" s="131"/>
      <c r="GS16" s="131"/>
      <c r="GT16" s="131"/>
      <c r="GU16" s="131"/>
      <c r="GV16" s="131"/>
      <c r="GW16" s="131"/>
      <c r="GX16" s="131" t="s">
        <v>54</v>
      </c>
      <c r="GY16" s="131"/>
      <c r="GZ16" s="131" t="s">
        <v>184</v>
      </c>
      <c r="HA16" s="131" t="s">
        <v>1</v>
      </c>
      <c r="HB16" s="131" t="s">
        <v>1</v>
      </c>
      <c r="HC16" s="131"/>
      <c r="HD16" s="131"/>
      <c r="HE16" s="131"/>
      <c r="HF16" s="131" t="s">
        <v>1</v>
      </c>
      <c r="HG16" s="131"/>
      <c r="HH16" s="131"/>
      <c r="HI16" s="131"/>
      <c r="HJ16" s="131"/>
      <c r="HK16" s="131"/>
      <c r="HL16" s="131"/>
      <c r="HM16" s="131"/>
      <c r="HN16">
        <f t="shared" si="0"/>
        <v>32</v>
      </c>
      <c r="HO16">
        <f t="shared" si="1"/>
        <v>4</v>
      </c>
      <c r="HP16">
        <f t="shared" si="2"/>
        <v>9</v>
      </c>
      <c r="HQ16" s="1">
        <f t="shared" si="3"/>
        <v>10</v>
      </c>
      <c r="HR16" s="1">
        <f t="shared" si="4"/>
        <v>4</v>
      </c>
      <c r="HS16" s="1">
        <f t="shared" si="5"/>
        <v>4</v>
      </c>
      <c r="HT16" s="1">
        <f t="shared" si="6"/>
        <v>15</v>
      </c>
      <c r="HU16" s="1">
        <f t="shared" si="7"/>
        <v>31</v>
      </c>
      <c r="HV16" s="1">
        <f t="shared" si="8"/>
        <v>75</v>
      </c>
      <c r="HW16" s="1">
        <v>1</v>
      </c>
      <c r="HX16">
        <v>1</v>
      </c>
      <c r="HY16">
        <v>2</v>
      </c>
      <c r="HZ16">
        <v>2</v>
      </c>
      <c r="IA16">
        <v>1</v>
      </c>
      <c r="IB16">
        <v>2</v>
      </c>
      <c r="IC16">
        <v>2</v>
      </c>
      <c r="ID16">
        <v>11</v>
      </c>
    </row>
    <row r="17" spans="1:238" ht="15" thickBot="1" x14ac:dyDescent="0.4">
      <c r="A17" s="132">
        <v>44335.604513888888</v>
      </c>
      <c r="B17" s="131" t="s">
        <v>2584</v>
      </c>
      <c r="C17" s="2"/>
      <c r="D17" s="131"/>
      <c r="E17" s="131" t="s">
        <v>50</v>
      </c>
      <c r="F17" s="131" t="s">
        <v>1826</v>
      </c>
      <c r="G17" s="131" t="s">
        <v>50</v>
      </c>
      <c r="H17" s="131" t="s">
        <v>1826</v>
      </c>
      <c r="I17" s="131" t="s">
        <v>9</v>
      </c>
      <c r="J17" s="131" t="s">
        <v>9</v>
      </c>
      <c r="K17" s="131" t="s">
        <v>7</v>
      </c>
      <c r="L17" s="131"/>
      <c r="M17" s="131" t="s">
        <v>9</v>
      </c>
      <c r="N17" s="131" t="s">
        <v>351</v>
      </c>
      <c r="O17" s="131" t="s">
        <v>7</v>
      </c>
      <c r="P17" s="131"/>
      <c r="Q17" s="131"/>
      <c r="R17" s="131" t="s">
        <v>20</v>
      </c>
      <c r="S17" s="131" t="s">
        <v>40</v>
      </c>
      <c r="T17" s="131" t="s">
        <v>20</v>
      </c>
      <c r="U17" s="131" t="s">
        <v>20</v>
      </c>
      <c r="V17" s="131" t="s">
        <v>20</v>
      </c>
      <c r="W17" s="131" t="s">
        <v>39</v>
      </c>
      <c r="X17" s="133">
        <v>1</v>
      </c>
      <c r="Y17" s="133">
        <v>1</v>
      </c>
      <c r="Z17" s="131" t="s">
        <v>20</v>
      </c>
      <c r="AA17" s="131" t="s">
        <v>38</v>
      </c>
      <c r="AB17" s="131" t="s">
        <v>9</v>
      </c>
      <c r="AC17" s="131" t="s">
        <v>2778</v>
      </c>
      <c r="AD17" s="131" t="s">
        <v>9</v>
      </c>
      <c r="AE17" s="131" t="s">
        <v>2779</v>
      </c>
      <c r="AF17" s="131" t="s">
        <v>9</v>
      </c>
      <c r="AG17" s="131" t="s">
        <v>112</v>
      </c>
      <c r="AH17" s="131" t="s">
        <v>2780</v>
      </c>
      <c r="AI17" s="131" t="s">
        <v>9</v>
      </c>
      <c r="AJ17" s="131" t="s">
        <v>2781</v>
      </c>
      <c r="AK17" s="133">
        <v>0</v>
      </c>
      <c r="AL17" s="133">
        <v>0</v>
      </c>
      <c r="AM17" s="133">
        <v>0</v>
      </c>
      <c r="AN17" s="133">
        <v>0</v>
      </c>
      <c r="AO17" s="133">
        <v>5</v>
      </c>
      <c r="AP17" s="131">
        <v>45</v>
      </c>
      <c r="AQ17" s="131">
        <v>720</v>
      </c>
      <c r="AR17" s="133">
        <v>3</v>
      </c>
      <c r="AS17" s="133">
        <v>3</v>
      </c>
      <c r="AT17" s="133">
        <v>2</v>
      </c>
      <c r="AU17" s="133">
        <v>1</v>
      </c>
      <c r="AV17" s="133">
        <v>2</v>
      </c>
      <c r="AW17" s="133">
        <v>1</v>
      </c>
      <c r="AX17" s="133">
        <v>1</v>
      </c>
      <c r="AY17" s="133">
        <v>2</v>
      </c>
      <c r="AZ17" s="133">
        <v>1</v>
      </c>
      <c r="BA17" s="133">
        <v>3</v>
      </c>
      <c r="BB17" s="133">
        <v>2</v>
      </c>
      <c r="BC17" s="133">
        <v>2</v>
      </c>
      <c r="BD17" s="133">
        <v>1</v>
      </c>
      <c r="BE17" s="133">
        <v>2</v>
      </c>
      <c r="BF17" s="133">
        <v>2</v>
      </c>
      <c r="BG17" s="133">
        <v>2</v>
      </c>
      <c r="BH17" s="133">
        <v>2</v>
      </c>
      <c r="BI17" s="133">
        <v>1</v>
      </c>
      <c r="BJ17" s="133">
        <v>2</v>
      </c>
      <c r="BK17" s="133">
        <v>2</v>
      </c>
      <c r="BL17" s="133">
        <v>0</v>
      </c>
      <c r="BM17" s="133">
        <v>0</v>
      </c>
      <c r="BN17" s="133">
        <v>0</v>
      </c>
      <c r="BO17" s="133">
        <v>0</v>
      </c>
      <c r="BP17" s="133">
        <v>1</v>
      </c>
      <c r="BQ17" s="133">
        <v>0</v>
      </c>
      <c r="BR17" s="133">
        <v>1</v>
      </c>
      <c r="BS17" s="133">
        <v>0</v>
      </c>
      <c r="BT17" s="133">
        <v>2</v>
      </c>
      <c r="BU17" s="133">
        <v>0</v>
      </c>
      <c r="BV17" s="133">
        <v>1</v>
      </c>
      <c r="BW17" s="133">
        <v>0</v>
      </c>
      <c r="BX17" s="133">
        <v>1</v>
      </c>
      <c r="BY17" s="133">
        <v>0</v>
      </c>
      <c r="BZ17" s="133">
        <v>0</v>
      </c>
      <c r="CA17" s="133">
        <v>2</v>
      </c>
      <c r="CB17" s="133">
        <v>2</v>
      </c>
      <c r="CC17" s="133">
        <v>2</v>
      </c>
      <c r="CD17" s="133">
        <v>1</v>
      </c>
      <c r="CE17" s="133">
        <v>0</v>
      </c>
      <c r="CF17" s="133">
        <v>1</v>
      </c>
      <c r="CG17" s="133">
        <v>0</v>
      </c>
      <c r="CH17" s="133">
        <v>0</v>
      </c>
      <c r="CI17" s="133">
        <v>2</v>
      </c>
      <c r="CJ17" s="133">
        <v>0</v>
      </c>
      <c r="CK17" s="133">
        <v>0</v>
      </c>
      <c r="CL17" s="133">
        <v>1</v>
      </c>
      <c r="CM17" s="133">
        <v>0</v>
      </c>
      <c r="CN17" s="133">
        <v>1</v>
      </c>
      <c r="CO17" s="133">
        <v>0</v>
      </c>
      <c r="CP17" s="133">
        <v>0</v>
      </c>
      <c r="CQ17" s="133">
        <v>1</v>
      </c>
      <c r="CR17" s="133">
        <v>0</v>
      </c>
      <c r="CS17" s="133">
        <v>1</v>
      </c>
      <c r="CT17" s="133">
        <v>1</v>
      </c>
      <c r="CU17" s="133">
        <v>0</v>
      </c>
      <c r="CV17" s="133">
        <v>0</v>
      </c>
      <c r="CW17" s="133">
        <v>1</v>
      </c>
      <c r="CX17" s="133">
        <v>1</v>
      </c>
      <c r="CY17" s="133">
        <v>1</v>
      </c>
      <c r="CZ17" s="133">
        <v>2</v>
      </c>
      <c r="DA17" s="133">
        <v>1</v>
      </c>
      <c r="DB17" s="133">
        <v>1</v>
      </c>
      <c r="DC17" s="133">
        <v>1</v>
      </c>
      <c r="DD17" s="133">
        <v>1</v>
      </c>
      <c r="DE17" s="133">
        <v>1</v>
      </c>
      <c r="DF17" s="133">
        <v>1</v>
      </c>
      <c r="DG17" s="133">
        <v>1</v>
      </c>
      <c r="DH17" s="133">
        <v>1</v>
      </c>
      <c r="DI17" s="133">
        <v>2</v>
      </c>
      <c r="DJ17" s="133">
        <v>2</v>
      </c>
      <c r="DK17" s="133">
        <v>1</v>
      </c>
      <c r="DL17" s="133">
        <v>2</v>
      </c>
      <c r="DM17" s="133">
        <v>1</v>
      </c>
      <c r="DN17" s="133">
        <v>2</v>
      </c>
      <c r="DO17" s="133">
        <v>1</v>
      </c>
      <c r="DP17" s="133">
        <v>2</v>
      </c>
      <c r="DQ17" s="131" t="s">
        <v>284</v>
      </c>
      <c r="DR17" s="133">
        <v>10</v>
      </c>
      <c r="DS17" s="131" t="s">
        <v>282</v>
      </c>
      <c r="DT17" s="133">
        <v>7.5</v>
      </c>
      <c r="DU17" s="131" t="s">
        <v>26</v>
      </c>
      <c r="DV17" s="131" t="s">
        <v>26</v>
      </c>
      <c r="DW17" s="131" t="s">
        <v>26</v>
      </c>
      <c r="DX17" s="131" t="s">
        <v>26</v>
      </c>
      <c r="DY17" s="131" t="s">
        <v>26</v>
      </c>
      <c r="DZ17" s="131" t="s">
        <v>26</v>
      </c>
      <c r="EA17" s="131" t="s">
        <v>103</v>
      </c>
      <c r="EB17" s="131" t="s">
        <v>26</v>
      </c>
      <c r="EC17" s="131" t="s">
        <v>26</v>
      </c>
      <c r="ED17" s="131" t="s">
        <v>7</v>
      </c>
      <c r="EE17" s="131" t="s">
        <v>26</v>
      </c>
      <c r="EF17" s="131" t="s">
        <v>26</v>
      </c>
      <c r="EG17" s="131" t="s">
        <v>101</v>
      </c>
      <c r="EH17" s="131" t="s">
        <v>100</v>
      </c>
      <c r="EI17" s="133">
        <v>45</v>
      </c>
      <c r="EJ17" s="131" t="s">
        <v>9</v>
      </c>
      <c r="EK17" s="131" t="s">
        <v>7</v>
      </c>
      <c r="EL17" s="131"/>
      <c r="EM17" s="131" t="s">
        <v>96</v>
      </c>
      <c r="EN17" s="131" t="s">
        <v>96</v>
      </c>
      <c r="EO17" s="133">
        <v>4</v>
      </c>
      <c r="EP17" s="133">
        <v>4</v>
      </c>
      <c r="EQ17" s="133">
        <v>5</v>
      </c>
      <c r="ER17" s="133">
        <v>1</v>
      </c>
      <c r="ES17" s="131" t="s">
        <v>19</v>
      </c>
      <c r="ET17" s="131" t="s">
        <v>18</v>
      </c>
      <c r="EU17" s="131" t="s">
        <v>1346</v>
      </c>
      <c r="EV17" s="131" t="s">
        <v>20</v>
      </c>
      <c r="EW17" s="131" t="s">
        <v>16</v>
      </c>
      <c r="EX17" s="133">
        <v>3</v>
      </c>
      <c r="EY17" s="133">
        <v>2</v>
      </c>
      <c r="EZ17" s="133">
        <v>3</v>
      </c>
      <c r="FA17" s="133">
        <v>5</v>
      </c>
      <c r="FB17" s="131"/>
      <c r="FC17" s="131" t="s">
        <v>14</v>
      </c>
      <c r="FD17" s="131" t="s">
        <v>7</v>
      </c>
      <c r="FE17" s="131" t="s">
        <v>58</v>
      </c>
      <c r="FF17" s="131" t="s">
        <v>58</v>
      </c>
      <c r="FG17" s="131" t="s">
        <v>9</v>
      </c>
      <c r="FH17" s="131" t="s">
        <v>7</v>
      </c>
      <c r="FI17" s="131" t="s">
        <v>7</v>
      </c>
      <c r="FJ17" s="131" t="s">
        <v>12</v>
      </c>
      <c r="FK17" s="131" t="s">
        <v>11</v>
      </c>
      <c r="FL17" s="131" t="s">
        <v>7</v>
      </c>
      <c r="FM17" s="131" t="s">
        <v>7</v>
      </c>
      <c r="FN17" s="131"/>
      <c r="FO17" s="131" t="s">
        <v>2782</v>
      </c>
      <c r="FP17" s="131" t="s">
        <v>9</v>
      </c>
      <c r="FQ17" s="131" t="s">
        <v>7</v>
      </c>
      <c r="FR17" s="131" t="s">
        <v>9</v>
      </c>
      <c r="FS17" s="131" t="s">
        <v>8</v>
      </c>
      <c r="FT17" s="131" t="s">
        <v>7</v>
      </c>
      <c r="FU17" s="131" t="s">
        <v>7</v>
      </c>
      <c r="FV17" s="131"/>
      <c r="FW17" s="131" t="s">
        <v>7</v>
      </c>
      <c r="FX17" s="131" t="s">
        <v>7</v>
      </c>
      <c r="FY17" s="131" t="s">
        <v>6</v>
      </c>
      <c r="FZ17" s="131"/>
      <c r="GA17" s="131"/>
      <c r="GB17" s="131"/>
      <c r="GC17" s="131"/>
      <c r="GD17" s="133">
        <v>1</v>
      </c>
      <c r="GE17" s="131"/>
      <c r="GF17" s="131"/>
      <c r="GG17" s="131"/>
      <c r="GH17" s="131" t="s">
        <v>5</v>
      </c>
      <c r="GI17" s="131"/>
      <c r="GJ17" s="131"/>
      <c r="GK17" s="131"/>
      <c r="GL17" s="131"/>
      <c r="GM17" s="131"/>
      <c r="GN17" s="131"/>
      <c r="GO17" s="131"/>
      <c r="GP17" s="131"/>
      <c r="GQ17" s="131"/>
      <c r="GR17" s="131"/>
      <c r="GS17" s="131"/>
      <c r="GT17" s="131"/>
      <c r="GU17" s="131"/>
      <c r="GV17" s="131"/>
      <c r="GW17" s="131"/>
      <c r="GX17" s="131" t="s">
        <v>54</v>
      </c>
      <c r="GY17" s="131"/>
      <c r="GZ17" s="131"/>
      <c r="HA17" s="131"/>
      <c r="HB17" s="131" t="s">
        <v>141</v>
      </c>
      <c r="HC17" s="131"/>
      <c r="HD17" s="131" t="s">
        <v>293</v>
      </c>
      <c r="HE17" s="131" t="s">
        <v>1</v>
      </c>
      <c r="HF17" s="131" t="s">
        <v>1</v>
      </c>
      <c r="HG17" s="131"/>
      <c r="HH17" s="131"/>
      <c r="HI17" s="131"/>
      <c r="HJ17" s="131"/>
      <c r="HK17" s="131"/>
      <c r="HL17" s="131"/>
      <c r="HM17" s="131"/>
      <c r="HN17">
        <f t="shared" si="0"/>
        <v>25</v>
      </c>
      <c r="HO17">
        <f t="shared" si="1"/>
        <v>3</v>
      </c>
      <c r="HP17">
        <f t="shared" si="2"/>
        <v>8</v>
      </c>
      <c r="HQ17" s="1">
        <f t="shared" si="3"/>
        <v>0</v>
      </c>
      <c r="HR17" s="1">
        <f t="shared" si="4"/>
        <v>3</v>
      </c>
      <c r="HS17" s="1">
        <f t="shared" si="5"/>
        <v>4</v>
      </c>
      <c r="HT17" s="1">
        <f t="shared" si="6"/>
        <v>3</v>
      </c>
      <c r="HU17" s="1">
        <f t="shared" si="7"/>
        <v>41</v>
      </c>
      <c r="HV17" s="1">
        <f t="shared" si="8"/>
        <v>562.5</v>
      </c>
      <c r="HW17" s="1">
        <v>1</v>
      </c>
      <c r="HX17">
        <v>0</v>
      </c>
      <c r="HY17">
        <v>0</v>
      </c>
      <c r="HZ17">
        <v>1</v>
      </c>
      <c r="IA17">
        <v>1</v>
      </c>
      <c r="IB17">
        <v>0</v>
      </c>
      <c r="IC17">
        <v>1</v>
      </c>
      <c r="ID17">
        <v>4</v>
      </c>
    </row>
    <row r="18" spans="1:238" ht="15" thickBot="1" x14ac:dyDescent="0.4">
      <c r="A18" s="132">
        <v>44338.896377314813</v>
      </c>
      <c r="B18" s="131" t="s">
        <v>2585</v>
      </c>
      <c r="C18" s="2"/>
      <c r="D18" s="131"/>
      <c r="E18" s="131" t="s">
        <v>1831</v>
      </c>
      <c r="F18" s="131" t="s">
        <v>1826</v>
      </c>
      <c r="G18" s="131" t="s">
        <v>1831</v>
      </c>
      <c r="H18" s="131" t="s">
        <v>1826</v>
      </c>
      <c r="I18" s="131" t="s">
        <v>9</v>
      </c>
      <c r="J18" s="131" t="s">
        <v>9</v>
      </c>
      <c r="K18" s="131" t="s">
        <v>7</v>
      </c>
      <c r="L18" s="131"/>
      <c r="M18" s="131" t="s">
        <v>9</v>
      </c>
      <c r="N18" s="131" t="s">
        <v>351</v>
      </c>
      <c r="O18" s="131" t="s">
        <v>7</v>
      </c>
      <c r="P18" s="131"/>
      <c r="Q18" s="131"/>
      <c r="R18" s="131" t="s">
        <v>20</v>
      </c>
      <c r="S18" s="131" t="s">
        <v>40</v>
      </c>
      <c r="T18" s="131" t="s">
        <v>20</v>
      </c>
      <c r="U18" s="131" t="s">
        <v>20</v>
      </c>
      <c r="V18" s="131" t="s">
        <v>20</v>
      </c>
      <c r="W18" s="131"/>
      <c r="X18" s="133">
        <v>4</v>
      </c>
      <c r="Y18" s="131" t="s">
        <v>20</v>
      </c>
      <c r="Z18" s="131" t="s">
        <v>20</v>
      </c>
      <c r="AA18" s="131" t="s">
        <v>38</v>
      </c>
      <c r="AB18" s="131" t="s">
        <v>7</v>
      </c>
      <c r="AC18" s="131"/>
      <c r="AD18" s="131" t="s">
        <v>7</v>
      </c>
      <c r="AE18" s="131"/>
      <c r="AF18" s="131" t="s">
        <v>7</v>
      </c>
      <c r="AG18" s="131" t="s">
        <v>20</v>
      </c>
      <c r="AH18" s="131" t="s">
        <v>2783</v>
      </c>
      <c r="AI18" s="131" t="s">
        <v>7</v>
      </c>
      <c r="AJ18" s="131"/>
      <c r="AK18" s="133">
        <v>0</v>
      </c>
      <c r="AL18" s="133">
        <v>0</v>
      </c>
      <c r="AM18" s="133">
        <v>7</v>
      </c>
      <c r="AN18" s="133">
        <v>3</v>
      </c>
      <c r="AO18" s="133">
        <v>0</v>
      </c>
      <c r="AP18" s="133">
        <v>0</v>
      </c>
      <c r="AQ18" s="131">
        <v>720</v>
      </c>
      <c r="AR18" s="133">
        <v>4</v>
      </c>
      <c r="AS18" s="133">
        <v>3</v>
      </c>
      <c r="AT18" s="133">
        <v>1</v>
      </c>
      <c r="AU18" s="133">
        <v>1</v>
      </c>
      <c r="AV18" s="133">
        <v>3</v>
      </c>
      <c r="AW18" s="133">
        <v>1</v>
      </c>
      <c r="AX18" s="133">
        <v>2</v>
      </c>
      <c r="AY18" s="133">
        <v>3</v>
      </c>
      <c r="AZ18" s="133">
        <v>1</v>
      </c>
      <c r="BA18" s="133">
        <v>4</v>
      </c>
      <c r="BB18" s="133">
        <v>3</v>
      </c>
      <c r="BC18" s="133">
        <v>1</v>
      </c>
      <c r="BD18" s="133">
        <v>1</v>
      </c>
      <c r="BE18" s="133">
        <v>1</v>
      </c>
      <c r="BF18" s="133">
        <v>4</v>
      </c>
      <c r="BG18" s="133">
        <v>4</v>
      </c>
      <c r="BH18" s="133">
        <v>3</v>
      </c>
      <c r="BI18" s="133">
        <v>1</v>
      </c>
      <c r="BJ18" s="133">
        <v>4</v>
      </c>
      <c r="BK18" s="133">
        <v>4</v>
      </c>
      <c r="BL18" s="133">
        <v>0</v>
      </c>
      <c r="BM18" s="133">
        <v>0</v>
      </c>
      <c r="BN18" s="133">
        <v>1</v>
      </c>
      <c r="BO18" s="133">
        <v>0</v>
      </c>
      <c r="BP18" s="133">
        <v>4</v>
      </c>
      <c r="BQ18" s="133">
        <v>0</v>
      </c>
      <c r="BR18" s="133">
        <v>0</v>
      </c>
      <c r="BS18" s="133">
        <v>0</v>
      </c>
      <c r="BT18" s="133">
        <v>4</v>
      </c>
      <c r="BU18" s="133">
        <v>0</v>
      </c>
      <c r="BV18" s="133">
        <v>0</v>
      </c>
      <c r="BW18" s="133">
        <v>0</v>
      </c>
      <c r="BX18" s="133">
        <v>4</v>
      </c>
      <c r="BY18" s="133">
        <v>1</v>
      </c>
      <c r="BZ18" s="133">
        <v>0</v>
      </c>
      <c r="CA18" s="133">
        <v>0</v>
      </c>
      <c r="CB18" s="133">
        <v>0</v>
      </c>
      <c r="CC18" s="133">
        <v>1</v>
      </c>
      <c r="CD18" s="133">
        <v>1</v>
      </c>
      <c r="CE18" s="133">
        <v>1</v>
      </c>
      <c r="CF18" s="133">
        <v>0</v>
      </c>
      <c r="CG18" s="133">
        <v>0</v>
      </c>
      <c r="CH18" s="133">
        <v>0</v>
      </c>
      <c r="CI18" s="133">
        <v>4</v>
      </c>
      <c r="CJ18" s="133">
        <v>0</v>
      </c>
      <c r="CK18" s="133">
        <v>0</v>
      </c>
      <c r="CL18" s="133">
        <v>0</v>
      </c>
      <c r="CM18" s="133">
        <v>0</v>
      </c>
      <c r="CN18" s="133">
        <v>0</v>
      </c>
      <c r="CO18" s="133">
        <v>0</v>
      </c>
      <c r="CP18" s="133">
        <v>0</v>
      </c>
      <c r="CQ18" s="133">
        <v>4</v>
      </c>
      <c r="CR18" s="133">
        <v>0</v>
      </c>
      <c r="CS18" s="133">
        <v>0</v>
      </c>
      <c r="CT18" s="133">
        <v>4</v>
      </c>
      <c r="CU18" s="133">
        <v>1</v>
      </c>
      <c r="CV18" s="133">
        <v>1</v>
      </c>
      <c r="CW18" s="133">
        <v>2</v>
      </c>
      <c r="CX18" s="133">
        <v>1</v>
      </c>
      <c r="CY18" s="133">
        <v>1</v>
      </c>
      <c r="CZ18" s="133">
        <v>1</v>
      </c>
      <c r="DA18" s="133">
        <v>1</v>
      </c>
      <c r="DB18" s="133">
        <v>2</v>
      </c>
      <c r="DC18" s="133">
        <v>1</v>
      </c>
      <c r="DD18" s="133">
        <v>1</v>
      </c>
      <c r="DE18" s="133">
        <v>1</v>
      </c>
      <c r="DF18" s="133">
        <v>1</v>
      </c>
      <c r="DG18" s="133">
        <v>1</v>
      </c>
      <c r="DH18" s="133">
        <v>1</v>
      </c>
      <c r="DI18" s="133">
        <v>1</v>
      </c>
      <c r="DJ18" s="133">
        <v>1</v>
      </c>
      <c r="DK18" s="133">
        <v>3</v>
      </c>
      <c r="DL18" s="133">
        <v>1</v>
      </c>
      <c r="DM18" s="133">
        <v>1</v>
      </c>
      <c r="DN18" s="133">
        <v>1</v>
      </c>
      <c r="DO18" s="133">
        <v>1</v>
      </c>
      <c r="DP18" s="133">
        <v>2</v>
      </c>
      <c r="DQ18" s="135">
        <v>0.95833333333333337</v>
      </c>
      <c r="DR18" s="133">
        <v>2</v>
      </c>
      <c r="DS18" s="135">
        <v>0.29166666666666669</v>
      </c>
      <c r="DT18" s="133">
        <v>8</v>
      </c>
      <c r="DU18" s="131" t="s">
        <v>26</v>
      </c>
      <c r="DV18" s="131" t="s">
        <v>26</v>
      </c>
      <c r="DW18" s="131" t="s">
        <v>26</v>
      </c>
      <c r="DX18" s="131" t="s">
        <v>26</v>
      </c>
      <c r="DY18" s="131" t="s">
        <v>26</v>
      </c>
      <c r="DZ18" s="131" t="s">
        <v>26</v>
      </c>
      <c r="EA18" s="131" t="s">
        <v>26</v>
      </c>
      <c r="EB18" s="131" t="s">
        <v>26</v>
      </c>
      <c r="EC18" s="131" t="s">
        <v>26</v>
      </c>
      <c r="ED18" s="133">
        <v>0</v>
      </c>
      <c r="EE18" s="131" t="s">
        <v>26</v>
      </c>
      <c r="EF18" s="131" t="s">
        <v>26</v>
      </c>
      <c r="EG18" s="131" t="s">
        <v>24</v>
      </c>
      <c r="EH18" s="131" t="s">
        <v>23</v>
      </c>
      <c r="EI18" s="133">
        <v>120</v>
      </c>
      <c r="EJ18" s="131" t="s">
        <v>7</v>
      </c>
      <c r="EK18" s="131" t="s">
        <v>7</v>
      </c>
      <c r="EL18" s="131"/>
      <c r="EM18" s="131" t="s">
        <v>96</v>
      </c>
      <c r="EN18" s="131" t="s">
        <v>96</v>
      </c>
      <c r="EO18" s="133">
        <v>4</v>
      </c>
      <c r="EP18" s="133">
        <v>5</v>
      </c>
      <c r="EQ18" s="133">
        <v>5</v>
      </c>
      <c r="ER18" s="133">
        <v>1</v>
      </c>
      <c r="ES18" s="131" t="s">
        <v>16</v>
      </c>
      <c r="ET18" s="131" t="s">
        <v>19</v>
      </c>
      <c r="EU18" s="131" t="s">
        <v>18</v>
      </c>
      <c r="EV18" s="131" t="s">
        <v>1346</v>
      </c>
      <c r="EW18" s="131" t="s">
        <v>20</v>
      </c>
      <c r="EX18" s="133">
        <v>1</v>
      </c>
      <c r="EY18" s="133">
        <v>2</v>
      </c>
      <c r="EZ18" s="133">
        <v>1</v>
      </c>
      <c r="FA18" s="133">
        <v>5</v>
      </c>
      <c r="FB18" s="131" t="s">
        <v>2784</v>
      </c>
      <c r="FC18" s="131" t="s">
        <v>58</v>
      </c>
      <c r="FD18" s="131" t="s">
        <v>7</v>
      </c>
      <c r="FE18" s="131" t="s">
        <v>94</v>
      </c>
      <c r="FF18" s="131" t="s">
        <v>94</v>
      </c>
      <c r="FG18" s="131" t="s">
        <v>7</v>
      </c>
      <c r="FH18" s="131" t="s">
        <v>7</v>
      </c>
      <c r="FI18" s="131" t="s">
        <v>9</v>
      </c>
      <c r="FJ18" s="131" t="s">
        <v>232</v>
      </c>
      <c r="FK18" s="131" t="s">
        <v>92</v>
      </c>
      <c r="FL18" s="131" t="s">
        <v>7</v>
      </c>
      <c r="FM18" s="131" t="s">
        <v>7</v>
      </c>
      <c r="FN18" s="131" t="s">
        <v>991</v>
      </c>
      <c r="FO18" s="131" t="s">
        <v>991</v>
      </c>
      <c r="FP18" s="131" t="s">
        <v>7</v>
      </c>
      <c r="FQ18" s="131" t="s">
        <v>7</v>
      </c>
      <c r="FR18" s="131" t="s">
        <v>9</v>
      </c>
      <c r="FS18" s="131" t="s">
        <v>8</v>
      </c>
      <c r="FT18" s="131" t="s">
        <v>7</v>
      </c>
      <c r="FU18" s="131" t="s">
        <v>9</v>
      </c>
      <c r="FV18" s="131" t="s">
        <v>2785</v>
      </c>
      <c r="FW18" s="131" t="s">
        <v>9</v>
      </c>
      <c r="FX18" s="131" t="s">
        <v>7</v>
      </c>
      <c r="FY18" s="131" t="s">
        <v>185</v>
      </c>
      <c r="FZ18" s="131"/>
      <c r="GA18" s="131"/>
      <c r="GB18" s="131"/>
      <c r="GC18" s="131"/>
      <c r="GD18" s="131"/>
      <c r="GE18" s="131"/>
      <c r="GF18" s="133">
        <v>9</v>
      </c>
      <c r="GG18" s="131"/>
      <c r="GH18" s="131" t="s">
        <v>5</v>
      </c>
      <c r="GI18" s="131"/>
      <c r="GJ18" s="131"/>
      <c r="GK18" s="131"/>
      <c r="GL18" s="131"/>
      <c r="GM18" s="131"/>
      <c r="GN18" s="131"/>
      <c r="GO18" s="131"/>
      <c r="GP18" s="131"/>
      <c r="GQ18" s="131"/>
      <c r="GR18" s="131"/>
      <c r="GS18" s="131"/>
      <c r="GT18" s="131"/>
      <c r="GU18" s="131"/>
      <c r="GV18" s="131"/>
      <c r="GW18" s="131"/>
      <c r="GX18" s="131" t="s">
        <v>54</v>
      </c>
      <c r="GY18" s="131"/>
      <c r="GZ18" s="131"/>
      <c r="HA18" s="131"/>
      <c r="HB18" s="131" t="s">
        <v>141</v>
      </c>
      <c r="HC18" s="131" t="s">
        <v>1</v>
      </c>
      <c r="HD18" s="131" t="s">
        <v>1</v>
      </c>
      <c r="HE18" s="131"/>
      <c r="HF18" s="131" t="s">
        <v>1</v>
      </c>
      <c r="HG18" s="131"/>
      <c r="HH18" s="131"/>
      <c r="HI18" s="131"/>
      <c r="HJ18" s="131"/>
      <c r="HK18" s="131"/>
      <c r="HL18" s="131"/>
      <c r="HM18" s="131"/>
      <c r="HN18">
        <f t="shared" si="0"/>
        <v>23</v>
      </c>
      <c r="HO18">
        <f t="shared" si="1"/>
        <v>1</v>
      </c>
      <c r="HP18">
        <f t="shared" si="2"/>
        <v>24</v>
      </c>
      <c r="HQ18" s="1">
        <f t="shared" si="3"/>
        <v>2</v>
      </c>
      <c r="HR18" s="1">
        <f t="shared" si="4"/>
        <v>0</v>
      </c>
      <c r="HS18" s="1">
        <f t="shared" si="5"/>
        <v>1</v>
      </c>
      <c r="HT18" s="1">
        <f t="shared" si="6"/>
        <v>3</v>
      </c>
      <c r="HU18" s="1">
        <f t="shared" si="7"/>
        <v>27</v>
      </c>
      <c r="HV18" s="1">
        <f t="shared" si="8"/>
        <v>84</v>
      </c>
      <c r="HW18" s="1">
        <v>0</v>
      </c>
      <c r="HX18">
        <v>0</v>
      </c>
      <c r="HY18">
        <v>0</v>
      </c>
      <c r="HZ18">
        <v>0</v>
      </c>
      <c r="IA18">
        <v>0</v>
      </c>
      <c r="IB18">
        <v>0</v>
      </c>
      <c r="IC18">
        <v>1</v>
      </c>
      <c r="ID18">
        <v>1</v>
      </c>
    </row>
    <row r="19" spans="1:238" ht="15" thickBot="1" x14ac:dyDescent="0.4">
      <c r="A19" s="132">
        <v>44334.511446759258</v>
      </c>
      <c r="B19" s="131" t="s">
        <v>2587</v>
      </c>
      <c r="C19" s="2"/>
      <c r="D19" s="131"/>
      <c r="E19" s="131" t="s">
        <v>1831</v>
      </c>
      <c r="F19" s="131" t="s">
        <v>1826</v>
      </c>
      <c r="G19" s="131" t="s">
        <v>1831</v>
      </c>
      <c r="H19" s="131" t="s">
        <v>1826</v>
      </c>
      <c r="I19" s="131" t="s">
        <v>7</v>
      </c>
      <c r="J19" s="131" t="s">
        <v>9</v>
      </c>
      <c r="K19" s="131" t="s">
        <v>9</v>
      </c>
      <c r="L19" s="131" t="s">
        <v>2775</v>
      </c>
      <c r="M19" s="131" t="s">
        <v>9</v>
      </c>
      <c r="N19" s="131" t="s">
        <v>43</v>
      </c>
      <c r="O19" s="131" t="s">
        <v>7</v>
      </c>
      <c r="P19" s="131"/>
      <c r="Q19" s="131"/>
      <c r="R19" s="131" t="s">
        <v>20</v>
      </c>
      <c r="S19" s="131" t="s">
        <v>40</v>
      </c>
      <c r="T19" s="131" t="s">
        <v>20</v>
      </c>
      <c r="U19" s="131" t="s">
        <v>20</v>
      </c>
      <c r="V19" s="133">
        <v>1</v>
      </c>
      <c r="W19" s="131" t="s">
        <v>39</v>
      </c>
      <c r="X19" s="131" t="s">
        <v>20</v>
      </c>
      <c r="Y19" s="131" t="s">
        <v>20</v>
      </c>
      <c r="Z19" s="133">
        <v>2</v>
      </c>
      <c r="AA19" s="131" t="s">
        <v>115</v>
      </c>
      <c r="AB19" s="131" t="s">
        <v>9</v>
      </c>
      <c r="AC19" s="131" t="s">
        <v>2776</v>
      </c>
      <c r="AD19" s="131" t="s">
        <v>7</v>
      </c>
      <c r="AE19" s="131"/>
      <c r="AF19" s="131" t="s">
        <v>9</v>
      </c>
      <c r="AG19" s="131" t="s">
        <v>132</v>
      </c>
      <c r="AH19" s="131" t="s">
        <v>256</v>
      </c>
      <c r="AI19" s="131" t="s">
        <v>7</v>
      </c>
      <c r="AJ19" s="131"/>
      <c r="AK19" s="133">
        <v>5</v>
      </c>
      <c r="AL19" s="131">
        <v>30</v>
      </c>
      <c r="AM19" s="133">
        <v>5</v>
      </c>
      <c r="AN19" s="131">
        <v>45</v>
      </c>
      <c r="AO19" s="133">
        <v>7</v>
      </c>
      <c r="AP19" s="131">
        <v>45</v>
      </c>
      <c r="AQ19" s="131">
        <v>300</v>
      </c>
      <c r="AR19" s="133">
        <v>3</v>
      </c>
      <c r="AS19" s="133">
        <v>3</v>
      </c>
      <c r="AT19" s="133">
        <v>3</v>
      </c>
      <c r="AU19" s="133">
        <v>4</v>
      </c>
      <c r="AV19" s="133">
        <v>3</v>
      </c>
      <c r="AW19" s="133">
        <v>2</v>
      </c>
      <c r="AX19" s="133">
        <v>2</v>
      </c>
      <c r="AY19" s="133">
        <v>3</v>
      </c>
      <c r="AZ19" s="133">
        <v>1</v>
      </c>
      <c r="BA19" s="133">
        <v>3</v>
      </c>
      <c r="BB19" s="133">
        <v>4</v>
      </c>
      <c r="BC19" s="133">
        <v>1</v>
      </c>
      <c r="BD19" s="133">
        <v>1</v>
      </c>
      <c r="BE19" s="133">
        <v>1</v>
      </c>
      <c r="BF19" s="133">
        <v>3</v>
      </c>
      <c r="BG19" s="133">
        <v>3</v>
      </c>
      <c r="BH19" s="133">
        <v>2</v>
      </c>
      <c r="BI19" s="133">
        <v>2</v>
      </c>
      <c r="BJ19" s="133">
        <v>3</v>
      </c>
      <c r="BK19" s="133">
        <v>4</v>
      </c>
      <c r="BL19" s="133">
        <v>2</v>
      </c>
      <c r="BM19" s="133">
        <v>3</v>
      </c>
      <c r="BN19" s="133">
        <v>4</v>
      </c>
      <c r="BO19" s="133">
        <v>2</v>
      </c>
      <c r="BP19" s="133">
        <v>3</v>
      </c>
      <c r="BQ19" s="133">
        <v>1</v>
      </c>
      <c r="BR19" s="133">
        <v>1</v>
      </c>
      <c r="BS19" s="133">
        <v>2</v>
      </c>
      <c r="BT19" s="133">
        <v>4</v>
      </c>
      <c r="BU19" s="133">
        <v>4</v>
      </c>
      <c r="BV19" s="133">
        <v>1</v>
      </c>
      <c r="BW19" s="133">
        <v>2</v>
      </c>
      <c r="BX19" s="133">
        <v>2</v>
      </c>
      <c r="BY19" s="133">
        <v>1</v>
      </c>
      <c r="BZ19" s="133">
        <v>0</v>
      </c>
      <c r="CA19" s="133">
        <v>1</v>
      </c>
      <c r="CB19" s="133">
        <v>4</v>
      </c>
      <c r="CC19" s="133">
        <v>4</v>
      </c>
      <c r="CD19" s="133">
        <v>3</v>
      </c>
      <c r="CE19" s="133">
        <v>3</v>
      </c>
      <c r="CF19" s="133">
        <v>1</v>
      </c>
      <c r="CG19" s="133">
        <v>1</v>
      </c>
      <c r="CH19" s="133">
        <v>0</v>
      </c>
      <c r="CI19" s="133">
        <v>3</v>
      </c>
      <c r="CJ19" s="133">
        <v>1</v>
      </c>
      <c r="CK19" s="133">
        <v>3</v>
      </c>
      <c r="CL19" s="133">
        <v>1</v>
      </c>
      <c r="CM19" s="133">
        <v>1</v>
      </c>
      <c r="CN19" s="133">
        <v>3</v>
      </c>
      <c r="CO19" s="133">
        <v>0</v>
      </c>
      <c r="CP19" s="133">
        <v>0</v>
      </c>
      <c r="CQ19" s="133">
        <v>2</v>
      </c>
      <c r="CR19" s="133">
        <v>0</v>
      </c>
      <c r="CS19" s="133">
        <v>3</v>
      </c>
      <c r="CT19" s="133">
        <v>1</v>
      </c>
      <c r="CU19" s="133">
        <v>0</v>
      </c>
      <c r="CV19" s="133">
        <v>2</v>
      </c>
      <c r="CW19" s="133">
        <v>1</v>
      </c>
      <c r="CX19" s="133">
        <v>1</v>
      </c>
      <c r="CY19" s="133">
        <v>1</v>
      </c>
      <c r="CZ19" s="133">
        <v>1</v>
      </c>
      <c r="DA19" s="133">
        <v>1</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3">
        <v>1</v>
      </c>
      <c r="DQ19" s="135">
        <v>0.95833333333333337</v>
      </c>
      <c r="DR19" s="133">
        <v>5</v>
      </c>
      <c r="DS19" s="135">
        <v>0.23958333333333334</v>
      </c>
      <c r="DT19" s="133">
        <v>5</v>
      </c>
      <c r="DU19" s="131" t="s">
        <v>26</v>
      </c>
      <c r="DV19" s="131" t="s">
        <v>26</v>
      </c>
      <c r="DW19" s="131" t="s">
        <v>26</v>
      </c>
      <c r="DX19" s="131" t="s">
        <v>26</v>
      </c>
      <c r="DY19" s="131" t="s">
        <v>26</v>
      </c>
      <c r="DZ19" s="131" t="s">
        <v>26</v>
      </c>
      <c r="EA19" s="131" t="s">
        <v>69</v>
      </c>
      <c r="EB19" s="131" t="s">
        <v>26</v>
      </c>
      <c r="EC19" s="131" t="s">
        <v>26</v>
      </c>
      <c r="ED19" s="131" t="s">
        <v>102</v>
      </c>
      <c r="EE19" s="131" t="s">
        <v>26</v>
      </c>
      <c r="EF19" s="131" t="s">
        <v>25</v>
      </c>
      <c r="EG19" s="131" t="s">
        <v>124</v>
      </c>
      <c r="EH19" s="131" t="s">
        <v>100</v>
      </c>
      <c r="EI19" s="133">
        <v>180</v>
      </c>
      <c r="EJ19" s="131" t="s">
        <v>7</v>
      </c>
      <c r="EK19" s="131" t="s">
        <v>7</v>
      </c>
      <c r="EL19" s="131"/>
      <c r="EM19" s="131" t="s">
        <v>21</v>
      </c>
      <c r="EN19" s="131" t="s">
        <v>22</v>
      </c>
      <c r="EO19" s="133">
        <v>5</v>
      </c>
      <c r="EP19" s="133">
        <v>2</v>
      </c>
      <c r="EQ19" s="133">
        <v>3</v>
      </c>
      <c r="ER19" s="133">
        <v>1</v>
      </c>
      <c r="ES19" s="131" t="s">
        <v>19</v>
      </c>
      <c r="ET19" s="131" t="s">
        <v>1346</v>
      </c>
      <c r="EU19" s="131" t="s">
        <v>20</v>
      </c>
      <c r="EV19" s="131" t="s">
        <v>18</v>
      </c>
      <c r="EW19" s="131" t="s">
        <v>16</v>
      </c>
      <c r="EX19" s="133">
        <v>1</v>
      </c>
      <c r="EY19" s="133">
        <v>5</v>
      </c>
      <c r="EZ19" s="133">
        <v>1</v>
      </c>
      <c r="FA19" s="133">
        <v>1</v>
      </c>
      <c r="FB19" s="131" t="s">
        <v>2777</v>
      </c>
      <c r="FC19" s="131" t="s">
        <v>14</v>
      </c>
      <c r="FD19" s="131" t="s">
        <v>7</v>
      </c>
      <c r="FE19" s="131" t="s">
        <v>233</v>
      </c>
      <c r="FF19" s="131" t="s">
        <v>551</v>
      </c>
      <c r="FG19" s="131" t="s">
        <v>13</v>
      </c>
      <c r="FH19" s="131" t="s">
        <v>7</v>
      </c>
      <c r="FI19" s="131" t="s">
        <v>7</v>
      </c>
      <c r="FJ19" s="131" t="s">
        <v>12</v>
      </c>
      <c r="FK19" s="131" t="s">
        <v>11</v>
      </c>
      <c r="FL19" s="131" t="s">
        <v>7</v>
      </c>
      <c r="FM19" s="131" t="s">
        <v>7</v>
      </c>
      <c r="FN19" s="131"/>
      <c r="FO19" s="131" t="s">
        <v>1984</v>
      </c>
      <c r="FP19" s="131" t="s">
        <v>7</v>
      </c>
      <c r="FQ19" s="131" t="s">
        <v>7</v>
      </c>
      <c r="FR19" s="131" t="s">
        <v>9</v>
      </c>
      <c r="FS19" s="131" t="s">
        <v>8</v>
      </c>
      <c r="FT19" s="131" t="s">
        <v>7</v>
      </c>
      <c r="FU19" s="131" t="s">
        <v>7</v>
      </c>
      <c r="FV19" s="131"/>
      <c r="FW19" s="131" t="s">
        <v>7</v>
      </c>
      <c r="FX19" s="131" t="s">
        <v>7</v>
      </c>
      <c r="FY19" s="131" t="s">
        <v>185</v>
      </c>
      <c r="FZ19" s="131"/>
      <c r="GA19" s="131"/>
      <c r="GB19" s="131"/>
      <c r="GC19" s="131"/>
      <c r="GD19" s="131"/>
      <c r="GE19" s="131"/>
      <c r="GF19" s="133">
        <v>6</v>
      </c>
      <c r="GG19" s="131"/>
      <c r="GH19" s="131" t="s">
        <v>5</v>
      </c>
      <c r="GI19" s="131"/>
      <c r="GJ19" s="131"/>
      <c r="GK19" s="131"/>
      <c r="GL19" s="131"/>
      <c r="GM19" s="131"/>
      <c r="GN19" s="131"/>
      <c r="GO19" s="131"/>
      <c r="GP19" s="131"/>
      <c r="GQ19" s="131"/>
      <c r="GR19" s="131"/>
      <c r="GS19" s="131"/>
      <c r="GT19" s="131"/>
      <c r="GU19" s="131"/>
      <c r="GV19" s="131"/>
      <c r="GW19" s="131"/>
      <c r="GX19" s="131" t="s">
        <v>54</v>
      </c>
      <c r="GY19" s="131"/>
      <c r="GZ19" s="131"/>
      <c r="HA19" s="131"/>
      <c r="HB19" s="131" t="s">
        <v>141</v>
      </c>
      <c r="HC19" s="131" t="s">
        <v>248</v>
      </c>
      <c r="HD19" s="131" t="s">
        <v>1</v>
      </c>
      <c r="HE19" s="131"/>
      <c r="HF19" s="131" t="s">
        <v>1</v>
      </c>
      <c r="HG19" s="131"/>
      <c r="HH19" s="131"/>
      <c r="HI19" s="131"/>
      <c r="HJ19" s="131"/>
      <c r="HK19" s="131"/>
      <c r="HL19" s="131"/>
      <c r="HM19" s="131"/>
      <c r="HN19">
        <f t="shared" si="0"/>
        <v>19</v>
      </c>
      <c r="HO19">
        <f t="shared" si="1"/>
        <v>8</v>
      </c>
      <c r="HP19">
        <f t="shared" si="2"/>
        <v>15</v>
      </c>
      <c r="HQ19" s="1">
        <f t="shared" si="3"/>
        <v>11</v>
      </c>
      <c r="HR19" s="1">
        <f t="shared" si="4"/>
        <v>9</v>
      </c>
      <c r="HS19" s="1">
        <f t="shared" si="5"/>
        <v>10</v>
      </c>
      <c r="HT19" s="1">
        <f t="shared" si="6"/>
        <v>16</v>
      </c>
      <c r="HU19" s="1">
        <f t="shared" si="7"/>
        <v>37</v>
      </c>
      <c r="HV19" s="1">
        <f t="shared" si="8"/>
        <v>2887.5</v>
      </c>
      <c r="HW19" s="1">
        <v>1</v>
      </c>
      <c r="HX19">
        <v>0</v>
      </c>
      <c r="HY19">
        <v>2</v>
      </c>
      <c r="HZ19">
        <v>1</v>
      </c>
      <c r="IA19">
        <v>1</v>
      </c>
      <c r="IB19">
        <v>0</v>
      </c>
      <c r="IC19">
        <v>2</v>
      </c>
      <c r="ID19">
        <v>7</v>
      </c>
    </row>
    <row r="20" spans="1:238" ht="15" thickBot="1" x14ac:dyDescent="0.4">
      <c r="A20" s="132">
        <v>44330.4059837963</v>
      </c>
      <c r="B20" s="131" t="s">
        <v>2599</v>
      </c>
      <c r="C20" s="2"/>
      <c r="D20" s="131"/>
      <c r="E20" s="131" t="s">
        <v>2703</v>
      </c>
      <c r="F20" s="131" t="s">
        <v>1826</v>
      </c>
      <c r="G20" s="131" t="s">
        <v>2703</v>
      </c>
      <c r="H20" s="131" t="s">
        <v>1826</v>
      </c>
      <c r="I20" s="131" t="s">
        <v>7</v>
      </c>
      <c r="J20" s="131" t="s">
        <v>9</v>
      </c>
      <c r="K20" s="131" t="s">
        <v>7</v>
      </c>
      <c r="L20" s="131"/>
      <c r="M20" s="131" t="s">
        <v>7</v>
      </c>
      <c r="N20" s="131"/>
      <c r="O20" s="131" t="s">
        <v>7</v>
      </c>
      <c r="P20" s="131"/>
      <c r="Q20" s="131"/>
      <c r="R20" s="131" t="s">
        <v>20</v>
      </c>
      <c r="S20" s="131" t="s">
        <v>40</v>
      </c>
      <c r="T20" s="131" t="s">
        <v>20</v>
      </c>
      <c r="U20" s="133">
        <v>1</v>
      </c>
      <c r="V20" s="131" t="s">
        <v>20</v>
      </c>
      <c r="W20" s="131" t="s">
        <v>39</v>
      </c>
      <c r="X20" s="133">
        <v>1</v>
      </c>
      <c r="Y20" s="133">
        <v>1</v>
      </c>
      <c r="Z20" s="131" t="s">
        <v>20</v>
      </c>
      <c r="AA20" s="131" t="s">
        <v>38</v>
      </c>
      <c r="AB20" s="131" t="s">
        <v>7</v>
      </c>
      <c r="AC20" s="131"/>
      <c r="AD20" s="131" t="s">
        <v>7</v>
      </c>
      <c r="AE20" s="131"/>
      <c r="AF20" s="131" t="s">
        <v>9</v>
      </c>
      <c r="AG20" s="131" t="s">
        <v>112</v>
      </c>
      <c r="AH20" s="131" t="s">
        <v>34</v>
      </c>
      <c r="AI20" s="131" t="s">
        <v>9</v>
      </c>
      <c r="AJ20" s="131" t="s">
        <v>2747</v>
      </c>
      <c r="AK20" s="133">
        <v>4</v>
      </c>
      <c r="AL20" s="133">
        <v>60</v>
      </c>
      <c r="AM20" s="133">
        <v>4</v>
      </c>
      <c r="AN20" s="133">
        <v>60</v>
      </c>
      <c r="AO20" s="133">
        <v>5</v>
      </c>
      <c r="AP20" s="133">
        <v>60</v>
      </c>
      <c r="AQ20" s="133">
        <v>45</v>
      </c>
      <c r="AR20" s="133">
        <v>3</v>
      </c>
      <c r="AS20" s="133">
        <v>3</v>
      </c>
      <c r="AT20" s="133">
        <v>1</v>
      </c>
      <c r="AU20" s="133">
        <v>1</v>
      </c>
      <c r="AV20" s="133">
        <v>1</v>
      </c>
      <c r="AW20" s="133">
        <v>1</v>
      </c>
      <c r="AX20" s="133">
        <v>2</v>
      </c>
      <c r="AY20" s="133">
        <v>3</v>
      </c>
      <c r="AZ20" s="133">
        <v>1</v>
      </c>
      <c r="BA20" s="133">
        <v>1</v>
      </c>
      <c r="BB20" s="133">
        <v>3</v>
      </c>
      <c r="BC20" s="133">
        <v>1</v>
      </c>
      <c r="BD20" s="133">
        <v>1</v>
      </c>
      <c r="BE20" s="133">
        <v>1</v>
      </c>
      <c r="BF20" s="133">
        <v>3</v>
      </c>
      <c r="BG20" s="133">
        <v>4</v>
      </c>
      <c r="BH20" s="133">
        <v>1</v>
      </c>
      <c r="BI20" s="133">
        <v>1</v>
      </c>
      <c r="BJ20" s="133">
        <v>3</v>
      </c>
      <c r="BK20" s="133">
        <v>3</v>
      </c>
      <c r="BL20" s="133">
        <v>0</v>
      </c>
      <c r="BM20" s="133">
        <v>0</v>
      </c>
      <c r="BN20" s="133">
        <v>0</v>
      </c>
      <c r="BO20" s="133">
        <v>0</v>
      </c>
      <c r="BP20" s="133">
        <v>3</v>
      </c>
      <c r="BQ20" s="133">
        <v>0</v>
      </c>
      <c r="BR20" s="133">
        <v>2</v>
      </c>
      <c r="BS20" s="133">
        <v>0</v>
      </c>
      <c r="BT20" s="133">
        <v>4</v>
      </c>
      <c r="BU20" s="133">
        <v>0</v>
      </c>
      <c r="BV20" s="133">
        <v>0</v>
      </c>
      <c r="BW20" s="133">
        <v>0</v>
      </c>
      <c r="BX20" s="133">
        <v>4</v>
      </c>
      <c r="BY20" s="133">
        <v>0</v>
      </c>
      <c r="BZ20" s="133">
        <v>0</v>
      </c>
      <c r="CA20" s="133">
        <v>0</v>
      </c>
      <c r="CB20" s="133">
        <v>0</v>
      </c>
      <c r="CC20" s="133">
        <v>0</v>
      </c>
      <c r="CD20" s="133">
        <v>0</v>
      </c>
      <c r="CE20" s="133">
        <v>0</v>
      </c>
      <c r="CF20" s="133">
        <v>0</v>
      </c>
      <c r="CG20" s="133">
        <v>0</v>
      </c>
      <c r="CH20" s="133">
        <v>0</v>
      </c>
      <c r="CI20" s="133">
        <v>3</v>
      </c>
      <c r="CJ20" s="133">
        <v>0</v>
      </c>
      <c r="CK20" s="133">
        <v>0</v>
      </c>
      <c r="CL20" s="133">
        <v>0</v>
      </c>
      <c r="CM20" s="133">
        <v>0</v>
      </c>
      <c r="CN20" s="133">
        <v>0</v>
      </c>
      <c r="CO20" s="133">
        <v>0</v>
      </c>
      <c r="CP20" s="133">
        <v>0</v>
      </c>
      <c r="CQ20" s="133">
        <v>2</v>
      </c>
      <c r="CR20" s="133">
        <v>0</v>
      </c>
      <c r="CS20" s="133">
        <v>0</v>
      </c>
      <c r="CT20" s="133">
        <v>3</v>
      </c>
      <c r="CU20" s="133">
        <v>1</v>
      </c>
      <c r="CV20" s="133">
        <v>0</v>
      </c>
      <c r="CW20" s="133">
        <v>1</v>
      </c>
      <c r="CX20" s="133">
        <v>1</v>
      </c>
      <c r="CY20" s="133">
        <v>1</v>
      </c>
      <c r="CZ20" s="133">
        <v>1</v>
      </c>
      <c r="DA20" s="133">
        <v>1</v>
      </c>
      <c r="DB20" s="133">
        <v>1</v>
      </c>
      <c r="DC20" s="133">
        <v>1</v>
      </c>
      <c r="DD20" s="133">
        <v>1</v>
      </c>
      <c r="DE20" s="133">
        <v>1</v>
      </c>
      <c r="DF20" s="133">
        <v>1</v>
      </c>
      <c r="DG20" s="133">
        <v>1</v>
      </c>
      <c r="DH20" s="133">
        <v>1</v>
      </c>
      <c r="DI20" s="133">
        <v>1</v>
      </c>
      <c r="DJ20" s="133">
        <v>1</v>
      </c>
      <c r="DK20" s="133">
        <v>1</v>
      </c>
      <c r="DL20" s="133">
        <v>1</v>
      </c>
      <c r="DM20" s="133">
        <v>1</v>
      </c>
      <c r="DN20" s="133">
        <v>1</v>
      </c>
      <c r="DO20" s="133">
        <v>1</v>
      </c>
      <c r="DP20" s="133">
        <v>1</v>
      </c>
      <c r="DQ20" s="131" t="s">
        <v>2748</v>
      </c>
      <c r="DR20" s="133">
        <v>30</v>
      </c>
      <c r="DS20" s="131" t="s">
        <v>1688</v>
      </c>
      <c r="DT20" s="133">
        <v>8</v>
      </c>
      <c r="DU20" s="131" t="s">
        <v>26</v>
      </c>
      <c r="DV20" s="131" t="s">
        <v>103</v>
      </c>
      <c r="DW20" s="131" t="s">
        <v>26</v>
      </c>
      <c r="DX20" s="131" t="s">
        <v>26</v>
      </c>
      <c r="DY20" s="131" t="s">
        <v>26</v>
      </c>
      <c r="DZ20" s="131" t="s">
        <v>26</v>
      </c>
      <c r="EA20" s="131" t="s">
        <v>26</v>
      </c>
      <c r="EB20" s="131" t="s">
        <v>26</v>
      </c>
      <c r="EC20" s="131" t="s">
        <v>26</v>
      </c>
      <c r="ED20" s="131" t="s">
        <v>297</v>
      </c>
      <c r="EE20" s="131" t="s">
        <v>25</v>
      </c>
      <c r="EF20" s="131" t="s">
        <v>26</v>
      </c>
      <c r="EG20" s="131" t="s">
        <v>66</v>
      </c>
      <c r="EH20" s="131" t="s">
        <v>23</v>
      </c>
      <c r="EI20" s="133">
        <v>90</v>
      </c>
      <c r="EJ20" s="131" t="s">
        <v>7</v>
      </c>
      <c r="EK20" s="131" t="s">
        <v>7</v>
      </c>
      <c r="EL20" s="131" t="s">
        <v>297</v>
      </c>
      <c r="EM20" s="131" t="s">
        <v>96</v>
      </c>
      <c r="EN20" s="131" t="s">
        <v>22</v>
      </c>
      <c r="EO20" s="133">
        <v>1</v>
      </c>
      <c r="EP20" s="133">
        <v>3</v>
      </c>
      <c r="EQ20" s="133">
        <v>1</v>
      </c>
      <c r="ER20" s="133">
        <v>3</v>
      </c>
      <c r="ES20" s="131" t="s">
        <v>16</v>
      </c>
      <c r="ET20" s="131" t="s">
        <v>19</v>
      </c>
      <c r="EU20" s="131" t="s">
        <v>1346</v>
      </c>
      <c r="EV20" s="131" t="s">
        <v>18</v>
      </c>
      <c r="EW20" s="131" t="s">
        <v>16</v>
      </c>
      <c r="EX20" s="133">
        <v>1</v>
      </c>
      <c r="EY20" s="133">
        <v>3</v>
      </c>
      <c r="EZ20" s="133">
        <v>3</v>
      </c>
      <c r="FA20" s="133">
        <v>3</v>
      </c>
      <c r="FB20" s="131" t="s">
        <v>2187</v>
      </c>
      <c r="FC20" s="131" t="s">
        <v>14</v>
      </c>
      <c r="FD20" s="131" t="s">
        <v>7</v>
      </c>
      <c r="FE20" s="131" t="s">
        <v>14</v>
      </c>
      <c r="FF20" s="131" t="s">
        <v>14</v>
      </c>
      <c r="FG20" s="131" t="s">
        <v>9</v>
      </c>
      <c r="FH20" s="131" t="s">
        <v>7</v>
      </c>
      <c r="FI20" s="131" t="s">
        <v>7</v>
      </c>
      <c r="FJ20" s="131" t="s">
        <v>12</v>
      </c>
      <c r="FK20" s="131" t="s">
        <v>11</v>
      </c>
      <c r="FL20" s="131" t="s">
        <v>7</v>
      </c>
      <c r="FM20" s="131" t="s">
        <v>7</v>
      </c>
      <c r="FN20" s="131"/>
      <c r="FO20" s="131" t="s">
        <v>756</v>
      </c>
      <c r="FP20" s="131" t="s">
        <v>7</v>
      </c>
      <c r="FQ20" s="131" t="s">
        <v>7</v>
      </c>
      <c r="FR20" s="131" t="s">
        <v>9</v>
      </c>
      <c r="FS20" s="131" t="s">
        <v>8</v>
      </c>
      <c r="FT20" s="131" t="s">
        <v>7</v>
      </c>
      <c r="FU20" s="131" t="s">
        <v>7</v>
      </c>
      <c r="FV20" s="131"/>
      <c r="FW20" s="131" t="s">
        <v>7</v>
      </c>
      <c r="FX20" s="131" t="s">
        <v>7</v>
      </c>
      <c r="FY20" s="131" t="s">
        <v>337</v>
      </c>
      <c r="FZ20" s="131"/>
      <c r="GA20" s="131"/>
      <c r="GB20" s="131"/>
      <c r="GC20" s="133">
        <v>7</v>
      </c>
      <c r="GD20" s="131"/>
      <c r="GE20" s="131"/>
      <c r="GF20" s="131"/>
      <c r="GG20" s="131"/>
      <c r="GH20" s="131" t="s">
        <v>5</v>
      </c>
      <c r="GI20" s="131"/>
      <c r="GJ20" s="131"/>
      <c r="GK20" s="131"/>
      <c r="GL20" s="131"/>
      <c r="GM20" s="131"/>
      <c r="GN20" s="131"/>
      <c r="GO20" s="131"/>
      <c r="GP20" s="131" t="s">
        <v>4</v>
      </c>
      <c r="GQ20" s="131"/>
      <c r="GR20" s="131"/>
      <c r="GS20" s="131"/>
      <c r="GT20" s="131" t="s">
        <v>336</v>
      </c>
      <c r="GU20" s="131" t="s">
        <v>1</v>
      </c>
      <c r="GV20" s="131" t="s">
        <v>1</v>
      </c>
      <c r="GW20" s="131"/>
      <c r="GX20" s="131" t="s">
        <v>1</v>
      </c>
      <c r="GY20" s="131"/>
      <c r="GZ20" s="131"/>
      <c r="HA20" s="131"/>
      <c r="HB20" s="131"/>
      <c r="HC20" s="131"/>
      <c r="HD20" s="131"/>
      <c r="HE20" s="131"/>
      <c r="HF20" s="131"/>
      <c r="HG20" s="131"/>
      <c r="HH20" s="131"/>
      <c r="HI20" s="131"/>
      <c r="HJ20" s="131"/>
      <c r="HK20" s="131"/>
      <c r="HL20" s="131"/>
      <c r="HM20" s="131"/>
      <c r="HN20">
        <f t="shared" si="0"/>
        <v>19</v>
      </c>
      <c r="HO20">
        <f t="shared" si="1"/>
        <v>1</v>
      </c>
      <c r="HP20">
        <f t="shared" si="2"/>
        <v>19</v>
      </c>
      <c r="HQ20" s="1">
        <f t="shared" si="3"/>
        <v>0</v>
      </c>
      <c r="HR20" s="1">
        <f t="shared" si="4"/>
        <v>0</v>
      </c>
      <c r="HS20" s="1">
        <f t="shared" si="5"/>
        <v>2</v>
      </c>
      <c r="HT20" s="1">
        <f t="shared" si="6"/>
        <v>0</v>
      </c>
      <c r="HU20" s="1">
        <f t="shared" si="7"/>
        <v>34</v>
      </c>
      <c r="HV20" s="1">
        <f t="shared" si="8"/>
        <v>3630</v>
      </c>
      <c r="HW20" s="1">
        <v>0</v>
      </c>
      <c r="HX20">
        <v>1</v>
      </c>
      <c r="HY20">
        <v>0</v>
      </c>
      <c r="HZ20">
        <v>1</v>
      </c>
      <c r="IA20">
        <v>1</v>
      </c>
      <c r="IB20">
        <v>1</v>
      </c>
      <c r="IC20">
        <v>0</v>
      </c>
      <c r="ID20">
        <v>4</v>
      </c>
    </row>
    <row r="21" spans="1:238" ht="15" thickBot="1" x14ac:dyDescent="0.4">
      <c r="A21" s="132">
        <v>44329.742071759261</v>
      </c>
      <c r="B21" s="131" t="s">
        <v>2602</v>
      </c>
      <c r="C21" s="2"/>
      <c r="D21" s="131"/>
      <c r="E21" s="131" t="s">
        <v>50</v>
      </c>
      <c r="F21" s="131" t="s">
        <v>1826</v>
      </c>
      <c r="G21" s="131" t="s">
        <v>50</v>
      </c>
      <c r="H21" s="131" t="s">
        <v>1826</v>
      </c>
      <c r="I21" s="131" t="s">
        <v>9</v>
      </c>
      <c r="J21" s="131" t="s">
        <v>9</v>
      </c>
      <c r="K21" s="131" t="s">
        <v>7</v>
      </c>
      <c r="L21" s="131"/>
      <c r="M21" s="131" t="s">
        <v>7</v>
      </c>
      <c r="N21" s="131"/>
      <c r="O21" s="131" t="s">
        <v>7</v>
      </c>
      <c r="P21" s="131"/>
      <c r="Q21" s="131"/>
      <c r="R21" s="131" t="s">
        <v>20</v>
      </c>
      <c r="S21" s="131" t="s">
        <v>40</v>
      </c>
      <c r="T21" s="131" t="s">
        <v>20</v>
      </c>
      <c r="U21" s="131" t="s">
        <v>20</v>
      </c>
      <c r="V21" s="131" t="s">
        <v>20</v>
      </c>
      <c r="W21" s="131" t="s">
        <v>80</v>
      </c>
      <c r="X21" s="131" t="s">
        <v>20</v>
      </c>
      <c r="Y21" s="131" t="s">
        <v>20</v>
      </c>
      <c r="Z21" s="131" t="s">
        <v>20</v>
      </c>
      <c r="AA21" s="131" t="s">
        <v>133</v>
      </c>
      <c r="AB21" s="131" t="s">
        <v>9</v>
      </c>
      <c r="AC21" s="131" t="s">
        <v>2730</v>
      </c>
      <c r="AD21" s="131" t="s">
        <v>9</v>
      </c>
      <c r="AE21" s="131" t="s">
        <v>2731</v>
      </c>
      <c r="AF21" s="131" t="s">
        <v>9</v>
      </c>
      <c r="AG21" s="131" t="s">
        <v>172</v>
      </c>
      <c r="AH21" s="131" t="s">
        <v>2102</v>
      </c>
      <c r="AI21" s="131" t="s">
        <v>9</v>
      </c>
      <c r="AJ21" s="131" t="s">
        <v>2732</v>
      </c>
      <c r="AK21" s="133">
        <v>0</v>
      </c>
      <c r="AL21" s="133">
        <v>0</v>
      </c>
      <c r="AM21" s="133">
        <v>6</v>
      </c>
      <c r="AN21" s="131">
        <v>25</v>
      </c>
      <c r="AO21" s="133">
        <v>7</v>
      </c>
      <c r="AP21" s="131">
        <v>30</v>
      </c>
      <c r="AQ21" s="131">
        <v>420</v>
      </c>
      <c r="AR21" s="133">
        <v>4</v>
      </c>
      <c r="AS21" s="133">
        <v>3</v>
      </c>
      <c r="AT21" s="133">
        <v>2</v>
      </c>
      <c r="AU21" s="133">
        <v>1</v>
      </c>
      <c r="AV21" s="133">
        <v>4</v>
      </c>
      <c r="AW21" s="133">
        <v>1</v>
      </c>
      <c r="AX21" s="133">
        <v>3</v>
      </c>
      <c r="AY21" s="133">
        <v>4</v>
      </c>
      <c r="AZ21" s="133">
        <v>2</v>
      </c>
      <c r="BA21" s="133">
        <v>4</v>
      </c>
      <c r="BB21" s="133">
        <v>4</v>
      </c>
      <c r="BC21" s="133">
        <v>2</v>
      </c>
      <c r="BD21" s="133">
        <v>1</v>
      </c>
      <c r="BE21" s="133">
        <v>2</v>
      </c>
      <c r="BF21" s="133">
        <v>4</v>
      </c>
      <c r="BG21" s="133">
        <v>4</v>
      </c>
      <c r="BH21" s="133">
        <v>2</v>
      </c>
      <c r="BI21" s="133">
        <v>1</v>
      </c>
      <c r="BJ21" s="133">
        <v>4</v>
      </c>
      <c r="BK21" s="133">
        <v>4</v>
      </c>
      <c r="BL21" s="133">
        <v>1</v>
      </c>
      <c r="BM21" s="133">
        <v>0</v>
      </c>
      <c r="BN21" s="133">
        <v>0</v>
      </c>
      <c r="BO21" s="133">
        <v>1</v>
      </c>
      <c r="BP21" s="133">
        <v>3</v>
      </c>
      <c r="BQ21" s="133">
        <v>1</v>
      </c>
      <c r="BR21" s="133">
        <v>0</v>
      </c>
      <c r="BS21" s="133">
        <v>1</v>
      </c>
      <c r="BT21" s="133">
        <v>3</v>
      </c>
      <c r="BU21" s="133">
        <v>0</v>
      </c>
      <c r="BV21" s="133">
        <v>0</v>
      </c>
      <c r="BW21" s="133">
        <v>1</v>
      </c>
      <c r="BX21" s="133">
        <v>3</v>
      </c>
      <c r="BY21" s="133">
        <v>0</v>
      </c>
      <c r="BZ21" s="133">
        <v>1</v>
      </c>
      <c r="CA21" s="133">
        <v>0</v>
      </c>
      <c r="CB21" s="133">
        <v>0</v>
      </c>
      <c r="CC21" s="133">
        <v>0</v>
      </c>
      <c r="CD21" s="133">
        <v>0</v>
      </c>
      <c r="CE21" s="133">
        <v>0</v>
      </c>
      <c r="CF21" s="133">
        <v>0</v>
      </c>
      <c r="CG21" s="133">
        <v>1</v>
      </c>
      <c r="CH21" s="133">
        <v>0</v>
      </c>
      <c r="CI21" s="133">
        <v>3</v>
      </c>
      <c r="CJ21" s="133">
        <v>0</v>
      </c>
      <c r="CK21" s="133">
        <v>0</v>
      </c>
      <c r="CL21" s="133">
        <v>1</v>
      </c>
      <c r="CM21" s="133">
        <v>1</v>
      </c>
      <c r="CN21" s="133">
        <v>0</v>
      </c>
      <c r="CO21" s="133">
        <v>1</v>
      </c>
      <c r="CP21" s="133">
        <v>0</v>
      </c>
      <c r="CQ21" s="133">
        <v>2</v>
      </c>
      <c r="CR21" s="133">
        <v>0</v>
      </c>
      <c r="CS21" s="133">
        <v>0</v>
      </c>
      <c r="CT21" s="133">
        <v>3</v>
      </c>
      <c r="CU21" s="133">
        <v>1</v>
      </c>
      <c r="CV21" s="133">
        <v>0</v>
      </c>
      <c r="CW21" s="133">
        <v>1</v>
      </c>
      <c r="CX21" s="133">
        <v>1</v>
      </c>
      <c r="CY21" s="133">
        <v>1</v>
      </c>
      <c r="CZ21" s="133">
        <v>1</v>
      </c>
      <c r="DA21" s="133">
        <v>1</v>
      </c>
      <c r="DB21" s="133">
        <v>2</v>
      </c>
      <c r="DC21" s="133">
        <v>1</v>
      </c>
      <c r="DD21" s="133">
        <v>1</v>
      </c>
      <c r="DE21" s="133">
        <v>1</v>
      </c>
      <c r="DF21" s="133">
        <v>1</v>
      </c>
      <c r="DG21" s="133">
        <v>1</v>
      </c>
      <c r="DH21" s="133">
        <v>1</v>
      </c>
      <c r="DI21" s="133">
        <v>1</v>
      </c>
      <c r="DJ21" s="133">
        <v>1</v>
      </c>
      <c r="DK21" s="133">
        <v>1</v>
      </c>
      <c r="DL21" s="133">
        <v>1</v>
      </c>
      <c r="DM21" s="133">
        <v>1</v>
      </c>
      <c r="DN21" s="133">
        <v>1</v>
      </c>
      <c r="DO21" s="133">
        <v>1</v>
      </c>
      <c r="DP21" s="133">
        <v>1</v>
      </c>
      <c r="DQ21" s="135">
        <v>0.96875</v>
      </c>
      <c r="DR21" s="133">
        <v>15</v>
      </c>
      <c r="DS21" s="135">
        <v>0.32291666666666669</v>
      </c>
      <c r="DT21" s="133">
        <v>7</v>
      </c>
      <c r="DU21" s="131" t="s">
        <v>26</v>
      </c>
      <c r="DV21" s="131" t="s">
        <v>69</v>
      </c>
      <c r="DW21" s="131" t="s">
        <v>103</v>
      </c>
      <c r="DX21" s="131" t="s">
        <v>26</v>
      </c>
      <c r="DY21" s="131" t="s">
        <v>26</v>
      </c>
      <c r="DZ21" s="131" t="s">
        <v>103</v>
      </c>
      <c r="EA21" s="131" t="s">
        <v>26</v>
      </c>
      <c r="EB21" s="131" t="s">
        <v>26</v>
      </c>
      <c r="EC21" s="131" t="s">
        <v>26</v>
      </c>
      <c r="ED21" s="131" t="s">
        <v>2733</v>
      </c>
      <c r="EE21" s="131" t="s">
        <v>26</v>
      </c>
      <c r="EF21" s="131" t="s">
        <v>26</v>
      </c>
      <c r="EG21" s="131" t="s">
        <v>66</v>
      </c>
      <c r="EH21" s="131" t="s">
        <v>23</v>
      </c>
      <c r="EI21" s="133">
        <v>30</v>
      </c>
      <c r="EJ21" s="131" t="s">
        <v>7</v>
      </c>
      <c r="EK21" s="131" t="s">
        <v>9</v>
      </c>
      <c r="EL21" s="131" t="s">
        <v>2734</v>
      </c>
      <c r="EM21" s="131" t="s">
        <v>22</v>
      </c>
      <c r="EN21" s="131" t="s">
        <v>60</v>
      </c>
      <c r="EO21" s="133">
        <v>4</v>
      </c>
      <c r="EP21" s="133">
        <v>5</v>
      </c>
      <c r="EQ21" s="133">
        <v>5</v>
      </c>
      <c r="ER21" s="133">
        <v>1</v>
      </c>
      <c r="ES21" s="131" t="s">
        <v>18</v>
      </c>
      <c r="ET21" s="131" t="s">
        <v>19</v>
      </c>
      <c r="EU21" s="131" t="s">
        <v>20</v>
      </c>
      <c r="EV21" s="131" t="s">
        <v>20</v>
      </c>
      <c r="EW21" s="131" t="s">
        <v>20</v>
      </c>
      <c r="EX21" s="133">
        <v>3</v>
      </c>
      <c r="EY21" s="133">
        <v>2</v>
      </c>
      <c r="EZ21" s="133">
        <v>2</v>
      </c>
      <c r="FA21" s="133">
        <v>5</v>
      </c>
      <c r="FB21" s="131" t="s">
        <v>297</v>
      </c>
      <c r="FC21" s="131" t="s">
        <v>14</v>
      </c>
      <c r="FD21" s="131" t="s">
        <v>7</v>
      </c>
      <c r="FE21" s="131" t="s">
        <v>14</v>
      </c>
      <c r="FF21" s="131" t="s">
        <v>14</v>
      </c>
      <c r="FG21" s="131" t="s">
        <v>7</v>
      </c>
      <c r="FH21" s="131" t="s">
        <v>7</v>
      </c>
      <c r="FI21" s="131" t="s">
        <v>7</v>
      </c>
      <c r="FJ21" s="131" t="s">
        <v>232</v>
      </c>
      <c r="FK21" s="131" t="s">
        <v>92</v>
      </c>
      <c r="FL21" s="131" t="s">
        <v>7</v>
      </c>
      <c r="FM21" s="131" t="s">
        <v>9</v>
      </c>
      <c r="FN21" s="133">
        <v>7</v>
      </c>
      <c r="FO21" s="131" t="s">
        <v>2735</v>
      </c>
      <c r="FP21" s="131" t="s">
        <v>9</v>
      </c>
      <c r="FQ21" s="131" t="s">
        <v>9</v>
      </c>
      <c r="FR21" s="131" t="s">
        <v>9</v>
      </c>
      <c r="FS21" s="131"/>
      <c r="FT21" s="131" t="s">
        <v>7</v>
      </c>
      <c r="FU21" s="131" t="s">
        <v>9</v>
      </c>
      <c r="FV21" s="131" t="s">
        <v>2736</v>
      </c>
      <c r="FW21" s="131" t="s">
        <v>9</v>
      </c>
      <c r="FX21" s="131" t="s">
        <v>7</v>
      </c>
      <c r="FY21" s="131" t="s">
        <v>90</v>
      </c>
      <c r="FZ21" s="131"/>
      <c r="GA21" s="131"/>
      <c r="GB21" s="131"/>
      <c r="GC21" s="131"/>
      <c r="GD21" s="131"/>
      <c r="GE21" s="133">
        <v>3</v>
      </c>
      <c r="GF21" s="131"/>
      <c r="GG21" s="131"/>
      <c r="GH21" s="131" t="s">
        <v>5</v>
      </c>
      <c r="GI21" s="131"/>
      <c r="GJ21" s="131"/>
      <c r="GK21" s="131"/>
      <c r="GL21" s="131"/>
      <c r="GM21" s="131"/>
      <c r="GN21" s="131"/>
      <c r="GO21" s="131"/>
      <c r="GP21" s="131"/>
      <c r="GQ21" s="131"/>
      <c r="GR21" s="131"/>
      <c r="GS21" s="131"/>
      <c r="GT21" s="131"/>
      <c r="GU21" s="131"/>
      <c r="GV21" s="131"/>
      <c r="GW21" s="131"/>
      <c r="GX21" s="131" t="s">
        <v>54</v>
      </c>
      <c r="GY21" s="131"/>
      <c r="GZ21" s="131"/>
      <c r="HA21" s="131"/>
      <c r="HB21" s="131" t="s">
        <v>141</v>
      </c>
      <c r="HC21" s="131"/>
      <c r="HD21" s="131" t="s">
        <v>293</v>
      </c>
      <c r="HE21" s="131" t="s">
        <v>1</v>
      </c>
      <c r="HF21" s="131" t="s">
        <v>1</v>
      </c>
      <c r="HG21" s="131"/>
      <c r="HH21" s="131"/>
      <c r="HI21" s="131"/>
      <c r="HJ21" s="131"/>
      <c r="HK21" s="131"/>
      <c r="HL21" s="131"/>
      <c r="HM21" s="131"/>
      <c r="HN21">
        <f t="shared" si="0"/>
        <v>20</v>
      </c>
      <c r="HO21">
        <f t="shared" si="1"/>
        <v>3</v>
      </c>
      <c r="HP21">
        <f t="shared" si="2"/>
        <v>17</v>
      </c>
      <c r="HQ21" s="1">
        <f t="shared" si="3"/>
        <v>4</v>
      </c>
      <c r="HR21" s="1">
        <f t="shared" si="4"/>
        <v>4</v>
      </c>
      <c r="HS21" s="1">
        <f t="shared" si="5"/>
        <v>0</v>
      </c>
      <c r="HT21" s="1">
        <f t="shared" si="6"/>
        <v>0</v>
      </c>
      <c r="HU21" s="1">
        <f t="shared" si="7"/>
        <v>28</v>
      </c>
      <c r="HV21" s="1">
        <f t="shared" si="8"/>
        <v>1125</v>
      </c>
      <c r="HW21" s="1">
        <v>0</v>
      </c>
      <c r="HX21">
        <v>0</v>
      </c>
      <c r="HY21">
        <v>1</v>
      </c>
      <c r="HZ21">
        <v>1</v>
      </c>
      <c r="IA21">
        <v>1</v>
      </c>
      <c r="IB21">
        <v>0</v>
      </c>
      <c r="IC21">
        <v>0</v>
      </c>
      <c r="ID21">
        <v>3</v>
      </c>
    </row>
    <row r="22" spans="1:238" ht="15" thickBot="1" x14ac:dyDescent="0.4">
      <c r="A22" s="132">
        <v>44330.398715277777</v>
      </c>
      <c r="B22" s="131" t="s">
        <v>2606</v>
      </c>
      <c r="C22" s="2"/>
      <c r="D22" s="131"/>
      <c r="E22" s="131" t="s">
        <v>1831</v>
      </c>
      <c r="F22" s="131" t="s">
        <v>1824</v>
      </c>
      <c r="G22" s="131" t="s">
        <v>1831</v>
      </c>
      <c r="H22" s="131" t="s">
        <v>1824</v>
      </c>
      <c r="I22" s="131" t="s">
        <v>9</v>
      </c>
      <c r="J22" s="131" t="s">
        <v>9</v>
      </c>
      <c r="K22" s="131" t="s">
        <v>7</v>
      </c>
      <c r="L22" s="131"/>
      <c r="M22" s="131" t="s">
        <v>7</v>
      </c>
      <c r="N22" s="131"/>
      <c r="O22" s="131" t="s">
        <v>7</v>
      </c>
      <c r="P22" s="131"/>
      <c r="Q22" s="131"/>
      <c r="R22" s="131" t="s">
        <v>20</v>
      </c>
      <c r="S22" s="131" t="s">
        <v>40</v>
      </c>
      <c r="T22" s="131" t="s">
        <v>20</v>
      </c>
      <c r="U22" s="131" t="s">
        <v>20</v>
      </c>
      <c r="V22" s="131" t="s">
        <v>20</v>
      </c>
      <c r="W22" s="131" t="s">
        <v>80</v>
      </c>
      <c r="X22" s="131" t="s">
        <v>20</v>
      </c>
      <c r="Y22" s="131" t="s">
        <v>20</v>
      </c>
      <c r="Z22" s="131" t="s">
        <v>20</v>
      </c>
      <c r="AA22" s="131" t="s">
        <v>38</v>
      </c>
      <c r="AB22" s="131" t="s">
        <v>7</v>
      </c>
      <c r="AC22" s="131" t="s">
        <v>2740</v>
      </c>
      <c r="AD22" s="131" t="s">
        <v>7</v>
      </c>
      <c r="AE22" s="131"/>
      <c r="AF22" s="131" t="s">
        <v>9</v>
      </c>
      <c r="AG22" s="131" t="s">
        <v>112</v>
      </c>
      <c r="AH22" s="131" t="s">
        <v>2741</v>
      </c>
      <c r="AI22" s="131" t="s">
        <v>9</v>
      </c>
      <c r="AJ22" s="131" t="s">
        <v>2742</v>
      </c>
      <c r="AK22" s="133">
        <v>0</v>
      </c>
      <c r="AL22" s="133">
        <v>0</v>
      </c>
      <c r="AM22" s="133">
        <v>0</v>
      </c>
      <c r="AN22" s="133">
        <v>0</v>
      </c>
      <c r="AO22" s="133">
        <v>7</v>
      </c>
      <c r="AP22" s="131">
        <v>15</v>
      </c>
      <c r="AQ22" s="131">
        <v>600</v>
      </c>
      <c r="AR22" s="133">
        <v>2</v>
      </c>
      <c r="AS22" s="133">
        <v>3</v>
      </c>
      <c r="AT22" s="133">
        <v>3</v>
      </c>
      <c r="AU22" s="133">
        <v>4</v>
      </c>
      <c r="AV22" s="133">
        <v>1</v>
      </c>
      <c r="AW22" s="133">
        <v>2</v>
      </c>
      <c r="AX22" s="133">
        <v>2</v>
      </c>
      <c r="AY22" s="133">
        <v>2</v>
      </c>
      <c r="AZ22" s="133">
        <v>1</v>
      </c>
      <c r="BA22" s="133">
        <v>2</v>
      </c>
      <c r="BB22" s="133">
        <v>2</v>
      </c>
      <c r="BC22" s="133">
        <v>2</v>
      </c>
      <c r="BD22" s="133">
        <v>1</v>
      </c>
      <c r="BE22" s="133">
        <v>2</v>
      </c>
      <c r="BF22" s="133">
        <v>2</v>
      </c>
      <c r="BG22" s="133">
        <v>2</v>
      </c>
      <c r="BH22" s="133">
        <v>2</v>
      </c>
      <c r="BI22" s="133">
        <v>1</v>
      </c>
      <c r="BJ22" s="133">
        <v>2</v>
      </c>
      <c r="BK22" s="133">
        <v>3</v>
      </c>
      <c r="BL22" s="133">
        <v>1</v>
      </c>
      <c r="BM22" s="133">
        <v>0</v>
      </c>
      <c r="BN22" s="133">
        <v>1</v>
      </c>
      <c r="BO22" s="133">
        <v>2</v>
      </c>
      <c r="BP22" s="133">
        <v>2</v>
      </c>
      <c r="BQ22" s="133">
        <v>0</v>
      </c>
      <c r="BR22" s="133">
        <v>2</v>
      </c>
      <c r="BS22" s="133">
        <v>1</v>
      </c>
      <c r="BT22" s="133">
        <v>1</v>
      </c>
      <c r="BU22" s="133">
        <v>1</v>
      </c>
      <c r="BV22" s="133">
        <v>1</v>
      </c>
      <c r="BW22" s="133">
        <v>0</v>
      </c>
      <c r="BX22" s="133">
        <v>1</v>
      </c>
      <c r="BY22" s="133">
        <v>0</v>
      </c>
      <c r="BZ22" s="133">
        <v>1</v>
      </c>
      <c r="CA22" s="133">
        <v>1</v>
      </c>
      <c r="CB22" s="133">
        <v>2</v>
      </c>
      <c r="CC22" s="133">
        <v>1</v>
      </c>
      <c r="CD22" s="133">
        <v>1</v>
      </c>
      <c r="CE22" s="133">
        <v>1</v>
      </c>
      <c r="CF22" s="133">
        <v>2</v>
      </c>
      <c r="CG22" s="133">
        <v>1</v>
      </c>
      <c r="CH22" s="133">
        <v>0</v>
      </c>
      <c r="CI22" s="133">
        <v>1</v>
      </c>
      <c r="CJ22" s="133">
        <v>0</v>
      </c>
      <c r="CK22" s="133">
        <v>1</v>
      </c>
      <c r="CL22" s="133">
        <v>1</v>
      </c>
      <c r="CM22" s="133">
        <v>0</v>
      </c>
      <c r="CN22" s="133">
        <v>1</v>
      </c>
      <c r="CO22" s="133">
        <v>0</v>
      </c>
      <c r="CP22" s="133">
        <v>0</v>
      </c>
      <c r="CQ22" s="133">
        <v>1</v>
      </c>
      <c r="CR22" s="133">
        <v>0</v>
      </c>
      <c r="CS22" s="133">
        <v>0</v>
      </c>
      <c r="CT22" s="133">
        <v>0</v>
      </c>
      <c r="CU22" s="133">
        <v>1</v>
      </c>
      <c r="CV22" s="133">
        <v>1</v>
      </c>
      <c r="CW22" s="133">
        <v>3</v>
      </c>
      <c r="CX22" s="133">
        <v>3</v>
      </c>
      <c r="CY22" s="133">
        <v>1</v>
      </c>
      <c r="CZ22" s="133">
        <v>2</v>
      </c>
      <c r="DA22" s="133">
        <v>3</v>
      </c>
      <c r="DB22" s="133">
        <v>1</v>
      </c>
      <c r="DC22" s="133">
        <v>1</v>
      </c>
      <c r="DD22" s="133">
        <v>1</v>
      </c>
      <c r="DE22" s="133">
        <v>1</v>
      </c>
      <c r="DF22" s="133">
        <v>2</v>
      </c>
      <c r="DG22" s="133">
        <v>1</v>
      </c>
      <c r="DH22" s="133">
        <v>1</v>
      </c>
      <c r="DI22" s="133">
        <v>1</v>
      </c>
      <c r="DJ22" s="133">
        <v>1</v>
      </c>
      <c r="DK22" s="133">
        <v>1</v>
      </c>
      <c r="DL22" s="133">
        <v>2</v>
      </c>
      <c r="DM22" s="133">
        <v>2</v>
      </c>
      <c r="DN22" s="133">
        <v>1</v>
      </c>
      <c r="DO22" s="133">
        <v>2</v>
      </c>
      <c r="DP22" s="133">
        <v>2</v>
      </c>
      <c r="DQ22" s="131" t="s">
        <v>740</v>
      </c>
      <c r="DR22" s="133">
        <v>2</v>
      </c>
      <c r="DS22" s="131" t="s">
        <v>858</v>
      </c>
      <c r="DT22" s="133">
        <v>7</v>
      </c>
      <c r="DU22" s="131" t="s">
        <v>26</v>
      </c>
      <c r="DV22" s="131" t="s">
        <v>26</v>
      </c>
      <c r="DW22" s="131" t="s">
        <v>26</v>
      </c>
      <c r="DX22" s="131" t="s">
        <v>26</v>
      </c>
      <c r="DY22" s="131" t="s">
        <v>26</v>
      </c>
      <c r="DZ22" s="131" t="s">
        <v>26</v>
      </c>
      <c r="EA22" s="131" t="s">
        <v>26</v>
      </c>
      <c r="EB22" s="131" t="s">
        <v>26</v>
      </c>
      <c r="EC22" s="131" t="s">
        <v>26</v>
      </c>
      <c r="ED22" s="131" t="s">
        <v>7</v>
      </c>
      <c r="EE22" s="131" t="s">
        <v>26</v>
      </c>
      <c r="EF22" s="131" t="s">
        <v>26</v>
      </c>
      <c r="EG22" s="131" t="s">
        <v>24</v>
      </c>
      <c r="EH22" s="131" t="s">
        <v>23</v>
      </c>
      <c r="EI22" s="133">
        <v>30</v>
      </c>
      <c r="EJ22" s="131" t="s">
        <v>9</v>
      </c>
      <c r="EK22" s="131" t="s">
        <v>7</v>
      </c>
      <c r="EL22" s="131"/>
      <c r="EM22" s="131" t="s">
        <v>96</v>
      </c>
      <c r="EN22" s="131" t="s">
        <v>96</v>
      </c>
      <c r="EO22" s="133">
        <v>4</v>
      </c>
      <c r="EP22" s="133">
        <v>2</v>
      </c>
      <c r="EQ22" s="133">
        <v>3</v>
      </c>
      <c r="ER22" s="133">
        <v>1</v>
      </c>
      <c r="ES22" s="131" t="s">
        <v>16</v>
      </c>
      <c r="ET22" s="131" t="s">
        <v>18</v>
      </c>
      <c r="EU22" s="131" t="s">
        <v>19</v>
      </c>
      <c r="EV22" s="131" t="s">
        <v>1346</v>
      </c>
      <c r="EW22" s="131" t="s">
        <v>20</v>
      </c>
      <c r="EX22" s="133">
        <v>1</v>
      </c>
      <c r="EY22" s="133">
        <v>2</v>
      </c>
      <c r="EZ22" s="133">
        <v>3</v>
      </c>
      <c r="FA22" s="133">
        <v>5</v>
      </c>
      <c r="FB22" s="131" t="s">
        <v>20</v>
      </c>
      <c r="FC22" s="131" t="s">
        <v>14</v>
      </c>
      <c r="FD22" s="131" t="s">
        <v>7</v>
      </c>
      <c r="FE22" s="131" t="s">
        <v>14</v>
      </c>
      <c r="FF22" s="131" t="s">
        <v>94</v>
      </c>
      <c r="FG22" s="131" t="s">
        <v>7</v>
      </c>
      <c r="FH22" s="131" t="s">
        <v>7</v>
      </c>
      <c r="FI22" s="131" t="s">
        <v>7</v>
      </c>
      <c r="FJ22" s="131" t="s">
        <v>12</v>
      </c>
      <c r="FK22" s="131" t="s">
        <v>11</v>
      </c>
      <c r="FL22" s="131" t="s">
        <v>7</v>
      </c>
      <c r="FM22" s="131" t="s">
        <v>7</v>
      </c>
      <c r="FN22" s="131"/>
      <c r="FO22" s="131" t="s">
        <v>2386</v>
      </c>
      <c r="FP22" s="131" t="s">
        <v>7</v>
      </c>
      <c r="FQ22" s="131" t="s">
        <v>7</v>
      </c>
      <c r="FR22" s="131" t="s">
        <v>9</v>
      </c>
      <c r="FS22" s="131" t="s">
        <v>8</v>
      </c>
      <c r="FT22" s="131" t="s">
        <v>7</v>
      </c>
      <c r="FU22" s="131" t="s">
        <v>7</v>
      </c>
      <c r="FV22" s="131"/>
      <c r="FW22" s="131"/>
      <c r="FX22" s="131"/>
      <c r="FY22" s="131" t="s">
        <v>249</v>
      </c>
      <c r="FZ22" s="131"/>
      <c r="GA22" s="133">
        <v>5</v>
      </c>
      <c r="GB22" s="131"/>
      <c r="GC22" s="131"/>
      <c r="GD22" s="131"/>
      <c r="GE22" s="131"/>
      <c r="GF22" s="131"/>
      <c r="GG22" s="131"/>
      <c r="GH22" s="131" t="s">
        <v>5</v>
      </c>
      <c r="GI22" s="131"/>
      <c r="GJ22" s="131"/>
      <c r="GK22" s="131"/>
      <c r="GL22" s="131"/>
      <c r="GM22" s="131"/>
      <c r="GN22" s="131"/>
      <c r="GO22" s="131"/>
      <c r="GP22" s="131"/>
      <c r="GQ22" s="131"/>
      <c r="GR22" s="131"/>
      <c r="GS22" s="131"/>
      <c r="GT22" s="131"/>
      <c r="GU22" s="131"/>
      <c r="GV22" s="131"/>
      <c r="GW22" s="131"/>
      <c r="GX22" s="131" t="s">
        <v>54</v>
      </c>
      <c r="GY22" s="131"/>
      <c r="GZ22" s="131"/>
      <c r="HA22" s="131"/>
      <c r="HB22" s="131" t="s">
        <v>141</v>
      </c>
      <c r="HC22" s="131"/>
      <c r="HD22" s="131" t="s">
        <v>293</v>
      </c>
      <c r="HE22" s="131" t="s">
        <v>1</v>
      </c>
      <c r="HF22" s="131" t="s">
        <v>1</v>
      </c>
      <c r="HG22" s="131"/>
      <c r="HH22" s="131"/>
      <c r="HI22" s="131"/>
      <c r="HJ22" s="131"/>
      <c r="HK22" s="131"/>
      <c r="HL22" s="131"/>
      <c r="HM22" s="131"/>
      <c r="HN22">
        <f t="shared" si="0"/>
        <v>29</v>
      </c>
      <c r="HO22">
        <f t="shared" si="1"/>
        <v>3</v>
      </c>
      <c r="HP22">
        <f t="shared" si="2"/>
        <v>6</v>
      </c>
      <c r="HQ22" s="1">
        <f t="shared" si="3"/>
        <v>4</v>
      </c>
      <c r="HR22" s="1">
        <f t="shared" si="4"/>
        <v>6</v>
      </c>
      <c r="HS22" s="1">
        <f t="shared" si="5"/>
        <v>6</v>
      </c>
      <c r="HT22" s="1">
        <f t="shared" si="6"/>
        <v>5</v>
      </c>
      <c r="HU22" s="1">
        <f t="shared" si="7"/>
        <v>49</v>
      </c>
      <c r="HV22" s="1">
        <f t="shared" si="8"/>
        <v>262.5</v>
      </c>
      <c r="HW22" s="1">
        <v>0</v>
      </c>
      <c r="HX22">
        <v>0</v>
      </c>
      <c r="HY22">
        <v>1</v>
      </c>
      <c r="HZ22">
        <v>0</v>
      </c>
      <c r="IA22">
        <v>0</v>
      </c>
      <c r="IB22">
        <v>0</v>
      </c>
      <c r="IC22">
        <v>1</v>
      </c>
      <c r="ID22">
        <v>2</v>
      </c>
    </row>
    <row r="23" spans="1:238" ht="15" thickBot="1" x14ac:dyDescent="0.4">
      <c r="A23" s="132">
        <v>44330.50849537037</v>
      </c>
      <c r="B23" s="131" t="s">
        <v>2609</v>
      </c>
      <c r="C23" s="2"/>
      <c r="D23" s="131"/>
      <c r="E23" s="131" t="s">
        <v>1831</v>
      </c>
      <c r="F23" s="131" t="s">
        <v>1824</v>
      </c>
      <c r="G23" s="131" t="s">
        <v>1831</v>
      </c>
      <c r="H23" s="131" t="s">
        <v>1824</v>
      </c>
      <c r="I23" s="131" t="s">
        <v>9</v>
      </c>
      <c r="J23" s="131" t="s">
        <v>9</v>
      </c>
      <c r="K23" s="131" t="s">
        <v>7</v>
      </c>
      <c r="L23" s="131"/>
      <c r="M23" s="131" t="s">
        <v>7</v>
      </c>
      <c r="N23" s="131"/>
      <c r="O23" s="131" t="s">
        <v>7</v>
      </c>
      <c r="P23" s="131"/>
      <c r="Q23" s="131"/>
      <c r="R23" s="131" t="s">
        <v>20</v>
      </c>
      <c r="S23" s="131" t="s">
        <v>40</v>
      </c>
      <c r="T23" s="131" t="s">
        <v>20</v>
      </c>
      <c r="U23" s="131" t="s">
        <v>20</v>
      </c>
      <c r="V23" s="131" t="s">
        <v>20</v>
      </c>
      <c r="W23" s="131" t="s">
        <v>194</v>
      </c>
      <c r="X23" s="131" t="s">
        <v>20</v>
      </c>
      <c r="Y23" s="131" t="s">
        <v>79</v>
      </c>
      <c r="Z23" s="131" t="s">
        <v>79</v>
      </c>
      <c r="AA23" s="131" t="s">
        <v>38</v>
      </c>
      <c r="AB23" s="131" t="s">
        <v>7</v>
      </c>
      <c r="AC23" s="131"/>
      <c r="AD23" s="131" t="s">
        <v>7</v>
      </c>
      <c r="AE23" s="131"/>
      <c r="AF23" s="131" t="s">
        <v>7</v>
      </c>
      <c r="AG23" s="131" t="s">
        <v>20</v>
      </c>
      <c r="AH23" s="131"/>
      <c r="AI23" s="131" t="s">
        <v>7</v>
      </c>
      <c r="AJ23" s="131"/>
      <c r="AK23" s="133">
        <v>0</v>
      </c>
      <c r="AL23" s="131">
        <v>0</v>
      </c>
      <c r="AM23" s="133">
        <v>0</v>
      </c>
      <c r="AN23" s="131">
        <v>0</v>
      </c>
      <c r="AO23" s="133">
        <v>3</v>
      </c>
      <c r="AP23" s="131">
        <v>45</v>
      </c>
      <c r="AQ23" s="131">
        <v>300</v>
      </c>
      <c r="AR23" s="133">
        <v>3</v>
      </c>
      <c r="AS23" s="133">
        <v>3</v>
      </c>
      <c r="AT23" s="133">
        <v>2</v>
      </c>
      <c r="AU23" s="133">
        <v>2</v>
      </c>
      <c r="AV23" s="133">
        <v>3</v>
      </c>
      <c r="AW23" s="133">
        <v>2</v>
      </c>
      <c r="AX23" s="133">
        <v>2</v>
      </c>
      <c r="AY23" s="133">
        <v>3</v>
      </c>
      <c r="AZ23" s="133">
        <v>1</v>
      </c>
      <c r="BA23" s="133">
        <v>4</v>
      </c>
      <c r="BB23" s="133">
        <v>3</v>
      </c>
      <c r="BC23" s="133">
        <v>2</v>
      </c>
      <c r="BD23" s="133">
        <v>1</v>
      </c>
      <c r="BE23" s="133">
        <v>2</v>
      </c>
      <c r="BF23" s="133">
        <v>3</v>
      </c>
      <c r="BG23" s="133">
        <v>3</v>
      </c>
      <c r="BH23" s="133">
        <v>2</v>
      </c>
      <c r="BI23" s="133">
        <v>1</v>
      </c>
      <c r="BJ23" s="133">
        <v>3</v>
      </c>
      <c r="BK23" s="133">
        <v>3</v>
      </c>
      <c r="BL23" s="133">
        <v>1</v>
      </c>
      <c r="BM23" s="133">
        <v>0</v>
      </c>
      <c r="BN23" s="133">
        <v>2</v>
      </c>
      <c r="BO23" s="133">
        <v>3</v>
      </c>
      <c r="BP23" s="133">
        <v>2</v>
      </c>
      <c r="BQ23" s="133">
        <v>1</v>
      </c>
      <c r="BR23" s="133">
        <v>2</v>
      </c>
      <c r="BS23" s="133">
        <v>1</v>
      </c>
      <c r="BT23" s="133">
        <v>1</v>
      </c>
      <c r="BU23" s="133">
        <v>2</v>
      </c>
      <c r="BV23" s="133">
        <v>2</v>
      </c>
      <c r="BW23" s="133">
        <v>1</v>
      </c>
      <c r="BX23" s="133">
        <v>1</v>
      </c>
      <c r="BY23" s="133">
        <v>0</v>
      </c>
      <c r="BZ23" s="133">
        <v>1</v>
      </c>
      <c r="CA23" s="133">
        <v>2</v>
      </c>
      <c r="CB23" s="133">
        <v>1</v>
      </c>
      <c r="CC23" s="133">
        <v>2</v>
      </c>
      <c r="CD23" s="133">
        <v>2</v>
      </c>
      <c r="CE23" s="133">
        <v>2</v>
      </c>
      <c r="CF23" s="133">
        <v>1</v>
      </c>
      <c r="CG23" s="133">
        <v>2</v>
      </c>
      <c r="CH23" s="133">
        <v>1</v>
      </c>
      <c r="CI23" s="133">
        <v>1</v>
      </c>
      <c r="CJ23" s="133">
        <v>0</v>
      </c>
      <c r="CK23" s="133">
        <v>2</v>
      </c>
      <c r="CL23" s="133">
        <v>2</v>
      </c>
      <c r="CM23" s="133">
        <v>0</v>
      </c>
      <c r="CN23" s="133">
        <v>1</v>
      </c>
      <c r="CO23" s="133">
        <v>0</v>
      </c>
      <c r="CP23" s="133">
        <v>2</v>
      </c>
      <c r="CQ23" s="133">
        <v>0</v>
      </c>
      <c r="CR23" s="133">
        <v>0</v>
      </c>
      <c r="CS23" s="133">
        <v>2</v>
      </c>
      <c r="CT23" s="133">
        <v>0</v>
      </c>
      <c r="CU23" s="133">
        <v>2</v>
      </c>
      <c r="CV23" s="133">
        <v>2</v>
      </c>
      <c r="CW23" s="133">
        <v>3</v>
      </c>
      <c r="CX23" s="133">
        <v>2</v>
      </c>
      <c r="CY23" s="133">
        <v>3</v>
      </c>
      <c r="CZ23" s="133">
        <v>1</v>
      </c>
      <c r="DA23" s="133">
        <v>2</v>
      </c>
      <c r="DB23" s="133">
        <v>2</v>
      </c>
      <c r="DC23" s="133">
        <v>1</v>
      </c>
      <c r="DD23" s="133">
        <v>1</v>
      </c>
      <c r="DE23" s="133">
        <v>1</v>
      </c>
      <c r="DF23" s="133">
        <v>1</v>
      </c>
      <c r="DG23" s="133">
        <v>1</v>
      </c>
      <c r="DH23" s="133">
        <v>1</v>
      </c>
      <c r="DI23" s="133">
        <v>2</v>
      </c>
      <c r="DJ23" s="133">
        <v>1</v>
      </c>
      <c r="DK23" s="133">
        <v>1</v>
      </c>
      <c r="DL23" s="133">
        <v>2</v>
      </c>
      <c r="DM23" s="133">
        <v>1</v>
      </c>
      <c r="DN23" s="133">
        <v>1</v>
      </c>
      <c r="DO23" s="133">
        <v>2</v>
      </c>
      <c r="DP23" s="133">
        <v>1</v>
      </c>
      <c r="DQ23" s="131" t="s">
        <v>657</v>
      </c>
      <c r="DR23" s="131" t="s">
        <v>375</v>
      </c>
      <c r="DS23" s="131" t="s">
        <v>126</v>
      </c>
      <c r="DT23" s="133">
        <v>7</v>
      </c>
      <c r="DU23" s="131" t="s">
        <v>68</v>
      </c>
      <c r="DV23" s="131" t="s">
        <v>103</v>
      </c>
      <c r="DW23" s="131" t="s">
        <v>26</v>
      </c>
      <c r="DX23" s="131" t="s">
        <v>26</v>
      </c>
      <c r="DY23" s="131" t="s">
        <v>103</v>
      </c>
      <c r="DZ23" s="131" t="s">
        <v>26</v>
      </c>
      <c r="EA23" s="131" t="s">
        <v>26</v>
      </c>
      <c r="EB23" s="131" t="s">
        <v>103</v>
      </c>
      <c r="EC23" s="131" t="s">
        <v>69</v>
      </c>
      <c r="ED23" s="131" t="s">
        <v>7</v>
      </c>
      <c r="EE23" s="131" t="s">
        <v>201</v>
      </c>
      <c r="EF23" s="131" t="s">
        <v>26</v>
      </c>
      <c r="EG23" s="131" t="s">
        <v>24</v>
      </c>
      <c r="EH23" s="131" t="s">
        <v>65</v>
      </c>
      <c r="EI23" s="133">
        <v>20</v>
      </c>
      <c r="EJ23" s="131" t="s">
        <v>9</v>
      </c>
      <c r="EK23" s="131" t="s">
        <v>9</v>
      </c>
      <c r="EL23" s="131" t="s">
        <v>2750</v>
      </c>
      <c r="EM23" s="131" t="s">
        <v>96</v>
      </c>
      <c r="EN23" s="131" t="s">
        <v>96</v>
      </c>
      <c r="EO23" s="133">
        <v>5</v>
      </c>
      <c r="EP23" s="133">
        <v>3</v>
      </c>
      <c r="EQ23" s="133">
        <v>4</v>
      </c>
      <c r="ER23" s="133">
        <v>3</v>
      </c>
      <c r="ES23" s="131" t="s">
        <v>19</v>
      </c>
      <c r="ET23" s="131" t="s">
        <v>1346</v>
      </c>
      <c r="EU23" s="131" t="s">
        <v>16</v>
      </c>
      <c r="EV23" s="131" t="s">
        <v>18</v>
      </c>
      <c r="EW23" s="131" t="s">
        <v>20</v>
      </c>
      <c r="EX23" s="133">
        <v>2</v>
      </c>
      <c r="EY23" s="133">
        <v>4</v>
      </c>
      <c r="EZ23" s="133">
        <v>4</v>
      </c>
      <c r="FA23" s="133">
        <v>3</v>
      </c>
      <c r="FB23" s="131" t="s">
        <v>2751</v>
      </c>
      <c r="FC23" s="131" t="s">
        <v>14</v>
      </c>
      <c r="FD23" s="131" t="s">
        <v>9</v>
      </c>
      <c r="FE23" s="131" t="s">
        <v>162</v>
      </c>
      <c r="FF23" s="131" t="s">
        <v>58</v>
      </c>
      <c r="FG23" s="131" t="s">
        <v>7</v>
      </c>
      <c r="FH23" s="131" t="s">
        <v>7</v>
      </c>
      <c r="FI23" s="131" t="s">
        <v>9</v>
      </c>
      <c r="FJ23" s="131" t="s">
        <v>12</v>
      </c>
      <c r="FK23" s="131" t="s">
        <v>11</v>
      </c>
      <c r="FL23" s="131" t="s">
        <v>9</v>
      </c>
      <c r="FM23" s="131" t="s">
        <v>7</v>
      </c>
      <c r="FN23" s="131"/>
      <c r="FO23" s="131" t="s">
        <v>830</v>
      </c>
      <c r="FP23" s="131" t="s">
        <v>7</v>
      </c>
      <c r="FQ23" s="131" t="s">
        <v>7</v>
      </c>
      <c r="FR23" s="131" t="s">
        <v>9</v>
      </c>
      <c r="FS23" s="131" t="s">
        <v>8</v>
      </c>
      <c r="FT23" s="131" t="s">
        <v>7</v>
      </c>
      <c r="FU23" s="131" t="s">
        <v>9</v>
      </c>
      <c r="FV23" s="131" t="s">
        <v>2752</v>
      </c>
      <c r="FW23" s="131" t="s">
        <v>9</v>
      </c>
      <c r="FX23" s="131" t="s">
        <v>7</v>
      </c>
      <c r="FY23" s="131" t="s">
        <v>121</v>
      </c>
      <c r="FZ23" s="133">
        <v>3</v>
      </c>
      <c r="GA23" s="131"/>
      <c r="GB23" s="131"/>
      <c r="GC23" s="131"/>
      <c r="GD23" s="131"/>
      <c r="GE23" s="131"/>
      <c r="GF23" s="131"/>
      <c r="GG23" s="131"/>
      <c r="GH23" s="131" t="s">
        <v>5</v>
      </c>
      <c r="GI23" s="131"/>
      <c r="GJ23" s="131"/>
      <c r="GK23" s="131"/>
      <c r="GL23" s="131"/>
      <c r="GM23" s="131"/>
      <c r="GN23" s="131"/>
      <c r="GO23" s="131"/>
      <c r="GP23" s="131" t="s">
        <v>4</v>
      </c>
      <c r="GQ23" s="131"/>
      <c r="GR23" s="131"/>
      <c r="GS23" s="131"/>
      <c r="GT23" s="131" t="s">
        <v>336</v>
      </c>
      <c r="GU23" s="131"/>
      <c r="GV23" s="131" t="s">
        <v>356</v>
      </c>
      <c r="GW23" s="131" t="s">
        <v>1</v>
      </c>
      <c r="GX23" s="131" t="s">
        <v>1</v>
      </c>
      <c r="GY23" s="131"/>
      <c r="GZ23" s="131"/>
      <c r="HA23" s="131"/>
      <c r="HB23" s="131"/>
      <c r="HC23" s="131"/>
      <c r="HD23" s="131"/>
      <c r="HE23" s="131"/>
      <c r="HF23" s="131"/>
      <c r="HG23" s="131"/>
      <c r="HH23" s="131"/>
      <c r="HI23" s="131"/>
      <c r="HJ23" s="131"/>
      <c r="HK23" s="131"/>
      <c r="HL23" s="131"/>
      <c r="HM23" s="131"/>
      <c r="HN23">
        <f t="shared" si="0"/>
        <v>27</v>
      </c>
      <c r="HO23">
        <f t="shared" si="1"/>
        <v>6</v>
      </c>
      <c r="HP23">
        <f t="shared" si="2"/>
        <v>5</v>
      </c>
      <c r="HQ23" s="1">
        <f t="shared" si="3"/>
        <v>8</v>
      </c>
      <c r="HR23" s="1">
        <f t="shared" si="4"/>
        <v>10</v>
      </c>
      <c r="HS23" s="1">
        <f t="shared" si="5"/>
        <v>9</v>
      </c>
      <c r="HT23" s="1">
        <f t="shared" si="6"/>
        <v>9</v>
      </c>
      <c r="HU23" s="1">
        <f t="shared" si="7"/>
        <v>36</v>
      </c>
      <c r="HV23" s="1">
        <f t="shared" si="8"/>
        <v>337.5</v>
      </c>
      <c r="HW23" s="1">
        <v>2</v>
      </c>
      <c r="HX23">
        <v>3</v>
      </c>
      <c r="HY23">
        <v>1</v>
      </c>
      <c r="HZ23">
        <v>0</v>
      </c>
      <c r="IA23">
        <v>1</v>
      </c>
      <c r="IB23">
        <v>3</v>
      </c>
      <c r="IC23">
        <v>1</v>
      </c>
      <c r="ID23">
        <v>11</v>
      </c>
    </row>
    <row r="24" spans="1:238" ht="15" thickBot="1" x14ac:dyDescent="0.4">
      <c r="A24" s="132">
        <v>44329.681805555556</v>
      </c>
      <c r="B24" s="131" t="s">
        <v>2612</v>
      </c>
      <c r="C24" s="2"/>
      <c r="D24" s="131"/>
      <c r="E24" s="131" t="s">
        <v>1831</v>
      </c>
      <c r="F24" s="131" t="s">
        <v>1824</v>
      </c>
      <c r="G24" s="131" t="s">
        <v>1831</v>
      </c>
      <c r="H24" s="131" t="s">
        <v>1826</v>
      </c>
      <c r="I24" s="131" t="s">
        <v>9</v>
      </c>
      <c r="J24" s="131" t="s">
        <v>9</v>
      </c>
      <c r="K24" s="131" t="s">
        <v>7</v>
      </c>
      <c r="L24" s="131"/>
      <c r="M24" s="131" t="s">
        <v>7</v>
      </c>
      <c r="N24" s="131"/>
      <c r="O24" s="131" t="s">
        <v>7</v>
      </c>
      <c r="P24" s="131"/>
      <c r="Q24" s="131"/>
      <c r="R24" s="131" t="s">
        <v>20</v>
      </c>
      <c r="S24" s="131" t="s">
        <v>40</v>
      </c>
      <c r="T24" s="131" t="s">
        <v>20</v>
      </c>
      <c r="U24" s="133">
        <v>1</v>
      </c>
      <c r="V24" s="131" t="s">
        <v>20</v>
      </c>
      <c r="W24" s="131" t="s">
        <v>39</v>
      </c>
      <c r="X24" s="131" t="s">
        <v>20</v>
      </c>
      <c r="Y24" s="133">
        <v>2</v>
      </c>
      <c r="Z24" s="131" t="s">
        <v>79</v>
      </c>
      <c r="AA24" s="131" t="s">
        <v>38</v>
      </c>
      <c r="AB24" s="131" t="s">
        <v>9</v>
      </c>
      <c r="AC24" s="131" t="s">
        <v>2724</v>
      </c>
      <c r="AD24" s="131" t="s">
        <v>9</v>
      </c>
      <c r="AE24" s="131" t="s">
        <v>2725</v>
      </c>
      <c r="AF24" s="131" t="s">
        <v>9</v>
      </c>
      <c r="AG24" s="131" t="s">
        <v>35</v>
      </c>
      <c r="AH24" s="131" t="s">
        <v>1395</v>
      </c>
      <c r="AI24" s="131" t="s">
        <v>9</v>
      </c>
      <c r="AJ24" s="131" t="s">
        <v>2726</v>
      </c>
      <c r="AK24" s="133">
        <v>0</v>
      </c>
      <c r="AL24" s="131">
        <v>15</v>
      </c>
      <c r="AM24" s="133">
        <v>0</v>
      </c>
      <c r="AN24" s="131">
        <v>15</v>
      </c>
      <c r="AO24" s="133">
        <v>1</v>
      </c>
      <c r="AP24" s="131">
        <v>70</v>
      </c>
      <c r="AQ24" s="133">
        <v>1380</v>
      </c>
      <c r="AR24" s="133">
        <v>4</v>
      </c>
      <c r="AS24" s="133">
        <v>4</v>
      </c>
      <c r="AT24" s="133">
        <v>2</v>
      </c>
      <c r="AU24" s="133">
        <v>3</v>
      </c>
      <c r="AV24" s="133">
        <v>3</v>
      </c>
      <c r="AW24" s="133">
        <v>2</v>
      </c>
      <c r="AX24" s="133">
        <v>4</v>
      </c>
      <c r="AY24" s="133">
        <v>2</v>
      </c>
      <c r="AZ24" s="133">
        <v>4</v>
      </c>
      <c r="BA24" s="133">
        <v>3</v>
      </c>
      <c r="BB24" s="133">
        <v>1</v>
      </c>
      <c r="BC24" s="133">
        <v>4</v>
      </c>
      <c r="BD24" s="133">
        <v>1</v>
      </c>
      <c r="BE24" s="133">
        <v>2</v>
      </c>
      <c r="BF24" s="133">
        <v>2</v>
      </c>
      <c r="BG24" s="133">
        <v>2</v>
      </c>
      <c r="BH24" s="133">
        <v>4</v>
      </c>
      <c r="BI24" s="133">
        <v>2</v>
      </c>
      <c r="BJ24" s="133">
        <v>3</v>
      </c>
      <c r="BK24" s="133">
        <v>3</v>
      </c>
      <c r="BL24" s="133">
        <v>2</v>
      </c>
      <c r="BM24" s="133">
        <v>3</v>
      </c>
      <c r="BN24" s="133">
        <v>4</v>
      </c>
      <c r="BO24" s="133">
        <v>2</v>
      </c>
      <c r="BP24" s="133">
        <v>0</v>
      </c>
      <c r="BQ24" s="133">
        <v>1</v>
      </c>
      <c r="BR24" s="133">
        <v>3</v>
      </c>
      <c r="BS24" s="133">
        <v>3</v>
      </c>
      <c r="BT24" s="133">
        <v>0</v>
      </c>
      <c r="BU24" s="133">
        <v>1</v>
      </c>
      <c r="BV24" s="133">
        <v>3</v>
      </c>
      <c r="BW24" s="133">
        <v>4</v>
      </c>
      <c r="BX24" s="133">
        <v>0</v>
      </c>
      <c r="BY24" s="133">
        <v>3</v>
      </c>
      <c r="BZ24" s="133">
        <v>2</v>
      </c>
      <c r="CA24" s="133">
        <v>0</v>
      </c>
      <c r="CB24" s="133">
        <v>3</v>
      </c>
      <c r="CC24" s="133">
        <v>4</v>
      </c>
      <c r="CD24" s="133">
        <v>4</v>
      </c>
      <c r="CE24" s="133">
        <v>4</v>
      </c>
      <c r="CF24" s="133">
        <v>3</v>
      </c>
      <c r="CG24" s="133">
        <v>1</v>
      </c>
      <c r="CH24" s="133">
        <v>0</v>
      </c>
      <c r="CI24" s="133">
        <v>2</v>
      </c>
      <c r="CJ24" s="133">
        <v>3</v>
      </c>
      <c r="CK24" s="133">
        <v>4</v>
      </c>
      <c r="CL24" s="133">
        <v>2</v>
      </c>
      <c r="CM24" s="133">
        <v>0</v>
      </c>
      <c r="CN24" s="133">
        <v>4</v>
      </c>
      <c r="CO24" s="133">
        <v>2</v>
      </c>
      <c r="CP24" s="133">
        <v>1</v>
      </c>
      <c r="CQ24" s="133">
        <v>0</v>
      </c>
      <c r="CR24" s="133">
        <v>1</v>
      </c>
      <c r="CS24" s="133">
        <v>4</v>
      </c>
      <c r="CT24" s="133">
        <v>0</v>
      </c>
      <c r="CU24" s="133">
        <v>3</v>
      </c>
      <c r="CV24" s="133">
        <v>4</v>
      </c>
      <c r="CW24" s="133">
        <v>3</v>
      </c>
      <c r="CX24" s="133">
        <v>2</v>
      </c>
      <c r="CY24" s="133">
        <v>1</v>
      </c>
      <c r="CZ24" s="133">
        <v>2</v>
      </c>
      <c r="DA24" s="133">
        <v>3</v>
      </c>
      <c r="DB24" s="133">
        <v>2</v>
      </c>
      <c r="DC24" s="133">
        <v>1</v>
      </c>
      <c r="DD24" s="133">
        <v>3</v>
      </c>
      <c r="DE24" s="133">
        <v>3</v>
      </c>
      <c r="DF24" s="133">
        <v>3</v>
      </c>
      <c r="DG24" s="133">
        <v>1</v>
      </c>
      <c r="DH24" s="133">
        <v>3</v>
      </c>
      <c r="DI24" s="133">
        <v>3</v>
      </c>
      <c r="DJ24" s="133">
        <v>2</v>
      </c>
      <c r="DK24" s="133">
        <v>3</v>
      </c>
      <c r="DL24" s="133">
        <v>4</v>
      </c>
      <c r="DM24" s="133">
        <v>1</v>
      </c>
      <c r="DN24" s="133">
        <v>4</v>
      </c>
      <c r="DO24" s="133">
        <v>3</v>
      </c>
      <c r="DP24" s="133">
        <v>2</v>
      </c>
      <c r="DQ24" s="131" t="s">
        <v>715</v>
      </c>
      <c r="DR24" s="133">
        <v>30</v>
      </c>
      <c r="DS24" s="135">
        <v>0.3125</v>
      </c>
      <c r="DT24" s="133">
        <v>6</v>
      </c>
      <c r="DU24" s="131" t="s">
        <v>103</v>
      </c>
      <c r="DV24" s="131" t="s">
        <v>69</v>
      </c>
      <c r="DW24" s="131" t="s">
        <v>69</v>
      </c>
      <c r="DX24" s="131" t="s">
        <v>103</v>
      </c>
      <c r="DY24" s="131" t="s">
        <v>26</v>
      </c>
      <c r="DZ24" s="131" t="s">
        <v>26</v>
      </c>
      <c r="EA24" s="131" t="s">
        <v>68</v>
      </c>
      <c r="EB24" s="131" t="s">
        <v>69</v>
      </c>
      <c r="EC24" s="131" t="s">
        <v>103</v>
      </c>
      <c r="ED24" s="131" t="s">
        <v>2727</v>
      </c>
      <c r="EE24" s="131" t="s">
        <v>201</v>
      </c>
      <c r="EF24" s="131" t="s">
        <v>125</v>
      </c>
      <c r="EG24" s="131" t="s">
        <v>124</v>
      </c>
      <c r="EH24" s="131" t="s">
        <v>100</v>
      </c>
      <c r="EI24" s="133">
        <v>45</v>
      </c>
      <c r="EJ24" s="131" t="s">
        <v>7</v>
      </c>
      <c r="EK24" s="131" t="s">
        <v>7</v>
      </c>
      <c r="EL24" s="131" t="s">
        <v>2728</v>
      </c>
      <c r="EM24" s="131" t="s">
        <v>96</v>
      </c>
      <c r="EN24" s="131" t="s">
        <v>96</v>
      </c>
      <c r="EO24" s="133">
        <v>5</v>
      </c>
      <c r="EP24" s="133">
        <v>4</v>
      </c>
      <c r="EQ24" s="133">
        <v>5</v>
      </c>
      <c r="ER24" s="133">
        <v>2</v>
      </c>
      <c r="ES24" s="131" t="s">
        <v>19</v>
      </c>
      <c r="ET24" s="131" t="s">
        <v>18</v>
      </c>
      <c r="EU24" s="131" t="s">
        <v>16</v>
      </c>
      <c r="EV24" s="131" t="s">
        <v>20</v>
      </c>
      <c r="EW24" s="131" t="s">
        <v>20</v>
      </c>
      <c r="EX24" s="133">
        <v>1</v>
      </c>
      <c r="EY24" s="133">
        <v>3</v>
      </c>
      <c r="EZ24" s="133">
        <v>3</v>
      </c>
      <c r="FA24" s="133">
        <v>5</v>
      </c>
      <c r="FB24" s="131" t="s">
        <v>2729</v>
      </c>
      <c r="FC24" s="131" t="s">
        <v>14</v>
      </c>
      <c r="FD24" s="131" t="s">
        <v>7</v>
      </c>
      <c r="FE24" s="131" t="s">
        <v>162</v>
      </c>
      <c r="FF24" s="131" t="s">
        <v>162</v>
      </c>
      <c r="FG24" s="131" t="s">
        <v>13</v>
      </c>
      <c r="FH24" s="131" t="s">
        <v>7</v>
      </c>
      <c r="FI24" s="131" t="s">
        <v>7</v>
      </c>
      <c r="FJ24" s="131" t="s">
        <v>12</v>
      </c>
      <c r="FK24" s="131" t="s">
        <v>57</v>
      </c>
      <c r="FL24" s="131" t="s">
        <v>7</v>
      </c>
      <c r="FM24" s="131" t="s">
        <v>7</v>
      </c>
      <c r="FN24" s="185">
        <v>44230</v>
      </c>
      <c r="FO24" s="131" t="s">
        <v>830</v>
      </c>
      <c r="FP24" s="131" t="s">
        <v>9</v>
      </c>
      <c r="FQ24" s="131" t="s">
        <v>9</v>
      </c>
      <c r="FR24" s="131" t="s">
        <v>9</v>
      </c>
      <c r="FS24" s="131" t="s">
        <v>8</v>
      </c>
      <c r="FT24" s="131" t="s">
        <v>9</v>
      </c>
      <c r="FU24" s="131" t="s">
        <v>7</v>
      </c>
      <c r="FV24" s="131"/>
      <c r="FW24" s="131" t="s">
        <v>7</v>
      </c>
      <c r="FX24" s="131" t="s">
        <v>7</v>
      </c>
      <c r="FY24" s="131" t="s">
        <v>185</v>
      </c>
      <c r="FZ24" s="131"/>
      <c r="GA24" s="131"/>
      <c r="GB24" s="131"/>
      <c r="GC24" s="131"/>
      <c r="GD24" s="131"/>
      <c r="GE24" s="131"/>
      <c r="GF24" s="133">
        <v>7</v>
      </c>
      <c r="GG24" s="131"/>
      <c r="GH24" s="131" t="s">
        <v>5</v>
      </c>
      <c r="GI24" s="131"/>
      <c r="GJ24" s="131"/>
      <c r="GK24" s="131"/>
      <c r="GL24" s="131"/>
      <c r="GM24" s="131"/>
      <c r="GN24" s="131"/>
      <c r="GO24" s="131"/>
      <c r="GP24" s="131"/>
      <c r="GQ24" s="131"/>
      <c r="GR24" s="131"/>
      <c r="GS24" s="131"/>
      <c r="GT24" s="131"/>
      <c r="GU24" s="131"/>
      <c r="GV24" s="131"/>
      <c r="GW24" s="131"/>
      <c r="GX24" s="131" t="s">
        <v>54</v>
      </c>
      <c r="GY24" s="131"/>
      <c r="GZ24" s="131"/>
      <c r="HA24" s="131"/>
      <c r="HB24" s="131" t="s">
        <v>141</v>
      </c>
      <c r="HC24" s="131" t="s">
        <v>1</v>
      </c>
      <c r="HD24" s="131" t="s">
        <v>1</v>
      </c>
      <c r="HE24" s="131"/>
      <c r="HF24" s="131" t="s">
        <v>1</v>
      </c>
      <c r="HG24" s="131"/>
      <c r="HH24" s="131"/>
      <c r="HI24" s="131"/>
      <c r="HJ24" s="131"/>
      <c r="HK24" s="131"/>
      <c r="HL24" s="131"/>
      <c r="HM24" s="131"/>
      <c r="HN24">
        <f t="shared" si="0"/>
        <v>46</v>
      </c>
      <c r="HO24">
        <f t="shared" si="1"/>
        <v>13</v>
      </c>
      <c r="HP24">
        <f t="shared" si="2"/>
        <v>2</v>
      </c>
      <c r="HQ24" s="1">
        <f t="shared" si="3"/>
        <v>17</v>
      </c>
      <c r="HR24" s="1">
        <f t="shared" si="4"/>
        <v>8</v>
      </c>
      <c r="HS24" s="1">
        <f t="shared" si="5"/>
        <v>20</v>
      </c>
      <c r="HT24" s="1">
        <f t="shared" si="6"/>
        <v>20</v>
      </c>
      <c r="HU24" s="1">
        <f t="shared" si="7"/>
        <v>51</v>
      </c>
      <c r="HV24" s="1">
        <f t="shared" si="8"/>
        <v>175</v>
      </c>
      <c r="HW24" s="1">
        <v>1</v>
      </c>
      <c r="HX24">
        <v>1</v>
      </c>
      <c r="HY24">
        <v>2</v>
      </c>
      <c r="HZ24">
        <v>3</v>
      </c>
      <c r="IA24">
        <v>2</v>
      </c>
      <c r="IB24">
        <v>3</v>
      </c>
      <c r="IC24">
        <v>3</v>
      </c>
      <c r="ID24">
        <v>15</v>
      </c>
    </row>
    <row r="25" spans="1:238" ht="15" thickBot="1" x14ac:dyDescent="0.4">
      <c r="A25" s="132">
        <v>44334.297708333332</v>
      </c>
      <c r="B25" s="131" t="s">
        <v>2615</v>
      </c>
      <c r="C25" s="2"/>
      <c r="D25" s="131"/>
      <c r="E25" s="131" t="s">
        <v>1885</v>
      </c>
      <c r="F25" s="131" t="s">
        <v>2765</v>
      </c>
      <c r="G25" s="131" t="s">
        <v>1885</v>
      </c>
      <c r="H25" s="131" t="s">
        <v>2765</v>
      </c>
      <c r="I25" s="131" t="s">
        <v>9</v>
      </c>
      <c r="J25" s="131" t="s">
        <v>9</v>
      </c>
      <c r="K25" s="131" t="s">
        <v>9</v>
      </c>
      <c r="L25" s="131" t="s">
        <v>2766</v>
      </c>
      <c r="M25" s="131" t="s">
        <v>9</v>
      </c>
      <c r="N25" s="131" t="s">
        <v>212</v>
      </c>
      <c r="O25" s="131" t="s">
        <v>7</v>
      </c>
      <c r="P25" s="131"/>
      <c r="Q25" s="131" t="s">
        <v>20</v>
      </c>
      <c r="R25" s="131" t="s">
        <v>20</v>
      </c>
      <c r="S25" s="131" t="s">
        <v>40</v>
      </c>
      <c r="T25" s="131" t="s">
        <v>20</v>
      </c>
      <c r="U25" s="131" t="s">
        <v>20</v>
      </c>
      <c r="V25" s="131" t="s">
        <v>20</v>
      </c>
      <c r="W25" s="131" t="s">
        <v>80</v>
      </c>
      <c r="X25" s="133">
        <v>1</v>
      </c>
      <c r="Y25" s="133">
        <v>1</v>
      </c>
      <c r="Z25" s="131" t="s">
        <v>20</v>
      </c>
      <c r="AA25" s="131" t="s">
        <v>115</v>
      </c>
      <c r="AB25" s="131" t="s">
        <v>7</v>
      </c>
      <c r="AC25" s="131"/>
      <c r="AD25" s="131" t="s">
        <v>7</v>
      </c>
      <c r="AE25" s="131"/>
      <c r="AF25" s="131" t="s">
        <v>9</v>
      </c>
      <c r="AG25" s="131" t="s">
        <v>35</v>
      </c>
      <c r="AH25" s="131" t="s">
        <v>785</v>
      </c>
      <c r="AI25" s="131" t="s">
        <v>9</v>
      </c>
      <c r="AJ25" s="131" t="s">
        <v>2767</v>
      </c>
      <c r="AK25" s="133">
        <v>0</v>
      </c>
      <c r="AL25" s="133">
        <v>0</v>
      </c>
      <c r="AM25" s="133">
        <v>3</v>
      </c>
      <c r="AN25" s="133">
        <v>10</v>
      </c>
      <c r="AO25" s="133">
        <v>7</v>
      </c>
      <c r="AP25" s="133">
        <v>30</v>
      </c>
      <c r="AQ25" s="133">
        <v>180</v>
      </c>
      <c r="AR25" s="133">
        <v>3</v>
      </c>
      <c r="AS25" s="133">
        <v>4</v>
      </c>
      <c r="AT25" s="133">
        <v>2</v>
      </c>
      <c r="AU25" s="133">
        <v>1</v>
      </c>
      <c r="AV25" s="133">
        <v>4</v>
      </c>
      <c r="AW25" s="133">
        <v>1</v>
      </c>
      <c r="AX25" s="133">
        <v>2</v>
      </c>
      <c r="AY25" s="133">
        <v>2</v>
      </c>
      <c r="AZ25" s="133">
        <v>1</v>
      </c>
      <c r="BA25" s="133">
        <v>3</v>
      </c>
      <c r="BB25" s="133">
        <v>3</v>
      </c>
      <c r="BC25" s="133">
        <v>2</v>
      </c>
      <c r="BD25" s="133">
        <v>1</v>
      </c>
      <c r="BE25" s="133">
        <v>1</v>
      </c>
      <c r="BF25" s="133">
        <v>3</v>
      </c>
      <c r="BG25" s="133">
        <v>3</v>
      </c>
      <c r="BH25" s="133">
        <v>2</v>
      </c>
      <c r="BI25" s="133">
        <v>1</v>
      </c>
      <c r="BJ25" s="133">
        <v>3</v>
      </c>
      <c r="BK25" s="133">
        <v>3</v>
      </c>
      <c r="BL25" s="133">
        <v>1</v>
      </c>
      <c r="BM25" s="133">
        <v>1</v>
      </c>
      <c r="BN25" s="133">
        <v>2</v>
      </c>
      <c r="BO25" s="133">
        <v>0</v>
      </c>
      <c r="BP25" s="133">
        <v>2</v>
      </c>
      <c r="BQ25" s="133">
        <v>1</v>
      </c>
      <c r="BR25" s="133">
        <v>0</v>
      </c>
      <c r="BS25" s="133">
        <v>1</v>
      </c>
      <c r="BT25" s="133">
        <v>2</v>
      </c>
      <c r="BU25" s="133">
        <v>0</v>
      </c>
      <c r="BV25" s="133">
        <v>2</v>
      </c>
      <c r="BW25" s="133">
        <v>1</v>
      </c>
      <c r="BX25" s="133">
        <v>2</v>
      </c>
      <c r="BY25" s="133">
        <v>1</v>
      </c>
      <c r="BZ25" s="133">
        <v>0</v>
      </c>
      <c r="CA25" s="133">
        <v>1</v>
      </c>
      <c r="CB25" s="133">
        <v>2</v>
      </c>
      <c r="CC25" s="133">
        <v>2</v>
      </c>
      <c r="CD25" s="133">
        <v>0</v>
      </c>
      <c r="CE25" s="133">
        <v>1</v>
      </c>
      <c r="CF25" s="133">
        <v>0</v>
      </c>
      <c r="CG25" s="133">
        <v>1</v>
      </c>
      <c r="CH25" s="133">
        <v>0</v>
      </c>
      <c r="CI25" s="133">
        <v>2</v>
      </c>
      <c r="CJ25" s="133">
        <v>0</v>
      </c>
      <c r="CK25" s="133">
        <v>2</v>
      </c>
      <c r="CL25" s="133">
        <v>1</v>
      </c>
      <c r="CM25" s="133">
        <v>1</v>
      </c>
      <c r="CN25" s="133">
        <v>2</v>
      </c>
      <c r="CO25" s="133">
        <v>0</v>
      </c>
      <c r="CP25" s="133">
        <v>0</v>
      </c>
      <c r="CQ25" s="133">
        <v>1</v>
      </c>
      <c r="CR25" s="133">
        <v>1</v>
      </c>
      <c r="CS25" s="133">
        <v>2</v>
      </c>
      <c r="CT25" s="133">
        <v>1</v>
      </c>
      <c r="CU25" s="133">
        <v>1</v>
      </c>
      <c r="CV25" s="133">
        <v>2</v>
      </c>
      <c r="CW25" s="133">
        <v>1</v>
      </c>
      <c r="CX25" s="133">
        <v>2</v>
      </c>
      <c r="CY25" s="133">
        <v>1</v>
      </c>
      <c r="CZ25" s="133">
        <v>2</v>
      </c>
      <c r="DA25" s="133">
        <v>1</v>
      </c>
      <c r="DB25" s="133">
        <v>1</v>
      </c>
      <c r="DC25" s="133">
        <v>1</v>
      </c>
      <c r="DD25" s="133">
        <v>1</v>
      </c>
      <c r="DE25" s="133">
        <v>1</v>
      </c>
      <c r="DF25" s="133">
        <v>2</v>
      </c>
      <c r="DG25" s="133">
        <v>1</v>
      </c>
      <c r="DH25" s="133">
        <v>1</v>
      </c>
      <c r="DI25" s="133">
        <v>2</v>
      </c>
      <c r="DJ25" s="133">
        <v>2</v>
      </c>
      <c r="DK25" s="133">
        <v>1</v>
      </c>
      <c r="DL25" s="133">
        <v>2</v>
      </c>
      <c r="DM25" s="133">
        <v>2</v>
      </c>
      <c r="DN25" s="133">
        <v>2</v>
      </c>
      <c r="DO25" s="133">
        <v>1</v>
      </c>
      <c r="DP25" s="133">
        <v>2</v>
      </c>
      <c r="DQ25" s="131" t="s">
        <v>2768</v>
      </c>
      <c r="DR25" s="133">
        <v>20</v>
      </c>
      <c r="DS25" s="131" t="s">
        <v>2769</v>
      </c>
      <c r="DT25" s="133">
        <v>7</v>
      </c>
      <c r="DU25" s="131" t="s">
        <v>26</v>
      </c>
      <c r="DV25" s="131" t="s">
        <v>26</v>
      </c>
      <c r="DW25" s="131" t="s">
        <v>26</v>
      </c>
      <c r="DX25" s="131" t="s">
        <v>26</v>
      </c>
      <c r="DY25" s="131" t="s">
        <v>26</v>
      </c>
      <c r="DZ25" s="131" t="s">
        <v>26</v>
      </c>
      <c r="EA25" s="131" t="s">
        <v>26</v>
      </c>
      <c r="EB25" s="131" t="s">
        <v>26</v>
      </c>
      <c r="EC25" s="131" t="s">
        <v>26</v>
      </c>
      <c r="ED25" s="131" t="s">
        <v>7</v>
      </c>
      <c r="EE25" s="131" t="s">
        <v>26</v>
      </c>
      <c r="EF25" s="131" t="s">
        <v>25</v>
      </c>
      <c r="EG25" s="131" t="s">
        <v>24</v>
      </c>
      <c r="EH25" s="131" t="s">
        <v>100</v>
      </c>
      <c r="EI25" s="133">
        <v>45</v>
      </c>
      <c r="EJ25" s="131" t="s">
        <v>7</v>
      </c>
      <c r="EK25" s="131" t="s">
        <v>7</v>
      </c>
      <c r="EL25" s="131"/>
      <c r="EM25" s="131" t="s">
        <v>96</v>
      </c>
      <c r="EN25" s="131" t="s">
        <v>22</v>
      </c>
      <c r="EO25" s="133">
        <v>3</v>
      </c>
      <c r="EP25" s="133">
        <v>3</v>
      </c>
      <c r="EQ25" s="133">
        <v>5</v>
      </c>
      <c r="ER25" s="133">
        <v>2</v>
      </c>
      <c r="ES25" s="131" t="s">
        <v>1346</v>
      </c>
      <c r="ET25" s="131" t="s">
        <v>16</v>
      </c>
      <c r="EU25" s="131" t="s">
        <v>19</v>
      </c>
      <c r="EV25" s="131" t="s">
        <v>18</v>
      </c>
      <c r="EW25" s="131" t="s">
        <v>20</v>
      </c>
      <c r="EX25" s="133">
        <v>2</v>
      </c>
      <c r="EY25" s="133">
        <v>3</v>
      </c>
      <c r="EZ25" s="133">
        <v>3</v>
      </c>
      <c r="FA25" s="133">
        <v>5</v>
      </c>
      <c r="FB25" s="131" t="s">
        <v>918</v>
      </c>
      <c r="FC25" s="131" t="s">
        <v>14</v>
      </c>
      <c r="FD25" s="131" t="s">
        <v>7</v>
      </c>
      <c r="FE25" s="131" t="s">
        <v>94</v>
      </c>
      <c r="FF25" s="131" t="s">
        <v>58</v>
      </c>
      <c r="FG25" s="131" t="s">
        <v>7</v>
      </c>
      <c r="FH25" s="131" t="s">
        <v>9</v>
      </c>
      <c r="FI25" s="131" t="s">
        <v>9</v>
      </c>
      <c r="FJ25" s="131" t="s">
        <v>12</v>
      </c>
      <c r="FK25" s="131" t="s">
        <v>11</v>
      </c>
      <c r="FL25" s="131" t="s">
        <v>7</v>
      </c>
      <c r="FM25" s="131" t="s">
        <v>7</v>
      </c>
      <c r="FN25" s="131" t="s">
        <v>20</v>
      </c>
      <c r="FO25" s="131" t="s">
        <v>580</v>
      </c>
      <c r="FP25" s="131" t="s">
        <v>7</v>
      </c>
      <c r="FQ25" s="131" t="s">
        <v>7</v>
      </c>
      <c r="FR25" s="131" t="s">
        <v>9</v>
      </c>
      <c r="FS25" s="131" t="s">
        <v>8</v>
      </c>
      <c r="FT25" s="131" t="s">
        <v>7</v>
      </c>
      <c r="FU25" s="131" t="s">
        <v>9</v>
      </c>
      <c r="FV25" s="131" t="s">
        <v>2770</v>
      </c>
      <c r="FW25" s="131" t="s">
        <v>7</v>
      </c>
      <c r="FX25" s="131" t="s">
        <v>7</v>
      </c>
      <c r="FY25" s="131" t="s">
        <v>90</v>
      </c>
      <c r="FZ25" s="131"/>
      <c r="GA25" s="131"/>
      <c r="GB25" s="131"/>
      <c r="GC25" s="131"/>
      <c r="GD25" s="131"/>
      <c r="GE25" s="133">
        <v>10</v>
      </c>
      <c r="GF25" s="131"/>
      <c r="GG25" s="131"/>
      <c r="GH25" s="131" t="s">
        <v>5</v>
      </c>
      <c r="GI25" s="131"/>
      <c r="GJ25" s="131"/>
      <c r="GK25" s="131"/>
      <c r="GL25" s="131"/>
      <c r="GM25" s="131"/>
      <c r="GN25" s="131"/>
      <c r="GO25" s="131"/>
      <c r="GP25" s="131" t="s">
        <v>4</v>
      </c>
      <c r="GQ25" s="131"/>
      <c r="GR25" s="131" t="s">
        <v>3</v>
      </c>
      <c r="GS25" s="131" t="s">
        <v>2</v>
      </c>
      <c r="GT25" s="131" t="s">
        <v>1</v>
      </c>
      <c r="GU25" s="131"/>
      <c r="GV25" s="131"/>
      <c r="GW25" s="131"/>
      <c r="GX25" s="131" t="s">
        <v>1</v>
      </c>
      <c r="GY25" s="131"/>
      <c r="GZ25" s="131"/>
      <c r="HA25" s="131"/>
      <c r="HB25" s="131"/>
      <c r="HC25" s="131"/>
      <c r="HD25" s="131"/>
      <c r="HE25" s="131"/>
      <c r="HF25" s="131"/>
      <c r="HG25" s="131"/>
      <c r="HH25" s="131"/>
      <c r="HI25" s="131"/>
      <c r="HJ25" s="131"/>
      <c r="HK25" s="131"/>
      <c r="HL25" s="131"/>
      <c r="HM25" s="131"/>
      <c r="HN25">
        <f t="shared" si="0"/>
        <v>28</v>
      </c>
      <c r="HO25">
        <f t="shared" si="1"/>
        <v>6</v>
      </c>
      <c r="HP25">
        <f t="shared" si="2"/>
        <v>10</v>
      </c>
      <c r="HQ25" s="1">
        <f t="shared" si="3"/>
        <v>6</v>
      </c>
      <c r="HR25" s="1">
        <f t="shared" si="4"/>
        <v>4</v>
      </c>
      <c r="HS25" s="1">
        <f t="shared" si="5"/>
        <v>3</v>
      </c>
      <c r="HT25" s="1">
        <f t="shared" si="6"/>
        <v>10</v>
      </c>
      <c r="HU25" s="1">
        <f t="shared" si="7"/>
        <v>33</v>
      </c>
      <c r="HV25" s="1">
        <f t="shared" si="8"/>
        <v>645</v>
      </c>
      <c r="HW25" s="1">
        <v>1</v>
      </c>
      <c r="HX25">
        <v>1</v>
      </c>
      <c r="HY25">
        <v>1</v>
      </c>
      <c r="HZ25">
        <v>0</v>
      </c>
      <c r="IA25">
        <v>0</v>
      </c>
      <c r="IB25">
        <v>0</v>
      </c>
      <c r="IC25">
        <v>1</v>
      </c>
      <c r="ID25">
        <v>4</v>
      </c>
    </row>
  </sheetData>
  <sortState xmlns:xlrd2="http://schemas.microsoft.com/office/spreadsheetml/2017/richdata2" ref="A2:HW25">
    <sortCondition ref="D2:D25"/>
  </sortState>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CONTENTS</vt:lpstr>
      <vt:lpstr>Sandbox</vt:lpstr>
      <vt:lpstr>Consol-Matched-Wk-BL-6-12</vt:lpstr>
      <vt:lpstr>Consol-Matched-WkBL-2-6</vt:lpstr>
      <vt:lpstr>User and Question Over Time - S</vt:lpstr>
      <vt:lpstr>User and Question Over Time - A</vt:lpstr>
      <vt:lpstr>Subject Demographics</vt:lpstr>
      <vt:lpstr>Raw Initial</vt:lpstr>
      <vt:lpstr>Raw Week1</vt:lpstr>
      <vt:lpstr>Raw Week2</vt:lpstr>
      <vt:lpstr>Raw Week6</vt:lpstr>
      <vt:lpstr>Raw Week12</vt:lpstr>
      <vt:lpstr>Raw Week18</vt:lpstr>
      <vt:lpstr>Raw Week24</vt:lpstr>
      <vt:lpstr>Raw Week30</vt:lpstr>
      <vt:lpstr>Raw Week36</vt:lpstr>
      <vt:lpstr>Raw Week42</vt:lpstr>
      <vt:lpstr>Raw Week48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01</dc:creator>
  <cp:lastModifiedBy>Admin</cp:lastModifiedBy>
  <dcterms:created xsi:type="dcterms:W3CDTF">2020-06-19T15:42:35Z</dcterms:created>
  <dcterms:modified xsi:type="dcterms:W3CDTF">2021-11-16T03:28:51Z</dcterms:modified>
</cp:coreProperties>
</file>